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6519"/>
  <workbookPr showInkAnnotation="0" autoCompressPictures="0"/>
  <bookViews>
    <workbookView xWindow="0" yWindow="0" windowWidth="25600" windowHeight="14240" tabRatio="500" activeTab="3"/>
  </bookViews>
  <sheets>
    <sheet name="Sheet3" sheetId="3" r:id="rId1"/>
    <sheet name="Sheet1" sheetId="4" r:id="rId2"/>
    <sheet name="Sheet2" sheetId="5" r:id="rId3"/>
    <sheet name="Sheet4" sheetId="6" r:id="rId4"/>
  </sheets>
  <definedNames>
    <definedName name="flatDevelopmentKB" localSheetId="1">Sheet1!$A$1:$EL$7101</definedName>
    <definedName name="MessagesLinking" localSheetId="0">Sheet3!$A$1:$B$300</definedName>
  </definedName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G5280" i="6" l="1"/>
  <c r="H5280" i="6"/>
  <c r="I5280" i="6"/>
  <c r="J5280" i="6"/>
  <c r="M5280" i="6"/>
  <c r="N5280" i="6"/>
  <c r="F5298" i="6"/>
  <c r="F6661" i="6"/>
  <c r="G7499" i="6"/>
  <c r="H7499" i="6"/>
  <c r="G6514" i="6"/>
  <c r="G6492" i="6"/>
  <c r="H6492" i="6"/>
  <c r="I6206" i="6"/>
  <c r="L6206" i="6"/>
  <c r="J5847" i="6"/>
  <c r="L5847" i="6"/>
  <c r="N5847" i="6"/>
  <c r="P5847" i="6"/>
  <c r="I6829" i="6"/>
  <c r="L6829" i="6"/>
  <c r="G6906" i="6"/>
  <c r="H6906" i="6"/>
  <c r="I6906" i="6"/>
  <c r="I6884" i="6"/>
  <c r="K6884" i="6"/>
  <c r="M6884" i="6"/>
  <c r="P6884" i="6"/>
  <c r="Q6884" i="6"/>
  <c r="R6884" i="6"/>
  <c r="T6884" i="6"/>
  <c r="U6884" i="6"/>
  <c r="V6884" i="6"/>
  <c r="W6884" i="6"/>
  <c r="Y6884" i="6"/>
  <c r="AA6884" i="6"/>
  <c r="AF6884" i="6"/>
  <c r="I2071" i="6"/>
  <c r="G5281" i="6"/>
  <c r="H5281" i="6"/>
  <c r="I5281" i="6"/>
  <c r="J5281" i="6"/>
  <c r="M5281" i="6"/>
  <c r="N5281" i="6"/>
  <c r="H4965" i="6"/>
  <c r="I4965" i="6"/>
  <c r="H6440" i="6"/>
  <c r="G4548" i="6"/>
  <c r="H4548" i="6"/>
  <c r="M1016" i="6"/>
  <c r="N1016" i="6"/>
  <c r="O1016" i="6"/>
  <c r="T1016" i="6"/>
  <c r="Z1016" i="6"/>
  <c r="AA1016" i="6"/>
  <c r="J1863" i="6"/>
  <c r="N6670" i="6"/>
  <c r="P6670" i="6"/>
  <c r="R6670" i="6"/>
  <c r="G5571" i="6"/>
  <c r="I5571" i="6"/>
  <c r="J5571" i="6"/>
  <c r="G6998" i="6"/>
  <c r="H6998" i="6"/>
  <c r="I6998" i="6"/>
  <c r="J6998" i="6"/>
  <c r="K6998" i="6"/>
  <c r="L4881" i="6"/>
  <c r="N4881" i="6"/>
  <c r="P4881" i="6"/>
  <c r="G6675" i="6"/>
  <c r="H6675" i="6"/>
  <c r="J6675" i="6"/>
  <c r="K6675" i="6"/>
  <c r="L6675" i="6"/>
  <c r="G6668" i="6"/>
  <c r="I6668" i="6"/>
  <c r="J6668" i="6"/>
  <c r="I6684" i="6"/>
  <c r="K6684" i="6"/>
  <c r="G6296" i="6"/>
  <c r="F4550" i="6"/>
  <c r="L5282" i="6"/>
  <c r="M5282" i="6"/>
  <c r="N5282" i="6"/>
  <c r="O5282" i="6"/>
  <c r="R5282" i="6"/>
  <c r="S5282" i="6"/>
  <c r="F596" i="6"/>
  <c r="L7042" i="6"/>
  <c r="M7042" i="6"/>
  <c r="G7034" i="6"/>
  <c r="H7034" i="6"/>
  <c r="I7034" i="6"/>
  <c r="F7136" i="6"/>
  <c r="G7136" i="6"/>
  <c r="G7364" i="6"/>
  <c r="H7364" i="6"/>
  <c r="I7364" i="6"/>
  <c r="L6954" i="6"/>
  <c r="O6954" i="6"/>
  <c r="AE6954" i="6"/>
  <c r="AG6954" i="6"/>
  <c r="G6111" i="6"/>
  <c r="H6111" i="6"/>
  <c r="K6111" i="6"/>
  <c r="L6111" i="6"/>
  <c r="G7514" i="6"/>
  <c r="H4226" i="6"/>
  <c r="G7465" i="6"/>
  <c r="H7465" i="6"/>
  <c r="G5865" i="6"/>
  <c r="H5865" i="6"/>
  <c r="K5865" i="6"/>
  <c r="G6955" i="6"/>
  <c r="J6955" i="6"/>
  <c r="Z6955" i="6"/>
  <c r="AB6955" i="6"/>
  <c r="G6685" i="6"/>
  <c r="I6685" i="6"/>
  <c r="J6685" i="6"/>
  <c r="C283" i="3"/>
  <c r="C29" i="3"/>
  <c r="C199" i="3"/>
  <c r="C206" i="3"/>
  <c r="C276" i="3"/>
  <c r="C277" i="3"/>
  <c r="C109" i="3"/>
  <c r="C224" i="3"/>
  <c r="C118" i="3"/>
  <c r="C46" i="3"/>
  <c r="C75" i="3"/>
  <c r="C95" i="3"/>
  <c r="C2" i="3"/>
  <c r="C102" i="3"/>
  <c r="C60" i="3"/>
  <c r="C59" i="3"/>
  <c r="C7" i="3"/>
  <c r="C81" i="3"/>
  <c r="C83" i="3"/>
  <c r="C78" i="3"/>
  <c r="C231" i="3"/>
  <c r="C74" i="3"/>
  <c r="C265" i="3"/>
  <c r="C300" i="3"/>
  <c r="C31" i="3"/>
  <c r="C10" i="3"/>
  <c r="C82" i="3"/>
  <c r="C45" i="3"/>
  <c r="C56" i="3"/>
  <c r="C22" i="3"/>
  <c r="C50" i="3"/>
  <c r="C127" i="3"/>
  <c r="C134" i="3"/>
  <c r="C135" i="3"/>
  <c r="C217" i="3"/>
  <c r="C141" i="3"/>
  <c r="C246" i="3"/>
  <c r="C17" i="3"/>
  <c r="C243" i="3"/>
  <c r="C247" i="3"/>
  <c r="C232" i="3"/>
  <c r="C147" i="3"/>
  <c r="C160" i="3"/>
  <c r="C298" i="3"/>
  <c r="C175" i="3"/>
  <c r="C179" i="3"/>
  <c r="C228" i="3"/>
  <c r="C133" i="3"/>
  <c r="C240" i="3"/>
  <c r="C131" i="3"/>
  <c r="C37" i="3"/>
  <c r="C248" i="3"/>
  <c r="C263" i="3"/>
  <c r="C177" i="3"/>
  <c r="C259" i="3"/>
  <c r="C255" i="3"/>
  <c r="C142" i="3"/>
  <c r="C96" i="3"/>
  <c r="C244" i="3"/>
  <c r="C106" i="3"/>
  <c r="C184" i="3"/>
  <c r="C24" i="3"/>
  <c r="C84" i="3"/>
  <c r="C25" i="3"/>
  <c r="C256" i="3"/>
  <c r="C261" i="3"/>
  <c r="C30" i="3"/>
  <c r="C9" i="3"/>
  <c r="C87" i="3"/>
  <c r="C76" i="3"/>
  <c r="C292" i="3"/>
  <c r="C271" i="3"/>
  <c r="C63" i="3"/>
  <c r="C290" i="3"/>
  <c r="C77" i="3"/>
  <c r="C281" i="3"/>
  <c r="C80" i="3"/>
  <c r="C3" i="3"/>
  <c r="C288" i="3"/>
  <c r="C1" i="3"/>
  <c r="C4" i="3"/>
  <c r="C5" i="3"/>
  <c r="C6" i="3"/>
  <c r="C8" i="3"/>
  <c r="C11" i="3"/>
  <c r="C12" i="3"/>
  <c r="C13" i="3"/>
  <c r="C14" i="3"/>
  <c r="C15" i="3"/>
  <c r="C16" i="3"/>
  <c r="C19" i="3"/>
  <c r="C20" i="3"/>
  <c r="C21" i="3"/>
  <c r="C23" i="3"/>
  <c r="C26" i="3"/>
  <c r="C27" i="3"/>
  <c r="C28" i="3"/>
  <c r="C32" i="3"/>
  <c r="C33" i="3"/>
  <c r="C34" i="3"/>
  <c r="C36" i="3"/>
  <c r="C38" i="3"/>
  <c r="C39" i="3"/>
  <c r="C40" i="3"/>
  <c r="C41" i="3"/>
  <c r="C42" i="3"/>
  <c r="C43" i="3"/>
  <c r="C44" i="3"/>
  <c r="C47" i="3"/>
  <c r="C48" i="3"/>
  <c r="C49" i="3"/>
  <c r="C51" i="3"/>
  <c r="C52" i="3"/>
  <c r="C53" i="3"/>
  <c r="C54" i="3"/>
  <c r="C55" i="3"/>
  <c r="C57" i="3"/>
  <c r="C58" i="3"/>
  <c r="C61" i="3"/>
  <c r="C62" i="3"/>
  <c r="C64" i="3"/>
  <c r="C65" i="3"/>
  <c r="C66" i="3"/>
  <c r="C68" i="3"/>
  <c r="C69" i="3"/>
  <c r="C71" i="3"/>
  <c r="C72" i="3"/>
  <c r="C73" i="3"/>
  <c r="C79" i="3"/>
  <c r="C85" i="3"/>
  <c r="C88" i="3"/>
  <c r="C89" i="3"/>
  <c r="C90" i="3"/>
  <c r="C91" i="3"/>
  <c r="C92" i="3"/>
  <c r="C93" i="3"/>
  <c r="C94" i="3"/>
  <c r="C97" i="3"/>
  <c r="C98" i="3"/>
  <c r="C99" i="3"/>
  <c r="C100" i="3"/>
  <c r="C103" i="3"/>
  <c r="C104" i="3"/>
  <c r="C105" i="3"/>
  <c r="C107" i="3"/>
  <c r="C108" i="3"/>
  <c r="C110" i="3"/>
  <c r="C111" i="3"/>
  <c r="C112" i="3"/>
  <c r="C113" i="3"/>
  <c r="C114" i="3"/>
  <c r="C116" i="3"/>
  <c r="C117" i="3"/>
  <c r="C119" i="3"/>
  <c r="C120" i="3"/>
  <c r="C121" i="3"/>
  <c r="C122" i="3"/>
  <c r="C123" i="3"/>
  <c r="C124" i="3"/>
  <c r="C125" i="3"/>
  <c r="C126" i="3"/>
  <c r="C128" i="3"/>
  <c r="C129" i="3"/>
  <c r="C130" i="3"/>
  <c r="C132" i="3"/>
  <c r="C136" i="3"/>
  <c r="C137" i="3"/>
  <c r="C138" i="3"/>
  <c r="C139" i="3"/>
  <c r="C140" i="3"/>
  <c r="C143" i="3"/>
  <c r="C144" i="3"/>
  <c r="C145" i="3"/>
  <c r="C146" i="3"/>
  <c r="C148" i="3"/>
  <c r="C149" i="3"/>
  <c r="C150" i="3"/>
  <c r="C153" i="3"/>
  <c r="C154" i="3"/>
  <c r="C155" i="3"/>
  <c r="C156" i="3"/>
  <c r="C157" i="3"/>
  <c r="C158" i="3"/>
  <c r="C159" i="3"/>
  <c r="C161" i="3"/>
  <c r="C162" i="3"/>
  <c r="C163" i="3"/>
  <c r="C164" i="3"/>
  <c r="C166" i="3"/>
  <c r="C167" i="3"/>
  <c r="C168" i="3"/>
  <c r="C169" i="3"/>
  <c r="C170" i="3"/>
  <c r="C171" i="3"/>
  <c r="C173" i="3"/>
  <c r="C174" i="3"/>
  <c r="C176" i="3"/>
  <c r="C178" i="3"/>
  <c r="C180" i="3"/>
  <c r="C181" i="3"/>
  <c r="C182" i="3"/>
  <c r="C183" i="3"/>
  <c r="C185" i="3"/>
  <c r="C186" i="3"/>
  <c r="C187" i="3"/>
  <c r="C188" i="3"/>
  <c r="C189" i="3"/>
  <c r="C190" i="3"/>
  <c r="C191" i="3"/>
  <c r="C192" i="3"/>
  <c r="C193" i="3"/>
  <c r="C194" i="3"/>
  <c r="C195" i="3"/>
  <c r="C196" i="3"/>
  <c r="C197" i="3"/>
  <c r="C200" i="3"/>
  <c r="C202" i="3"/>
  <c r="C203" i="3"/>
  <c r="C204" i="3"/>
  <c r="C205" i="3"/>
  <c r="C207" i="3"/>
  <c r="C208" i="3"/>
  <c r="C210" i="3"/>
  <c r="C211" i="3"/>
  <c r="C212" i="3"/>
  <c r="C213" i="3"/>
  <c r="C214" i="3"/>
  <c r="C216" i="3"/>
  <c r="C218" i="3"/>
  <c r="C219" i="3"/>
  <c r="C220" i="3"/>
  <c r="C221" i="3"/>
  <c r="C222" i="3"/>
  <c r="C223" i="3"/>
  <c r="C225" i="3"/>
  <c r="C226" i="3"/>
  <c r="C227" i="3"/>
  <c r="C229" i="3"/>
  <c r="C230" i="3"/>
  <c r="C233" i="3"/>
  <c r="C234" i="3"/>
  <c r="C235" i="3"/>
  <c r="C236" i="3"/>
  <c r="C237" i="3"/>
  <c r="C238" i="3"/>
  <c r="C241" i="3"/>
  <c r="C242" i="3"/>
  <c r="C245" i="3"/>
  <c r="C249" i="3"/>
  <c r="C250" i="3"/>
  <c r="C251" i="3"/>
  <c r="C252" i="3"/>
  <c r="C254" i="3"/>
  <c r="C257" i="3"/>
  <c r="C258" i="3"/>
  <c r="C260" i="3"/>
  <c r="C262" i="3"/>
  <c r="C264" i="3"/>
  <c r="C266" i="3"/>
  <c r="C267" i="3"/>
  <c r="C268" i="3"/>
  <c r="C269" i="3"/>
  <c r="C272" i="3"/>
  <c r="C273" i="3"/>
  <c r="C274" i="3"/>
  <c r="C275" i="3"/>
  <c r="C278" i="3"/>
  <c r="C280" i="3"/>
  <c r="C282" i="3"/>
  <c r="C284" i="3"/>
  <c r="C285" i="3"/>
  <c r="C286" i="3"/>
  <c r="C287" i="3"/>
  <c r="C289" i="3"/>
  <c r="C291" i="3"/>
  <c r="C293" i="3"/>
  <c r="C294" i="3"/>
  <c r="C295" i="3"/>
  <c r="C297" i="3"/>
  <c r="C299" i="3"/>
  <c r="C253" i="3"/>
  <c r="C18" i="3"/>
  <c r="C35" i="3"/>
  <c r="C209" i="3"/>
  <c r="C86" i="3"/>
  <c r="C67" i="3"/>
  <c r="C165" i="3"/>
  <c r="C70" i="3"/>
  <c r="C101" i="3"/>
  <c r="C172" i="3"/>
  <c r="C151" i="3"/>
  <c r="C198" i="3"/>
  <c r="C215" i="3"/>
  <c r="C201" i="3"/>
  <c r="C296" i="3"/>
  <c r="C152" i="3"/>
  <c r="C239" i="3"/>
  <c r="C270" i="3"/>
  <c r="C115" i="3"/>
  <c r="C279" i="3"/>
  <c r="J4056" i="4"/>
  <c r="I4056" i="4"/>
  <c r="H4056" i="4"/>
  <c r="E553" i="4"/>
  <c r="AQ4247" i="4"/>
  <c r="AB5645" i="4"/>
  <c r="N4560" i="4"/>
  <c r="M4560" i="4"/>
  <c r="L4560" i="4"/>
  <c r="G4606" i="4"/>
  <c r="M4869" i="4"/>
  <c r="K4869" i="4"/>
  <c r="J4869" i="4"/>
  <c r="H3520" i="4"/>
  <c r="H4892" i="4"/>
  <c r="G4892" i="4"/>
  <c r="J4055" i="4"/>
  <c r="I4055" i="4"/>
  <c r="H4055" i="4"/>
  <c r="Q3716" i="4"/>
  <c r="P3716" i="4"/>
  <c r="O3716" i="4"/>
  <c r="N3716" i="4"/>
  <c r="M3716" i="4"/>
  <c r="K3716" i="4"/>
  <c r="J3716" i="4"/>
  <c r="I3716" i="4"/>
  <c r="L5954" i="4"/>
  <c r="K5954" i="4"/>
  <c r="G5954" i="4"/>
  <c r="M4868" i="4"/>
  <c r="K4868" i="4"/>
  <c r="J4868" i="4"/>
  <c r="F2981" i="4"/>
  <c r="I5593" i="4"/>
  <c r="H5593" i="4"/>
  <c r="G5593" i="4"/>
</calcChain>
</file>

<file path=xl/connections.xml><?xml version="1.0" encoding="utf-8"?>
<connections xmlns="http://schemas.openxmlformats.org/spreadsheetml/2006/main">
  <connection id="1" name="flatDevelopmentKB" type="6" refreshedVersion="0" background="1" saveData="1">
    <textPr fileType="mac" sourceFile="Macintosh HD:Users:ninggao:Dropbox:hltcoe:firstPersonEntityLinking:resource:AvocadoEmails:kb:flatDevelopmentKB">
      <textFields count="6">
        <textField/>
        <textField/>
        <textField/>
        <textField/>
        <textField/>
        <textField/>
      </textFields>
    </textPr>
  </connection>
  <connection id="2" name="MessagesLinking" type="6" refreshedVersion="0" background="1" saveData="1">
    <textPr fileType="mac" sourceFile="Macintosh HD:Users:ninggao:Dropbox:hltcoe:firstPersonEntityLinking:resource:AvocadoEmails:MessagesLinking">
      <textFields count="2">
        <textField/>
        <textField/>
      </textFields>
    </textPr>
  </connection>
</connections>
</file>

<file path=xl/sharedStrings.xml><?xml version="1.0" encoding="utf-8"?>
<sst xmlns="http://schemas.openxmlformats.org/spreadsheetml/2006/main" count="73735" uniqueCount="39858">
  <si>
    <t>MEETING-1</t>
  </si>
  <si>
    <t>2000-12-01T22:00:00Z</t>
  </si>
  <si>
    <t>Training Room</t>
  </si>
  <si>
    <t>Canceled: Communications Meeting</t>
  </si>
  <si>
    <t>MEETING-2</t>
  </si>
  <si>
    <t>2000-06-05T21:00:00Z</t>
  </si>
  <si>
    <t>Rick Universe Tax Svs</t>
  </si>
  <si>
    <t>MEETING-3</t>
  </si>
  <si>
    <t>2000-12-27T19:30:00Z</t>
  </si>
  <si>
    <t>AC Call</t>
  </si>
  <si>
    <t>Moderator: Travis S. Newkirk  Call In Number: 1-877-714-6338  Host Code: 5155</t>
  </si>
  <si>
    <t>MEETING-4</t>
  </si>
  <si>
    <t>2000-05-18T17:00:00Z</t>
  </si>
  <si>
    <t>demo for HP</t>
  </si>
  <si>
    <t>MEETING-5</t>
  </si>
  <si>
    <t>2000-12-20T19:30:00Z</t>
  </si>
  <si>
    <t>with Todd iqTaxi</t>
  </si>
  <si>
    <t>Tele number 503-670-2934</t>
  </si>
  <si>
    <t>MEETING-6</t>
  </si>
  <si>
    <t>2000-12-19T19:30:00Z</t>
  </si>
  <si>
    <t>Meeting with Lisa</t>
  </si>
  <si>
    <t>2000-12-20T02:00:00Z</t>
  </si>
  <si>
    <t>Conference Room - Santa Clara</t>
  </si>
  <si>
    <t>Staff Meeting tonight</t>
  </si>
  <si>
    <t>This is a reminder that there WILL be a staff meeting tonight</t>
  </si>
  <si>
    <t>MEETING-8</t>
  </si>
  <si>
    <t>2000-05-18T20:30:00Z</t>
  </si>
  <si>
    <t>AE Training Course Part 2</t>
  </si>
  <si>
    <t xml:space="preserve">AE Training course agenda:  Application Development  </t>
  </si>
  <si>
    <t xml:space="preserve">Designer Tool Basics  </t>
  </si>
  <si>
    <t xml:space="preserve">Project setup  </t>
  </si>
  <si>
    <t xml:space="preserve">Component ID &amp; Minimal CID  </t>
  </si>
  <si>
    <t xml:space="preserve">Forms  </t>
  </si>
  <si>
    <t xml:space="preserve">Flows  </t>
  </si>
  <si>
    <t xml:space="preserve">Exception cases - AML Files &lt;-&gt; Database  </t>
  </si>
  <si>
    <t xml:space="preserve">Export to Files  </t>
  </si>
  <si>
    <t>Testing</t>
  </si>
  <si>
    <t>2000-12-15T02:30:00Z</t>
  </si>
  <si>
    <t>Conference Room - San Francisco</t>
  </si>
  <si>
    <t>Updated: Weekly AE Status Meeting</t>
  </si>
  <si>
    <t>Agenda:  - Discuss eStaff meeting highlights - Discuss project status (brief) &amp; issues - Q&amp;A</t>
  </si>
  <si>
    <t>MEETING-10</t>
  </si>
  <si>
    <t>2000-10-03T16:00:00Z</t>
  </si>
  <si>
    <t>Santa Clara Conf Room</t>
  </si>
  <si>
    <t>Updated: Weekly Staff Meeting</t>
  </si>
  <si>
    <t>The following numbers will be the same every week until the end of the year 2001.  Thanks!  Domestic Dial-in number:  1-877-865-6981 International Dial-in number:  773-843-6305 Pass code is:  6550809 #  Confirmation#:  3522256</t>
  </si>
  <si>
    <t>MEETING-11</t>
  </si>
  <si>
    <t>2000-12-15T18:00:00Z</t>
  </si>
  <si>
    <t>Conference Room - Hayward</t>
  </si>
  <si>
    <t>Updated: Verizon - Next Steps w/Venk, Craig, Ajay K, Scott W, Lisa Q, Prakash.  Bridge #: 1-800-446-1941,  pc: 6046354#</t>
  </si>
  <si>
    <t>I've gone ahead and set up a bridge # for this meeting in case any of you are unable to attend in person.  1-800-446-1941,  pc: 6046354#  Amy</t>
  </si>
  <si>
    <t>MEETING-12</t>
  </si>
  <si>
    <t>2000-12-19T23:00:00Z</t>
  </si>
  <si>
    <t>1/1 AE meeting</t>
  </si>
  <si>
    <t>MEETING-13</t>
  </si>
  <si>
    <t>2000-12-20T04:30:00Z</t>
  </si>
  <si>
    <t>TBD</t>
  </si>
  <si>
    <t>XML training for IDC, second round for AE's in San Jose.</t>
  </si>
  <si>
    <t>Phani, is going to hold a session on using XML with 2.5 refresh II for AE's in IDC.  Please try to attend, if you can, as Phani has requested this to be his final presentation (knowledge transfer) on XML for all.</t>
  </si>
  <si>
    <t>2000-10-20T00:00:00Z</t>
  </si>
  <si>
    <t>Conference Room - Sunnyvale</t>
  </si>
  <si>
    <t>Note: the new conference room this will take place in  Agenda:  - Discuss eStaff meeting highlights - Discuss other activities (such as Documentation, standards, etc) - Discuss project status (brief) &amp; issues - Q&amp;A</t>
  </si>
  <si>
    <t>MEETING-16</t>
  </si>
  <si>
    <t>2000-11-15T18:00:00Z</t>
  </si>
  <si>
    <t>Partner/Customer Training</t>
  </si>
  <si>
    <t>To determine process for development, scheduling and delivery of training for customers and partners</t>
  </si>
  <si>
    <t>MEETING-17</t>
  </si>
  <si>
    <t>2000-10-20T18:30:00Z</t>
  </si>
  <si>
    <t>Updated: One on One with David &amp; Amit to discuss Q4 MBO's</t>
  </si>
  <si>
    <t>MEETING-18</t>
  </si>
  <si>
    <t>2000-11-21T18:00:00Z</t>
  </si>
  <si>
    <t>Weekly con call w/Cogniant...Amit &amp; Helen...</t>
  </si>
  <si>
    <t>2000-10-12T22:00:00Z</t>
  </si>
  <si>
    <t>Conference Room - Fremont</t>
  </si>
  <si>
    <t>Updated: Weekly Beta Launch Meeting</t>
  </si>
  <si>
    <t>Weekly cross-functional Beta meeting.</t>
  </si>
  <si>
    <t>MEETING-20</t>
  </si>
  <si>
    <t>2000-10-20T22:00:00Z</t>
  </si>
  <si>
    <t>Broadway</t>
  </si>
  <si>
    <t>Updated: Corillian call</t>
  </si>
  <si>
    <t>Amit,  Since you have a financial background, Could you help us position AvocadoIT with Corillian??  Thanks,  Fortuanta</t>
  </si>
  <si>
    <t>MEETING-21</t>
  </si>
  <si>
    <t>2000-10-20T16:00:00Z</t>
  </si>
  <si>
    <t>Updated: One on One with David &amp; Amit to discuss MBO's</t>
  </si>
  <si>
    <t>MEETING-22</t>
  </si>
  <si>
    <t>2000-10-20T20:00:00Z</t>
  </si>
  <si>
    <t>Conference Room - Short Line</t>
  </si>
  <si>
    <t>FW: Wireless Methodology / Process - Betty</t>
  </si>
  <si>
    <t xml:space="preserve">FYI - you are welcome to attend so that you can understand where we are/ what we are doing w/ CGEY and how it also benefits AvocadoIT internally as well.   -----Original Appointment----- From: </t>
  </si>
  <si>
    <t>Betty Chan-Bauza   Sent:</t>
  </si>
  <si>
    <t>Thursday, October 19, 2000 5:30 PM To:</t>
  </si>
  <si>
    <t>Betty Chan-Bauza; Richard Yoza; Darshan Patel; John Schemena When:</t>
  </si>
  <si>
    <t>Friday, October 20, 2000 1:00 PM-2:00 PM (GMT-08:00) Pacific Time (US &amp; Canada); Tijuana. Where:</t>
  </si>
  <si>
    <t>Conference Room - Short Line  All:  To update you on the process to date that we are co-developing with CGE&amp;Y. To identify our deliverables. To understand where this helps AvocadoIT in our wireless design /development / deployment processes and documentation so that it is easily repeatable.   For those that do not have MS-Project, I'll print copies for the meeting.  Regards,  Betty</t>
  </si>
  <si>
    <t>MEETING-23</t>
  </si>
  <si>
    <t>2000-12-12T18:00:00Z</t>
  </si>
  <si>
    <t>MEETING-24</t>
  </si>
  <si>
    <t>2000-10-20T14:30:00Z</t>
  </si>
  <si>
    <t>Due Date: SI/Vertical strategy for presentation next Thu...</t>
  </si>
  <si>
    <t>MEETING-25</t>
  </si>
  <si>
    <t>2000-12-05T18:00:00Z</t>
  </si>
  <si>
    <t>MEETING-26</t>
  </si>
  <si>
    <t>2000-10-18T19:00:00Z</t>
  </si>
  <si>
    <t>Updated: Weekly Business Development Staff Meeting [Bring your own lunch]</t>
  </si>
  <si>
    <t xml:space="preserve">Call in number (domestic): </t>
  </si>
  <si>
    <t xml:space="preserve">(800) 559-0842 Pass code: 5391315  International call in number:  </t>
  </si>
  <si>
    <t>1 (630) 424-8579 Pass code: 5391315  Everyone: The company and biz dev have grown to the point where we need to be very focused in our weekly meetings. To that end, I'd like to propose a structured meeting format.  1.5 hours, 12 - 1:30pm, Wed.  Bring your own lunch format - new rule :=)  Legal - Kimberlie/Dave (10 min) * Outstanding legal issue  Marketing Activities - Emma (10 min) * Upcoming events that we need to know about, etc.  Sales Update - Gene Garrett (20 min) * Discuss partner sales opportunities and linkage with sales organization, processes, what needs to get done to deliver in Q4  Product Roadmap - Glenn (10m) * Progress on product roadmap  Biz Dev Update - (30 min) * Partner acquisition, sales opportunities, issues and roadblocks.  Discussion  I anticipate that the most dialogue wil be with sales and product roadmap.  I think we should invite the outside groups for their portions.  They're welcome to participate in the rest of the meeting.    Any thoughts/comments?  If you have issues that you'd like to discuss, put them on the table.  Thanks.</t>
  </si>
  <si>
    <t>MEETING-27</t>
  </si>
  <si>
    <t>Updated: Partner Applications / Support of Customer</t>
  </si>
  <si>
    <t>Discussion to determine plan for app rollout with customers, on-going support, who is responsible and to what level.</t>
  </si>
  <si>
    <t>MEETING-28</t>
  </si>
  <si>
    <t>2000-11-28T18:00:00Z</t>
  </si>
  <si>
    <t>2000-10-02T22:30:00Z</t>
  </si>
  <si>
    <t>Conference Room - Park Place</t>
  </si>
  <si>
    <t>Meeting</t>
  </si>
  <si>
    <t>MEETING-30</t>
  </si>
  <si>
    <t>2000-08-03T21:30:00Z</t>
  </si>
  <si>
    <t>any open conference room</t>
  </si>
  <si>
    <t>Updated: status mtg</t>
  </si>
  <si>
    <t xml:space="preserve">Let's get a quick status.  Here is the agenda.  I am hoping that the status would be only 30 minutes.    A. licensing 1.  Panel status (Shashi, Quinn, Arun, Devi) </t>
  </si>
  <si>
    <t xml:space="preserve">How are we in relations to the Aug. 7 deliverables of the Key Step Panels. </t>
  </si>
  <si>
    <t xml:space="preserve"> 2.  Component Validation status(Tony) </t>
  </si>
  <si>
    <t xml:space="preserve">- code drop Wednesday evening  3   Bug fixes. </t>
  </si>
  <si>
    <t xml:space="preserve">- issue of high number of non-reproducible bugs (approx. 30%)  5.  on-line help (Devi) 6.  vertical scroll (Edward)  </t>
  </si>
  <si>
    <t xml:space="preserve">- code review (?)  7.  radio buttons (Edward)  (done) </t>
  </si>
  <si>
    <t xml:space="preserve">- code review (?)  B. Other projects 8.  i18n project. 9.  Javascript status (Ritesh) 10.  liberate  11.  xml data feed (mark)  C. Other issues 12.  Clearcase issues  13.  Any other open issues. </t>
  </si>
  <si>
    <t>- send email to mamta &amp; docs people after the feature has been checked in.  14.  Any other things to discuss by the group</t>
  </si>
  <si>
    <t>2000-10-05T21:30:00Z</t>
  </si>
  <si>
    <t>Updated: staff meeting</t>
  </si>
  <si>
    <t>Update:  I am out of the office later today until 6pm.  Personal thing came up.  Let's have a status meeting.  Here is the agenda for the meeting.  Outstanding items. 1. Review for the documentation. 2. Release notes for the ert. 3. XML project. 4. Liberate Project. 5. Remind/Later Bugs. 6. Any other issues.  Thanks.  Mark</t>
  </si>
  <si>
    <t>MEETING-32</t>
  </si>
  <si>
    <t>2000-08-03T22:30:00Z</t>
  </si>
  <si>
    <t>talk about liberate</t>
  </si>
  <si>
    <t>2000-10-06T17:30:00Z</t>
  </si>
  <si>
    <t>Lunch room</t>
  </si>
  <si>
    <t>All hands meeting</t>
  </si>
  <si>
    <t>MEETING-34</t>
  </si>
  <si>
    <t>2000-08-01T21:00:00Z</t>
  </si>
  <si>
    <t>Any conference room</t>
  </si>
  <si>
    <t>Updated: GUI status meeting</t>
  </si>
  <si>
    <t xml:space="preserve">Update:  changed to make sure that everyone can make it to the clearcase training.  Information exchange and gettting a status of what everyone is up to.  Here is the agenda for the meeting.  I would like every one to talk about the current status of each one of these features/open issues.  Let's go through these issues in the order of importance.  A. licensing 1.  Panel status (Shashi, Quinn, Arun, Devi) </t>
  </si>
  <si>
    <t xml:space="preserve"> 2.  Component Validation status(Tony) 3   Bug fixes. 5.  on-line help (Devi) 6.  vertical scroll (Edward) 7.  radio buttons (Edward)  (done?)  B. Other projects 8.  i18n project. 9.  Javascript status (Ritesh)  C. Other issues 10.  Clearcase issues 11.  Any other open issues. 12.  Any other things to discuss by the group  Please email me if there are any issues to raise.  Thanks.  Mark</t>
  </si>
  <si>
    <t>2000-12-19T22:30:00Z</t>
  </si>
  <si>
    <t>Updated: All Hands Meeting</t>
  </si>
  <si>
    <t>Please attend. Thank you.</t>
  </si>
  <si>
    <t>2000-10-03T21:00:00Z</t>
  </si>
  <si>
    <t>FW: Presentation</t>
  </si>
  <si>
    <t xml:space="preserve">Just realized that UI/Docs/QA hadn't seen this.     -----Original Appointment----- From: </t>
  </si>
  <si>
    <t>Prasad Krothapalli   Sent:</t>
  </si>
  <si>
    <t>Thursday, September 28, 2000 6:51 PM To:</t>
  </si>
  <si>
    <t>Prasad Krothapalli; Server Engineering; Amitabh Sinha; Prakash Iyer When:</t>
  </si>
  <si>
    <t>Tuesday, October 03, 2000 2:00 PM-3:30 PM (GMT-08:00) Pacific Time (US &amp; Canada); Tijuana. Where:</t>
  </si>
  <si>
    <t xml:space="preserve">  Amitabh will give a presentation on our technology, competing technologies and what to expect in the near term etc. Please plan to attend.</t>
  </si>
  <si>
    <t>2000-07-27T22:00:00Z</t>
  </si>
  <si>
    <t>LAB</t>
  </si>
  <si>
    <t>Kitchen is being used for Stock Options</t>
  </si>
  <si>
    <t>2000-12-19T19:00:00Z</t>
  </si>
  <si>
    <t>pacifica</t>
  </si>
  <si>
    <t>EDS i18n functional spec review(Attached is doc )</t>
  </si>
  <si>
    <t>2000-10-20T21:00:00Z</t>
  </si>
  <si>
    <t>Kitchen</t>
  </si>
  <si>
    <t>All Hands Meeting</t>
  </si>
  <si>
    <t>2000-09-26T21:00:00Z</t>
  </si>
  <si>
    <t>Conference Room - New York Avenue</t>
  </si>
  <si>
    <t>FW: Overview of AvocadoIT Technology and Architecture of ECS</t>
  </si>
  <si>
    <t xml:space="preserve">Does anyone want to attend this? If so, please let Prasad know.  Dondi it will be useful for you to attend.  Rajeev     -----Original Appointment----- From: </t>
  </si>
  <si>
    <t>Tuesday, September 26, 2000 10:44 AM To:</t>
  </si>
  <si>
    <t>Prasad Krothapalli; Rajeev Mohindra When:</t>
  </si>
  <si>
    <t>Tuesday, September 26, 2000 2:00 PM-4:00 PM (GMT-08:00) Pacific Time (US &amp; Canada); Tijuana. Where:</t>
  </si>
  <si>
    <t xml:space="preserve">Conference Room - New York Avenue  Rajeev,  If  you want anyone from ERT to attend this chalk talk, please inform them.  cheers --prasad   -----Original Appointment----- From: </t>
  </si>
  <si>
    <t>Tuesday, September 26, 2000 10:34 AM To:</t>
  </si>
  <si>
    <t>Prasad Krothapalli; Sanjay Dubey; Kawarjit Bedi; Yuyu Chen When:</t>
  </si>
  <si>
    <t>MEETING-41</t>
  </si>
  <si>
    <t>2000-07-27T21:00:00Z</t>
  </si>
  <si>
    <t>Updated: ERT status meeting</t>
  </si>
  <si>
    <t xml:space="preserve">Let's get together and discuss what the state of affairs are in the ERT group.  Here is the agenda for the meeting.  I would like every one to talk about the current status of each one of these features/open issues.  Let's go through these issues in the order of importance.  1.  Panel status (Shashi, Quinn, Arun, Devi) </t>
  </si>
  <si>
    <t xml:space="preserve"> 2.  Component Validation status(Tony) 3   Bug fixes. 4.  on-line help (Devi) 5.  vertical scroll (Edward) 6.  radio buttons (Edward)  7.  Javascript status (Ritesh) 8.  Clearcase issues 8.  Any other open issues. 9.  Any other things to discuss by the group  Note:  Please send me any other issues we should be talking about before the meeting.  Thanks.  Mark</t>
  </si>
  <si>
    <t>2000-10-20T22:30:00Z</t>
  </si>
  <si>
    <t>Park Place</t>
  </si>
  <si>
    <t>Updated: Review XML support in the ERT; Func. Spec attached</t>
  </si>
  <si>
    <t>Due to the All-Hands meeting also scheduled at 2:00, let's meet at 3:00 pm instead.  Here is the functional spec.     Thanks -Tony</t>
  </si>
  <si>
    <t>2000-09-20T17:30:00Z</t>
  </si>
  <si>
    <t>Bug Status meeting</t>
  </si>
  <si>
    <t>To discuss the bug status.</t>
  </si>
  <si>
    <t>MEETING-44</t>
  </si>
  <si>
    <t>2000-07-26T21:00:00Z</t>
  </si>
  <si>
    <t>I'll get you</t>
  </si>
  <si>
    <t>Updated: ERT Tutorial planning meeting</t>
  </si>
  <si>
    <t>Direction of the tutorial: Specify level of user - beginner, advanced - should be simple to use and happen as described - have fully developed web based example that users can access to reference - Should guide them through using the ERT after it has been installed and configured for use. Should be based on the default setup for a user. - Show source HTML pages on web - Show simulation of the pages on the specific devices - List of HTML tags supported by ERT (seen through AML DTD) - List of features that we support on each of the devices (PDA(HDML), pager(HDML?), smart phones(WML), voice (WML, VoiceXML), for example, checkboxes, Frames, JavaScript, callout. - Description of the example and what it    Getting started with the ERT (Tutorial) -Get feedback on the current tutorial -What is it currently missing to make it work -What needs to happen to bring it up to date? new screens, processes, menu selections -What new features of the ERT do we need to highlight - The user guide is covering the generic description of the procedures - How to make it better?  Set plan, schedule, and resources for: Tutorial definition Tutorial development Content development  Tutorial test</t>
  </si>
  <si>
    <t>2000-12-21T19:00:00Z</t>
  </si>
  <si>
    <t>Updated: CHANGE in Timing: Presentation on Our Process and Templates</t>
  </si>
  <si>
    <t>Hi  Because of Beta refresh II activity the presentation is rescheduled to tomorrow FORENOON.  Sorry for the last minute change.  Om  -------------------------------------------------------------------------------------------------- Hi  As now Beta refresh work is over, I could find only this time for presentation which has minimum clash in calendar for R&amp;D people.  Please go through the process once before the presentation so that we can discuss the issues and then meet again to finalize by 12/22.  12:00 - 12:45 Presentation on Our Process (Om)  12:45 - 1:30 list the issues raised and then discuss them (may be offline if we do not have enough time).  Om  Note: This will be held in Training room, I case of change I will let you know.</t>
  </si>
  <si>
    <t>MEETING-46</t>
  </si>
  <si>
    <t>2000-07-27T16:30:00Z</t>
  </si>
  <si>
    <t>Meeting with Evan for workspace evaluation</t>
  </si>
  <si>
    <t>2000-10-13T21:30:00Z</t>
  </si>
  <si>
    <t>beta refresh bug discussion</t>
  </si>
  <si>
    <t>I wanted a discussion of what bugs to fix for the beta refresh.    Thanks.  Mark</t>
  </si>
  <si>
    <t>MEETING-48</t>
  </si>
  <si>
    <t>2000-09-06T22:30:00Z</t>
  </si>
  <si>
    <t>New York</t>
  </si>
  <si>
    <t>Group meeting</t>
  </si>
  <si>
    <t>UI Team,  Congratulations! We have accomplished a major task of bringing P5 bug count to a manageable number.  Our Goal was obviously higher:</t>
  </si>
  <si>
    <t>no P5 bugs other than intermittent &amp; non-reproduceable bugs.  Great Job!  This meeting is to discuss  *</t>
  </si>
  <si>
    <t>What next? *</t>
  </si>
  <si>
    <t>What we learned from this code drop?  Please come prepared with your notes on how to improve the product quality of the Beta Release.  Rajeev</t>
  </si>
  <si>
    <t>2000-10-17T21:00:00Z</t>
  </si>
  <si>
    <t>ert status meeting</t>
  </si>
  <si>
    <t>Let's have a status meeting w/ everyone.</t>
  </si>
  <si>
    <t>2000-12-07T22:30:00Z</t>
  </si>
  <si>
    <t>status meeting</t>
  </si>
  <si>
    <t>Update status on various bugs, etc.</t>
  </si>
  <si>
    <t>2000-10-11T21:30:00Z</t>
  </si>
  <si>
    <t>Updated: ert team meeting</t>
  </si>
  <si>
    <t>Let's have a status meeting about what is going on.  I will describe what I have heard so far from the various groups.  Please come with what you have been working on this week so you can share it with the rest of the group.    Thanks.  Mark</t>
  </si>
  <si>
    <t>MEETING-52</t>
  </si>
  <si>
    <t>2000-08-30T22:00:00Z</t>
  </si>
  <si>
    <t>UI Group meeting</t>
  </si>
  <si>
    <t>2000-11-21T23:30:00Z</t>
  </si>
  <si>
    <t>Conference Room - Pacifica</t>
  </si>
  <si>
    <t>HTML Editor Func. Spec. Review</t>
  </si>
  <si>
    <t>MEETING-54</t>
  </si>
  <si>
    <t>2000-10-12T16:00:00Z</t>
  </si>
  <si>
    <t>Prakash's office</t>
  </si>
  <si>
    <t>Updated: One on one with Arun</t>
  </si>
  <si>
    <t>MEETING-55</t>
  </si>
  <si>
    <t>2000-08-24T22:30:00Z</t>
  </si>
  <si>
    <t>New York Avenue.</t>
  </si>
  <si>
    <t>ERT post Code Freeze mtg.</t>
  </si>
  <si>
    <t xml:space="preserve">Post Code Freeze meeting  Going Forward </t>
  </si>
  <si>
    <t xml:space="preserve">- </t>
  </si>
  <si>
    <t xml:space="preserve">What bugs to fix. </t>
  </si>
  <si>
    <t>-</t>
  </si>
  <si>
    <t xml:space="preserve">Which codeline to use. </t>
  </si>
  <si>
    <t>How to improve the code quality?</t>
  </si>
  <si>
    <t>MEETING-56</t>
  </si>
  <si>
    <t>2000-08-11T21:00:00Z</t>
  </si>
  <si>
    <t>New York Avenue (Yup the new name)</t>
  </si>
  <si>
    <t>GUI Team staff meeting</t>
  </si>
  <si>
    <t>2000-11-13T21:30:00Z</t>
  </si>
  <si>
    <t>XML support - implementation status and test plan review</t>
  </si>
  <si>
    <t>Since we couldn't meet this week, could we please meet on Monday and discuss status ?  Thanks -Tony</t>
  </si>
  <si>
    <t>MEETING-58</t>
  </si>
  <si>
    <t>2000-10-09T21:30:00Z</t>
  </si>
  <si>
    <t>Updated: More XML discussions</t>
  </si>
  <si>
    <t>Updated to accomodate meeting with Prakash (at 4:00 pm). Let's meet at 2:30 instead.</t>
  </si>
  <si>
    <t>MEETING-59</t>
  </si>
  <si>
    <t>2000-08-10T21:30:00Z</t>
  </si>
  <si>
    <t>conference room</t>
  </si>
  <si>
    <t>ERT status meeting</t>
  </si>
  <si>
    <t>Let's have a quick status meeting of everything we are doing.  Thanks.  Mark</t>
  </si>
  <si>
    <t>2000-11-10T23:30:00Z</t>
  </si>
  <si>
    <t>All Hands R&amp;D Meeting</t>
  </si>
  <si>
    <t>The training room is located on the other side (side A)</t>
  </si>
  <si>
    <t>2000-10-05T22:00:00Z</t>
  </si>
  <si>
    <t>Rescheduled presentation on ECS architecture</t>
  </si>
  <si>
    <t>2000-11-08T23:30:00Z</t>
  </si>
  <si>
    <t>Sheri's office</t>
  </si>
  <si>
    <t>Liberate internal demo</t>
  </si>
  <si>
    <t>Alexis will walk us thro' the PBS application she has developed using Liberate adaptor. We will meet in Sheri's office.</t>
  </si>
  <si>
    <t>MEETING-63</t>
  </si>
  <si>
    <t>2000-08-31T23:00:00Z</t>
  </si>
  <si>
    <t>conference call w/ Kim Hancock @ Pillsbury re: NetPerceptions</t>
  </si>
  <si>
    <t>MEETING-64</t>
  </si>
  <si>
    <t>2000-11-08T18:30:00Z</t>
  </si>
  <si>
    <t>Meeting w/ Louie Lew re: BEA</t>
  </si>
  <si>
    <t>MEETING-65</t>
  </si>
  <si>
    <t>2000-08-01T00:00:00Z</t>
  </si>
  <si>
    <t>Meet with Candace Capella @ Birk's [near Pedro's]</t>
  </si>
  <si>
    <t>2000-11-08T20:00:00Z</t>
  </si>
  <si>
    <t>Conference Room - Sausalito</t>
  </si>
  <si>
    <t>Updated: Weekly Business Development Staff Meeting [Bring Your Own Lunch]</t>
  </si>
  <si>
    <t>1 (630) 424-8579 Pass code: 5391315</t>
  </si>
  <si>
    <t>MEETING-67</t>
  </si>
  <si>
    <t>2000-07-29T19:30:00Z</t>
  </si>
  <si>
    <t>IMG2.com office - Fresno, CA</t>
  </si>
  <si>
    <t>Radio interview with IMG2.com</t>
  </si>
  <si>
    <t>AvocadoIT on The Webmaster Show - Interviewer: John Pack 7/29/00 12:30:00 PM  Wireless Internet in real time is the future. AvocadoIT, an ASP for wireless technologies, provides seamless access to all content, commerce and transaction capabilities of any Web site. **************************************** John Pack will call you via telephone to do the interview.  Total air time is 30 minutes, but with commercials the actual interview is about 20 minutes.  Keep it high level and self-promoting. Basically, just pretend that you're talking to someone at a tradeshow booth.   Speak to:  -single infrastructure, multiple device solution (support for PDAs, Smartphones, two-way pagers, plus voice). -leverage existing web infrastructure, no changes need to be made to the site. -our wireless solution is resilient to change, additional content is automatically reflected in the wireless version.  adding new functionality is quick and painless since we're already familiar with the customer's site. -we employ a technology + people approach to rendering to optimize app functionality and end-user experience. -ASP model allows rapid deployment: weeks not months   About IMG2 Radio IMG2 Radio is up-to-the-minute news, interviews and commentary on issues currently affecting the global Internet community. A fresh and progressive source of original radio programming, IMG2 Radio features live, daily webcasts streamed continually on a 24-hour-per-day, 7-day-per-week basis.  Contact: Vicki Love Director, Media Research &amp; Relations IMG2.com 114 E. Shaw  #210 Fresno, CA  93710 559-221-9322</t>
  </si>
  <si>
    <t>2000-11-17T18:00:00Z</t>
  </si>
  <si>
    <t>ThinAirApps: Andy Breen + CTO</t>
  </si>
  <si>
    <t>David - Can you bring the LCD projector?  thanks!  andy</t>
  </si>
  <si>
    <t>MEETING-69</t>
  </si>
  <si>
    <t>2000-11-18T05:30:00Z</t>
  </si>
  <si>
    <t>Pick up Lily &amp; Brian</t>
  </si>
  <si>
    <t>ual 1640 on 11/17</t>
  </si>
  <si>
    <t>2000-08-02T15:00:00Z</t>
  </si>
  <si>
    <t>Techmart</t>
  </si>
  <si>
    <t>Sales Training</t>
  </si>
  <si>
    <t>MEETING-71</t>
  </si>
  <si>
    <t>2000-11-08T17:00:00Z</t>
  </si>
  <si>
    <t>Dave Meltzer</t>
  </si>
  <si>
    <t>Wonder</t>
  </si>
  <si>
    <t>Updated: Weekly Marketing Meeting</t>
  </si>
  <si>
    <t>MEETING-73</t>
  </si>
  <si>
    <t>2000-09-01T18:00:00Z</t>
  </si>
  <si>
    <t>Liberate - Follow-up discussions regarding Compact Adapter [@ Liberate]</t>
  </si>
  <si>
    <t>Following Sheri's discussion with Liberate, we will need to return to their office for another demo on a different device (called Compact Device).  Sheri &amp; Nihar - Can you pass this invitation to the other people who need to be there?  We should all plan to leave at 10:30am on Friday  Thanks!  Andy</t>
  </si>
  <si>
    <t>MEETING-74</t>
  </si>
  <si>
    <t>2000-06-23T15:30:00Z</t>
  </si>
  <si>
    <t>Palm</t>
  </si>
  <si>
    <t>MEETING-75</t>
  </si>
  <si>
    <t>2000-08-01T01:30:00Z</t>
  </si>
  <si>
    <t>Conference Room - Wonder</t>
  </si>
  <si>
    <t>Sales Training Material</t>
  </si>
  <si>
    <t>MEETING-76</t>
  </si>
  <si>
    <t>2000-09-01T16:00:00Z</t>
  </si>
  <si>
    <t>Phil Spencer -Sprint</t>
  </si>
  <si>
    <t>2000-09-26T16:00:00Z</t>
  </si>
  <si>
    <t>AvocadoIT Conference Call with Network Appliances</t>
  </si>
  <si>
    <t xml:space="preserve">Dial in instructions  Time </t>
  </si>
  <si>
    <t>9:00 - 10:00 AM Pacific Time  Call in number:</t>
  </si>
  <si>
    <t xml:space="preserve"> 1-888-867-5802 Host:</t>
  </si>
  <si>
    <t xml:space="preserve"> Jennifer Kouragian Title:</t>
  </si>
  <si>
    <t xml:space="preserve"> AvocadoIT Confirmation:</t>
  </si>
  <si>
    <t>MEETING-78</t>
  </si>
  <si>
    <t>2000-11-17T23:30:00Z</t>
  </si>
  <si>
    <t>Call Sebastiano:  447-0843</t>
  </si>
  <si>
    <t>Canceled: meeting with Venk and Sebastiano</t>
  </si>
  <si>
    <t>Fortunata and I both can't make it.  Would like for you to attend.  We will do a prep with Venk on the 16th at 2.  Thanks Helen   Sebastiano:  (408) 447-0843</t>
  </si>
  <si>
    <t>Conference Room - Berkeley</t>
  </si>
  <si>
    <t>Updated: Strategy Mtg w/Venk, Prakash, Amitabh, Rajeev, Barry, Glenn, Alex &amp; Ron</t>
  </si>
  <si>
    <t>Venk just told me that he will be out of the office between 12/21-1/4 so I've rescheduled this one...Amy</t>
  </si>
  <si>
    <t>MEETING-80</t>
  </si>
  <si>
    <t>2000-11-16T22:00:00Z</t>
  </si>
  <si>
    <t>Updated: Prep mtg. w/David C on tomorrow's mtg w/Sebastiano Tevarotto - VP from HP</t>
  </si>
  <si>
    <t>MEETING-81</t>
  </si>
  <si>
    <t>2000-11-16T23:00:00Z</t>
  </si>
  <si>
    <t>Venk, Prakash, Amitabh, George, David S Mtg. per Venk</t>
  </si>
  <si>
    <t>MEETING-82</t>
  </si>
  <si>
    <t>2000-12-05T01:30:00Z</t>
  </si>
  <si>
    <t>Updated: Preview of Board presentation w/Glenn, Venk</t>
  </si>
  <si>
    <t>Had to move this one, Venk will not be in the office now until after 5:00pm...Amy</t>
  </si>
  <si>
    <t>MEETING-84</t>
  </si>
  <si>
    <t>2000-12-14T19:00:00Z</t>
  </si>
  <si>
    <t>Canceled: Interest of wireless w/enterprise appl providers w/Barry, Ryan, Brett, Mehrak, Mitch &amp; Venk</t>
  </si>
  <si>
    <t>Looks like Venk has what he needs so we'll go ahead and cancel this one for now.  Thanks, Amy</t>
  </si>
  <si>
    <t>MEETING-85</t>
  </si>
  <si>
    <t>2000-11-10T22:00:00Z</t>
  </si>
  <si>
    <t>Venk/Rajeev 1:1</t>
  </si>
  <si>
    <t>MEETING-86</t>
  </si>
  <si>
    <t>2000-12-05T01:00:00Z</t>
  </si>
  <si>
    <t>Canceled: review of Board presentation w/George, Venk</t>
  </si>
  <si>
    <t>MEETING-87</t>
  </si>
  <si>
    <t>2000-11-14T01:00:00Z</t>
  </si>
  <si>
    <t>Updated: David S Interview w/Robin McDavid</t>
  </si>
  <si>
    <t>MEETING-88</t>
  </si>
  <si>
    <t>2000-12-05T02:30:00Z</t>
  </si>
  <si>
    <t>Updated: Preview of Board Presentation w/Gene, Venk</t>
  </si>
  <si>
    <t>MEETING-89</t>
  </si>
  <si>
    <t>2000-12-05T02:00:00Z</t>
  </si>
  <si>
    <t>Updated: Preview of Board Presentation w/Ray, Venk</t>
  </si>
  <si>
    <t>MEETING-90</t>
  </si>
  <si>
    <t>2000-11-10T01:00:00Z</t>
  </si>
  <si>
    <t>Venk/Prakash</t>
  </si>
  <si>
    <t>Updated: Preview of Board presentation w/David C, Amit, Helen, Venk</t>
  </si>
  <si>
    <t>2000-11-09T00:00:00Z</t>
  </si>
  <si>
    <t>E-trade Update w/Lisa, George, Kelsey, Prakash</t>
  </si>
  <si>
    <t>MEETING-93</t>
  </si>
  <si>
    <t>2000-12-15T23:00:00Z</t>
  </si>
  <si>
    <t>Canceled: Selling consulting services w/Chris Longstaffe</t>
  </si>
  <si>
    <t>2000-11-08T22:00:00Z</t>
  </si>
  <si>
    <t>Updated: HeyAnita Mtg. w/Dan Sodhi, Sanjeev (CEO), Adesh Desai (CTO), Venk, Barry P &amp; Prakash re: possibly working together</t>
  </si>
  <si>
    <t>MEETING-95</t>
  </si>
  <si>
    <t>2000-12-20T22:00:00Z</t>
  </si>
  <si>
    <t>Ron S/Venk re: Performance Review and Analyst Budgets</t>
  </si>
  <si>
    <t>2000-12-15T00:00:00Z</t>
  </si>
  <si>
    <t>Updated: Debbie M, Barry &amp; Venk re: Trade Show Schedule</t>
  </si>
  <si>
    <t>Had to move this one.</t>
  </si>
  <si>
    <t>MEETING-97</t>
  </si>
  <si>
    <t>2000-12-18T23:00:00Z</t>
  </si>
  <si>
    <t>Rajeev/Venk 1:1</t>
  </si>
  <si>
    <t>MEETING-98</t>
  </si>
  <si>
    <t>2000-12-04T17:00:00Z</t>
  </si>
  <si>
    <t>Canceled: Prakash/Venk 1:1</t>
  </si>
  <si>
    <t>I believe you will be in Seattle as well as Venk so I'm canceling this one...A</t>
  </si>
  <si>
    <t>2000-12-14T21:00:00Z</t>
  </si>
  <si>
    <t>Updated: Barry/Venk Review</t>
  </si>
  <si>
    <t>MEETING-100</t>
  </si>
  <si>
    <t>2000-12-19T01:00:00Z</t>
  </si>
  <si>
    <t>Prakash/Venk 1:1</t>
  </si>
  <si>
    <t>MEETING-101</t>
  </si>
  <si>
    <t>2000-12-19T17:00:00Z</t>
  </si>
  <si>
    <t>Canceled: GEY - Account planning meeting</t>
  </si>
  <si>
    <t>MEETING-102</t>
  </si>
  <si>
    <t>Updated: Nina Roberts, John Hill, Kevin Moore of Salomon Smith Barney w/Venk, George &amp; Ron</t>
  </si>
  <si>
    <t>Sorry had to move this one again!</t>
  </si>
  <si>
    <t>MEETING-103</t>
  </si>
  <si>
    <t>2000-11-16T22:30:00Z</t>
  </si>
  <si>
    <t>Recruiting Verification w/Venk, George, David S, Khou</t>
  </si>
  <si>
    <t>MEETING-104</t>
  </si>
  <si>
    <t>2000-08-30T18:30:00Z</t>
  </si>
  <si>
    <t>Lunch with Ferris Ferdon from Daily Deal fferdon@thedailydeal.com  415.352.0659</t>
  </si>
  <si>
    <t>MEETING-105</t>
  </si>
  <si>
    <t>2000-02-25T17:00:00Z</t>
  </si>
  <si>
    <t>Meeting with Lindi</t>
  </si>
  <si>
    <t>MEETING-106</t>
  </si>
  <si>
    <t>2000-12-01T19:30:00Z</t>
  </si>
  <si>
    <t>Wireless DevCon Pre-Tradeshow Meeting - Mandatory</t>
  </si>
  <si>
    <t>If you can not be at the meeting, can we conference call you in? Robert? Rayhan?</t>
  </si>
  <si>
    <t>MEETING-107</t>
  </si>
  <si>
    <t>2000-05-02T19:00:00Z</t>
  </si>
  <si>
    <t>Updated: lunch meeting - rescheduled for noon</t>
  </si>
  <si>
    <t>MEETING-108</t>
  </si>
  <si>
    <t>2000-07-14T00:00:00Z</t>
  </si>
  <si>
    <t>Einstein</t>
  </si>
  <si>
    <t>Updated: Tradeshow Booth Conference Call w/Armen ?</t>
  </si>
  <si>
    <t>still checking his schedule</t>
  </si>
  <si>
    <t>MEETING-109</t>
  </si>
  <si>
    <t>2000-06-16T18:30:00Z</t>
  </si>
  <si>
    <t>INTERVIEW</t>
  </si>
  <si>
    <t>I believe that this may be the time your schedule for to interview. I can not see what you have at that time, but it may be this. If not give me a call 8056 I will be sending off the schedule along with the resume shortly.  Thanks Tennille</t>
  </si>
  <si>
    <t>MEETING-110</t>
  </si>
  <si>
    <t>2000-08-11T18:00:00Z</t>
  </si>
  <si>
    <t>Curie</t>
  </si>
  <si>
    <t>Discuss Wireless Dev 2000 Plan</t>
  </si>
  <si>
    <t>Given this group attending, we should have some objectives for the show (which is in our back yard at the Santa Clara Westin).  Let's meet to figure it out.   Ericsson  (Bluetooth, WAP, EPOC, Mobile Positioning, iPULSE, MAI)    AT&amp;T Wireless  (CDPD &amp; PocketNet)    Motorola (WML &amp; VoxML)    Nextel (Microbrowser &amp; Tethered Apps, IFL-SDK, Packet Data Network)    PCS Innovations (unveiling the MobileMAGIC platform)    Phone.com (WAP and the UP.SDK)    Research in Motion (RIM SDK, Java and WAP)    ReFlex (Motorola &amp; Glenayre) - Entire Developer Platform discussion    Wireless Java (Zsigo Wireless Training / Sun Microsystems) - KVM/J2ME</t>
  </si>
  <si>
    <t>MEETING-111</t>
  </si>
  <si>
    <t>2000-07-13T23:00:00Z</t>
  </si>
  <si>
    <t>Updated: VDG Presentation of first Flash Product Demo</t>
  </si>
  <si>
    <t>First Round of Flash Product Demo Review  Thursday 7/13  VDG  would like to meet with you and Barry in order to present the first round of comps showing the look and feel of the demo. VDG will present two design directions that will include colors, fonts, navigation placement, illustration and/or photography styles.  After a direction is chosen VDG will present two additional rounds of comps for review and approval over the next week.</t>
  </si>
  <si>
    <t>MEETING-112</t>
  </si>
  <si>
    <t>1999-12-02T17:00:00Z</t>
  </si>
  <si>
    <t>Boardroom</t>
  </si>
  <si>
    <t>Board Presentations - Practice</t>
  </si>
  <si>
    <t>MEETING-113</t>
  </si>
  <si>
    <t>2000-11-13T19:00:00Z</t>
  </si>
  <si>
    <t>Fremont</t>
  </si>
  <si>
    <t>Forbes interview</t>
  </si>
  <si>
    <t>MEETING-114</t>
  </si>
  <si>
    <t>2000-09-19T00:00:00Z</t>
  </si>
  <si>
    <t>CGE&amp;Y marketing message for Data Sheet</t>
  </si>
  <si>
    <t>We are co-developing a data sheet with CGE&amp;Y for PCIA and beyond...this will be the first draft fo the data sheet. We need to have it approved and to the printers by Thursday in order to make the print and ship date to get to PCIA by Tuesday.  This first draft will be a highlevel overview of our joint solution with CGE&amp;Y.   As we co-develop this, CGE&amp;Y wants us to communicate our "marketing Message" or any verbiage/graphics we want included on the document.  Let's brainstorm for 30 minutes on what message we want to take out to the over $2Billion customer market.  Iv'e enclosed a straw man that I put together based off of our meeting w/ CGE&amp;Y last week.</t>
  </si>
  <si>
    <t>MEETING-115</t>
  </si>
  <si>
    <t>2000-04-11T18:00:00Z</t>
  </si>
  <si>
    <t>Alliance Meeting</t>
  </si>
  <si>
    <t>MEETING-116</t>
  </si>
  <si>
    <t>2000-01-29T00:00:00Z</t>
  </si>
  <si>
    <t>Canceled: Q4 Closing Meeting</t>
  </si>
  <si>
    <t>MEETING-117</t>
  </si>
  <si>
    <t>2000-11-07T21:30:00Z</t>
  </si>
  <si>
    <t>Meet with SPG</t>
  </si>
  <si>
    <t>2000-09-14T16:00:00Z</t>
  </si>
  <si>
    <t>CGE&amp;Y - brain storming session for co-marketing/ co-developing Value added solution</t>
  </si>
  <si>
    <t>Here is the re-scheudled meeting:  The agenda: Introductions 9:00 - 9:15 Product Overview, Discussion, Q&amp;A: 9:15 - 10:15 Demo Product: 10:15 - 10:45  CGE&amp;Y and AvocadoIT Methodology/ Differentiator development 10:45 - 1 pm working Lunch - noon Develop Marketing Message and Collateral 1:00pm - 3:30 pm Wrap-up , Next steps 3:30 - 4pm  Not everyone needs to be in all sessions. I have provided the agenda so that you know the appropriate times for you to be at the meeting. If you cannot make it, please appoint someone on your team/functional area to be there.  They will have about 6 people present.</t>
  </si>
  <si>
    <t>MEETING-119</t>
  </si>
  <si>
    <t>2000-03-23T21:00:00Z</t>
  </si>
  <si>
    <t>Updated: meeting with Nissho Iwai American Corp</t>
  </si>
  <si>
    <t>They would like to represent us in Japan. I have asked for them to provide us with an overview on:  What they do What the market looks lilke over there What they view the partnership to look like  They would like a demo/presentation on what we do.  If you think others should attend please advise.  I think we need to start thinking about our partners in these other regions.    Mark can you please help us get a room and be prepared for the demo.  Thanks or let me know how I can get this going.  Regards, Helen</t>
  </si>
  <si>
    <t>MEETING-120</t>
  </si>
  <si>
    <t>2000-08-02T00:30:00Z</t>
  </si>
  <si>
    <t>Discuss E*TRADE real requirements (RFP)</t>
  </si>
  <si>
    <t>This is the only time I have today because I'm in a sales meeting.  The first step is to get together a list of questions we have (I know I came up with a bunch).  After we get the questions answered, I will need some help putting together a solution.  Here are the requirements again.  Please let me know if you can make this.  Kelsey</t>
  </si>
  <si>
    <t>MEETING-121</t>
  </si>
  <si>
    <t>2000-01-18T18:30:00Z</t>
  </si>
  <si>
    <t>Venk meeting</t>
  </si>
  <si>
    <t>2000-07-06T23:30:00Z</t>
  </si>
  <si>
    <t>Communications meeting</t>
  </si>
  <si>
    <t>MEETING-123</t>
  </si>
  <si>
    <t>1999-10-27T19:00:00Z</t>
  </si>
  <si>
    <t>Lycos call</t>
  </si>
  <si>
    <t>MEETING-124</t>
  </si>
  <si>
    <t>2000-11-06T23:30:00Z</t>
  </si>
  <si>
    <t>Marketing Requirements for v3.0</t>
  </si>
  <si>
    <t>Team,  The purpose of this meeting is to get the marketing team up to date on the required features of v3.0  Thanks.  Alex</t>
  </si>
  <si>
    <t>MEETING-125</t>
  </si>
  <si>
    <t>2000-09-14T14:00:00Z</t>
  </si>
  <si>
    <t>Santa Clara</t>
  </si>
  <si>
    <t>Chase.com Meeting</t>
  </si>
  <si>
    <t>Ameet Patel, CTO and Kathy Lawton, VP New Technology Ventures from Chase.com will be visiting AvocadoIT on 9/14.  The agenda will determine when you will be required to attend the meeting.   The proposed agenda is as follows:  *</t>
  </si>
  <si>
    <t xml:space="preserve">Review of AvocadoIT's Platform Architecture and Product Roadmap </t>
  </si>
  <si>
    <t xml:space="preserve">-  Suggested topics:  Alerts / Voice / email &amp; PIM data / Scalability &amp; Load Balancing / Internationalization / </t>
  </si>
  <si>
    <t xml:space="preserve">   Operations and Support  </t>
  </si>
  <si>
    <t>-  License Model Pilot Plans. . .  *</t>
  </si>
  <si>
    <t>Define and frame Chase.com's Pilot Application behind the firewall  *</t>
  </si>
  <si>
    <t>** Live Demonstration of the AvocadoIT Rendering Tool (ERT)  *</t>
  </si>
  <si>
    <t>Discussion of AvocadoIT Partnerships:  Tantau, HP, Liberate, Big 5 organizations, etc.  *</t>
  </si>
  <si>
    <t>Discussion of forces driving open standards amongst Carriers in the US for WAP  *</t>
  </si>
  <si>
    <t>Business discussion on Chase.com / AvocadoIT partnership   Elisabeth, would you please reserve our executive conference room for this meeting; arrange for customer take-aways ( our nicest shirts, pens etc), working lunch...  Thank you Jeff</t>
  </si>
  <si>
    <t>MEETING-126</t>
  </si>
  <si>
    <t>2000-03-24T22:00:00Z</t>
  </si>
  <si>
    <t>Marcia - it's up to you</t>
  </si>
  <si>
    <t>Updated: Telemarketing Status</t>
  </si>
  <si>
    <t>Barry, Can you bring some data from our telemarketing effort.  As a minimum, I would like to see number of leads, type of lead (A, B, C, D).  If you put together a list of the leads, I will have the sales team give us feedback on the sales status of the leads. Thanks, Jim</t>
  </si>
  <si>
    <t>MEETING-127</t>
  </si>
  <si>
    <t>2000-01-13T00:00:00Z</t>
  </si>
  <si>
    <t>Updated: Q4 Closing Meeting</t>
  </si>
  <si>
    <t>MEETING-128</t>
  </si>
  <si>
    <t>2000-12-22T00:30:00Z</t>
  </si>
  <si>
    <t>MEETING-129</t>
  </si>
  <si>
    <t>2000-05-22T22:00:00Z</t>
  </si>
  <si>
    <t>Updated: PC Expo Discussion</t>
  </si>
  <si>
    <t>MEETING-130</t>
  </si>
  <si>
    <t>2000-03-13T21:00:00Z</t>
  </si>
  <si>
    <t>Meeting with Rosemary</t>
  </si>
  <si>
    <t>MEETING-131</t>
  </si>
  <si>
    <t>2000-12-20T21:30:00Z</t>
  </si>
  <si>
    <t>Canceled: Press interview w/Denise Dubie, Network World</t>
  </si>
  <si>
    <t>call being rescheduled to Tuesday January 2nd</t>
  </si>
  <si>
    <t>MEETING-132</t>
  </si>
  <si>
    <t>2000-06-28T15:30:00Z</t>
  </si>
  <si>
    <t>Updated: Channelwave</t>
  </si>
  <si>
    <t>MEETING-133</t>
  </si>
  <si>
    <t>MEETING-134</t>
  </si>
  <si>
    <t>2000-05-17T20:00:00Z</t>
  </si>
  <si>
    <t>Wonder Conf Room</t>
  </si>
  <si>
    <t>Updated: Portal Review</t>
  </si>
  <si>
    <t xml:space="preserve">Preliminary review of features, functionality, look &amp; feel of Mobile Portal product. Please review the Portal http://portaldemo.avocadoit.com/portal/PortalMainServlet before the meeting.  In addition, we need to schedule review with engineering for any new features we want to request before final QA.  </t>
  </si>
  <si>
    <t xml:space="preserve">Thanx, </t>
  </si>
  <si>
    <t>Dan.</t>
  </si>
  <si>
    <t>MEETING-135</t>
  </si>
  <si>
    <t>2000-08-25T17:30:00Z</t>
  </si>
  <si>
    <t>Conference Room - Pacific Avenue</t>
  </si>
  <si>
    <t>Updated: Interview with Dennis Moy - Product Management Candidate</t>
  </si>
  <si>
    <t>Resume and agenda to follow.</t>
  </si>
  <si>
    <t>MEETING-136</t>
  </si>
  <si>
    <t>2000-07-20T20:00:00Z</t>
  </si>
  <si>
    <t>Upcoming Sales Training</t>
  </si>
  <si>
    <t>With the sales meeting a few short weeks away, I'd like to make sure that Barry has everything from us that he needs in terms of agenda, format, content expectations.</t>
  </si>
  <si>
    <t>MEETING-137</t>
  </si>
  <si>
    <t>2000-01-10T23:00:00Z</t>
  </si>
  <si>
    <t>Updated: Andy Seybold</t>
  </si>
  <si>
    <t>MEETING-138</t>
  </si>
  <si>
    <t>2000-12-05T20:00:00Z</t>
  </si>
  <si>
    <t>MEETING-139</t>
  </si>
  <si>
    <t>2000-10-12T20:00:00Z</t>
  </si>
  <si>
    <t>Please keep open for SPGI MEETING</t>
  </si>
  <si>
    <t>MEETING-140</t>
  </si>
  <si>
    <t>2000-05-08T20:00:00Z</t>
  </si>
  <si>
    <t>competitor silver bullets - review/input</t>
  </si>
  <si>
    <t>MEETING-141</t>
  </si>
  <si>
    <t>2000-08-22T20:00:00Z</t>
  </si>
  <si>
    <t>Meet with Don James of Business Enterprise Mapping</t>
  </si>
  <si>
    <t>MEETING-142</t>
  </si>
  <si>
    <t>2000-07-17T22:00:00Z</t>
  </si>
  <si>
    <t>Updated: Interview with Warren Wu</t>
  </si>
  <si>
    <t>Barry,   Please make this interview.  The guy has an offer and David Chan wants to move fast on this one.  He will be meeting with you, Prakash, Ron, and David Chan today.  He's a candidate for Director of Product Management.</t>
  </si>
  <si>
    <t>MEETING-143</t>
  </si>
  <si>
    <t>1999-12-10T21:30:00Z</t>
  </si>
  <si>
    <t>Competitors Meeting</t>
  </si>
  <si>
    <t>I would like to have us all meet and review the competitors to make sure we all have consistent information.</t>
  </si>
  <si>
    <t>MEETING-144</t>
  </si>
  <si>
    <t>2000-12-01T00:30:00Z</t>
  </si>
  <si>
    <t>MEETING-145</t>
  </si>
  <si>
    <t>2000-10-20T17:00:00Z</t>
  </si>
  <si>
    <t>Meet with Courtney</t>
  </si>
  <si>
    <t>MEETING-146</t>
  </si>
  <si>
    <t>2000-08-16T18:00:00Z</t>
  </si>
  <si>
    <t>Boardwalk Conf Room Scheduled...</t>
  </si>
  <si>
    <t>Need Partner buy in from you for Biz Dev partner commitments and execution</t>
  </si>
  <si>
    <t>This day and time appears to be good for all of us.. Please confirm your presence...</t>
  </si>
  <si>
    <t>MEETING-147</t>
  </si>
  <si>
    <t>2000-07-18T20:30:00Z</t>
  </si>
  <si>
    <t>Wonder Conference Room</t>
  </si>
  <si>
    <t>Canceled: Meeting with Database Marketing - Rebecca</t>
  </si>
  <si>
    <t>MEETING-148</t>
  </si>
  <si>
    <t>2000-06-22T17:30:00Z</t>
  </si>
  <si>
    <t>Placeware Prep &amp; Web Seminar</t>
  </si>
  <si>
    <t>MEETING-149</t>
  </si>
  <si>
    <t>2000-09-25T16:00:00Z</t>
  </si>
  <si>
    <t>Call with Clear Ink</t>
  </si>
  <si>
    <t>MEETING-150</t>
  </si>
  <si>
    <t>2000-08-11T01:00:00Z</t>
  </si>
  <si>
    <t>review of partner initiatives with marketing</t>
  </si>
  <si>
    <t>MEETING-151</t>
  </si>
  <si>
    <t>2000-02-09T16:00:00Z</t>
  </si>
  <si>
    <t>Meeting with Telemarketing firm</t>
  </si>
  <si>
    <t>MEETING-152</t>
  </si>
  <si>
    <t>2000-07-13T22:00:00Z</t>
  </si>
  <si>
    <t>Meet with Paul and Lindi on ad campaign</t>
  </si>
  <si>
    <t>MEETING-153</t>
  </si>
  <si>
    <t>1999-11-24T17:00:00Z</t>
  </si>
  <si>
    <t>Updated: Jeff Brooks - Marketing</t>
  </si>
  <si>
    <t>Barry to give a demo.</t>
  </si>
  <si>
    <t>MEETING-154</t>
  </si>
  <si>
    <t>2000-06-08T20:00:00Z</t>
  </si>
  <si>
    <t>einstein</t>
  </si>
  <si>
    <t>Marilisa Walski interview</t>
  </si>
  <si>
    <t>MEETING-155</t>
  </si>
  <si>
    <t>2000-04-11T17:00:00Z</t>
  </si>
  <si>
    <t>Website demo finalization</t>
  </si>
  <si>
    <t>MEETING-156</t>
  </si>
  <si>
    <t>2000-08-07T17:00:00Z</t>
  </si>
  <si>
    <t>Conference Room-Einstein</t>
  </si>
  <si>
    <t>Discuss product demo and website</t>
  </si>
  <si>
    <t>MEETING-157</t>
  </si>
  <si>
    <t>2000-01-28T21:00:00Z</t>
  </si>
  <si>
    <t>Bill Meisel (TMA Associates)</t>
  </si>
  <si>
    <t>MEETING-158</t>
  </si>
  <si>
    <t>2000-07-07T19:00:00Z</t>
  </si>
  <si>
    <t>OPRAH ROOM/Sales Conference Room</t>
  </si>
  <si>
    <t>Reviewing of Sales Partner Training</t>
  </si>
  <si>
    <t>Chris Longstaffe is trying to set up this meeting to discuss some matter. If you can please respond ASAP.  Thanks Tennille</t>
  </si>
  <si>
    <t>MEETING-159</t>
  </si>
  <si>
    <t>2000-11-07T23:00:00Z</t>
  </si>
  <si>
    <t>VC meeting</t>
  </si>
  <si>
    <t>MEETING-160</t>
  </si>
  <si>
    <t>2000-06-06T22:00:00Z</t>
  </si>
  <si>
    <t>Demo Room</t>
  </si>
  <si>
    <t>ChannelWave Demo Part 2</t>
  </si>
  <si>
    <t>ChannelWave will be on site to complete the demonstration process.  More emphasis will be placed on the training and certification components of the product along with the communications piece.</t>
  </si>
  <si>
    <t>MEETING-161</t>
  </si>
  <si>
    <t>2000-03-29T22:00:00Z</t>
  </si>
  <si>
    <t>Interview with Robert Moore</t>
  </si>
  <si>
    <t>David Chan has asked you interview Robert Moore as a potential candidate for Business Development opportunities under his directions.  Robert has already met with Venk, Craig, David, Prakash, and Piyush.    Here is the attached resume and schedule.      Khou Fang</t>
  </si>
  <si>
    <t>MEETING-162</t>
  </si>
  <si>
    <t>2000-07-07T16:30:00Z</t>
  </si>
  <si>
    <t>Updated: Interview with candidate Lori Kendall</t>
  </si>
  <si>
    <t>Lori Kendall is another strong candidate for the position of VP or Sr. Director of Product Management.  She is currently at Genesys Labs where she serves as the Director of Product Management for their Enterprise Application Suite.  This puts her in an excellent position to understand the full range of our product line, from voice to data, as well as the purchase dynamics involved in the Global 2000.   She has built a PM function from scratch at Genesys Labs and comes to us well recommended by my best friend and colleague, Noelle Leca, who until a recent reorganization served as Lori's immediate manager.  She is also familiar with the challenges involved in taking a broad technology platform and turning it into a solution appropriate for specific vertical markets.    She started her career as a developer at Candle back in 1982 ... all told she has nearly 18 yrs of exposure to Enterprise software to her credit.  She is extremely earnest and forthright in manner, very buttoned up and professional, and asked very intelligent questions.    In terms of exposure to our space, note that Lori worked briefly at Traveling Software (mobile/remote connectivity) and at VOIS - an early voice start up.    Educational credentials are not as strong as the other two candidates - however I did not have occasion to ask her about this.  From her resume it appears that she worked while finishing her BS degree at University of Phoenix.</t>
  </si>
  <si>
    <t>MEETING-163</t>
  </si>
  <si>
    <t>1999-10-26T19:00:00Z</t>
  </si>
  <si>
    <t>UPS conference call to discuss the app.</t>
  </si>
  <si>
    <t>MEETING-164</t>
  </si>
  <si>
    <t>2000-11-09T17:30:00Z</t>
  </si>
  <si>
    <t>Mountain View at their office</t>
  </si>
  <si>
    <t>Updated: Technical meeting with Docent</t>
  </si>
  <si>
    <t>Meeting starts at 10:00am, leave here at 9:30am and be back by noon. They're interested in WAP, PDA, pager and Voice.  They have a web-based e-learning product they want mobilized</t>
  </si>
  <si>
    <t>MEETING-165</t>
  </si>
  <si>
    <t>2000-05-27T00:00:00Z</t>
  </si>
  <si>
    <t>Conference Room @ AvocadoIT</t>
  </si>
  <si>
    <t>Updated: Mtg w/ Sun IPlanet Wireless Group [Lewis Carr- Dir. Biz Dev., Helen, Shawn [Barry or Dan]]</t>
  </si>
  <si>
    <t>Barry and Dan,  Are either of you available to join us for about 15 minutes at the start of our meeting with the Director of Sun's IPlanet Solutions group. We should only need to talk about technical details for about 15 or 20 minutes. I apologize for the short notice.  Thanks, Shawn     Shawn Swanson Global Alliance Manager AvocadoIT 3231 Scott Blvd Santa Clara, California 95054 Phone:</t>
  </si>
  <si>
    <t>408.562.8067 Mobile:</t>
  </si>
  <si>
    <t>415.377.5163 Fax:</t>
  </si>
  <si>
    <t>408.562.8100 Email:</t>
  </si>
  <si>
    <t>sswanson@avocadoit.com  www.avocadoit.com</t>
  </si>
  <si>
    <t>MEETING-166</t>
  </si>
  <si>
    <t>2000-03-23T23:00:00Z</t>
  </si>
  <si>
    <t>AvocadoIT</t>
  </si>
  <si>
    <t>Meeting with Teamworks</t>
  </si>
  <si>
    <t>MEETING-167</t>
  </si>
  <si>
    <t>2000-08-15T15:00:00Z</t>
  </si>
  <si>
    <t>TBD - closer to AvocadoIT offices than San Mateo</t>
  </si>
  <si>
    <t>Updated: eWEEK Editor's Roundtable w/ Eric Lundquist</t>
  </si>
  <si>
    <t>Opportunity to interface with eWEEK editors to resolve issues and correct inaccuracies from the review and to give them an update on where AvocadoIT is today -- a lot has changed since June 7.  We are scheduled to meet with the editors at 8am, there will be a continental breakfast as well.  RedI've allotted additional time at the end of the meeting for driving. More info to follow (synopsis and driving directions).  Contact: Tom Nolan thomas_nolan@ziffdavis.com 415-547-8474</t>
  </si>
  <si>
    <t>MEETING-168</t>
  </si>
  <si>
    <t>2000-01-11T17:00:00Z</t>
  </si>
  <si>
    <t>MEETING-169</t>
  </si>
  <si>
    <t>2000-12-21T21:30:00Z</t>
  </si>
  <si>
    <t>san ramon room</t>
  </si>
  <si>
    <t>Go to marketing meeting</t>
  </si>
  <si>
    <t>Team,  We need meet to coordinate marketing deliverables for an upcoming Go to market meeting on January 8th and 9th.  We need to deliver our piece by January 5th.  Thanks.  Alex</t>
  </si>
  <si>
    <t>MEETING-170</t>
  </si>
  <si>
    <t>2000-06-29T23:00:00Z</t>
  </si>
  <si>
    <t>MEETING-171</t>
  </si>
  <si>
    <t>2000-10-27T20:00:00Z</t>
  </si>
  <si>
    <t>Go (otherwise known as the customer meeting room)</t>
  </si>
  <si>
    <t>DCI Field Force Automation Training - Mandatory : - )</t>
  </si>
  <si>
    <t>For those of you who will be out of town, we will set up the emulators... and do a webex meeting.. via conference call. Thanks! dbm</t>
  </si>
  <si>
    <t>MEETING-172</t>
  </si>
  <si>
    <t>2000-05-23T21:00:00Z</t>
  </si>
  <si>
    <t>Conference Room - Einstein</t>
  </si>
  <si>
    <t>Updated: to discuss the web seminar</t>
  </si>
  <si>
    <t>MEETING-173</t>
  </si>
  <si>
    <t>2000-08-29T21:00:00Z</t>
  </si>
  <si>
    <t>Travel back from meeting</t>
  </si>
  <si>
    <t>MEETING-174</t>
  </si>
  <si>
    <t>2000-03-13T22:00:00Z</t>
  </si>
  <si>
    <t>Sales Conference Room (back by me)</t>
  </si>
  <si>
    <t>Planet Rx Voice Discussion</t>
  </si>
  <si>
    <t>Please review the flow chart we were sent.  The things we need to address are: 1.  Direct DB access 2.  Synchronized call transfer and screen pop (CTI) 3. Record messages 4.  Failover in geographically dispersed locations 5.  Some way to recognize "kkerr@avocadoit.com" which are their user logins (they have &gt;1.5 million of these)</t>
  </si>
  <si>
    <t>MEETING-175</t>
  </si>
  <si>
    <t>2000-08-07T21:00:00Z</t>
  </si>
  <si>
    <t>Sam from Speedara</t>
  </si>
  <si>
    <t>MEETING-176</t>
  </si>
  <si>
    <t>2000-12-18T17:00:00Z</t>
  </si>
  <si>
    <t>Interview with Network World</t>
  </si>
  <si>
    <t>MEETING-177</t>
  </si>
  <si>
    <t>2000-06-23T21:30:00Z</t>
  </si>
  <si>
    <t>Phone call with Sybase/Gideon Kim</t>
  </si>
  <si>
    <t>Gentlemen,  I'd like to get on the phone with Sybase/Gideon Kim to talk about this potential overlap.  I'll position you guys as our Product Marketing Managers.    Regards,  Alex</t>
  </si>
  <si>
    <t>MEETING-178</t>
  </si>
  <si>
    <t>2000-10-20T18:00:00Z</t>
  </si>
  <si>
    <t>Canceled: Cindy Cattey - Mkt. Admin Candidate</t>
  </si>
  <si>
    <t>MEETING-179</t>
  </si>
  <si>
    <t>2000-08-30T22:30:00Z</t>
  </si>
  <si>
    <t>Updated: Interview with Fortunata Hermoso - Channel Mgr/Director, Infrastructure</t>
  </si>
  <si>
    <t>MEETING-180</t>
  </si>
  <si>
    <t>2000-07-18T23:00:00Z</t>
  </si>
  <si>
    <t>Maya Lin</t>
  </si>
  <si>
    <t>Meeting to Review Refined Product Demo</t>
  </si>
  <si>
    <t>MEETING-181</t>
  </si>
  <si>
    <t>2000-01-03T16:30:00Z</t>
  </si>
  <si>
    <t>John Major</t>
  </si>
  <si>
    <t>MEETING-182</t>
  </si>
  <si>
    <t>2000-06-22T00:00:00Z</t>
  </si>
  <si>
    <t>Sunnyvale</t>
  </si>
  <si>
    <t>meeting at Yopa's offices re alerts</t>
  </si>
  <si>
    <t>MEETING-183</t>
  </si>
  <si>
    <t>2000-10-17T20:30:00Z</t>
  </si>
  <si>
    <t>Conference Room _ Go</t>
  </si>
  <si>
    <t>Meeting with Birdsall Design</t>
  </si>
  <si>
    <t>Meet with Birdsall Design to see if they are the right firm for us to work with on website updates and maintenance.  jaime</t>
  </si>
  <si>
    <t>MEETING-184</t>
  </si>
  <si>
    <t>2000-05-09T15:30:00Z</t>
  </si>
  <si>
    <t>Your part of sales training</t>
  </si>
  <si>
    <t>MEETING-185</t>
  </si>
  <si>
    <t>2000-03-23T17:30:00Z</t>
  </si>
  <si>
    <t>4045 Campbell Ave, Menlo Park</t>
  </si>
  <si>
    <t>Getthere.com with Marc Friend</t>
  </si>
  <si>
    <t>Christine Ariondo  650-926-7765  Dan Whaley (Whalen?)  VP of Marketing</t>
  </si>
  <si>
    <t>MEETING-186</t>
  </si>
  <si>
    <t>2000-07-14T20:30:00Z</t>
  </si>
  <si>
    <t>DM list review</t>
  </si>
  <si>
    <t>MEETING-187</t>
  </si>
  <si>
    <t>2000-11-29T22:00:00Z</t>
  </si>
  <si>
    <t>Umbrella release con call</t>
  </si>
  <si>
    <t>MEETING-188</t>
  </si>
  <si>
    <t>2000-06-20T17:00:00Z</t>
  </si>
  <si>
    <t>6/20 INTERVIEW</t>
  </si>
  <si>
    <t>Barry  What about this one?  Tennille</t>
  </si>
  <si>
    <t>MEETING-189</t>
  </si>
  <si>
    <t>2000-10-04T21:00:00Z</t>
  </si>
  <si>
    <t>Tradeshow Update w/ Sue from Candelori</t>
  </si>
  <si>
    <t>MEETING-190</t>
  </si>
  <si>
    <t>2000-04-27T21:00:00Z</t>
  </si>
  <si>
    <t>Conference-Einstein</t>
  </si>
  <si>
    <t>robert garcia meeting</t>
  </si>
  <si>
    <t>MEETING-191</t>
  </si>
  <si>
    <t>2000-08-17T16:30:00Z</t>
  </si>
  <si>
    <t>Conference Room - Chance</t>
  </si>
  <si>
    <t>Meeting to Review the Product Demo Deliverable</t>
  </si>
  <si>
    <t>MEETING-192</t>
  </si>
  <si>
    <t>2000-02-14T22:00:00Z</t>
  </si>
  <si>
    <t>Rescheduled  10:30 am meeting</t>
  </si>
  <si>
    <t>Go over Launch, Booth, etc.</t>
  </si>
  <si>
    <t>MEETING-193</t>
  </si>
  <si>
    <t>2000-07-14T21:00:00Z</t>
  </si>
  <si>
    <t>3M (Elmo) vender demonstrate DC-1000</t>
  </si>
  <si>
    <t>MEETING-194</t>
  </si>
  <si>
    <t>1999-12-02T23:45:00Z</t>
  </si>
  <si>
    <t>Interview with Bill Rothenberg</t>
  </si>
  <si>
    <t>MEETING-195</t>
  </si>
  <si>
    <t>2000-09-25T21:00:00Z</t>
  </si>
  <si>
    <t>Conference Room - Boardwalk</t>
  </si>
  <si>
    <t>Updated: Interview with Amy Lang - Product Mktg. Manager</t>
  </si>
  <si>
    <t>MEETING-196</t>
  </si>
  <si>
    <t>2000-04-24T23:30:00Z</t>
  </si>
  <si>
    <t>Partner Training</t>
  </si>
  <si>
    <t>I would like to get moving on the outline, deliverables, and timeline to be about to train our partners.  Lets get together and begin this process.  Thanks Helen</t>
  </si>
  <si>
    <t>MEETING-197</t>
  </si>
  <si>
    <t>2000-08-10T20:00:00Z</t>
  </si>
  <si>
    <t>Director level meeting</t>
  </si>
  <si>
    <t>This is a Director level meeting, with Mary Smith conference calling in.</t>
  </si>
  <si>
    <t>MEETING-198</t>
  </si>
  <si>
    <t>2000-02-03T23:30:00Z</t>
  </si>
  <si>
    <t>Antioch Conference room</t>
  </si>
  <si>
    <t>Review Presentation w/ Barry Phillips for TMA Associates Conf.</t>
  </si>
  <si>
    <t>MEETING-199</t>
  </si>
  <si>
    <t>1999-12-02T16:30:00Z</t>
  </si>
  <si>
    <t>Updated: Board Presentation - Practice</t>
  </si>
  <si>
    <t>MEETING-200</t>
  </si>
  <si>
    <t>2000-11-10T19:30:00Z</t>
  </si>
  <si>
    <t>Barry/Venk re: Press Release</t>
  </si>
  <si>
    <t>MEETING-201</t>
  </si>
  <si>
    <t>2000-06-09T21:00:00Z</t>
  </si>
  <si>
    <t>Conference Room-Maya Lin</t>
  </si>
  <si>
    <t>one-on-one meeting</t>
  </si>
  <si>
    <t>if we don't get it taken care of today.  jm</t>
  </si>
  <si>
    <t>MEETING-202</t>
  </si>
  <si>
    <t>2000-09-15T22:30:00Z</t>
  </si>
  <si>
    <t>Meeting with Mary</t>
  </si>
  <si>
    <t>MEETING-203</t>
  </si>
  <si>
    <t>2000-04-11T19:00:00Z</t>
  </si>
  <si>
    <t>Process Flow Discussion</t>
  </si>
  <si>
    <t>Please let me know when you are available for 1 hour or less to review the process flow in your area.  I am available Tuesday noon to 5:30pm and Wednesday 11am-5pm.  Richard, Steve and I would like to meet with you as a three-some.  Everyone else would be separate meetings.  thx</t>
  </si>
  <si>
    <t>MEETING-204</t>
  </si>
  <si>
    <t>Conference Room - Orson Wells</t>
  </si>
  <si>
    <t>Canceled: Meeting to Discuss the Product Demo Development and other design concepts</t>
  </si>
  <si>
    <t>This meeting will be with Valley Design Group coming in so we all may discuss what is to be the next steps in the product demo and other projects they may be associated in.  jaime</t>
  </si>
  <si>
    <t>2000-11-08T19:00:00Z</t>
  </si>
  <si>
    <t>Sausalito Conference</t>
  </si>
  <si>
    <t>Swat team meeting</t>
  </si>
  <si>
    <t>Toni, Perhaps you can FW this to all the swat members. (I figured out how to schedule the conf. rm's.)</t>
  </si>
  <si>
    <t>MEETING-206</t>
  </si>
  <si>
    <t>2000-06-05T20:00:00Z</t>
  </si>
  <si>
    <t>Meet with Webmama to Review Status of Customer Search Engines Project</t>
  </si>
  <si>
    <t>Quick meeting to review the status of the project And what customers should we let Webmama start registering  jaime</t>
  </si>
  <si>
    <t>MEETING-207</t>
  </si>
  <si>
    <t>2000-08-02T21:30:00Z</t>
  </si>
  <si>
    <t>Conference Room - Sullivan</t>
  </si>
  <si>
    <t>Updated: Interview with Dave Young</t>
  </si>
  <si>
    <t>Jim Donnelly said it is okay to step out of the sales training for the interview unless, you are presenting something.</t>
  </si>
  <si>
    <t>MEETING-208</t>
  </si>
  <si>
    <t>2000-01-14T17:30:00Z</t>
  </si>
  <si>
    <t>Demo design session</t>
  </si>
  <si>
    <t>MEETING-209</t>
  </si>
  <si>
    <t>2000-07-05T19:30:00Z</t>
  </si>
  <si>
    <t>Large AE Conf Room</t>
  </si>
  <si>
    <t>ChannelWave Project Planning - Kickstart meeting</t>
  </si>
  <si>
    <t>MEETING-210</t>
  </si>
  <si>
    <t>1999-10-26T18:00:00Z</t>
  </si>
  <si>
    <t>Meeting with Zimba on phone - John and Barry</t>
  </si>
  <si>
    <t>MEETING-211</t>
  </si>
  <si>
    <t>2000-11-07T18:00:00Z</t>
  </si>
  <si>
    <t>Meeting with reporter</t>
  </si>
  <si>
    <t>MEETING-212</t>
  </si>
  <si>
    <t>2000-05-31T08:00:00Z</t>
  </si>
  <si>
    <t>Marketing Plan discussion</t>
  </si>
  <si>
    <t>Please review the attached and come prepared to discuss.  Thanks.</t>
  </si>
  <si>
    <t>MEETING-213</t>
  </si>
  <si>
    <t>2000-03-21T17:00:00Z</t>
  </si>
  <si>
    <t>Call Gordon</t>
  </si>
  <si>
    <t>MEETING-214</t>
  </si>
  <si>
    <t>2000-07-26T00:00:00Z</t>
  </si>
  <si>
    <t>Updated: Meeting with Mary Smith</t>
  </si>
  <si>
    <t>MEETING-215</t>
  </si>
  <si>
    <t>2000-07-11T23:00:00Z</t>
  </si>
  <si>
    <t>Database meeting</t>
  </si>
  <si>
    <t>Interim person:  Brian Judd, 749-8250</t>
  </si>
  <si>
    <t>MEETING-216</t>
  </si>
  <si>
    <t>2000-10-30T21:00:00Z</t>
  </si>
  <si>
    <t>New Hire Orientation - Marketing Presentation</t>
  </si>
  <si>
    <t>MEETING-217</t>
  </si>
  <si>
    <t>2000-05-23T16:30:00Z</t>
  </si>
  <si>
    <t>We'll grab a conf room near Noemi</t>
  </si>
  <si>
    <t>Discussion with Lou Joudice about HP Cyber Bazaar</t>
  </si>
  <si>
    <t>I mentioned to you that HP plans to open a HP Cyber Bazaar in Palo Alto in June.  I just spoke with Lou Joudice about the HP Cyber Bazaar and I would like to include you in a bigger discussion with him.   He'll be sending me some materials so we can have a better sense of what it's about.  HP already has a bazaar opened in Europe and Asia and will be opening 3-4 in NA this year.  The first in NA will be in Palo Alto in late June.  Our alliance agreement with HP includes our becoming a part of the Cyber Bazaar so we should pursue it.</t>
  </si>
  <si>
    <t>MEETING-218</t>
  </si>
  <si>
    <t>2000-08-31T18:00:00Z</t>
  </si>
  <si>
    <t>conference room - chance</t>
  </si>
  <si>
    <t>Updated: Product Demo - Next Steps to Complete Interactive Portion</t>
  </si>
  <si>
    <t>Meeting to begin discussions about Product Demo Phase 2  Main Discussion Points - Need to discuss the feedback from the Phase 1 demo - Discuss the copy points to explain the technology - Define the animations and interactions for scenarios</t>
  </si>
  <si>
    <t>MEETING-219</t>
  </si>
  <si>
    <t>2000-07-21T15:30:00Z</t>
  </si>
  <si>
    <t>Conference Room - Oprah</t>
  </si>
  <si>
    <t>Urgent - ChannelWave Partner Meeting</t>
  </si>
  <si>
    <t>Helen,  You're the last input point and due to your travel schedule we were unable to get time with you this week.  ChannelWave cannot complete the requirements document without your guidance...help!!  Thanks...Lisa</t>
  </si>
  <si>
    <t>MEETING-220</t>
  </si>
  <si>
    <t>2000-01-05T23:00:00Z</t>
  </si>
  <si>
    <t>Internet Showcase planning</t>
  </si>
  <si>
    <t>MEETING-221</t>
  </si>
  <si>
    <t>2000-12-14T22:00:00Z</t>
  </si>
  <si>
    <t>Meet with Debbie</t>
  </si>
  <si>
    <t>MEETING-222</t>
  </si>
  <si>
    <t>2000-06-23T22:00:00Z</t>
  </si>
  <si>
    <t>Talk to MCQ</t>
  </si>
  <si>
    <t>MEETING-223</t>
  </si>
  <si>
    <t>2000-10-25T00:00:00Z</t>
  </si>
  <si>
    <t>Canceled: Interview with Willie Wolf - Director, Corp. Communications Candidate</t>
  </si>
  <si>
    <t>MEETING-224</t>
  </si>
  <si>
    <t>2000-05-18T23:00:00Z</t>
  </si>
  <si>
    <t>Interview with Ashish Bambroo</t>
  </si>
  <si>
    <t>Proposed schedule.    4:00 Khou 4:30 Barry 5:00 Craig 5:30 Ron 6:00 Venk  Please reply and let me know whether you can make the interview or not no later than Tuesday.  Thank you.  Khou</t>
  </si>
  <si>
    <t>MEETING-225</t>
  </si>
  <si>
    <t>2000-03-03T17:30:00Z</t>
  </si>
  <si>
    <t>Sun meeting</t>
  </si>
  <si>
    <t>MEETING-226</t>
  </si>
  <si>
    <t>2000-07-18T17:30:00Z</t>
  </si>
  <si>
    <t>Conf room next to Venk</t>
  </si>
  <si>
    <t>Review of sales training agenda</t>
  </si>
  <si>
    <t>MEETING-227</t>
  </si>
  <si>
    <t>2000-10-18T16:30:00Z</t>
  </si>
  <si>
    <t>Lisa's Office?</t>
  </si>
  <si>
    <t>Updated: Discuss the Development and Resource Commitments for the Company Intranet</t>
  </si>
  <si>
    <t>Based on the meeting last week about the need for the development of a corporate intranet, this would be an initial meeting to begin to discuss the parameters, division of labor, timeframe, etc. of the corporate intranet.  Let me know if you think anyone else should be invited.  jaime</t>
  </si>
  <si>
    <t>MEETING-228</t>
  </si>
  <si>
    <t>2000-05-04T18:30:00Z</t>
  </si>
  <si>
    <t>Avios presentation</t>
  </si>
  <si>
    <t>MEETING-229</t>
  </si>
  <si>
    <t>2000-02-24T18:00:00Z</t>
  </si>
  <si>
    <t>Trade Show needs discussion</t>
  </si>
  <si>
    <t>MEETING-230</t>
  </si>
  <si>
    <t>2000-07-20T21:00:00Z</t>
  </si>
  <si>
    <t>Updated: eWeek mtg on eSeminar Sponsorship</t>
  </si>
  <si>
    <t>MEETING-231</t>
  </si>
  <si>
    <t>1999-12-15T21:30:00Z</t>
  </si>
  <si>
    <t>Handspring</t>
  </si>
  <si>
    <t>Meeting with Handspring</t>
  </si>
  <si>
    <t>MEETING-232</t>
  </si>
  <si>
    <t>MEETING-233</t>
  </si>
  <si>
    <t>2000-06-19T20:00:00Z</t>
  </si>
  <si>
    <t>valley design group</t>
  </si>
  <si>
    <t>Go over to VDG to review Demo</t>
  </si>
  <si>
    <t>Continued meeting with Valley Design Group over at their office. See their touch screen demo, etc. And have Barry meet them.  jm</t>
  </si>
  <si>
    <t>MEETING-234</t>
  </si>
  <si>
    <t>2000-02-15T18:00:00Z</t>
  </si>
  <si>
    <t>Sale Training Prep</t>
  </si>
  <si>
    <t>I want to take hopefully only a half hour to map out the sales training objectives and agenda.  Things I want to cover off is the positioning our our products, demo's, and competition.  Please come ready to discuss these as well as any other agenda items as well as the specifics on both.  Thanks, Barry</t>
  </si>
  <si>
    <t>MEETING-235</t>
  </si>
  <si>
    <t>1999-12-03T00:30:00Z</t>
  </si>
  <si>
    <t>Interview with Neetu</t>
  </si>
  <si>
    <t>MEETING-236</t>
  </si>
  <si>
    <t>2000-06-16T20:00:00Z</t>
  </si>
  <si>
    <t>Meeting with Web Writer</t>
  </si>
  <si>
    <t>Phone interview with the web writer.</t>
  </si>
  <si>
    <t>MEETING-237</t>
  </si>
  <si>
    <t>2000-09-22T18:00:00Z</t>
  </si>
  <si>
    <t>WebEx hosting by Jamcracker,  Ruyben</t>
  </si>
  <si>
    <t>MEETING-238</t>
  </si>
  <si>
    <t>2000-02-03T19:00:00Z</t>
  </si>
  <si>
    <t>richmond bridge</t>
  </si>
  <si>
    <t>Eric Lach -- White Paper writer</t>
  </si>
  <si>
    <t>Meeting with Eric Lach, whitepaper writer.   Barry -- quick demo (10 minutes at beginning of meeting is all we need from you if you are pressed for time) Ron -- strategy, share what you've learned from analysts Donivan -- demonstration of the rendering tool, how it works (30 minutes from 11:30-12.)  We are envisioning this as a background document that will be similar in tone and scope to an intelligent "trend" or feature story about the challenges of translating existing web site content onto small format/wireless devices.   - Describe the problem/scope - AvocadoIT solution, how the technology works - Competitive matrix and discussion of why other methods aren't going to win  - What this means in the future as we move into the "post PC" era / ubiquitous Internet</t>
  </si>
  <si>
    <t>MEETING-239</t>
  </si>
  <si>
    <t>2000-11-13T23:00:00Z</t>
  </si>
  <si>
    <t>Barry Interview w/Robin McDavid</t>
  </si>
  <si>
    <t>MEETING-240</t>
  </si>
  <si>
    <t>2000-09-15T15:00:00Z</t>
  </si>
  <si>
    <t>Conference Room - GO</t>
  </si>
  <si>
    <t>Talk to John Hintze of Securities Industry News</t>
  </si>
  <si>
    <t>John is a freelance writer for Securities Industry News. He is doing a follow-up to his June 19th article titled "Wireless Services: The Next Is Already Here" (Barry - I already gave you a copy, Ron - I left a copy on your chair). This article focuses on the benefits of wireless financial services to end-users, and quotes Aether, 724, and W-Trade. Since then, John has learned of AvocadoIT and would like to talk to us for his follow-up piece which will focus on the benefits of wireless financial services for WallStreet firms' internal staff (ie. brokers and traders). The timing of this article works really well given our recent Andersen announcement and new messaging which includes increasing employee productivity.  AvocadoIT will initiate the call to John at 212.803.8412. For follow-up purposes, John's email is John_Hintze@hotmail.com   FYI - I spoke to Donna and she confirmed that is a well respected, well read publication within the Financial Industry -- she said it's a great opportunity for us.</t>
  </si>
  <si>
    <t>MEETING-241</t>
  </si>
  <si>
    <t>2000-04-18T18:00:00Z</t>
  </si>
  <si>
    <t>Meeting with Alliance</t>
  </si>
  <si>
    <t>MEETING-242</t>
  </si>
  <si>
    <t>2000-01-24T18:30:00Z</t>
  </si>
  <si>
    <t>TBA</t>
  </si>
  <si>
    <t>Showcase meeting</t>
  </si>
  <si>
    <t>MEETING-243</t>
  </si>
  <si>
    <t>2000-06-06T17:00:00Z</t>
  </si>
  <si>
    <t>Mark adn Dave Henderson from SmartPoint - SMS</t>
  </si>
  <si>
    <t>MEETING-244</t>
  </si>
  <si>
    <t>MEETING-245</t>
  </si>
  <si>
    <t>2000-01-17T22:00:00Z</t>
  </si>
  <si>
    <t>Debbie Margulies - candidate for marketing manager job</t>
  </si>
  <si>
    <t>MEETING-246</t>
  </si>
  <si>
    <t>2000-11-01T21:30:00Z</t>
  </si>
  <si>
    <t>Direct Mail Conference Call</t>
  </si>
  <si>
    <t>MEETING-247</t>
  </si>
  <si>
    <t>2000-03-22T00:00:00Z</t>
  </si>
  <si>
    <t>Meeting to Discuss Email Blasts Prior to the Launch</t>
  </si>
  <si>
    <t>MEETING-248</t>
  </si>
  <si>
    <t>2000-01-13T17:00:00Z</t>
  </si>
  <si>
    <t>Interview for Marketing Manager candidate</t>
  </si>
  <si>
    <t>Debbie Margulies is someone who worked at my agency for 5 years as Traffic Manager, Project Manager, and most recently Budget Director.  If you want to see the kinds of work she's been involved in you can check out my old shops site - www.millerhuber.com   She is a strong and capable woman who is interested in moving to the client side.  The tentative schedule is:  Pam  - 9:00 - 9:30 Barry - 9:30 - 10:45 Ron - 10:45 - 11:15 Giselle - 11:15 - 12:00 Marcia - 15 minute wrap up  Let me know if this will work...according to Outlook it will - but then you never know!</t>
  </si>
  <si>
    <t>MEETING-249</t>
  </si>
  <si>
    <t>2000-07-05T17:00:00Z</t>
  </si>
  <si>
    <t>Customer Service Interview - Barry Phillips</t>
  </si>
  <si>
    <t>Meeting to discuss customer service requirements.</t>
  </si>
  <si>
    <t>MEETING-250</t>
  </si>
  <si>
    <t>1999-10-08T22:00:00Z</t>
  </si>
  <si>
    <t>Luxxon-I have directions</t>
  </si>
  <si>
    <t>Luxxon meeting</t>
  </si>
  <si>
    <t>This meeting has been changed to 3pm to account for the Zimba meeting at 1:30.  Both a technology and business discussion.  Luxxon is quite hot on implementing a strategic partnership.  They have not decided on a business model.</t>
  </si>
  <si>
    <t>MEETING-251</t>
  </si>
  <si>
    <t>2000-10-27T16:00:00Z</t>
  </si>
  <si>
    <t>Intuit Mtg w/ Meshele (@ Intuit)</t>
  </si>
  <si>
    <t>Address for Intuit: 2550 Garcia in Mt View</t>
  </si>
  <si>
    <t>MEETING-252</t>
  </si>
  <si>
    <t>2000-05-30T16:00:00Z</t>
  </si>
  <si>
    <t>Channelwave</t>
  </si>
  <si>
    <t>Helen,  Channelwave will be here on the 30th to provide an overview of their company and demo their product.  Would you tell me who the right people are within your organization to attend?  Barry, if there is anyone else that you'd like to have attend from marketing, let me know.  Thanks, Lisa</t>
  </si>
  <si>
    <t>MEETING-253</t>
  </si>
  <si>
    <t>2000-08-29T17:00:00Z</t>
  </si>
  <si>
    <t>Sales CD components review</t>
  </si>
  <si>
    <t>Please look at the folder on the marketing server so we can review final components. Is the Collateral complete?</t>
  </si>
  <si>
    <t>MEETING-254</t>
  </si>
  <si>
    <t>2000-03-14T19:00:00Z</t>
  </si>
  <si>
    <t>Demos &amp; voice</t>
  </si>
  <si>
    <t>Hoping to hook up with you on Tuesday.  If this doesn't work for you, do you have any openings on Friday?</t>
  </si>
  <si>
    <t>MEETING-255</t>
  </si>
  <si>
    <t>2000-12-14T00:00:00Z</t>
  </si>
  <si>
    <t>Recruiting Room A</t>
  </si>
  <si>
    <t>Updated: Interview with Rebecca Overson - Admin</t>
  </si>
  <si>
    <t>MEETING-256</t>
  </si>
  <si>
    <t>2000-05-15T20:30:00Z</t>
  </si>
  <si>
    <t>Partner Lead Form - Quick Discussion</t>
  </si>
  <si>
    <t>Quick discussion on the partner lead form. Placement on the website.</t>
  </si>
  <si>
    <t>MEETING-257</t>
  </si>
  <si>
    <t>1999-12-23T22:00:00Z</t>
  </si>
  <si>
    <t>Whitepaper meeting</t>
  </si>
  <si>
    <t>MEETING-258</t>
  </si>
  <si>
    <t>2000-10-10T22:30:00Z</t>
  </si>
  <si>
    <t>Updated: Meeting to go over the Tool</t>
  </si>
  <si>
    <t>Gang,  I'd like to meet to go over where we are with the ERT.  Some points that we need to cover are the current look-and-feel, stability, usability, packaging, and ease-of-use.  Perhaps we can get a demo from loading to rendering.  Thanks.  Alex Tran Director of Product Marketing</t>
  </si>
  <si>
    <t>MEETING-259</t>
  </si>
  <si>
    <t>2000-10-06T20:00:00Z</t>
  </si>
  <si>
    <t>Updated: Project Strategy Meeting w/Prakash, Amitabh, Marc Friend, Rajeev, Dan B, Alex T, David C, Andy W, Ron S, Barry P, Mary S</t>
  </si>
  <si>
    <t>MEETING-260</t>
  </si>
  <si>
    <t>2000-05-04T16:00:00Z</t>
  </si>
  <si>
    <t>Barry's office</t>
  </si>
  <si>
    <t>Updated: Meeting on Lead form and Alliance</t>
  </si>
  <si>
    <t>MEETING-261</t>
  </si>
  <si>
    <t>2000-08-22T19:00:00Z</t>
  </si>
  <si>
    <t>Bob Berone</t>
  </si>
  <si>
    <t>MEETING-262</t>
  </si>
  <si>
    <t>2000-07-19T16:00:00Z</t>
  </si>
  <si>
    <t>Updated: Mauread Bray &amp; Cam Myhrvold (Ignition)</t>
  </si>
  <si>
    <t>MEETING-263</t>
  </si>
  <si>
    <t>2000-08-16T21:00:00Z</t>
  </si>
  <si>
    <t>Meeting with David Burke from Clear Ink</t>
  </si>
  <si>
    <t>Meeting with David Burke from Clear Ink. More details as they become available.</t>
  </si>
  <si>
    <t>MEETING-264</t>
  </si>
  <si>
    <t>1999-12-01T17:00:00Z</t>
  </si>
  <si>
    <t>Conf. Call -</t>
  </si>
  <si>
    <t>MEETING-265</t>
  </si>
  <si>
    <t>2000-07-12T15:30:00Z</t>
  </si>
  <si>
    <t>Canceled: Sales Training Part 2 - Cancelled - to be rescheduled = TBD</t>
  </si>
  <si>
    <t>MEETING-266</t>
  </si>
  <si>
    <t>2000-10-05T20:00:00Z</t>
  </si>
  <si>
    <t>Updated: confirming:  Client Development Overview with Venk and Marketing</t>
  </si>
  <si>
    <t>I am just confirming the meeting time is still 1:00</t>
  </si>
  <si>
    <t>MEETING-267</t>
  </si>
  <si>
    <t>2000-04-21T20:30:00Z</t>
  </si>
  <si>
    <t>Updated: Marketing Calendar Review</t>
  </si>
  <si>
    <t>We really need to meet. we should update all the calendars, i haven't a clue what we are doing moving forward and it is a bit frustrating. hope this time works. let's try to definately meet friday. thanks.</t>
  </si>
  <si>
    <t>MEETING-268</t>
  </si>
  <si>
    <t>1999-11-24T15:00:00Z</t>
  </si>
  <si>
    <t>Meeting with NTTS</t>
  </si>
  <si>
    <t>MEETING-270</t>
  </si>
  <si>
    <t>2000-09-14T23:30:00Z</t>
  </si>
  <si>
    <t>my place or yours!</t>
  </si>
  <si>
    <t>Updated: Talk about Venk meeting</t>
  </si>
  <si>
    <t>Venk wants have me give a presentation to you and your team, with him included.  The meeting will be on what my group is doing and what we need to be more successful. Venk just met with me and the team for 90 minutes and at the end decided you should see this too.  I wanted to give you more info in advance so you can be ready for it.  Let's talk about this at 4:30, but If you can meet earlier, that's ok too, our meeting will only take 5 to 10 minutes.</t>
  </si>
  <si>
    <t>MEETING-271</t>
  </si>
  <si>
    <t>2000-04-06T22:00:00Z</t>
  </si>
  <si>
    <t>Meeting with Paul Prunuea</t>
  </si>
  <si>
    <t>MEETING-272</t>
  </si>
  <si>
    <t>2000-08-05T00:30:00Z</t>
  </si>
  <si>
    <t>Changed to 5:30!</t>
  </si>
  <si>
    <t>Canceled: Action Needed - Ad insert needs to be discussed ASAP</t>
  </si>
  <si>
    <t>Can we all get together to discuss an Ad insert David's agreed to sponsor with Sun and another partner..?</t>
  </si>
  <si>
    <t>MEETING-273</t>
  </si>
  <si>
    <t>2000-01-27T15:00:00Z</t>
  </si>
  <si>
    <t>Showcase show</t>
  </si>
  <si>
    <t>MEETING-274</t>
  </si>
  <si>
    <t>2000-06-02T21:00:00Z</t>
  </si>
  <si>
    <t>Review 1st Draft of Verizon Demo</t>
  </si>
  <si>
    <t>It's still rough, but we'd like to get your feedback on what we have so far.</t>
  </si>
  <si>
    <t>Update 2:  Chase.com Meeting</t>
  </si>
  <si>
    <t>The meeting time is 9:00 am - 1:00 pm PDT.  Sorry for the confusion on the first update.</t>
  </si>
  <si>
    <t>MEETING-276</t>
  </si>
  <si>
    <t>2000-03-23T00:00:00Z</t>
  </si>
  <si>
    <t>Conference-Einstein and Marcia Call-In</t>
  </si>
  <si>
    <t>Web Site Discussion</t>
  </si>
  <si>
    <t>MEETING-277</t>
  </si>
  <si>
    <t>2000-08-15T19:45:00Z</t>
  </si>
  <si>
    <t>South San Francisco</t>
  </si>
  <si>
    <t>Updated: Meeting with PlanetRx - Overview and Technical presentations (confirmed)</t>
  </si>
  <si>
    <t>Meeting starts at 1:30pm, leave at 12:45pm.</t>
  </si>
  <si>
    <t>MEETING-278</t>
  </si>
  <si>
    <t>1999-10-22T16:00:00Z</t>
  </si>
  <si>
    <t>Leave for Nuance</t>
  </si>
  <si>
    <t>MEETING-279</t>
  </si>
  <si>
    <t>2000-11-07T23:30:00Z</t>
  </si>
  <si>
    <t>Updated: Strategy &amp; Messaging to the Market w/Venk, Marc F, Prakash, Amitabh, Ron, Dan, Alex, Barry</t>
  </si>
  <si>
    <t>MEETING-280</t>
  </si>
  <si>
    <t>2000-09-05T20:00:00Z</t>
  </si>
  <si>
    <t>Updated: Meeting with Carolyn of CB Solutions</t>
  </si>
  <si>
    <t>Sorry, I sent the wrong date on the last meeting.......</t>
  </si>
  <si>
    <t>MEETING-281</t>
  </si>
  <si>
    <t>2000-03-22T18:00:00Z</t>
  </si>
  <si>
    <t>Meeting at Alliance</t>
  </si>
  <si>
    <t>MEETING-282</t>
  </si>
  <si>
    <t>2000-07-25T20:00:00Z</t>
  </si>
  <si>
    <t>Updated: Meeting with Chris Longstaffe - RE: marketing Deliverables</t>
  </si>
  <si>
    <t>MEETING-283</t>
  </si>
  <si>
    <t>2000-12-19T22:00:00Z</t>
  </si>
  <si>
    <t>Interview for backgrounder</t>
  </si>
  <si>
    <t>MEETING-284</t>
  </si>
  <si>
    <t>2000-08-29T19:00:00Z</t>
  </si>
  <si>
    <t>Cupertino  - Stevens Creek/ De Anza Blvd</t>
  </si>
  <si>
    <t>CGE&amp;Y marketing meeting</t>
  </si>
  <si>
    <t>Barry,  E&amp;Y said to plan on it taking 2 hours - so if you could move your 2pm tomorrow, that would be great.</t>
  </si>
  <si>
    <t>MEETING-285</t>
  </si>
  <si>
    <t>2000-03-14T21:00:00Z</t>
  </si>
  <si>
    <t>Partner Strategy/Partner Program</t>
  </si>
  <si>
    <t>Hello team,  I would like to start a partner strategy/partner program.  I have started template that highlights the types of customers we are going after.  Can you please review and start filling in your respective areas.  Then can we meet to discuss what markets we are targetting, what partners we need to focus on to be dominant in that market, what does the partner ecosystem look like in that market and then bring them in.  In the meantime, I will start crafting up a partnership program.  Please provide me with your ideas on this.  Thanks Helen</t>
  </si>
  <si>
    <t>MEETING-286</t>
  </si>
  <si>
    <t>2000-12-14T01:00:00Z</t>
  </si>
  <si>
    <t>Interview</t>
  </si>
  <si>
    <t>MEETING-287</t>
  </si>
  <si>
    <t>2000-06-22T20:30:00Z</t>
  </si>
  <si>
    <t>Barry and Jaime - get together to discuss projects</t>
  </si>
  <si>
    <t>MEETING-288</t>
  </si>
  <si>
    <t>2000-05-16T18:00:00Z</t>
  </si>
  <si>
    <t>Updated: Alliance Transition Meeting</t>
  </si>
  <si>
    <t>Outline steps/dates for transitioning responsibility to Client Dev.</t>
  </si>
  <si>
    <t>MEETING-289</t>
  </si>
  <si>
    <t>2000-03-03T23:00:00Z</t>
  </si>
  <si>
    <t>Meeting with Craig</t>
  </si>
  <si>
    <t>MEETING-290</t>
  </si>
  <si>
    <t>2000-07-26T23:00:00Z</t>
  </si>
  <si>
    <t>Updated: Co-Marketing Dollars review</t>
  </si>
  <si>
    <t>MEETING-291</t>
  </si>
  <si>
    <t>1999-12-22T21:00:00Z</t>
  </si>
  <si>
    <t>FedEx meeting</t>
  </si>
  <si>
    <t>MEETING-292</t>
  </si>
  <si>
    <t>2000-08-22T01:00:00Z</t>
  </si>
  <si>
    <t>Marketing Director's meeting</t>
  </si>
  <si>
    <t>This looks like the only space this week that we are available to meet.  Is this doable at all?  Mary</t>
  </si>
  <si>
    <t>MEETING-293</t>
  </si>
  <si>
    <t>2000-02-23T18:00:00Z</t>
  </si>
  <si>
    <t>HP meeting  discuss Alcatel Hometalk</t>
  </si>
  <si>
    <t>MEETING-294</t>
  </si>
  <si>
    <t>2000-07-14T16:00:00Z</t>
  </si>
  <si>
    <t>ChannelWave Meeting</t>
  </si>
  <si>
    <t>Review documents provided by Channelwave as a result from our meeting last week and discuss next steps.</t>
  </si>
  <si>
    <t>MEETING-295</t>
  </si>
  <si>
    <t>1999-12-07T23:30:00Z</t>
  </si>
  <si>
    <t>Intel meeting</t>
  </si>
  <si>
    <t>MEETING-296</t>
  </si>
  <si>
    <t>2000-12-01T18:30:00Z</t>
  </si>
  <si>
    <t>your office</t>
  </si>
  <si>
    <t>Meet with Writer to discuss the solutions copy for the website</t>
  </si>
  <si>
    <t>I should have shown you an outline of what I am thinking prior. Then we can discuss with her the needs for this project. Also I am not sure if you are interested in her working on any additional documents and would like to discuss those at that time.  jaime</t>
  </si>
  <si>
    <t>MEETING-297</t>
  </si>
  <si>
    <t>2000-10-04T17:00:00Z</t>
  </si>
  <si>
    <t>Meeting with Peter Federer</t>
  </si>
  <si>
    <t>2000-05-03T17:30:00Z</t>
  </si>
  <si>
    <t>Marketing Staff</t>
  </si>
  <si>
    <t>Biz Development - as usual your attendance is optional This is a reschedule of an existing meeting.  mk</t>
  </si>
  <si>
    <t>MEETING-299</t>
  </si>
  <si>
    <t>2000-08-25T00:00:00Z</t>
  </si>
  <si>
    <t>Canceled: Interview with Khalid Sebti - Biz Dev Candidate</t>
  </si>
  <si>
    <t>MEETING-300</t>
  </si>
  <si>
    <t>2000-07-21T21:30:00Z</t>
  </si>
  <si>
    <t>Los Angeles</t>
  </si>
  <si>
    <t>Updated: Gary Adelson, Ravin Agrawal (EastWest Venture Group)</t>
  </si>
  <si>
    <t>Cate/AA -310-209-6151 Regina/AA - Gary - 310-209-6150  EastWest Venture Group 10900 Wilshire Blvd., Suite 950 Los Angelses, CA 90024</t>
  </si>
  <si>
    <t>MEETING-301</t>
  </si>
  <si>
    <t>2000-06-16T22:00:00Z</t>
  </si>
  <si>
    <t>Placeware - Dry Run</t>
  </si>
  <si>
    <t>Introduction - log in to conference center, overview of the tools, review schedule  &amp; slide use orientation (draft of presentation to review) along with some tips &amp; hints</t>
  </si>
  <si>
    <t>MEETING-302</t>
  </si>
  <si>
    <t>2000-09-25T16:30:00Z</t>
  </si>
  <si>
    <t>Interview with Ashish Mukharji - Product Marketing Manager Candidate</t>
  </si>
  <si>
    <t>MEETING-303</t>
  </si>
  <si>
    <t>2000-04-24T21:30:00Z</t>
  </si>
  <si>
    <t>Interview w/ Program Manager Candidate: Rochelle Vitcov</t>
  </si>
  <si>
    <t>MEETING-304</t>
  </si>
  <si>
    <t>2000-02-02T23:00:00Z</t>
  </si>
  <si>
    <t>JUP meeting</t>
  </si>
  <si>
    <t>MEETING-305</t>
  </si>
  <si>
    <t>2000-06-12T20:00:00Z</t>
  </si>
  <si>
    <t>Conference Room-Wonder</t>
  </si>
  <si>
    <t>Initial Product Demo Meeting with YellowDuck Design</t>
  </si>
  <si>
    <t>http://www.yellowduckdesign.com/ http://www.adobe.com/web/gallery/webby2/main.html</t>
  </si>
  <si>
    <t>MEETING-306</t>
  </si>
  <si>
    <t>2000-01-26T15:00:00Z</t>
  </si>
  <si>
    <t>MEETING-307</t>
  </si>
  <si>
    <t>2000-11-07T19:00:00Z</t>
  </si>
  <si>
    <t>Marketing War Room</t>
  </si>
  <si>
    <t>Barry's Team - Meeting</t>
  </si>
  <si>
    <t>MEETING-308</t>
  </si>
  <si>
    <t>2000-06-02T19:00:00Z</t>
  </si>
  <si>
    <t>Training on Webex</t>
  </si>
  <si>
    <t>MEETING-309</t>
  </si>
  <si>
    <t>2000-07-28T17:00:00Z</t>
  </si>
  <si>
    <t>Leave for meeting</t>
  </si>
  <si>
    <t>MEETING-310</t>
  </si>
  <si>
    <t>2000-01-13T22:00:00Z</t>
  </si>
  <si>
    <t>Discuss what's not working in marketing - CONFIDENTIAL</t>
  </si>
  <si>
    <t>Please note limited distribution list</t>
  </si>
  <si>
    <t>MEETING-311</t>
  </si>
  <si>
    <t>2000-07-05T23:00:00Z</t>
  </si>
  <si>
    <t>Rescheduled marketing Meeting</t>
  </si>
  <si>
    <t>MEETING-312</t>
  </si>
  <si>
    <t>1999-10-22T17:00:00Z</t>
  </si>
  <si>
    <t>Meeting with Nuance - San Mateo</t>
  </si>
  <si>
    <t>MEETING-313</t>
  </si>
  <si>
    <t>2000-11-01T16:00:00Z</t>
  </si>
  <si>
    <t>Meet with Glenn</t>
  </si>
  <si>
    <t>MEETING-314</t>
  </si>
  <si>
    <t>2000-03-16T18:00:00Z</t>
  </si>
  <si>
    <t>Sales conference room (back by me)</t>
  </si>
  <si>
    <t>PlanetRx voice/CTI solution discussion</t>
  </si>
  <si>
    <t>MEETING-315</t>
  </si>
  <si>
    <t>2000-07-26T21:30:00Z</t>
  </si>
  <si>
    <t>Maya Linn</t>
  </si>
  <si>
    <t>Meeting with David Chan for Budget</t>
  </si>
  <si>
    <t>MEETING-316</t>
  </si>
  <si>
    <t>2000-01-13T21:00:00Z</t>
  </si>
  <si>
    <t>Jupiter Sales Call - Service Introduction</t>
  </si>
  <si>
    <t>Eileen Miller is our rep from Jupiter.  She'll be in for an hour to introduce her service to us.  Ron's attendance is required; everyone else can consider this optional.  mk</t>
  </si>
  <si>
    <t>MEETING-317</t>
  </si>
  <si>
    <t>Paul</t>
  </si>
  <si>
    <t>MEETING-318</t>
  </si>
  <si>
    <t>2000-05-18T21:30:00Z</t>
  </si>
  <si>
    <t>Massage - from Todd</t>
  </si>
  <si>
    <t>MEETING-319</t>
  </si>
  <si>
    <t>2000-08-28T23:00:00Z</t>
  </si>
  <si>
    <t>Enterprise Event meeting</t>
  </si>
  <si>
    <t>Need to align on a few things</t>
  </si>
  <si>
    <t>MEETING-320</t>
  </si>
  <si>
    <t>2000-01-04T21:00:00Z</t>
  </si>
  <si>
    <t>Launch Meeting</t>
  </si>
  <si>
    <t>MEETING-321</t>
  </si>
  <si>
    <t>2000-05-15T22:00:00Z</t>
  </si>
  <si>
    <t>One-on-One Project Review</t>
  </si>
  <si>
    <t>Barry;  This is the meeting that we put off. I would like to discuss project deliverables, expectations, etc. I would also like to discuss the demo requirements that I gave you yesterday.  Maybe we can use this as a standing date, but limit the meeting to 1/2 hour only in the future, since I know your time is limited. But I feel alot of the questions on direction and big picture could be handled in this meeting.  jaime</t>
  </si>
  <si>
    <t>MEETING-322</t>
  </si>
  <si>
    <t>2000-03-02T21:30:00Z</t>
  </si>
  <si>
    <t>Mobile Insights Preparation Meeting</t>
  </si>
  <si>
    <t>MEETING-323</t>
  </si>
  <si>
    <t>2000-07-20T17:00:00Z</t>
  </si>
  <si>
    <t>Oprah</t>
  </si>
  <si>
    <t>Seattle Candidate Scott Murdock</t>
  </si>
  <si>
    <t>MEETING-324</t>
  </si>
  <si>
    <t>1999-12-21T21:00:00Z</t>
  </si>
  <si>
    <t>Meeting with Jupiter</t>
  </si>
  <si>
    <t>MEETING-325</t>
  </si>
  <si>
    <t>2000-05-04T01:00:00Z</t>
  </si>
  <si>
    <t>Updated: Sales Training Meeting</t>
  </si>
  <si>
    <t>MEETING-326</t>
  </si>
  <si>
    <t>2000-08-22T15:00:00Z</t>
  </si>
  <si>
    <t>Daily Deal - Innessa Manning - (212) 313-9268</t>
  </si>
  <si>
    <t>MEETING-327</t>
  </si>
  <si>
    <t>2000-02-22T19:30:00Z</t>
  </si>
  <si>
    <t>Launch Meeting - Not Fridays anymore</t>
  </si>
  <si>
    <t>Sorry, only time available</t>
  </si>
  <si>
    <t>MEETING-328</t>
  </si>
  <si>
    <t>1999-12-08T15:30:00Z</t>
  </si>
  <si>
    <t>E*TRADE presentation meeting</t>
  </si>
  <si>
    <t>MEETING-329</t>
  </si>
  <si>
    <t>2000-11-29T20:00:00Z</t>
  </si>
  <si>
    <t>Updated: Rescheduled PR meeting</t>
  </si>
  <si>
    <t>MEETING-330</t>
  </si>
  <si>
    <t>2000-05-03T23:00:00Z</t>
  </si>
  <si>
    <t>Large Sales Conference Room</t>
  </si>
  <si>
    <t>Updated: Sales Team Meeting</t>
  </si>
  <si>
    <t>MEETING-331</t>
  </si>
  <si>
    <t>2000-08-17T21:00:00Z</t>
  </si>
  <si>
    <t>Introduction Meeting with Connected Brands Agency</t>
  </si>
  <si>
    <t>http://www.connectedbrands.com/</t>
  </si>
  <si>
    <t>MEETING-332</t>
  </si>
  <si>
    <t>2000-02-18T19:00:00Z</t>
  </si>
  <si>
    <t>Interview with Jaime MacNeely</t>
  </si>
  <si>
    <t>MEETING-333</t>
  </si>
  <si>
    <t>1999-12-03T20:30:00Z</t>
  </si>
  <si>
    <t>Communications Meeting</t>
  </si>
  <si>
    <t>MEETING-334</t>
  </si>
  <si>
    <t>2000-06-21T21:00:00Z</t>
  </si>
  <si>
    <t>Placeware - Dress Rehearsal</t>
  </si>
  <si>
    <t>Technical run through - Mock run of the actual event, discuss operator functions, script &amp; content</t>
  </si>
  <si>
    <t>MEETING-335</t>
  </si>
  <si>
    <t>2000-09-21T21:00:00Z</t>
  </si>
  <si>
    <t>Short discussion re: marketing for Liberate</t>
  </si>
  <si>
    <t>MEETING-336</t>
  </si>
  <si>
    <t>2000-08-10T19:00:00Z</t>
  </si>
  <si>
    <t>Con call with Ad agency</t>
  </si>
  <si>
    <t>Please let me know if you are available at that time.  I cannot see through the out of office block on your calendar.</t>
  </si>
  <si>
    <t>MEETING-337</t>
  </si>
  <si>
    <t>2000-07-14T01:00:00Z</t>
  </si>
  <si>
    <t>Interview with Murali Vempaty</t>
  </si>
  <si>
    <t>Technical Marketing Candidate.  Please, please try to make it since your input is important to Dan and the candidate can't get here any earlier than 6:00 p.m.  Thanks</t>
  </si>
  <si>
    <t>MEETING-338</t>
  </si>
  <si>
    <t>2000-11-13T18:30:00Z</t>
  </si>
  <si>
    <t>Glenn's staff meeting</t>
  </si>
  <si>
    <t>MEETING-339</t>
  </si>
  <si>
    <t>2000-06-07T20:00:00Z</t>
  </si>
  <si>
    <t>Webx Demo</t>
  </si>
  <si>
    <t>2000-09-20T19:00:00Z</t>
  </si>
  <si>
    <t>Updated: Channelwave System Review</t>
  </si>
  <si>
    <t>MEETING-341</t>
  </si>
  <si>
    <t>2000-08-04T17:00:00Z</t>
  </si>
  <si>
    <t>Meeting with Mueller international</t>
  </si>
  <si>
    <t>MEETING-342</t>
  </si>
  <si>
    <t>2000-01-25T15:00:00Z</t>
  </si>
  <si>
    <t>MEETING-343</t>
  </si>
  <si>
    <t>Interview with Marilisa Walski</t>
  </si>
  <si>
    <t>MEETING-344</t>
  </si>
  <si>
    <t>2000-03-24T21:00:00Z</t>
  </si>
  <si>
    <t>Interview with Irene Kwok</t>
  </si>
  <si>
    <t>You all have been selected to interview with Irene Kwok for an Enterprise Alliance Manager position in Helen Spades group.  The interview schedule and the resume is attached.  Please make sure you mark this on your calendar.</t>
  </si>
  <si>
    <t>MEETING-345</t>
  </si>
  <si>
    <t>2000-07-28T17:30:00Z</t>
  </si>
  <si>
    <t>MEETING-346</t>
  </si>
  <si>
    <t>2000-01-20T20:00:00Z</t>
  </si>
  <si>
    <t>Mistral's Restaurant/Redwood Shores</t>
  </si>
  <si>
    <t>Lunch meeting with Kevin Walsh - Oracle</t>
  </si>
  <si>
    <t>MEETING-347</t>
  </si>
  <si>
    <t>2000-07-06T19:00:00Z</t>
  </si>
  <si>
    <t>Interview with candidate Pankaj Sehgal</t>
  </si>
  <si>
    <t>MEETING-348</t>
  </si>
  <si>
    <t>2000-11-01T22:30:00Z</t>
  </si>
  <si>
    <t>HP BAI's RDA review</t>
  </si>
  <si>
    <t>MEETING-349</t>
  </si>
  <si>
    <t>2000-05-25T22:00:00Z</t>
  </si>
  <si>
    <t>Updated: Verizon Demo</t>
  </si>
  <si>
    <t>Determine Verizon demo look/feel for 6/15.  Sorry for re-re-schedule: 3-4 or 4-5 is open today.</t>
  </si>
  <si>
    <t>MEETING-350</t>
  </si>
  <si>
    <t>2000-03-15T14:00:00Z</t>
  </si>
  <si>
    <t>Phone interview with Dominque Linden</t>
  </si>
  <si>
    <t>Here's her resume again.</t>
  </si>
  <si>
    <t>MEETING-351</t>
  </si>
  <si>
    <t>2000-07-26T15:00:00Z</t>
  </si>
  <si>
    <t>Finish Presentation</t>
  </si>
  <si>
    <t>MEETING-352</t>
  </si>
  <si>
    <t>2000-01-13T00:30:00Z</t>
  </si>
  <si>
    <t>Their offices in San Francisco</t>
  </si>
  <si>
    <t>Brief Diesel Design Group re virtual demo; website redesign</t>
  </si>
  <si>
    <t>Ron - your attendance is optional - but feel free to join us as I know you have strong feelings about the virtual demo and the website and your input is always welcome!  http://www.dieseldesign.com/</t>
  </si>
  <si>
    <t>MEETING-353</t>
  </si>
  <si>
    <t>2000-12-19T00:30:00Z</t>
  </si>
  <si>
    <t>Co-marketing for new partner (Vitria) - your office</t>
  </si>
  <si>
    <t>MEETING-354</t>
  </si>
  <si>
    <t>2000-06-29T20:00:00Z</t>
  </si>
  <si>
    <t>Sales Conference Room</t>
  </si>
  <si>
    <t>Updated: INTERVIEW GRANT FREDERICKSON</t>
  </si>
  <si>
    <t>Hi Barry!  I am still learning this scheduling stuff. But I wanted to see if you had this interview scheduled on your calandar. Please get back to me. Thanks Tennille</t>
  </si>
  <si>
    <t>MEETING-355</t>
  </si>
  <si>
    <t>1999-11-03T16:00:00Z</t>
  </si>
  <si>
    <t>ASP Summit</t>
  </si>
  <si>
    <t>MEETING-356</t>
  </si>
  <si>
    <t>2000-07-20T18:00:00Z</t>
  </si>
  <si>
    <t>ChannelWave - Proposal, Contract, App Dev Workflow</t>
  </si>
  <si>
    <t>MEETING-357</t>
  </si>
  <si>
    <t>2000-12-15T17:00:00Z</t>
  </si>
  <si>
    <t>Performance Management Training</t>
  </si>
  <si>
    <t>MEETING-358</t>
  </si>
  <si>
    <t>2000-10-19T21:00:00Z</t>
  </si>
  <si>
    <t>Meeting with Novell on signage for new building</t>
  </si>
  <si>
    <t>MEETING-359</t>
  </si>
  <si>
    <t>2000-05-18T20:00:00Z</t>
  </si>
  <si>
    <t>Updated: Interview with Sales Candidate: John Leahy</t>
  </si>
  <si>
    <t>MEETING-360</t>
  </si>
  <si>
    <t>2000-08-25T22:30:00Z</t>
  </si>
  <si>
    <t>Updated: review ms project spreadsheet on xfunctional tasks</t>
  </si>
  <si>
    <t>Please come prepared to discuss:   1.  Resources required to complete task and owner 2. Timeline 3.  Xfunctional dependencies.  Thanks Helen</t>
  </si>
  <si>
    <t>MEETING-361</t>
  </si>
  <si>
    <t>2000-07-25T15:30:00Z</t>
  </si>
  <si>
    <t>Geoff Stella</t>
  </si>
  <si>
    <t>MEETING-362</t>
  </si>
  <si>
    <t>2000-12-07T22:00:00Z</t>
  </si>
  <si>
    <t>Tradeshow review</t>
  </si>
  <si>
    <t>MEETING-363</t>
  </si>
  <si>
    <t>2000-05-05T19:00:00Z</t>
  </si>
  <si>
    <t>Interview with Bus Dev Candidate:  Ker Holbrook</t>
  </si>
  <si>
    <t>MEETING-364</t>
  </si>
  <si>
    <t>2000-08-25T16:00:00Z</t>
  </si>
  <si>
    <t>Interview with Candidate Parnian Kaboli</t>
  </si>
  <si>
    <t>MEETING-365</t>
  </si>
  <si>
    <t>1999-12-09T19:30:00Z</t>
  </si>
  <si>
    <t>Meeting with Upside</t>
  </si>
  <si>
    <t>MEETING-366</t>
  </si>
  <si>
    <t>MEETING-367</t>
  </si>
  <si>
    <t>2000-06-16T19:00:00Z</t>
  </si>
  <si>
    <t>Unfortunately Barry I had to move you to this time, I apoligize...can this time work for you??  Thanks Tennille</t>
  </si>
  <si>
    <t>MEETING-368</t>
  </si>
  <si>
    <t>2000-08-22T17:00:00Z</t>
  </si>
  <si>
    <t>Sun Americas Sales Training</t>
  </si>
  <si>
    <t>MEETING-369</t>
  </si>
  <si>
    <t>2000-07-11T21:30:00Z</t>
  </si>
  <si>
    <t>Sam Gupta , Wasserstein Parella (Business Leads for AvocadoIT)</t>
  </si>
  <si>
    <t>415-677-4973 WK 415-595-9449 - cell</t>
  </si>
  <si>
    <t>MEETING-370</t>
  </si>
  <si>
    <t>1999-12-01T22:00:00Z</t>
  </si>
  <si>
    <t>TBD Conference Room</t>
  </si>
  <si>
    <t>Reports meeting</t>
  </si>
  <si>
    <t>Let's use the scheduled requirements meeting to discuss reporting.  Barry</t>
  </si>
  <si>
    <t>MEETING-371</t>
  </si>
  <si>
    <t>2000-11-17T22:00:00Z</t>
  </si>
  <si>
    <t>Venk/Glenn &amp; Barry</t>
  </si>
  <si>
    <t>MEETING-372</t>
  </si>
  <si>
    <t>2000-06-12T21:00:00Z</t>
  </si>
  <si>
    <t>Your desk</t>
  </si>
  <si>
    <t>Priceline demo</t>
  </si>
  <si>
    <t>I want to go over the demo as well as be able to articulate why our rendering failed.</t>
  </si>
  <si>
    <t>MEETING-373</t>
  </si>
  <si>
    <t>2000-09-21T22:30:00Z</t>
  </si>
  <si>
    <t>MEETING-374</t>
  </si>
  <si>
    <t>2000-04-18T23:00:00Z</t>
  </si>
  <si>
    <t>Rescheduled marketing staff</t>
  </si>
  <si>
    <t>Sorry Ron - to sacrifice your 1:1 to the greater good...  Optional for biz dev folks - but I will be previewing the marketing priorities for next quarter if you are interested.</t>
  </si>
  <si>
    <t>MEETING-375</t>
  </si>
  <si>
    <t>2000-08-09T17:30:00Z</t>
  </si>
  <si>
    <t>Rueben interview</t>
  </si>
  <si>
    <t>MEETING-376</t>
  </si>
  <si>
    <t>2000-07-10T16:00:00Z</t>
  </si>
  <si>
    <t>E*TRADE - Menlo Park</t>
  </si>
  <si>
    <t>Updated: E*Trade international strategy meeting</t>
  </si>
  <si>
    <t>MEETING-377</t>
  </si>
  <si>
    <t>1999-11-23T21:00:00Z</t>
  </si>
  <si>
    <t>Venk's Staff Meeting</t>
  </si>
  <si>
    <t>MEETING-378</t>
  </si>
  <si>
    <t>Updated: Channel Marketing Plan</t>
  </si>
  <si>
    <t>we need to change date and time as Barry will be at Ford on Tuesday</t>
  </si>
  <si>
    <t>MEETING-379</t>
  </si>
  <si>
    <t>2000-06-07T22:00:00Z</t>
  </si>
  <si>
    <t>InfoUSA Meeting with Sales Rep. Kim Smith (from Sunnyvale office)</t>
  </si>
  <si>
    <t>2000-09-19T17:00:00Z</t>
  </si>
  <si>
    <t>Team,  The beta will be ready on Monday.  We need to spend 2 half day sessions going through a thorough review of the functionality, data elements and flow.  We will start on Tuesday, lunch will be provided.  Whatever we do not complete Tuesday will be completed Wednesday.  This is CRITICAL.  The testing process will determine whether or not we're ready for launch the 1st week of October.  Agenda:  Home Page  (All attendees required) Review each user types Home Page to ensure that they are seeing the correct information 30 minutes  Lead Tab (Suggest all attendees, not required) Review the Lead Summary, Lead Detail, Lead Assignment, general lead functionality 2 hours  Accounts and Contacts Tab (Sales/Client Dev/Bus Apps) Review the Summary, Detail, and general functionality of the tabs 1 hour  Communications (All Required) Review the Campaign, Activity, Content, Distribution List, and Attachment pages and general functionality 2 hours  Forecasting (Sales/Client Dev/Bus Apps) Review the various views and general functionality 1 hour</t>
  </si>
  <si>
    <t>MEETING-381</t>
  </si>
  <si>
    <t>Meeting with Keynote</t>
  </si>
  <si>
    <t>2000-08-04T20:00:00Z</t>
  </si>
  <si>
    <t>Team Meeting with Mary Smith</t>
  </si>
  <si>
    <t>This is when the majority of us are free.</t>
  </si>
  <si>
    <t>CW: Partner Profile, Communications &amp; Recruitment</t>
  </si>
  <si>
    <t>MEETING-384</t>
  </si>
  <si>
    <t>2000-11-06T22:00:00Z</t>
  </si>
  <si>
    <t>MEETING-385</t>
  </si>
  <si>
    <t>2000-06-02T21:30:00Z</t>
  </si>
  <si>
    <t>Placeware</t>
  </si>
  <si>
    <t>Placeware - Demo and Facility tour</t>
  </si>
  <si>
    <t>I have set up a Meeting at Placeware tomorrow for 2:30 to 3:30. Your calendar shows entirely busy that day so I took a chance and booked you since you wanted to do this tomorrow. We will be meeting with Joel Christenson and he will (in the time alloted) give us a product demo and a facility tour.  Lemee know if this will be a problem.  jaime</t>
  </si>
  <si>
    <t>MEETING-386</t>
  </si>
  <si>
    <t>2000-09-06T20:00:00Z</t>
  </si>
  <si>
    <t>MEETING-387</t>
  </si>
  <si>
    <t>2000-07-29T21:00:00Z</t>
  </si>
  <si>
    <t>Sales Training Meeting</t>
  </si>
  <si>
    <t>This meeting is to go over the material for sales training with Venk.  Please have everything completed that you are presenting during sales training.  Note that this is Saturday.  Thanks, Barry</t>
  </si>
  <si>
    <t>MEETING-388</t>
  </si>
  <si>
    <t>2000-06-30T22:00:00Z</t>
  </si>
  <si>
    <t>Call Harry and Fred  847-4791</t>
  </si>
  <si>
    <t>2000-09-08T17:00:00Z</t>
  </si>
  <si>
    <t>Boardwalk Conferenc Room - in Biz Dev Area</t>
  </si>
  <si>
    <t>Updated: **Change of Day** Partner Support SWAT team meeting</t>
  </si>
  <si>
    <t>Apparently some of you are having calendaring problems.. In order to allow Lisa Q. to be a part of this meeting I've changed the day and time to this Friday (9/8) from 10-11am in the Boardwalk Conference Room.  Please send your confirmations to this meeting.. The call in number might change, so if you're going to need to call in.. please let me know so I can forward you the info. ---------------------------------  Good morning.  The call in number for the conference call on Thursday September 7th at 1:30 pm (PST) is:  (800) 559-0817 the passcode is:  6318301# --------------------------------------------- **This is a mandatory meeting.. We need to get all cross functional departments to buyoff on the Partner Support Matrix and Biz Dev Process flow in order to project professional business dealings to our upcoming/proposed partners.  We also need to create supporting templates to back up these processes and implement immediately.  The two we plan on creating and implementing ASAP are:  1. An Account Management Plan: Will name AvocadoIT and Partner.... Business Leads/Technical Leads/Support Leads 2. Plan of Engagement: PreSales engagement rules/PostSales Account Management rules/PostSales Sales Support  Emma and I will be driving this effort.  I'll also be setting up a weekly meeting on this.. to follow. ---------------</t>
  </si>
  <si>
    <t>2000-07-26T18:00:00Z</t>
  </si>
  <si>
    <t>wonder</t>
  </si>
  <si>
    <t>Marketing Sales Training Deliverables</t>
  </si>
  <si>
    <t xml:space="preserve">Dan: Technology presentation:  Need to update and either present it or better, have someone like Eric or Elba present it with prior coaching Demo training:  pick a device and a demo and conduct training using an emulator and the website on that application Technology trends:  own the PART of this presentation that deals with how we ARE NOT screen scraping Technology trends:  own the PART of this presentation that deals with our current and future security.  Alex has most of this done, but will be at Sybase show. Roadmap:  might want to bring in Prakash for this also.  Ron: Pricing:  nuff said Competitive:  note two hours.  Slide on each competitor, what they do, how we are different, silver bullets Technology trends:  own the PART of this presentation that deals with XML, industry and analysts view, and how we fit in </t>
  </si>
  <si>
    <t>Demo training:  pick a device and a demo and conduct training using an emulator and the website on that application</t>
  </si>
  <si>
    <t>MEETING-392</t>
  </si>
  <si>
    <t>2000-01-07T00:00:00Z</t>
  </si>
  <si>
    <t>Possible meeting with Julie</t>
  </si>
  <si>
    <t>MEETING-393</t>
  </si>
  <si>
    <t>2000-12-20T18:00:00Z</t>
  </si>
  <si>
    <t>Ecom interview</t>
  </si>
  <si>
    <t>MEETING-394</t>
  </si>
  <si>
    <t>2000-06-28T21:00:00Z</t>
  </si>
  <si>
    <t>Meet Jace</t>
  </si>
  <si>
    <t>MEETING-395</t>
  </si>
  <si>
    <t>1999-11-02T16:00:00Z</t>
  </si>
  <si>
    <t>MEETING-396</t>
  </si>
  <si>
    <t>2000-05-18T17:30:00Z</t>
  </si>
  <si>
    <t>Presentation evaluation/adjustment</t>
  </si>
  <si>
    <t>MEETING-397</t>
  </si>
  <si>
    <t>2000-08-29T22:00:00Z</t>
  </si>
  <si>
    <t>Meshelle for Fedex - additional biz dev marketing opportunities</t>
  </si>
  <si>
    <t>MEETING-398</t>
  </si>
  <si>
    <t>2000-01-04T00:00:00Z</t>
  </si>
  <si>
    <t>Launch meeting</t>
  </si>
  <si>
    <t>MEETING-399</t>
  </si>
  <si>
    <t>2000-12-13T17:00:00Z</t>
  </si>
  <si>
    <t>MEETING-400</t>
  </si>
  <si>
    <t>Updated: Conference Call Dial in # &amp; code for Social Security Administration Conf Call</t>
  </si>
  <si>
    <t>All,  I have set up a conference bridge for the call.  The dial in is 800-559-0872 and the pass code is 6126709.     Looks like everyone is available from 12-1pm EDT.  Will you all be dialing in from one phone in a conference room, or should I set up a conference bridge?  Thanks, Tony</t>
  </si>
  <si>
    <t>MEETING-401</t>
  </si>
  <si>
    <t>2000-03-01T23:00:00Z</t>
  </si>
  <si>
    <t>South SF</t>
  </si>
  <si>
    <t>PlanetRx meeting with Kathryn Berss</t>
  </si>
  <si>
    <t>MEETING-402</t>
  </si>
  <si>
    <t>1999-12-22T16:30:00Z</t>
  </si>
  <si>
    <t>MEETING-403</t>
  </si>
  <si>
    <t>2000-10-05T23:00:00Z</t>
  </si>
  <si>
    <t>MEETING-404</t>
  </si>
  <si>
    <t>2000-02-18T20:30:00Z</t>
  </si>
  <si>
    <t>Pricing meeting - only time all were available</t>
  </si>
  <si>
    <t>Marcia, I believe you wanted us all to get together to review the FAQ and the customer flow</t>
  </si>
  <si>
    <t>2000-11-27T23:30:00Z</t>
  </si>
  <si>
    <t>Conference Room - San Jose</t>
  </si>
  <si>
    <t xml:space="preserve">-----Original Appointment----- From: </t>
  </si>
  <si>
    <t>Elisabeth Whaley   Sent:</t>
  </si>
  <si>
    <t>MEETING-406</t>
  </si>
  <si>
    <t>2000-06-16T17:00:00Z</t>
  </si>
  <si>
    <t>PCIA floor plan &amp; detail discussion (Marketing Calendar too)</t>
  </si>
  <si>
    <t>MEETING-407</t>
  </si>
  <si>
    <t>2000-10-03T20:00:00Z</t>
  </si>
  <si>
    <t>Meet with Gloria</t>
  </si>
  <si>
    <t>MEETING-408</t>
  </si>
  <si>
    <t>2000-04-26T21:00:00Z</t>
  </si>
  <si>
    <t>lead qualification meeting</t>
  </si>
  <si>
    <t>MEETING-409</t>
  </si>
  <si>
    <t>2000-08-11T18:30:00Z</t>
  </si>
  <si>
    <t>review partner initiatives with marketing</t>
  </si>
  <si>
    <t>2000-07-11T17:00:00Z</t>
  </si>
  <si>
    <t>Your office</t>
  </si>
  <si>
    <t>Ad plans reset</t>
  </si>
  <si>
    <t>MEETING-411</t>
  </si>
  <si>
    <t>Presentation meeting</t>
  </si>
  <si>
    <t>MEETING-412</t>
  </si>
  <si>
    <t>PR meeting with CCI</t>
  </si>
  <si>
    <t>Donna and Team:  Barry and I would like to resume our weekly PR meetings every Tuesday at 10:00am.  Let us know if this works for you.  Thanks, Ryan</t>
  </si>
  <si>
    <t>MEETING-413</t>
  </si>
  <si>
    <t>2000-06-21T16:00:00Z</t>
  </si>
  <si>
    <t>Updated: Q4 Advertising Plan Strategy (Barry Phillips)</t>
  </si>
  <si>
    <t>MEETING-414</t>
  </si>
  <si>
    <t>2000-09-21T20:00:00Z</t>
  </si>
  <si>
    <t>Call Lindsey</t>
  </si>
  <si>
    <t>MEETING-415</t>
  </si>
  <si>
    <t>2000-04-17T21:30:00Z</t>
  </si>
  <si>
    <t>Interview w/ Al Sargent</t>
  </si>
  <si>
    <t>Business Development Candidate</t>
  </si>
  <si>
    <t>MEETING-416</t>
  </si>
  <si>
    <t>2000-08-08T20:00:00Z</t>
  </si>
  <si>
    <t>Meet with Interactive Week supplement writer</t>
  </si>
  <si>
    <t>This has to happen today!!!</t>
  </si>
  <si>
    <t>MEETING-417</t>
  </si>
  <si>
    <t>2000-02-02T21:00:00Z</t>
  </si>
  <si>
    <t>conference room closest to marketing area, AvocadoIT</t>
  </si>
  <si>
    <t>Donna Candelori and Marketing team -- PR launch strategy meeting and demo</t>
  </si>
  <si>
    <t>Discussion of ICE launch event Internet World west coast event  Introduce team to CCI - Giselle Launch strategy, goal - Marcia Product and virtual web demo - Barry Exisiting corp. presentation/how to change for tour/target press - Giselle Analyst targets - Ron</t>
  </si>
  <si>
    <t>MEETING-418</t>
  </si>
  <si>
    <t>1999-11-23T19:00:00Z</t>
  </si>
  <si>
    <t>Launch Plan Meeting</t>
  </si>
  <si>
    <t>2000-11-09T22:00:00Z</t>
  </si>
  <si>
    <t>Fremont Conference Room</t>
  </si>
  <si>
    <t>Intranet - Phase 1 Planning/Discussion Meeting</t>
  </si>
  <si>
    <t>Discussion of the resources (time, equipment, process, bodies, and money) needed to get up Phase 1 of the corporate Intranet.</t>
  </si>
  <si>
    <t>MEETING-420</t>
  </si>
  <si>
    <t>2000-06-08T22:00:00Z</t>
  </si>
  <si>
    <t>Speedera Meeting</t>
  </si>
  <si>
    <t>MEETING-421</t>
  </si>
  <si>
    <t>2000-09-18T18:30:00Z</t>
  </si>
  <si>
    <t>Dave Metzler - customer presentation</t>
  </si>
  <si>
    <t>MEETING-422</t>
  </si>
  <si>
    <t>1999-11-05T17:00:00Z</t>
  </si>
  <si>
    <t>Everyone,  Venk has asked me to setup a staff meeting this Friday, November 5th. from 9:00-11:00am. in the Boardroom.  It is very important that everyone attend.    Joe - would you be able to call in for this staff meeting?  Let me know if you have any questions or conerns.  Thanks, Noemi</t>
  </si>
  <si>
    <t>MEETING-423</t>
  </si>
  <si>
    <t>2000-11-06T21:00:00Z</t>
  </si>
  <si>
    <t>One on one with Andrew L.</t>
  </si>
  <si>
    <t>Hi Barry,  Andrew Lister was hoping to sit down with you one on one (in addition to tomorrow's meeting with Candelori) today if possible.  Thanks,  Juliana</t>
  </si>
  <si>
    <t>MEETING-424</t>
  </si>
  <si>
    <t>2000-06-01T19:45:00Z</t>
  </si>
  <si>
    <t>meet with J.J. Schoch and Jace Kent re: AvocadoIT demo</t>
  </si>
  <si>
    <t>JJ and Jace are flying in from LA today only -- they arrive at San Jose airport at noon, so they should be here by 12:45.  J.J. and Jace are candidates to build an AvocadoIT demo.</t>
  </si>
  <si>
    <t>MEETING-425</t>
  </si>
  <si>
    <t>2000-09-07T13:00:00Z</t>
  </si>
  <si>
    <t>Updated: Review the Website Copy</t>
  </si>
  <si>
    <t>Barry;  I need you to review the website copy. Unfortunately the timeframe is tight. I have blocked out 2 hours for you to review, and have booked the Chance conference room for you to review in.  I really need this site reviewed tomorrow, so if you can fit it in it would be really appreciated!   Let me know if another time is more conveinent. thx. jaime</t>
  </si>
  <si>
    <t>MEETING-426</t>
  </si>
  <si>
    <t>2000-06-30T17:00:00Z</t>
  </si>
  <si>
    <t>Alliance meeting</t>
  </si>
  <si>
    <t>Per your E-mail</t>
  </si>
  <si>
    <t>MEETING-428</t>
  </si>
  <si>
    <t>2000-11-02T22:00:00Z</t>
  </si>
  <si>
    <t>Canceled: Sue - Candelori</t>
  </si>
  <si>
    <t>sue is really sick and going to the doctor</t>
  </si>
  <si>
    <t>MEETING-429</t>
  </si>
  <si>
    <t>2000-05-25T19:00:00Z</t>
  </si>
  <si>
    <t>Training room - bring a laptop if you have one</t>
  </si>
  <si>
    <t>Updated: Webex Training</t>
  </si>
  <si>
    <t>MEETING-430</t>
  </si>
  <si>
    <t>2000-08-31T17:00:00Z</t>
  </si>
  <si>
    <t>Chat with Dan</t>
  </si>
  <si>
    <t>MEETING-431</t>
  </si>
  <si>
    <t>conference near sales/business development offices</t>
  </si>
  <si>
    <t>Canceled: Partner Strategy/Program Meeting - postponed</t>
  </si>
  <si>
    <t>Lets postpone this meeting until after the launch.  Too many people  can't make it due to launch efforts.  This will also give me time to create a compelling draft partner program.  In the meantime, please send me your inputs on the draft partner table that I sent to you that outlines potential prospects.  Thanks Helen</t>
  </si>
  <si>
    <t>MEETING-432</t>
  </si>
  <si>
    <t>2000-06-28T23:00:00Z</t>
  </si>
  <si>
    <t>Updated: Barry 1 on 1 Reschedule</t>
  </si>
  <si>
    <t>MEETING-433</t>
  </si>
  <si>
    <t>2000-05-23T18:00:00Z</t>
  </si>
  <si>
    <t>Updated: WebEx Training for Alex</t>
  </si>
  <si>
    <t>Greetings Marketing &amp; Biz Dev,  I'm trying to coordinate training for us on how to use WebEx.  Please let me know your availability.  Thanks.  Alex</t>
  </si>
  <si>
    <t>MEETING-434</t>
  </si>
  <si>
    <t>2000-08-28T14:00:00Z</t>
  </si>
  <si>
    <t>Call Voice Genie</t>
  </si>
  <si>
    <t>MEETING-435</t>
  </si>
  <si>
    <t>2000-07-19T22:00:00Z</t>
  </si>
  <si>
    <t>Coptech - Business Card CD Shapes</t>
  </si>
  <si>
    <t>MEETING-436</t>
  </si>
  <si>
    <t>2000-01-06T19:00:00Z</t>
  </si>
  <si>
    <t>Interview - Mark Ricktor</t>
  </si>
  <si>
    <t>MEETING-437</t>
  </si>
  <si>
    <t>2000-12-12T16:00:00Z</t>
  </si>
  <si>
    <t>Discuss the Website Architecture</t>
  </si>
  <si>
    <t>2000-10-19T23:30:00Z</t>
  </si>
  <si>
    <t>Quick review on feedback/ expectation by Etrade</t>
  </si>
  <si>
    <t>Yesterday's meeting could not be held, as it was short notice.  This is needed to discuss further plan of action on Voice demo.  Om</t>
  </si>
  <si>
    <t>MEETING-439</t>
  </si>
  <si>
    <t>2000-05-12T00:00:00Z</t>
  </si>
  <si>
    <t>Canceled: Conf call with HP about HP Annual Analyst Conference</t>
  </si>
  <si>
    <t>Barry,  Swing by and w'ell grab a conf room.  Thanks,  Robert</t>
  </si>
  <si>
    <t>MEETING-440</t>
  </si>
  <si>
    <t>2000-08-24T18:00:00Z</t>
  </si>
  <si>
    <t>Paul and Lindi</t>
  </si>
  <si>
    <t>MEETING-441</t>
  </si>
  <si>
    <t>2000-02-29T18:00:00Z</t>
  </si>
  <si>
    <t>Canceled: Launch meeting</t>
  </si>
  <si>
    <t>This meeting will take place in the second half of the PR meeting and possibly continue after the PR meeting concludes.</t>
  </si>
  <si>
    <t>MEETING-443</t>
  </si>
  <si>
    <t>2000-10-05T22:30:00Z</t>
  </si>
  <si>
    <t>mary's office?</t>
  </si>
  <si>
    <t>catch up meeting</t>
  </si>
  <si>
    <t>since no conference rooms available. otherwise the picnic table, you  could use some air.  jm</t>
  </si>
  <si>
    <t>2000-07-17T17:30:00Z</t>
  </si>
  <si>
    <t>This is our normal meeting, it was originally scheduled on Marcia's Calendar.  For today(7/17) we will meet in the Curie room and meet at 11:00 am.</t>
  </si>
  <si>
    <t>MEETING-445</t>
  </si>
  <si>
    <t>2000-11-28T17:00:00Z</t>
  </si>
  <si>
    <t>Silicon Valley Conference Center followed by ??</t>
  </si>
  <si>
    <t>Marketing Offsite</t>
  </si>
  <si>
    <t>MEETING-446</t>
  </si>
  <si>
    <t>2000-07-13T18:00:00Z</t>
  </si>
  <si>
    <t>Maya lin</t>
  </si>
  <si>
    <t>Updated: Comdex meeting with John Amato</t>
  </si>
  <si>
    <t>MEETING-447</t>
  </si>
  <si>
    <t>2000-10-03T18:30:00Z</t>
  </si>
  <si>
    <t>Meeting with Information Week</t>
  </si>
  <si>
    <t>MEETING-448</t>
  </si>
  <si>
    <t>2000-04-26T20:30:00Z</t>
  </si>
  <si>
    <t>Updated: Website Facelift Design Meeting</t>
  </si>
  <si>
    <t>All;  Before I have Robert Garcia come in for our initial website facelift meeting I would like to have us meet to make sure we are in agreement with the direction that will be given to Robert for the website facelift.  jaime</t>
  </si>
  <si>
    <t>MEETING-449</t>
  </si>
  <si>
    <t>2000-08-11T22:00:00Z</t>
  </si>
  <si>
    <t>Einstein/Whatever its called now</t>
  </si>
  <si>
    <t>Updated: Director's meeting as per Mary Smith's request</t>
  </si>
  <si>
    <t>I realize some of you have conflicts with this time, but it seems that this is the best time.</t>
  </si>
  <si>
    <t>MEETING-450</t>
  </si>
  <si>
    <t>1999-11-30T23:00:00Z</t>
  </si>
  <si>
    <t>Conference Call</t>
  </si>
  <si>
    <t>MEETING-451</t>
  </si>
  <si>
    <t>2000-11-17T21:30:00Z</t>
  </si>
  <si>
    <t>Meshele's office</t>
  </si>
  <si>
    <t>Meeting with Fidelity (416) 217-7604</t>
  </si>
  <si>
    <t>MEETING-452</t>
  </si>
  <si>
    <t>2000-06-12T23:00:00Z</t>
  </si>
  <si>
    <t>Updated: Verizon Meeting - Framework</t>
  </si>
  <si>
    <t>Run-through of presenation.   Ron - I would like to spend 30-35 minutes with you to run through our competitors.</t>
  </si>
  <si>
    <t>MEETING-453</t>
  </si>
  <si>
    <t>2000-09-20T22:30:00Z</t>
  </si>
  <si>
    <t>Updated: Interview with Shara Morishige</t>
  </si>
  <si>
    <t>MEETING-454</t>
  </si>
  <si>
    <t>2000-08-08T21:00:00Z</t>
  </si>
  <si>
    <t>Conference - Maya Lin</t>
  </si>
  <si>
    <t>Meeting with Valley Design Group - VDG to review Product Demo animation to date</t>
  </si>
  <si>
    <t>MEETING-455</t>
  </si>
  <si>
    <t>avocadoit</t>
  </si>
  <si>
    <t>Meeting with David Hoffman</t>
  </si>
  <si>
    <t>MEETING-456</t>
  </si>
  <si>
    <t>1999-11-29T16:30:00Z</t>
  </si>
  <si>
    <t>Call Bret at Cisco</t>
  </si>
  <si>
    <t>MEETING-457</t>
  </si>
  <si>
    <t>2000-11-10T17:00:00Z</t>
  </si>
  <si>
    <t>call to discuss joint success stories with Intel</t>
  </si>
  <si>
    <t>I met with Intel today.  They have lots of money and need to spend it.  They are interested in putting together some joint customer success stories.  Can we have a call.  I will be at the airport heading out so it must be a call.  Is this ok?</t>
  </si>
  <si>
    <t>MEETING-458</t>
  </si>
  <si>
    <t>2000-06-06T21:00:00Z</t>
  </si>
  <si>
    <t>Jim's office</t>
  </si>
  <si>
    <t>MEETING-459</t>
  </si>
  <si>
    <t>2000-08-04T16:00:00Z</t>
  </si>
  <si>
    <t>PreAgency Meeting Pow-Wow</t>
  </si>
  <si>
    <t>MEETING-460</t>
  </si>
  <si>
    <t>2000-01-20T18:30:00Z</t>
  </si>
  <si>
    <t>Presentation Information</t>
  </si>
  <si>
    <t>2000-07-05T19:00:00Z</t>
  </si>
  <si>
    <t>2000-09-06T17:30:00Z</t>
  </si>
  <si>
    <t>Mary's Office</t>
  </si>
  <si>
    <t>Discuss projects with SPG, timelines and next steps</t>
  </si>
  <si>
    <t>MEETING-463</t>
  </si>
  <si>
    <t>2000-03-22T22:00:00Z</t>
  </si>
  <si>
    <t>Meet with Designer Harvey Garcia</t>
  </si>
  <si>
    <t>MEETING-464</t>
  </si>
  <si>
    <t>2000-01-18T20:00:00Z</t>
  </si>
  <si>
    <t>Darryl's lunch</t>
  </si>
  <si>
    <t>MEETING-465</t>
  </si>
  <si>
    <t>2000-07-05T20:30:00Z</t>
  </si>
  <si>
    <t>Conference room near your office?</t>
  </si>
  <si>
    <t>Meeting about more time</t>
  </si>
  <si>
    <t>Sorry, Lisa scheduled a Channelwave kick-off that partially overlapped.</t>
  </si>
  <si>
    <t>MEETING-466</t>
  </si>
  <si>
    <t>2000-10-31T22:00:00Z</t>
  </si>
  <si>
    <t>MEETING-467</t>
  </si>
  <si>
    <t>2000-05-25T15:00:00Z</t>
  </si>
  <si>
    <t>Call Judy at Alliance</t>
  </si>
  <si>
    <t>Event Meeting</t>
  </si>
  <si>
    <t>MEETING-469</t>
  </si>
  <si>
    <t>2000-03-15T18:30:00Z</t>
  </si>
  <si>
    <t>Meeting with Jeffrey</t>
  </si>
  <si>
    <t>MEETING-470</t>
  </si>
  <si>
    <t>2000-07-24T15:00:00Z</t>
  </si>
  <si>
    <t>Enterprise Launch meeting</t>
  </si>
  <si>
    <t>MEETING-471</t>
  </si>
  <si>
    <t>2000-01-06T19:30:00Z</t>
  </si>
  <si>
    <t>Venk's  Meeting (lunch will be served)</t>
  </si>
  <si>
    <t>MEETING-472</t>
  </si>
  <si>
    <t>2000-07-06T18:30:00Z</t>
  </si>
  <si>
    <t>Interview with Candidate Jackie Nguyen - Barry</t>
  </si>
  <si>
    <t>MEETING-473</t>
  </si>
  <si>
    <t>1999-09-29T17:30:00Z</t>
  </si>
  <si>
    <t>Conference Room</t>
  </si>
  <si>
    <t>Presentation Meeting (Storyboard)</t>
  </si>
  <si>
    <t>I will send out a draft copy of the presentation by 9:30 am</t>
  </si>
  <si>
    <t>MEETING-474</t>
  </si>
  <si>
    <t>2000-10-20T17:30:00Z</t>
  </si>
  <si>
    <t>Tradeshow meeting</t>
  </si>
  <si>
    <t>MEETING-475</t>
  </si>
  <si>
    <t>2000-05-19T23:00:00Z</t>
  </si>
  <si>
    <t>Updated: portal strategy review</t>
  </si>
  <si>
    <t>I will send a document around Thursday. Be prepared Friday with feedback and to assist me in preparing for estaff and its Qs.  Ron</t>
  </si>
  <si>
    <t>MEETING-476</t>
  </si>
  <si>
    <t>2000-08-28T16:00:00Z</t>
  </si>
  <si>
    <t>Marketing Partnership stuff for Meshele for Banamex</t>
  </si>
  <si>
    <t>MEETING-477</t>
  </si>
  <si>
    <t>2000-03-08T22:00:00Z</t>
  </si>
  <si>
    <t>Interview with Dominique</t>
  </si>
  <si>
    <t>MEETING-478</t>
  </si>
  <si>
    <t>Call into conference bridge.</t>
  </si>
  <si>
    <t>Updated: Upshot technical conf call is NOW in sales conf room!!!!!!!</t>
  </si>
  <si>
    <t>MEETING-479</t>
  </si>
  <si>
    <t>2000-12-12T20:00:00Z</t>
  </si>
  <si>
    <t>Walnut Creek</t>
  </si>
  <si>
    <t>Meet with Nortel, Amit, and David</t>
  </si>
  <si>
    <t>MEETING-480</t>
  </si>
  <si>
    <t>2000-05-16T22:30:00Z</t>
  </si>
  <si>
    <t>First Meeting with Robert Garcia - First Comp Review and Discuss Website Technology Development</t>
  </si>
  <si>
    <t>This is the first meeting for reviewing the first round of color comps for the website - Home page and the secondary pages. Also the "programming/development" group will be here to discuss the technology/application behind the website development.  Robert Garcia from Harvey+Garcia design will be attending and the members of the programming/development team.  Agenda: - First half of the meeting witll be design review - Second half of the meeting will be technology/tools/application discussion.  My suggestion is Barry, Marcia and I in the first part of the meeting. For the second part of the meeting Marcia does not need to be there but it would be good to have Dan.  Please let me know if anyone else should be included in this meeting, otherwise I will consider this to be the core team for review of the website.  Thank you looking forward to feedback and/or your participation. jaime</t>
  </si>
  <si>
    <t>2000-07-18T19:00:00Z</t>
  </si>
  <si>
    <t>Updated: ChannelWave - User Type Meeting</t>
  </si>
  <si>
    <t>MEETING-482</t>
  </si>
  <si>
    <t>1999-12-23T18:30:00Z</t>
  </si>
  <si>
    <t>meeting with Gerry Purdy from MobileInsight</t>
  </si>
  <si>
    <t>Venk,  I have arranged for Gerry Purdy to come to our offices on next Thursday at around 10.30 to meet with us for about an hour and a half to discuss what we're doing in a more detail and to explore how he might be able to assist us and at what price. Who would you like to have in attendance other than myself?</t>
  </si>
  <si>
    <t>MEETING-483</t>
  </si>
  <si>
    <t>2000-10-05T19:00:00Z</t>
  </si>
  <si>
    <t>Updated: Interview with Darlene Gossick - Sr. Product Mktg. Manager Candidate</t>
  </si>
  <si>
    <t>2000-05-02T16:00:00Z</t>
  </si>
  <si>
    <t>Process Flow Meeting</t>
  </si>
  <si>
    <t>How about tomorrow morning?  We need something for estaff by Wednesday, so can you clear your schedule?</t>
  </si>
  <si>
    <t>MEETING-485</t>
  </si>
  <si>
    <t>2000-02-18T00:00:00Z</t>
  </si>
  <si>
    <t>Meeting with Pete Fitch of Nuance</t>
  </si>
  <si>
    <t>2000-07-19T19:00:00Z</t>
  </si>
  <si>
    <t>Advertising meeting to decide budgets</t>
  </si>
  <si>
    <t>This is the meeting where we are deciding on the advertising budget as well as the magazines in which we will advertise.  I have scheduled our agency to come in and assist with the briefing.    We will not go through the creative strategy in this meeting.  That will be addressed in a later meeting.  Everyone has this time open.  Some people are listed as optional and do not need to come, but are more than welcome.  Thanks.</t>
  </si>
  <si>
    <t>2000-11-30T21:00:00Z</t>
  </si>
  <si>
    <t>Advertising Meeting with Paul and Lindi</t>
  </si>
  <si>
    <t>MEETING-488</t>
  </si>
  <si>
    <t>2000-06-16T23:00:00Z</t>
  </si>
  <si>
    <t>Meeting with Barry (discuss sales training notes)</t>
  </si>
  <si>
    <t xml:space="preserve">Mark, Can you set up time for Marcia and I to go over this.  I am out until Friday morning.   -----Original Message----- From: </t>
  </si>
  <si>
    <t>Marcia Kadanoff   Sent:</t>
  </si>
  <si>
    <t>Wednesday, June 14, 2000 3:27 PM To:</t>
  </si>
  <si>
    <t xml:space="preserve">Barry Phillips  Sales training needs </t>
  </si>
  <si>
    <t xml:space="preserve">Product features </t>
  </si>
  <si>
    <t xml:space="preserve">Alerts </t>
  </si>
  <si>
    <t xml:space="preserve">Localization </t>
  </si>
  <si>
    <t xml:space="preserve">Enhanced ASP service offering </t>
  </si>
  <si>
    <t xml:space="preserve">Simulators  </t>
  </si>
  <si>
    <t xml:space="preserve">Need to be licensed as part of ERT </t>
  </si>
  <si>
    <t xml:space="preserve">GSM/SIM cards </t>
  </si>
  <si>
    <t xml:space="preserve">Sales tools </t>
  </si>
  <si>
    <t xml:space="preserve">Printed data sheets for all - with new boiler plate </t>
  </si>
  <si>
    <t xml:space="preserve">Change boilerplate on collateral - can't reference ASP </t>
  </si>
  <si>
    <t xml:space="preserve">Change take one pricing </t>
  </si>
  <si>
    <t xml:space="preserve">FAQ email address </t>
  </si>
  <si>
    <t xml:space="preserve">Sales &amp; marketing intranet by the end of Q2 </t>
  </si>
  <si>
    <t xml:space="preserve">Training - on Web Ex </t>
  </si>
  <si>
    <t xml:space="preserve">Presentation updates </t>
  </si>
  <si>
    <t xml:space="preserve">Maintenance &amp; support story - add to pres </t>
  </si>
  <si>
    <t xml:space="preserve">Reporting examples - add to pres </t>
  </si>
  <si>
    <t xml:space="preserve">Distribution - add to pres </t>
  </si>
  <si>
    <t xml:space="preserve">International </t>
  </si>
  <si>
    <t xml:space="preserve">Technology </t>
  </si>
  <si>
    <t xml:space="preserve">Organize 2 ways - by 4 components of the service </t>
  </si>
  <si>
    <t xml:space="preserve">Application development </t>
  </si>
  <si>
    <t xml:space="preserve">Hosting </t>
  </si>
  <si>
    <t xml:space="preserve">Monitoring </t>
  </si>
  <si>
    <t xml:space="preserve">Support </t>
  </si>
  <si>
    <t xml:space="preserve">By product </t>
  </si>
  <si>
    <t xml:space="preserve">AvocadoIT Rendering Tool </t>
  </si>
  <si>
    <t xml:space="preserve">AvocadoIT Content Server </t>
  </si>
  <si>
    <t xml:space="preserve">AvocadoIT Mobile Portal </t>
  </si>
  <si>
    <t xml:space="preserve">Service &amp; Support </t>
  </si>
  <si>
    <t xml:space="preserve">Tech note, FAX on our support of XML and why that makes our solution future proof </t>
  </si>
  <si>
    <t xml:space="preserve">XML templates - meta language </t>
  </si>
  <si>
    <t xml:space="preserve">Fingerprint better word than signatures </t>
  </si>
  <si>
    <t xml:space="preserve">Security FAQ/White paper </t>
  </si>
  <si>
    <t xml:space="preserve">SSL = secure socket layer for secure transmission </t>
  </si>
  <si>
    <t xml:space="preserve">Certificates do we support - why we don't need </t>
  </si>
  <si>
    <t xml:space="preserve">Latency  </t>
  </si>
  <si>
    <t xml:space="preserve">How do we measure </t>
  </si>
  <si>
    <t xml:space="preserve">What deo we need to do to minimize latency </t>
  </si>
  <si>
    <t xml:space="preserve">Mobility experts  </t>
  </si>
  <si>
    <t xml:space="preserve">Who does the specs </t>
  </si>
  <si>
    <t xml:space="preserve">Capacity based triggers </t>
  </si>
  <si>
    <t xml:space="preserve">Guidelines for capacity planning model </t>
  </si>
  <si>
    <t xml:space="preserve">Exceptions - up capacity, how to start charging folks - what's the process </t>
  </si>
  <si>
    <t xml:space="preserve">Rendering - definition needs to be in our "vision" presentation and/or "proposal" presentation somewhere </t>
  </si>
  <si>
    <t xml:space="preserve">Competition </t>
  </si>
  <si>
    <t xml:space="preserve">Selling against Phone.com in Europe </t>
  </si>
  <si>
    <t xml:space="preserve">Oracle - personalization - big issue come up </t>
  </si>
  <si>
    <t xml:space="preserve">Brian Stone - said no @ Siebel </t>
  </si>
  <si>
    <t xml:space="preserve">Scott - branding </t>
  </si>
  <si>
    <t xml:space="preserve">Oracle - session management weakness </t>
  </si>
  <si>
    <t xml:space="preserve">The benefits of our technology </t>
  </si>
  <si>
    <t xml:space="preserve">Screen scraping </t>
  </si>
  <si>
    <t>Versus diverting traffic away from your site to original source of the data</t>
  </si>
  <si>
    <t>2000-10-04T19:00:00Z</t>
  </si>
  <si>
    <t>Feedback on voice demo and finalise additional voice prompts</t>
  </si>
  <si>
    <t>MEETING-490</t>
  </si>
  <si>
    <t>2000-04-26T18:00:00Z</t>
  </si>
  <si>
    <t>Webex - David Laszewski</t>
  </si>
  <si>
    <t>Updated: SPGI Working Meetings</t>
  </si>
  <si>
    <t>All - know you have meetings already scheduled so we should plan to have interaction with different parts of the team over the course of these two days.  Thanks!  Mary</t>
  </si>
  <si>
    <t>MEETING-492</t>
  </si>
  <si>
    <t>Rebecca</t>
  </si>
  <si>
    <t>MEETING-493</t>
  </si>
  <si>
    <t>2000-06-09T22:30:00Z</t>
  </si>
  <si>
    <t>Job Interview with new PR Manager Candidate - Lisa Henshaw</t>
  </si>
  <si>
    <t>Marcia has given her approval of a new candidate to join the PR team as PR Manager, Lisa Henshaw. We would like to bring Lisa in on Friday to meet the rest of the marketing team as you will all be working with her closely.      Could you please get back to me with a 20 minute slot on Friday afternoon during which you would be available to meet Lisa?   Lisa previously worked at IQ.com on a contract basis and has been highly recommended.  She has 3 + years of PR experience, including PR for an agency that handled Gerry Purdy's Mobile Insights (prior to Candelori Communications, which now handles the PR for MI.)   Lisa has strong writing skills and will be an asset to the team helping us write and manage the increased flow of customer press releases and meeting requests and the day to day reactive press contact and handling our product-related enterprise/trade press PR.    With Lisa on board, I will have the bandwidth to focus on elevating our business press/corporate press contact , with a special emphasis on making sure that we are included at a high level in customer/partner PR activities, such as joint PR with HP and Sun and other partners, investors and high visibility customers.</t>
  </si>
  <si>
    <t>MEETING-494</t>
  </si>
  <si>
    <t>2000-08-08T19:30:00Z</t>
  </si>
  <si>
    <t>Co-marketing dollars</t>
  </si>
  <si>
    <t>MEETING-495</t>
  </si>
  <si>
    <t>2000-07-11T18:00:00Z</t>
  </si>
  <si>
    <t>Meeting to discuss our Enterprise partnerships with David/Barry/Ron/Helen/Robert/Shawn/Andy/Alex</t>
  </si>
  <si>
    <t>To discuss our Enterprise partnerships, where we have holes, how the solutions tie together or not, timeline for delivery, etc.  Barry - do you have the template stuff that Marcia was working on. It was regarding total solution mapping, etc.  I'd like to use that as a baseline for our discussions.  Thanks.</t>
  </si>
  <si>
    <t>MEETING-496</t>
  </si>
  <si>
    <t>1999-11-24T00:00:00Z</t>
  </si>
  <si>
    <t>Case Study meeting - Conference room TBD</t>
  </si>
  <si>
    <t>MEETING-497</t>
  </si>
  <si>
    <t>2000-11-09T18:00:00Z</t>
  </si>
  <si>
    <t>Someone's office.... Barry/Ryan/Toni</t>
  </si>
  <si>
    <t>Canceled: Discuss PR</t>
  </si>
  <si>
    <t>Trish is booked all day tomorrow and cannot make this meeting until 5pm.. Friday would be good for her too. I just tried to call her at home and could not leave a msg for some reason..   Trish.. Please just try to call me tomorrow and Gloria and I can work on this.  Thanks.  Toni</t>
  </si>
  <si>
    <t>2000-09-08T16:00:00Z</t>
  </si>
  <si>
    <t>Event meeting</t>
  </si>
  <si>
    <t>Weekly review of event planning.  Need to schedule twice a week from here on out.  Emma, can you please put together an agenda and send out.  Thanks, Barry</t>
  </si>
  <si>
    <t>MEETING-499</t>
  </si>
  <si>
    <t>2000-08-10T22:00:00Z</t>
  </si>
  <si>
    <t>Sullivan Conference Room</t>
  </si>
  <si>
    <t>Updated: Interview with Sudheer Yerabati</t>
  </si>
  <si>
    <t>Barry, I spoke with Sudheer to find out the purpose of the interview.  He is coming from Corio, in Sales Marketing,  and was asked to speak with avocadoit to develop a document to find major pin points for IT architecture with recommendations on how to help avocadoit.   Please let me know if you are able to come to the scheduled interview, which is tomorrow.  If that will not work, would Friday, August 11, at 9:30am work?  Thanks.</t>
  </si>
  <si>
    <t>MEETING-500</t>
  </si>
  <si>
    <t>2000-07-05T17:30:00Z</t>
  </si>
  <si>
    <t>Menlo Pk</t>
  </si>
  <si>
    <t>Canceled: E*TRADE voice mtg</t>
  </si>
  <si>
    <t>Meeting starts at 11:00, we'll leave at 10:30 and should be back around 1:00.  Srik - I need to have some info on our voice platform to put into slides for them.</t>
  </si>
  <si>
    <t>MEETING-501</t>
  </si>
  <si>
    <t>2000-11-06T17:00:00Z</t>
  </si>
  <si>
    <t>Call Mary Smith</t>
  </si>
  <si>
    <t>MEETING-502</t>
  </si>
  <si>
    <t>2000-06-05T18:30:00Z</t>
  </si>
  <si>
    <t>Interview with East Coast Account Manager Candidate: Michael Stroz</t>
  </si>
  <si>
    <t>MEETING-503</t>
  </si>
  <si>
    <t>2000-01-19T18:00:00Z</t>
  </si>
  <si>
    <t>Copier training</t>
  </si>
  <si>
    <t>2000-06-29T19:00:00Z</t>
  </si>
  <si>
    <t>Voice Demo</t>
  </si>
  <si>
    <t>MEETING-505</t>
  </si>
  <si>
    <t>AvocadoIT's new office building - 2211 North First Street, 2nd floor, San Jose 95131</t>
  </si>
  <si>
    <t>Strategic Public Relations meeting with Candelori Communications</t>
  </si>
  <si>
    <t>MEETING-506</t>
  </si>
  <si>
    <t>2000-06-01T16:30:00Z</t>
  </si>
  <si>
    <t>Updated: Meeting w/Lindi &amp; Paul</t>
  </si>
  <si>
    <t>The meeting has been rescheduled for Thursday June 1, at 9:30 am. Please let me know if there are any conflicts that are not presently on your calendars. Thanks, dbm</t>
  </si>
  <si>
    <t>MEETING-507</t>
  </si>
  <si>
    <t>2000-03-14T23:00:00Z</t>
  </si>
  <si>
    <t>Meeting with CB solutions</t>
  </si>
  <si>
    <t>MEETING-508</t>
  </si>
  <si>
    <t>2000-07-24T21:00:00Z</t>
  </si>
  <si>
    <t>Return from offsite</t>
  </si>
  <si>
    <t>MEETING-509</t>
  </si>
  <si>
    <t>2000-01-11T17:30:00Z</t>
  </si>
  <si>
    <t>Voice portal meeting re P&amp;G and @motion</t>
  </si>
  <si>
    <t>MEETING-510</t>
  </si>
  <si>
    <t>2000-06-28T18:00:00Z</t>
  </si>
  <si>
    <t>ROI study - conference call with TKG</t>
  </si>
  <si>
    <t>conference call to discuss ROI study with The Kelsey Group</t>
  </si>
  <si>
    <t>MEETING-511</t>
  </si>
  <si>
    <t>2000-10-20T21:30:00Z</t>
  </si>
  <si>
    <t>Sue is having car problems, she will send via e-mail and we can discuss...</t>
  </si>
  <si>
    <t>2000-05-17T18:30:00Z</t>
  </si>
  <si>
    <t>Lead Gen Forms for the Public Website Discussion</t>
  </si>
  <si>
    <t>Meeting to discuss development of the lead gen form for the public website.</t>
  </si>
  <si>
    <t>MEETING-513</t>
  </si>
  <si>
    <t>2000-08-28T18:00:00Z</t>
  </si>
  <si>
    <t>Meshelle Ko for Marketing Value adds.  Partnership opportunities</t>
  </si>
  <si>
    <t>MEETING-514</t>
  </si>
  <si>
    <t>2000-10-24T15:00:00Z</t>
  </si>
  <si>
    <t>Call EC Company</t>
  </si>
  <si>
    <t>Conference Room - Los Gatos</t>
  </si>
  <si>
    <t>Updated: Meet with Michael Robinson</t>
  </si>
  <si>
    <t>Michael Robinson works with Ralph Silver pitching us to the Business Press.  He wants to meet with us in person to go over our new messages and share his objectives and initiatives regarding Business Press PR.</t>
  </si>
  <si>
    <t>MEETING-516</t>
  </si>
  <si>
    <t>2000-10-19T18:00:00Z</t>
  </si>
  <si>
    <t>Baltic Conference Room (Mary's old office)</t>
  </si>
  <si>
    <t>1:1 with Ryan</t>
  </si>
  <si>
    <t>MEETING-517</t>
  </si>
  <si>
    <t>2000-05-22T22:30:00Z</t>
  </si>
  <si>
    <t>Kick-off Meeting for Customer Website Listings</t>
  </si>
  <si>
    <t>This is the Kickoff Meeting between us and Webmama to get the customer mobilized website submission and listing service project going.  Marcia I am not sure you want to be involved, but I wanted to invite you.  Barbara Coll and the person working on this project will attend.  Let me know if you think anyone else should attend.  thank you. jaime</t>
  </si>
  <si>
    <t>MEETING-518</t>
  </si>
  <si>
    <t>2000-08-23T18:30:00Z</t>
  </si>
  <si>
    <t>Meeting with Agency - Lunch will be served</t>
  </si>
  <si>
    <t>MEETING-519</t>
  </si>
  <si>
    <t>2000-02-29T17:00:00Z</t>
  </si>
  <si>
    <t>Call Ruth Ann at List Corp at 516.482.2345 x123</t>
  </si>
  <si>
    <t>2000-07-19T15:00:00Z</t>
  </si>
  <si>
    <t>Updated: ChannelWave - Partner Workflow</t>
  </si>
  <si>
    <t>2000-07-18T21:00:00Z</t>
  </si>
  <si>
    <t>Updated: ChannelWave - Database Field Mtg</t>
  </si>
  <si>
    <t>MEETING-522</t>
  </si>
  <si>
    <t>1999-12-15T21:00:00Z</t>
  </si>
  <si>
    <t>Leave for Handspring</t>
  </si>
  <si>
    <t>MEETING-523</t>
  </si>
  <si>
    <t>2000-12-04T17:30:00Z</t>
  </si>
  <si>
    <t>New Hire Presentation</t>
  </si>
  <si>
    <t>MEETING-524</t>
  </si>
  <si>
    <t>2000-07-27T15:30:00Z</t>
  </si>
  <si>
    <t>FW: ChannelWave Project Meeting 1-888-742-8686 ID 3009081</t>
  </si>
  <si>
    <t>Lisa Quaglietti   Sent:</t>
  </si>
  <si>
    <t>Thursday, September 14, 2000 8:51 AM To:</t>
  </si>
  <si>
    <t>Lisa Quaglietti; Mitch Stewart; Barry Phillips; Tamra Van Steenburgh; Helen Spade; 'cjohnson@channelwave.com'; Ruyben Seth; Matt Moore; Toni Oliveria; Chris Longstaffe; Emma Fowler Cc:</t>
  </si>
  <si>
    <t>Jim Donnelly When:</t>
  </si>
  <si>
    <t>Occurs every Thursday effective 7/27/00 from 8:30 AM to 9:30 AM (GMT-08:00) Pacific Time (US &amp; Canada); Tijuana. Where:</t>
  </si>
  <si>
    <t>Conference Room - Park Place   This meeting will serve as our weekly project review meeting.</t>
  </si>
  <si>
    <t>2000-02-21T17:00:00Z</t>
  </si>
  <si>
    <t>conference room - goldengate</t>
  </si>
  <si>
    <t>kick off planning meeting for paytrust</t>
  </si>
  <si>
    <t>We will be talking with Lyna and Larry to discuss co-marketing a launch activities.</t>
  </si>
  <si>
    <t>MEETING-526</t>
  </si>
  <si>
    <t>2000-07-27T17:00:00Z</t>
  </si>
  <si>
    <t>Canceled: Interview with Christine Jordens - Candidate for Marketing Analyst</t>
  </si>
  <si>
    <t>MEETING-527</t>
  </si>
  <si>
    <t>2000-06-20T19:30:00Z</t>
  </si>
  <si>
    <t>Goodmorning!  We have another candidate for this date and I needed to know if you had this time available to interview? If not, what is a good time for you?  Thanks Tennille</t>
  </si>
  <si>
    <t>MEETING-528</t>
  </si>
  <si>
    <t>Call me at 206-323-5105</t>
  </si>
  <si>
    <t>Updated: Sprint Seminar Call</t>
  </si>
  <si>
    <t>MEETING-529</t>
  </si>
  <si>
    <t>2000-04-26T22:00:00Z</t>
  </si>
  <si>
    <t>Contigo Software - Jeff Frichner</t>
  </si>
  <si>
    <t>2000-08-14T20:00:00Z</t>
  </si>
  <si>
    <t>Oops - sent this out without all the necessary folks - sorry for the extra mail!  Mark, could you please book a room for 15 people and get lunch/breakfast arranged?  Thanks.  Schedule is as follows: 12:30 to 1:00 - Lunch and settling in 1:00 to 2:00  - SPG capabilies and plan review 2:00 to 3:00 - Product discussion (Alex) 3:00 to 4:00 - Competitive Discussion (Ron) 4:00 to 6:00 - Positioning discussion  Tuesday -  8:00 to 9:00 - Recap and tightening for future use (now that we're fresh) 9:00 to 11:00 - Language tailoring discussion with regard to target markets - horizontal then vertical  11:00 to 1:00 - Creative and next steps 1:00 to 2:00 - Integrated Plan</t>
  </si>
  <si>
    <t>MEETING-531</t>
  </si>
  <si>
    <t>2000-11-17T16:00:00Z</t>
  </si>
  <si>
    <t>Meet with Paul</t>
  </si>
  <si>
    <t>MEETING-532</t>
  </si>
  <si>
    <t>2000-06-20T20:00:00Z</t>
  </si>
  <si>
    <t>Conference Room near Prakash</t>
  </si>
  <si>
    <t>Product Requirements meeting</t>
  </si>
  <si>
    <t>Sorry for last Tuesday.  Dan and I were at Priceline and Verizon.  This is the next open time that works for everyone Dan.  The next open slot is June 30.</t>
  </si>
  <si>
    <t>MEETING-533</t>
  </si>
  <si>
    <t>2000-09-20T22:00:00Z</t>
  </si>
  <si>
    <t>Tradeshow Review</t>
  </si>
  <si>
    <t>MEETING-534</t>
  </si>
  <si>
    <t>2000-04-13T19:00:00Z</t>
  </si>
  <si>
    <t>MEETING-535</t>
  </si>
  <si>
    <t>2000-02-01T18:30:00Z</t>
  </si>
  <si>
    <t>Staff meeting</t>
  </si>
  <si>
    <t>MEETING-536</t>
  </si>
  <si>
    <t>1999-11-29T21:00:00Z</t>
  </si>
  <si>
    <t>MEETING-537</t>
  </si>
  <si>
    <t>2000-11-10T22:30:00Z</t>
  </si>
  <si>
    <t>Berkeley Conference Room (same as before)</t>
  </si>
  <si>
    <t>Strategy Meeting follow-up</t>
  </si>
  <si>
    <t>I will send out notes later.</t>
  </si>
  <si>
    <t>MEETING-538</t>
  </si>
  <si>
    <t>2000-06-06T18:30:00Z</t>
  </si>
  <si>
    <t>Go Mobile Europe 2000 (Barcelona) - Attendee discussion</t>
  </si>
  <si>
    <t>MEETING-539</t>
  </si>
  <si>
    <t>2000-08-04T18:30:00Z</t>
  </si>
  <si>
    <t>Updated: Schedule Review</t>
  </si>
  <si>
    <t>I'd like to take a tentative stab at reviewing the team's priorities and devising an agreed-upon events calendar so that we can work backwards from goals.  Sorry about the late hour - is there a time when we can be available earlier?   The current major plan looks like this:  August w/o 7/31 -  w/o 8/7- Funding announcement (50m) w/o 8/14- w/o 8/21-Funding announcement 2 (20m more - Anderson,Sun, Liberate) w/o 8/28- September  w/o 9/4-  Collateral/Support Materials launch goal w/o 9/11-Enterprise Announcement/DCI w/o 9/18- w/o 9/25-PCIA  We clearly need to work on when to announce the vertical strategy, schedule press and analyst tours, how to support this with the AvocadoIT review tool, get media people in here to craft and coach on the new message:  Key message points:  Leadership Mobility Strategic Direction of growing our business by growing Enterprise's business/offering mobile options The strategic choice to solve for all mobility options. Our partners and customers and their strengths - they picked us and so should you.  Secondary message points:  Long term plans Differentiation from others in this crowded space</t>
  </si>
  <si>
    <t>2000-08-03T16:00:00Z</t>
  </si>
  <si>
    <t>MEETING-541</t>
  </si>
  <si>
    <t>1999-11-04T22:30:00Z</t>
  </si>
  <si>
    <t>Meeting with Jim Forbes in San Mateo for Demo 2000</t>
  </si>
  <si>
    <t>MEETING-542</t>
  </si>
  <si>
    <t>2000-11-07T17:00:00Z</t>
  </si>
  <si>
    <t>Mtg with Andrew Lister from the EP Europe Office</t>
  </si>
  <si>
    <t>MEETING-543</t>
  </si>
  <si>
    <t>2000-09-06T16:00:00Z</t>
  </si>
  <si>
    <t>Kathy Chancellor meeting</t>
  </si>
  <si>
    <t>MEETING-544</t>
  </si>
  <si>
    <t>2000-03-22T23:00:00Z</t>
  </si>
  <si>
    <t>Presentation Meeting</t>
  </si>
  <si>
    <t>MEETING-545</t>
  </si>
  <si>
    <t>2000-07-26T14:30:00Z</t>
  </si>
  <si>
    <t>Website and Product Demo Meeting</t>
  </si>
  <si>
    <t>Booking for 1.5 hours, not sure if we will need all of it. However, maybe we deal with the things that take Barry's time first so then he can be freed up. Whatever works.  thx. jaime</t>
  </si>
  <si>
    <t>MEETING-546</t>
  </si>
  <si>
    <t>2000-01-12T22:00:00Z</t>
  </si>
  <si>
    <t>Providian - Budgeting (Prakash)</t>
  </si>
  <si>
    <t>2000-06-29T20:30:00Z</t>
  </si>
  <si>
    <t>Team meeting</t>
  </si>
  <si>
    <t>MEETING-548</t>
  </si>
  <si>
    <t>2000-11-02T22:30:00Z</t>
  </si>
  <si>
    <t>tbd</t>
  </si>
  <si>
    <t>AC and EP Marketing Ideas</t>
  </si>
  <si>
    <t>2000-08-31T17:30:00Z</t>
  </si>
  <si>
    <t>SPG Work in Progress call</t>
  </si>
  <si>
    <t>They are pdfing some concepts for preliminary review.  Copy/message stuff too.</t>
  </si>
  <si>
    <t>MEETING-550</t>
  </si>
  <si>
    <t>2000-03-23T19:30:00Z</t>
  </si>
  <si>
    <t>Alyssa Naucas   ex 208   anaucas@xplane.com</t>
  </si>
  <si>
    <t>MEETING-551</t>
  </si>
  <si>
    <t>2000-01-05T22:30:00Z</t>
  </si>
  <si>
    <t>Benefits meeting</t>
  </si>
  <si>
    <t>2000-06-30T23:00:00Z</t>
  </si>
  <si>
    <t>Q4 Advertising plan</t>
  </si>
  <si>
    <t>Meeting to review attached deck</t>
  </si>
  <si>
    <t>MEETING-553</t>
  </si>
  <si>
    <t>1999-09-20T17:00:00Z</t>
  </si>
  <si>
    <t>B of A Conference Call</t>
  </si>
  <si>
    <t>MEETING-554</t>
  </si>
  <si>
    <t>Cindy Cattey - Admin Candidate</t>
  </si>
  <si>
    <t>MEETING-555</t>
  </si>
  <si>
    <t>2000-05-19T22:00:00Z</t>
  </si>
  <si>
    <t>Discuss/develop specs for the functionality for the public website</t>
  </si>
  <si>
    <t>Meeting to discuss what functions we want to add to existing web site.</t>
  </si>
  <si>
    <t>2000-08-25T21:30:00Z</t>
  </si>
  <si>
    <t>Barry's Team Meeting</t>
  </si>
  <si>
    <t>MEETING-557</t>
  </si>
  <si>
    <t>2000-07-20T19:00:00Z</t>
  </si>
  <si>
    <t>AVOCADOIT -WONDER??</t>
  </si>
  <si>
    <t>KQED  Elizabeth Seirmarco</t>
  </si>
  <si>
    <t>Elizabeth Seirmarco  (415) 553-2149</t>
  </si>
  <si>
    <t>MEETING-558</t>
  </si>
  <si>
    <t>1999-12-27T16:00:00Z</t>
  </si>
  <si>
    <t>Prudential meeting</t>
  </si>
  <si>
    <t>2000-12-12T01:00:00Z</t>
  </si>
  <si>
    <t>Palm Source 2000 - Mandatory Staff Meeting</t>
  </si>
  <si>
    <t>2000-10-26T16:00:00Z</t>
  </si>
  <si>
    <t>Please see my e-mail for details.  Thanks,  Amy</t>
  </si>
  <si>
    <t>MEETING-561</t>
  </si>
  <si>
    <t>2000-05-11T20:30:00Z</t>
  </si>
  <si>
    <t>WebEx Training - 5 people</t>
  </si>
  <si>
    <t>MEETING-562</t>
  </si>
  <si>
    <t>2000-08-25T19:00:00Z</t>
  </si>
  <si>
    <t>Canceled: Interview with Dennis Moy - Product Management Candidate</t>
  </si>
  <si>
    <t>Resume and agedna to follow.</t>
  </si>
  <si>
    <t>MEETING-563</t>
  </si>
  <si>
    <t>MEETING-564</t>
  </si>
  <si>
    <t>Meeting with David/Barry for exec offsite feedback</t>
  </si>
  <si>
    <t>MEETING-565</t>
  </si>
  <si>
    <t>1999-12-15T18:30:00Z</t>
  </si>
  <si>
    <t>Meeting with David Ellis</t>
  </si>
  <si>
    <t>MEETING-566</t>
  </si>
  <si>
    <t>2000-05-02T15:30:00Z</t>
  </si>
  <si>
    <t>Jupiter Conference Call on mcommerce</t>
  </si>
  <si>
    <t>MEETING-567</t>
  </si>
  <si>
    <t>2000-08-15T00:00:00Z</t>
  </si>
  <si>
    <t>Citibank credit card--Talked to Miss Nory at 800.846.5600.  She is going to double the options and switch to charter</t>
  </si>
  <si>
    <t>MEETING-568</t>
  </si>
  <si>
    <t>2000-02-17T23:30:00Z</t>
  </si>
  <si>
    <t>Pricing meeting</t>
  </si>
  <si>
    <t>MEETING-569</t>
  </si>
  <si>
    <t>2000-07-26T22:00:00Z</t>
  </si>
  <si>
    <t>Updated: Interview with Hemali Gajaria - Candidate for Marketing Analyst</t>
  </si>
  <si>
    <t>MEETING-570</t>
  </si>
  <si>
    <t>1999-12-07T00:00:00Z</t>
  </si>
  <si>
    <t>Conference Room next to Venk's office</t>
  </si>
  <si>
    <t>Updated: Q4 Closing Meetings</t>
  </si>
  <si>
    <t>MEETING-571</t>
  </si>
  <si>
    <t>2000-06-16T17:30:00Z</t>
  </si>
  <si>
    <t>Meeting to go over security slides</t>
  </si>
  <si>
    <t>Greetings,  I have developed some slides that can help me communicate our security options.  I'd like to run them by you to get your feedback and comments.  Thanks.  Alex</t>
  </si>
  <si>
    <t>MEETING-572</t>
  </si>
  <si>
    <t>2000-10-02T22:00:00Z</t>
  </si>
  <si>
    <t>Standard Reports from ChannelWave</t>
  </si>
  <si>
    <t>To discuss if standard reports from ChannelWave will be sufficient to meet your reporting needs.</t>
  </si>
  <si>
    <t>MEETING-573</t>
  </si>
  <si>
    <t>2000-04-24T22:30:00Z</t>
  </si>
  <si>
    <t>DCI involvement review</t>
  </si>
  <si>
    <t>MEETING-574</t>
  </si>
  <si>
    <t>2000-08-11T15:00:00Z</t>
  </si>
  <si>
    <t>MEETING-575</t>
  </si>
  <si>
    <t>2000-07-11T19:00:00Z</t>
  </si>
  <si>
    <t>Meeting to discuss resources for partner events and support</t>
  </si>
  <si>
    <t>Greetings Helen and Barry,  Can we meet to discuss upcoming partner events and support.  I'd like to coordinate our efforts and prioritize somehow.  Thanks.  Alex</t>
  </si>
  <si>
    <t>MEETING-576</t>
  </si>
  <si>
    <t>2000-06-13T20:00:00Z</t>
  </si>
  <si>
    <t>Updated: Flash Product Demo - Valley Design Group</t>
  </si>
  <si>
    <t>www.vdg.net  or http://www.vdg.net/index2.html  Full-service local design firm that also does online media/demos. Eager to work with us coming in to discuss the Product Demo development in Flash  Debbie you may want to attend so that you can consider them as a potential design resource.  thank you. jaime</t>
  </si>
  <si>
    <t>MEETING-577</t>
  </si>
  <si>
    <t>2000-04-11T20:00:00Z</t>
  </si>
  <si>
    <t>Updated: Process Flow Discussion</t>
  </si>
  <si>
    <t>How about 1pm today.  Are you here?</t>
  </si>
  <si>
    <t>MEETING-578</t>
  </si>
  <si>
    <t>2000-08-14T16:00:00Z</t>
  </si>
  <si>
    <t>Media training with Heidi Wise</t>
  </si>
  <si>
    <t>One-on-one media training session.  All executives and other select AvocadoIT representatives are required to do this in preparation for AvocadoIT's enterprise launch in September.  Time permitting, format may include: introduction, videotaping, video critique.</t>
  </si>
  <si>
    <t>MEETING-579</t>
  </si>
  <si>
    <t>2000-02-01T17:00:00Z</t>
  </si>
  <si>
    <t>conference call with Mobile Insights</t>
  </si>
  <si>
    <t>Folks from Gerry Purdy's shop (Mobile Insights) would like to speak with us about our tech and services tomorrow morning. You're all welcome to join in the call.  Ron  Hi, Ron.  Actually, I'm working with Gerry Purdy on some general research on the mobile handheld devices and wireless space.  I understand that Gerry has been working with you and Rajeev Venkat to get a relationship established between avocadoit and MI.    I know Gerry has been very impressed with your technology.  I'm looking forward to learning more about your product offering.  Can we schedule a conference call to discuss some of my questions?  How's 1 Feb at 9:00AM for you?  Thanks!  Regards, Jim</t>
  </si>
  <si>
    <t>2000-11-10T20:00:00Z</t>
  </si>
  <si>
    <t>MEETING-581</t>
  </si>
  <si>
    <t>2000-06-14T21:00:00Z</t>
  </si>
  <si>
    <t>Meeting with Alaska Airlines</t>
  </si>
  <si>
    <t>This is "the" corporate visit for Alaska Airlines.  I don't need all of you for the whole two hours - we can stagger the visits.  I'll put together an agenda with timeslots for everyone.  Let me know when you can make it during that block of time. Thx.</t>
  </si>
  <si>
    <t>MEETING-582</t>
  </si>
  <si>
    <t>2000-03-30T18:00:00Z</t>
  </si>
  <si>
    <t>Mobile Planet - Hot lead from Alliance</t>
  </si>
  <si>
    <t>MEETING-583</t>
  </si>
  <si>
    <t>2000-02-01T23:30:00Z</t>
  </si>
  <si>
    <t>Menlo Park</t>
  </si>
  <si>
    <t>Updated: Nuance - Ron Croen</t>
  </si>
  <si>
    <t>Peter Monaco - Director of Software Engineering Rajsh Ragoobeer - Mgr. of Conpetition   1005 Hamilton Court Menlo Park, CA</t>
  </si>
  <si>
    <t>2000-08-02T16:00:00Z</t>
  </si>
  <si>
    <t>MEETING-585</t>
  </si>
  <si>
    <t>1999-10-28T16:00:00Z</t>
  </si>
  <si>
    <t>Interview with Paul Booth - take resume</t>
  </si>
  <si>
    <t>MEETING-586</t>
  </si>
  <si>
    <t>2000-11-02T21:00:00Z</t>
  </si>
  <si>
    <t>MEETING-587</t>
  </si>
  <si>
    <t>2000-06-02T00:30:00Z</t>
  </si>
  <si>
    <t>Interview with Chris Johnson</t>
  </si>
  <si>
    <t>Resume will follow as hard copy.  Interviewing for Tech Marketing Engineer.</t>
  </si>
  <si>
    <t>MEETING-588</t>
  </si>
  <si>
    <t>2000-09-13T18:00:00Z</t>
  </si>
  <si>
    <t>Boardwalk Conference Room</t>
  </si>
  <si>
    <t>Partner Support SWAT team meeting</t>
  </si>
  <si>
    <t>I thought I sent this out last week but my outlook is freaking out.. If this is a duplicate meeting notice I'm sorry. Toni  ---------------------------------------- This is a follow up from the September 7th meeting and will be a weekly occurrence until templates and process are agreed upon and deployment can be done.  Please plan on being an active participant in these weekly meeting to move the process forward. ------------------------------------------  **This is a mandatory meeting.. We need to get all cross functional departments to buyoff on the Partner Support Matrix and Biz Dev Process flow in order to project professional business dealings to our upcoming/proposed partners.  We also need to create supporting templates to back up these processes and implement immediately.  The two we plan on creating and implementing ASAP are:  1. An Account Management Plan: Will name AvocadoIT and Partner.... Business Leads/Technical Leads/Support Leads 2. Plan of Engagement: PreSales engagement rules/PostSales Account Management rules/PostSales Sales Support  Emma and I will be driving this effort.  I'll also be setting up a weekly meeting on this.. to follow.</t>
  </si>
  <si>
    <t>MEETING-589</t>
  </si>
  <si>
    <t>2000-03-22T21:30:00Z</t>
  </si>
  <si>
    <t>Meeting with Harvey Garcia</t>
  </si>
  <si>
    <t>MEETING-590</t>
  </si>
  <si>
    <t>2000-01-20T00:00:00Z</t>
  </si>
  <si>
    <t>Stock options meeting</t>
  </si>
  <si>
    <t>MEETING-591</t>
  </si>
  <si>
    <t>2000-06-30T21:00:00Z</t>
  </si>
  <si>
    <t>Meeting with Barry/Debbie/Marcia</t>
  </si>
  <si>
    <t xml:space="preserve">-----Original Message----- From: </t>
  </si>
  <si>
    <t>Thursday, June 29, 2000 10:39 AM To:</t>
  </si>
  <si>
    <t xml:space="preserve">Barry Phillips  Great - pick a date when you can commit to reviewing with me!   -----Original Message----- From: </t>
  </si>
  <si>
    <t>Barry Phillips   Sent:</t>
  </si>
  <si>
    <t>Thursday, June 29, 2000 6:36 AM To:</t>
  </si>
  <si>
    <t>Marcia Kadanoff  For the presentation:  the tradeshow plan will be finalized in June.  All done just have to put on paper.  Some things will change of course, but the major shows are covered.</t>
  </si>
  <si>
    <t>MEETING-592</t>
  </si>
  <si>
    <t>1999-10-15T18:30:00Z</t>
  </si>
  <si>
    <t>San Mateo</t>
  </si>
  <si>
    <t>Meeting with Demo</t>
  </si>
  <si>
    <t>We need to leave at 10:45 am to make sure we are on time</t>
  </si>
  <si>
    <t>MEETING-593</t>
  </si>
  <si>
    <t>2000-11-02T01:30:00Z</t>
  </si>
  <si>
    <t>Canceled: Interview with Dona Ross - VP, Marketing Candidate</t>
  </si>
  <si>
    <t>MEETING-594</t>
  </si>
  <si>
    <t>2000-03-14T20:00:00Z</t>
  </si>
  <si>
    <t>Updated: PR/Launch Meeting moved to 3:30pm</t>
  </si>
  <si>
    <t>Launch meeting at noon, via teleconference.</t>
  </si>
  <si>
    <t>MEETING-595</t>
  </si>
  <si>
    <t>2000-01-06T22:00:00Z</t>
  </si>
  <si>
    <t>Board room</t>
  </si>
  <si>
    <t>Overarching Marketing Strategy</t>
  </si>
  <si>
    <t>Is not at all pretty - as its basically words on slides.    But I think it encapsulates the MAJOR strides forward we've made in crystallizing the marketing strategy for avocadoit.  And believe me, you guys did A TON of the heavy lifting!    I suggest that   1. Ron &amp; I meet to go over his comments and some deliverables such as the pricing analysis that still need to be developed.    2. Each of you review the plan with the goal being to meet as a team at 2:00 on Thursday to discuss your comments/refinements/etc.  Please let me know if this time will meet for you.    Dan - since you started the discussion with us and just came from a potential customer, it would be great to have you join us as the voice of reality. If you have the time and the inclination, that is.   Our goal here is to refine the strategy and have it ready to present to eStaff upon Venk's return.</t>
  </si>
  <si>
    <t>MEETING-596</t>
  </si>
  <si>
    <t>1999-09-16T22:00:00Z</t>
  </si>
  <si>
    <t>Meeting with Etrade</t>
  </si>
  <si>
    <t>MEETING-597</t>
  </si>
  <si>
    <t>2000-10-31T18:00:00Z</t>
  </si>
  <si>
    <t>Conference Room - States Avenue (D. Adkins)</t>
  </si>
  <si>
    <t>Service Marketing</t>
  </si>
  <si>
    <t>This meeting will be to begin syncing the Service strategy to a service model and delivery capability.  Douga...</t>
  </si>
  <si>
    <t>MEETING-598</t>
  </si>
  <si>
    <t>2000-05-17T16:30:00Z</t>
  </si>
  <si>
    <t>Updated: interview Eric Risser</t>
  </si>
  <si>
    <t>MEETING-599</t>
  </si>
  <si>
    <t>1999-12-27T19:00:00Z</t>
  </si>
  <si>
    <t>launch planning</t>
  </si>
  <si>
    <t>2000-06-23T17:00:00Z</t>
  </si>
  <si>
    <t>New Product Demo for Website</t>
  </si>
  <si>
    <t>We have chosen a firm to create the new product demo for the website, Valley Design Group (www.vdg.net).  This firm is a full-service design firm in the silicon valley area. They have extensive experience creating product/company animated interactive demos for websites, tradeshows, etc. for other high-tech companies.  We chose this firm because of their knowledge/experience working with high-tech clients and on these types of projects, their quality of design, their high level of technical knowledge/expertise and their enthusiasm for taking on this project.  I would like all of you to attend our first official meeting with this firm to kick-off the discovery phase of this project. Our goal for this meeting is to have a collective brainstorming session and to help define the parameters of this demo. Prior to this meeting we will be educating this firm on our look-n-feel, our products, our industry and our business. In turn, they should be coming to this meeting prepared with some suggestions for the demo architecture, from which we can use as a point of departure.  The timeline for delivery of this project is project shortly after the new website look-n-feel is launched, end of July.   I hope all of you can attend, your feedback and experience is invaluable to this project.  jaime</t>
  </si>
  <si>
    <t>MEETING-601</t>
  </si>
  <si>
    <t>2000-10-16T16:00:00Z</t>
  </si>
  <si>
    <t>States Avenue</t>
  </si>
  <si>
    <t>Updated: Barry &amp; Venk (Marketing discussion)</t>
  </si>
  <si>
    <t>MEETING-602</t>
  </si>
  <si>
    <t>2000-05-11T15:00:00Z</t>
  </si>
  <si>
    <t>Process War Room = Across from Tamra's cube.</t>
  </si>
  <si>
    <t>Updated: Leads (Distribution/Qualification) process documentation meeting</t>
  </si>
  <si>
    <t>Barry, there is a licensing meeting at 9:30 that I need to attend.  I hope it's ok that we move this up.  Let me know.  Thanks, Lisa  This will be our first process design meeting.  We'll start with leads, move to sales and then follow the rest of the 9 steps that were outlined in the presentation last week to estaff.</t>
  </si>
  <si>
    <t>MEETING-603</t>
  </si>
  <si>
    <t>2000-08-24T17:00:00Z</t>
  </si>
  <si>
    <t>Interview with Emma Fowler - Channel Marketing Candidate</t>
  </si>
  <si>
    <t>MEETING-604</t>
  </si>
  <si>
    <t>2000-02-28T23:00:00Z</t>
  </si>
  <si>
    <t>Call Christing from Marc Friend's office</t>
  </si>
  <si>
    <t>MEETING-605</t>
  </si>
  <si>
    <t>2000-12-14T16:00:00Z</t>
  </si>
  <si>
    <t>MEETING-606</t>
  </si>
  <si>
    <t>Updated: Interview with Ayesha Khan</t>
  </si>
  <si>
    <t>This is per prakash.</t>
  </si>
  <si>
    <t>MEETING-607</t>
  </si>
  <si>
    <t>2000-08-16T22:30:00Z</t>
  </si>
  <si>
    <t>Meeting with Robin</t>
  </si>
  <si>
    <t>MEETING-608</t>
  </si>
  <si>
    <t>2000-07-19T21:00:00Z</t>
  </si>
  <si>
    <t>Meet with Alice Curran at the Standard 415.733.5447</t>
  </si>
  <si>
    <t>MEETING-609</t>
  </si>
  <si>
    <t>1999-12-07T21:00:00Z</t>
  </si>
  <si>
    <t>Nunance meeting with V.P of marketing</t>
  </si>
  <si>
    <t>2000-07-14T21:30:00Z</t>
  </si>
  <si>
    <t>Conference Room-Curie/Boardroom</t>
  </si>
  <si>
    <t>Canceled: Vendor Meeting with Coremetrics</t>
  </si>
  <si>
    <t>- Improve browser-to-buyer conversion rates  *</t>
  </si>
  <si>
    <t xml:space="preserve">- Increase revenue from existing customers - Target campaigns to best-value customers  Comprehensive reports Your integrated approach to eMarketing requires a comprehensive approach. Coremetrics' solution covers your bases, from: </t>
  </si>
  <si>
    <t xml:space="preserve">- Merchandising to customer retention strategies  For every stage of marketing Coremetrics' eLuminate delivers comprehensive visitor tracking intelligence that you can use for: </t>
  </si>
  <si>
    <t>MEETING-611</t>
  </si>
  <si>
    <t>2000-09-25T18:00:00Z</t>
  </si>
  <si>
    <t>Meet on Event</t>
  </si>
  <si>
    <t>MEETING-612</t>
  </si>
  <si>
    <t>2000-05-10T07:00:00Z</t>
  </si>
  <si>
    <t>MEETING-613</t>
  </si>
  <si>
    <t>2000-02-08T18:00:00Z</t>
  </si>
  <si>
    <t>avocadoit office</t>
  </si>
  <si>
    <t>Updated: Interview with Helen Spade (candidate)</t>
  </si>
  <si>
    <t>Noemi, Venk only has to be there for a 1/2 and hour.   Pam @11:00 am Ron @ 12:00 pm Julie@12:30pm Venk @ 2:00 pm  Barry By Phone</t>
  </si>
  <si>
    <t>MEETING-614</t>
  </si>
  <si>
    <t>2000-07-10T23:00:00Z</t>
  </si>
  <si>
    <t>Call Mike</t>
  </si>
  <si>
    <t>MEETING-615</t>
  </si>
  <si>
    <t>2000-04-13T18:00:00Z</t>
  </si>
  <si>
    <t>Interview w/ Alex Tran</t>
  </si>
  <si>
    <t>MEETING-616</t>
  </si>
  <si>
    <t>2000-08-16T23:00:00Z</t>
  </si>
  <si>
    <t>Leave for meeting with Designer</t>
  </si>
  <si>
    <t>MEETING-617</t>
  </si>
  <si>
    <t>2000-02-03T16:30:00Z</t>
  </si>
  <si>
    <t>Yankee analyst call</t>
  </si>
  <si>
    <t>MEETING-618</t>
  </si>
  <si>
    <t>2000-07-10T18:00:00Z</t>
  </si>
  <si>
    <t>E*TRADE Voice meeting</t>
  </si>
  <si>
    <t>MEETING-619</t>
  </si>
  <si>
    <t>2000-06-06T18:00:00Z</t>
  </si>
  <si>
    <t>Jim's  Office</t>
  </si>
  <si>
    <t>Meeting with Jim</t>
  </si>
  <si>
    <t>2000-03-31T19:00:00Z</t>
  </si>
  <si>
    <t>Lunch Room</t>
  </si>
  <si>
    <t>Launch Preparation Meeting</t>
  </si>
  <si>
    <t>We will be reviewing every detail of the April 5th launch event, including: media training, roles, &amp; the agenda for the evening. We will also be handing out packets of information that will assist you prior to and during the launch, which will include plane/hotel/shuttle reservations/timing. If you are unable to make this meeting, you will need to see Barry/Debbie Friday or Monday.  Thanks! dbm</t>
  </si>
  <si>
    <t>MEETING-621</t>
  </si>
  <si>
    <t>2000-01-21T21:00:00Z</t>
  </si>
  <si>
    <t>Anitoch Conference Room</t>
  </si>
  <si>
    <t>Updated: Review Motorola Presentation</t>
  </si>
  <si>
    <t>2000-08-01T16:00:00Z</t>
  </si>
  <si>
    <t>Day One - Catch up for new employees Day Two - New Information Day Three - Professional consultant sales training</t>
  </si>
  <si>
    <t>MEETING-623</t>
  </si>
  <si>
    <t>2000-11-06T18:00:00Z</t>
  </si>
  <si>
    <t>FW: Product Marketing Meeting</t>
  </si>
  <si>
    <t xml:space="preserve">Barry, Juliana,  You're invited. We'll figure out the location on Monday.  Regards,  Glenn.   -----Original Appointment----- From: </t>
  </si>
  <si>
    <t>Alex Tran   Sent:</t>
  </si>
  <si>
    <t>Wednesday, November 01, 2000 5:27 PM To:</t>
  </si>
  <si>
    <t>Alex Tran; Glenn Pereira; Ron Silverton; Dan Baca; Ricardo Garcia When:</t>
  </si>
  <si>
    <t>Monday, November 06, 2000 10:00 AM-11:30 AM (GMT-08:00) Pacific Time (US &amp; Canada); Tijuana. Where:</t>
  </si>
  <si>
    <t xml:space="preserve">  Team,  Glenn would like to have a kick-off meeting with the newly formed team on Monday.  Please confirm your availability.  Thanks.  Alex</t>
  </si>
  <si>
    <t>MEETING-624</t>
  </si>
  <si>
    <t>2000-05-31T19:00:00Z</t>
  </si>
  <si>
    <t>El Toritos - Santa Clara</t>
  </si>
  <si>
    <t>Going away lunch for Mike Scolari</t>
  </si>
  <si>
    <t>Please let me know if you will make it so I can make the reservations</t>
  </si>
  <si>
    <t>MEETING-625</t>
  </si>
  <si>
    <t>2000-09-05T23:30:00Z</t>
  </si>
  <si>
    <t>Call Scott</t>
  </si>
  <si>
    <t>MEETING-626</t>
  </si>
  <si>
    <t>2000-03-24T18:00:00Z</t>
  </si>
  <si>
    <t>Conference room in the New Space</t>
  </si>
  <si>
    <t>Updated: Marketing Q2 meeting</t>
  </si>
  <si>
    <t>iF YOU HAVEN'T RESPONDED TO THIS PLEASE DO SO,  AS i NEED A HEAD COUNT.</t>
  </si>
  <si>
    <t>2000-07-25T21:30:00Z</t>
  </si>
  <si>
    <t>Meeting with David Chan</t>
  </si>
  <si>
    <t>This was an impromptu meeting called by David Chan.</t>
  </si>
  <si>
    <t>MEETING-628</t>
  </si>
  <si>
    <t>2000-01-14T18:00:00Z</t>
  </si>
  <si>
    <t>Call for Jury Duty</t>
  </si>
  <si>
    <t>MEETING-629</t>
  </si>
  <si>
    <t>2000-06-29T21:30:00Z</t>
  </si>
  <si>
    <t>One-on-one with Barry and Marcia</t>
  </si>
  <si>
    <t>MEETING-630</t>
  </si>
  <si>
    <t>1999-10-13T20:00:00Z</t>
  </si>
  <si>
    <t>Requirements Meeting</t>
  </si>
  <si>
    <t>This weeks meeting is at 1pm.  The recurring requirements meeting will be every Wednesday at 2pm</t>
  </si>
  <si>
    <t>MEETING-631</t>
  </si>
  <si>
    <t>2000-10-31T00:00:00Z</t>
  </si>
  <si>
    <t>where ever possible</t>
  </si>
  <si>
    <t>meeting to review project staus</t>
  </si>
  <si>
    <t>as per our discussion this morning. we might not need an hour.  jaime</t>
  </si>
  <si>
    <t>MEETING-632</t>
  </si>
  <si>
    <t>2000-05-23T17:30:00Z</t>
  </si>
  <si>
    <t>Meet with SE from Sun</t>
  </si>
  <si>
    <t>Barry, Could you meet with the SE from Sun tomorrow morning? Thanks, Elba</t>
  </si>
  <si>
    <t>MEETING-633</t>
  </si>
  <si>
    <t>2000-03-15T21:00:00Z</t>
  </si>
  <si>
    <t>2000-05-22T23:30:00Z</t>
  </si>
  <si>
    <t>Partner website</t>
  </si>
  <si>
    <t>2000-08-25T23:30:00Z</t>
  </si>
  <si>
    <t>Meeting with Strategic Partners Group</t>
  </si>
  <si>
    <t>2000-07-21T20:00:00Z</t>
  </si>
  <si>
    <t>Berners-Lee</t>
  </si>
  <si>
    <t>Updated: Product Roadmap 3.0 discussions continue</t>
  </si>
  <si>
    <t>MEETING-637</t>
  </si>
  <si>
    <t>1999-12-23T22:30:00Z</t>
  </si>
  <si>
    <t>Portal Status Meeting</t>
  </si>
  <si>
    <t>MEETING-638</t>
  </si>
  <si>
    <t>2000-06-23T21:00:00Z</t>
  </si>
  <si>
    <t>Rescheduled 1 on 1 with Barry</t>
  </si>
  <si>
    <t>MEETING-639</t>
  </si>
  <si>
    <t>2000-10-16T19:30:00Z</t>
  </si>
  <si>
    <t>Updated: CONFIRMED - Interview with Walt Shaw - Product Marketing Manager Candidate</t>
  </si>
  <si>
    <t>2000-05-10T16:00:00Z</t>
  </si>
  <si>
    <t>The first request did not block your time out on your calendar.  It only put it at the top of your calendar.  Sales Training will take place at the Techmart (near the convention center).  http://www.networkmeetingcenter.com/  Here are the directions:  http://www.networkmeetingcenter.com/dir_jose.html   Lunch will be provided.</t>
  </si>
  <si>
    <t>MEETING-641</t>
  </si>
  <si>
    <t>2000-08-29T17:30:00Z</t>
  </si>
  <si>
    <t>Updated: Weekly Barry's Team Meeting</t>
  </si>
  <si>
    <t>MEETING-642</t>
  </si>
  <si>
    <t>2000-02-26T00:00:00Z</t>
  </si>
  <si>
    <t>Helen</t>
  </si>
  <si>
    <t>MEETING-643</t>
  </si>
  <si>
    <t>2000-02-25T23:00:00Z</t>
  </si>
  <si>
    <t>MEETING-644</t>
  </si>
  <si>
    <t>2000-10-04T23:00:00Z</t>
  </si>
  <si>
    <t>Meeting with Gloria</t>
  </si>
  <si>
    <t>MEETING-645</t>
  </si>
  <si>
    <t>2000-05-01T15:30:00Z</t>
  </si>
  <si>
    <t>Telephone 1:1 with Marcia</t>
  </si>
  <si>
    <t>8:30am Pacific Time - 11:30 am Eastern Time  Here's the stuff I'm worried about:  Sales Training ------------------- Where are we with this - is one day going to be enough - have deliverables been assigned to the various team members - are Jim/David/Craig on board - is there a bigger agenda that they want to drive/own or all of the agenda's marketings to own?  Production introduction plan (PIP)/product release process (PRP) ---------------------------------------------------------------------- We need to figure out how to launch the portal (Giselle's got some great ideas here).  My thinking is that the portal will require its own datasheet, a press release, presentation (most of which is done), but not demoware.  If we are planning an event at PCExpo and executive involvement is planned that needs to be specified as part of the PIP.  I think that preparing the PIP is a customer marketing responsibility while preparing MRDs and co-authoring the product road map are a responsibility best left for Product Management - but Dan feels differently.  What is your take on who should do this?  Likewise for the Blackberry pager launch we need a PIP but - and more importantly - here we also need a product release process that basically is a checklist of all the things that need to be in readiness before we can officially launch a product.  In otherwords - how do we know when a product is "ready" for primetime?    We should treat Ron's Personify study as a "product" one that goes up on the website, we write a press release, launch on a given date, etc.    Calendar ------------- Someone on your team to keep up-to-date, preferably on Outlook.  The calender needs to be updated weekly at mStaff and at eStaff.   It should include tentative launch dates as well as dates reports are cranked out each week.  Go to public folders and under marketing deliverables you'll see the calender I prepared last quarter.   Advertising --------------- Call downs Media info  etc.  Building a database to support ESG and the CDC</t>
  </si>
  <si>
    <t>MEETING-646</t>
  </si>
  <si>
    <t>2000-08-16T16:00:00Z</t>
  </si>
  <si>
    <t>Your Office</t>
  </si>
  <si>
    <t>Talk to Bill Meisel, Publisher &amp; Editor, Speech Recognition Update</t>
  </si>
  <si>
    <t>Bill spoke to Ron prior to 3/28. He wants an update on AvocadoIT, particularly with regard to voice enabling websites. In addition to the article for his newsletter, he is preparing a market study on the Voice Web to follow up his 1998 study on The Telephony Voice User Interface. (I'll try to track down a copy of his 1998 study for you prior to the teleconference on Wednesday.)  Bill will initiate the call to you at 9:00am at 408.562.8016.</t>
  </si>
  <si>
    <t>MEETING-647</t>
  </si>
  <si>
    <t>2000-03-02T17:30:00Z</t>
  </si>
  <si>
    <t>avocadoit (Wonder)</t>
  </si>
  <si>
    <t>Updated: Technical Marketing Director</t>
  </si>
  <si>
    <t>I just wanted to make sure this was correct on every ones colander, even though put 3/2/00, it still appeared on 3/1/00. thanks for being patient.  This has been change to 3/2/00  thanks</t>
  </si>
  <si>
    <t>MEETING-648</t>
  </si>
  <si>
    <t>2000-07-12T17:30:00Z</t>
  </si>
  <si>
    <t>Jim's Office</t>
  </si>
  <si>
    <t>Meetng with JIm</t>
  </si>
  <si>
    <t>Hi Barry!  I am trying to set up this time with Jim for you. This time looks good! I will get back to ASAP.  Tennille</t>
  </si>
  <si>
    <t>MEETING-649</t>
  </si>
  <si>
    <t>PR meeting</t>
  </si>
  <si>
    <t>MEETING-650</t>
  </si>
  <si>
    <t>2000-09-26T00:00:00Z</t>
  </si>
  <si>
    <t>Interview:  see Germana</t>
  </si>
  <si>
    <t>MEETING-651</t>
  </si>
  <si>
    <t>2000-04-27T22:00:00Z</t>
  </si>
  <si>
    <t>Updated: New Demo for Website</t>
  </si>
  <si>
    <t>Let's put our collective minds together and work on deciding what would be the best type of demo(s) to develop for the website and the technical hoops that we would have to jump through to accomplish it. Then the next steps to take and the timeframe.  thank you. jaime</t>
  </si>
  <si>
    <t>MEETING-652</t>
  </si>
  <si>
    <t>Advertising meeting</t>
  </si>
  <si>
    <t>MEETING-653</t>
  </si>
  <si>
    <t>2000-09-25T22:00:00Z</t>
  </si>
  <si>
    <t>Interview with Tim Sullivan - Product Manager Candidate</t>
  </si>
  <si>
    <t>MEETING-654</t>
  </si>
  <si>
    <t>2000-08-08T21:30:00Z</t>
  </si>
  <si>
    <t>Meet with Robin</t>
  </si>
  <si>
    <t>MEETING-655</t>
  </si>
  <si>
    <t>2000-02-03T17:30:00Z</t>
  </si>
  <si>
    <t>Meeting with Marcia</t>
  </si>
  <si>
    <t>MEETING-656</t>
  </si>
  <si>
    <t>2000-07-07T18:30:00Z</t>
  </si>
  <si>
    <t>Meet with David</t>
  </si>
  <si>
    <t>2000-11-09T20:00:00Z</t>
  </si>
  <si>
    <t>Updated: Palm Source 2000 - Meet to discuss</t>
  </si>
  <si>
    <t>Due to conflicts on Wedneday, let's do it at noon on Thursday...   : - )</t>
  </si>
  <si>
    <t>MEETING-659</t>
  </si>
  <si>
    <t>2000-03-31T23:30:00Z</t>
  </si>
  <si>
    <t>Mobile Insights for Technology review</t>
  </si>
  <si>
    <t>The team of analysts from Mobile Insights (Jim Cummiskey, Craig Mathias, Terry Nozick and perhaps Tim Scannel) will be visiting our offices to write an alert about our tech and service to be released in advance of our launch.   Prakash, I'd like to have someone available to demonstrate the tool  Venk, Gerry Purdy may also show up, but would probabl only do so to meet with you.  Let me know if there are scheduling difficulties on your end</t>
  </si>
  <si>
    <t>MEETING-660</t>
  </si>
  <si>
    <t>2000-08-07T18:30:00Z</t>
  </si>
  <si>
    <t>War Room</t>
  </si>
  <si>
    <t>DCI Presentation Finalization</t>
  </si>
  <si>
    <t>At this meeting we need to finalize the DCI Presentation - at this point, legal and executive comments should be integrated and we will just be proofing.  This will need to be sent out by COB 8/7.</t>
  </si>
  <si>
    <t>2000-01-20T22:00:00Z</t>
  </si>
  <si>
    <t>Yankee Group sales rep meeting</t>
  </si>
  <si>
    <t>Bob Flathers from the Yankee group will be at our offices on Thursday to discuss their Planning Service focused on the Wireless Web. In addition to talking about products, services and pricing, Bob will conclude the meeting with the opportunity to speak with one of the analysts.  Note that Yankee is very well respected within the telcomm community, but hasn't historically been a player in the Internet space.  You're all welcome to attend.</t>
  </si>
  <si>
    <t>MEETING-662</t>
  </si>
  <si>
    <t>1999-10-28T17:00:00Z</t>
  </si>
  <si>
    <t>2000-11-03T21:00:00Z</t>
  </si>
  <si>
    <t>At Debbie's House</t>
  </si>
  <si>
    <t>Marketing Planning Meeting</t>
  </si>
  <si>
    <t>Barry's Team - Q4 (and beyond?) Marketing Deliverables Planning Meeting At Debbie's House - 5 to 10 min from the office. Pizza and Planning.  Let's all put our heads together and discuss our deliverables and see where we can consolidate and collaborate our efforts.  jm</t>
  </si>
  <si>
    <t>MEETING-664</t>
  </si>
  <si>
    <t>2000-06-01T00:00:00Z</t>
  </si>
  <si>
    <t>Finance conference room</t>
  </si>
  <si>
    <t>The best laid plans of mice and men.  Unfortunately, eStaff is being held at exactly that time due to the holiday.  So I would suggest that we meet at 5:00 pm that day to discuss the marketing strategy.    This is not a perfect time - but its the best we can do under the circumstances.</t>
  </si>
  <si>
    <t>MEETING-665</t>
  </si>
  <si>
    <t>2000-09-05T21:30:00Z</t>
  </si>
  <si>
    <t>Meet with Dave Metzler</t>
  </si>
  <si>
    <t>MEETING-666</t>
  </si>
  <si>
    <t>2000-04-19T15:00:00Z</t>
  </si>
  <si>
    <t>Operations Meeting</t>
  </si>
  <si>
    <t>MEETING-667</t>
  </si>
  <si>
    <t>2000-07-31T16:30:00Z</t>
  </si>
  <si>
    <t>Updated: CONFIRMED - interview with Robert Karlovich - GAM/Channel Mgmnt Candidate</t>
  </si>
  <si>
    <t>MEETING-668</t>
  </si>
  <si>
    <t>2000-06-30T18:00:00Z</t>
  </si>
  <si>
    <t>Call Melinda Nycamp  630.725.0500 x222</t>
  </si>
  <si>
    <t>MEETING-669</t>
  </si>
  <si>
    <t>2000-10-31T18:30:00Z</t>
  </si>
  <si>
    <t>Go &amp; Conference Call</t>
  </si>
  <si>
    <t>World IT Cruise Discussion</t>
  </si>
  <si>
    <t>MEETING-670</t>
  </si>
  <si>
    <t>2000-08-30T21:00:00Z</t>
  </si>
  <si>
    <t>Meet with Gloria Chon</t>
  </si>
  <si>
    <t>MEETING-671</t>
  </si>
  <si>
    <t>2000-03-13T18:30:00Z</t>
  </si>
  <si>
    <t>Monday 10:30 am Marketing meeting</t>
  </si>
  <si>
    <t>MEETING-672</t>
  </si>
  <si>
    <t>2000-07-25T18:00:00Z</t>
  </si>
  <si>
    <t>Canceled: Discuss the AvocadoIT Enterprise Strategy for incorporation into developing projects such as: New Website and Product Demo</t>
  </si>
  <si>
    <t>Since there some of the requested participants couldn't make the meeting on Monday, I have rescheduled again for Tuesday.  Same agenda as below. thx. jaime ----------------------------------------------------------------------------------------------------------------------------------------------- We are in the process of developing messaging for the online product demo, as well as updating the website copy for the new website. The thought is to use this meeting to begin discussions about Enterprise Strategy so we incorporate some of the ideas, messages and information that come out of it into the product demo.  Any questions? or comments? please let me know.  jm</t>
  </si>
  <si>
    <t>MEETING-673</t>
  </si>
  <si>
    <t>2000-01-05T21:00:00Z</t>
  </si>
  <si>
    <t>BackWeb meeting</t>
  </si>
  <si>
    <t>MEETING-674</t>
  </si>
  <si>
    <t>2000-10-20T19:00:00Z</t>
  </si>
  <si>
    <t>Marketing Meeting</t>
  </si>
  <si>
    <t>MEETING-675</t>
  </si>
  <si>
    <t>2000-05-17T21:00:00Z</t>
  </si>
  <si>
    <t>Updated: Web Seminar Planning</t>
  </si>
  <si>
    <t>2000-08-28T21:30:00Z</t>
  </si>
  <si>
    <t>URGENT: Need to finalise the voice messages for the new demo</t>
  </si>
  <si>
    <t>I will send the revised document today and tomorrow.  Please review beforehand so that we can finalize the messages in the meeting.  Om</t>
  </si>
  <si>
    <t>MEETING-677</t>
  </si>
  <si>
    <t>2000-03-06T23:15:00Z</t>
  </si>
  <si>
    <t>Mobile Insights 2000</t>
  </si>
  <si>
    <t>Diesel Design Conference Call</t>
  </si>
  <si>
    <t>MEETING-678</t>
  </si>
  <si>
    <t>1999-12-22T23:00:00Z</t>
  </si>
  <si>
    <t>Voice Portal &amp; Demo (short meeting)</t>
  </si>
  <si>
    <t>MEETING-679</t>
  </si>
  <si>
    <t>2000-12-11T17:00:00Z</t>
  </si>
  <si>
    <t>Canceled: Sun Tone Certification presentation</t>
  </si>
  <si>
    <t>The meeting this morning has been canceled and will need to be rescheduled.  Martin Ford from Sun ran into travel problems coming back from Hong Kong.  We'll try to get another time set up for next week.   ------------------------------------------------------   Meeting for Sun to present it's SunTone certification and branding program.  For more information about the program, you take a look at the site http://www.sun.com/sp/suntone/index.html.</t>
  </si>
  <si>
    <t>MEETING-680</t>
  </si>
  <si>
    <t>2000-06-20T16:00:00Z</t>
  </si>
  <si>
    <t>Updated: Teleconference with Karen Solomon (Ericsson's On Magazine)</t>
  </si>
  <si>
    <t>Barry, will you be the spokesperson if Ron is unavailable?  (I know you have your 1:1 with Jaime at the same time).  Thanks.  Karen Solomon is a freelance writer doing a story for Ericsson's On Magazine about Content on the Mobile Internet.  She wants AvocadoIT's take on: -designing content for the wireless web:  what to do with content, graphics, logos, etc. -future of wireless Internet  We will initiate the call to Karen at 415.242.9553.  ksolomon@dnai.com. Link to On Magazine:  http://www.ericsson.com/on/default.asp</t>
  </si>
  <si>
    <t>MEETING-681</t>
  </si>
  <si>
    <t>2000-10-16T17:00:00Z</t>
  </si>
  <si>
    <t>MEETING-682</t>
  </si>
  <si>
    <t>2000-05-10T15:30:00Z</t>
  </si>
  <si>
    <t>Techmart on Great America</t>
  </si>
  <si>
    <t>Kick off for sales training</t>
  </si>
  <si>
    <t>Kick-off from 9-9:30  I allowed for travel./</t>
  </si>
  <si>
    <t>MEETING-683</t>
  </si>
  <si>
    <t>2000-08-23T18:00:00Z</t>
  </si>
  <si>
    <t>Meet with Clear Ink</t>
  </si>
  <si>
    <t>MEETING-684</t>
  </si>
  <si>
    <t>2000-02-25T21:00:00Z</t>
  </si>
  <si>
    <t>demo training</t>
  </si>
  <si>
    <t>MEETING-685</t>
  </si>
  <si>
    <t>2000-06-20T19:00:00Z</t>
  </si>
  <si>
    <t>Updated: Intro meeting with PR person from TANTAU Software</t>
  </si>
  <si>
    <t>Greetings Gisselle,  I'm following up on our hall conversation today about us working with Tantau.  We are close to formalizing a LOI that includes a joint press release.  Thus, I think that it is appropriate to introduce you to Tantau's PR person.  I'm also attaching a tear sheet on Tantau for background information.   Thanks.  Regards,  Alex</t>
  </si>
  <si>
    <t>MEETING-686</t>
  </si>
  <si>
    <t>2000-05-01T17:00:00Z</t>
  </si>
  <si>
    <t>Webex or Contigo</t>
  </si>
  <si>
    <t>MEETING-687</t>
  </si>
  <si>
    <t>2000-08-17T17:00:00Z</t>
  </si>
  <si>
    <t>Meeting to Discuss the Interface and Deliverables for the Sun CD</t>
  </si>
  <si>
    <t>? - refer to my email sent earlier.  jm</t>
  </si>
  <si>
    <t>2000-07-12T19:00:00Z</t>
  </si>
  <si>
    <t>Offsite prep meeting</t>
  </si>
  <si>
    <t>Sorry, noon is the only time I could find on everyone's calendar.  Lisa, can you please let us know if we need to do any prep for this meeting?</t>
  </si>
  <si>
    <t>MEETING-689</t>
  </si>
  <si>
    <t>Training Conference Room</t>
  </si>
  <si>
    <t>Updated: MC &amp; SE training</t>
  </si>
  <si>
    <t>You are scheduled to talk on: Channel wave</t>
  </si>
  <si>
    <t>2000-08-16T20:00:00Z</t>
  </si>
  <si>
    <t>ChannelWave</t>
  </si>
  <si>
    <t>MEETING-691</t>
  </si>
  <si>
    <t>2000-02-08T19:00:00Z</t>
  </si>
  <si>
    <t>SF</t>
  </si>
  <si>
    <t>Diesel meeting</t>
  </si>
  <si>
    <t>We can also do the afternoon.  They are available after 11am.</t>
  </si>
  <si>
    <t>MEETING-692</t>
  </si>
  <si>
    <t>2000-07-11T20:30:00Z</t>
  </si>
  <si>
    <t>Focus Group meeting</t>
  </si>
  <si>
    <t>MEETING-693</t>
  </si>
  <si>
    <t>2000-11-14T00:00:00Z</t>
  </si>
  <si>
    <t>Your office?</t>
  </si>
  <si>
    <t>Meet to go over invoices &gt; $10K</t>
  </si>
  <si>
    <t>MEETING-694</t>
  </si>
  <si>
    <t>Interview with East Coast Account Manager Candidate: Tony Tarsia</t>
  </si>
  <si>
    <t>MEETING-695</t>
  </si>
  <si>
    <t>2000-09-20T17:00:00Z</t>
  </si>
  <si>
    <t>Conference Room - Luxury Tax</t>
  </si>
  <si>
    <t>CGE&amp;Y co-branded collateral / Betty Chan</t>
  </si>
  <si>
    <t>All:  we are creating in conjunction w/ CGE&amp;Y co-branded data sheets that talk about our co-developed solution. This will be a 1-page 2-sided data sheet. This collateral will be used at PCIA. This fact sheet will evolve as the solution evolves.  Tomorrow EOB, CGE&amp;Y will send to us a straw man document containing our joint efforts/ideas to date.  I will forward that to the team. Please be p[erpared for the meeting with your comments. We will need approval by EOB Wednesday so that it can go to the Printers on Thursday and at PCIA on Tuesday. We will have this collateral at both of our booths and at the House of Blues event.</t>
  </si>
  <si>
    <t>MEETING-696</t>
  </si>
  <si>
    <t>2000-04-12T00:00:00Z</t>
  </si>
  <si>
    <t>Meeting with Helen</t>
  </si>
  <si>
    <t>MEETING-697</t>
  </si>
  <si>
    <t>2000-02-07T21:00:00Z</t>
  </si>
  <si>
    <t>Updated: Andy Seybold at our offices Feb 7</t>
  </si>
  <si>
    <t>Andy Seybold and Barney Dewey are scheduled to be at our offices from 1-5pm on Monday Feb 7 to help us fine tune our presentation for the press/analyst tour.  I realize this overlaps estaff, but Monday the 7th was the best date I could get (alternatives were Feb 1 and Feb 17).  I will suggest to Venk pushing estaff forward on that Monday unless either Giselle or Marcia believe we need less time (Andy was resistant to going much later than 5, but I can revisit that angle if it is critical - at this point I was more concerned with saving a block of time)?  Ron</t>
  </si>
  <si>
    <t>MEETING-698</t>
  </si>
  <si>
    <t>1999-11-22T18:30:00Z</t>
  </si>
  <si>
    <t>Cisco meeting</t>
  </si>
  <si>
    <t>MEETING-699</t>
  </si>
  <si>
    <t>2000-06-09T18:30:00Z</t>
  </si>
  <si>
    <t>Updated: Interview with Account Manager (South) Candidate: Allan Downing White</t>
  </si>
  <si>
    <t>MEETING-700</t>
  </si>
  <si>
    <t>2000-09-07T18:30:00Z</t>
  </si>
  <si>
    <t>our cubes</t>
  </si>
  <si>
    <t>meeting with spg to discuss website look n feel</t>
  </si>
  <si>
    <t>look at the 2nd round of the home page and 1st round of second level pages</t>
  </si>
  <si>
    <t>MEETING-701</t>
  </si>
  <si>
    <t>2000-08-04T15:00:00Z</t>
  </si>
  <si>
    <t>DCI Presentation Review</t>
  </si>
  <si>
    <t>MEETING-702</t>
  </si>
  <si>
    <t>1999-10-29T20:00:00Z</t>
  </si>
  <si>
    <t>Designer training class</t>
  </si>
  <si>
    <t>2000-11-02T19:00:00Z</t>
  </si>
  <si>
    <t>Meeting with Andersen Consulting...</t>
  </si>
  <si>
    <t xml:space="preserve">All,  We are having a meeting with our partners Tom Kane and Bill Crisafulli of Andersen tomorrow. Given below is an agenda for tomorrow's meeting with agenda items, timings and attendees listed below. Please confirm your attendance at your earliest convenience. Thanks much!  1. AvocadoIT "Introductions" Status (11:30 - 12:30p)  2. Go to Market Process (12:30 - 1:00p) [Lisa Quaglietti] </t>
  </si>
  <si>
    <t xml:space="preserve">- "Rules of Engagement"... who, when, how to engage (EP or AC)  3. EP/AC Go to Market Opportunities in Japan (1:00 - 1:30p) [Toshi Otani, General Manager - Japan]  4. AvocadoIT "Introductions" Status (cont.) (1:30 - 2:30p) </t>
  </si>
  <si>
    <t xml:space="preserve">- Top 10 list </t>
  </si>
  <si>
    <t xml:space="preserve">- Status, open items on current opportunities (USPS, Texas Instruments)  5. Update on Marketing Activities (2:30 - 3:00p) [Barry Phillips, Emma Fowler] </t>
  </si>
  <si>
    <t xml:space="preserve">- Joint Press Releases  6. Wrap Up (3:00 - 3:30p) </t>
  </si>
  <si>
    <t>- EP demos in AC's Solution Centers, Idea Exchanges   Amit.</t>
  </si>
  <si>
    <t>MEETING-704</t>
  </si>
  <si>
    <t>2000-05-31T20:00:00Z</t>
  </si>
  <si>
    <t>Online - Using Placeware</t>
  </si>
  <si>
    <t>Review Responsys Services</t>
  </si>
  <si>
    <t>Review the Respondsys (http://www.Responsys.com) tool for potential use as a mass email distribution tool. This will be an online meeting using the PlaceWare tool. Our host from Responsys is: Brad McLellan - Sales Representative Here is the demo info for logging in to the virtual conference room next Wednesday :  &lt;http://www1.placeware.com/cc/responsyssales/&gt; Your name: responsys Meeting ID: mclellan Meeting Key: brad</t>
  </si>
  <si>
    <t>MEETING-705</t>
  </si>
  <si>
    <t>2000-09-06T22:00:00Z</t>
  </si>
  <si>
    <t>Mktg War Room</t>
  </si>
  <si>
    <t>Marketing Director's Meeting</t>
  </si>
  <si>
    <t xml:space="preserve">At this point I do not have access to everyone's calendar but would like to have a meeting sometime tomorrow to catch up on project status and next steps.  I know everyone is busy but we should plan to spend a couple of hours on this.  Each of you should be prepared to update the team on the items included in your July 26 EStaff updates - as you'll recall, many of those have been reassigned or reprioritized and the current owner should plan for the update.    Additionally, please be prepared with the following:  Barry: </t>
  </si>
  <si>
    <t xml:space="preserve">Trade show and event calendar and staffing plan </t>
  </si>
  <si>
    <t xml:space="preserve">Media and advertising update </t>
  </si>
  <si>
    <t xml:space="preserve">Web site update </t>
  </si>
  <si>
    <t>PCIA Party update and team requirements  Alex:</t>
  </si>
  <si>
    <t xml:space="preserve">Sales Presentation Draft for team review and assistance </t>
  </si>
  <si>
    <t xml:space="preserve">Sales Call reports from visits to date </t>
  </si>
  <si>
    <t xml:space="preserve">Please plan to go over the Sales Suport matrix that you created so that the team can buy off and support </t>
  </si>
  <si>
    <t xml:space="preserve">(with collateral, etc) </t>
  </si>
  <si>
    <t xml:space="preserve">Sales pipeline report/status </t>
  </si>
  <si>
    <t xml:space="preserve">Pricing (licence, beta, etc) </t>
  </si>
  <si>
    <t>Hiring Status  Ron:</t>
  </si>
  <si>
    <t xml:space="preserve">Robertson Stephens presentation draft (actually must go over 7/5 p.m.) </t>
  </si>
  <si>
    <t xml:space="preserve">Analyst report </t>
  </si>
  <si>
    <t xml:space="preserve">Side by side competitive analysis (AvocadoIT vs. _____) drafts for each of the majors </t>
  </si>
  <si>
    <t xml:space="preserve">Report on status of competitive research contract and completion dates </t>
  </si>
  <si>
    <t>Proposal for analyst tour  Dan:</t>
  </si>
  <si>
    <t xml:space="preserve">Beta Testing Plan and Status </t>
  </si>
  <si>
    <t xml:space="preserve">Engineering/Product Roadmap review (brief recap) </t>
  </si>
  <si>
    <t xml:space="preserve">Sales Visit report for ATT </t>
  </si>
  <si>
    <t>Hiring Status  We will also go over needs, next steps, the Enterprise announcement, and the media plan.  Thanks-  Mary</t>
  </si>
  <si>
    <t>MEETING-706</t>
  </si>
  <si>
    <t>2000-03-24T16:00:00Z</t>
  </si>
  <si>
    <t>MEETING-707</t>
  </si>
  <si>
    <t>2000-08-01T00:45:00Z</t>
  </si>
  <si>
    <t>Updated: Interview with Steve Kujubu - Channel Mgmt or Content Dist. A.M. Candidate</t>
  </si>
  <si>
    <t>MEETING-708</t>
  </si>
  <si>
    <t>2000-03-15T00:30:00Z</t>
  </si>
  <si>
    <t>MEETING-709</t>
  </si>
  <si>
    <t>2000-07-20T21:30:00Z</t>
  </si>
  <si>
    <t>Meet with OM and Srik</t>
  </si>
  <si>
    <t>MEETING-710</t>
  </si>
  <si>
    <t>2000-01-05T00:00:00Z</t>
  </si>
  <si>
    <t>Q4 Closing Meeting</t>
  </si>
  <si>
    <t>MEETING-711</t>
  </si>
  <si>
    <t>2000-12-15T22:30:00Z</t>
  </si>
  <si>
    <t>Interview with Brandi Weems - Admin</t>
  </si>
  <si>
    <t>MEETING-712</t>
  </si>
  <si>
    <t>Canceled: Review of Sales rep in Trade Shows</t>
  </si>
  <si>
    <t>Debbie and Barry -- Jim is unable to do this via phone as well.  Other suggestions as Barry will be out of the office next week?  Via phone conference Monday morning?  Let me know.  Thanks.</t>
  </si>
  <si>
    <t>MEETING-713</t>
  </si>
  <si>
    <t>2000-05-16T20:00:00Z</t>
  </si>
  <si>
    <t>Updated: Sameet S. Mehta</t>
  </si>
  <si>
    <t>Barry 1:00 pm - 1:30pm Ron 1:30pm - 2:00 pm Marcia 2:00 pm - 3:00 pm</t>
  </si>
  <si>
    <t>MEETING-714</t>
  </si>
  <si>
    <t>MEETING-715</t>
  </si>
  <si>
    <t>2000-07-24T16:30:00Z</t>
  </si>
  <si>
    <t>Chicago Candidate Jeffrey Serota</t>
  </si>
  <si>
    <t>MEETING-716</t>
  </si>
  <si>
    <t>2000-10-12T17:00:00Z</t>
  </si>
  <si>
    <t>Meet with John</t>
  </si>
  <si>
    <t>2000-11-20T23:30:00Z</t>
  </si>
  <si>
    <t>Conference room - San Jose</t>
  </si>
  <si>
    <t>Updated: Weekly Sales meeting</t>
  </si>
  <si>
    <t>Today's (11/20/00)  meeting has been cancelled. Sorry for the confusion.  Elisabeth  The call-in number is: 1-800-559-0873 Pass code number: 6504706  Confirmation number: 2726335  These numbers will be the same every week.  Any questions, you know the routine. :&gt;)</t>
  </si>
  <si>
    <t>2000-11-13T23:30:00Z</t>
  </si>
  <si>
    <t>The weekly Sales meeting is today in the Conference Room - Fremont on the B side of the building.  The call-in number is: 1-800-559-0873 Pass code number: 6504706  Confirmation number: 2726335  These numbers will be the same every week.  Any questions, you know the routine. :&gt;)</t>
  </si>
  <si>
    <t>MEETING-719</t>
  </si>
  <si>
    <t>2000-11-10T23:00:00Z</t>
  </si>
  <si>
    <t>Updated: Comdex Tradeshow Review</t>
  </si>
  <si>
    <t>The communication meeting is from 12:00 to 2:00 Friday... we will need to meet at 3:00 instead... dbm</t>
  </si>
  <si>
    <t>2000-10-11T23:00:00Z</t>
  </si>
  <si>
    <t>Go conference room</t>
  </si>
  <si>
    <t>Business Presentation by Meshele Ko</t>
  </si>
  <si>
    <t>MEETING-721</t>
  </si>
  <si>
    <t>2000-10-09T08:00:00Z</t>
  </si>
  <si>
    <t>1:30 Quicken.com meeting.  ART, Pricing, etc. Karen and Andy.</t>
  </si>
  <si>
    <t>The Weekly Sales meeting is held in the San Jose Conference Room.  The call-in number is: 1-800-559-0873 Passcode number: 6504706  Confirmation number: 2726335  These numbers will be the same every week.  Any questions, you know the routine. :&gt;)</t>
  </si>
  <si>
    <t>Park Conference room</t>
  </si>
  <si>
    <t>The weekly Sales meeting is today in the Park Conference room (same place as last week).   The call-in number is: 1-800-559-0873 Passcode number: 6504706  Confirmation number: 2726335  These numbers will be the same every week.  Any questions, you know the routine. :&gt;)</t>
  </si>
  <si>
    <t>MEETING-727</t>
  </si>
  <si>
    <t>2000-10-23T17:00:00Z</t>
  </si>
  <si>
    <t>Call Clay at Janus to check on the status of the wireless init. with marketing.</t>
  </si>
  <si>
    <t>look up his number in the Excel sheet.</t>
  </si>
  <si>
    <t>MEETING-728</t>
  </si>
  <si>
    <t>2000-09-08T16:30:00Z</t>
  </si>
  <si>
    <t>Ryan Roenigk</t>
  </si>
  <si>
    <t>call and ask for his contact at Home Depot</t>
  </si>
  <si>
    <t>2000-12-08T00:00:00Z</t>
  </si>
  <si>
    <t>Conference Room - Walnut Creek</t>
  </si>
  <si>
    <t>Updated: Meeting w/ Gene and Mitch's team</t>
  </si>
  <si>
    <t>This is the correct meeting time and place.  Please disregard the first meeting request.  Thank you. It will roughly last between a 1/2 hour and 1 hour.</t>
  </si>
  <si>
    <t>MEETING-730</t>
  </si>
  <si>
    <t>George Donovan GameAgents 506 866-4585</t>
  </si>
  <si>
    <t>call him to make sure he rec. all the info I sent him and see if he had a chance to look at it and see what he thought.</t>
  </si>
  <si>
    <t>MEETING-731</t>
  </si>
  <si>
    <t>2000-10-30T18:30:00Z</t>
  </si>
  <si>
    <t>call new health exchange</t>
  </si>
  <si>
    <t>2000-08-10T20:30:00Z</t>
  </si>
  <si>
    <t>Conference Room - Elvis</t>
  </si>
  <si>
    <t>Daily ADR meeting, Bring your questions!  1:30 to 2:30</t>
  </si>
  <si>
    <t>I have a 2:30 Interview I just found out about so our meeting is at 1:30 now!</t>
  </si>
  <si>
    <t>MEETING-733</t>
  </si>
  <si>
    <t>2000-10-23T15:00:00Z</t>
  </si>
  <si>
    <t>Call Nalin at Clinicmanager.com to get info for the Documents</t>
  </si>
  <si>
    <t>MEETING-734</t>
  </si>
  <si>
    <t>Denise Arabatzis  Lockheed Martin</t>
  </si>
  <si>
    <t>407 306-3424 call to set up a time to talk if she hasn't e-mailed back a time yet, they are interested in mobilizing their intranet.</t>
  </si>
  <si>
    <t>MEETING-735</t>
  </si>
  <si>
    <t>2000-09-20T20:00:00Z</t>
  </si>
  <si>
    <t>Douglass Scott</t>
  </si>
  <si>
    <t>see his e-mail</t>
  </si>
  <si>
    <t>MEETING-736</t>
  </si>
  <si>
    <t>2000-11-30T16:00:00Z</t>
  </si>
  <si>
    <t>Call Al Lensa's asst. Bonnie for e-mail that got kicked back</t>
  </si>
  <si>
    <t>MEETING-737</t>
  </si>
  <si>
    <t>Mike Weiss- Startsampling.com go over the proposal</t>
  </si>
  <si>
    <t>Call him to go over the proposal</t>
  </si>
  <si>
    <t>2000-08-11T19:00:00Z</t>
  </si>
  <si>
    <t>Conference call</t>
  </si>
  <si>
    <t>Distribution Channel - Trish to call Brandi</t>
  </si>
  <si>
    <t>2000-10-23T16:00:00Z</t>
  </si>
  <si>
    <t>Q4 comp plan meeting</t>
  </si>
  <si>
    <t>I just got the Final Approval on the q4 ADR Comp plan.  Lets go over the details in the GO conference room!</t>
  </si>
  <si>
    <t>MEETING-740</t>
  </si>
  <si>
    <t>2000-09-19T16:30:00Z</t>
  </si>
  <si>
    <t>Bill Ballmyer 408 219 2566</t>
  </si>
  <si>
    <t>pull up his contact sheet, give him a call to finish up the information that we are working on.</t>
  </si>
  <si>
    <t>MEETING-741</t>
  </si>
  <si>
    <t>2000-09-08T14:30:00Z</t>
  </si>
  <si>
    <t>call Grant then Jeff</t>
  </si>
  <si>
    <t>MEETING-742</t>
  </si>
  <si>
    <t>2000-09-20T21:00:00Z</t>
  </si>
  <si>
    <t>Shaun O'Reilly headhunter.net</t>
  </si>
  <si>
    <t>see Excel file for his number to get back to him.</t>
  </si>
  <si>
    <t>2000-08-24T20:00:00Z</t>
  </si>
  <si>
    <t>short line, next to luxury tax</t>
  </si>
  <si>
    <t>Updated: Room and Time change Weekly Meeting -  topic mobilization process maps</t>
  </si>
  <si>
    <t>I want to go over the process maps we use to mobilize a customer.  Also bring any objections you are hearing that you would like help overcoming</t>
  </si>
  <si>
    <t>MEETING-744</t>
  </si>
  <si>
    <t>MEETING-745</t>
  </si>
  <si>
    <t>Conference call, Trish Lady about what we have to offer in terms of launch and support for our mid to small sized customers.</t>
  </si>
  <si>
    <t>MEETING-746</t>
  </si>
  <si>
    <t>2000-10-25T16:00:00Z</t>
  </si>
  <si>
    <t>Call Gerald Buckley at Thrifty</t>
  </si>
  <si>
    <t>Ask him what he thought about the info. and what types of things he thinks we might be able to help him with.  Suggest a meeting to gather info and arrange an apt. with Grant to present to Gerald's Group.</t>
  </si>
  <si>
    <t>2000-10-06T16:00:00Z</t>
  </si>
  <si>
    <t>Updated: Client Development Staff Meeting</t>
  </si>
  <si>
    <t>I Need to change this to friday because of scheduling conflict.    Agenda Items include: Channelwave Update Excel Data Tracking requirements Staff Meeting Update Referral program Leads update   Round table discussion: Each of you bring your top 3 priorities that you are working on.  The three most important thing you need to accomplish.  This can be daily goals you have, special accounts you are working on, projects you may be tackling, training you are looking for etc.</t>
  </si>
  <si>
    <t>MEETING-748</t>
  </si>
  <si>
    <t>2000-09-11T15:00:00Z</t>
  </si>
  <si>
    <t>Ken Kercher CEO Datamatic.com 972 467-0542</t>
  </si>
  <si>
    <t>see if there is a land line I can reach him on, it will be 11 am, check that it is a good time and start off asking him questions, find out about our work with on project earlier so that I can speak intelligently about the functionality we can offer.</t>
  </si>
  <si>
    <t>MEETING-749</t>
  </si>
  <si>
    <t>2000-08-24T15:30:00Z</t>
  </si>
  <si>
    <t>phone</t>
  </si>
  <si>
    <t>John Schemena 8028</t>
  </si>
  <si>
    <t>press kit/ intro to AvocadoIT for Edmond Banayan for his presentation to the directors.</t>
  </si>
  <si>
    <t>MEETING-750</t>
  </si>
  <si>
    <t>2000-10-18T16:00:00Z</t>
  </si>
  <si>
    <t>MEETING-751</t>
  </si>
  <si>
    <t>2000-11-06T16:00:00Z</t>
  </si>
  <si>
    <t>Barry Faulkner SiteStuff.com  512 514-7832</t>
  </si>
  <si>
    <t>call him back and see what he thought of the material and if he had any questions and see how he would like to proceed and what kind of things he has heard from the different companies and who he has talked to.</t>
  </si>
  <si>
    <t>MEETING-752</t>
  </si>
  <si>
    <t>David Stansberry  615-220-6045</t>
  </si>
  <si>
    <t>Here is his e-mail.  Call him to discuss their plans.  I will be traveling throughout the week, but will be in the office on Thursday if you would like to give me a call. My number is 615-220-6045. As I mentioned in Chicago, my company is a few months from defining our goals for the monitoring division, but any insight to available technologies &amp; services will be greatly appreciated.  David L. Stansberry Director of Business Development MTS Wireless Components (an American Tower company) www.mts1.com - www.americantower.com</t>
  </si>
  <si>
    <t>MEETING-753</t>
  </si>
  <si>
    <t>2000-09-18T20:00:00Z</t>
  </si>
  <si>
    <t>conf. call</t>
  </si>
  <si>
    <t>Nalin Jain, Dr. Chandrakant Pujara, Jessie Gill :  Clinicmanager.com</t>
  </si>
  <si>
    <t>Conf. call to introduce them to Jeff and they may ask more technical questions.  They are interested in getting an assessment and will probably ask about price.  After I introduce everyone I will let Jeff ask the questions and proceed with the meeting.</t>
  </si>
  <si>
    <t>MEETING-754</t>
  </si>
  <si>
    <t>2000-09-08T15:00:00Z</t>
  </si>
  <si>
    <t>David Brown- call him about Outweb to fill him in.</t>
  </si>
  <si>
    <t>MEETING-755</t>
  </si>
  <si>
    <t>2000-08-24T21:00:00Z</t>
  </si>
  <si>
    <t>David Chek 301.526.1814</t>
  </si>
  <si>
    <t>please call him to go over the proposal, ask a lot of questions and listen to him carefully. see if I should call him back on a land line (973) 734-3372</t>
  </si>
  <si>
    <t>MEETING-756</t>
  </si>
  <si>
    <t>2000-10-17T18:00:00Z</t>
  </si>
  <si>
    <t>Suzy Gauger- Ignite Sports Media  ***3PM 773 293-4263</t>
  </si>
  <si>
    <t>Call her and give her info. about what we could do with them.  Check out their site, look at Steelers to view application etc.</t>
  </si>
  <si>
    <t>MEETING-757</t>
  </si>
  <si>
    <t>2000-10-19T20:00:00Z</t>
  </si>
  <si>
    <t>Call him to go over their interest</t>
  </si>
  <si>
    <t>MEETING-758</t>
  </si>
  <si>
    <t>2000-09-13T21:00:00Z</t>
  </si>
  <si>
    <t>Mark Ricktor- travel</t>
  </si>
  <si>
    <t>take the page with me to fill out</t>
  </si>
  <si>
    <t>MEETING-759</t>
  </si>
  <si>
    <t>Union Bank- call them, from Brett's lead</t>
  </si>
  <si>
    <t>MEETING-760</t>
  </si>
  <si>
    <t>Matt Mahmud, assessment for Geektronics 612 866-2000 or 612 275-6095</t>
  </si>
  <si>
    <t>2000-11-21T16:00:00Z</t>
  </si>
  <si>
    <t>Michael Weiss - StartSampling, Inc.</t>
  </si>
  <si>
    <t>(312) 382-9552 x226 http://www.startsampling.com</t>
  </si>
  <si>
    <t>2000-08-23T19:30:00Z</t>
  </si>
  <si>
    <t>my office, conf. call</t>
  </si>
  <si>
    <t>David Rippetoe, Retrieval Dynamics</t>
  </si>
  <si>
    <t>Hey Grant, here is the call time I have arranged with them.  His CTO is Sharon Ballgae and she will be on the call too.  I'd like to ask her exactly what they are looking for someone like us to do.  I am still confused as they position themselves on their website as a wireless ASP but I think they want us to render their site for their customers.  Anyhow, call me to discuss it when you get back from lunch. Thanks, Brandi</t>
  </si>
  <si>
    <t>MEETING-763</t>
  </si>
  <si>
    <t>2000-10-17T16:00:00Z</t>
  </si>
  <si>
    <t>Shelley Stewart 334 974-1510 x402</t>
  </si>
  <si>
    <t>Alabama Gulf Coast Conv. &amp; Vis. Bureau.  Call her and see what she thought of the pricing and info. that I sent to her.  See excel sheet.</t>
  </si>
  <si>
    <t>MEETING-764</t>
  </si>
  <si>
    <t>2000-10-30T17:00:00Z</t>
  </si>
  <si>
    <t>MEETING-765</t>
  </si>
  <si>
    <t>2000-09-13T22:00:00Z</t>
  </si>
  <si>
    <t>Brandi's office</t>
  </si>
  <si>
    <t>Practice--outbound calls</t>
  </si>
  <si>
    <t>hi people  well Laura we really would like you to come so we can learn how you do what you do  Brandi you already know the story... Jennifer I think we both can use the practice Mitch I know you are busy but I just wanted to let you know what we were up to...</t>
  </si>
  <si>
    <t>MEETING-766</t>
  </si>
  <si>
    <t>2000-09-01T16:30:00Z</t>
  </si>
  <si>
    <t>Call Patrick 972 506-7424 OnEnterprise.com</t>
  </si>
  <si>
    <t>2000-11-21T17:30:00Z</t>
  </si>
  <si>
    <t>Round table discussion on Sales Strategy and Financial Vertical</t>
  </si>
  <si>
    <t>The time may change based on Ray's availability</t>
  </si>
  <si>
    <t>MEETING-768</t>
  </si>
  <si>
    <t>2000-09-06T21:30:00Z</t>
  </si>
  <si>
    <t>773 793-3532</t>
  </si>
  <si>
    <t>Louis Anagnostopoulos</t>
  </si>
  <si>
    <t>call to see if he has time to talk about rendering his extanet to two-way pagers.  Ask exactly what he is looking to do.  Ask also about his roll out date early November? This is a scheduled apt.  Look at his site before talking to him and see if he has a land line to reach him</t>
  </si>
  <si>
    <t>2000-10-16T19:00:00Z</t>
  </si>
  <si>
    <t>Conf. call with Grant Frederiksen</t>
  </si>
  <si>
    <t>Matt Johnson FreeDrive</t>
  </si>
  <si>
    <t>MEETING-770</t>
  </si>
  <si>
    <t>Alan McCutchen- Digital Owl.com</t>
  </si>
  <si>
    <t>trade show lead, call him back to find out what kind of an application he is interested in.</t>
  </si>
  <si>
    <t>MEETING-771</t>
  </si>
  <si>
    <t>2000-09-20T16:00:00Z</t>
  </si>
  <si>
    <t>Angela Dowgos- e-mail</t>
  </si>
  <si>
    <t>call her again to see if she rec. the e-mail and if she wants to talk further about the possibilities.  eDiets.com</t>
  </si>
  <si>
    <t>MEETING-772</t>
  </si>
  <si>
    <t>2000-09-08T15:30:00Z</t>
  </si>
  <si>
    <t>Robert Gadd call him eDeploy</t>
  </si>
  <si>
    <t>MEETING-773</t>
  </si>
  <si>
    <t>matt mahmud, call him to arrange the assessment Geektronics</t>
  </si>
  <si>
    <t>2000-11-15T21:00:00Z</t>
  </si>
  <si>
    <t>Partner Program overview</t>
  </si>
  <si>
    <t>Lets go over the new partner program!</t>
  </si>
  <si>
    <t>MEETING-775</t>
  </si>
  <si>
    <t>2000-08-22T18:30:00Z</t>
  </si>
  <si>
    <t>312 382 9552</t>
  </si>
  <si>
    <t>Mike Weiss from StartSampling</t>
  </si>
  <si>
    <t>Mention again that I was referred by Larry Burns who wanted me to talk to you.  He was talking to Gene Frantz at Texpac, they are one of our big investors.  Mention the Slim Jim's arrival as well and ask a lot of questions. 312 382 9552 X226</t>
  </si>
  <si>
    <t>MEETING-776</t>
  </si>
  <si>
    <t>2000-10-18T15:00:00Z</t>
  </si>
  <si>
    <t>Call Grant to go over his Web-Ex presentation</t>
  </si>
  <si>
    <t>drawing for envelop and quick ChannelWave overview</t>
  </si>
  <si>
    <t>MEETING-778</t>
  </si>
  <si>
    <t>2000-09-22T15:30:00Z</t>
  </si>
  <si>
    <t>Susan Dempsey- Financial Web</t>
  </si>
  <si>
    <t>call her again if she hasn't called me back</t>
  </si>
  <si>
    <t>MEETING-779</t>
  </si>
  <si>
    <t>2000-09-01T15:30:00Z</t>
  </si>
  <si>
    <t>call Mike Weiss at StartSampling to schedule the assessment time .</t>
  </si>
  <si>
    <t>Training on taking Customer Support Calls</t>
  </si>
  <si>
    <t>Doug will do some training on the customer support help we will be giving over the next few weeks.  Good news... Doug will have people to provide this support within the next month so this is an interim project for us.  Looks like it will be very easy and there will not be many calls.</t>
  </si>
  <si>
    <t>2000-08-21T20:00:00Z</t>
  </si>
  <si>
    <t>Conference Room - Luxury Tax (used to be elvis / war room)</t>
  </si>
  <si>
    <t>Meeting with Account Development to discuss Competitive positioning - old elvis room</t>
  </si>
  <si>
    <t>Tentative time for Ron to help us with our competitive positioning.  Please bring at least 2 situations you have run across that you need some zingers for.</t>
  </si>
  <si>
    <t>2000-09-14T16:30:00Z</t>
  </si>
  <si>
    <t>review of how the internet works</t>
  </si>
  <si>
    <t>2000-09-07T21:30:00Z</t>
  </si>
  <si>
    <t>weekly meeting in the short line</t>
  </si>
  <si>
    <t>Weekly Meeting</t>
  </si>
  <si>
    <t>Weekly Staff meeting - See ya there!</t>
  </si>
  <si>
    <t>MEETING-785</t>
  </si>
  <si>
    <t>2000-09-01T15:00:00Z</t>
  </si>
  <si>
    <t>David Chek, e-mail</t>
  </si>
  <si>
    <t>MEETING-787</t>
  </si>
  <si>
    <t>2000-08-17T16:00:00Z</t>
  </si>
  <si>
    <t>call</t>
  </si>
  <si>
    <t>call David Brown from Home Depot</t>
  </si>
  <si>
    <t>if I haven't gotten a better time to call from him, call to check if he is available.</t>
  </si>
  <si>
    <t>MEETING-788</t>
  </si>
  <si>
    <t>Call Stephanie Lone</t>
  </si>
  <si>
    <t>call her about the data I sent, white paper and article on E-Trade.  See what she thought and ask her about plans, sportsline.com</t>
  </si>
  <si>
    <t>MEETING-789</t>
  </si>
  <si>
    <t>2000-10-17T15:30:00Z</t>
  </si>
  <si>
    <t>MEETING-790</t>
  </si>
  <si>
    <t>2000-09-12T23:00:00Z</t>
  </si>
  <si>
    <t>4:00pm Pacific time [707] 938-3594  Don</t>
  </si>
  <si>
    <t>MEETING-791</t>
  </si>
  <si>
    <t>2000-09-07T20:30:00Z</t>
  </si>
  <si>
    <t>my office</t>
  </si>
  <si>
    <t>Ryan Roenigk 404 832-4156</t>
  </si>
  <si>
    <t>Hi Alex, so Ryan at Outweb can talk to us tomorrow at 1:30 for half an hour, how does that sound? Thanks for your help</t>
  </si>
  <si>
    <t>MEETING-792</t>
  </si>
  <si>
    <t>2000-08-25T20:00:00Z</t>
  </si>
  <si>
    <t>eDeploy, conference call with Robert and David and Dan [301] 526-1814</t>
  </si>
  <si>
    <t>send David an e-mail with the details comparing  ScoutWeb with what we do and ask him for the two numbers for conferencing at 1pm.</t>
  </si>
  <si>
    <t>MEETING-793</t>
  </si>
  <si>
    <t>2000-08-16T17:00:00Z</t>
  </si>
  <si>
    <t>Joyce Pulliam  Ross Systems/Resynt</t>
  </si>
  <si>
    <t>call to see what her team thought about the white paper and press release I sent and if they have made any motion in their initiative to go wireless.</t>
  </si>
  <si>
    <t>2000-10-11T16:00:00Z</t>
  </si>
  <si>
    <t>Telecommuting discussion</t>
  </si>
  <si>
    <t>MEETING-795</t>
  </si>
  <si>
    <t>2000-09-12T16:00:00Z</t>
  </si>
  <si>
    <t>Paul James 314 422-1610 Crown Marketing Group</t>
  </si>
  <si>
    <t>this is his cell phone, his asst. Lee Norins will set it up for us, he is on Central Time 800 847-2340 ext 788 (her number)</t>
  </si>
  <si>
    <t>MEETING-796</t>
  </si>
  <si>
    <t>2000-09-07T15:00:00Z</t>
  </si>
  <si>
    <t>Shannon Smith REMAX 952 829-2900 x3829</t>
  </si>
  <si>
    <t>call her, look at the Excel sheet first and her e-mail inquiry</t>
  </si>
  <si>
    <t>MEETING-797</t>
  </si>
  <si>
    <t>2000-10-10T17:30:00Z</t>
  </si>
  <si>
    <t>Jim Donnelly's Office</t>
  </si>
  <si>
    <t>Meeting with Brandi Bernazzani</t>
  </si>
  <si>
    <t>This is regarding pricing.</t>
  </si>
  <si>
    <t>MEETING-799</t>
  </si>
  <si>
    <t>2000-09-01T20:00:00Z</t>
  </si>
  <si>
    <t>David Chek  201-569-7086, Robert   [303] 854-3229</t>
  </si>
  <si>
    <t>call to go over the screen shots and the pricing structure and any other questions he had.</t>
  </si>
  <si>
    <t>team meeting</t>
  </si>
  <si>
    <t>Lets meet in the Sausalito Conference room, in the corner by Business Development.</t>
  </si>
  <si>
    <t>2000-08-15T17:00:00Z</t>
  </si>
  <si>
    <t>luxury tax</t>
  </si>
  <si>
    <t>Updated: ok, last update:  Client development Weekly meeting  10:00 to 11:00</t>
  </si>
  <si>
    <t>A chance to talk about what you are hearing and what you are needing.</t>
  </si>
  <si>
    <t>MEETING-802</t>
  </si>
  <si>
    <t>2000-10-27T16:30:00Z</t>
  </si>
  <si>
    <t>call janus  Clay Ulat</t>
  </si>
  <si>
    <t>MEETING-804</t>
  </si>
  <si>
    <t>Call Gary Wolfson at Idapta</t>
  </si>
  <si>
    <t>MEETING-805</t>
  </si>
  <si>
    <t>2000-11-02T16:00:00Z</t>
  </si>
  <si>
    <t>Call Xpedian and find out who to talk to about Wireless!</t>
  </si>
  <si>
    <t>MEETING-806</t>
  </si>
  <si>
    <t>2000-08-15T19:00:00Z</t>
  </si>
  <si>
    <t>call, he is on East Coast time, cell phone</t>
  </si>
  <si>
    <t>David Chek- Edeploy.com</t>
  </si>
  <si>
    <t>Call him and talk to him about his strategy and what he would like to offer in terms of his wireless strategy.</t>
  </si>
  <si>
    <t>MEETING-807</t>
  </si>
  <si>
    <t>2000-10-30T17:30:00Z</t>
  </si>
  <si>
    <t>Call Ben Stark at Compubank</t>
  </si>
  <si>
    <t>MEETING-808</t>
  </si>
  <si>
    <t>2000-10-26T15:30:00Z</t>
  </si>
  <si>
    <t>MEETING-809</t>
  </si>
  <si>
    <t>2000-09-20T14:30:00Z</t>
  </si>
  <si>
    <t>Philip Greene  Bank of America</t>
  </si>
  <si>
    <t>ask him about his current vendor(724) what they are not happy with and if they would like to talk to us about the possibilities and how we might get them going quicker.</t>
  </si>
  <si>
    <t>Sales Training with Chris Longstaff</t>
  </si>
  <si>
    <t>We will go over Professional Selling skills with Chris, focusing on call objectives and the first 2 minutes of the call.</t>
  </si>
  <si>
    <t>MEETING-811</t>
  </si>
  <si>
    <t>lunch with Venk</t>
  </si>
  <si>
    <t>Update on CW and EP Message - Mitch Stewart</t>
  </si>
  <si>
    <t>MEETING-814</t>
  </si>
  <si>
    <t>2000-09-19T15:00:00Z</t>
  </si>
  <si>
    <t>calls, try and start the day reaching American and SW Airlines, both out of Texas</t>
  </si>
  <si>
    <t>2000-09-14T19:00:00Z</t>
  </si>
  <si>
    <t>Lunch with Venk to talk about What you are hearing.</t>
  </si>
  <si>
    <t>2000-12-06T16:00:00Z</t>
  </si>
  <si>
    <t>Go over expectations, procedures and ChannelWave clarification</t>
  </si>
  <si>
    <t>Lets meet in your office to go over some things before you head out for surgery.</t>
  </si>
  <si>
    <t>MEETING-817</t>
  </si>
  <si>
    <t>2000-10-30T19:00:00Z</t>
  </si>
  <si>
    <t>call gameagents</t>
  </si>
  <si>
    <t>2000-08-11T17:30:00Z</t>
  </si>
  <si>
    <t>elvis</t>
  </si>
  <si>
    <t>ADR staff meeting  -  partner discussion</t>
  </si>
  <si>
    <t>This meeting is at 10:30 for 1 hour to discuss "stuff" and some new guidelines around partners.</t>
  </si>
  <si>
    <t>MEETING-819</t>
  </si>
  <si>
    <t>2000-10-30T16:30:00Z</t>
  </si>
  <si>
    <t>Call David Chek eDeploy</t>
  </si>
  <si>
    <t>MEETING-821</t>
  </si>
  <si>
    <t>2000-09-25T20:30:00Z</t>
  </si>
  <si>
    <t>Sprint PCS</t>
  </si>
  <si>
    <t>Darshan...  Park Place looks available...  do you want to do the meeting from there?</t>
  </si>
  <si>
    <t>MEETING-822</t>
  </si>
  <si>
    <t>2000-09-07T16:30:00Z</t>
  </si>
  <si>
    <t>my phone</t>
  </si>
  <si>
    <t>Daily Deal</t>
  </si>
  <si>
    <t>Hi Achikam,  As per our discussion, I will have Bryan Wiens, AvocadoIT Mobility Consultant, contact Shannon Rider @ 212-313-9242 tomorrow.  Bryan will need to view the prototype site in order to generate a proposal.   The intent is to mobilize the content only @ this time.  Bryan is in the California office (408-562-8000) and will call late morning /early afternoon tomorrow EST.  Regards,   Philip O'Connell Director of Sales AvocadoIT Telephone 212-749-0852 Fax 212-666-1194 http://www.avocadoit.com</t>
  </si>
  <si>
    <t>Pedro's</t>
  </si>
  <si>
    <t>Chris's going away Lunch</t>
  </si>
  <si>
    <t>Team,  I hope you can come so we can all wish good luck to Chris when he goes back to Cal Poly to finish school.  Please respond so that I can make reservations.  Chris's last day is Sept. 7.  Chris has been great! so we are very happy that he is coming back to AvocadoIT after getting his degree, sometime around 2/1/00.  Thanks, Elba  Pedros Restaurant &amp; Cantina 3935 Freedom Cir Santa Clara, CA  http://maps.yahoo.com/py/maps.py?BFCat=&amp;Pyt=Tmap&amp;newFL=Use+Address+Below&amp;addr=3935+Freedom+Cir&amp;csz=santa+clara%2C+ca&amp;country=us&amp;Get%A0Map=Get+Map</t>
  </si>
  <si>
    <t>MEETING-824</t>
  </si>
  <si>
    <t>2000-11-03T19:00:00Z</t>
  </si>
  <si>
    <t>Weekly All-Hands meeting</t>
  </si>
  <si>
    <t>MEETING-825</t>
  </si>
  <si>
    <t>2000-09-06T18:00:00Z</t>
  </si>
  <si>
    <t>Transamerica - Chad</t>
  </si>
  <si>
    <t>MEETING-826</t>
  </si>
  <si>
    <t>Meeting with Renee to discuss ART</t>
  </si>
  <si>
    <t xml:space="preserve"> Managing Director</t>
  </si>
  <si>
    <t xml:space="preserve"> AvocadoIT Europe </t>
  </si>
  <si>
    <t xml:space="preserve"> Leopoldstr. 236/III </t>
  </si>
  <si>
    <t xml:space="preserve"> 80807 Munich                 </t>
  </si>
  <si>
    <t xml:space="preserve"> Germany</t>
  </si>
  <si>
    <t xml:space="preserve">  Work: +49 (0) 89 35874-310 Mobile: +49 (0) 170 4493066 Fax: +49 (0) 89 35874-610 E-mail : rromain@avocadoit.com &lt;mailto:rromain@avocadoit.com&gt; Web : www.avocadoit.com --------------------------------------------------------------------------------</t>
  </si>
  <si>
    <t>2000-12-11T19:00:00Z</t>
  </si>
  <si>
    <t>Elba's cube</t>
  </si>
  <si>
    <t>MC Meeting</t>
  </si>
  <si>
    <t>Next Monday, let's meet at 11 to discuss status.</t>
  </si>
  <si>
    <t>MEETING-828</t>
  </si>
  <si>
    <t>2000-09-26T22:00:00Z</t>
  </si>
  <si>
    <t>Stock Option Meeting</t>
  </si>
  <si>
    <t>MEETING-829</t>
  </si>
  <si>
    <t>2000-08-25T20:30:00Z</t>
  </si>
  <si>
    <t>Technology Meeting</t>
  </si>
  <si>
    <t>Alex,  Elba wanted me to meet with you to go over some of the technology behind the product. (issues such as security, access, standards...)  Is meeting in your office/cube okay????  -Bryan</t>
  </si>
  <si>
    <t>MEETING-830</t>
  </si>
  <si>
    <t>2000-11-09T23:00:00Z</t>
  </si>
  <si>
    <t>office</t>
  </si>
  <si>
    <t>America West Review</t>
  </si>
  <si>
    <t>MEETING-831</t>
  </si>
  <si>
    <t>2000-10-10T16:00:00Z</t>
  </si>
  <si>
    <t>Cleveland</t>
  </si>
  <si>
    <t>Progressive - Tony Tarsia</t>
  </si>
  <si>
    <t>MEETING-832</t>
  </si>
  <si>
    <t>2000-09-25T20:00:00Z</t>
  </si>
  <si>
    <t>Sprint PCS Meeting</t>
  </si>
  <si>
    <t>Scott, let us know if this works out.  Also, here is my information to access the My SprintPCS account:  userid/phone:  4084203873 password:  123456  Darshan</t>
  </si>
  <si>
    <t>MEETING-833</t>
  </si>
  <si>
    <t>eBags - Dave Haucke</t>
  </si>
  <si>
    <t>MEETING-834</t>
  </si>
  <si>
    <t>2000-12-04T21:00:00Z</t>
  </si>
  <si>
    <t>Updated: Conference call with AC to Review USPS project plan</t>
  </si>
  <si>
    <t>Set up a conference bridge for our call this afternoon.  Dial In - 1-800-559-0873 Pass Code - 6549015#  ------------------------------------------------------------------------------   Andersen Consulting is the Prime Contractor on this project and they have developed an overall project plan (see attachment).  I think it would be helpful if we reviewed the plan with AC to make sure we have enough time overall and that the time is allocated to the right areas.   I have a call into Tim Shea to see if he is available Monday afternoon.  If he is I will send a follow up e- ail to confirm the meeting along with a conference bridge #.  Thanks, Tony      Anthony N. Tarsia Director of Sales AvocadoIT, Inc. 4094 Majestic Lane, PMB 127 Fairfax, VA 22033  Office - 703-273-6313      Cell - 703-861-5292 Fax - 703-995-4722          E-mail - anthony.tarsia@avocadoit.com http://www.avocadoit.com</t>
  </si>
  <si>
    <t>MEETING-835</t>
  </si>
  <si>
    <t>Rendering Tool Training</t>
  </si>
  <si>
    <t>MEETING-836</t>
  </si>
  <si>
    <t>2000-10-09T16:00:00Z</t>
  </si>
  <si>
    <t>cleveland</t>
  </si>
  <si>
    <t>Roadway - Tony Tarsia</t>
  </si>
  <si>
    <t>MEETING-837</t>
  </si>
  <si>
    <t>2000-09-21T20:30:00Z</t>
  </si>
  <si>
    <t>Assessment - Anderson Consulting</t>
  </si>
  <si>
    <t>MEETING-839</t>
  </si>
  <si>
    <t>2000-10-24T16:00:00Z</t>
  </si>
  <si>
    <t>Chaminade</t>
  </si>
  <si>
    <t>Sales Training in Santa Cruz</t>
  </si>
  <si>
    <t>2000-09-29T18:00:00Z</t>
  </si>
  <si>
    <t>My Office</t>
  </si>
  <si>
    <t>Status Meeting</t>
  </si>
  <si>
    <t>MEETING-841</t>
  </si>
  <si>
    <t>2000-09-19T16:00:00Z</t>
  </si>
  <si>
    <t>Bryan's Office</t>
  </si>
  <si>
    <t>Call Jennifer Volz [S&amp;P500 Automotive] at home - 619-847-7793</t>
  </si>
  <si>
    <t>MEETING-842</t>
  </si>
  <si>
    <t>2000-11-01T19:00:00Z</t>
  </si>
  <si>
    <t>my house</t>
  </si>
  <si>
    <t>FreeDrive.com</t>
  </si>
  <si>
    <t>Matt Johnson Dir of Wireless strgy 312-455-9500 mjohnson@freedrive.com  Verify WAP Phone and Palm (devices)  Test account information</t>
  </si>
  <si>
    <t>MEETING-843</t>
  </si>
  <si>
    <t>2000-10-12T20:30:00Z</t>
  </si>
  <si>
    <t>JP Morgan - Jeff Newman</t>
  </si>
  <si>
    <t>New york</t>
  </si>
  <si>
    <t>MEETING-844</t>
  </si>
  <si>
    <t>2000-09-05T18:00:00Z</t>
  </si>
  <si>
    <t>CGE&amp;Y Assessment Scheduling call</t>
  </si>
  <si>
    <t>Yes - there is a temp URL - use: 216.122.172.77/prototype.asp  or when you are in hgxonline.com -forget the registration asp - and put in /prototype.as in it's place.  Type in your e-mail for user id and use for the password : community  Your contact at CGE&amp;Y is: Rob Roberge - the main number is 408-861-1800 x6866- ask for Rob - Scott did not have his extension handy.</t>
  </si>
  <si>
    <t>2000-11-30T02:30:00Z</t>
  </si>
  <si>
    <t>3935 Freedom Circle, Santa Clara</t>
  </si>
  <si>
    <t>Dinner for the SE's and MC's Training</t>
  </si>
  <si>
    <t>Dinner for the SE's and MC's Training.  Dinner is at Pedro's (Mexican food) please let me know if you will be there or not.  Thank you.  Elisabeth</t>
  </si>
  <si>
    <t>MEETING-846</t>
  </si>
  <si>
    <t>2000-10-31T22:30:00Z</t>
  </si>
  <si>
    <t>America West Airlines - DDS Review</t>
  </si>
  <si>
    <t>2000-10-20T15:00:00Z</t>
  </si>
  <si>
    <t>FleetBoston Business/Technical  Requirements Con Call 10/20/00</t>
  </si>
  <si>
    <t>This meeting is scheduled for 8:00 am PST.  The bridge number is:  888-394-3613  code:  38456  Rob Landino will be our Fleet Host along with Alan Lehman.  Ervin Brabham is with Fleet's Celeris Mortgage business and Michael Gendreau is with the Fleet Capital Leasing side of the business.  They will be available to address any remaining questions relating to the business requirements of the pilot apps as well as technical issues.  Jeff</t>
  </si>
  <si>
    <t>MEETING-848</t>
  </si>
  <si>
    <t>2000-10-04T20:00:00Z</t>
  </si>
  <si>
    <t>The Hartford - Jeff N.</t>
  </si>
  <si>
    <t>Boston</t>
  </si>
  <si>
    <t>MEETING-849</t>
  </si>
  <si>
    <t>2000-09-15T18:30:00Z</t>
  </si>
  <si>
    <t>My Butt</t>
  </si>
  <si>
    <t>Parable.com Technical Call</t>
  </si>
  <si>
    <t>MEETING-850</t>
  </si>
  <si>
    <t>2000-10-04T16:30:00Z</t>
  </si>
  <si>
    <t>Aetna w/Sun - Jeff N.</t>
  </si>
  <si>
    <t>MEETING-851</t>
  </si>
  <si>
    <t>2000-09-19T19:00:00Z</t>
  </si>
  <si>
    <t>restaurant</t>
  </si>
  <si>
    <t>Maria Elena's - Peter Lunk</t>
  </si>
  <si>
    <t>MEETING-852</t>
  </si>
  <si>
    <t>2000-11-07T15:00:00Z</t>
  </si>
  <si>
    <t>home</t>
  </si>
  <si>
    <t>ART/DDS Demo</t>
  </si>
  <si>
    <t>Create ART and DDS using AvocadoIT's website.  This document will be handed out to our partners and customers as examples of each document.</t>
  </si>
  <si>
    <t>MEETING-853</t>
  </si>
  <si>
    <t>2000-09-05T16:30:00Z</t>
  </si>
  <si>
    <t>Call Chris Fesen @ servicechannel.com</t>
  </si>
  <si>
    <t>Depending on complexity, hopefully done by Tuesday</t>
  </si>
  <si>
    <t>MEETING-855</t>
  </si>
  <si>
    <t>2000-10-30T20:30:00Z</t>
  </si>
  <si>
    <t>Progressive Auto Insurance</t>
  </si>
  <si>
    <t>Call Tony - 703-273-6313</t>
  </si>
  <si>
    <t>MEETING-856</t>
  </si>
  <si>
    <t>FW: FleetBoston Requirements Con Call</t>
  </si>
  <si>
    <t xml:space="preserve">Bryan, Please help with this one.  This is priority 1.  There is a conference call today at 5  Bridge number for today's con call at 5:00 pm PST is:  888-252-8652  pass code:  6323773  but the requirements meeting is tomorrow at 8 a.m.  I will be passing on to you all of the information. Thank you, Elba     -----Original Appointment----- From: </t>
  </si>
  <si>
    <t>Jeff Newman   Sent:</t>
  </si>
  <si>
    <t>Thursday, October 19, 2000 10:29 AM To:</t>
  </si>
  <si>
    <t>Jeff Newman; Lisa Quaglietti; John Schemena; Dan Baca; Elba Linscott; Alex Tran; Jim Donnelly; Elisabeth Whaley; Prakash Iyer; Jennifer Kouragian When:</t>
  </si>
  <si>
    <t>Thursday, October 19, 2000 5:00 PM-6:00 PM (GMT-08:00) Pacific Time (US &amp; Canada); Tijuana. Where:</t>
  </si>
  <si>
    <t xml:space="preserve"> Importance:</t>
  </si>
  <si>
    <t>High  The meeting time is 5:00 pm PST to discuss the FleetBoston response to our questions and determine what we want to discuss with Fleet on Friday's con call with them.  I realized that it was best to have this discussion tonight in order to make tomorrow's call with Fleet more productive.  I will have a bridge number set up for the call.  Thank you Jeff</t>
  </si>
  <si>
    <t>MEETING-857</t>
  </si>
  <si>
    <t>2000-10-02T21:00:00Z</t>
  </si>
  <si>
    <t>Com Stock</t>
  </si>
  <si>
    <t>2000-09-14T22:30:00Z</t>
  </si>
  <si>
    <t>Sales Meeting - Partner Relationships</t>
  </si>
  <si>
    <t xml:space="preserve">The call-in number is:   1-800-559-0873 </t>
  </si>
  <si>
    <t xml:space="preserve">            Pass code:      6515569      </t>
  </si>
  <si>
    <t xml:space="preserve">           Confirmation #: 2845676</t>
  </si>
  <si>
    <t>MEETING-859</t>
  </si>
  <si>
    <t>2000-11-22T20:00:00Z</t>
  </si>
  <si>
    <t>Lunch - Maria Elena's</t>
  </si>
  <si>
    <t>MEETING-860</t>
  </si>
  <si>
    <t>2000-11-27T16:00:00Z</t>
  </si>
  <si>
    <t>SE/MC Training</t>
  </si>
  <si>
    <t>MEETING-861</t>
  </si>
  <si>
    <t>2000-10-31T14:00:00Z</t>
  </si>
  <si>
    <t>FleetBoston</t>
  </si>
  <si>
    <t>Updated: Fleet Pilot Applications - Architectural &amp; Design Review</t>
  </si>
  <si>
    <t>This meeting begins at 6:00 am PST.  I have spoken with Fleet and arranged it so that those of you who cannot be onsite at FleetBoston, can be conferenced into the meeting.  Nilesh and I will be onsite.  If necessary, we can do a WebEx to review any material that is necessary.  The purpose of the meeting is to review our preliminary design and architecture for the 2 pilot applications with the objective of gaining Fleet's input and agreement on our technical direction.  From this meeting, we will need to prepare a SOW and a proposal for the pilots prior to their trip to Santa Clara on 11/14..   Fleet will be interested in the following discussions pertaining to each pilot app:  -  A review of our wireless solution.  -  A better understanding how these wireless apps will interface with their current web application &amp; systems architecture.  -  The role and functions of the EMAS and Design Studio.  We will want to introduce the Design Studio positioning to them.  -  An understanding of any security issues on their end and how we will address them.  -  An understanding of how our design will enhance the wireless user's experience wrt the extensive user input requirements.  -  An understanding of any performance related issues wrt load balancing (post pilot).  -  Answers to any open questions we have about the pilot apps.  -  We should be prepared to discuss roadmap issues, such as Alerts.  Jeff</t>
  </si>
  <si>
    <t>MEETING-862</t>
  </si>
  <si>
    <t>2000-09-13T21:30:00Z</t>
  </si>
  <si>
    <t>CGE&amp;Y - Requirements Meeting w/Rob Roberge and Scott</t>
  </si>
  <si>
    <t>2000-11-27T17:00:00Z</t>
  </si>
  <si>
    <t>AvocadoIT HQ in San JOse</t>
  </si>
  <si>
    <t>SE and MC training</t>
  </si>
  <si>
    <t>This is just a reminder that the SE &amp; MC training begins at 9:00 am from 11/27/2000 to 12/1/2000.  More details to follow.</t>
  </si>
  <si>
    <t>2000-11-13T20:00:00Z</t>
  </si>
  <si>
    <t>Updated: Fleet Boston Meeting</t>
  </si>
  <si>
    <t>As most of you know, Fleet Boston will be visiting us in Santa Clara/San Jose on Tuesday November 14th.  I would appreciate your participation in this key event to help demonstrate why AvocadoIT is Fleet's best choice for a wireless infrastructure partner.  Please review the attached preliminary agenda for your designated time slot.  You are invited to participate throughout the day, however, you need only be present during your scheduled time.  This agenda is a first draft and may change after our meeting with Fleet on October 31st..  Your input to strengthen the agenda is welcome.  LISA:  I would like to have an AE demonstrate the Design Tool, preferably someone who is familiar with the Fleet websites targeted for the pilot.  Would you please let me know who would be best for this assignment.   I will be arriving in Santa Clara on the morning of Monday, November 13th, and would like to have a pre-meeting planning session with all speakers at 2:00 pm PST.    Thank you  Jeff</t>
  </si>
  <si>
    <t>MEETING-865</t>
  </si>
  <si>
    <t>2000-10-27T15:00:00Z</t>
  </si>
  <si>
    <t>Fleet Celeris Con Call</t>
  </si>
  <si>
    <t>Meeting begins at 8:00 am PST.  Fleet will provide us with the bridge number.  The focus of the meeting is to discuss the user's experience with the Celeris Mortgage application.  The URL will be provided to us for this website during the call.    Attending from Fleet:  Rob Landino, Ervin Brabham, Alan Lehman.</t>
  </si>
  <si>
    <t>2000-09-28T17:30:00Z</t>
  </si>
  <si>
    <t>AvocadoIT Technical Presentation</t>
  </si>
  <si>
    <t>Amitabh, Neither Dan or Ricardo are available this week.  We are just requesting 30 minutes of your time on Thursday to go over any last minute technical questions.  This is in preparation for Bryan to go next week back East to provide technical support.  Thanks in advance, Elba</t>
  </si>
  <si>
    <t>MEETING-867</t>
  </si>
  <si>
    <t>2000-09-05T17:00:00Z</t>
  </si>
  <si>
    <t>emarketer assessment w/Philip</t>
  </si>
  <si>
    <t>Hi Brian,  I need an assessment for both. But it may just start with the Palm. Palm is the primary focus.  The conference call is for 10am Pacific time on Tues. Sept. 5th.  Contact is Patrick Miller tel # 505-820-3333 url   www.emarketer.com  I copied Patrick in on this email. Patrick if there is any dummy account information for Brian with regard to the commerce that exists on the site, please forward to Brian.  Regards,  Philip O'Connell Director of Sales AvocadoIT Telephone 212-749-0852 Fax 212-666-1194 http://www.avocadoit.com</t>
  </si>
  <si>
    <t>Conference call with USPS/AC</t>
  </si>
  <si>
    <t>Project kickoff meeting with USPS &amp; AC.</t>
  </si>
  <si>
    <t>2000-10-26T18:00:00Z</t>
  </si>
  <si>
    <t>Park Place Meeting Room</t>
  </si>
  <si>
    <t>Updated: Channelwave Training for MCs</t>
  </si>
  <si>
    <t>Chris Longstaffe   Sent:</t>
  </si>
  <si>
    <t>Thursday, October 12, 2000 6:52 PM To:</t>
  </si>
  <si>
    <t>Mitch Stewart; Lisa Quaglietti; Elba Linscott; Tamra Van Steenburgh; Michelle Plesha; Steve Hirata; Jim Donnelly Cc:</t>
  </si>
  <si>
    <t>Ruyben Seth; Matt Moore; 'cjohnson@channelwave.com'  Hello  We can now finalize the schedule for Channelewave Training and it looks like this:   Thursday Oct 19</t>
  </si>
  <si>
    <t>Location:  Off-site at Techmart  8.30-5.30</t>
  </si>
  <si>
    <t>Sales   Tuesday Oct 24</t>
  </si>
  <si>
    <t>Location: Park Place Meeting Room  9-5</t>
  </si>
  <si>
    <t>ADRs/CRRs  Wednesday Oct 25</t>
  </si>
  <si>
    <t>Location: Park Place Meeting Room  9-11</t>
  </si>
  <si>
    <t>Mobility Consultants 11-12</t>
  </si>
  <si>
    <t>Operations 1-2</t>
  </si>
  <si>
    <t>AE Managers 2-4</t>
  </si>
  <si>
    <t>Finance    Please communicate this to all the members of your team who will be attending. Also, please note that the 'go live' date for the production version of Channelwave is now Wednesday Oct 25 - so we need to set expectations that the sales people will have a few days after the training to "play" with the staged training site prior to inputting real data after the 25th.  If you have any questions on the above please call Ruyben or myself.  thanks Chris ________________________ Chris Longstaffe Director of Training, AvocadoIT Tel: (408) 562 8132 Cell: (408) 205 7573</t>
  </si>
  <si>
    <t>MEETING-870</t>
  </si>
  <si>
    <t>on the phone.</t>
  </si>
  <si>
    <t>Updated: Closing call for Fleet Boston</t>
  </si>
  <si>
    <t>Jeff Newman would like you to participate in the closing conference call for FleetBoston tomorrow at noon, EST.  The call-in number is:  1-888-252-8652 Pass code:  6345359 # Confirmation number:  6275921</t>
  </si>
  <si>
    <t>Updated: Cogniant Con Call Re: USFB</t>
  </si>
  <si>
    <t xml:space="preserve">Please note that this is scheduled to take place 4pm EST, 1pmPST Call-in number is: 1-888-252-8652 </t>
  </si>
  <si>
    <t xml:space="preserve">Pass code: 6226203 </t>
  </si>
  <si>
    <t>Confirmation: 2940266</t>
  </si>
  <si>
    <t>MEETING-872</t>
  </si>
  <si>
    <t>2000-09-08T17:30:00Z</t>
  </si>
  <si>
    <t>emarketer.com - Patrick Miller</t>
  </si>
  <si>
    <t>MEETING-873</t>
  </si>
  <si>
    <t>ART Meeting</t>
  </si>
  <si>
    <t>MEETING-875</t>
  </si>
  <si>
    <t>offsite</t>
  </si>
  <si>
    <t>lunch meeting</t>
  </si>
  <si>
    <t>have you guys got time for lunch next Wed?</t>
  </si>
  <si>
    <t>MEETING-876</t>
  </si>
  <si>
    <t>2000-09-21T22:00:00Z</t>
  </si>
  <si>
    <t>Updated: IT Weekly Meeting</t>
  </si>
  <si>
    <t>We will begin separate meetings to make the most of both team's time. If we require Operations to attend, we can invite on a week by week basis.</t>
  </si>
  <si>
    <t>MEETING-877</t>
  </si>
  <si>
    <t>2000-07-28T22:00:00Z</t>
  </si>
  <si>
    <t>Okay, I didn't know that there would be a bunch of company stuff happening all at once today. So that everyone can attend the Stock meeting and/or the All Hands meeting I am pushing this off until tomorrow since I will not be available until around 6:30PM.  -SWH</t>
  </si>
  <si>
    <t>MEETING-878</t>
  </si>
  <si>
    <t>2000-11-30T23:00:00Z</t>
  </si>
  <si>
    <t>Updated: IT Weekly Meeting Reminder</t>
  </si>
  <si>
    <t>Meet in conference room "Cupertino", down the hall from my office.</t>
  </si>
  <si>
    <t>MEETING-880</t>
  </si>
  <si>
    <t>2000-10-27T18:00:00Z</t>
  </si>
  <si>
    <t>Send items for Dan Baca</t>
  </si>
  <si>
    <t>Send Items out to Dan Baca ASAP for his laptop.  ATTN: Dan Bacca 2321 New York Mariott 1535 Broadway New York, New York 10036 212-398-1900</t>
  </si>
  <si>
    <t>MEETING-881</t>
  </si>
  <si>
    <t>Fremont Meeting Room</t>
  </si>
  <si>
    <t>Categoric Software Alert Messaging Training</t>
  </si>
  <si>
    <t>Training with Categoric Software on their Business Alert Messaging.</t>
  </si>
  <si>
    <t>MEETING-882</t>
  </si>
  <si>
    <t>2000-11-13T18:00:00Z</t>
  </si>
  <si>
    <t>roduct Marketing Meeting</t>
  </si>
  <si>
    <t>MEETING-883</t>
  </si>
  <si>
    <t>2000-11-30T02:00:00Z</t>
  </si>
  <si>
    <t>Conference Room - Saratoga</t>
  </si>
  <si>
    <t>I18N meeting</t>
  </si>
  <si>
    <t>Let's trash out all issues and prepare a FS by Friday.</t>
  </si>
  <si>
    <t>MEETING-884</t>
  </si>
  <si>
    <t>2000-11-29T19:30:00Z</t>
  </si>
  <si>
    <t>Chad/one-one-one</t>
  </si>
  <si>
    <t>MEETING-885</t>
  </si>
  <si>
    <t>2000-11-27T23:00:00Z</t>
  </si>
  <si>
    <t>meeting regarding testservlet</t>
  </si>
  <si>
    <t>MEETING-886</t>
  </si>
  <si>
    <t>2000-11-14T22:00:00Z</t>
  </si>
  <si>
    <t>Updated: Group meeting</t>
  </si>
  <si>
    <t>MEETING-887</t>
  </si>
  <si>
    <t>2000-09-08T23:30:00Z</t>
  </si>
  <si>
    <t>New York Ave</t>
  </si>
  <si>
    <t>Meeting to discuss the modality issues.</t>
  </si>
  <si>
    <t>We would like to discuss the issues around making the step dialogs non-modal.  Briefly the issues are: 1. The step dialogs are made non-modal to support drag and drop. 2. Since the step dialogs are non-modal, the user could delete, modify step information from the DisplayDialog panel, while the corresponding step dialog is being displayed.</t>
  </si>
  <si>
    <t>MEETING-890</t>
  </si>
  <si>
    <t>2000-11-17T19:00:00Z</t>
  </si>
  <si>
    <t>testplan discussion</t>
  </si>
  <si>
    <t>MEETING-899</t>
  </si>
  <si>
    <t>2000-09-14T15:30:00Z</t>
  </si>
  <si>
    <t>Channelwave mtg</t>
  </si>
  <si>
    <t>MEETING-900</t>
  </si>
  <si>
    <t>2000-05-11T17:00:00Z</t>
  </si>
  <si>
    <t>UGS John Mitchell</t>
  </si>
  <si>
    <t>MEETING-901</t>
  </si>
  <si>
    <t>2000-10-11T02:00:00Z</t>
  </si>
  <si>
    <t>Updated: Pricing for Training Services</t>
  </si>
  <si>
    <t>Sorry to do this so late, but could we meet at 7:00?  I need to be at a meeting at Novell at 1:30 and won't be back until 3:00.  Can we start at 3:00 and see how much we can get done before Alex's meeting at 3:30?  I'd like to meet to try and finalize the standard AvocadoIT pricing model for partners.  We continue to have a need from Biz Dev to include pricing and deliverables around training their consultants.</t>
  </si>
  <si>
    <t>MEETING-902</t>
  </si>
  <si>
    <t>2000-10-12T19:00:00Z</t>
  </si>
  <si>
    <t>Biz Dev and sales training</t>
  </si>
  <si>
    <t>MEETING-903</t>
  </si>
  <si>
    <t>2000-08-03T20:00:00Z</t>
  </si>
  <si>
    <t>Deb &amp; Dave Arrive 13.25</t>
  </si>
  <si>
    <t>MEETING-904</t>
  </si>
  <si>
    <t>2000-12-08T08:00:00Z</t>
  </si>
  <si>
    <t>AC Training</t>
  </si>
  <si>
    <t>Training for CGE&amp;Y Binder / Documentation - Betty Chan</t>
  </si>
  <si>
    <t>To discuss logistics, expectations, etc.</t>
  </si>
  <si>
    <t>2000-12-15T03:00:00Z</t>
  </si>
  <si>
    <t>James' Concert</t>
  </si>
  <si>
    <t>MEETING-907</t>
  </si>
  <si>
    <t>2000-01-17T16:00:00Z</t>
  </si>
  <si>
    <t>Conf Call Steve Kelly with Chuck - why do we need to talk to an ISP</t>
  </si>
  <si>
    <t>MEETING-908</t>
  </si>
  <si>
    <t>2000-11-30T18:00:00Z</t>
  </si>
  <si>
    <t>chris' office</t>
  </si>
  <si>
    <t>Voiceover for Presentations</t>
  </si>
  <si>
    <t>Alex Can we meet to agree objectives and timeframes for getting voice-overs done for some of the 'standard' presentations Chris</t>
  </si>
  <si>
    <t>MEETING-909</t>
  </si>
  <si>
    <t>2000-09-19T21:00:00Z</t>
  </si>
  <si>
    <t>Short Line Conference Room</t>
  </si>
  <si>
    <t>Review Training Materials</t>
  </si>
  <si>
    <t>MEETING-910</t>
  </si>
  <si>
    <t>4.15p James Band</t>
  </si>
  <si>
    <t>MEETING-911</t>
  </si>
  <si>
    <t>Mtg Lisa</t>
  </si>
  <si>
    <t>MEETING-912</t>
  </si>
  <si>
    <t>2000-04-02T01:00:00Z</t>
  </si>
  <si>
    <t>Edward + Carrie</t>
  </si>
  <si>
    <t>MEETING-913</t>
  </si>
  <si>
    <t>2000-09-11T18:00:00Z</t>
  </si>
  <si>
    <t>Training</t>
  </si>
  <si>
    <t>Hi Donivan Hope you had a good vacation. After meetings recently with Richard, Betty and others it's clear that we need to get together asap this week to discuss the training of partners and customers. The main objective is to identify what we're planning to do and see if I can add value or help you pull a program together for CGE&amp;Y next week - but also use this as a basis for future AE training and customer/partner training. Chris</t>
  </si>
  <si>
    <t>MEETING-914</t>
  </si>
  <si>
    <t>Driving to San Jose</t>
  </si>
  <si>
    <t>MEETING-915</t>
  </si>
  <si>
    <t>Channelwave Walk thru</t>
  </si>
  <si>
    <t>MEETING-917</t>
  </si>
  <si>
    <t>2000-03-19T16:00:00Z</t>
  </si>
  <si>
    <t>James Cubs Sleepover on USS Hornet</t>
  </si>
  <si>
    <t>MEETING-918</t>
  </si>
  <si>
    <t>2000-11-21T03:30:00Z</t>
  </si>
  <si>
    <t>Kate Piano</t>
  </si>
  <si>
    <t>MEETING-919</t>
  </si>
  <si>
    <t>1998-11-30T21:00:00Z</t>
  </si>
  <si>
    <t>Partner Solution team mtg call 1 800 559 0817 passcode 6527063</t>
  </si>
  <si>
    <t>MEETING-920</t>
  </si>
  <si>
    <t>CGE&amp;Y mtg - Betty and Donivan</t>
  </si>
  <si>
    <t>MEETING-921</t>
  </si>
  <si>
    <t>2000-06-10T01:00:00Z</t>
  </si>
  <si>
    <t>Dinner at Wente bros with Pat and Barbara Carroll 6.30p</t>
  </si>
  <si>
    <t>MEETING-922</t>
  </si>
  <si>
    <t>2000-10-25T19:00:00Z</t>
  </si>
  <si>
    <t>Canceled: Staff Meeting</t>
  </si>
  <si>
    <t>We're going to cancel this due to Mitch, Chris and Ruyben being out of the office today.  We'll plan a slightly longer meeting for next Tuesday.</t>
  </si>
  <si>
    <t>MEETING-923</t>
  </si>
  <si>
    <t>2000-03-10T18:00:00Z</t>
  </si>
  <si>
    <t>Merrill Lynch Gary Crossley</t>
  </si>
  <si>
    <t>MEETING-924</t>
  </si>
  <si>
    <t>2000-11-09T16:00:00Z</t>
  </si>
  <si>
    <t>Charlotte NC</t>
  </si>
  <si>
    <t>MEETING-925</t>
  </si>
  <si>
    <t>2000-06-03T23:00:00Z</t>
  </si>
  <si>
    <t>James Cubs Graduation and Campfire</t>
  </si>
  <si>
    <t>Recruiting Status Meeting</t>
  </si>
  <si>
    <t>I am sending this to those who I believe have open reqs.  Let's meet to discuss status with Khou.  Thanks, Lisa</t>
  </si>
  <si>
    <t>MEETING-927</t>
  </si>
  <si>
    <t>2000-03-02T16:30:00Z</t>
  </si>
  <si>
    <t>Jeff Frank</t>
  </si>
  <si>
    <t>MEETING-928</t>
  </si>
  <si>
    <t>2000-11-01T18:00:00Z</t>
  </si>
  <si>
    <t>SE Training Mtg - Lisa and Team</t>
  </si>
  <si>
    <t>MEETING-929</t>
  </si>
  <si>
    <t>Interview with Douglas Field - Trainer Candidate</t>
  </si>
  <si>
    <t>MEETING-930</t>
  </si>
  <si>
    <t>2000-02-16T16:00:00Z</t>
  </si>
  <si>
    <t>CDO Lisa and Carol</t>
  </si>
  <si>
    <t>MEETING-931</t>
  </si>
  <si>
    <t>Lisa recruitment mtg</t>
  </si>
  <si>
    <t>MEETING-932</t>
  </si>
  <si>
    <t>2000-05-10T18:00:00Z</t>
  </si>
  <si>
    <t>Nick Thurlow at Reading Stn</t>
  </si>
  <si>
    <t>MEETING-933</t>
  </si>
  <si>
    <t>2000-02-03T16:00:00Z</t>
  </si>
  <si>
    <t>Rhythms TTT Chuck</t>
  </si>
  <si>
    <t>MEETING-934</t>
  </si>
  <si>
    <t>2000-10-12T18:00:00Z</t>
  </si>
  <si>
    <t>Training materials</t>
  </si>
  <si>
    <t>MEETING-935</t>
  </si>
  <si>
    <t>2000-12-11T21:30:00Z</t>
  </si>
  <si>
    <t>David's office</t>
  </si>
  <si>
    <t>Management training</t>
  </si>
  <si>
    <t>To review plans for this week's training</t>
  </si>
  <si>
    <t>MEETING-936</t>
  </si>
  <si>
    <t>2000-12-07T08:00:00Z</t>
  </si>
  <si>
    <t>MEETING-937</t>
  </si>
  <si>
    <t>2000-01-15T18:30:00Z</t>
  </si>
  <si>
    <t>Meet Jean at SFO 12.00</t>
  </si>
  <si>
    <t>MEETING-939</t>
  </si>
  <si>
    <t>2000-01-01T20:00:00Z</t>
  </si>
  <si>
    <t>Penny + Kevins</t>
  </si>
  <si>
    <t>MEETING-940</t>
  </si>
  <si>
    <t>2000-11-27T21:00:00Z</t>
  </si>
  <si>
    <t>Chris' office (B21 G13)</t>
  </si>
  <si>
    <t>Jarmen  I'm sorry but I've been asked to attend another meeting at this time this week. Can we move our meeting to same time next week?  Chris</t>
  </si>
  <si>
    <t>MEETING-941</t>
  </si>
  <si>
    <t>2000-04-01T03:00:00Z</t>
  </si>
  <si>
    <t>Kate Dance</t>
  </si>
  <si>
    <t>MEETING-942</t>
  </si>
  <si>
    <t>2000-09-06T18:30:00Z</t>
  </si>
  <si>
    <t>Training Issues</t>
  </si>
  <si>
    <t>David  meeting room for 11.30 now 'Shortline'  Thanks Chris</t>
  </si>
  <si>
    <t>MEETING-943</t>
  </si>
  <si>
    <t>2000-11-28T16:00:00Z</t>
  </si>
  <si>
    <t>Kate to Dr Schleimer 935 5630</t>
  </si>
  <si>
    <t>MEETING-944</t>
  </si>
  <si>
    <t>UGS John Mitchell re K=P</t>
  </si>
  <si>
    <t>MEETING-945</t>
  </si>
  <si>
    <t>2000-11-27T08:00:00Z</t>
  </si>
  <si>
    <t>MEETING-946</t>
  </si>
  <si>
    <t>2000-09-26T18:00:00Z</t>
  </si>
  <si>
    <t>Lisa's Staff Mtg</t>
  </si>
  <si>
    <t>MEETING-947</t>
  </si>
  <si>
    <t>2000-09-13T19:00:00Z</t>
  </si>
  <si>
    <t>David Swanson Lunch</t>
  </si>
  <si>
    <t>MEETING-948</t>
  </si>
  <si>
    <t>Lisa</t>
  </si>
  <si>
    <t>MEETING-949</t>
  </si>
  <si>
    <t>Updated: Recruiting Status Meeting</t>
  </si>
  <si>
    <t>MEETING-950</t>
  </si>
  <si>
    <t>2000-11-08T23:50:00Z</t>
  </si>
  <si>
    <t>arr Charlotte 3.48</t>
  </si>
  <si>
    <t>MEETING-951</t>
  </si>
  <si>
    <t>AvocadoIT - Mitch, Lisa + Marcia</t>
  </si>
  <si>
    <t>MEETING-952</t>
  </si>
  <si>
    <t>2000-10-26T15:00:00Z</t>
  </si>
  <si>
    <t>Sales training - Channelwave</t>
  </si>
  <si>
    <t>MEETING-953</t>
  </si>
  <si>
    <t>Lisa mtg re DOT job desc</t>
  </si>
  <si>
    <t>MEETING-954</t>
  </si>
  <si>
    <t>2000-10-23T22:00:00Z</t>
  </si>
  <si>
    <t>Sales Training - presentations to estaff</t>
  </si>
  <si>
    <t>MEETING-955</t>
  </si>
  <si>
    <t>2000-10-19T01:00:00Z</t>
  </si>
  <si>
    <t>MEETING-956</t>
  </si>
  <si>
    <t>2000-12-21T18:00:00Z</t>
  </si>
  <si>
    <t>Jan Sales Training - Biz Dev/Partner Segment</t>
  </si>
  <si>
    <t>Objectives to:  agree session objectives identify required content and partner attendance agree format and timing identify issues which need to be cleared in advance of the meeting</t>
  </si>
  <si>
    <t>MEETING-957</t>
  </si>
  <si>
    <t>FW: Weekly Business Development Staff Meeting [Bring your own lunch]</t>
  </si>
  <si>
    <t>Jackie Valle   Sent:</t>
  </si>
  <si>
    <t>Thursday, October 12, 2000 1:18 PM To:</t>
  </si>
  <si>
    <t>Jackie Valle; Biz Dev Team; Kimberlie Cerrone Cc:</t>
  </si>
  <si>
    <t>Gene Garrett; Glenn Pereira; Emma Fowler; Robert Moore; Helen Spade; Fortunata Hermoso; David Chan; Toni Oliveria; Matt Moore; Amit Sethi; Alex Tran; Chris Longstaffe; Ty Wang When:</t>
  </si>
  <si>
    <t>Occurs every Wednesday effective 10/18/00 from 12:00 PM to 1:30 PM (GMT-08:00) Pacific Time (US &amp; Canada); Tijuana. Where:</t>
  </si>
  <si>
    <t xml:space="preserve">  Call in number (domestic): </t>
  </si>
  <si>
    <t>1 (630) 424-8579 Pass code: 5391315  Everyone: The company and biz dev have grown to the point where we need to be very focused in our weekly meetings. To that end, I'd like to propose a structured meeting format.  1.5 hours, 12 - 1:30pm, Wed.  Bring your own lunch format - new rule :=)  Legal - Kimberlie/Dave (10 min) * Outstanding legal issue  Marketing Activities - Emma (10 min) * Upcoming events that we need to know about, etc.  Sales Update - (20 min) * Discuss partner sales opportunities and linkage with sales organization, processes, what needs to get done to deliver in Q4  Product Roadmap - Glenn (10m) * Progress on product roadmap  Biz Dev Update - (30 min) * Partner acquisition, sales opportunities, issues and roadblocks.  Discussion  I anticipate that the most dialogue wil be with sales and product roadmap.  I think we should invite the outside groups for their portions.  They're welcome to participate in the rest of the meeting.    Any thoughts/comments?  If you have issues that you'd like to discuss, put them on the table.  Thanks.</t>
  </si>
  <si>
    <t>MEETING-958</t>
  </si>
  <si>
    <t>2000-05-10T02:30:00Z</t>
  </si>
  <si>
    <t>Silverlake - Phil Biggin at Red Lion in Henley 7.30p</t>
  </si>
  <si>
    <t>MEETING-959</t>
  </si>
  <si>
    <t>2000-12-29T23:00:00Z</t>
  </si>
  <si>
    <t>Alex Tran</t>
  </si>
  <si>
    <t>MEETING-960</t>
  </si>
  <si>
    <t>Call CJ</t>
  </si>
  <si>
    <t>MEETING-961</t>
  </si>
  <si>
    <t>Updated: Program Management Weekly Meeting. Dial-in #: 800.559.0817 Passcode: 6935924</t>
  </si>
  <si>
    <t>The E-Staff meeting was moved to 11:30 for Monday the 11th. Since we have several people on the team that need to be in the E-Staff, I am rescheduling the program management meeting to 2 pm.  Thanks,  Glenn.   I will update this invite with the dial-in information early next week.  Please note that initial assessments as described in the Kickoff meeting presentation are due to me by Wednesday, 11/29. Please get in touch if you need additional clarification.  Happy Thanksgiving!  Glenn.</t>
  </si>
  <si>
    <t>MEETING-962</t>
  </si>
  <si>
    <t>2000-12-06T08:00:00Z</t>
  </si>
  <si>
    <t>MEETING-963</t>
  </si>
  <si>
    <t>Lisa re VLC</t>
  </si>
  <si>
    <t>MEETING-964</t>
  </si>
  <si>
    <t>2000-12-14T17:00:00Z</t>
  </si>
  <si>
    <t>Leadership Training</t>
  </si>
  <si>
    <t>MEETING-965</t>
  </si>
  <si>
    <t>2000-01-14T00:30:00Z</t>
  </si>
  <si>
    <t>Collect James from Band Practice</t>
  </si>
  <si>
    <t>MEETING-966</t>
  </si>
  <si>
    <t>Mtg Carol</t>
  </si>
  <si>
    <t>MEETING-967</t>
  </si>
  <si>
    <t>Chris's office</t>
  </si>
  <si>
    <t>Review Training Priorities</t>
  </si>
  <si>
    <t>Dean   I'd like to get together to start formalizing some objectives around the curriculum design goals. Let's start this tommorrow and perhaps have lunch with Doug Field, the new instructor, at about 12.00 or whenever he breaks for lunch.  Chris</t>
  </si>
  <si>
    <t>MEETING-968</t>
  </si>
  <si>
    <t>2000-04-12T07:00:00Z</t>
  </si>
  <si>
    <t>Dave arrives</t>
  </si>
  <si>
    <t>MEETING-970</t>
  </si>
  <si>
    <t>2000-12-07T03:00:00Z</t>
  </si>
  <si>
    <t>Kate Youth Group</t>
  </si>
  <si>
    <t>MEETING-971</t>
  </si>
  <si>
    <t>2000-03-31T18:00:00Z</t>
  </si>
  <si>
    <t>Ken Blaise</t>
  </si>
  <si>
    <t>MEETING-972</t>
  </si>
  <si>
    <t>2000-09-05T22:00:00Z</t>
  </si>
  <si>
    <t>Training again!</t>
  </si>
  <si>
    <t>Richard Sorry, couldn't make this morning. Will Tues pm be ok? Is there anyone else that you think we should include in this first meeting or do we go with just the two of us? Chris</t>
  </si>
  <si>
    <t>MEETING-973</t>
  </si>
  <si>
    <t>CGEY Training review</t>
  </si>
  <si>
    <t>2000-11-10T19:00:00Z</t>
  </si>
  <si>
    <t>SE/MC Training plan</t>
  </si>
  <si>
    <t>MEETING-975</t>
  </si>
  <si>
    <t>2000-03-18T21:00:00Z</t>
  </si>
  <si>
    <t>MEETING-976</t>
  </si>
  <si>
    <t>2000-06-09T19:30:00Z</t>
  </si>
  <si>
    <t>Meeting: Helen, Shawn, Liz, Eric, Robert</t>
  </si>
  <si>
    <t>2000-10-23T18:30:00Z</t>
  </si>
  <si>
    <t>Sales training - Management role-players</t>
  </si>
  <si>
    <t>Hello Team  I'd like to take 15-20 mins to brief you on the plan for the role-play sessions planned for Tuesday afternoon in Sales Training.  We'll be asking the sales and Biz Dev people to pair up and make joint calls on customers (biz dev playing the role of a partner) sales as themselves AND you as the customers!  More on Monday! Thanks Chris</t>
  </si>
  <si>
    <t>MEETING-978</t>
  </si>
  <si>
    <t>2000-11-08T15:00:00Z</t>
  </si>
  <si>
    <t>US 56 8.00a SFO Fly to Charlotte</t>
  </si>
  <si>
    <t>2000-12-04T08:00:00Z</t>
  </si>
  <si>
    <t>AC Partner Training</t>
  </si>
  <si>
    <t>MEETING-980</t>
  </si>
  <si>
    <t>Lisa - Enterprise/Partner Mtg</t>
  </si>
  <si>
    <t>MEETING-981</t>
  </si>
  <si>
    <t>2000-06-02T16:00:00Z</t>
  </si>
  <si>
    <t>Carol Manning me to call</t>
  </si>
  <si>
    <t>MEETING-982</t>
  </si>
  <si>
    <t>2000-10-18T22:30:00Z</t>
  </si>
  <si>
    <t>Interview with Doug Field - Trainer Candidate</t>
  </si>
  <si>
    <t>MEETING-983</t>
  </si>
  <si>
    <t>2000-10-31T17:30:00Z</t>
  </si>
  <si>
    <t>Lisa Q mtg</t>
  </si>
  <si>
    <t>MEETING-984</t>
  </si>
  <si>
    <t>2000-10-05T07:00:00Z</t>
  </si>
  <si>
    <t>Jon &amp; Joanne here</t>
  </si>
  <si>
    <t>MEETING-985</t>
  </si>
  <si>
    <t>2000-02-15T22:00:00Z</t>
  </si>
  <si>
    <t>Carol Manning and Cindy</t>
  </si>
  <si>
    <t>MEETING-986</t>
  </si>
  <si>
    <t>2000-10-18T23:30:00Z</t>
  </si>
  <si>
    <t>Interview with Doug Field</t>
  </si>
  <si>
    <t>MEETING-987</t>
  </si>
  <si>
    <t>2000-12-20T19:00:00Z</t>
  </si>
  <si>
    <t>MEETING-988</t>
  </si>
  <si>
    <t>2000-05-09T22:00:00Z</t>
  </si>
  <si>
    <t>Richard Lown in Stoke Row</t>
  </si>
  <si>
    <t>MEETING-989</t>
  </si>
  <si>
    <t>2000-09-27T19:00:00Z</t>
  </si>
  <si>
    <t>Binders - Jackie</t>
  </si>
  <si>
    <t>MEETING-990</t>
  </si>
  <si>
    <t>2000-12-29T21:00:00Z</t>
  </si>
  <si>
    <t>Cheryl - web writer</t>
  </si>
  <si>
    <t>MEETING-991</t>
  </si>
  <si>
    <t>2000-07-31T20:30:00Z</t>
  </si>
  <si>
    <t>AvocadoIT Sales Training</t>
  </si>
  <si>
    <t>2000-12-08T17:00:00Z</t>
  </si>
  <si>
    <t>San Francisco Room  (B side)</t>
  </si>
  <si>
    <t>Updated: West Coast Sales Training</t>
  </si>
  <si>
    <t>I have enclosed a map of where the dinner will be tonight.  Am I missing anyone if so , please let them know?  Any questions please call me at; 408-562-8189  Thank you -- Elisabeth</t>
  </si>
  <si>
    <t>MEETING-993</t>
  </si>
  <si>
    <t>2000-12-05T08:00:00Z</t>
  </si>
  <si>
    <t>2000-09-21T00:30:00Z</t>
  </si>
  <si>
    <t>Training - Documentation</t>
  </si>
  <si>
    <t>Hello Everyone  Let's try to meet to identify who's doing what with regards to training, specifically: Curriculum Design Course Development Documentation Course Delivery  Thanks Chris</t>
  </si>
  <si>
    <t>MEETING-995</t>
  </si>
  <si>
    <t>2000-12-13T22:00:00Z</t>
  </si>
  <si>
    <t>Dan Baca</t>
  </si>
  <si>
    <t>MEETING-996</t>
  </si>
  <si>
    <t>2000-01-13T23:00:00Z</t>
  </si>
  <si>
    <t>Air Touch - John Doub with Bob Korinke</t>
  </si>
  <si>
    <t>MEETING-997</t>
  </si>
  <si>
    <t>2000-10-04T17:30:00Z</t>
  </si>
  <si>
    <t>Mtg Jeff Frank</t>
  </si>
  <si>
    <t>MEETING-998</t>
  </si>
  <si>
    <t>2000-09-12T21:00:00Z</t>
  </si>
  <si>
    <t>St. James Place?</t>
  </si>
  <si>
    <t>Updated: Training Next Week</t>
  </si>
  <si>
    <t>MEETING-999</t>
  </si>
  <si>
    <t>2000-07-03T00:00:00Z</t>
  </si>
  <si>
    <t>Bbq Lorie and Bob</t>
  </si>
  <si>
    <t>MEETING-1000</t>
  </si>
  <si>
    <t>2000-03-30T17:00:00Z</t>
  </si>
  <si>
    <t>Al Cloth, Appraiser 9.00a 925 820 1213</t>
  </si>
  <si>
    <t>MEETING-1001</t>
  </si>
  <si>
    <t>Channelwave Walkthru</t>
  </si>
  <si>
    <t>MEETING-1002</t>
  </si>
  <si>
    <t>2000-06-22T15:00:00Z</t>
  </si>
  <si>
    <t>Silverlake Sales Meeting 9.00 - 4.30</t>
  </si>
  <si>
    <t>MEETING-1003</t>
  </si>
  <si>
    <t>2000-03-18T03:00:00Z</t>
  </si>
  <si>
    <t>Dinner at Laurie &amp; Bob</t>
  </si>
  <si>
    <t>MEETING-1004</t>
  </si>
  <si>
    <t>2000-03-08T18:30:00Z</t>
  </si>
  <si>
    <t>Ahart - Archer check out with Craig Sheeley</t>
  </si>
  <si>
    <t>MEETING-1005</t>
  </si>
  <si>
    <t>call Virgin</t>
  </si>
  <si>
    <t>MEETING-1006</t>
  </si>
  <si>
    <t>2000-09-06T19:00:00Z</t>
  </si>
  <si>
    <t>MEETING-1007</t>
  </si>
  <si>
    <t>2000-10-25T21:00:00Z</t>
  </si>
  <si>
    <t>ChannelWave Training - Finance</t>
  </si>
  <si>
    <t>MEETING-1008</t>
  </si>
  <si>
    <t>2000-08-25T21:00:00Z</t>
  </si>
  <si>
    <t>Kate in Henry IV</t>
  </si>
  <si>
    <t>MEETING-1009</t>
  </si>
  <si>
    <t>2000-05-19T18:00:00Z</t>
  </si>
  <si>
    <t>Pinnacle -Karen</t>
  </si>
  <si>
    <t>MEETING-1010</t>
  </si>
  <si>
    <t>2000-02-15T21:00:00Z</t>
  </si>
  <si>
    <t>Planning with Cindy Sislop</t>
  </si>
  <si>
    <t>MEETING-1011</t>
  </si>
  <si>
    <t>Updated: Objectives for January sales training w/Venk/Chris L</t>
  </si>
  <si>
    <t>Sorry, Venk requested that I move this one.  Thanks, Amy</t>
  </si>
  <si>
    <t>MEETING-1012</t>
  </si>
  <si>
    <t>2000-10-27T07:00:00Z</t>
  </si>
  <si>
    <t>Cogniant Training</t>
  </si>
  <si>
    <t>MEETING-1013</t>
  </si>
  <si>
    <t>2000-05-09T20:00:00Z</t>
  </si>
  <si>
    <t>Mike Harris and James Harris for lunch</t>
  </si>
  <si>
    <t>MEETING-1014</t>
  </si>
  <si>
    <t>2000-12-29T20:00:00Z</t>
  </si>
  <si>
    <t>Gene Garrett</t>
  </si>
  <si>
    <t>MEETING-1015</t>
  </si>
  <si>
    <t>2000-10-10T22:00:00Z</t>
  </si>
  <si>
    <t>Pricing with Lisa  and Alex</t>
  </si>
  <si>
    <t>MEETING-1016</t>
  </si>
  <si>
    <t>MEETING-1017</t>
  </si>
  <si>
    <t>2000-01-13T21:30:00Z</t>
  </si>
  <si>
    <t>Air Touch - Sonya Hogisto</t>
  </si>
  <si>
    <t>MEETING-1018</t>
  </si>
  <si>
    <t>2000-12-08T16:00:00Z</t>
  </si>
  <si>
    <t>West Coast Sales Training</t>
  </si>
  <si>
    <t>MEETING-1019</t>
  </si>
  <si>
    <t>2000-09-13T19:30:00Z</t>
  </si>
  <si>
    <t>Training Plans</t>
  </si>
  <si>
    <t>MEETING-1020</t>
  </si>
  <si>
    <t>2000-03-29T18:00:00Z</t>
  </si>
  <si>
    <t>Sybase, Heidi Nelson</t>
  </si>
  <si>
    <t>MEETING-1021</t>
  </si>
  <si>
    <t>2000-09-01T17:00:00Z</t>
  </si>
  <si>
    <t>sales area</t>
  </si>
  <si>
    <t>Training requirements</t>
  </si>
  <si>
    <t>Sorry, I've had to help out with E*Trade problems.  How about Friday morning?</t>
  </si>
  <si>
    <t>MEETING-1022</t>
  </si>
  <si>
    <t>MEETING-1023</t>
  </si>
  <si>
    <t>MEETING-1024</t>
  </si>
  <si>
    <t>2000-09-12T18:00:00Z</t>
  </si>
  <si>
    <t>call  Virgin</t>
  </si>
  <si>
    <t>MEETING-1025</t>
  </si>
  <si>
    <t>2000-10-20T01:00:00Z</t>
  </si>
  <si>
    <t>Sales training - session content and materials</t>
  </si>
  <si>
    <t>MEETING-1026</t>
  </si>
  <si>
    <t>2000-03-08T04:00:00Z</t>
  </si>
  <si>
    <t>Kurt and Jim reCCC</t>
  </si>
  <si>
    <t>MEETING-1027</t>
  </si>
  <si>
    <t>David Chan</t>
  </si>
  <si>
    <t>MEETING-1028</t>
  </si>
  <si>
    <t>2000-06-01T16:00:00Z</t>
  </si>
  <si>
    <t>Grob to Santa Rosa 930-330 meet Larry MacDonald 1030</t>
  </si>
  <si>
    <t>MEETING-1029</t>
  </si>
  <si>
    <t>Training Course Design mtg</t>
  </si>
  <si>
    <t>MEETING-1030</t>
  </si>
  <si>
    <t>2000-08-17T22:00:00Z</t>
  </si>
  <si>
    <t>VLC Demo</t>
  </si>
  <si>
    <t>MEETING-1031</t>
  </si>
  <si>
    <t>2000-05-09T18:00:00Z</t>
  </si>
  <si>
    <t>Holden UK  Dave Morris 11-12</t>
  </si>
  <si>
    <t>MEETING-1032</t>
  </si>
  <si>
    <t>2000-10-10T20:00:00Z</t>
  </si>
  <si>
    <t>Conf call from Jonathan London IPG 201 391 1643</t>
  </si>
  <si>
    <t>MEETING-1033</t>
  </si>
  <si>
    <t>2000-07-29T00:00:00Z</t>
  </si>
  <si>
    <t>Russ &amp; Karen arr</t>
  </si>
  <si>
    <t>2000-12-07T23:30:00Z</t>
  </si>
  <si>
    <t>Sausalito Conference Room - (408) 562-7854</t>
  </si>
  <si>
    <t>Updated: Beta Meeting</t>
  </si>
  <si>
    <t xml:space="preserve">Update,  </t>
  </si>
  <si>
    <t xml:space="preserve">We will have the meeting in the Sausalito conference room. For those who can't attend personally, please dial in at (408) 562-7854, or reply with a telephone where you can be reached.  Thanks,  Ricardo  Hi all,  </t>
  </si>
  <si>
    <t>Can we move the Beta Meeting to 3:30? I have a meeting scheduled from 2:30 - 3:30.  Thank you for your flexibility,  Rick</t>
  </si>
  <si>
    <t>MEETING-1035</t>
  </si>
  <si>
    <t>Review channelwave contracts fields</t>
  </si>
  <si>
    <t>Tamra, Ruyben Sorry, I've just realized that I do have another commitment tomorrow morning and will not be available until after our Channelwave review session. I guess I'll leave it to you to decide whether you want to change the time or stay with a meeting with just you two at 8.00am. Chris</t>
  </si>
  <si>
    <t>MEETING-1036</t>
  </si>
  <si>
    <t>2000-11-22T02:00:00Z</t>
  </si>
  <si>
    <t>Today's meeting will be short.  Topic:  Who does what while I am gone to India and London!</t>
  </si>
  <si>
    <t>MEETING-1037</t>
  </si>
  <si>
    <t>2000-04-08T19:30:00Z</t>
  </si>
  <si>
    <t>Phillippa &amp; Kevin VS19 @ 1.50p</t>
  </si>
  <si>
    <t>MEETING-1038</t>
  </si>
  <si>
    <t>CGE&amp;Y Training</t>
  </si>
  <si>
    <t>To review training plan, logistics, content and deliverables</t>
  </si>
  <si>
    <t>MEETING-1039</t>
  </si>
  <si>
    <t>1999-12-23T20:00:00Z</t>
  </si>
  <si>
    <t>Jane</t>
  </si>
  <si>
    <t>MEETING-1040</t>
  </si>
  <si>
    <t>2000-07-01T21:00:00Z</t>
  </si>
  <si>
    <t>James in city</t>
  </si>
  <si>
    <t>MEETING-1041</t>
  </si>
  <si>
    <t>2000-11-15T23:00:00Z</t>
  </si>
  <si>
    <t>Conf call - Steve Hill</t>
  </si>
  <si>
    <t>MEETING-1042</t>
  </si>
  <si>
    <t>2000-08-31T15:30:00Z</t>
  </si>
  <si>
    <t>Updated: ChannelWave Project Meeting</t>
  </si>
  <si>
    <t>This meeting will serve as our weekly project review meeting.  Wanted to remind everyone about this meeting and let you know that we'll be in Park Place.</t>
  </si>
  <si>
    <t>MEETING-1043</t>
  </si>
  <si>
    <t>2000-09-18T21:00:00Z</t>
  </si>
  <si>
    <t>Jamcracker - Mary 408 725 4390</t>
  </si>
  <si>
    <t>MEETING-1044</t>
  </si>
  <si>
    <t>2000-09-12T00:00:00Z</t>
  </si>
  <si>
    <t>Mtg Susan Simmons</t>
  </si>
  <si>
    <t>MEETING-1045</t>
  </si>
  <si>
    <t>2000-06-09T16:00:00Z</t>
  </si>
  <si>
    <t>Call Jim Donnelly 415 538 9387</t>
  </si>
  <si>
    <t>MEETING-1046</t>
  </si>
  <si>
    <t>2000-03-07T15:30:00Z</t>
  </si>
  <si>
    <t>Call Chris Gullie 303 887 3096</t>
  </si>
  <si>
    <t>MEETING-1047</t>
  </si>
  <si>
    <t>2000-11-05T19:00:00Z</t>
  </si>
  <si>
    <t>James' Soccer?</t>
  </si>
  <si>
    <t>MEETING-1048</t>
  </si>
  <si>
    <t>2000-09-06T17:00:00Z</t>
  </si>
  <si>
    <t>Ben Harvey from Drbney to call re trust</t>
  </si>
  <si>
    <t>MEETING-1049</t>
  </si>
  <si>
    <t>2000-06-01T15:00:00Z</t>
  </si>
  <si>
    <t>conf call Lisa Quaglietti</t>
  </si>
  <si>
    <t>MEETING-1050</t>
  </si>
  <si>
    <t>2000-10-25T20:00:00Z</t>
  </si>
  <si>
    <t>Your training session on Channelwave</t>
  </si>
  <si>
    <t>Hi guys  We've finally agreed the dates for this - and this is your slot!  Chris</t>
  </si>
  <si>
    <t>MEETING-1051</t>
  </si>
  <si>
    <t>2000-02-24T20:30:00Z</t>
  </si>
  <si>
    <t>Conf call Gary Crossley</t>
  </si>
  <si>
    <t>MEETING-1052</t>
  </si>
  <si>
    <t>Jean arr VS 1.50p</t>
  </si>
  <si>
    <t>MEETING-1053</t>
  </si>
  <si>
    <t>Bruce Bahmani</t>
  </si>
  <si>
    <t>MEETING-1054</t>
  </si>
  <si>
    <t>2000-08-17T20:00:00Z</t>
  </si>
  <si>
    <t>Sales training review</t>
  </si>
  <si>
    <t>MEETING-1055</t>
  </si>
  <si>
    <t>2000-05-09T16:30:00Z</t>
  </si>
  <si>
    <t>Richard Fifield at Williams Allan</t>
  </si>
  <si>
    <t>MEETING-1056</t>
  </si>
  <si>
    <t>2000-09-27T01:00:00Z</t>
  </si>
  <si>
    <t>your office or mine</t>
  </si>
  <si>
    <t>Training materials and cd's</t>
  </si>
  <si>
    <t>Kimberlie  I've been reading all the various messages ref CD's etc and I would like to meet with you to understand the potential implications for training asap.   Are you available for 1/2 hr this afternoon at 3.00pm or 6.00pm?  Thanks Chris</t>
  </si>
  <si>
    <t>MEETING-1057</t>
  </si>
  <si>
    <t>2000-01-21T23:00:00Z</t>
  </si>
  <si>
    <t>Gary Crossley for Business Acct at Pleasanton</t>
  </si>
  <si>
    <t>MEETING-1058</t>
  </si>
  <si>
    <t>2000-07-28T18:00:00Z</t>
  </si>
  <si>
    <t>Call Ken Blaise</t>
  </si>
  <si>
    <t>2000-09-20T23:30:00Z</t>
  </si>
  <si>
    <t>New York Conference Room</t>
  </si>
  <si>
    <t xml:space="preserve">Srik and Ruth have expressed their concern that this meeting conflicts with the bug status meeting, to which several members of the beta team must attend. As a result I have decided to move it to 4:30 PM instead. Will this time work for everyone?  Thanks,  Ricardo  Hi all,  </t>
  </si>
  <si>
    <t>Can we have our Beta meeting this Wednesday afternoon from 4:00 - 5:00 PM. We'll be following up on last week's issues (which I'll redact and update you with an email) and set due dates for all the items in the Beta list. Please reply and let me know if this time will work for you. If not, Tuesday between 4 and 5 PM will work as well.  Best Regards,  Ricardo Garcia</t>
  </si>
  <si>
    <t>MEETING-1060</t>
  </si>
  <si>
    <t>2000-10-03T17:00:00Z</t>
  </si>
  <si>
    <t>Call OVI</t>
  </si>
  <si>
    <t>MEETING-1062</t>
  </si>
  <si>
    <t>2000-04-08T15:30:00Z</t>
  </si>
  <si>
    <t>Kevin Perryman re pruning</t>
  </si>
  <si>
    <t>MEETING-1063</t>
  </si>
  <si>
    <t>2000-09-22T15:00:00Z</t>
  </si>
  <si>
    <t>K=P Conf call</t>
  </si>
  <si>
    <t>MEETING-1064</t>
  </si>
  <si>
    <t>James party</t>
  </si>
  <si>
    <t>MEETING-1065</t>
  </si>
  <si>
    <t>2000-11-15T22:00:00Z</t>
  </si>
  <si>
    <t>MC and SE Training review</t>
  </si>
  <si>
    <t>Hello everyone We'd like to meet for half an hour to ensure everyone understands the objectives for the up-coming MC/SE training and their role in the production of materials for the event. Thanks Chris</t>
  </si>
  <si>
    <t>MEETING-1066</t>
  </si>
  <si>
    <t>2000-03-28T20:00:00Z</t>
  </si>
  <si>
    <t>12.15 Lunch Meeting Tim Ilian at Cisco</t>
  </si>
  <si>
    <t>MEETING-1067</t>
  </si>
  <si>
    <t>Enterprise/Partner Engagement Planning</t>
  </si>
  <si>
    <t>The purpose of this meeting is to put together an execution plan that enables us to leverage our partnerships with the Enterprise.  We'll also discuss priorities for how resources will be targeted at helping the company to win with the enterprise and our partners.</t>
  </si>
  <si>
    <t>MEETING-1068</t>
  </si>
  <si>
    <t>2000-11-27T15:30:00Z</t>
  </si>
  <si>
    <t>MEETING-1069</t>
  </si>
  <si>
    <t>2000-09-18T18:00:00Z</t>
  </si>
  <si>
    <t>Pricing Mtg</t>
  </si>
  <si>
    <t>MEETING-1070</t>
  </si>
  <si>
    <t>2000-06-20T07:00:00Z</t>
  </si>
  <si>
    <t>Kurt Dep UA at 2.45pm</t>
  </si>
  <si>
    <t>MEETING-1071</t>
  </si>
  <si>
    <t>2000-03-17T16:00:00Z</t>
  </si>
  <si>
    <t>Observe-presentations</t>
  </si>
  <si>
    <t>MEETING-1072</t>
  </si>
  <si>
    <t>2000-11-16T03:40:00Z</t>
  </si>
  <si>
    <t>Kate with Niellos</t>
  </si>
  <si>
    <t>MEETING-1073</t>
  </si>
  <si>
    <t>2000-11-21T08:00:00Z</t>
  </si>
  <si>
    <t>Caroline in UK</t>
  </si>
  <si>
    <t>MEETING-1074</t>
  </si>
  <si>
    <t>2000-09-11T21:00:00Z</t>
  </si>
  <si>
    <t>Mtg - Elba</t>
  </si>
  <si>
    <t>MEETING-1075</t>
  </si>
  <si>
    <t>2000-03-06T23:30:00Z</t>
  </si>
  <si>
    <t>call Chris Gullie 303 887 3096</t>
  </si>
  <si>
    <t>MEETING-1077</t>
  </si>
  <si>
    <t>2000-08-01T15:00:00Z</t>
  </si>
  <si>
    <t>MEETING-1078</t>
  </si>
  <si>
    <t>2000-05-31T21:00:00Z</t>
  </si>
  <si>
    <t>Gary Crossley here</t>
  </si>
  <si>
    <t>MEETING-1079</t>
  </si>
  <si>
    <t>2000-10-25T20:30:00Z</t>
  </si>
  <si>
    <t>Channelwave training</t>
  </si>
  <si>
    <t>MEETING-1080</t>
  </si>
  <si>
    <t>2000-05-18T16:30:00Z</t>
  </si>
  <si>
    <t>Mark Drobny DCL &amp; CLL</t>
  </si>
  <si>
    <t>MEETING-1081</t>
  </si>
  <si>
    <t>2000-02-13T08:00:00Z</t>
  </si>
  <si>
    <t>James' Cubs Blue &amp; Gold Dinner</t>
  </si>
  <si>
    <t>MEETING-1082</t>
  </si>
  <si>
    <t>2000-10-26T07:00:00Z</t>
  </si>
  <si>
    <t>MEETING-1083</t>
  </si>
  <si>
    <t>2000-10-05T18:30:00Z</t>
  </si>
  <si>
    <t>Faultline</t>
  </si>
  <si>
    <t>Pat Carroll - DMR</t>
  </si>
  <si>
    <t>MEETING-1084</t>
  </si>
  <si>
    <t>2000-10-09T15:00:00Z</t>
  </si>
  <si>
    <t>MEETING-1085</t>
  </si>
  <si>
    <t>2000-07-27T18:30:00Z</t>
  </si>
  <si>
    <t>Mtg Jim</t>
  </si>
  <si>
    <t>MEETING-1086</t>
  </si>
  <si>
    <t>2000-12-06T17:30:00Z</t>
  </si>
  <si>
    <t>Gene's office</t>
  </si>
  <si>
    <t>This week's sales training mtg</t>
  </si>
  <si>
    <t>MEETING-1087</t>
  </si>
  <si>
    <t>2000-09-21T19:00:00Z</t>
  </si>
  <si>
    <t>ChannelWave Project Review</t>
  </si>
  <si>
    <t>MEETING-1088</t>
  </si>
  <si>
    <t>2000-12-11T17:30:00Z</t>
  </si>
  <si>
    <t>Venk</t>
  </si>
  <si>
    <t>MEETING-1089</t>
  </si>
  <si>
    <t>2000-01-11T16:30:00Z</t>
  </si>
  <si>
    <t>Call Bill Russell 408 447 0425</t>
  </si>
  <si>
    <t>MEETING-1090</t>
  </si>
  <si>
    <t>2000-11-27T18:00:00Z</t>
  </si>
  <si>
    <t>David Swanson</t>
  </si>
  <si>
    <t>MEETING-1091</t>
  </si>
  <si>
    <t>2000-04-07T16:00:00Z</t>
  </si>
  <si>
    <t>call Williams Allen</t>
  </si>
  <si>
    <t>MEETING-1092</t>
  </si>
  <si>
    <t>2000-09-11T22:00:00Z</t>
  </si>
  <si>
    <t>Training slides</t>
  </si>
  <si>
    <t>Let's meet to review training slides and objecctives Chris</t>
  </si>
  <si>
    <t>MEETING-1093</t>
  </si>
  <si>
    <t>AC Training Starts</t>
  </si>
  <si>
    <t>MEETING-1094</t>
  </si>
  <si>
    <t>1999-12-23T00:00:00Z</t>
  </si>
  <si>
    <t>Ian + Karen</t>
  </si>
  <si>
    <t>MEETING-1095</t>
  </si>
  <si>
    <t>Canceled: Weekly Staff Meeting</t>
  </si>
  <si>
    <t>Sujan will communicate when he wants to schedule these meetings.  Lisa</t>
  </si>
  <si>
    <t>MEETING-1096</t>
  </si>
  <si>
    <t>Call Lisa</t>
  </si>
  <si>
    <t>MEETING-1097</t>
  </si>
  <si>
    <t>2000-03-28T19:00:00Z</t>
  </si>
  <si>
    <t>Marshall Thomson, Prime Pay</t>
  </si>
  <si>
    <t>MEETING-1098</t>
  </si>
  <si>
    <t>AE and Technical training</t>
  </si>
  <si>
    <t>Richard  I understand Donivan is away at present but I'd like to get started on understanding more about the requirements and objectives for technical training. Can you help? If we could get started this week it would be great.  Chris</t>
  </si>
  <si>
    <t>MEETING-1099</t>
  </si>
  <si>
    <t>2000-09-18T16:00:00Z</t>
  </si>
  <si>
    <t>Channelwave Training</t>
  </si>
  <si>
    <t>MEETING-1100</t>
  </si>
  <si>
    <t>Jim Dep UA at 9.00a</t>
  </si>
  <si>
    <t>MEETING-1101</t>
  </si>
  <si>
    <t>2000-11-08T08:00:00Z</t>
  </si>
  <si>
    <t>Charlotte</t>
  </si>
  <si>
    <t>Sales Meeting</t>
  </si>
  <si>
    <t>MEETING-1102</t>
  </si>
  <si>
    <t>2000-11-16T02:00:00Z</t>
  </si>
  <si>
    <t>MEETING-1103</t>
  </si>
  <si>
    <t>2000-11-21T15:30:00Z</t>
  </si>
  <si>
    <t>MEETING-1104</t>
  </si>
  <si>
    <t>Mtg - Donivan Fox</t>
  </si>
  <si>
    <t>MEETING-1105</t>
  </si>
  <si>
    <t>2000-06-09T02:00:00Z</t>
  </si>
  <si>
    <t>CCC Jim and Kurt</t>
  </si>
  <si>
    <t>MEETING-1106</t>
  </si>
  <si>
    <t>2000-03-06T20:00:00Z</t>
  </si>
  <si>
    <t>Conf call</t>
  </si>
  <si>
    <t>MEETING-1107</t>
  </si>
  <si>
    <t>2000-11-04T21:00:00Z</t>
  </si>
  <si>
    <t>James' Soccer</t>
  </si>
  <si>
    <t>MEETING-1108</t>
  </si>
  <si>
    <t>2000-10-25T15:00:00Z</t>
  </si>
  <si>
    <t>MEETING-1109</t>
  </si>
  <si>
    <t>2000-10-28T18:00:00Z</t>
  </si>
  <si>
    <t>James Soccer match - Home 11.30a</t>
  </si>
  <si>
    <t>MEETING-1110</t>
  </si>
  <si>
    <t>2000-08-24T19:30:00Z</t>
  </si>
  <si>
    <t>Lunch with Kevin</t>
  </si>
  <si>
    <t>MEETING-1111</t>
  </si>
  <si>
    <t>2000-05-18T14:30:00Z</t>
  </si>
  <si>
    <t>conf call Jeff and chuck</t>
  </si>
  <si>
    <t>MEETING-1112</t>
  </si>
  <si>
    <t>2000-10-11T20:30:00Z</t>
  </si>
  <si>
    <t>review plan for sales training</t>
  </si>
  <si>
    <t>MEETING-1113</t>
  </si>
  <si>
    <t>2000-10-12T23:30:00Z</t>
  </si>
  <si>
    <t>Let's discuss what you need to cover for Finance etc</t>
  </si>
  <si>
    <t>MEETING-1114</t>
  </si>
  <si>
    <t>2000-05-08T21:30:00Z</t>
  </si>
  <si>
    <t>mtg Carl Turner, Netsurvey at HQ Broadgate</t>
  </si>
  <si>
    <t>MEETING-1115</t>
  </si>
  <si>
    <t>2000-12-21T20:00:00Z</t>
  </si>
  <si>
    <t>Communication Mtg</t>
  </si>
  <si>
    <t>MEETING-1116</t>
  </si>
  <si>
    <t>2000-10-08T20:00:00Z</t>
  </si>
  <si>
    <t>James Soccer Match - Home 2.00p</t>
  </si>
  <si>
    <t>MEETING-1117</t>
  </si>
  <si>
    <t>2000-07-27T00:00:00Z</t>
  </si>
  <si>
    <t>EP - mtg 5.00</t>
  </si>
  <si>
    <t>MEETING-1118</t>
  </si>
  <si>
    <t>2000-12-06T20:00:00Z</t>
  </si>
  <si>
    <t>meet in Chris's office</t>
  </si>
  <si>
    <t>Lunch - Chris, Dean and Doug</t>
  </si>
  <si>
    <t>MEETING-1119</t>
  </si>
  <si>
    <t>2000-04-28T17:30:00Z</t>
  </si>
  <si>
    <t>David Schultz at HQ</t>
  </si>
  <si>
    <t>MEETING-1120</t>
  </si>
  <si>
    <t>2000-09-21T17:30:00Z</t>
  </si>
  <si>
    <t>training logistic w/ CGE&amp;Y - Dalla ADC personnel - Betty Chan</t>
  </si>
  <si>
    <t>MEETING-1121</t>
  </si>
  <si>
    <t>2000-12-09T23:00:00Z</t>
  </si>
  <si>
    <t>3-6pm James Band Workshop at School</t>
  </si>
  <si>
    <t>MEETING-1122</t>
  </si>
  <si>
    <t>Mtg robert, lisa, barry</t>
  </si>
  <si>
    <t>MEETING-1123</t>
  </si>
  <si>
    <t>2000-12-01T17:00:00Z</t>
  </si>
  <si>
    <t>MC &amp; SE training</t>
  </si>
  <si>
    <t>Just a little reminder for the MC &amp; SE training in the Presentation Practice - Role Play.</t>
  </si>
  <si>
    <t>MEETING-1124</t>
  </si>
  <si>
    <t>2000-04-07T15:00:00Z</t>
  </si>
  <si>
    <t>call Classic car Club</t>
  </si>
  <si>
    <t>MEETING-1125</t>
  </si>
  <si>
    <t>2000-12-04T15:30:00Z</t>
  </si>
  <si>
    <t>MEETING-1126</t>
  </si>
  <si>
    <t>2000-09-21T18:30:00Z</t>
  </si>
  <si>
    <t>Edward Thomas - lunch</t>
  </si>
  <si>
    <t>MEETING-1127</t>
  </si>
  <si>
    <t>2000-06-30T16:30:00Z</t>
  </si>
  <si>
    <t>Call Jim</t>
  </si>
  <si>
    <t>MEETING-1128</t>
  </si>
  <si>
    <t>Since this is the night that we're having dinner with E*TRADE we'll need to move this meeting to Weds. Divakar,  We're setting this meeting up at 6:00 pm Tuesday's on a weekly basis so that you may attend.  We'll provide you with the phone number for the Park Place conference room so that you can conference in.  Let me know if this time causes any problems.  Thanks, Lisa</t>
  </si>
  <si>
    <t>MEETING-1129</t>
  </si>
  <si>
    <t>2000-03-27T16:30:00Z</t>
  </si>
  <si>
    <t>Bill Miller @ 7 Hills</t>
  </si>
  <si>
    <t>MEETING-1130</t>
  </si>
  <si>
    <t>Partner training review</t>
  </si>
  <si>
    <t>MEETING-1131</t>
  </si>
  <si>
    <t>2000-11-03T02:00:00Z</t>
  </si>
  <si>
    <t>Training prep for next week</t>
  </si>
  <si>
    <t>Elizabeth, FYI I've arranged this with Gene today. Chris</t>
  </si>
  <si>
    <t>MEETING-1132</t>
  </si>
  <si>
    <t>MC and SE trg mtg</t>
  </si>
  <si>
    <t>MEETING-1133</t>
  </si>
  <si>
    <t>2000-11-06T08:00:00Z</t>
  </si>
  <si>
    <t>Kate Wylie here</t>
  </si>
  <si>
    <t>MEETING-1134</t>
  </si>
  <si>
    <t>Jim Donnelly</t>
  </si>
  <si>
    <t>MEETING-1135</t>
  </si>
  <si>
    <t>2000-10-24T00:00:00Z</t>
  </si>
  <si>
    <t>ADR Channelwave</t>
  </si>
  <si>
    <t>MEETING-1136</t>
  </si>
  <si>
    <t>2000-11-04T04:00:00Z</t>
  </si>
  <si>
    <t>Swap Meet Ski</t>
  </si>
  <si>
    <t>MEETING-1137</t>
  </si>
  <si>
    <t>Channelwave ADR/CRR</t>
  </si>
  <si>
    <t>MEETING-1138</t>
  </si>
  <si>
    <t>2000-10-28T02:00:00Z</t>
  </si>
  <si>
    <t>Mike &amp; Laura</t>
  </si>
  <si>
    <t>MEETING-1139</t>
  </si>
  <si>
    <t>2000-05-13T02:00:00Z</t>
  </si>
  <si>
    <t>Kate arrives SFO 8.00p</t>
  </si>
  <si>
    <t>MEETING-1140</t>
  </si>
  <si>
    <t>2000-09-19T07:00:00Z</t>
  </si>
  <si>
    <t>UGS US Conference Atlanta - Jim</t>
  </si>
  <si>
    <t>MEETING-1141</t>
  </si>
  <si>
    <t>2000-08-11T15:30:00Z</t>
  </si>
  <si>
    <t>call from UK Channel Practice re K=P</t>
  </si>
  <si>
    <t>MEETING-1142</t>
  </si>
  <si>
    <t>2000-12-11T16:00:00Z</t>
  </si>
  <si>
    <t>Techmart, Santa Clara</t>
  </si>
  <si>
    <t>Sales training meeting for January, please note the dates in your New Year calendar.  More info to follow later.</t>
  </si>
  <si>
    <t>MEETING-1143</t>
  </si>
  <si>
    <t>2000-12-20T23:30:00Z</t>
  </si>
  <si>
    <t>MEETING-1144</t>
  </si>
  <si>
    <t>2000-01-21T16:00:00Z</t>
  </si>
  <si>
    <t>Rhythms meeting</t>
  </si>
  <si>
    <t>MEETING-1145</t>
  </si>
  <si>
    <t>Mtg Shawn Swanson, Dan Baca</t>
  </si>
  <si>
    <t>MEETING-1146</t>
  </si>
  <si>
    <t>2000-12-06T19:00:00Z</t>
  </si>
  <si>
    <t>Training Devt - Progress Review</t>
  </si>
  <si>
    <t>MEETING-1147</t>
  </si>
  <si>
    <t>2000-04-27T07:00:00Z</t>
  </si>
  <si>
    <t>Deb Dave &amp; boys leave</t>
  </si>
  <si>
    <t>MEETING-1148</t>
  </si>
  <si>
    <t>Bruce Bahmani, Artisan</t>
  </si>
  <si>
    <t>MEETING-1149</t>
  </si>
  <si>
    <t>2000-12-09T16:00:00Z</t>
  </si>
  <si>
    <t>Kate ISSE EXAM at Sackland in Moraga</t>
  </si>
  <si>
    <t>MEETING-1150</t>
  </si>
  <si>
    <t>2000-01-07T21:00:00Z</t>
  </si>
  <si>
    <t>Conf call Madge - tim connely and tony costello</t>
  </si>
  <si>
    <t>MEETING-1151</t>
  </si>
  <si>
    <t>2000-04-07T14:00:00Z</t>
  </si>
  <si>
    <t>Call Jane - Farewell</t>
  </si>
  <si>
    <t>MEETING-1152</t>
  </si>
  <si>
    <t>2000-12-02T21:00:00Z</t>
  </si>
  <si>
    <t>Kevin and Katie Tree party</t>
  </si>
  <si>
    <t>MEETING-1153</t>
  </si>
  <si>
    <t>1999-12-22T18:00:00Z</t>
  </si>
  <si>
    <t>Carl  Turner at HQ</t>
  </si>
  <si>
    <t>MEETING-1154</t>
  </si>
  <si>
    <t>conf call CGEY</t>
  </si>
  <si>
    <t>MEETING-1155</t>
  </si>
  <si>
    <t>Marcia K</t>
  </si>
  <si>
    <t>MEETING-1156</t>
  </si>
  <si>
    <t>2000-11-21T19:00:00Z</t>
  </si>
  <si>
    <t>Doug Field</t>
  </si>
  <si>
    <t>MEETING-1157</t>
  </si>
  <si>
    <t>2000-11-21T21:00:00Z</t>
  </si>
  <si>
    <t>Program Mgt Mtg</t>
  </si>
  <si>
    <t>MEETING-1158</t>
  </si>
  <si>
    <t>2000-08-21T07:00:00Z</t>
  </si>
  <si>
    <t>SUN w/w sales training, San Diego</t>
  </si>
  <si>
    <t>MEETING-1159</t>
  </si>
  <si>
    <t>2000-09-16T23:00:00Z</t>
  </si>
  <si>
    <t>James Soccer Match 4.00p</t>
  </si>
  <si>
    <t>MEETING-1160</t>
  </si>
  <si>
    <t>2000-06-15T22:00:00Z</t>
  </si>
  <si>
    <t>Collect Car from CCC and drive to Kevin's</t>
  </si>
  <si>
    <t>MEETING-1161</t>
  </si>
  <si>
    <t>2000-11-03T00:00:00Z</t>
  </si>
  <si>
    <t>Gene and David Chan</t>
  </si>
  <si>
    <t>MEETING-1162</t>
  </si>
  <si>
    <t>Training Mtg</t>
  </si>
  <si>
    <t>MEETING-1163</t>
  </si>
  <si>
    <t>2000-06-08T19:30:00Z</t>
  </si>
  <si>
    <t>Sun: Tom Rowlings and Shawn</t>
  </si>
  <si>
    <t>MEETING-1164</t>
  </si>
  <si>
    <t>2000-10-19T19:00:00Z</t>
  </si>
  <si>
    <t>Channelwave training CONTENT</t>
  </si>
  <si>
    <t>Hi team  Given that we have now finalised the dates, can we meet to finalise the content for each session in the channelwave training? I hope CJ will be able to join us to discuss the latest regarding the materials. thanks Chris</t>
  </si>
  <si>
    <t>MEETING-1165</t>
  </si>
  <si>
    <t>2000-07-29T07:00:00Z</t>
  </si>
  <si>
    <t>Russ &amp; Karen here</t>
  </si>
  <si>
    <t>MEETING-1166</t>
  </si>
  <si>
    <t>Richard Toza</t>
  </si>
  <si>
    <t>MEETING-1167</t>
  </si>
  <si>
    <t>2000-05-26T22:30:00Z</t>
  </si>
  <si>
    <t>Flying with James</t>
  </si>
  <si>
    <t>MEETING-1168</t>
  </si>
  <si>
    <t>MEETING-1169</t>
  </si>
  <si>
    <t>2000-11-16T16:30:00Z</t>
  </si>
  <si>
    <t>Updated: ChannelWave Project Meeting 1-888-742-8686 ID 3009081</t>
  </si>
  <si>
    <t>This meeting will serve as our weekly project review meeting.</t>
  </si>
  <si>
    <t>MEETING-1170</t>
  </si>
  <si>
    <t>2000-10-16T15:00:00Z</t>
  </si>
  <si>
    <t>MEETING-1171</t>
  </si>
  <si>
    <t>2000-02-11T01:00:00Z</t>
  </si>
  <si>
    <t>Richard Griffith</t>
  </si>
  <si>
    <t>MEETING-1172</t>
  </si>
  <si>
    <t>2000-10-14T17:00:00Z</t>
  </si>
  <si>
    <t>James Soccer Match - Home 10.00a</t>
  </si>
  <si>
    <t>MEETING-1173</t>
  </si>
  <si>
    <t>Kathy Chancellor mtg Burroughs</t>
  </si>
  <si>
    <t>MEETING-1174</t>
  </si>
  <si>
    <t>2000-10-25T07:00:00Z</t>
  </si>
  <si>
    <t>MEETING-1175</t>
  </si>
  <si>
    <t>AC Japan TRg mtg</t>
  </si>
  <si>
    <t>MEETING-1176</t>
  </si>
  <si>
    <t>2000-07-26T19:30:00Z</t>
  </si>
  <si>
    <t>Mary Pizzimente - lunch</t>
  </si>
  <si>
    <t>MEETING-1177</t>
  </si>
  <si>
    <t>2000-12-06T01:00:00Z</t>
  </si>
  <si>
    <t>SVLG Mtg</t>
  </si>
  <si>
    <t>MEETING-1178</t>
  </si>
  <si>
    <t>Business process mapping with Jim</t>
  </si>
  <si>
    <t>Work through some process flow items and objectives for ChannelWave training.  Chris, If you are here, please feel free to attend, but not required at this point.</t>
  </si>
  <si>
    <t>MEETING-1179</t>
  </si>
  <si>
    <t>MEETING-1180</t>
  </si>
  <si>
    <t>2000-12-02T16:00:00Z</t>
  </si>
  <si>
    <t>Kate SAT Test at SRVHS</t>
  </si>
  <si>
    <t>MEETING-1181</t>
  </si>
  <si>
    <t>1999-12-22T00:00:00Z</t>
  </si>
  <si>
    <t>Call OVI re Jan 7/8 skiing</t>
  </si>
  <si>
    <t>MEETING-1182</t>
  </si>
  <si>
    <t>2000-09-21T16:30:00Z</t>
  </si>
  <si>
    <t>Drobny mtg - 9.30a</t>
  </si>
  <si>
    <t>MEETING-1183</t>
  </si>
  <si>
    <t>Robert Moore</t>
  </si>
  <si>
    <t>MEETING-1184</t>
  </si>
  <si>
    <t>2000-11-21T20:00:00Z</t>
  </si>
  <si>
    <t>Mike Nunn</t>
  </si>
  <si>
    <t>MEETING-1185</t>
  </si>
  <si>
    <t>2000-09-15T23:00:00Z</t>
  </si>
  <si>
    <t>Gary Crossley</t>
  </si>
  <si>
    <t>MEETING-1186</t>
  </si>
  <si>
    <t>2000-11-02T20:00:00Z</t>
  </si>
  <si>
    <t>Doug Field - Lunch</t>
  </si>
  <si>
    <t>MEETING-1187</t>
  </si>
  <si>
    <t>2000-11-14T18:00:00Z</t>
  </si>
  <si>
    <t>MEETING-1188</t>
  </si>
  <si>
    <t>2000-06-08T19:00:00Z</t>
  </si>
  <si>
    <t>Mtg prep with Shawn</t>
  </si>
  <si>
    <t>MEETING-1189</t>
  </si>
  <si>
    <t>2000-11-03T20:00:00Z</t>
  </si>
  <si>
    <t>Kate CPS interview</t>
  </si>
  <si>
    <t>MEETING-1190</t>
  </si>
  <si>
    <t>Helen Spade</t>
  </si>
  <si>
    <t>MEETING-1191</t>
  </si>
  <si>
    <t>2000-02-17T21:50:00Z</t>
  </si>
  <si>
    <t>Meet Penny &amp; Kevin VS19</t>
  </si>
  <si>
    <t>MEETING-1192</t>
  </si>
  <si>
    <t>Call from Jonathan London</t>
  </si>
  <si>
    <t>MEETING-1193</t>
  </si>
  <si>
    <t>2000-10-14T02:00:00Z</t>
  </si>
  <si>
    <t>Kate - Dance</t>
  </si>
  <si>
    <t>MEETING-1194</t>
  </si>
  <si>
    <t>2000-08-10T18:00:00Z</t>
  </si>
  <si>
    <t>Sales Training review - lisa, jim, barry, alex</t>
  </si>
  <si>
    <t>MEETING-1195</t>
  </si>
  <si>
    <t>2000-12-21T20:30:00Z</t>
  </si>
  <si>
    <t>Comms Mtg</t>
  </si>
  <si>
    <t>MEETING-1196</t>
  </si>
  <si>
    <t>2000-05-07T07:00:00Z</t>
  </si>
  <si>
    <t>Kate East Coast School Trip til 13th</t>
  </si>
  <si>
    <t>MEETING-1197</t>
  </si>
  <si>
    <t>2000-09-26T19:00:00Z</t>
  </si>
  <si>
    <t>Q4 Sales Training</t>
  </si>
  <si>
    <t>MEETING-1198</t>
  </si>
  <si>
    <t>ADR/CRR Training</t>
  </si>
  <si>
    <t>MEETING-1199</t>
  </si>
  <si>
    <t>2000-10-07T17:00:00Z</t>
  </si>
  <si>
    <t>James Soccer Match 10.00a</t>
  </si>
  <si>
    <t>MEETING-1200</t>
  </si>
  <si>
    <t>2000-07-25T22:00:00Z</t>
  </si>
  <si>
    <t>Shawn Swanson</t>
  </si>
  <si>
    <t>MEETING-1201</t>
  </si>
  <si>
    <t>Call UK</t>
  </si>
  <si>
    <t>Speak to Richard Wadsworth about training in UK and Europe</t>
  </si>
  <si>
    <t>MEETING-1202</t>
  </si>
  <si>
    <t>2000-10-02T15:00:00Z</t>
  </si>
  <si>
    <t>Dallas</t>
  </si>
  <si>
    <t>CGEY Training</t>
  </si>
  <si>
    <t>MEETING-1203</t>
  </si>
  <si>
    <t>2000-12-09T03:00:00Z</t>
  </si>
  <si>
    <t>MEETING-1204</t>
  </si>
  <si>
    <t>2000-01-07T19:00:00Z</t>
  </si>
  <si>
    <t>Meet Ken at house</t>
  </si>
  <si>
    <t>MEETING-1205</t>
  </si>
  <si>
    <t>2000-10-01T20:00:00Z</t>
  </si>
  <si>
    <t>James Soccer match 1.00p</t>
  </si>
  <si>
    <t>MEETING-1206</t>
  </si>
  <si>
    <t>2000-07-06T16:00:00Z</t>
  </si>
  <si>
    <t>MEETING-1207</t>
  </si>
  <si>
    <t>Mgt/Leadership Training</t>
  </si>
  <si>
    <t>MEETING-1208</t>
  </si>
  <si>
    <t>2000-09-08T23:00:00Z</t>
  </si>
  <si>
    <t>NY conf rm</t>
  </si>
  <si>
    <t>Beta Planning</t>
  </si>
  <si>
    <t xml:space="preserve">This is a continuing series of meetings to discuss the up coming Beta program with respresentation from Marketing, Engineering, Customer Service and Training. We'll invite representatives from other functional areas as needed.  </t>
  </si>
  <si>
    <t>MEETING-1209</t>
  </si>
  <si>
    <t>2000-09-21T00:00:00Z</t>
  </si>
  <si>
    <t>Donivan and Betty</t>
  </si>
  <si>
    <t>MEETING-1210</t>
  </si>
  <si>
    <t>David's Office</t>
  </si>
  <si>
    <t>Discussion</t>
  </si>
  <si>
    <t>MEETING-1211</t>
  </si>
  <si>
    <t>2000-11-21T19:30:00Z</t>
  </si>
  <si>
    <t>MEETING-1212</t>
  </si>
  <si>
    <t>2000-09-15T16:00:00Z</t>
  </si>
  <si>
    <t>Channelwave Training conf call</t>
  </si>
  <si>
    <t>MEETING-1213</t>
  </si>
  <si>
    <t>2000-06-15T03:00:00Z</t>
  </si>
  <si>
    <t>Llyn &amp; David</t>
  </si>
  <si>
    <t>MEETING-1214</t>
  </si>
  <si>
    <t>Follow-up to sales training, next steps. SE training discussion. Atlanta meeting requirements, if any.</t>
  </si>
  <si>
    <t>MEETING-1215</t>
  </si>
  <si>
    <t>2000-11-13T21:00:00Z</t>
  </si>
  <si>
    <t>Take Caroline and Kate to SFO</t>
  </si>
  <si>
    <t>MEETING-1216</t>
  </si>
  <si>
    <t>2000-09-09T03:00:00Z</t>
  </si>
  <si>
    <t>Jim &amp; Kristen</t>
  </si>
  <si>
    <t>MEETING-1217</t>
  </si>
  <si>
    <t>2000-06-08T02:00:00Z</t>
  </si>
  <si>
    <t>MEETING-1218</t>
  </si>
  <si>
    <t>Gene and David</t>
  </si>
  <si>
    <t>MEETING-1219</t>
  </si>
  <si>
    <t>Sales training - Chaminade</t>
  </si>
  <si>
    <t>MEETING-1220</t>
  </si>
  <si>
    <t>2000-12-12T21:00:00Z</t>
  </si>
  <si>
    <t>Collect Caroline at SFO from VS 19 at 2.05p</t>
  </si>
  <si>
    <t>MEETING-1221</t>
  </si>
  <si>
    <t>Return CCC</t>
  </si>
  <si>
    <t>MEETING-1222</t>
  </si>
  <si>
    <t>2000-08-10T17:30:00Z</t>
  </si>
  <si>
    <t>Alex Tran mtg Curie</t>
  </si>
  <si>
    <t>MEETING-1223</t>
  </si>
  <si>
    <t>MEETING-1224</t>
  </si>
  <si>
    <t>2000-09-25T22:30:00Z</t>
  </si>
  <si>
    <t>Consultant interview</t>
  </si>
  <si>
    <t>MEETING-1225</t>
  </si>
  <si>
    <t>2000-07-25T21:00:00Z</t>
  </si>
  <si>
    <t>MEETING-1226</t>
  </si>
  <si>
    <t>MEETING-1227</t>
  </si>
  <si>
    <t>Lisa's office - Con Call</t>
  </si>
  <si>
    <t>ChannelWave Training Discussion</t>
  </si>
  <si>
    <t>MEETING-1228</t>
  </si>
  <si>
    <t>MEETING-1229</t>
  </si>
  <si>
    <t>2000-01-07T16:00:00Z</t>
  </si>
  <si>
    <t>Telcon Chuck Winburn</t>
  </si>
  <si>
    <t>MEETING-1230</t>
  </si>
  <si>
    <t>2000-09-30T21:00:00Z</t>
  </si>
  <si>
    <t>James Soccer Match - Home 2.30p</t>
  </si>
  <si>
    <t>MEETING-1231</t>
  </si>
  <si>
    <t>MEETING-1232</t>
  </si>
  <si>
    <t>2000-04-03T17:15:00Z</t>
  </si>
  <si>
    <t>Scott Brown at 7 hills</t>
  </si>
  <si>
    <t>MEETING-1233</t>
  </si>
  <si>
    <t>your desk</t>
  </si>
  <si>
    <t>Product overview for Chris</t>
  </si>
  <si>
    <t>MEETING-1234</t>
  </si>
  <si>
    <t>2000-12-01T01:00:00Z</t>
  </si>
  <si>
    <t>Kate Piano at 5pm</t>
  </si>
  <si>
    <t>MEETING-1235</t>
  </si>
  <si>
    <t>2000-09-20T23:00:00Z</t>
  </si>
  <si>
    <t>Beta review mtg</t>
  </si>
  <si>
    <t>MEETING-1236</t>
  </si>
  <si>
    <t>Doug Field here</t>
  </si>
  <si>
    <t>MEETING-1237</t>
  </si>
  <si>
    <t>2000-10-07T07:00:00Z</t>
  </si>
  <si>
    <t>Planes of Fame at Chino www.planesoffame.org</t>
  </si>
  <si>
    <t>MEETING-1238</t>
  </si>
  <si>
    <t>2000-06-14T07:00:00Z</t>
  </si>
  <si>
    <t>Kurt arr UA930 6.25am</t>
  </si>
  <si>
    <t>MEETING-1239</t>
  </si>
  <si>
    <t>Davids office</t>
  </si>
  <si>
    <t>Manager training</t>
  </si>
  <si>
    <t>David  As discussed today, let's meet to review content for possible manager training program. Chris</t>
  </si>
  <si>
    <t>MEETING-1240</t>
  </si>
  <si>
    <t>Comm mtg</t>
  </si>
  <si>
    <t>MEETING-1241</t>
  </si>
  <si>
    <t>MEETING-1242</t>
  </si>
  <si>
    <t>Conf call - Dan Baca</t>
  </si>
  <si>
    <t>MEETING-1243</t>
  </si>
  <si>
    <t>2000-06-07T15:00:00Z</t>
  </si>
  <si>
    <t>Develop outline for AvocadoIT Sales Training</t>
  </si>
  <si>
    <t>MEETING-1244</t>
  </si>
  <si>
    <t>MEETING-1245</t>
  </si>
  <si>
    <t>2000-05-24T21:00:00Z</t>
  </si>
  <si>
    <t>AvocadoIT - Lisa Quagletti</t>
  </si>
  <si>
    <t>MEETING-1246</t>
  </si>
  <si>
    <t>call CJ</t>
  </si>
  <si>
    <t>MEETING-1247</t>
  </si>
  <si>
    <t>2000-08-04T07:00:00Z</t>
  </si>
  <si>
    <t>Deb &amp; Dave here</t>
  </si>
  <si>
    <t>MEETING-1248</t>
  </si>
  <si>
    <t>call Gene re sales Training</t>
  </si>
  <si>
    <t>MEETING-1249</t>
  </si>
  <si>
    <t>2000-05-11T23:00:00Z</t>
  </si>
  <si>
    <t>K=P meeting?</t>
  </si>
  <si>
    <t>MEETING-1250</t>
  </si>
  <si>
    <t>2000-10-05T23:30:00Z</t>
  </si>
  <si>
    <t>Channelwave training for ADR, Ops, Finance etc</t>
  </si>
  <si>
    <t>Tamra Let's try to get together to start the outline for this training. OK? Chris</t>
  </si>
  <si>
    <t>MEETING-1251</t>
  </si>
  <si>
    <t>MC/SE Training</t>
  </si>
  <si>
    <t>MEETING-1253</t>
  </si>
  <si>
    <t>2000-10-24T07:00:00Z</t>
  </si>
  <si>
    <t>MEETING-1254</t>
  </si>
  <si>
    <t>2000-05-06T21:00:00Z</t>
  </si>
  <si>
    <t>Jane at home to collect PC etc</t>
  </si>
  <si>
    <t>MEETING-1255</t>
  </si>
  <si>
    <t>MEETING-1256</t>
  </si>
  <si>
    <t>Alex re Q4 Sales Training</t>
  </si>
  <si>
    <t>MEETING-1257</t>
  </si>
  <si>
    <t>Barry Phillips 1-2</t>
  </si>
  <si>
    <t>MEETING-1258</t>
  </si>
  <si>
    <t>2000-12-01T21:00:00Z</t>
  </si>
  <si>
    <t>MEETING-1259</t>
  </si>
  <si>
    <t>Pricing Model Meeting</t>
  </si>
  <si>
    <t>Greetings,  One of my favorite subjects is pricing.  Can I get your help to reinforce this topic?  Specifically, I have come up with a few rought ideas about how we price the following:  1)  Q4 Hosting and Rendering Fees; 2)  ECS+ERT Beta; 3)  Alerts Beta; 4)  ECS Licensing; 5)  Partner Rendering using ERT, and customer licensing of ECS; 6)  Transitioning from EP hosting to customer hosting as we introduce EP v2.5; 7)  Training -- customer, partner, train-the-trainer;  Please give some thoughts to the examples that I've listed above so that we can have a lively meeting.  Thanks!  Regards,  Alex</t>
  </si>
  <si>
    <t>MEETING-1260</t>
  </si>
  <si>
    <t>2000-12-08T15:30:00Z</t>
  </si>
  <si>
    <t>MEETING-1261</t>
  </si>
  <si>
    <t>2000-01-06T16:00:00Z</t>
  </si>
  <si>
    <t>Rhythms Conf Call</t>
  </si>
  <si>
    <t>MEETING-1262</t>
  </si>
  <si>
    <t>Carol Manning and Joe Berry</t>
  </si>
  <si>
    <t>MEETING-1263</t>
  </si>
  <si>
    <t>Mike Nunn from UK</t>
  </si>
  <si>
    <t>Lunch?</t>
  </si>
  <si>
    <t>MEETING-1264</t>
  </si>
  <si>
    <t>2000-04-02T19:00:00Z</t>
  </si>
  <si>
    <t>Kurt &amp; Anne</t>
  </si>
  <si>
    <t>MEETING-1265</t>
  </si>
  <si>
    <t>2000-12-01T00:00:00Z</t>
  </si>
  <si>
    <t>4.15 James Band</t>
  </si>
  <si>
    <t>MEETING-1266</t>
  </si>
  <si>
    <t>1999-12-21T17:00:00Z</t>
  </si>
  <si>
    <t>Richard Lown</t>
  </si>
  <si>
    <t>MEETING-1268</t>
  </si>
  <si>
    <t>2000-06-24T20:00:00Z</t>
  </si>
  <si>
    <t>Phillippa and Kevin</t>
  </si>
  <si>
    <t>MEETING-1269</t>
  </si>
  <si>
    <t>2000-03-20T16:00:00Z</t>
  </si>
  <si>
    <t>Results 2000 seminar, San Jose</t>
  </si>
  <si>
    <t>MEETING-1270</t>
  </si>
  <si>
    <t>2000-08-31T20:00:00Z</t>
  </si>
  <si>
    <t>Sofitel, Redwood Shores</t>
  </si>
  <si>
    <t>Sun SE Training</t>
  </si>
  <si>
    <t>MEETING-1271</t>
  </si>
  <si>
    <t>Cust Sat mtg</t>
  </si>
  <si>
    <t>MEETING-1272</t>
  </si>
  <si>
    <t>One-on-One with Chris</t>
  </si>
  <si>
    <t>Lisa I've booked this meeting for Tues am in Go mtg rm. Let me know if this fits. Chris</t>
  </si>
  <si>
    <t>MEETING-1273</t>
  </si>
  <si>
    <t>2000-03-12T04:00:00Z</t>
  </si>
  <si>
    <t>Jim &amp; Kristen here for dinner</t>
  </si>
  <si>
    <t>MEETING-1274</t>
  </si>
  <si>
    <t>Dean and Elba</t>
  </si>
  <si>
    <t>MEETING-1275</t>
  </si>
  <si>
    <t>2000-09-08T18:00:00Z</t>
  </si>
  <si>
    <t>Conf Call - Fleet Boston Bank prep</t>
  </si>
  <si>
    <t>MEETING-1276</t>
  </si>
  <si>
    <t>Channelwave demo</t>
  </si>
  <si>
    <t>MEETING-1277</t>
  </si>
  <si>
    <t>2000-10-18T15:30:00Z</t>
  </si>
  <si>
    <t>Urgent - Final planning Meeting for Sales Training</t>
  </si>
  <si>
    <t>Ladies and Gentlemen  Today has not been an easy day, I know none of you really want to spend any more time on the torrid subject of Sales Training next week. However, there are a number of questions and concerns which still need answers and I think the only way to resolve them is to get together and agree to a FINAL SOLUTION.  The attached document shows the current outline of events. As of about 6.15pm on Tues 17th. Questions remaining are:  1. I understand Venk now wants the Sales people to do the presentations to Estaff in our building in Santa Clara from 3-6pm. Where will this be? Which room is big enough and is not already allocated to other training for Cogniant or Channelwave? 2. I understand that the whole Biz Dev team was planning to attend this session - there will not be room. 3. I need to be clear about who is expecting to attend the Tuesday meeting in Santa Cruz - it seems to be: Sales people, Mobility consultants, Business development, ADR's and CRR's, some members of Estaff, some (or all) of marketing, and some members of Finance. Perhaps we need to agree a full list by name?  I'm suggesting half and hour to sort this out once and for all. Thanks Chris</t>
  </si>
  <si>
    <t>MEETING-1278</t>
  </si>
  <si>
    <t>MEETING-1279</t>
  </si>
  <si>
    <t>2000-08-31T19:00:00Z</t>
  </si>
  <si>
    <t>Sun S E Training</t>
  </si>
  <si>
    <t>MEETING-1280</t>
  </si>
  <si>
    <t>2000-05-23T17:00:00Z</t>
  </si>
  <si>
    <t>HQ with Kurt and Jim 10-12</t>
  </si>
  <si>
    <t>MEETING-1281</t>
  </si>
  <si>
    <t>Biz Dev - Sales training</t>
  </si>
  <si>
    <t>MEETING-1282</t>
  </si>
  <si>
    <t>Alex Tran re Sales Training</t>
  </si>
  <si>
    <t>MEETING-1283</t>
  </si>
  <si>
    <t>MEETING-1284</t>
  </si>
  <si>
    <t>Jim's office?</t>
  </si>
  <si>
    <t>Can we get together at 4.00 to agree basics for the Q4 training. Who's doing what etc. Thanks Chris</t>
  </si>
  <si>
    <t>MEETING-1285</t>
  </si>
  <si>
    <t>2000-02-04T18:00:00Z</t>
  </si>
  <si>
    <t>Bob Korinke</t>
  </si>
  <si>
    <t>MEETING-1286</t>
  </si>
  <si>
    <t>Tamra re Channelwave</t>
  </si>
  <si>
    <t>MEETING-1287</t>
  </si>
  <si>
    <t>MEETING-1288</t>
  </si>
  <si>
    <t>Milpitas</t>
  </si>
  <si>
    <t>Updated: AC Japan training preparation</t>
  </si>
  <si>
    <t>Guys,  I would like to set this meeting for the purpose of preparation for the AC Japan training in Jan from the 15th. Would like to set a one week(1/15-1/19) training for the tool, and a week(1/22-1/24, perhaps 3 days enough, Richard?) for installation of the server and also operational issues. Thanks.  Toshi</t>
  </si>
  <si>
    <t>MEETING-1289</t>
  </si>
  <si>
    <t>10.30 Kate Oral Surgeon</t>
  </si>
  <si>
    <t>MEETING-1290</t>
  </si>
  <si>
    <t>Lisa re Q4 MBO's</t>
  </si>
  <si>
    <t>MEETING-1291</t>
  </si>
  <si>
    <t>2000-04-18T07:00:00Z</t>
  </si>
  <si>
    <t>Deb &amp; Boys arrive</t>
  </si>
  <si>
    <t>MEETING-1292</t>
  </si>
  <si>
    <t>2000-09-14T18:30:00Z</t>
  </si>
  <si>
    <t>Lunch Pat Carroll</t>
  </si>
  <si>
    <t>MEETING-1293</t>
  </si>
  <si>
    <t>Mtg Tamra and Ruyben</t>
  </si>
  <si>
    <t>MEETING-1294</t>
  </si>
  <si>
    <t>Lisa's office</t>
  </si>
  <si>
    <t>Training Review</t>
  </si>
  <si>
    <t>Let's try to review the Director of Training req and other training priorities.</t>
  </si>
  <si>
    <t>MEETING-1295</t>
  </si>
  <si>
    <t>MEETING-1296</t>
  </si>
  <si>
    <t>Lunch -Pat Carroll at Faultline 11.45</t>
  </si>
  <si>
    <t>MEETING-1297</t>
  </si>
  <si>
    <t>Updated: SE Training Meeting</t>
  </si>
  <si>
    <t>Sorry to move this again...someone put an interview on my schedule for the 1:00 slot.</t>
  </si>
  <si>
    <t>MEETING-1298</t>
  </si>
  <si>
    <t>Sales Training-channelwave</t>
  </si>
  <si>
    <t>MEETING-1299</t>
  </si>
  <si>
    <t>2000-06-06T15:30:00Z</t>
  </si>
  <si>
    <t>Bill Miller</t>
  </si>
  <si>
    <t>MEETING-1300</t>
  </si>
  <si>
    <t>Lisa and Gene</t>
  </si>
  <si>
    <t>MEETING-1301</t>
  </si>
  <si>
    <t>2000-08-30T23:00:00Z</t>
  </si>
  <si>
    <t>Rene Romain</t>
  </si>
  <si>
    <t>MEETING-1302</t>
  </si>
  <si>
    <t>2000-05-21T23:30:00Z</t>
  </si>
  <si>
    <t>James School Concert</t>
  </si>
  <si>
    <t>Training Course Design &amp;  Development</t>
  </si>
  <si>
    <t>MEETING-1304</t>
  </si>
  <si>
    <t>2000-02-17T00:00:00Z</t>
  </si>
  <si>
    <t>Carol Manning</t>
  </si>
  <si>
    <t>MEETING-1305</t>
  </si>
  <si>
    <t>Web Writer con call</t>
  </si>
  <si>
    <t>MEETING-1307</t>
  </si>
  <si>
    <t>Training Objectives</t>
  </si>
  <si>
    <t>MEETING-1308</t>
  </si>
  <si>
    <t>Interview Doug Field</t>
  </si>
  <si>
    <t>MEETING-1309</t>
  </si>
  <si>
    <t>2000-12-12T00:00:00Z</t>
  </si>
  <si>
    <t>Kate to Dr Schierman</t>
  </si>
  <si>
    <t>MEETING-1311</t>
  </si>
  <si>
    <t>Lunch - Pat Carroll 11.45 at Faultline</t>
  </si>
  <si>
    <t>MEETING-1312</t>
  </si>
  <si>
    <t>Park Place conf rm</t>
  </si>
  <si>
    <t>Beta Meeting</t>
  </si>
  <si>
    <t xml:space="preserve">On-going discussions on preparing for our Beta program. Please invite representitives from each functional area needed to support Beta.  If this time does not work for you, please suggest an alternative time on Friday.  NOTE: I'll be on vacation next week, so I'll ask Ricardo to help Alex with the Beta meetings.  </t>
  </si>
  <si>
    <t>MEETING-1313</t>
  </si>
  <si>
    <t>2000-12-08T01:00:00Z</t>
  </si>
  <si>
    <t>Kate Piano 5pm</t>
  </si>
  <si>
    <t>MEETING-1314</t>
  </si>
  <si>
    <t>CGEY materials review</t>
  </si>
  <si>
    <t>MEETING-1315</t>
  </si>
  <si>
    <t>Customer Satisfaction Initiative Meeting</t>
  </si>
  <si>
    <t>This meeting is to document an action plan for EP Customer Satisfaction Initiative. We need to focus on: Elements of the Initiative Effort of Activities Cost Prioritize Schedule Assign tasks</t>
  </si>
  <si>
    <t>MEETING-1316</t>
  </si>
  <si>
    <t>2000-04-02T16:00:00Z</t>
  </si>
  <si>
    <t>James soccer trial</t>
  </si>
  <si>
    <t>MEETING-1317</t>
  </si>
  <si>
    <t>Alex I think it might be worthwhile you and I getting together prior to our meeting with the rest of the team in the afternoon. I have some ideas on Partnership Planning training for Biz dev and Sales which I would your input on. Thanks.  Let's try to move this to 12.00 - we could even walk across to get a sandwich if you like?  Chris</t>
  </si>
  <si>
    <t>MEETING-1318</t>
  </si>
  <si>
    <t>2000-11-30T03:00:00Z</t>
  </si>
  <si>
    <t>MEETING-1319</t>
  </si>
  <si>
    <t>1999-12-17T16:00:00Z</t>
  </si>
  <si>
    <t>Rhythms, conf call</t>
  </si>
  <si>
    <t>MEETING-1320</t>
  </si>
  <si>
    <t>2000-06-24T01:00:00Z</t>
  </si>
  <si>
    <t>Jonny + Kate Petworth</t>
  </si>
  <si>
    <t>MEETING-1321</t>
  </si>
  <si>
    <t>2000-08-18T00:30:00Z</t>
  </si>
  <si>
    <t>Technical Training Staffing Requirements</t>
  </si>
  <si>
    <t>We need to come to closure on the topic of technical training resources for internal, customer and partner training.  There is still confusion and we are hanging candidates out far too long for these positions.  Helen, if you could be prepared to discuss the partner training requirements, it would be useful.</t>
  </si>
  <si>
    <t>MEETING-1322</t>
  </si>
  <si>
    <t>James Thanksgivinq pot luck</t>
  </si>
  <si>
    <t>MEETING-1323</t>
  </si>
  <si>
    <t>CGE&amp;Y Meeting all day</t>
  </si>
  <si>
    <t>MEETING-1324</t>
  </si>
  <si>
    <t>2000-10-23T18:00:00Z</t>
  </si>
  <si>
    <t>MEETING-1325</t>
  </si>
  <si>
    <t>2000-03-10T21:30:00Z</t>
  </si>
  <si>
    <t>Invisible Fence - Jeff 510 912 0949</t>
  </si>
  <si>
    <t>MEETING-1326</t>
  </si>
  <si>
    <t>2000-11-10T00:15:00Z</t>
  </si>
  <si>
    <t>Dep Charlotte US 59 at 5.15p</t>
  </si>
  <si>
    <t>MEETING-1327</t>
  </si>
  <si>
    <t>MEETING-1328</t>
  </si>
  <si>
    <t>2000-11-02T02:00:00Z</t>
  </si>
  <si>
    <t>MEETING-1329</t>
  </si>
  <si>
    <t>Richard Yosa</t>
  </si>
  <si>
    <t>2000-10-12T18:30:00Z</t>
  </si>
  <si>
    <t>Short Line</t>
  </si>
  <si>
    <t>Training/ Course development</t>
  </si>
  <si>
    <t>MEETING-1331</t>
  </si>
  <si>
    <t>2000-10-21T21:00:00Z</t>
  </si>
  <si>
    <t>James Soccer match 2.30p</t>
  </si>
  <si>
    <t>MEETING-1332</t>
  </si>
  <si>
    <t>2000-08-30T15:30:00Z</t>
  </si>
  <si>
    <t>Meet with Greg</t>
  </si>
  <si>
    <t>MEETING-1333</t>
  </si>
  <si>
    <t>2000-08-20T04:00:00Z</t>
  </si>
  <si>
    <t>Write Mom</t>
  </si>
  <si>
    <t>MEETING-1334</t>
  </si>
  <si>
    <t>2000-08-26T15:00:00Z</t>
  </si>
  <si>
    <t>Q Enterprise Meeting</t>
  </si>
  <si>
    <t>Reward proqram Set up weddinq budqet</t>
  </si>
  <si>
    <t>MEETING-1335</t>
  </si>
  <si>
    <t>MEETING-1336</t>
  </si>
  <si>
    <t>Remind Andrew Wagoner  to order Art Software</t>
  </si>
  <si>
    <t>MEETING-1337</t>
  </si>
  <si>
    <t>2000-10-13T00:00:00Z</t>
  </si>
  <si>
    <t>interview in Short Line</t>
  </si>
  <si>
    <t>MEETING-1339</t>
  </si>
  <si>
    <t>Cupertino, call cell phone</t>
  </si>
  <si>
    <t>Lunch with Dana Marks</t>
  </si>
  <si>
    <t>MEETING-1340</t>
  </si>
  <si>
    <t>2000-04-20T15:30:00Z</t>
  </si>
  <si>
    <t>260 King Street E</t>
  </si>
  <si>
    <t>Lunch avec Warren</t>
  </si>
  <si>
    <t>MEETING-1341</t>
  </si>
  <si>
    <t>2000-01-18T02:00:00Z</t>
  </si>
  <si>
    <t>The Paddock</t>
  </si>
  <si>
    <t>Drinks with Kenneth</t>
  </si>
  <si>
    <t>MEETING-1342</t>
  </si>
  <si>
    <t>2000-08-14T04:00:00Z</t>
  </si>
  <si>
    <t>Pragmatic Product Marketing</t>
  </si>
  <si>
    <t>MEETING-1343</t>
  </si>
  <si>
    <t>2000-04-07T12:30:00Z</t>
  </si>
  <si>
    <t>The Elmwood Meeting Centre - Orchid Room - 18 Elm St</t>
  </si>
  <si>
    <t>Pragmatic Marketing</t>
  </si>
  <si>
    <t>MEETING-1344</t>
  </si>
  <si>
    <t>2000-07-24T22:00:00Z</t>
  </si>
  <si>
    <t>Yonge and Egg</t>
  </si>
  <si>
    <t>Dinner with Kelly Green</t>
  </si>
  <si>
    <t>We could check out Zucca too. One of my favourite bistros</t>
  </si>
  <si>
    <t>MEETING-1345</t>
  </si>
  <si>
    <t>2000-11-28T20:00:00Z</t>
  </si>
  <si>
    <t>90 Richmond</t>
  </si>
  <si>
    <t>Quarterly Objectives Discussion</t>
  </si>
  <si>
    <t>MEETING-1346</t>
  </si>
  <si>
    <t>2000-07-05T00:00:00Z</t>
  </si>
  <si>
    <t>Dinner with Claudia</t>
  </si>
  <si>
    <t>MEETING-1347</t>
  </si>
  <si>
    <t>2000-03-14T23:30:00Z</t>
  </si>
  <si>
    <t>Betty's</t>
  </si>
  <si>
    <t>Drinks with Mark Ferrant</t>
  </si>
  <si>
    <t>MEETING-1348</t>
  </si>
  <si>
    <t>2000-11-17T17:30:00Z</t>
  </si>
  <si>
    <t>Pape and Danforth</t>
  </si>
  <si>
    <t>Royal Bank Meeting</t>
  </si>
  <si>
    <t>We're confirmed for meeting Sam at the Royal Bank ( Pape and Danforth) on Friday at 12:30PM. D'Arcy please bring copies of your latest financial statements for RRSPs. cheers --</t>
  </si>
  <si>
    <t>MEETING-1349</t>
  </si>
  <si>
    <t>2000-06-23T16:00:00Z</t>
  </si>
  <si>
    <t>Partnering Presentation</t>
  </si>
  <si>
    <t>MEETING-1350</t>
  </si>
  <si>
    <t>2000-06-13T01:00:00Z</t>
  </si>
  <si>
    <t>Dinner with Monica</t>
  </si>
  <si>
    <t>MEETING-1351</t>
  </si>
  <si>
    <t>2000-02-15T14:30:00Z</t>
  </si>
  <si>
    <t>4th Floor Boardroom</t>
  </si>
  <si>
    <t>Budget meeting</t>
  </si>
  <si>
    <t>MEETING-1352</t>
  </si>
  <si>
    <t>2000-10-04T14:00:00Z</t>
  </si>
  <si>
    <t>973-716-8406</t>
  </si>
  <si>
    <t>Conference Call with Drew Paradine at Prudential</t>
  </si>
  <si>
    <t>MEETING-1353</t>
  </si>
  <si>
    <t>2000-05-29T15:00:00Z</t>
  </si>
  <si>
    <t>4th floor boardroom</t>
  </si>
  <si>
    <t>Marketing All-hands meeting</t>
  </si>
  <si>
    <t>MEETING-1354</t>
  </si>
  <si>
    <t>2000-01-31T20:00:00Z</t>
  </si>
  <si>
    <t>Conference Room, 3rd Floor</t>
  </si>
  <si>
    <t>Mercury meeting</t>
  </si>
  <si>
    <t>(408) 822-5534</t>
  </si>
  <si>
    <t>MEETING-1355</t>
  </si>
  <si>
    <t>2000-09-18T17:00:00Z</t>
  </si>
  <si>
    <t>Booth Review</t>
  </si>
  <si>
    <t>MEETING-1356</t>
  </si>
  <si>
    <t>Oracle, 600 Redwood Shores</t>
  </si>
  <si>
    <t>Deepak Sharma</t>
  </si>
  <si>
    <t>MEETING-1357</t>
  </si>
  <si>
    <t>2000-01-24T20:30:00Z</t>
  </si>
  <si>
    <t>3rd Floor Lunch Room</t>
  </si>
  <si>
    <t>Partner priorities with Alan, Jeff, Saeed, Lee</t>
  </si>
  <si>
    <t>MEETING-1358</t>
  </si>
  <si>
    <t>2000-08-26T12:45:00Z</t>
  </si>
  <si>
    <t>39 Alvin</t>
  </si>
  <si>
    <t>Darryl Hochman</t>
  </si>
  <si>
    <t>MEETING-1359</t>
  </si>
  <si>
    <t>Greg's office</t>
  </si>
  <si>
    <t>Meeting with Greg</t>
  </si>
  <si>
    <t>MEETING-1360</t>
  </si>
  <si>
    <t>Office</t>
  </si>
  <si>
    <t>Run with Gayle</t>
  </si>
  <si>
    <t>MEETING-1361</t>
  </si>
  <si>
    <t>2000-12-14T13:00:00Z</t>
  </si>
  <si>
    <t>CA</t>
  </si>
  <si>
    <t>Updated: Intel-Mike Stemple-1-916-356-8080</t>
  </si>
  <si>
    <t>1900 Prairie City Rd. Folsom, CA</t>
  </si>
  <si>
    <t>MEETING-1362</t>
  </si>
  <si>
    <t>2000-03-27T16:00:00Z</t>
  </si>
  <si>
    <t>3rd Floor Boardroom</t>
  </si>
  <si>
    <t>All Hands Marketing Meeting</t>
  </si>
  <si>
    <t>MEETING-1363</t>
  </si>
  <si>
    <t>Bridgeman Road</t>
  </si>
  <si>
    <t>MEETING-1364</t>
  </si>
  <si>
    <t>JavaOne Meeting</t>
  </si>
  <si>
    <t>MEETING-1365</t>
  </si>
  <si>
    <t>2000-11-17T16:30:00Z</t>
  </si>
  <si>
    <t>Richmond</t>
  </si>
  <si>
    <t>GE conf.call rescheduled for Friday</t>
  </si>
  <si>
    <t>MEETING-1366</t>
  </si>
  <si>
    <t>2000-06-22T14:00:00Z</t>
  </si>
  <si>
    <t>Alan's office</t>
  </si>
  <si>
    <t>BlueStone Conference Call</t>
  </si>
  <si>
    <t>David Shaffer Manager, Product Support Bluestone Consulting 1000 Briggs Road Mount Laurel, NJ 08054 (856)-793-9300 x1500  Megan Byrd 610-915-5000 x3218 609-313-3140 (cell)</t>
  </si>
  <si>
    <t>MEETING-1367</t>
  </si>
  <si>
    <t>2000-11-01T05:00:00Z</t>
  </si>
  <si>
    <t>Waterloo Campus</t>
  </si>
  <si>
    <t>Interviews at Waterloo</t>
  </si>
  <si>
    <t>MEETING-1368</t>
  </si>
  <si>
    <t>Gayle's House</t>
  </si>
  <si>
    <t>MEETING-1369</t>
  </si>
  <si>
    <t>2000-02-11T22:00:00Z</t>
  </si>
  <si>
    <t>Mtl</t>
  </si>
  <si>
    <t>Tremblant weekend with Wayne</t>
  </si>
  <si>
    <t>MEETING-1370</t>
  </si>
  <si>
    <t>Conference Call with Anil at Isavvix</t>
  </si>
  <si>
    <t>MEETING-1371</t>
  </si>
  <si>
    <t>2000-05-29T12:00:00Z</t>
  </si>
  <si>
    <t>Casey House</t>
  </si>
  <si>
    <t>MEETING-1372</t>
  </si>
  <si>
    <t>2000-01-30T18:00:00Z</t>
  </si>
  <si>
    <t>622 Queen Street</t>
  </si>
  <si>
    <t>Run with Gayle and Rebecca</t>
  </si>
  <si>
    <t>MEETING-1373</t>
  </si>
  <si>
    <t>2000-05-17T14:00:00Z</t>
  </si>
  <si>
    <t>WebGain, Mountainview</t>
  </si>
  <si>
    <t>Carlos Chang</t>
  </si>
  <si>
    <t>MEETING-1374</t>
  </si>
  <si>
    <t>2000-08-26T02:00:00Z</t>
  </si>
  <si>
    <t>Dave's</t>
  </si>
  <si>
    <t>MEETING-1375</t>
  </si>
  <si>
    <t>2000-04-19T13:30:00Z</t>
  </si>
  <si>
    <t>416-962-4040 x208</t>
  </si>
  <si>
    <t>MEETING-1376</t>
  </si>
  <si>
    <t>2000-01-17T19:30:00Z</t>
  </si>
  <si>
    <t>7th Floor Boardroom</t>
  </si>
  <si>
    <t>1)  PM/BizDev/SPM Road Trip:  Account by Account specific objectives moving forward.  Time:  40 minutes.  2)  Business Planning:  Q4 &amp; FY01 PL Revenue Forecast STATUS by Channel with Channel Mgrs.  Time:  15 minutes.  3)  Q4 Field Marketing Programs by Product Line.  (Tanya, could you distribute the list and status of each by product line Friday?)  Objective:  No detailed discusion of each but confirm that these are the programs you want and expected results.  Time:  10 minutes  4)  Q4 PR Plans by Product Line.  (Paula, could you distribute the planned PR by Product Line Friday?  Press releases, press/analyst tours, expected articles, etc.)  OBJECTIVE:  No detailed discussion but confirm that these are the PR activities that you want, suggestions for additional, expected results.  Time 10 minutes.  5)  Additional Topics.  15 minute</t>
  </si>
  <si>
    <t>MEETING-1377</t>
  </si>
  <si>
    <t>2000-12-13T20:00:00Z</t>
  </si>
  <si>
    <t>Updated: Cisco meeting- Arun Sabnis-1-408-853-8512</t>
  </si>
  <si>
    <t>Note: There may be as many as 20 people 170 West tasman  San Jose</t>
  </si>
  <si>
    <t>MEETING-1378</t>
  </si>
  <si>
    <t>2000-07-22T01:30:00Z</t>
  </si>
  <si>
    <t>Dinner and drinks with Jenny Browne</t>
  </si>
  <si>
    <t>MEETING-1379</t>
  </si>
  <si>
    <t>2000-11-25T19:30:00Z</t>
  </si>
  <si>
    <t>Bruce</t>
  </si>
  <si>
    <t>MEETING-1380</t>
  </si>
  <si>
    <t>2000-07-03T19:00:00Z</t>
  </si>
  <si>
    <t>Jessica Best</t>
  </si>
  <si>
    <t>MEETING-1381</t>
  </si>
  <si>
    <t>2000-11-13T00:00:00Z</t>
  </si>
  <si>
    <t>78 Amelia</t>
  </si>
  <si>
    <t>Dinner with Lee, Claudia, and April</t>
  </si>
  <si>
    <t>MEETING-1382</t>
  </si>
  <si>
    <t>2000-02-29T20:00:00Z</t>
  </si>
  <si>
    <t>PM meeting</t>
  </si>
  <si>
    <t>------------ From:</t>
  </si>
  <si>
    <t>Jeff Zado [jrz@klgroup.com] Sent:</t>
  </si>
  <si>
    <t>Monday, February 28, 2000 11:00 AM To:</t>
  </si>
  <si>
    <t>Lee Garrison; D'Arcy Salzmann; Dewaine Miller; Dennis MacNeil; Saeed Khan; Alan Armstrong; sh@klgroup.com  Let's do this on Tuesday afternoon so we can have a bigger group and share the valuable information from the trips.  Time: 3:00 pm (Dewaine's marketing open slot) Duration: max 1 hr  Agenda:  - Coaches Corner - Update from the Road - E-biz update - Group Scheduler - Paul Shermeto's funding of demos (Jeff following up) - JClass transition - Travel plans - close and set next agenda  -- Jeff Zado                        KL Group Inc. Product Manager            260 King St. East email. jrz@klgroup.com   Toronto, Ontario tel. (416)643-3577         Canada M5A1K3 fax. (416)-594-1919 cell. (416) 953-0251</t>
  </si>
  <si>
    <t>MEETING-1383</t>
  </si>
  <si>
    <t>2000-10-30T19:30:00Z</t>
  </si>
  <si>
    <t>GE Medical Systems Meeting</t>
  </si>
  <si>
    <t>&gt;From Airport to meeting location:  (25 miles/40km - 31 min.)  Follow exits from airport car rental to I-94 West. (It'll actually be going north)  Immediately after merging onto I-94, follow signs to I-894 west.  (The exit ramp will be two lanes wide on the left.)  Follow I-894 west/north until you see signs for I-94 West again.  (About 10 minutes.) Merge onto I-94 west.  (This time it will be one lane on the left.)  Take I-94 west until you get to Exit 293.  (I believe it's County Rd. T.)  Take Exit 293 and take a left at the light to go over the overpass.  At the bottom of the hill there's a stoplight with a gas station on the right.  This Road is Silvernail.  (Only a couple hundred meters from the Interstate.)  Turn left at Silvernail.  Take an IMMEDIATE right into the office park.  (It's the first right turn you can make.)  Keep heading south through the parking lot to the 4th building.  (It may be 5th, but I believe it's the last/largest one that's just past the Children's daycare center.)  If you turn right just past the daycare center's fenced play area, there is visitor parking by the front door of the GE building.  I'll be there early to help get everything started.  Feel free to call me anytime.  If you have trouble finding the place, please call Ed Chaltry's desk at (262)548-4556 or call Bill's cell phone at 550-3056.  (If you need area code for that number it will be 414 or 262.  I don't have it in front of me.)</t>
  </si>
  <si>
    <t>MEETING-1384</t>
  </si>
  <si>
    <t>2000-02-11T16:30:00Z</t>
  </si>
  <si>
    <t>Lunch with Michelle Murrin</t>
  </si>
  <si>
    <t>MEETING-1385</t>
  </si>
  <si>
    <t>2000-09-29T13:30:00Z</t>
  </si>
  <si>
    <t>901-263-4401</t>
  </si>
  <si>
    <t>FedEx Call with Tim Ames</t>
  </si>
  <si>
    <t>MEETING-1386</t>
  </si>
  <si>
    <t>2000-05-28T23:00:00Z</t>
  </si>
  <si>
    <t>535 Roxton Rd</t>
  </si>
  <si>
    <t>Dinner with Kim and Monica</t>
  </si>
  <si>
    <t>MEETING-1387</t>
  </si>
  <si>
    <t>2000-01-30T15:00:00Z</t>
  </si>
  <si>
    <t>Bloor Street W</t>
  </si>
  <si>
    <t>Paul Meikel: KLG Discussion</t>
  </si>
  <si>
    <t>MEETING-1388</t>
  </si>
  <si>
    <t>2000-09-09T04:00:00Z</t>
  </si>
  <si>
    <t>Wynona</t>
  </si>
  <si>
    <t>Jessica's wedding</t>
  </si>
  <si>
    <t>MEETING-1389</t>
  </si>
  <si>
    <t>2000-05-17T12:00:00Z</t>
  </si>
  <si>
    <t>Rebecca Cavignari</t>
  </si>
  <si>
    <t>MEETING-1390</t>
  </si>
  <si>
    <t>Lunch with Chris Voth</t>
  </si>
  <si>
    <t>MEETING-1391</t>
  </si>
  <si>
    <t>260 King St. E, Main Lobby</t>
  </si>
  <si>
    <t>Mobility Interview: Kavaserry Ganeshan</t>
  </si>
  <si>
    <t>MEETING-1392</t>
  </si>
  <si>
    <t>2000-04-18T16:00:00Z</t>
  </si>
  <si>
    <t>7th Main flr. 49 Ontario</t>
  </si>
  <si>
    <t>BEA Partner Call</t>
  </si>
  <si>
    <t>YOUR RESERVATION TO PARTICIPATE IS CONFIRMED! Date: Tuesday, April 18, 2000 Time: 9:00AM - 10:30 AM PDT (Pacific Daylight Time); 5:00pm - 6:30pm GMT Teleconference Call In Information:  United States - (800)260-0702 International - (612)332-0634  To view the slides for this call please logon to PartnerNET: Please note these will be posted on the PartnerNET Homepage just prior to the call. 1) Type in the url http://partners.bea.com 2) Enter the login: bea password: partneronly</t>
  </si>
  <si>
    <t>MEETING-1393</t>
  </si>
  <si>
    <t>2000-04-05T18:00:00Z</t>
  </si>
  <si>
    <t>Ethan</t>
  </si>
  <si>
    <t>JClass Review</t>
  </si>
  <si>
    <t>MEETING-1394</t>
  </si>
  <si>
    <t>2000-11-23T17:00:00Z</t>
  </si>
  <si>
    <t>90 Richmond, boardroom</t>
  </si>
  <si>
    <t>MarchFirst meeting on integration whitepapers</t>
  </si>
  <si>
    <t>Alex Motta [alex.motta@marchFIRST.com] Sent:</t>
  </si>
  <si>
    <t>Monday, November 13, 2000 3:08 PM To:</t>
  </si>
  <si>
    <t>darcy.salzmann@sitraka.com  Hi D'Arcy,  Following up with your e-mail to Andre last Friday, I had a meeting with the leaders from our Customer Relationship Management, Strategy and Business Applications disciplines today, where we talked about your requirements.  I would like to schedule a conference call with you to talk about this further.  We are confident that we can help you with this excerices and would like to get a better understanding of your requirements (ie; deliverables, content detail and timelines) so that we can properly scope and budget this excercise in our proposal.  This would also be a great opportunity to introduce you to some of the team members and talk about our experience and capabilities.  Kindly let me know which of the following time slots you would be available (I have already confirmed that the marchFIRST team can be available during these windows):  Tuesday   November 14 From 16:00 - 17:00 Wednesday November 15 From 13:00 - 14:00 Wednesday November 15 From 14:00 - 15:00 Thursday  November 16 From 09:00 - 10:00  I would also like to meet you in person within a few days after the conference call to present the proposal and further introduce our organization.  Thank you,   Alex Motta marchFIRST 55 York Street, Suite 1500 Toronto / Ontario / Canada / M5J 1R7 Tel: 416/368-2222 Ext. 250 Fax: 416/366-6667 Eml: Alex.Motta@marchFIRST.com      http://www.marchFIRST.com</t>
  </si>
  <si>
    <t>MEETING-1395</t>
  </si>
  <si>
    <t>2000-03-11T04:00:00Z</t>
  </si>
  <si>
    <t>Toronto</t>
  </si>
  <si>
    <t>Laurie-Lee Darroch weekend</t>
  </si>
  <si>
    <t>11:45pm Canada 3000, T3</t>
  </si>
  <si>
    <t>MEETING-1396</t>
  </si>
  <si>
    <t>2000-11-17T01:00:00Z</t>
  </si>
  <si>
    <t>Allens</t>
  </si>
  <si>
    <t>Dinner with Gayle</t>
  </si>
  <si>
    <t>MEETING-1397</t>
  </si>
  <si>
    <t>2000-06-20T23:00:00Z</t>
  </si>
  <si>
    <t>BEA Ambassador Training</t>
  </si>
  <si>
    <t>MEETING-1398</t>
  </si>
  <si>
    <t>Yonge street</t>
  </si>
  <si>
    <t>Bruce @ Civello</t>
  </si>
  <si>
    <t>MEETING-1399</t>
  </si>
  <si>
    <t>2000-02-28T14:00:00Z</t>
  </si>
  <si>
    <t>100 Enterprise Way</t>
  </si>
  <si>
    <t>Inprise Meeting</t>
  </si>
  <si>
    <t>MEETING-1400</t>
  </si>
  <si>
    <t>2000-10-30T14:30:00Z</t>
  </si>
  <si>
    <t>Island ECN Meeting</t>
  </si>
  <si>
    <t>MEETING-1401</t>
  </si>
  <si>
    <t>2000-02-10T19:00:00Z</t>
  </si>
  <si>
    <t>My office</t>
  </si>
  <si>
    <t>Meeting with Alan on Partner Stuff</t>
  </si>
  <si>
    <t>MEETING-1402</t>
  </si>
  <si>
    <t>2000-09-29T12:00:00Z</t>
  </si>
  <si>
    <t>Amanda Lloyd weekend</t>
  </si>
  <si>
    <t>MEETING-1403</t>
  </si>
  <si>
    <t>2000-01-24T16:00:00Z</t>
  </si>
  <si>
    <t>MEETING-1404</t>
  </si>
  <si>
    <t>2000-08-25T01:00:00Z</t>
  </si>
  <si>
    <t>MEETING-1405</t>
  </si>
  <si>
    <t>2000-04-18T15:30:00Z</t>
  </si>
  <si>
    <t>Lee's Office</t>
  </si>
  <si>
    <t>ILog Conference Call</t>
  </si>
  <si>
    <t>MEETING-1406</t>
  </si>
  <si>
    <t>2000-08-02T23:00:00Z</t>
  </si>
  <si>
    <t>MEETING-1407</t>
  </si>
  <si>
    <t>2000-04-04T23:30:00Z</t>
  </si>
  <si>
    <t>Esplanade Bier Markt</t>
  </si>
  <si>
    <t>Drinks with Monica Pechmannn</t>
  </si>
  <si>
    <t>MEETING-1408</t>
  </si>
  <si>
    <t>2000-12-11T19:30:00Z</t>
  </si>
  <si>
    <t>20 Dundas St.</t>
  </si>
  <si>
    <t>CIBC Meeting- Heather Ford</t>
  </si>
  <si>
    <t>tentative, meeting time will be confirmed</t>
  </si>
  <si>
    <t>MEETING-1409</t>
  </si>
  <si>
    <t>2000-07-21T18:30:00Z</t>
  </si>
  <si>
    <t>Bluestone Conference Call</t>
  </si>
  <si>
    <t>MEETING-1410</t>
  </si>
  <si>
    <t>2000-11-23T05:00:00Z</t>
  </si>
  <si>
    <t>Amanda Lloyd in Toronto</t>
  </si>
  <si>
    <t>MandaTLloyd@aol.com Sent:</t>
  </si>
  <si>
    <t>Wednesday, October 18, 2000 12:41 PM To:</t>
  </si>
  <si>
    <t>darcy@klgroup.com Cc:</t>
  </si>
  <si>
    <t>prnltd@idirect.com  FLIGHT SUMMARY  Flight: from Philadelphia, PA  to Toronto, ON, Canada (YYZ-Pearson) Depart: 23-Nov-00 at  1:35 PM Arrive: 23-Nov-00 at  3:12 PM Flight: US Airways  380       Flight: from Toronto, ON, Canada (YYZ-Pearson) to Philadelphia, PA  (PHL-Philadelphia Intl.) Depart: 26-Nov-00 at  7:29 PM Arrive: 26-Nov-00 at  8:53 PM Flight: US Airways 1233</t>
  </si>
  <si>
    <t>MEETING-1411</t>
  </si>
  <si>
    <t>2000-07-01T17:00:00Z</t>
  </si>
  <si>
    <t>Camp Training</t>
  </si>
  <si>
    <t>MEETING-1412</t>
  </si>
  <si>
    <t>2000-11-16T20:00:00Z</t>
  </si>
  <si>
    <t>Richmond St.</t>
  </si>
  <si>
    <t>Texaco conf call- Phil Mullins</t>
  </si>
  <si>
    <t>MEETING-1413</t>
  </si>
  <si>
    <t>Meeting with Dennis</t>
  </si>
  <si>
    <t>MEETING-1414</t>
  </si>
  <si>
    <t>2000-08-24T18:30:00Z</t>
  </si>
  <si>
    <t>Sitraka Mobility Company meeting</t>
  </si>
  <si>
    <t>MEETING-1415</t>
  </si>
  <si>
    <t>2000-02-10T02:00:00Z</t>
  </si>
  <si>
    <t>MEETING-1416</t>
  </si>
  <si>
    <t>2000-09-29T00:00:00Z</t>
  </si>
  <si>
    <t>463 Sackville Ave</t>
  </si>
  <si>
    <t>Dinner with Claudia, Cherie, Lee</t>
  </si>
  <si>
    <t>MEETING-1417</t>
  </si>
  <si>
    <t>2000-05-27T17:30:00Z</t>
  </si>
  <si>
    <t>Indian Road</t>
  </si>
  <si>
    <t>Lunch with Karen</t>
  </si>
  <si>
    <t>MEETING-1418</t>
  </si>
  <si>
    <t>2000-01-29T18:00:00Z</t>
  </si>
  <si>
    <t>MEETING-1419</t>
  </si>
  <si>
    <t>2000-09-08T14:00:00Z</t>
  </si>
  <si>
    <t>Greg's Office</t>
  </si>
  <si>
    <t>Customer Council Meeting</t>
  </si>
  <si>
    <t>confirming that the three of us will meet, my office, to  discuss Customer Council, in particular:    - what we can offer to make it work for members    - criteria for membership  Linda is still working on setting the date that we will meet with Jeff H., to brainstorm potential members. -Greg</t>
  </si>
  <si>
    <t>MEETING-1420</t>
  </si>
  <si>
    <t>2000-09-08T00:00:00Z</t>
  </si>
  <si>
    <t>The Corner House, Dupont and Spadina Road</t>
  </si>
  <si>
    <t>MEETING-1421</t>
  </si>
  <si>
    <t>2000-04-27T16:30:00Z</t>
  </si>
  <si>
    <t>622 Queen Street W</t>
  </si>
  <si>
    <t>Dinner with Jamie</t>
  </si>
  <si>
    <t>MEETING-1422</t>
  </si>
  <si>
    <t>2000-08-24T16:00:00Z</t>
  </si>
  <si>
    <t>D'Arcy's office</t>
  </si>
  <si>
    <t>Luis Quiroga Conference Call (Metrowerks)</t>
  </si>
  <si>
    <t>MEETING-1423</t>
  </si>
  <si>
    <t>2000-08-02T22:00:00Z</t>
  </si>
  <si>
    <t>Queen Street West</t>
  </si>
  <si>
    <t>Drinks with Lucy White</t>
  </si>
  <si>
    <t>MEETING-1424</t>
  </si>
  <si>
    <t>2000-07-21T04:00:00Z</t>
  </si>
  <si>
    <t>Babysit house for Gayle</t>
  </si>
  <si>
    <t>MEETING-1425</t>
  </si>
  <si>
    <t>2000-06-16T00:00:00Z</t>
  </si>
  <si>
    <t>Bracebridge</t>
  </si>
  <si>
    <t>Jay's Cottage Weekend</t>
  </si>
  <si>
    <t>MEETING-1426</t>
  </si>
  <si>
    <t>2000-10-27T14:00:00Z</t>
  </si>
  <si>
    <t>77 Bloor Street West, 9th Floor</t>
  </si>
  <si>
    <t>TD Waterhouse Meeting with Simon Barkla, Manager, Electronic Channels</t>
  </si>
  <si>
    <t>He has just attended a  kickoff with our contact from tomorrow, he's looking at it from the Brokerage side VP of Wireless is in</t>
  </si>
  <si>
    <t>MEETING-1427</t>
  </si>
  <si>
    <t>2000-02-08T14:00:00Z</t>
  </si>
  <si>
    <t>Casey House Kitchen Shift</t>
  </si>
  <si>
    <t>MEETING-1428</t>
  </si>
  <si>
    <t>2000-05-26T23:00:00Z</t>
  </si>
  <si>
    <t>78 Amelia Street</t>
  </si>
  <si>
    <t>Dinner with Claudia &amp; Lee</t>
  </si>
  <si>
    <t>MEETING-1429</t>
  </si>
  <si>
    <t>2000-01-28T20:30:00Z</t>
  </si>
  <si>
    <t>Trade Show meeting</t>
  </si>
  <si>
    <t>MEETING-1430</t>
  </si>
  <si>
    <t>2000-01-22T01:00:00Z</t>
  </si>
  <si>
    <t>300 Eglington Ave. East</t>
  </si>
  <si>
    <t>Dinner with Glenn</t>
  </si>
  <si>
    <t>MEETING-1431</t>
  </si>
  <si>
    <t>2000-08-24T15:00:00Z</t>
  </si>
  <si>
    <t>D'Arcy's old office</t>
  </si>
  <si>
    <t>Conference Call with Nick Kimball/WebGain</t>
  </si>
  <si>
    <t>MEETING-1432</t>
  </si>
  <si>
    <t>2000-01-12T18:00:00Z</t>
  </si>
  <si>
    <t>lobby 46</t>
  </si>
  <si>
    <t>HP Meeting</t>
  </si>
  <si>
    <t xml:space="preserve">    The Tools To Use!</t>
  </si>
  <si>
    <t>MEETING-1433</t>
  </si>
  <si>
    <t>2000-04-04T17:00:00Z</t>
  </si>
  <si>
    <t>King's Health Centre, 8th Floor</t>
  </si>
  <si>
    <t>Danielle Himel</t>
  </si>
  <si>
    <t>2 days of food dairies</t>
  </si>
  <si>
    <t>MEETING-1434</t>
  </si>
  <si>
    <t>2000-12-07T21:30:00Z</t>
  </si>
  <si>
    <t>75 Wallstreet, 7th Fl.</t>
  </si>
  <si>
    <t>JP Morgan meeting- Ira Weinberger &amp; Peresh</t>
  </si>
  <si>
    <t>Ira's phone number is 1-212-235-5529 You will have to call him from loby of building</t>
  </si>
  <si>
    <t>MEETING-1435</t>
  </si>
  <si>
    <t>90 Richmond Street East, 4th Floor, Toronto, Ontario</t>
  </si>
  <si>
    <t>Meet with Rajeev Bhargava, NMI Inc to discuss ERP/CRM integration and process consulting</t>
  </si>
  <si>
    <t>We are located on the north side of Richmond, east of church. There is ample parking in the neighbourhood. If you are coming by car and wish to park directly in front of our offices, there is sometimes street parking available. In that case, you will need to travel west along Richmond from Jarvis in order to reach the front of our building.  I look forward to seeing you on Thursday.  Regards, D'Arcy Salzmann ----- D'Arcy Salzmann Product Manager Sitraka Mobility 260 King Street East Toronto, ON, Canada M5A  darcy.salzmann@sitraka.com  +1 (416) 366 6425 x304 office +1 (416) 605 1076 fax +1 (416) 605 7082 mobile blackberry: darcy@mobile.rogers.com  It's all about innovation, attitude, and sustainability. Act like it's impossible to fail and it will be. -----</t>
  </si>
  <si>
    <t>MEETING-1436</t>
  </si>
  <si>
    <t>2000-11-01T00:00:00Z</t>
  </si>
  <si>
    <t>Treats with CVS and Lee</t>
  </si>
  <si>
    <t>MEETING-1437</t>
  </si>
  <si>
    <t>2000-08-20T14:00:00Z</t>
  </si>
  <si>
    <t>Art Gallery</t>
  </si>
  <si>
    <t>Art w Mom</t>
  </si>
  <si>
    <t>MEETING-1438</t>
  </si>
  <si>
    <t>2000-10-24T23:00:00Z</t>
  </si>
  <si>
    <t>622 Queen Street West</t>
  </si>
  <si>
    <t>MEETING-1439</t>
  </si>
  <si>
    <t>2000-09-27T15:00:00Z</t>
  </si>
  <si>
    <t>763-694-2550</t>
  </si>
  <si>
    <t>Conference Call with Scott Neumann</t>
  </si>
  <si>
    <t>Scott is referal from Ryan Ylitalo. Scott's title is unknown. He was harried and rushed us off the phone today but agreed to a call later.  Review ces.com prior to the call  10 am Central</t>
  </si>
  <si>
    <t>MEETING-1440</t>
  </si>
  <si>
    <t>2000-01-21T19:00:00Z</t>
  </si>
  <si>
    <t>D'Arcy's desk (3rd floor)</t>
  </si>
  <si>
    <t>Partner Renewal Discussion -- Progress Report</t>
  </si>
  <si>
    <t>MEETING-1441</t>
  </si>
  <si>
    <t>2000-08-23T23:00:00Z</t>
  </si>
  <si>
    <t>Le Select Bistro</t>
  </si>
  <si>
    <t>Drinks with Jose</t>
  </si>
  <si>
    <t>MEETING-1442</t>
  </si>
  <si>
    <t>2000-04-14T23:00:00Z</t>
  </si>
  <si>
    <t>Glenn Gould Studio, CBC Toronto, 250 Front St. W</t>
  </si>
  <si>
    <t>The safety of genetically modified foods</t>
  </si>
  <si>
    <t>MEETING-1443</t>
  </si>
  <si>
    <t>2000-08-02T14:30:00Z</t>
  </si>
  <si>
    <t>416-369-8930</t>
  </si>
  <si>
    <t>Ian Yeo phone conference call</t>
  </si>
  <si>
    <t>MEETING-1444</t>
  </si>
  <si>
    <t>2000-04-03T22:30:00Z</t>
  </si>
  <si>
    <t>MEETING-1445</t>
  </si>
  <si>
    <t>2000-07-20T00:00:00Z</t>
  </si>
  <si>
    <t>721 Indian Road</t>
  </si>
  <si>
    <t>Dinner with Karen</t>
  </si>
  <si>
    <t>MEETING-1446</t>
  </si>
  <si>
    <t>260 King St E</t>
  </si>
  <si>
    <t>Meet Eileen Holden</t>
  </si>
  <si>
    <t>MEETING-1447</t>
  </si>
  <si>
    <t>2000-03-08T22:30:00Z</t>
  </si>
  <si>
    <t>Drinks with Eyvonne/Warren/Peter/Carolyn McCaughey</t>
  </si>
  <si>
    <t>MEETING-1448</t>
  </si>
  <si>
    <t>Interview: James Baurre-Lauch</t>
  </si>
  <si>
    <t>MEETING-1449</t>
  </si>
  <si>
    <t>2000-06-02T22:00:00Z</t>
  </si>
  <si>
    <t>MEETING-1450</t>
  </si>
  <si>
    <t>2000-02-06T17:00:00Z</t>
  </si>
  <si>
    <t>Osler Bluffs Ski Club</t>
  </si>
  <si>
    <t>Skiing with Karen</t>
  </si>
  <si>
    <t>MEETING-1451</t>
  </si>
  <si>
    <t>2000-09-26T14:00:00Z</t>
  </si>
  <si>
    <t>260 King Street East, 4th Floor</t>
  </si>
  <si>
    <t>HP-Follow-up meeting</t>
  </si>
  <si>
    <t>MEETING-1452</t>
  </si>
  <si>
    <t>2000-01-28T01:00:00Z</t>
  </si>
  <si>
    <t>Dinner with Megan</t>
  </si>
  <si>
    <t>MEETING-1453</t>
  </si>
  <si>
    <t>2000-04-25T16:30:00Z</t>
  </si>
  <si>
    <t>Lunch with Katherine Bruce</t>
  </si>
  <si>
    <t>MEETING-1454</t>
  </si>
  <si>
    <t>2000-08-23T14:00:00Z</t>
  </si>
  <si>
    <t>BizDev Meeting</t>
  </si>
  <si>
    <t>MEETING-1455</t>
  </si>
  <si>
    <t>2000-04-14T18:00:00Z</t>
  </si>
  <si>
    <t>Inprise Conference Call</t>
  </si>
  <si>
    <t>MEETING-1456</t>
  </si>
  <si>
    <t>2000-01-11T05:00:00Z</t>
  </si>
  <si>
    <t>San Francisco</t>
  </si>
  <si>
    <t>San Francisco Meetings</t>
  </si>
  <si>
    <t>Departure: Tuesday 11th @ 900am direct, arriving San Fran @ 1140am Return: Saturday 15th @ 815am direct, arriving Toronto @ 400pm</t>
  </si>
  <si>
    <t>MEETING-1457</t>
  </si>
  <si>
    <t>Chicago</t>
  </si>
  <si>
    <t>Updated: TDWaterhouse meeting withm Paul Karras</t>
  </si>
  <si>
    <t>550 West Van Buren at Clinton 2nd floor. Chicago, IL 1-312-356-5922</t>
  </si>
  <si>
    <t>MEETING-1458</t>
  </si>
  <si>
    <t>2000-11-22T15:00:00Z</t>
  </si>
  <si>
    <t>1 First Canadian Place 49th Floor</t>
  </si>
  <si>
    <t>Nesbitt Burns-(BMO) meeting- Zeenat Chohan</t>
  </si>
  <si>
    <t>MEETING-1459</t>
  </si>
  <si>
    <t>2000-10-26T22:00:00Z</t>
  </si>
  <si>
    <t>Running Room</t>
  </si>
  <si>
    <t>Drinks with Brian</t>
  </si>
  <si>
    <t>MEETING-1460</t>
  </si>
  <si>
    <t>2000-11-12T16:00:00Z</t>
  </si>
  <si>
    <t>MEETING-1461</t>
  </si>
  <si>
    <t>2000-06-13T22:30:00Z</t>
  </si>
  <si>
    <t>Drinks with Roy</t>
  </si>
  <si>
    <t>MEETING-1462</t>
  </si>
  <si>
    <t>2000-07-29T15:30:00Z</t>
  </si>
  <si>
    <t>61 Burnside Dr</t>
  </si>
  <si>
    <t>Breakfast with Monica</t>
  </si>
  <si>
    <t>MEETING-1463</t>
  </si>
  <si>
    <t>2000-02-20T02:30:00Z</t>
  </si>
  <si>
    <t>Gayle Duncan Party</t>
  </si>
  <si>
    <t>MEETING-1464</t>
  </si>
  <si>
    <t>2000-06-01T22:30:00Z</t>
  </si>
  <si>
    <t>Taddy's with Warren</t>
  </si>
  <si>
    <t>MEETING-1465</t>
  </si>
  <si>
    <t>2000-02-06T01:00:00Z</t>
  </si>
  <si>
    <t>COC</t>
  </si>
  <si>
    <t>Don Giovanni</t>
  </si>
  <si>
    <t>MEETING-1466</t>
  </si>
  <si>
    <t>2000-09-01T21:00:00Z</t>
  </si>
  <si>
    <t>Betty's with Mark</t>
  </si>
  <si>
    <t>MEETING-1467</t>
  </si>
  <si>
    <t>2000-04-25T13:30:00Z</t>
  </si>
  <si>
    <t>111 Railside Street</t>
  </si>
  <si>
    <t>John Sharp</t>
  </si>
  <si>
    <t>MEETING-1468</t>
  </si>
  <si>
    <t>2000-01-20T13:30:00Z</t>
  </si>
  <si>
    <t>Lee's office</t>
  </si>
  <si>
    <t>Partner draft review with Lee</t>
  </si>
  <si>
    <t>MEETING-1469</t>
  </si>
  <si>
    <t>2000-08-23T01:30:00Z</t>
  </si>
  <si>
    <t>Drinks with Patrick in the village</t>
  </si>
  <si>
    <t>MEETING-1470</t>
  </si>
  <si>
    <t>2000-04-14T13:30:00Z</t>
  </si>
  <si>
    <t>40 King Street W, 13th floor</t>
  </si>
  <si>
    <t>Keith Carscadden, Bank of Nova Scotia</t>
  </si>
  <si>
    <t>MEETING-1471</t>
  </si>
  <si>
    <t>2000-01-10T19:30:00Z</t>
  </si>
  <si>
    <t>Dewaine's office?</t>
  </si>
  <si>
    <t>Agenda is: - Budget progress (5 minutes) - Dev contracts (any open issues?) - POM interview debrief (15 minutes) - Sales Meeting (Fridays) debrief (10 - 15 minutes) - Strategic Partner Trip (15 minutes)</t>
  </si>
  <si>
    <t>MEETING-1472</t>
  </si>
  <si>
    <t>2000-07-29T20:00:00Z</t>
  </si>
  <si>
    <t>Pick up Darryl Poster</t>
  </si>
  <si>
    <t>Flight #504 Air Canada</t>
  </si>
  <si>
    <t>MEETING-1473</t>
  </si>
  <si>
    <t>Judy's office</t>
  </si>
  <si>
    <t>Education Meeting with Judy Prior</t>
  </si>
  <si>
    <t>MEETING-1474</t>
  </si>
  <si>
    <t>2000-03-21T23:00:00Z</t>
  </si>
  <si>
    <t>Le Select Bistro, Queen Street West</t>
  </si>
  <si>
    <t>Drinks with Warren</t>
  </si>
  <si>
    <t>MEETING-1475</t>
  </si>
  <si>
    <t>2000-11-22T00:30:00Z</t>
  </si>
  <si>
    <t>Dinner with Stefan Grammenz</t>
  </si>
  <si>
    <t>MEETING-1476</t>
  </si>
  <si>
    <t>Sales U Agend Planning</t>
  </si>
  <si>
    <t>MEETING-1477</t>
  </si>
  <si>
    <t>2000-10-26T13:00:00Z</t>
  </si>
  <si>
    <t>TD Tower 55 King Street West, 3rd Floor</t>
  </si>
  <si>
    <t>TD Meeting</t>
  </si>
  <si>
    <t>Susan Wu, Wireless Manager ref from CIO</t>
  </si>
  <si>
    <t>MEETING-1478</t>
  </si>
  <si>
    <t>2000-03-07T15:00:00Z</t>
  </si>
  <si>
    <t>Pete Liska Sys Transfer</t>
  </si>
  <si>
    <t>MEETING-1479</t>
  </si>
  <si>
    <t>TRW Conference Call</t>
  </si>
  <si>
    <t>Conference call for Friday Nov. 10th at 3:00, with Dir, software.</t>
  </si>
  <si>
    <t>MEETING-1480</t>
  </si>
  <si>
    <t>2000-02-18T18:00:00Z</t>
  </si>
  <si>
    <t>Dewaine's office</t>
  </si>
  <si>
    <t>Meeting with Jeff</t>
  </si>
  <si>
    <t>MEETING-1481</t>
  </si>
  <si>
    <t>2000-06-01T19:00:00Z</t>
  </si>
  <si>
    <t>DD Demo Session</t>
  </si>
  <si>
    <t>MEETING-1482</t>
  </si>
  <si>
    <t>2000-02-05T01:00:00Z</t>
  </si>
  <si>
    <t>Dinner with Bernard</t>
  </si>
  <si>
    <t>MEETING-1483</t>
  </si>
  <si>
    <t>2000-01-27T01:30:00Z</t>
  </si>
  <si>
    <t>Town Grill</t>
  </si>
  <si>
    <t>Dinner with Kathryn</t>
  </si>
  <si>
    <t>MEETING-1484</t>
  </si>
  <si>
    <t>2000-04-25T11:00:00Z</t>
  </si>
  <si>
    <t>610 University Ave., 3rd Floor</t>
  </si>
  <si>
    <t>Princess Margaret</t>
  </si>
  <si>
    <t>MEETING-1485</t>
  </si>
  <si>
    <t>2000-01-19T20:30:00Z</t>
  </si>
  <si>
    <t>D'Arcy's desk</t>
  </si>
  <si>
    <t>Meeting with Ninon on Informix and Oracle</t>
  </si>
  <si>
    <t>MEETING-1486</t>
  </si>
  <si>
    <t>2000-08-22T23:00:00Z</t>
  </si>
  <si>
    <t>Taddies with Warren and Peter</t>
  </si>
  <si>
    <t>MEETING-1487</t>
  </si>
  <si>
    <t>2000-04-14T12:00:00Z</t>
  </si>
  <si>
    <t>BCE</t>
  </si>
  <si>
    <t>Meeting with Ian Yeo</t>
  </si>
  <si>
    <t>MEETING-1488</t>
  </si>
  <si>
    <t>2000-07-29T15:00:00Z</t>
  </si>
  <si>
    <t>120 Maitland, Apt 207</t>
  </si>
  <si>
    <t>Jonathan</t>
  </si>
  <si>
    <t>Jonathan Langley 416-419-7802</t>
  </si>
  <si>
    <t>MEETING-1489</t>
  </si>
  <si>
    <t>2000-03-31T16:30:00Z</t>
  </si>
  <si>
    <t>Marche</t>
  </si>
  <si>
    <t>Lunch with Elizabeth</t>
  </si>
  <si>
    <t>MEETING-1490</t>
  </si>
  <si>
    <t>2000-12-05T15:30:00Z</t>
  </si>
  <si>
    <t>Kansas City</t>
  </si>
  <si>
    <t>Updated: American Century meeting in Kansas City with Dan Nazario</t>
  </si>
  <si>
    <t>4500 Main St.  Kansas City, Mo 1-816-340-4041</t>
  </si>
  <si>
    <t>MEETING-1491</t>
  </si>
  <si>
    <t>2000-07-19T18:00:00Z</t>
  </si>
  <si>
    <t>D'Arcy to call Nick</t>
  </si>
  <si>
    <t>WebGain conference call</t>
  </si>
  <si>
    <t>MEETING-1492</t>
  </si>
  <si>
    <t>2000-12-29T13:00:00Z</t>
  </si>
  <si>
    <t>Davisville</t>
  </si>
  <si>
    <t>Claudia's con-ed credits</t>
  </si>
  <si>
    <t>MEETING-1493</t>
  </si>
  <si>
    <t>board room</t>
  </si>
  <si>
    <t>American Century conf call</t>
  </si>
  <si>
    <t>MEETING-1494</t>
  </si>
  <si>
    <t>2000-10-25T22:45:00Z</t>
  </si>
  <si>
    <t>MEETING-1495</t>
  </si>
  <si>
    <t>2000-06-13T15:00:00Z</t>
  </si>
  <si>
    <t>Freida's office</t>
  </si>
  <si>
    <t>Review Propoal from Webgain</t>
  </si>
  <si>
    <t>MEETING-1496</t>
  </si>
  <si>
    <t>2000-02-18T02:00:00Z</t>
  </si>
  <si>
    <t>Queen Street</t>
  </si>
  <si>
    <t>MEETING-1497</t>
  </si>
  <si>
    <t>2000-06-01T18:00:00Z</t>
  </si>
  <si>
    <t>JClass Demo Session</t>
  </si>
  <si>
    <t>MEETING-1498</t>
  </si>
  <si>
    <t>2000-09-22T16:15:00Z</t>
  </si>
  <si>
    <t>Dewaine's office, 260 King</t>
  </si>
  <si>
    <t>Conference Call with Peter Manning at Fidelity Investments</t>
  </si>
  <si>
    <t>MEETING-1499</t>
  </si>
  <si>
    <t>2000-05-25T00:30:00Z</t>
  </si>
  <si>
    <t>Paddock</t>
  </si>
  <si>
    <t>Kenneth Grey</t>
  </si>
  <si>
    <t>MEETING-1500</t>
  </si>
  <si>
    <t>Casey House Hospice Shift</t>
  </si>
  <si>
    <t>MEETING-1501</t>
  </si>
  <si>
    <t>2000-01-19T17:30:00Z</t>
  </si>
  <si>
    <t>Lunch with Peter Forint</t>
  </si>
  <si>
    <t>MEETING-1502</t>
  </si>
  <si>
    <t>2000-04-13T20:00:00Z</t>
  </si>
  <si>
    <t>Meet with Alan Re HP plans</t>
  </si>
  <si>
    <t>MEETING-1503</t>
  </si>
  <si>
    <t>2000-01-09T16:00:00Z</t>
  </si>
  <si>
    <t>Dad &amp; Nicole xmas stuff</t>
  </si>
  <si>
    <t>MEETING-1504</t>
  </si>
  <si>
    <t>2000-12-04T18:00:00Z</t>
  </si>
  <si>
    <t>Air Canada conf. call</t>
  </si>
  <si>
    <t>MEETING-1505</t>
  </si>
  <si>
    <t>2000-07-19T00:00:00Z</t>
  </si>
  <si>
    <t>MEETING-1506</t>
  </si>
  <si>
    <t>2000-03-20T21:30:00Z</t>
  </si>
  <si>
    <t>Marketing Meeting again</t>
  </si>
  <si>
    <t>MEETING-1507</t>
  </si>
  <si>
    <t>2000-11-21T17:00:00Z</t>
  </si>
  <si>
    <t>Meeting with Pam from Office Interior Design</t>
  </si>
  <si>
    <t>416-488-7554 x23</t>
  </si>
  <si>
    <t>MEETING-1508</t>
  </si>
  <si>
    <t>2000-03-06T15:30:00Z</t>
  </si>
  <si>
    <t>3rd floor boardroom</t>
  </si>
  <si>
    <t>PM Meeting</t>
  </si>
  <si>
    <t>MEETING-1509</t>
  </si>
  <si>
    <t>2000-11-10T00:00:00Z</t>
  </si>
  <si>
    <t>Dinner with Karen Finley</t>
  </si>
  <si>
    <t>MEETING-1510</t>
  </si>
  <si>
    <t>2000-06-13T14:00:00Z</t>
  </si>
  <si>
    <t>Raytheon Conference Call</t>
  </si>
  <si>
    <t>MEETING-1511</t>
  </si>
  <si>
    <t>2000-02-04T01:00:00Z</t>
  </si>
  <si>
    <t>Dinner with Sujan</t>
  </si>
  <si>
    <t>MEETING-1512</t>
  </si>
  <si>
    <t>2000-09-22T16:00:00Z</t>
  </si>
  <si>
    <t>Call Steve Novics @ Dupont</t>
  </si>
  <si>
    <t>MEETING-1513</t>
  </si>
  <si>
    <t>2000-05-24T22:30:00Z</t>
  </si>
  <si>
    <t>MEETING-1514</t>
  </si>
  <si>
    <t>2000-01-26T21:00:00Z</t>
  </si>
  <si>
    <t>7th Floor</t>
  </si>
  <si>
    <t>Company Meeting</t>
  </si>
  <si>
    <t>MEETING-1515</t>
  </si>
  <si>
    <t>Prospect Calls</t>
  </si>
  <si>
    <t>MEETING-1516</t>
  </si>
  <si>
    <t>2000-04-20T23:30:00Z</t>
  </si>
  <si>
    <t>MEETING-1517</t>
  </si>
  <si>
    <t>2000-01-19T14:30:00Z</t>
  </si>
  <si>
    <t>Tom's office</t>
  </si>
  <si>
    <t>Meeting with Tom Wilkinson regarding Professional Services</t>
  </si>
  <si>
    <t>MEETING-1518</t>
  </si>
  <si>
    <t>2000-04-13T18:15:00Z</t>
  </si>
  <si>
    <t>Novatel Hotel on the Esplanade</t>
  </si>
  <si>
    <t>Biz-dev presentation to Sales teams</t>
  </si>
  <si>
    <t>MEETING-1519</t>
  </si>
  <si>
    <t>D'Arcy's desk (3rd floor)?</t>
  </si>
  <si>
    <t>Partner Evaluation Licenses and related issues</t>
  </si>
  <si>
    <t>MEETING-1520</t>
  </si>
  <si>
    <t>2000-12-22T23:00:00Z</t>
  </si>
  <si>
    <t>MEETING-1521</t>
  </si>
  <si>
    <t>38 St. Paul St.</t>
  </si>
  <si>
    <t>Mark Ferrant Dinner</t>
  </si>
  <si>
    <t>bring wine and dessert</t>
  </si>
  <si>
    <t>MEETING-1522</t>
  </si>
  <si>
    <t>2000-03-30T15:00:00Z</t>
  </si>
  <si>
    <t>310 Bloor Street W</t>
  </si>
  <si>
    <t>Howard</t>
  </si>
  <si>
    <t>MEETING-1523</t>
  </si>
  <si>
    <t>2000-07-15T21:00:00Z</t>
  </si>
  <si>
    <t>Chateau Finley</t>
  </si>
  <si>
    <t>Karen's Cottage Weekend</t>
  </si>
  <si>
    <t>MEETING-1524</t>
  </si>
  <si>
    <t>2000-11-21T15:00:00Z</t>
  </si>
  <si>
    <t>American Century conf call- Dan Nazario</t>
  </si>
  <si>
    <t>call to discuss go ahead on pilot. Will then schedule meeting in Kansas City the week of 27th- Nov. to define pilot and Statement of work.</t>
  </si>
  <si>
    <t>MEETING-1525</t>
  </si>
  <si>
    <t>2000-06-26T19:00:00Z</t>
  </si>
  <si>
    <t>Discussion: What to do about DD and Partners: OEM or Sell</t>
  </si>
  <si>
    <t>This is a follow-on to our discussion at the PM meeting. Let's sort out all the pros and cons of giving this away in exchange for marketing consideration vs. selling OEM deals</t>
  </si>
  <si>
    <t>MEETING-1526</t>
  </si>
  <si>
    <t>2000-09-27T21:15:00Z</t>
  </si>
  <si>
    <t>Civello</t>
  </si>
  <si>
    <t>Bruce: haircut</t>
  </si>
  <si>
    <t>MEETING-1527</t>
  </si>
  <si>
    <t>2000-06-11T04:00:00Z</t>
  </si>
  <si>
    <t>Chris Milaster's wedding in Columbus</t>
  </si>
  <si>
    <t>MEETING-1528</t>
  </si>
  <si>
    <t>2000-06-24T14:00:00Z</t>
  </si>
  <si>
    <t>MEETING-1529</t>
  </si>
  <si>
    <t>Dinner with Mom</t>
  </si>
  <si>
    <t>MEETING-1530</t>
  </si>
  <si>
    <t>2000-10-08T23:00:00Z</t>
  </si>
  <si>
    <t>My House, Queen Street</t>
  </si>
  <si>
    <t>Dinner with Peter McNeil</t>
  </si>
  <si>
    <t>MEETING-1531</t>
  </si>
  <si>
    <t>2000-02-03T20:00:00Z</t>
  </si>
  <si>
    <t>MEETING-1532</t>
  </si>
  <si>
    <t>2000-09-22T14:30:00Z</t>
  </si>
  <si>
    <t>781-852-2632</t>
  </si>
  <si>
    <t>Conference call with John Kelley</t>
  </si>
  <si>
    <t>Works for revenio.com</t>
  </si>
  <si>
    <t>MEETING-1533</t>
  </si>
  <si>
    <t>2000-04-20T22:30:00Z</t>
  </si>
  <si>
    <t>415-519-6790</t>
  </si>
  <si>
    <t>Eric Stahl</t>
  </si>
  <si>
    <t>MEETING-1534</t>
  </si>
  <si>
    <t>Meeting with Naveen for SF review</t>
  </si>
  <si>
    <t>MEETING-1535</t>
  </si>
  <si>
    <t>Santa Clara Planning Meeting</t>
  </si>
  <si>
    <t>MEETING-1536</t>
  </si>
  <si>
    <t>2000-07-27T19:00:00Z</t>
  </si>
  <si>
    <t>MEETING-1537</t>
  </si>
  <si>
    <t>2000-03-29T00:00:00Z</t>
  </si>
  <si>
    <t>Aurora</t>
  </si>
  <si>
    <t>Meet with Peggy Holmes</t>
  </si>
  <si>
    <t>MEETING-1538</t>
  </si>
  <si>
    <t>2000-12-03T15:00:00Z</t>
  </si>
  <si>
    <t>Running with Gayle</t>
  </si>
  <si>
    <t>MEETING-1539</t>
  </si>
  <si>
    <t>2000-11-18T15:30:00Z</t>
  </si>
  <si>
    <t>Albert Contractor</t>
  </si>
  <si>
    <t>MEETING-1540</t>
  </si>
  <si>
    <t>2000-06-26T18:00:00Z</t>
  </si>
  <si>
    <t>BlueStone Local Meeting</t>
  </si>
  <si>
    <t>416-560-3315 cell 416-860-6228 x550 gmccormick@bluestone.com</t>
  </si>
  <si>
    <t>MEETING-1541</t>
  </si>
  <si>
    <t>2000-09-17T04:00:00Z</t>
  </si>
  <si>
    <t>Nat'l Gallery of Canada</t>
  </si>
  <si>
    <t>Alex Colville</t>
  </si>
  <si>
    <t>MEETING-1542</t>
  </si>
  <si>
    <t>2000-11-09T17:00:00Z</t>
  </si>
  <si>
    <t>260 King Street West, 3rd Floor, Dewaine's office</t>
  </si>
  <si>
    <t>Charles Schwab Conference Call</t>
  </si>
  <si>
    <t>1-800-559-0873 - Pass code: 6239309  Agenda for the Meeting is as follows:  This will be an Open Dialogue discussion:  1.) Getting to know one another basis 2.) Sitraka will define what they're doing and how they're doing it 3.) Q &amp; A Period 4.)  Follow - up with an 1:1 meeting; arrange to have someone from Sitraka come to Schwab.  Hope this works for everyone!</t>
  </si>
  <si>
    <t>MEETING-1543</t>
  </si>
  <si>
    <t>2000-10-07T21:00:00Z</t>
  </si>
  <si>
    <t>Ontario Heritage Centre, 10 Adelaide Street E., Toronto, Ontario</t>
  </si>
  <si>
    <t>Mark Farrant's Wedding</t>
  </si>
  <si>
    <t>MEETING-1544</t>
  </si>
  <si>
    <t>2000-05-31T15:30:00Z</t>
  </si>
  <si>
    <t>MEETING-1545</t>
  </si>
  <si>
    <t>2000-02-02T20:00:00Z</t>
  </si>
  <si>
    <t>BEA show meeting</t>
  </si>
  <si>
    <t>MEETING-1546</t>
  </si>
  <si>
    <t>2000-05-22T18:30:00Z</t>
  </si>
  <si>
    <t>245 Montgomery Street, SF</t>
  </si>
  <si>
    <t>MEETING-1547</t>
  </si>
  <si>
    <t>2000-01-26T01:00:00Z</t>
  </si>
  <si>
    <t>Dinner with C &amp; Lee</t>
  </si>
  <si>
    <t>MEETING-1548</t>
  </si>
  <si>
    <t>2000-01-18T16:00:00Z</t>
  </si>
  <si>
    <t>European Partner Issues with Peter Thomson</t>
  </si>
  <si>
    <t>MEETING-1549</t>
  </si>
  <si>
    <t>2000-08-21T17:00:00Z</t>
  </si>
  <si>
    <t>Meeting with Dewaine/Brad</t>
  </si>
  <si>
    <t>MEETING-1550</t>
  </si>
  <si>
    <t>2000-04-09T22:00:00Z</t>
  </si>
  <si>
    <t>Dinner with Mark Ferrant</t>
  </si>
  <si>
    <t>MEETING-1551</t>
  </si>
  <si>
    <t>MEETING-1552</t>
  </si>
  <si>
    <t>2000-03-28T17:00:00Z</t>
  </si>
  <si>
    <t>Casey House Volunteer Shift</t>
  </si>
  <si>
    <t>MEETING-1553</t>
  </si>
  <si>
    <t>2000-11-22T04:10:00Z</t>
  </si>
  <si>
    <t>PIA</t>
  </si>
  <si>
    <t>Pick-up Monica</t>
  </si>
  <si>
    <t>Flt 692</t>
  </si>
  <si>
    <t>MEETING-1554</t>
  </si>
  <si>
    <t>2000-03-15T13:30:00Z</t>
  </si>
  <si>
    <t>Medical Arts Building</t>
  </si>
  <si>
    <t>Dr. Howard Winston</t>
  </si>
  <si>
    <t>MEETING-1555</t>
  </si>
  <si>
    <t>2000-11-17T18:30:00Z</t>
  </si>
  <si>
    <t>Dell conference call now at 1:30</t>
  </si>
  <si>
    <t>MEETING-1556</t>
  </si>
  <si>
    <t>2000-06-24T00:00:00Z</t>
  </si>
  <si>
    <t>Drinks with Jennifer Browne</t>
  </si>
  <si>
    <t>MEETING-1557</t>
  </si>
  <si>
    <t>2000-09-16T04:00:00Z</t>
  </si>
  <si>
    <t>MEETING-1558</t>
  </si>
  <si>
    <t>2000-11-09T14:00:00Z</t>
  </si>
  <si>
    <t>90 Richmond St E, 4th Floor</t>
  </si>
  <si>
    <t>Sitraka Meeting with Invest in Denmark</t>
  </si>
  <si>
    <t>It was nice to talk to you again and we are very pleased that you are interested in meeting with my colleagues from Invest in Denmark, who will be in the Toronto area on Thursday, November 9. There are two people in the travelling group and they are Mr. Flemming Aggergaard, Director, Invest in Denmark, and Mr. Gunner From, Market Co-ordinator for the U.S and Canada, Invest in Denmark. Mr. Aggergaard is the head of our agency, which again is part of the Danish Trade Council under the Danish Ministry for Foreign Affairs and of course Mr. Aggergaard's office is in Copenhagen. Mr. From resides at the Royal Danish Consulate General in New York.  Our representatives are prepared to offer you a short presentation of Denmark as a business location, going into a little more depth than you and I were able to on the exhibition floor in San Jose. Of course we would like also to describe the wireless communications sector in our country, who is there already, what are the technology trends, and how can Sitraka Mobility benefit from the prevailing technology competency and the strong international trade relations in place for this industry sector in particular.  With respect to a time for the meeting on the 9th, we would like to offer you the choice, our suggestion is 10am or 2pm, but again please let us know if  you and your colleagues would prefer a different time.  As we also discussed it, we would appreciate very much to learn from you, with whom we will have the pleasure of meeting, besides yourself. I understood that you will not know this before tomorrow, at the earliest, and that's fine.  Again, thank you in advance for your hospitality and thank you for your interest in the opportunities Denmark can offer your company.  Sincerely, Allan Haugsted</t>
  </si>
  <si>
    <t>MEETING-1559</t>
  </si>
  <si>
    <t>2000-10-06T15:00:00Z</t>
  </si>
  <si>
    <t>Conference call with Chris Sheet's at ILG</t>
  </si>
  <si>
    <t>MEETING-1560</t>
  </si>
  <si>
    <t>2000-02-02T18:30:00Z</t>
  </si>
  <si>
    <t>Ian Yeo</t>
  </si>
  <si>
    <t>MEETING-1561</t>
  </si>
  <si>
    <t>2000-08-28T20:15:00Z</t>
  </si>
  <si>
    <t>Trade-Show update Meeting (short)</t>
  </si>
  <si>
    <t>MEETING-1562</t>
  </si>
  <si>
    <t>2000-04-20T17:00:00Z</t>
  </si>
  <si>
    <t>JProbe Server Review Process</t>
  </si>
  <si>
    <t>MEETING-1563</t>
  </si>
  <si>
    <t>2000-01-18T15:00:00Z</t>
  </si>
  <si>
    <t>Meeting to discuss GemStone...</t>
  </si>
  <si>
    <t>I would like to hold a meeting early next week to discuss the issue of Gemstone and what form of relationship would be the most valuable to KL Group for the future.  Should we sell directly to them, establish an OEM relationship, mutual exchange of technologies, co-marketing,etc?</t>
  </si>
  <si>
    <t>MEETING-1564</t>
  </si>
  <si>
    <t>2000-08-18T18:00:00Z</t>
  </si>
  <si>
    <t>Lobby 28</t>
  </si>
  <si>
    <t>HP meetings</t>
  </si>
  <si>
    <t>MEETING-1565</t>
  </si>
  <si>
    <t>2000-01-06T16:30:00Z</t>
  </si>
  <si>
    <t>Lunch with Gayle</t>
  </si>
  <si>
    <t>MEETING-1566</t>
  </si>
  <si>
    <t>2000-11-29T05:00:00Z</t>
  </si>
  <si>
    <t>260, 4th floor</t>
  </si>
  <si>
    <t>Interview Skills Course</t>
  </si>
  <si>
    <t>Training materials will be distributed including some preliminary work. Please read the entire workbook, and complete the exercises on pages 35 and 44-46. The pre work should take approximately 45 minutes to complete.</t>
  </si>
  <si>
    <t>MEETING-1567</t>
  </si>
  <si>
    <t>2000-07-06T04:00:00Z</t>
  </si>
  <si>
    <t>Cupertino</t>
  </si>
  <si>
    <t>HP Meetings</t>
  </si>
  <si>
    <t>MEETING-1568</t>
  </si>
  <si>
    <t>2000-03-15T01:30:00Z</t>
  </si>
  <si>
    <t>Drinks with Kelly Green</t>
  </si>
  <si>
    <t>MEETING-1569</t>
  </si>
  <si>
    <t>2000-09-07T14:00:00Z</t>
  </si>
  <si>
    <t>Customer Council Planning</t>
  </si>
  <si>
    <t>MEETING-1570</t>
  </si>
  <si>
    <t>2000-03-01T17:00:00Z</t>
  </si>
  <si>
    <t>Jeff's office</t>
  </si>
  <si>
    <t>Jeff Zado Re ZAC</t>
  </si>
  <si>
    <t>MEETING-1571</t>
  </si>
  <si>
    <t>JavaOne Booth 1216</t>
  </si>
  <si>
    <t>LearningPatterns.com meeting</t>
  </si>
  <si>
    <t>MEETING-1572</t>
  </si>
  <si>
    <t>2000-10-06T14:00:00Z</t>
  </si>
  <si>
    <t>(763) 694-2550</t>
  </si>
  <si>
    <t>Conference call with Scott Neuman</t>
  </si>
  <si>
    <t>MEETING-1573</t>
  </si>
  <si>
    <t>2000-02-02T14:00:00Z</t>
  </si>
  <si>
    <t>MEETING-1574</t>
  </si>
  <si>
    <t>2000-05-18T19:00:00Z</t>
  </si>
  <si>
    <t>???</t>
  </si>
  <si>
    <t>Shawn Boreta, Optimal</t>
  </si>
  <si>
    <t>MEETING-1575</t>
  </si>
  <si>
    <t>2000-09-14T00:00:00Z</t>
  </si>
  <si>
    <t>Receptionist Position</t>
  </si>
  <si>
    <t>MEETING-1576</t>
  </si>
  <si>
    <t>2000-07-25T01:00:00Z</t>
  </si>
  <si>
    <t>Updated: Interview with Brian Watson - Facilities I candidate</t>
  </si>
  <si>
    <t>Change due to conflict of scheduling.</t>
  </si>
  <si>
    <t>MEETING-1577</t>
  </si>
  <si>
    <t>2000-10-04T22:30:00Z</t>
  </si>
  <si>
    <t>Meeting with Verizon</t>
  </si>
  <si>
    <t>MEETING-1578</t>
  </si>
  <si>
    <t>2000-09-14T01:00:00Z</t>
  </si>
  <si>
    <t>My cube</t>
  </si>
  <si>
    <t>Updated: Setting up my Palm Pilot</t>
  </si>
  <si>
    <t>If you're free for lunch we can do that also, the only problem is that I have a phone interview at 1.00. I'm booked tomorrow and Friday we have the regular stuff, so how about I send an appt. for next week?  Ruth</t>
  </si>
  <si>
    <t>MEETING-1579</t>
  </si>
  <si>
    <t>Meeting with Jim Wilkerson - Pac Bell</t>
  </si>
  <si>
    <t>MEETING-1580</t>
  </si>
  <si>
    <t>Meeting with Verizon - Bob Nasar</t>
  </si>
  <si>
    <t>MEETING-1581</t>
  </si>
  <si>
    <t>2000-07-18T22:30:00Z</t>
  </si>
  <si>
    <t>Meeting with Susan and Kathy</t>
  </si>
  <si>
    <t>MEETING-1582</t>
  </si>
  <si>
    <t>2000-05-30T21:00:00Z</t>
  </si>
  <si>
    <t>Facilities Meeting</t>
  </si>
  <si>
    <t>MEETING-1583</t>
  </si>
  <si>
    <t>2000-12-13T19:30:00Z</t>
  </si>
  <si>
    <t>Lunch with Bob</t>
  </si>
  <si>
    <t>MEETING-1584</t>
  </si>
  <si>
    <t>2000-09-08T02:30:00Z</t>
  </si>
  <si>
    <t>Jim &amp; Brenda visit</t>
  </si>
  <si>
    <t>MEETING-1585</t>
  </si>
  <si>
    <t>Interview Sergio</t>
  </si>
  <si>
    <t>MEETING-1586</t>
  </si>
  <si>
    <t>2000-12-15T03:15:00Z</t>
  </si>
  <si>
    <t>Dinner at Jay &amp; Leslie's</t>
  </si>
  <si>
    <t>MEETING-1587</t>
  </si>
  <si>
    <t>2000-09-08T01:30:00Z</t>
  </si>
  <si>
    <t>Interview Receptionist - Amy Claflin</t>
  </si>
  <si>
    <t>2000-07-11T22:00:00Z</t>
  </si>
  <si>
    <t>Contractor and FTE New Hire Process Discussion</t>
  </si>
  <si>
    <t>MEETING-1590</t>
  </si>
  <si>
    <t>2000-09-08T20:30:00Z</t>
  </si>
  <si>
    <t>Meeting with Web Link - Jeff Altman</t>
  </si>
  <si>
    <t>MEETING-1591</t>
  </si>
  <si>
    <t>2000-07-12T21:00:00Z</t>
  </si>
  <si>
    <t>MEETING-1592</t>
  </si>
  <si>
    <t>MEETING-1593</t>
  </si>
  <si>
    <t>2000-09-07T18:00:00Z</t>
  </si>
  <si>
    <t>Lynn</t>
  </si>
  <si>
    <t>MEETING-1594</t>
  </si>
  <si>
    <t>2000-08-09T18:00:00Z</t>
  </si>
  <si>
    <t>Meeting with the Rabbi</t>
  </si>
  <si>
    <t>MEETING-1595</t>
  </si>
  <si>
    <t>MEETING-1596</t>
  </si>
  <si>
    <t>Andrew Wagoner &amp; David Marguiles with ATT Wireless vender</t>
  </si>
  <si>
    <t>MEETING-1597</t>
  </si>
  <si>
    <t>2000-08-02T17:00:00Z</t>
  </si>
  <si>
    <t>Cesar - Interview</t>
  </si>
  <si>
    <t>MEETING-1598</t>
  </si>
  <si>
    <t>2000-08-28T20:00:00Z</t>
  </si>
  <si>
    <t>MEETING-1599</t>
  </si>
  <si>
    <t>Finance Conference Room</t>
  </si>
  <si>
    <t>Kathy will be there at 9:30</t>
  </si>
  <si>
    <t>MEETING-1600</t>
  </si>
  <si>
    <t>Verizon - With Bob</t>
  </si>
  <si>
    <t>MEETING-1601</t>
  </si>
  <si>
    <t>2000-08-30T18:00:00Z</t>
  </si>
  <si>
    <t>Corporate Express - Mona Phipps</t>
  </si>
  <si>
    <t>MEETING-1602</t>
  </si>
  <si>
    <t>2000-10-26T17:00:00Z</t>
  </si>
  <si>
    <t>updated meeting with Old Time Coffee</t>
  </si>
  <si>
    <t>MEETING-1603</t>
  </si>
  <si>
    <t>2000-09-27T18:00:00Z</t>
  </si>
  <si>
    <t>E - Way Training</t>
  </si>
  <si>
    <t>MEETING-1604</t>
  </si>
  <si>
    <t>2000-07-28T16:30:00Z</t>
  </si>
  <si>
    <t>Interview with Izela Alvarado - Receptionist Candidate</t>
  </si>
  <si>
    <t>MEETING-1605</t>
  </si>
  <si>
    <t>2000-07-27T02:00:00Z</t>
  </si>
  <si>
    <t>Interview with Odette De Jesus - Receptionist Candidate</t>
  </si>
  <si>
    <t>MEETING-1606</t>
  </si>
  <si>
    <t>2000-06-21T07:00:00Z</t>
  </si>
  <si>
    <t>Josh Starts</t>
  </si>
  <si>
    <t>MEETING-1607</t>
  </si>
  <si>
    <t>2000-10-24T21:00:00Z</t>
  </si>
  <si>
    <t>John Kendra</t>
  </si>
  <si>
    <t>MEETING-1608</t>
  </si>
  <si>
    <t>Interview with Jesse Martinez - Facilities II candidate</t>
  </si>
  <si>
    <t>MEETING-1609</t>
  </si>
  <si>
    <t>2000-07-24T23:30:00Z</t>
  </si>
  <si>
    <t>Conference Room - Burroughs</t>
  </si>
  <si>
    <t>Updated: Interview with Tim Toole - Facilities II candidate</t>
  </si>
  <si>
    <t>MEETING-1610</t>
  </si>
  <si>
    <t>2000-10-12T21:30:00Z</t>
  </si>
  <si>
    <t>boardwalk</t>
  </si>
  <si>
    <t>letstalk.com</t>
  </si>
  <si>
    <t>David Andy has a meeting in a.m. we are rescheduling...</t>
  </si>
  <si>
    <t>MEETING-1611</t>
  </si>
  <si>
    <t>2000-12-19T17:30:00Z</t>
  </si>
  <si>
    <t>Facilities Weekly Meeting</t>
  </si>
  <si>
    <t>MEETING-1612</t>
  </si>
  <si>
    <t>Andrew Wagoner-Resched. of vender meeting</t>
  </si>
  <si>
    <t>MEETING-1613</t>
  </si>
  <si>
    <t>2000-09-18T16:30:00Z</t>
  </si>
  <si>
    <t>Interview with Antoinette Hooks - Receptionist Candidate</t>
  </si>
  <si>
    <t>MEETING-1614</t>
  </si>
  <si>
    <t>2000-12-12T17:30:00Z</t>
  </si>
  <si>
    <t>Facilities Meetings</t>
  </si>
  <si>
    <t>MEETING-1615</t>
  </si>
  <si>
    <t>2000-07-21T17:30:00Z</t>
  </si>
  <si>
    <t>Updated: Interview with Justin Dietrich - Facilities II candidate</t>
  </si>
  <si>
    <t>name change</t>
  </si>
  <si>
    <t>MEETING-1616</t>
  </si>
  <si>
    <t>mtg w letstalk.com</t>
  </si>
  <si>
    <t>Karen Barnes of Letstalk.com suggested Wed. or Thurs. We have a biz dev. mtg and a Motorola mtg on Wed p.m.  How about Thurs at 10:00?</t>
  </si>
  <si>
    <t>MEETING-1617</t>
  </si>
  <si>
    <t>Kara with Mom</t>
  </si>
  <si>
    <t>El Camino to Embarcadero go right - Left on Waverley - Right on Kingsly #457</t>
  </si>
  <si>
    <t>MEETING-1618</t>
  </si>
  <si>
    <t>2000-09-15T21:00:00Z</t>
  </si>
  <si>
    <t>Updated: Janice Whaley - Facilities II</t>
  </si>
  <si>
    <t>MEETING-1619</t>
  </si>
  <si>
    <t>2000-12-13T21:00:00Z</t>
  </si>
  <si>
    <t>Review and Sign Invoices</t>
  </si>
  <si>
    <t>MEETING-1620</t>
  </si>
  <si>
    <t>2000-06-25T01:30:00Z</t>
  </si>
  <si>
    <t>Meet Todd @ beer garden</t>
  </si>
  <si>
    <t>Seat - 201 X 25</t>
  </si>
  <si>
    <t>MEETING-1621</t>
  </si>
  <si>
    <t>David Somers</t>
  </si>
  <si>
    <t>MEETING-1622</t>
  </si>
  <si>
    <t>2000-05-04T15:00:00Z</t>
  </si>
  <si>
    <t>Ed</t>
  </si>
  <si>
    <t>DOE/Section 112[6] training.  Media Room</t>
  </si>
  <si>
    <t>MEETING-1623</t>
  </si>
  <si>
    <t>2000-08-10T15:00:00Z</t>
  </si>
  <si>
    <t>Media Room</t>
  </si>
  <si>
    <t>8:30 am/Patent Training - Jared's Presentation on Written Motion Practice</t>
  </si>
  <si>
    <t>MEETING-1624</t>
  </si>
  <si>
    <t>2000-07-05T16:00:00Z</t>
  </si>
  <si>
    <t>9:15 am/Office Tour and Introductions - new Summer Associate Milton Chou</t>
  </si>
  <si>
    <t>MEETING-1625</t>
  </si>
  <si>
    <t>Sales Meetings</t>
  </si>
  <si>
    <t>MEETING-1626</t>
  </si>
  <si>
    <t>Meeting with Pillsbury lawyers in Palo Alto</t>
  </si>
  <si>
    <t>MEETING-1627</t>
  </si>
  <si>
    <t>conference call on NDA with Broadbeam</t>
  </si>
  <si>
    <t>I may need you to work with the guys at Broadbeam to quickly bang through the NDA - we want to meet with them in NJ next Wed.</t>
  </si>
  <si>
    <t>MEETING-1628</t>
  </si>
  <si>
    <t>review of cogniant contract - please review and come prepared to discuss.</t>
  </si>
  <si>
    <t>We need to make sure we are all on the same page prior to giving cogniant answers on some of their issues.</t>
  </si>
  <si>
    <t>MEETING-1629</t>
  </si>
  <si>
    <t>2000-03-31T16:00:00Z</t>
  </si>
  <si>
    <t>Steve C.</t>
  </si>
  <si>
    <t>Infringement training.  Media Room</t>
  </si>
  <si>
    <t>MEETING-1630</t>
  </si>
  <si>
    <t>1999-09-10T00:00:00Z</t>
  </si>
  <si>
    <t>Meet Peter F.-SJ Fairmont</t>
  </si>
  <si>
    <t>MEETING-1631</t>
  </si>
  <si>
    <t>2000-10-14T00:00:00Z</t>
  </si>
  <si>
    <t>ASR PLANS TO VISIT</t>
  </si>
  <si>
    <t>MEETING-1632</t>
  </si>
  <si>
    <t>All SV Attorneys</t>
  </si>
  <si>
    <t>11:00 am/Presentation re: new Redwood Shores WGM office complex - Media Room</t>
  </si>
  <si>
    <t>MEETING-1633</t>
  </si>
  <si>
    <t>2000-08-03T15:00:00Z</t>
  </si>
  <si>
    <t>8:30 am/Patent Training - Matt's Presentation on Oral Argument</t>
  </si>
  <si>
    <t>MEETING-1634</t>
  </si>
  <si>
    <t>2000-06-29T15:00:00Z</t>
  </si>
  <si>
    <t>8:30 am/Patent Training - Ed's Presentation on Literal Infringement</t>
  </si>
  <si>
    <t>MEETING-1635</t>
  </si>
  <si>
    <t>2000-09-20T18:00:00Z</t>
  </si>
  <si>
    <t>Sausalito Conference Room</t>
  </si>
  <si>
    <t>Canceled: Partner Support SWAT team meeting</t>
  </si>
  <si>
    <t>**Update and Friendly Reminder**</t>
  </si>
  <si>
    <t>MEETING-1636</t>
  </si>
  <si>
    <t>2000-10-13T15:00:00Z</t>
  </si>
  <si>
    <t>Dentist-Dale</t>
  </si>
  <si>
    <t>MEETING-1637</t>
  </si>
  <si>
    <t>2000-08-31T16:00:00Z</t>
  </si>
  <si>
    <t>9:00 am/International Rectifier Meeting</t>
  </si>
  <si>
    <t>MEETING-1638</t>
  </si>
  <si>
    <t>Updated: Biz Dev Staff Meeting</t>
  </si>
  <si>
    <t>Today's meeting will be only 45 minutes. Hoagies for lunch.</t>
  </si>
  <si>
    <t>MEETING-1639</t>
  </si>
  <si>
    <t>2000-10-11T19:00:00Z</t>
  </si>
  <si>
    <t>Weekly Biz Dev Meeting</t>
  </si>
  <si>
    <t>This meeting somehow fell off our calendars. I am trying to put it back on.  Please accept  so it sticks to your calendar. Thanks, Jackie</t>
  </si>
  <si>
    <t>MEETING-1640</t>
  </si>
  <si>
    <t>1999-07-28T19:00:00Z</t>
  </si>
  <si>
    <t>Conference call with Vince G.</t>
  </si>
  <si>
    <t>MEETING-1641</t>
  </si>
  <si>
    <t>2000-08-29T20:00:00Z</t>
  </si>
  <si>
    <t>including Gary Moore</t>
  </si>
  <si>
    <t>1:00 - 3:00 pm/Meeting with Nancy Heinen and the Apple team</t>
  </si>
  <si>
    <t>MEETING-1642</t>
  </si>
  <si>
    <t>8:30 am/Patent Training - Ed's Presentation on Obviousness</t>
  </si>
  <si>
    <t>MEETING-1643</t>
  </si>
  <si>
    <t>Canceled: Weekly Business Development Staff Meeting (Bring your own lunch)</t>
  </si>
  <si>
    <t>MEETING-1644</t>
  </si>
  <si>
    <t>Matt</t>
  </si>
  <si>
    <t>Inequitable Conduct training.  Media Room</t>
  </si>
  <si>
    <t>MEETING-1645</t>
  </si>
  <si>
    <t>MEETING-1646</t>
  </si>
  <si>
    <t>2000-03-23T16:00:00Z</t>
  </si>
  <si>
    <t>Chris</t>
  </si>
  <si>
    <t>California State Practice training.  Media Room</t>
  </si>
  <si>
    <t>MEETING-1647</t>
  </si>
  <si>
    <t>2000-10-11T21:00:00Z</t>
  </si>
  <si>
    <t>Carlos' cubicle</t>
  </si>
  <si>
    <t>Rendering Tool Product Demo [Non-technical]</t>
  </si>
  <si>
    <t>MEETING-1648</t>
  </si>
  <si>
    <t>1999-07-28T17:00:00Z</t>
  </si>
  <si>
    <t>Yoshito and the gang with Jack.</t>
  </si>
  <si>
    <t>MEETING-1649</t>
  </si>
  <si>
    <t>2000-08-28T21:00:00Z</t>
  </si>
  <si>
    <t>all afternoon</t>
  </si>
  <si>
    <t>2:00 pm/Meeting w/K. Ballack and MEC Legal re: Apple, Int'l Rectifier - Conf. Rm. #2</t>
  </si>
  <si>
    <t>MEETING-1650</t>
  </si>
  <si>
    <t>2000-07-31T07:00:00Z</t>
  </si>
  <si>
    <t>Personal Day</t>
  </si>
  <si>
    <t>Caroline Out</t>
  </si>
  <si>
    <t>MEETING-1652</t>
  </si>
  <si>
    <t>Teleconference w/ Lloyd</t>
  </si>
  <si>
    <t>America West - Contract Review</t>
  </si>
  <si>
    <t>MEETING-1653</t>
  </si>
  <si>
    <t>2000-03-22T17:00:00Z</t>
  </si>
  <si>
    <t>No Trial:  Fogel is out</t>
  </si>
  <si>
    <t>MEETING-1654</t>
  </si>
  <si>
    <t>Product demo with Andy</t>
  </si>
  <si>
    <t>MEETING-1655</t>
  </si>
  <si>
    <t>2000-09-21T02:00:00Z</t>
  </si>
  <si>
    <t>Baseball game with Bill M.</t>
  </si>
  <si>
    <t>MEETING-1656</t>
  </si>
  <si>
    <t>1999-07-27T17:00:00Z</t>
  </si>
  <si>
    <t>Meet with Bob Hall.</t>
  </si>
  <si>
    <t>MEETING-1657</t>
  </si>
  <si>
    <t>8:30 am/Patent Training - Maureen's Presentation on Claim Charts</t>
  </si>
  <si>
    <t>MEETING-1658</t>
  </si>
  <si>
    <t>8:30 am/Matt's Patent Law Overview Presentation</t>
  </si>
  <si>
    <t>MEETING-1659</t>
  </si>
  <si>
    <t>MEETING-1660</t>
  </si>
  <si>
    <t>2000-04-27T15:00:00Z</t>
  </si>
  <si>
    <t>Josh</t>
  </si>
  <si>
    <t>102[b] training.  Media Room</t>
  </si>
  <si>
    <t>MEETING-1661</t>
  </si>
  <si>
    <t>2000-10-18T02:00:00Z</t>
  </si>
  <si>
    <t>resell discussion and decision</t>
  </si>
  <si>
    <t>we need to get together and discuss reselling with our partners.  I want to get all inputs out on the table and make a decision as a team if Cogniant and other partner such as this can do Value Added Reselling.  Thanks Helen</t>
  </si>
  <si>
    <t>MEETING-1662</t>
  </si>
  <si>
    <t>2000-12-11T23:30:00Z</t>
  </si>
  <si>
    <t>Updated: Weekly Sales Meeting</t>
  </si>
  <si>
    <t>The call-in number is: 1-800-559-0873 Pass code number: 6504706  Confirmation number: 2726335  These numbers will be the same every week.  Any questions, you know the routine.</t>
  </si>
  <si>
    <t>MEETING-1663</t>
  </si>
  <si>
    <t>1999-07-21T17:00:00Z</t>
  </si>
  <si>
    <t>Meet at WGM with J. Hansen re: docs.</t>
  </si>
  <si>
    <t>MEETING-1664</t>
  </si>
  <si>
    <t>2000-07-27T15:00:00Z</t>
  </si>
  <si>
    <t>8:30 am/Patent Training - Josh's Presentation on Expert Reports</t>
  </si>
  <si>
    <t>MEETING-1665</t>
  </si>
  <si>
    <t>2000-06-19T23:30:00Z</t>
  </si>
  <si>
    <t>4:30:  Craig Seipel at Sharon Park coffee shop</t>
  </si>
  <si>
    <t>MEETING-1666</t>
  </si>
  <si>
    <t>2000-05-25T01:00:00Z</t>
  </si>
  <si>
    <t>6:30 pm/Summer Associate Kick-Off - The Tech Museum, 201 South Market Street, San Jose</t>
  </si>
  <si>
    <t>MEETING-1667</t>
  </si>
  <si>
    <t>George's office</t>
  </si>
  <si>
    <t>Quick Pricing discussion for OEM pricing</t>
  </si>
  <si>
    <t>We need a quick 10 minute face-to-face meeting to decide how we're pricing our stuff on an OEM basis.  Amit and I are trying to finalize and send out the Cogniant deal, so the sooner (today) the better.</t>
  </si>
  <si>
    <t>MEETING-1668</t>
  </si>
  <si>
    <t>2000-04-20T15:00:00Z</t>
  </si>
  <si>
    <t>Maureen</t>
  </si>
  <si>
    <t>Claim Charts training.  Media Room</t>
  </si>
  <si>
    <t>MEETING-1669</t>
  </si>
  <si>
    <t>Lease meeting with David Thede</t>
  </si>
  <si>
    <t>245 Lytton</t>
  </si>
  <si>
    <t>MEETING-1670</t>
  </si>
  <si>
    <t>2000-03-16T16:00:00Z</t>
  </si>
  <si>
    <t>Claim Interpretation training.  Media Room</t>
  </si>
  <si>
    <t>MEETING-1671</t>
  </si>
  <si>
    <t>1999-08-19T17:00:00Z</t>
  </si>
  <si>
    <t>Michelle Blaine arrives at SFO- Am. Airlines, Flt. 431!</t>
  </si>
  <si>
    <t>MEETING-1672</t>
  </si>
  <si>
    <t>2000-09-14T15:00:00Z</t>
  </si>
  <si>
    <t>8:30 am/Patent Training - Jared's Presentation on Inequitable Conduct</t>
  </si>
  <si>
    <t>MEETING-1673</t>
  </si>
  <si>
    <t>1999-07-19T15:00:00Z</t>
  </si>
  <si>
    <t>Swan's Response to Mitsumi's Motion for Deemed Admissions and For Partial SJ on Liability Alone due</t>
  </si>
  <si>
    <t>MEETING-1674</t>
  </si>
  <si>
    <t>8:30 am/Patent Training - Jason's Presentation on Patent Prosecution Basics</t>
  </si>
  <si>
    <t>MEETING-1675</t>
  </si>
  <si>
    <t>2000-07-24T17:00:00Z</t>
  </si>
  <si>
    <t>10 a.m. INTEL DUE DILIGENCE TRAINING MEETING in Media Room</t>
  </si>
  <si>
    <t>MEETING-1676</t>
  </si>
  <si>
    <t>MEETING-1677</t>
  </si>
  <si>
    <t>Biz Dev. Meeting</t>
  </si>
  <si>
    <t>MEETING-1678</t>
  </si>
  <si>
    <t>2000-09-08T07:00:00Z</t>
  </si>
  <si>
    <t>Caroline out of the office</t>
  </si>
  <si>
    <t>MEETING-1679</t>
  </si>
  <si>
    <t>11:00 am/M2 Networx Demo at their offices in S.F.</t>
  </si>
  <si>
    <t>MEETING-1680</t>
  </si>
  <si>
    <t>2000-10-11T18:00:00Z</t>
  </si>
  <si>
    <t>Weekly Operations Meeting</t>
  </si>
  <si>
    <t>MEETING-1681</t>
  </si>
  <si>
    <t>2000-06-15T15:00:00Z</t>
  </si>
  <si>
    <t>8:30 am/Patent Training - Matt's Presentation on Claim Construction</t>
  </si>
  <si>
    <t>MEETING-1682</t>
  </si>
  <si>
    <t>2000-05-24T07:00:00Z</t>
  </si>
  <si>
    <t>Party at Bubble Lounge with Paula</t>
  </si>
  <si>
    <t>MEETING-1683</t>
  </si>
  <si>
    <t>Canceled: Weekly Business Development Meeting</t>
  </si>
  <si>
    <t>1 (630) 424-8579 Pass code: 5391315  This meeting somehow keeps falling off our calendars (David Chan, and Jackie's). I apologize for being a nuisance.</t>
  </si>
  <si>
    <t>MEETING-1685</t>
  </si>
  <si>
    <t>2000-10-05T21:00:00Z</t>
  </si>
  <si>
    <t>meeting re:  3d party software</t>
  </si>
  <si>
    <t>Is Thursday at 2 good for everyone (including Andy) to attend Andy's product demonstration/education session.</t>
  </si>
  <si>
    <t>MEETING-1686</t>
  </si>
  <si>
    <t>1999-06-29T15:00:00Z</t>
  </si>
  <si>
    <t>All attorney meeting</t>
  </si>
  <si>
    <t>MEETING-1687</t>
  </si>
  <si>
    <t>2000-08-19T07:00:00Z</t>
  </si>
  <si>
    <t>Jamie and Min in Seattle and Vancouver until August 27th--in Vancouver mid-week.</t>
  </si>
  <si>
    <t>MEETING-1688</t>
  </si>
  <si>
    <t>2000-07-20T15:00:00Z</t>
  </si>
  <si>
    <t>8:30 am/Patent Training - Steve's Presentation on Inventorship</t>
  </si>
  <si>
    <t>MEETING-1689</t>
  </si>
  <si>
    <t>2000-12-07T17:00:00Z</t>
  </si>
  <si>
    <t>Meeting at Pillsbury</t>
  </si>
  <si>
    <t>MEETING-1690</t>
  </si>
  <si>
    <t>Polo Ralph Lauren Preview</t>
  </si>
  <si>
    <t>MEETING-1691</t>
  </si>
  <si>
    <t>2000-03-12T21:00:00Z</t>
  </si>
  <si>
    <t>Team Meeting</t>
  </si>
  <si>
    <t>MEETING-1692</t>
  </si>
  <si>
    <t>8:30 am/Patent Training - Matt's Presentation on Opinions of Counsel/Willfulness</t>
  </si>
  <si>
    <t>MEETING-1693</t>
  </si>
  <si>
    <t>2000-06-13T07:00:00Z</t>
  </si>
  <si>
    <t>for dinner maybe</t>
  </si>
  <si>
    <t>Max Baker in San Francisco</t>
  </si>
  <si>
    <t>MEETING-1694</t>
  </si>
  <si>
    <t>2000-12-15T01:00:00Z</t>
  </si>
  <si>
    <t>Dinner with Donald Weinstein</t>
  </si>
  <si>
    <t>MEETING-1695</t>
  </si>
  <si>
    <t>2000-04-06T15:00:00Z</t>
  </si>
  <si>
    <t>Karen</t>
  </si>
  <si>
    <t>Licensing Basics training.  Media Room</t>
  </si>
  <si>
    <t>MEETING-1696</t>
  </si>
  <si>
    <t>2000-03-09T16:00:00Z</t>
  </si>
  <si>
    <t>Jarad</t>
  </si>
  <si>
    <t>Written Discovery training.  Media Room</t>
  </si>
  <si>
    <t>MEETING-1697</t>
  </si>
  <si>
    <t>2000-09-26T23:00:00Z</t>
  </si>
  <si>
    <t>Meeting with Tamra, Michelle and Kimberlie</t>
  </si>
  <si>
    <t>MEETING-1698</t>
  </si>
  <si>
    <t>2000-09-07T07:00:00Z</t>
  </si>
  <si>
    <t>MEETING-1699</t>
  </si>
  <si>
    <t>MEETING AT BLAZE</t>
  </si>
  <si>
    <t>MEETING-1700</t>
  </si>
  <si>
    <t>2000-12-21T21:00:00Z</t>
  </si>
  <si>
    <t>Review BEA and Phone.com agreements</t>
  </si>
  <si>
    <t>David - I'm working on a couple of projects that require legal review.  I'll send you the papers in a separte e-mail.  thanks!  Andy</t>
  </si>
  <si>
    <t>MEETING-1701</t>
  </si>
  <si>
    <t>2000-06-12T15:00:00Z</t>
  </si>
  <si>
    <t>Send Jackson resume.</t>
  </si>
  <si>
    <t>MEETING-1702</t>
  </si>
  <si>
    <t>2000-12-18T03:00:00Z</t>
  </si>
  <si>
    <t>Dinner with Sandie Rodrigue</t>
  </si>
  <si>
    <t>MEETING-1703</t>
  </si>
  <si>
    <t>MEETING-1704</t>
  </si>
  <si>
    <t>2000-10-19T07:00:00Z</t>
  </si>
  <si>
    <t>MEETING-1705</t>
  </si>
  <si>
    <t>2000-03-02T16:00:00Z</t>
  </si>
  <si>
    <t>Written Motion Practice training. Media Room</t>
  </si>
  <si>
    <t>MEETING-1706</t>
  </si>
  <si>
    <t>Finance Area</t>
  </si>
  <si>
    <t>Contract Items for Discussion</t>
  </si>
  <si>
    <t>Issues to discuss:  Cancellation and billing of PlanetRX contract seeUthere is in the process of canceling our contract (Jim) Name change of Malltrip to Shop911.net Ford Motor Credit Company additional 4 months of hosting (demo/no contract - Kelsey would like an invoice)  Thanks Michelle</t>
  </si>
  <si>
    <t>MEETING-1707</t>
  </si>
  <si>
    <t>2000-09-06T15:00:00Z</t>
  </si>
  <si>
    <t>8:00 am/All Attorney Meeting - Media Room</t>
  </si>
  <si>
    <t>MEETING-1708</t>
  </si>
  <si>
    <t>2000-08-17T15:00:00Z</t>
  </si>
  <si>
    <t>8:30 am/Patent Training - Steve's Presentation on Damages</t>
  </si>
  <si>
    <t>MEETING-1709</t>
  </si>
  <si>
    <t>2000-07-13T15:00:00Z</t>
  </si>
  <si>
    <t>8:30 am/Patent Training - Doctrine of Equivalents [Media Room] CHANGED TO FRIDAY 7/14 [8:30].</t>
  </si>
  <si>
    <t>MEETING-1710</t>
  </si>
  <si>
    <t>call in</t>
  </si>
  <si>
    <t>AT&amp;T Agreement Discussion</t>
  </si>
  <si>
    <t>Company: AvocadoIT Inc. Host: Scott Weller Call Title/Reference: DSP Agreement Discussion Confirmation Number: 3303573 Dial In: 1 (800) 559-0872 Alternate Dial-In:   International participants should dial: 1 (630) 424-8416 Passcode: 6947409</t>
  </si>
  <si>
    <t>MEETING-1711</t>
  </si>
  <si>
    <t>2000-06-09T19:00:00Z</t>
  </si>
  <si>
    <t>Lunch with Greg H.</t>
  </si>
  <si>
    <t>MEETING-1712</t>
  </si>
  <si>
    <t>2000-09-21T15:00:00Z</t>
  </si>
  <si>
    <t>8:30 am/Patent Training - Jason's Presentation on Priority of Inventorship</t>
  </si>
  <si>
    <t>MEETING-1713</t>
  </si>
  <si>
    <t>2000-09-06T07:00:00Z</t>
  </si>
  <si>
    <t>MEETING-1714</t>
  </si>
  <si>
    <t>MEETING WITH SCALE8 @ 9:30 a.m.--Contact Kevin Thau, senior sales person. [415] 348-6826kthau@scale8.com</t>
  </si>
  <si>
    <t>MEETING-1715</t>
  </si>
  <si>
    <t>2000-07-13T07:00:00Z</t>
  </si>
  <si>
    <t>Training Session [see 8:30 am entry]</t>
  </si>
  <si>
    <t>MEETING-1716</t>
  </si>
  <si>
    <t>2000-12-02T03:00:00Z</t>
  </si>
  <si>
    <t>Dinner with Elizabeth Marsh?</t>
  </si>
  <si>
    <t>MEETING-1717</t>
  </si>
  <si>
    <t>2000-10-30T18:00:00Z</t>
  </si>
  <si>
    <t>Sprint Contract discussion</t>
  </si>
  <si>
    <t>Attached is the agreement.  The Sprint attorney has a few questions around 10.3 / 10.4 Indemnification, but should be pretty straight forward.  Once time is confirmed, I'll forward call information.  Scott</t>
  </si>
  <si>
    <t>MEETING-1718</t>
  </si>
  <si>
    <t>MEETING-1719</t>
  </si>
  <si>
    <t>2000-02-18T16:00:00Z</t>
  </si>
  <si>
    <t>Legal Research training.  Media Room</t>
  </si>
  <si>
    <t>MEETING-1720</t>
  </si>
  <si>
    <t>Legal Partner Agreements--with Toni</t>
  </si>
  <si>
    <t>Helen,  I followed up with Kimberlie on the contracts (per your voice mail) today and the meeting I'm setting up now will serve as follow up clarification for all of us in moving forward.  Kimberlie is suggesting that we need two contracts to be formed from the Mixed License concept.  One that models what we're doing with Cap Gemini (for example) when SIs use our tool to create applications.. and another one for the Cap Gemini customer relationship geared towards the use of our ECS.  Also need to work in the prospect registration form.  Kimberlie also suggests that we leave the % that we pay, rendering/hosting costs due and when we pay blank.. but create a process/template of what we should be adhering to.  We need to streamline all legal paperwork/negotiations and processes sooner than later and understand that one off's will still occur.  However, "cookie cutter" deals will be more abundant.   We also need to create a standard LOI (template).   Toni</t>
  </si>
  <si>
    <t>MEETING-1721</t>
  </si>
  <si>
    <t>2000-09-05T07:00:00Z</t>
  </si>
  <si>
    <t>MEETING-1722</t>
  </si>
  <si>
    <t>2000-08-13T15:00:00Z</t>
  </si>
  <si>
    <t>Tante Marie's Cooking school</t>
  </si>
  <si>
    <t>MEETING-1723</t>
  </si>
  <si>
    <t>2000-06-08T15:00:00Z</t>
  </si>
  <si>
    <t>Pretrial Filings training.  Media Room</t>
  </si>
  <si>
    <t>MEETING-1724</t>
  </si>
  <si>
    <t>2000-05-18T15:00:00Z</t>
  </si>
  <si>
    <t>Jason</t>
  </si>
  <si>
    <t>Section 102/103 training.  Media Room</t>
  </si>
  <si>
    <t>MEETING-1725</t>
  </si>
  <si>
    <t>meeting to go over contracts</t>
  </si>
  <si>
    <t>I promise not to miss my own meeting this time.</t>
  </si>
  <si>
    <t>MEETING-1726</t>
  </si>
  <si>
    <t>2000-12-04T19:00:00Z</t>
  </si>
  <si>
    <t>Program Management Weekly Meeting</t>
  </si>
  <si>
    <t>I will update this invite with the dial-in information early next week.  Please note that initial assessments as described in the Kickoff meeting presentation are due to me by Wednesday, 11/29. Please get in touch if you need additional clarification.  Happy Thanksgiving!  Glenn.</t>
  </si>
  <si>
    <t>MEETING-1727</t>
  </si>
  <si>
    <t>MEETING-1729</t>
  </si>
  <si>
    <t>MEETING-1730</t>
  </si>
  <si>
    <t>2000-09-12T13:00:00Z</t>
  </si>
  <si>
    <t>Boston, MA</t>
  </si>
  <si>
    <t>FleetBoston Meeting</t>
  </si>
  <si>
    <t>Agenda to follow.  Hotel arrangements will be made by Elisabeth.</t>
  </si>
  <si>
    <t>MEETING-1732</t>
  </si>
  <si>
    <t>2000-10-01T19:00:00Z</t>
  </si>
  <si>
    <t>Jill's Wedding</t>
  </si>
  <si>
    <t>MEETING-1733</t>
  </si>
  <si>
    <t>2000-06-10T20:00:00Z</t>
  </si>
  <si>
    <t>Listen to Bob</t>
  </si>
  <si>
    <t>MEETING-1734</t>
  </si>
  <si>
    <t>1999-08-24T07:00:00Z</t>
  </si>
  <si>
    <t>Dan+Diane Anniversary</t>
  </si>
  <si>
    <t>MEETING-1735</t>
  </si>
  <si>
    <t>2000-04-28T21:00:00Z</t>
  </si>
  <si>
    <t>AvocadoIT Office</t>
  </si>
  <si>
    <t>Meeting with Techspan</t>
  </si>
  <si>
    <t>MEETING-1736</t>
  </si>
  <si>
    <t>Barry Phillips 1:1</t>
  </si>
  <si>
    <t>MEETING-1737</t>
  </si>
  <si>
    <t>Rob Klostin, [Andersen Counsulting] David Chan</t>
  </si>
  <si>
    <t>MEETING-1738</t>
  </si>
  <si>
    <t>2000-03-27T23:00:00Z</t>
  </si>
  <si>
    <t>Updated: Venk's Staff Meeting</t>
  </si>
  <si>
    <t>MEETING-1739</t>
  </si>
  <si>
    <t>Inktomi prep meeting</t>
  </si>
  <si>
    <t>I want to make sure we are well prepared for the Inktomi meeting.  I have attached a partner profile sheet.  Please make sure you do the following prior to this internal prep meeting:  1.  Review partner profile sheet 2.  Review their website and understand their product as much as possible 3.  Understand Spyglass products as much as possible 4.  Come with your ideas on how we can strategically integrate our products  This will get us thinking of ideas and raise valuable questions prior to our meeting with Inktomi face to face on Wednesday.  Please ensure you come prepared.   Thanks Helen</t>
  </si>
  <si>
    <t>MEETING-1740</t>
  </si>
  <si>
    <t>2000-06-22T18:30:00Z</t>
  </si>
  <si>
    <t>Con call with Andersen Consulting</t>
  </si>
  <si>
    <t>MEETING-1742</t>
  </si>
  <si>
    <t>@ AvocadoIT</t>
  </si>
  <si>
    <t>Japan Market</t>
  </si>
  <si>
    <t>Meeting with Branden Walsh from Hikari.     **Will show up at 11:00**  (president needs time to get back.)</t>
  </si>
  <si>
    <t>MEETING-1743</t>
  </si>
  <si>
    <t>Interliant - Brett Thomas</t>
  </si>
  <si>
    <t>MEETING-1744</t>
  </si>
  <si>
    <t>2000-05-02T20:30:00Z</t>
  </si>
  <si>
    <t>The dial in # is 1 (800) 559-0842, and Participant Code is 5470563.</t>
  </si>
  <si>
    <t>Call with HP/I2 team</t>
  </si>
  <si>
    <t>David Chan - AvocadoIT Dan Baca -  AvocadoIT Alex Tran -  AvocadoIT Donna Newkirk - HP Camala Colseth - HP Candy Boureois - HP</t>
  </si>
  <si>
    <t>MEETING-1745</t>
  </si>
  <si>
    <t>MEETING-1746</t>
  </si>
  <si>
    <t>2000-07-07T16:00:00Z</t>
  </si>
  <si>
    <t>301-217-9485/408-910-7461</t>
  </si>
  <si>
    <t>Conference call with PWC - Hopkin Davies</t>
  </si>
  <si>
    <t>Strategic Alliances Manager</t>
  </si>
  <si>
    <t>MEETING-1747</t>
  </si>
  <si>
    <t>2000-10-19T17:00:00Z</t>
  </si>
  <si>
    <t>Andersen Consulting Meeting</t>
  </si>
  <si>
    <t>All,  As you know Andersen Consulting will be in the EP offices for an all day planning session (10a - 3p) this Thu, Oct 19. There are certain topics on the agenda that you might be interested in attending. Accordingly, I have taken the liberty of linking agenda topics with individuals that may have a domain interest. Please let me know if I have missed anyone or linked someone to a non relevant agenda item.  Agenda Item 1 &amp; 2: 10-11a - Craig Stewart (Verizon discussion) Item 3: 11-12p - Richard Yoza (AC inititiatives...MCP, AC.com, EP impl. for AC) Item 4 &amp; 5: 12-2p - Jim Donnelly, Meshele Ko, Scott Weller (AC Go-to-market process, AC Introductions) Item 6: 2-3p - Alex Tran (pricing)  Thanks!   Amit.</t>
  </si>
  <si>
    <t>MEETING-1748</t>
  </si>
  <si>
    <t>Finance conference room (Lunch will be served)</t>
  </si>
  <si>
    <t>Updated: 2nd. Half Budget Review</t>
  </si>
  <si>
    <t>MEETING-1749</t>
  </si>
  <si>
    <t>2000-05-01T19:00:00Z</t>
  </si>
  <si>
    <t>Hilton - SF</t>
  </si>
  <si>
    <t>Ericsson Meeting</t>
  </si>
  <si>
    <t>MEETING-1750</t>
  </si>
  <si>
    <t>2000-06-02T20:00:00Z</t>
  </si>
  <si>
    <t>Meeting with iATMGlobal</t>
  </si>
  <si>
    <t>Meeting with iATMGlobal regarding partnership/referral agreement.  Exec summary attached. In the last week iATM has been approached by both 7/24 Solutions and InfoSpace, and they have a list of potential partners for ATM access that we could immediately leverage for wireless piece - fyi.</t>
  </si>
  <si>
    <t>MEETING-1751</t>
  </si>
  <si>
    <t>2000-07-21T18:00:00Z</t>
  </si>
  <si>
    <t>AC Ventures con call</t>
  </si>
  <si>
    <t>ICON: 128 #AN</t>
  </si>
  <si>
    <t>MEETING-1752</t>
  </si>
  <si>
    <t>Architecture Review with Deloitte</t>
  </si>
  <si>
    <t>Tom Taboda wants his tech people to review with us how we integrate our architecture with their architecture for commerce applications.  They're architecture uses BEA/Vitria and Broadvision and Order Trust, as well Kiosk, IVR, etc.</t>
  </si>
  <si>
    <t>MEETING-1754</t>
  </si>
  <si>
    <t>1999-08-17T07:00:00Z</t>
  </si>
  <si>
    <t>David's Anniversay Hire with HP</t>
  </si>
  <si>
    <t>MEETING-1755</t>
  </si>
  <si>
    <t>2000-11-03T16:00:00Z</t>
  </si>
  <si>
    <t>Tentative meeting with Scient...awaiting confirmation</t>
  </si>
  <si>
    <t>MEETING-1756</t>
  </si>
  <si>
    <t>2000-06-28T22:00:00Z</t>
  </si>
  <si>
    <t>Meeting with Cogniant</t>
  </si>
  <si>
    <t>Vic from Cogniant will be in California from Wednesday to Saturday.  He also wants a demo.</t>
  </si>
  <si>
    <t>MEETING-1757</t>
  </si>
  <si>
    <t>MEETING-1758</t>
  </si>
  <si>
    <t>2000-08-05T00:00:00Z</t>
  </si>
  <si>
    <t>(800) 446-1941  Passcode: 6706325#</t>
  </si>
  <si>
    <t>Call with E&amp;Y finalize terms</t>
  </si>
  <si>
    <t>MEETING-1759</t>
  </si>
  <si>
    <t>Meeting the TechSpan - Amit Singh</t>
  </si>
  <si>
    <t>MEETING-1760</t>
  </si>
  <si>
    <t>Fremont Conference Room; call-in number is: 1-800-559-0873 Pass code number: 6504706</t>
  </si>
  <si>
    <t>Updated: Sales Call</t>
  </si>
  <si>
    <t>MEETING-1761</t>
  </si>
  <si>
    <t>2000-02-22T18:00:00Z</t>
  </si>
  <si>
    <t>Call with Audible.com</t>
  </si>
  <si>
    <t>MEETING-1762</t>
  </si>
  <si>
    <t>2000-05-26T16:00:00Z</t>
  </si>
  <si>
    <t>2041 Mission College Blvd, Suite 100 Santa Clara</t>
  </si>
  <si>
    <t>Discuss Asia JV and SI Strategy</t>
  </si>
  <si>
    <t>MEETING-1763</t>
  </si>
  <si>
    <t>AvocadoIT//  call in: (800) 559-0842/ Passcode: 509 7666//</t>
  </si>
  <si>
    <t>Scott McGurl - Ernst &amp; Young/Mark Doll</t>
  </si>
  <si>
    <t>Need Prakash, Alex, Andy, Scott, Ron</t>
  </si>
  <si>
    <t>MEETING-1764</t>
  </si>
  <si>
    <t>1 (888) 252-8652    Code 6911212</t>
  </si>
  <si>
    <t>MEETING-1765</t>
  </si>
  <si>
    <t>2000-01-20T18:00:00Z</t>
  </si>
  <si>
    <t>Call dr. Henning</t>
  </si>
  <si>
    <t>MEETING-1766</t>
  </si>
  <si>
    <t>2000-06-22T17:00:00Z</t>
  </si>
  <si>
    <t>Hotel</t>
  </si>
  <si>
    <t>Frank Kisberg - Enterprise Mktg Solutions</t>
  </si>
  <si>
    <t>MEETING-1767</t>
  </si>
  <si>
    <t>2000-04-28T22:30:00Z</t>
  </si>
  <si>
    <t>Discuss Potential Partnership Opportunity - Checkpoint Software</t>
  </si>
  <si>
    <t>Farzad Tari - VP Biz Dev</t>
  </si>
  <si>
    <t>MEETING-1768</t>
  </si>
  <si>
    <t>2000-06-28T23:30:00Z</t>
  </si>
  <si>
    <t>Ram Gupta - Interview</t>
  </si>
  <si>
    <t>MEETING-1769</t>
  </si>
  <si>
    <t>2000-11-03T18:30:00Z</t>
  </si>
  <si>
    <t>Epoch meeting [Decklan Morriss, Brad Peterson -CTO, Bob Lee -VP of Infrastructure]</t>
  </si>
  <si>
    <t>151 Union Street San Francisco, Ca (between Battery &amp; Sansome)  Spoke to Sarah (Assistant) (415) 652-4208</t>
  </si>
  <si>
    <t>MEETING-1770</t>
  </si>
  <si>
    <t>2000-06-29T16:30:00Z</t>
  </si>
  <si>
    <t>Interview with Amy Chang</t>
  </si>
  <si>
    <t>set up through Kath Chancellor</t>
  </si>
  <si>
    <t>MEETING-1771</t>
  </si>
  <si>
    <t>Boardwalk</t>
  </si>
  <si>
    <t>Andersen Consulting meeting</t>
  </si>
  <si>
    <t>MEETING-1772</t>
  </si>
  <si>
    <t>2000-01-21T00:00:00Z</t>
  </si>
  <si>
    <t>@avocadoit Headquarters</t>
  </si>
  <si>
    <t>Hewlett Packard Technical Review of avocadoit</t>
  </si>
  <si>
    <t>I'd like to invite Mohan to avocadoit's headquarters in Santa Clara.  Mohan will be able to provide us with technical feedback on E*Speak and he will be able to do a technical review of avocadoit's technology.  We are working on parallel paths with the business teams at Hewlett Packard.</t>
  </si>
  <si>
    <t>MEETING-1773</t>
  </si>
  <si>
    <t>2000-08-04T22:00:00Z</t>
  </si>
  <si>
    <t>Meeting with CGEY</t>
  </si>
  <si>
    <t>MEETING-1774</t>
  </si>
  <si>
    <t>2000-05-03T22:00:00Z</t>
  </si>
  <si>
    <t>Portal Discussion</t>
  </si>
  <si>
    <t>MEETING-1775</t>
  </si>
  <si>
    <t>2000-07-07T20:00:00Z</t>
  </si>
  <si>
    <t>Meeting with 724 Solutions ~ Tom Hounsell</t>
  </si>
  <si>
    <t>(416)226-2900 x 5047 Cell ( 416) 574-3908</t>
  </si>
  <si>
    <t>MEETING-1776</t>
  </si>
  <si>
    <t>Andrew Lister - UK Marketing</t>
  </si>
  <si>
    <t>MEETING-1777</t>
  </si>
  <si>
    <t>2000-02-09T01:30:00Z</t>
  </si>
  <si>
    <t>Call navin on cell</t>
  </si>
  <si>
    <t>MEETING-1778</t>
  </si>
  <si>
    <t>2000-08-17T15:30:00Z</t>
  </si>
  <si>
    <t>iHop</t>
  </si>
  <si>
    <t>Breakfast w/Andy</t>
  </si>
  <si>
    <t>MEETING-1779</t>
  </si>
  <si>
    <t>2000-07-07T17:00:00Z</t>
  </si>
  <si>
    <t>Mark Ricktor 1 on 1</t>
  </si>
  <si>
    <t>MEETING-1780</t>
  </si>
  <si>
    <t>2000-09-19T20:30:00Z</t>
  </si>
  <si>
    <t>Meeting with Arvind Jain [dir. bus. dev.]  from E.biz.Portals, Inc.</t>
  </si>
  <si>
    <t>to discuss partnership engagements. Arvind Jain- 408-892-2496</t>
  </si>
  <si>
    <t>MEETING-1781</t>
  </si>
  <si>
    <t>2000-06-17T07:00:00Z</t>
  </si>
  <si>
    <t>Anna's Wedding</t>
  </si>
  <si>
    <t>MEETING-1782</t>
  </si>
  <si>
    <t>2000-08-17T23:00:00Z</t>
  </si>
  <si>
    <t>Jeff Ruben will call Jackie...then I'll transfer</t>
  </si>
  <si>
    <t>Jeff Ruben from "Put It In Writing" will interview D.C. for a newsletter</t>
  </si>
  <si>
    <t>Needs regular Photo of David.    Jeff Ruben 1517 Buckeye Ct Pinole, Ca 94564  (510) 724-9507</t>
  </si>
  <si>
    <t>MEETING-1783</t>
  </si>
  <si>
    <t>2211 North First Street, Second Floor, San Jose, Ca</t>
  </si>
  <si>
    <t>Board Meeting.  8-10 Closed Session.  10-12 Open Session</t>
  </si>
  <si>
    <t>Marc Friend Atiq Raza Jennifer Gill Roberts Raj Singh Dave Shrigley Venk Shukla AvocadoIT Exec's Richard Wadsworth (AvocadoIT Europe) Blair White (Pillsbury) Nathan Mahrer</t>
  </si>
  <si>
    <t>MEETING-1784</t>
  </si>
  <si>
    <t>2000-06-22T23:00:00Z</t>
  </si>
  <si>
    <t>Updated: Tech Training</t>
  </si>
  <si>
    <t xml:space="preserve">Review Tech Presentation and Demo Training in general and as prep for PC Expo. - I just expanded to 1 hr.  </t>
  </si>
  <si>
    <t>MEETING-1785</t>
  </si>
  <si>
    <t>2000-09-14T23:00:00Z</t>
  </si>
  <si>
    <t>Meeting with Toshi</t>
  </si>
  <si>
    <t>Toshi  (650) 740-9792</t>
  </si>
  <si>
    <t>MEETING-1786</t>
  </si>
  <si>
    <t>Any Room</t>
  </si>
  <si>
    <t>Alliances/Biz Dev Meeting</t>
  </si>
  <si>
    <t>1x/week meeting to discuss results/share info/leverage.  It should last more than 1 hour.  We might eventually move it to 2x/month.  Thanks</t>
  </si>
  <si>
    <t>MEETING-1787</t>
  </si>
  <si>
    <t>2000-01-21T01:00:00Z</t>
  </si>
  <si>
    <t>Tentative Partner Call - Visto</t>
  </si>
  <si>
    <t>MEETING-1788</t>
  </si>
  <si>
    <t>Andy Wong discussion - info appliance strategy</t>
  </si>
  <si>
    <t>MEETING-1789</t>
  </si>
  <si>
    <t>Meeting w/ Dan and Ron re: partner integration</t>
  </si>
  <si>
    <t>MEETING-1790</t>
  </si>
  <si>
    <t>Updated: Matt Johnson - FreeDrive</t>
  </si>
  <si>
    <t xml:space="preserve">Change to 3pm EST.  Sorry for the confusion.  This is the correct time.  12pm CST!    ************************************ Rich - CTO (used to be VP - Biz Dev)   </t>
  </si>
  <si>
    <t xml:space="preserve">impressed with our proposal compared to others  Lisa - Director Product Development  Mike Ferrancio -  VP Corporate Development </t>
  </si>
  <si>
    <t>responsible for relationships w/EDS, EMC, Motorola  EWAP is interesting but more interested in leveraging our salesforce.  312-455-9500</t>
  </si>
  <si>
    <t>MEETING-1791</t>
  </si>
  <si>
    <t>MEETING-1792</t>
  </si>
  <si>
    <t>2000-11-29T02:30:00Z</t>
  </si>
  <si>
    <t>nr. old building</t>
  </si>
  <si>
    <t>Peppermill - Piyush</t>
  </si>
  <si>
    <t>MEETING-1793</t>
  </si>
  <si>
    <t>MEETING-1794</t>
  </si>
  <si>
    <t>At their office in San Jose</t>
  </si>
  <si>
    <t>Meeting with BEA Systems</t>
  </si>
  <si>
    <t xml:space="preserve">Amar Rao </t>
  </si>
  <si>
    <t xml:space="preserve">(Director, Corporate Development, Acting Head of Corporate  Development, Head of Wireless Task Force) Bob Fleming </t>
  </si>
  <si>
    <t>(Senior Architect) Steve Yellenberg</t>
  </si>
  <si>
    <t>(Director of Product Development) Alfred Murata</t>
  </si>
  <si>
    <t>(Business Development Analyst, Corporate Development Group,  Wireless Task Force)  BEA is located at: 2315 North First Street San Jose, CA 95131  Please tell the receptionist to call me when you arrive, or you can call me  at: (408)570-8642.</t>
  </si>
  <si>
    <t>MEETING-1795</t>
  </si>
  <si>
    <t>2000-07-07T22:00:00Z</t>
  </si>
  <si>
    <t>Conference call in: 888 622 5357</t>
  </si>
  <si>
    <t>Conference call with Jack Holt/Akamai</t>
  </si>
  <si>
    <t>Pass code: 951022</t>
  </si>
  <si>
    <t>MEETING-1796</t>
  </si>
  <si>
    <t>Excite Followup Meeting</t>
  </si>
  <si>
    <t>This is a followup meeting with the Excite team, including Rob Wilen, the General Manager for the wireless team.  We are under non-disclosure with them.</t>
  </si>
  <si>
    <t>MEETING-1797</t>
  </si>
  <si>
    <t>Pleasanton (see address below)</t>
  </si>
  <si>
    <t>Meeting with Joel Heinke from Peoplesoft</t>
  </si>
  <si>
    <t>PeopleSoft, Inc.  4460 Hacienda Drive  Pleasanton, California, 94588-8618   1 800 380-SOFT (7638)  Tel 925 225 3000  Fax 925 694 4444   Office Hours: 8 a.m. to 5 p.m.</t>
  </si>
  <si>
    <t>MEETING-1798</t>
  </si>
  <si>
    <t>2000-07-21T22:00:00Z</t>
  </si>
  <si>
    <t>1 on 1 with Ryan &amp; David</t>
  </si>
  <si>
    <t>MEETING-1799</t>
  </si>
  <si>
    <t>2000-04-05T07:00:00Z</t>
  </si>
  <si>
    <t>Marketing &amp; Biz Dev Celebration - SF</t>
  </si>
  <si>
    <t>MEETING-1800</t>
  </si>
  <si>
    <t>Webex Meeting</t>
  </si>
  <si>
    <t>Meeting with E&amp;Y - Madhavan Gopalan</t>
  </si>
  <si>
    <t>617-899-0959 (cell phone) 617-266-200 (office)</t>
  </si>
  <si>
    <t>MEETING-1801</t>
  </si>
  <si>
    <t>2000-06-23T18:00:00Z</t>
  </si>
  <si>
    <t>PWC Conference Call</t>
  </si>
  <si>
    <t>Hopkin Davies (Strategic Alliances) wants to discuss how we might work together even though they can't invest.</t>
  </si>
  <si>
    <t>MEETING-1802</t>
  </si>
  <si>
    <t>****CANCELLED****Meeting with "Swedish office of Science and Technology"</t>
  </si>
  <si>
    <t>Sara (650) 327-4498   ext 17</t>
  </si>
  <si>
    <t>MEETING-1803</t>
  </si>
  <si>
    <t>2000-01-20T17:00:00Z</t>
  </si>
  <si>
    <t>Con Call</t>
  </si>
  <si>
    <t>MEETING-1804</t>
  </si>
  <si>
    <t>2000-05-03T20:00:00Z</t>
  </si>
  <si>
    <t>Updated: Executive Staff Meeting</t>
  </si>
  <si>
    <t>MEETING-1805</t>
  </si>
  <si>
    <t>2000-11-29T16:00:00Z</t>
  </si>
  <si>
    <t>Sun meeting with Michael Hughes [EP]</t>
  </si>
  <si>
    <t>901 san antonio rd- palo alto  650-960-1300x62277</t>
  </si>
  <si>
    <t>MEETING-1806</t>
  </si>
  <si>
    <t>MEETING-1807</t>
  </si>
  <si>
    <t>Executive Staff Meeting</t>
  </si>
  <si>
    <t>MEETING-1808</t>
  </si>
  <si>
    <t>FW: Phone.com  technical due diligence [meeting at AvocadoIT]</t>
  </si>
  <si>
    <t xml:space="preserve">I'm making good progress with phone.com.  this is just an fyi.  You don't need to be there, but you are welcome to join if you have time.  andy    -----Original Appointment----- From: </t>
  </si>
  <si>
    <t>Andy Wong   Sent:</t>
  </si>
  <si>
    <t>Thursday, August 10, 2000 11:45 AM To:</t>
  </si>
  <si>
    <t>Andy Wong; Dan Baca (E-mail); Prakash Iyer When:</t>
  </si>
  <si>
    <t>Thursday, August 17, 2000 2:00 PM-4:00 PM (GMT-08:00) Pacific Time (US &amp; Canada); Tijuana. Where:</t>
  </si>
  <si>
    <t xml:space="preserve">  I've set up a meeting with Phone.com (Kathy Simpson - Director of Developer Relations)  Prakash - I'm including you on this invite because you have been talking to Sandra Litsinger.  Sandra reports to Kathy.  So, Kathy is the key decision maker here.  Dan - You're on this invite because Kathy told me that you used to work with her at E*TRADE.  Kathy would like to learn more about our tools (including demo) and how we can help phone.com.  It is my understanding that they want to select the to 2-3 players in our space to partner with and refer content providers to.  I believe that this is ours to win.  Thanks!  andy</t>
  </si>
  <si>
    <t>MEETING-1809</t>
  </si>
  <si>
    <t>MEETING-1810</t>
  </si>
  <si>
    <t>MEETING-1811</t>
  </si>
  <si>
    <t>Santa Clara conference room</t>
  </si>
  <si>
    <t>5-day technical training course</t>
  </si>
  <si>
    <t>2000-11-18T00:30:00Z</t>
  </si>
  <si>
    <t>MEETING-1813</t>
  </si>
  <si>
    <t>2000-12-11T20:00:00Z</t>
  </si>
  <si>
    <t>Technical training course development</t>
  </si>
  <si>
    <t>MEETING-1814</t>
  </si>
  <si>
    <t>2000-11-16T19:30:00Z</t>
  </si>
  <si>
    <t>Discuss Documentation Process</t>
  </si>
  <si>
    <t>We need to brainstorm as a team and come up with a standard that we will use for documenting our applications. Please read through Bithi's document and my suggestions before attending this meeting.  We need to meet the end of the year deadline !</t>
  </si>
  <si>
    <t>MEETING-1815</t>
  </si>
  <si>
    <t>2000-12-20T00:00:00Z</t>
  </si>
  <si>
    <t>FW: EDS i18n functional specification review</t>
  </si>
  <si>
    <t>Ritesh Adval   Sent:</t>
  </si>
  <si>
    <t>Monday, December 18, 2000 4:09 PM To:</t>
  </si>
  <si>
    <t>Ritesh Adval; Mark Tracy; Howard Mora; Miyuki Goldman; Prasad Krothapalli; Rajeev Mohindra; Ravi Pachipala; Ruth Gantly; John Schemena; Dan Baca When:</t>
  </si>
  <si>
    <t>Tuesday, December 19, 2000 4:00 PM-5:00 PM (GMT-08:00) Pacific Time (US &amp; Canada); Tijuana. Where:</t>
  </si>
  <si>
    <t>Conference Room - San Francisco   We have updated the doc with EDS specification. Please read it before the meeting.  Thanks</t>
  </si>
  <si>
    <t>MEETING-1816</t>
  </si>
  <si>
    <t>Updated: Weekly Technical Training Course Design Mtg</t>
  </si>
  <si>
    <t>Sorry Guys, Need to move this meeting again. Since the Prog Mgt Mtg has been changed, let's meet TODAY at 11.00 Thanks Chris    Starting next week I want to start a series of regular review meetings for the team. Objectives will be: -</t>
  </si>
  <si>
    <t>to identify priorities and define development plan -</t>
  </si>
  <si>
    <t>to agree actions and individual tasks -</t>
  </si>
  <si>
    <t>to identify any roadblocks and agree solutions  Core team members to attend each meeting are:</t>
  </si>
  <si>
    <t>Chris, Doug and Dean</t>
  </si>
  <si>
    <t>MEETING-1817</t>
  </si>
  <si>
    <t>2000-12-11T22:00:00Z</t>
  </si>
  <si>
    <t>San Francisco C/R</t>
  </si>
  <si>
    <t>RE: Updated: Program Management Weekly Meeting. Dial-in #: 800.559.0817 Passcode: 6935924</t>
  </si>
  <si>
    <t>MEETING-1818</t>
  </si>
  <si>
    <t>2000-12-08T02:30:00Z</t>
  </si>
  <si>
    <t>Let's meet at 6:30pm tonight    Agenda:  - Discuss eStaff meeting highlights - Discuss: knowledge transfers, documentation, support - Discuss project status (brief) &amp; issues - Q&amp;A</t>
  </si>
  <si>
    <t>MEETING-1821</t>
  </si>
  <si>
    <t>Tonight doesn't seem like a good night to have this meeting - let's move it to Fri. afternoon.   Agenda:  - Discuss eStaff meeting highlights - Discuss project status (brief) &amp; issues - Q&amp;A</t>
  </si>
  <si>
    <t>MEETING-1822</t>
  </si>
  <si>
    <t>2000-12-26T17:00:00Z</t>
  </si>
  <si>
    <t>Systems Administration training course</t>
  </si>
  <si>
    <t>Richard,  I would like to work on a draft of the performance outcome for this proposed class.  In addition, I would like to begin identifying skills that we would like learners to have and what would it take to create exercises that used those skills.  At the present time, the length of the class and the resources have not be determined and it would be best if we postponed that until we have a better idea of what we will be trying to accomplish.</t>
  </si>
  <si>
    <t>MEETING-1823</t>
  </si>
  <si>
    <t>2000-11-15T20:00:00Z</t>
  </si>
  <si>
    <t>Quick Merrill Japan Meeting</t>
  </si>
  <si>
    <t>Sorry for the short notice, but we need a quick meeting to determine our status and this is the best time that works.  Please try to make it.  Thanks. Darshan</t>
  </si>
  <si>
    <t>MEETING-1825</t>
  </si>
  <si>
    <t>MEETING-1826</t>
  </si>
  <si>
    <t>2000-06-13T18:00:00Z</t>
  </si>
  <si>
    <t>we'll find a place</t>
  </si>
  <si>
    <t>Portal support - IP meeting</t>
  </si>
  <si>
    <t>To discuss the requirements from IP - documentation, help systems, training Review help specification and schedule Update on Portal status</t>
  </si>
  <si>
    <t>MEETING-1829</t>
  </si>
  <si>
    <t>2000-12-19T18:00:00Z</t>
  </si>
  <si>
    <t>Updated: NSD meeting: Show Japanese tool</t>
  </si>
  <si>
    <t>Rajeev, Ming,  NSD is a Japanese SIer that focuses on financials. They are coming to the US to discuss a specific Internet Bank project they have. I have scheduled a demo with Elba, but would like you to show the tool in Japanese and explain our schedule regarding the Internationalization.   The contents of the meeting will be more specific than the NTT meeting. Would appreciate your attendance. Thank you.  Toshi</t>
  </si>
  <si>
    <t>MEETING-1830</t>
  </si>
  <si>
    <t>2000-10-18T20:30:00Z</t>
  </si>
  <si>
    <t>New York Avenue</t>
  </si>
  <si>
    <t>Let's meet in New York Avenue.  Here is the functional spec.     Thanks -Tony</t>
  </si>
  <si>
    <t>MEETING-1831</t>
  </si>
  <si>
    <t>MEETING-1832</t>
  </si>
  <si>
    <t>2000-11-09T21:30:00Z</t>
  </si>
  <si>
    <t>Conference Room in AE area</t>
  </si>
  <si>
    <t>Canceled: Daily Verizon Meeting</t>
  </si>
  <si>
    <t>MEETING-1835</t>
  </si>
  <si>
    <t>MEETING-1836</t>
  </si>
  <si>
    <t>2000-12-22T20:30:00Z</t>
  </si>
  <si>
    <t>Plan for Internationalization</t>
  </si>
  <si>
    <t>We have a tentative plan for Internationalization completing on Jan 30.  We need to define intermediate milestones for judging our progress on the way.  Om</t>
  </si>
  <si>
    <t>MEETING-1838</t>
  </si>
  <si>
    <t>2000-10-24T21:30:00Z</t>
  </si>
  <si>
    <t>Canceled: Weekly Status meeting</t>
  </si>
  <si>
    <t>Weekly status meeting for the group.   I will send out agenda weekly.  Meeting room will be assigned each week.  Thanks.  Mark</t>
  </si>
  <si>
    <t>MEETING-1839</t>
  </si>
  <si>
    <t>MEETING-1840</t>
  </si>
  <si>
    <t>We have updated the doc with EDS specification. Please read it before the meeting.  Thanks</t>
  </si>
  <si>
    <t>MEETING-1843</t>
  </si>
  <si>
    <t>Weekly meeting</t>
  </si>
  <si>
    <t>Portal team weekly meeting.</t>
  </si>
  <si>
    <t>MEETING-1844</t>
  </si>
  <si>
    <t>2000-11-07T00:00:00Z</t>
  </si>
  <si>
    <t>San Francisco conference Room (next to Prakash/Rajeev/Jennifer office)</t>
  </si>
  <si>
    <t>Updated: Japenese Demo</t>
  </si>
  <si>
    <t>MEETING-1845</t>
  </si>
  <si>
    <t>MEETING-1846</t>
  </si>
  <si>
    <t>MEETING-1847</t>
  </si>
  <si>
    <t>MEETING-1848</t>
  </si>
  <si>
    <t>We will find a conference room</t>
  </si>
  <si>
    <t>Verizon Portal meeting</t>
  </si>
  <si>
    <t>Give everybody a chance to settle in and have this meeting at 2:00 pm rather than 1:00 pm.  Please bring anybody you think necessary.  ...ajay</t>
  </si>
  <si>
    <t>MEETING-1849</t>
  </si>
  <si>
    <t>2000-10-13T00:30:00Z</t>
  </si>
  <si>
    <t>Interview with Dave Sulcer - GUI Candidate</t>
  </si>
  <si>
    <t>MEETING-1850</t>
  </si>
  <si>
    <t>2000-10-31T17:00:00Z</t>
  </si>
  <si>
    <t>Updated: Visto Conference Call</t>
  </si>
  <si>
    <t>Conf Bridge: 800 559 0817 Pass Code: 693 2028</t>
  </si>
  <si>
    <t>MEETING-1851</t>
  </si>
  <si>
    <t>MEETING-1852</t>
  </si>
  <si>
    <t>2000-08-01T20:00:00Z</t>
  </si>
  <si>
    <t>Lab</t>
  </si>
  <si>
    <t>ClearCase Training</t>
  </si>
  <si>
    <t>Hi All,  It has been several weeks since our initial ClearCase training.    So, I am going to do another 1 hour training session for all R&amp;D to discuss and solve the following issue and topics: 1. Common problems and how to solve it. 2. Current projects diagram 3. Where to get help if you have problem with clearcase 4. Lastly, Q&amp;A session  Wilhan</t>
  </si>
  <si>
    <t>MEETING-1853</t>
  </si>
  <si>
    <t>MEETING-1854</t>
  </si>
  <si>
    <t>2000-12-08T00:30:00Z</t>
  </si>
  <si>
    <t>I18N internal functional spec meeting</t>
  </si>
  <si>
    <t>MEETING-1855</t>
  </si>
  <si>
    <t>MEETING-1856</t>
  </si>
  <si>
    <t>2000-04-11T22:00:00Z</t>
  </si>
  <si>
    <t>Information exchange and gettting a status of what everyone is up to.  Mark</t>
  </si>
  <si>
    <t>MEETING-1857</t>
  </si>
  <si>
    <t>2000-10-23T20:00:00Z</t>
  </si>
  <si>
    <t>Meet with Birdsall Interactive</t>
  </si>
  <si>
    <t>Possible meeting with design firm to do Verizon demo. Will confirm on monday.</t>
  </si>
  <si>
    <t>MEETING-1858</t>
  </si>
  <si>
    <t>Conference Room - Park Place;</t>
  </si>
  <si>
    <t>Updated: Meeting to discuss Verizon pilot technical issues - John Schemena</t>
  </si>
  <si>
    <t>MEETING-1859</t>
  </si>
  <si>
    <t>MEETING-1860</t>
  </si>
  <si>
    <t>MEETING-1861</t>
  </si>
  <si>
    <t>Verizon Portal Meeting</t>
  </si>
  <si>
    <t>Sorry for the daily meeting notice.  I can't book conference rooms for recurring meetings.</t>
  </si>
  <si>
    <t>MEETING-1862</t>
  </si>
  <si>
    <t>MEETING-1863</t>
  </si>
  <si>
    <t>Sales Presentations</t>
  </si>
  <si>
    <t>The Sales Reps will be presenting what they are hearing about AvocadoIT in outside sales.</t>
  </si>
  <si>
    <t>MEETING-1864</t>
  </si>
  <si>
    <t>2000-11-30T21:15:00Z</t>
  </si>
  <si>
    <t>Updated: Channelwave Changes</t>
  </si>
  <si>
    <t>Lisa Can't do at 10:00.</t>
  </si>
  <si>
    <t>MEETING-1865</t>
  </si>
  <si>
    <t>2000-10-17T17:00:00Z</t>
  </si>
  <si>
    <t>-----Original Message----- From: dmargulies@avocadoit.com [mailto:dmargulies@avocadoit.com] Sent: Friday, October 13, 2000 12:11 PM To: Elinscott@avocadoit.com   Elba Linscott,  Debbie Margulies has invited you to join a meeting  on the Web, using WebEx.  ---------------------------------------- TO JOIN THE MEETING ---------------------------------------- On 10/17/2000 at 10:00AM (GMT -08:00) Pacific Time, USA,  click this URL:  http://avocadoit.webex.com/webex/e.asp?AT=JS&amp;ConfID=1229794&amp;UUID=245307  The password is: Meltzer  ---------------------------------------- FIRST TIME USERS ---------------------------------------- For fully interactive meetings, including the ability  to present your documents and applications, a one-time  setup takes less than 10 minutes. Click this URL to set up now:  http://avocadoit.webex.com/join  On the http://avocadoit.webex.com home page click New User.  ---------------------------------------- MEETING SUMMARY ---------------------------------------- Name: Dave Meltzer Date: 10/17/2000 Time: 10:00AM, (GMT -08:00) Pacific Time, USA. Meeting Number: 49621185 Meeting Password: Meltzer Agenda: -Technical Overview  -AvocadoIT Mobile Application Tool Demonstration (MAT)  Host:  Debbie Margulies (408)562--8059 mailto:dmargulies@avocadoit.com  http://www.webex.com We've got to start meeting like this(TM)</t>
  </si>
  <si>
    <t>MEETING-1866</t>
  </si>
  <si>
    <t>Go conference Room</t>
  </si>
  <si>
    <t>Data Center Presentation by Steve Hirata</t>
  </si>
  <si>
    <t>MEETING-1867</t>
  </si>
  <si>
    <t>2000-11-09T19:30:00Z</t>
  </si>
  <si>
    <t>S&amp;P app. scoping meeting to discuss issues</t>
  </si>
  <si>
    <t>MEETING-1868</t>
  </si>
  <si>
    <t>2000-11-01T23:00:00Z</t>
  </si>
  <si>
    <t>GO Conference Room</t>
  </si>
  <si>
    <t>Meeting with Gene to discuss Sales/MC roles, flows, priorities, co-lo apps, etc.</t>
  </si>
  <si>
    <t>MEETING-1869</t>
  </si>
  <si>
    <t>2000-12-18T23:30:00Z</t>
  </si>
  <si>
    <t>MEETING-1870</t>
  </si>
  <si>
    <t>Performance Mgt Training</t>
  </si>
  <si>
    <t>Kathy Chancellor   Sent:</t>
  </si>
  <si>
    <t>Thursday, December 07, 2000 5:18 PM To:</t>
  </si>
  <si>
    <t>Doug Adkins; Dan Baca; Khou Fang; Ruth Gantly; Steve Hirata; Ajay Karwal; Prasad Krothapalli; Elba Linscott; David Margulies; Nihar Mehta; David Meltzer; Rajeev Mohindra; Howard Mora; Ravi Pachipala; Darshan Patel; Barry Phillips; Michelle Plesha; Srikanth Raghavan; John Schemena; Amit Sethi; Amitabh Sinha; Helen Spade; Mark Stewart; Mitch Stewart; Mark Tracy; Marie Washington; Andy Wong Importance:</t>
  </si>
  <si>
    <t>High  With many people now approaching their first year reviews, the Executive Staff have determined that we should now be starting the process of formal performance reviews for all staff. David Swanson has designed the AvocadoIT Performance Management Process with assistance from external specialist consultants in this area.  We will be introducing this process in the first of a series of Management Training sessions, which will be delivered, under our new Leadership Development Program. The first program "Performance Management and Coaching" will enable all managers to develop critical coaching skills and to practice these with their peers, prior to conducting review sessions with their team members. Chris Longstaffe and David Swanson will facilitate the programs.  We will be starting the first programs next week, which are mandatory for all people managers in the company, based here in San Jose (further classes will be arranged in the future for our remote managers). We have split the one-day sessions into two halves so you will not need to be away from your desks for a full day.   We need to confirm participants a.s.a.p. We will be contacting each of you to determine which session works best for you. Bookings will be taken on a first come first served basis, there are 12 seats available for each class - so if you'd like to register your preference early, PLEASE EMAIL Kathy Chancellor to let her know which session you would like to join:  Group 1</t>
  </si>
  <si>
    <t>Wed 13 Dec</t>
  </si>
  <si>
    <t>9.00-12.15</t>
  </si>
  <si>
    <t xml:space="preserve">and </t>
  </si>
  <si>
    <t>Thur 14 Dec</t>
  </si>
  <si>
    <t xml:space="preserve">  1.00-5.30 Group 2</t>
  </si>
  <si>
    <t>Thur  14 Dec</t>
  </si>
  <si>
    <t>and</t>
  </si>
  <si>
    <t>Fri 15 Dec</t>
  </si>
  <si>
    <t xml:space="preserve">  9.00-1.15  An Outline of the Agenda and Objectives for the program is attached. The programs will be held in the Training Room. If you have any questions please don't hesitate to call Chris, David or Kathy.  Thanks.</t>
  </si>
  <si>
    <t>MEETING-1871</t>
  </si>
  <si>
    <t>2000-10-18T17:00:00Z</t>
  </si>
  <si>
    <t>Neomar training</t>
  </si>
  <si>
    <t>MEETING-1872</t>
  </si>
  <si>
    <t>MEETING-1873</t>
  </si>
  <si>
    <t>MEETING-1874</t>
  </si>
  <si>
    <t>MC and SE Training</t>
  </si>
  <si>
    <t>MEETING-1875</t>
  </si>
  <si>
    <t>2000-11-07T00:30:00Z</t>
  </si>
  <si>
    <t>Morgan Hill Conference room</t>
  </si>
  <si>
    <t>Report to Gene</t>
  </si>
  <si>
    <t>This is the only time everyone is available. Morgan Hill conference room is by Lisa's office.</t>
  </si>
  <si>
    <t>MEETING-1876</t>
  </si>
  <si>
    <t>2000-12-27T18:00:00Z</t>
  </si>
  <si>
    <t>Practice before meeting</t>
  </si>
  <si>
    <t>MEETING-1877</t>
  </si>
  <si>
    <t>2000-07-01T15:00:00Z</t>
  </si>
  <si>
    <t>Jim's celebration weekend sat. night [dinner, stay, breakfast] $115, $145, $155 [2 person]</t>
  </si>
  <si>
    <t>MEETING-1878</t>
  </si>
  <si>
    <t>2000-10-20T23:30:00Z</t>
  </si>
  <si>
    <t>MEETING-1879</t>
  </si>
  <si>
    <t>MAT training</t>
  </si>
  <si>
    <t>MAT training. Can you invite Rayhan and anyone else that may be interested.</t>
  </si>
  <si>
    <t>MEETING-1880</t>
  </si>
  <si>
    <t>2000-10-12T00:00:00Z</t>
  </si>
  <si>
    <t>Tech Presentation</t>
  </si>
  <si>
    <t>The Go conference room is not available then.</t>
  </si>
  <si>
    <t>MEETING-1882</t>
  </si>
  <si>
    <t>MEETING-1883</t>
  </si>
  <si>
    <t>2000-10-05T17:00:00Z</t>
  </si>
  <si>
    <t>elba's</t>
  </si>
  <si>
    <t>Requirements for ChannelWave and eCRM show</t>
  </si>
  <si>
    <t>MEETING-1884</t>
  </si>
  <si>
    <t>2000-12-29T02:30:00Z</t>
  </si>
  <si>
    <t>Canceled: Weekly AE Status Meeting</t>
  </si>
  <si>
    <t>Let's postpone this week's meeting.  Is everyone ok with holding this a little earlier next week - say at 5pm?   Agenda:  - Discuss eStaff meeting highlights - Discuss project status (brief) &amp; issues - Q&amp;A</t>
  </si>
  <si>
    <t>MEETING-1885</t>
  </si>
  <si>
    <t>2000-12-21T19:30:00Z</t>
  </si>
  <si>
    <t>Good morning all,  Our next Communication Lunch/Meeting will be Thursday, December 21st at 12:30.  We will be in touch with you early next week with details, but please mark your calendars and come hungry and ready for some great information.  See you there, Kathy Chancellor H.R. Manager</t>
  </si>
  <si>
    <t>MEETING-1886</t>
  </si>
  <si>
    <t>2000-12-08T17:30:00Z</t>
  </si>
  <si>
    <t>Conference Room - Milpitas</t>
  </si>
  <si>
    <t>Elba &amp; Nilesh</t>
  </si>
  <si>
    <t>MEETING-1887</t>
  </si>
  <si>
    <t>Salesforce.com - Robert Zimmerman Conf Call</t>
  </si>
  <si>
    <t>Robert Zimmerman called today and wants to discuss the following on a con call:  - Project Schedule - Future modifications they will need based on a new rollout of their product (needs to be scoped)  Everyone seems available.</t>
  </si>
  <si>
    <t>MEETING-1888</t>
  </si>
  <si>
    <t>2000-11-24T17:00:00Z</t>
  </si>
  <si>
    <t>MEETING-1889</t>
  </si>
  <si>
    <t>2000-10-18T18:00:00Z</t>
  </si>
  <si>
    <t>Dave Fortney - Paytrust</t>
  </si>
  <si>
    <t xml:space="preserve">Dave Fortney, CTO, Paytrust will be visiting us.  He would like to: </t>
  </si>
  <si>
    <t>MEETING-1890</t>
  </si>
  <si>
    <t>Updated: Interview with Kenneth Isroff - Sales Engineer - Chicago</t>
  </si>
  <si>
    <t>MEETING-1891</t>
  </si>
  <si>
    <t>2000-11-16T01:00:00Z</t>
  </si>
  <si>
    <t>Updated: Project Update Meeting</t>
  </si>
  <si>
    <t>Elba,  In an effort to better communicate between sales and AE, we'd like to have a weekly meeting to discuss known customers, projects and process.  Thanks...Lisa</t>
  </si>
  <si>
    <t>MEETING-1893</t>
  </si>
  <si>
    <t>2000-10-06T18:30:00Z</t>
  </si>
  <si>
    <t>Updated: Interview with Ray Canuel - Sales Engineer Candidate</t>
  </si>
  <si>
    <t>Can you take him to lunch? You are the last one to interview him.</t>
  </si>
  <si>
    <t>MEETING-1894</t>
  </si>
  <si>
    <t>Meeting with Elba/Lisa Q</t>
  </si>
  <si>
    <t>Lisa -- Elba would like to have a 1/1 on with you.</t>
  </si>
  <si>
    <t>MEETING-1895</t>
  </si>
  <si>
    <t>2000-11-01T19:30:00Z</t>
  </si>
  <si>
    <t>Lunch with Beth 11:30</t>
  </si>
  <si>
    <t>MEETING-1897</t>
  </si>
  <si>
    <t>2000-12-07T17:30:00Z</t>
  </si>
  <si>
    <t>MEETING-1898</t>
  </si>
  <si>
    <t>2000-11-14T16:30:00Z</t>
  </si>
  <si>
    <t>Meeting with Fleet Boston</t>
  </si>
  <si>
    <t>This a meeting with Fleet Boston and will follow a similar format as Chase.com.  You will not need to be there the whole time just reserve this day.</t>
  </si>
  <si>
    <t>MEETING-1899</t>
  </si>
  <si>
    <t>confcall w/ Neomar re: NASDAQ</t>
  </si>
  <si>
    <t>This is the confernce call to discuss the NASDAQ sales pursuit with Neomar and Compaq.  We'll meet in the New York conference room  Here is the call in number if you need it: 415 403 0612</t>
  </si>
  <si>
    <t>MEETING-1901</t>
  </si>
  <si>
    <t>2000-10-23T21:15:00Z</t>
  </si>
  <si>
    <t>Interview with Julian Krevere - Sales Engineer for Atlanta</t>
  </si>
  <si>
    <t>MEETING-1902</t>
  </si>
  <si>
    <t>2000-10-06T22:00:00Z</t>
  </si>
  <si>
    <t>MEETING-1903</t>
  </si>
  <si>
    <t>MC Room</t>
  </si>
  <si>
    <t>ERT Training</t>
  </si>
  <si>
    <t>Carlos, please help us train the 2 new guys, Bradley and Nilesh. Thanks, Elba</t>
  </si>
  <si>
    <t>MEETING-1904</t>
  </si>
  <si>
    <t>2000-12-01T16:00:00Z</t>
  </si>
  <si>
    <t>MEETING-1905</t>
  </si>
  <si>
    <t>Call Ken Secskas [203]338-3906/PeoplesBank</t>
  </si>
  <si>
    <t>Get to our login page https://pcb.peoples.com Profile Name is profiletest Profile password is peoples1 Acct # is 44012345</t>
  </si>
  <si>
    <t>MEETING-1906</t>
  </si>
  <si>
    <t>2000-10-30T20:00:00Z</t>
  </si>
  <si>
    <t>Betty's info</t>
  </si>
  <si>
    <t>MEETING-1907</t>
  </si>
  <si>
    <t>Brent 773-665-9001</t>
  </si>
  <si>
    <t>MEETING-1908</t>
  </si>
  <si>
    <t>MEETING-1909</t>
  </si>
  <si>
    <t>2000-12-18T21:00:00Z</t>
  </si>
  <si>
    <t>NSD tool demo</t>
  </si>
  <si>
    <t>MEETING-1910</t>
  </si>
  <si>
    <t>2000-10-13T19:00:00Z</t>
  </si>
  <si>
    <t>Updated: Interview with Jaspal Sandhu - Project Manager Candidate</t>
  </si>
  <si>
    <t>MEETING-1911</t>
  </si>
  <si>
    <t>Sta. Clara - Training Room</t>
  </si>
  <si>
    <t>Venk's presentation to SE and MC</t>
  </si>
  <si>
    <t>Venk, Per our conversation.  Please help us Welcome and give your AvocadoIT Business Presentation to the SEs and MCs.  Thanks a lot, it will mean a lot to all the SEs and MCs.  Elba  P.S.  Would it be possible to have a soft copy of the presentation to be included in their binders.</t>
  </si>
  <si>
    <t>MEETING-1912</t>
  </si>
  <si>
    <t>2000-10-06T21:00:00Z</t>
  </si>
  <si>
    <t>Carlos, Gracias! Elba</t>
  </si>
  <si>
    <t>MEETING-1913</t>
  </si>
  <si>
    <t>2000-11-13T17:00:00Z</t>
  </si>
  <si>
    <t>Call with Banamex, Fleet (mortgage),</t>
  </si>
  <si>
    <t>MEETING-1914</t>
  </si>
  <si>
    <t>2000-10-06T00:00:00Z</t>
  </si>
  <si>
    <t>Go Room</t>
  </si>
  <si>
    <t>Voice Training</t>
  </si>
  <si>
    <t>MEETING-1915</t>
  </si>
  <si>
    <t>2000-11-30T23:30:00Z</t>
  </si>
  <si>
    <t>MEETING-1916</t>
  </si>
  <si>
    <t>2000-07-27T00:30:00Z</t>
  </si>
  <si>
    <t>5:30 call Qyunh [650]225-4163</t>
  </si>
  <si>
    <t>MEETING-1917</t>
  </si>
  <si>
    <t>Rayhan</t>
  </si>
  <si>
    <t>MEETING-1918</t>
  </si>
  <si>
    <t>Call stu</t>
  </si>
  <si>
    <t>MEETING-1919</t>
  </si>
  <si>
    <t>2000-12-14T18:00:00Z</t>
  </si>
  <si>
    <t>your office?</t>
  </si>
  <si>
    <t>NTT Tool demo</t>
  </si>
  <si>
    <t>Elba,  Please confirm the place we want this to be held. Thanks.  Toshi</t>
  </si>
  <si>
    <t>MEETING-1920</t>
  </si>
  <si>
    <t>2000-10-17T22:00:00Z</t>
  </si>
  <si>
    <t>Curriculum/Questionnaire:Sales Training</t>
  </si>
  <si>
    <t>MEETING-1921</t>
  </si>
  <si>
    <t>2000-11-20T20:30:00Z</t>
  </si>
  <si>
    <t>Elba's office</t>
  </si>
  <si>
    <t>Lunch with Mark</t>
  </si>
  <si>
    <t>MEETING-1922</t>
  </si>
  <si>
    <t>2000-11-14T03:00:00Z</t>
  </si>
  <si>
    <t>Elba</t>
  </si>
  <si>
    <t>MEETING-1923</t>
  </si>
  <si>
    <t>MEETING-1924</t>
  </si>
  <si>
    <t>MEETING-1925</t>
  </si>
  <si>
    <t>2000-07-21T16:00:00Z</t>
  </si>
  <si>
    <t>Ask Matt to build Sales Orientation books [7]</t>
  </si>
  <si>
    <t>MEETING-1926</t>
  </si>
  <si>
    <t>2000-12-20T17:30:00Z</t>
  </si>
  <si>
    <t>Call re Veritas</t>
  </si>
  <si>
    <t>MEETING-1928</t>
  </si>
  <si>
    <t>Prepare for demo tomorrow</t>
  </si>
  <si>
    <t>MEETING-1929</t>
  </si>
  <si>
    <t>2000-10-27T23:00:00Z</t>
  </si>
  <si>
    <t>Training Curriculum</t>
  </si>
  <si>
    <t>MEETING-1930</t>
  </si>
  <si>
    <t>2000-12-15T20:30:00Z</t>
  </si>
  <si>
    <t>Elba &amp; Venk (BBLAB)</t>
  </si>
  <si>
    <t>Elba, This is the soonest I could do this...A</t>
  </si>
  <si>
    <t>MEETING-1931</t>
  </si>
  <si>
    <t>2000-10-25T18:00:00Z</t>
  </si>
  <si>
    <t>MEETING-1932</t>
  </si>
  <si>
    <t>Interview with Jimmy Kim - Sales Engineer Candidate</t>
  </si>
  <si>
    <t>MEETING-1933</t>
  </si>
  <si>
    <t>MEETING-1934</t>
  </si>
  <si>
    <t>Knowledge Transfer Meeting</t>
  </si>
  <si>
    <t>Both Monday and Tuesday at 4:00 PM.</t>
  </si>
  <si>
    <t>MEETING-1935</t>
  </si>
  <si>
    <t>Sales Training in Sta. Cruz</t>
  </si>
  <si>
    <t>MEETING-1936</t>
  </si>
  <si>
    <t>2000-10-11T22:30:00Z</t>
  </si>
  <si>
    <t>MEETING-1938</t>
  </si>
  <si>
    <t>2000-10-10T23:00:00Z</t>
  </si>
  <si>
    <t>Go Conference Room</t>
  </si>
  <si>
    <t>Tech Training</t>
  </si>
  <si>
    <t>4:00 Meshele Ko - Business presentation For technical presentation.</t>
  </si>
  <si>
    <t>MEETING-1939</t>
  </si>
  <si>
    <t>ChannelWave - Features and Reporting</t>
  </si>
  <si>
    <t>MEETING-1940</t>
  </si>
  <si>
    <t>2000-12-28T23:00:00Z</t>
  </si>
  <si>
    <t>Banamex Discussion</t>
  </si>
  <si>
    <t>MEETING-1941</t>
  </si>
  <si>
    <t>Shortline Conference Room</t>
  </si>
  <si>
    <t>SE and MC Training</t>
  </si>
  <si>
    <t>MEETING-1942</t>
  </si>
  <si>
    <t>2000-06-21T19:00:00Z</t>
  </si>
  <si>
    <t>Take Ryan out for lunch  :-]</t>
  </si>
  <si>
    <t>MEETING-1943</t>
  </si>
  <si>
    <t>Mehrak pass, Chris intranet, Flows</t>
  </si>
  <si>
    <t>MEETING-1944</t>
  </si>
  <si>
    <t>2000-12-12T19:30:00Z</t>
  </si>
  <si>
    <t>Lunch with Betty</t>
  </si>
  <si>
    <t>MEETING-1945</t>
  </si>
  <si>
    <t>Banamex, Training (EDS, Process).  Channelwave.  New PS Org.  Chris Klayko.  Nilesh Parmar.</t>
  </si>
  <si>
    <t>MEETING-1946</t>
  </si>
  <si>
    <t>2000-10-25T23:00:00Z</t>
  </si>
  <si>
    <t>MEETING-1947</t>
  </si>
  <si>
    <t>2000-11-16T21:00:00Z</t>
  </si>
  <si>
    <t>Updated: Project Meeting</t>
  </si>
  <si>
    <t>MEETING-1948</t>
  </si>
  <si>
    <t>Technical Presentation</t>
  </si>
  <si>
    <t>MEETING-1949</t>
  </si>
  <si>
    <t>2000-11-10T18:00:00Z</t>
  </si>
  <si>
    <t>Canceled: Meeting w/ Bus. Dev.</t>
  </si>
  <si>
    <t>This has been postponed until next week.</t>
  </si>
  <si>
    <t>MEETING-1950</t>
  </si>
  <si>
    <t>Interview with Balaji Subramanian - PM Candidate</t>
  </si>
  <si>
    <t>MEETING-1951</t>
  </si>
  <si>
    <t>2000-06-15T19:30:00Z</t>
  </si>
  <si>
    <t>12:30 lunch with Jackie   :-]</t>
  </si>
  <si>
    <t>MEETING-1952</t>
  </si>
  <si>
    <t>MEETING-1953</t>
  </si>
  <si>
    <t>FleetBoston Requirements Con Call</t>
  </si>
  <si>
    <t>The meeting time is 5:00 pm PST to discuss the FleetBoston response to our questions and determine what we want to discuss with Fleet on Friday's con call with them.  I realized that it was best to have this discussion tonight in order to make tomorrow's call with Fleet more productive.  I will have a bridge number set up for the call.  Thank you Jeff</t>
  </si>
  <si>
    <t>MEETING-1954</t>
  </si>
  <si>
    <t>Call SE in Virginia/Nilesh</t>
  </si>
  <si>
    <t>MEETING-1955</t>
  </si>
  <si>
    <t>2000-10-13T18:00:00Z</t>
  </si>
  <si>
    <t>ERT 2.5 Training</t>
  </si>
  <si>
    <t>MEETING-1956</t>
  </si>
  <si>
    <t>Interview with Philip Witters - Project Manager Candidate</t>
  </si>
  <si>
    <t>MEETING-1957</t>
  </si>
  <si>
    <t>2000-11-16T17:30:00Z</t>
  </si>
  <si>
    <t>Conf room A</t>
  </si>
  <si>
    <t>Updated: Interview with Tracy Hsu - PM Candidate</t>
  </si>
  <si>
    <t>MEETING-1958</t>
  </si>
  <si>
    <t>2000-10-04T18:30:00Z</t>
  </si>
  <si>
    <t>Interview with Michael Hughes - Sales/Acct. Manager Candidate</t>
  </si>
  <si>
    <t>MEETING-1959</t>
  </si>
  <si>
    <t>MEETING-1960</t>
  </si>
  <si>
    <t>Updated: Upshot technical meeting [they're bringing their engineers]</t>
  </si>
  <si>
    <t>Elba - can you give the technical presentation to these guys?  I think that will be sufficient.  Prakash - if we need you, we'll come get you.  Elba - they may want to see the tool too.  Will you be able to give them a quick demo of it please?  They are very interested in HOW we are doing what we're doing.  Thx.  K</t>
  </si>
  <si>
    <t>MEETING-1961</t>
  </si>
  <si>
    <t>2000-10-30T16:00:00Z</t>
  </si>
  <si>
    <t>Updated: Meeting with Kim Goldstein at iVillage re: application requirements</t>
  </si>
  <si>
    <t>I'll drive us both up to SF.  The meeting is for 9:30 but I'd like to leave at 8:00am because there will be traffic.  She's scheduled for this from 9:30 to 11:00am.  I'll get you back here at 12:00 noon.  Could you move your lunch back 1/2 hour?  Thanks again Elba.</t>
  </si>
  <si>
    <t>MEETING-1962</t>
  </si>
  <si>
    <t>2000-10-18T22:00:00Z</t>
  </si>
  <si>
    <t>MEETING-1963</t>
  </si>
  <si>
    <t>2000-11-28T23:00:00Z</t>
  </si>
  <si>
    <t>Training room at corporate</t>
  </si>
  <si>
    <t>SE and MC Training - Advanced Topics</t>
  </si>
  <si>
    <t>Amitabh, This is just for the class to meet you and ask you questions.  No presentation. Thank you very much! Elba</t>
  </si>
  <si>
    <t>MEETING-1964</t>
  </si>
  <si>
    <t>2000-10-09T17:00:00Z</t>
  </si>
  <si>
    <t>ERT Demo - Toshi</t>
  </si>
  <si>
    <t>Toshi, Is 10 good for you?  I know you have a meeting at 11, so we should be finished by then.  5 is also good, but maybe a little tight for me.  Please let me know, Thanks, Elba</t>
  </si>
  <si>
    <t>MEETING-1965</t>
  </si>
  <si>
    <t>MEETING-1966</t>
  </si>
  <si>
    <t>Customer Status e-mail, priorities to Glen</t>
  </si>
  <si>
    <t>MEETING-1967</t>
  </si>
  <si>
    <t>2000-12-10T00:30:00Z</t>
  </si>
  <si>
    <t>4:30 appt with Jay -dinner afterwards-415.664.4100</t>
  </si>
  <si>
    <t>MEETING-1968</t>
  </si>
  <si>
    <t>Mehrak's place</t>
  </si>
  <si>
    <t>Updated: discuss elabor.com -conference in Dave Meltzer</t>
  </si>
  <si>
    <t>MEETING-1969</t>
  </si>
  <si>
    <t>2000-10-13T22:00:00Z</t>
  </si>
  <si>
    <t>MEETING-1970</t>
  </si>
  <si>
    <t>2000-11-28T22:00:00Z</t>
  </si>
  <si>
    <t>Training Room - San Jose</t>
  </si>
  <si>
    <t>Dave, How is tue. 2-3? Thanks again, Elba * * * * * * * *   Dave, It appears you are busy, please let me know and I will ask someone else. I hope YOU can make it, but I understand if you can't --who should I ask then? This is to give the Partners Presentation (like the one you gave Fleet yesterday, it was great) Thanks, Elba  P.S.  Can I get a soft copy of your presentation please.</t>
  </si>
  <si>
    <t>MEETING-1971</t>
  </si>
  <si>
    <t>Review of CGE&amp;Y deliverables</t>
  </si>
  <si>
    <t>Meeting to a review of the CGE&amp;Y deliverables and determine what final changes/modificaitons will need to be made</t>
  </si>
  <si>
    <t>MEETING-1972</t>
  </si>
  <si>
    <t>Updated: AE Resource Planning</t>
  </si>
  <si>
    <t>Discuss Process for setting customer expectations around AE projects.</t>
  </si>
  <si>
    <t>MEETING-1973</t>
  </si>
  <si>
    <t>2000-12-22T18:30:00Z</t>
  </si>
  <si>
    <t>10:30 a.m. meeting with Chris</t>
  </si>
  <si>
    <t>MEETING-1974</t>
  </si>
  <si>
    <t>Meet with Tamra [SE from Sun]</t>
  </si>
  <si>
    <t>MEETING-1975</t>
  </si>
  <si>
    <t>MEETING-1976</t>
  </si>
  <si>
    <t>2000-10-19T14:00:00Z</t>
  </si>
  <si>
    <t>Jackie's BD</t>
  </si>
  <si>
    <t>MEETING-1977</t>
  </si>
  <si>
    <t>2000-11-29T00:00:00Z</t>
  </si>
  <si>
    <t>Training Session</t>
  </si>
  <si>
    <t>Prakash, We are having Sales Engineering and Mobility Consulting Training next week. I was hoping that you could stop by for an 30 minutes on tuesday, so that the class can meet you and ask you questions regarding our technology?   This is not a presentation, we just want you to be available to answer some questions and have everyone meet you. Please let me know. Thanks, Elba</t>
  </si>
  <si>
    <t>MEETING-1978</t>
  </si>
  <si>
    <t>Nathan Marney - SE VA</t>
  </si>
  <si>
    <t>MEETING-1979</t>
  </si>
  <si>
    <t>2000-11-15T23:30:00Z</t>
  </si>
  <si>
    <t>Susan Simmons</t>
  </si>
  <si>
    <t>MEETING-1980</t>
  </si>
  <si>
    <t>Comm. meeting</t>
  </si>
  <si>
    <t>Don't miss the  Terrific Lunch &amp; Important Information   Where:</t>
  </si>
  <si>
    <t xml:space="preserve">Silicon Valley Conference Center </t>
  </si>
  <si>
    <t>El Camino Room  Directions:</t>
  </si>
  <si>
    <t xml:space="preserve">Exit out the back door of the main lobby, </t>
  </si>
  <si>
    <t xml:space="preserve">take the first sand pathway to the left at </t>
  </si>
  <si>
    <t xml:space="preserve">the fountain and enter through the glass </t>
  </si>
  <si>
    <t xml:space="preserve">door.  There will be AvocadoIT employees  </t>
  </si>
  <si>
    <t xml:space="preserve">to direct you along the way.    Lunch will be served </t>
  </si>
  <si>
    <t xml:space="preserve">12:00 - 12:45  Novell Presentation </t>
  </si>
  <si>
    <t xml:space="preserve">12:45 -  1:30  </t>
  </si>
  <si>
    <t xml:space="preserve">Campus Overview - Gabrielle Mariscal </t>
  </si>
  <si>
    <t xml:space="preserve">Fitness Center &amp; Rec Areas - Tim Weil </t>
  </si>
  <si>
    <t xml:space="preserve">Bon Appetit - Doug Hamilton </t>
  </si>
  <si>
    <t xml:space="preserve">Facility Services - George Denise </t>
  </si>
  <si>
    <t>Safety &amp; Security - Jim Serrano  Venk - Company Update</t>
  </si>
  <si>
    <t>1:30 - 2:00  Fitness Center Sign-up</t>
  </si>
  <si>
    <t>2:00 - 2:30   Kathy Chancellor Human Resources Manager AvocadoIT 2211 N. First Street San Jose, California  95131 408.562.8014 - Direct Dial 408.562.8000 - Corporate 408.562.8100 - Fax kathy.chancellor@avocadoit.com</t>
  </si>
  <si>
    <t>MEETING-1981</t>
  </si>
  <si>
    <t>Werner[EP Europe]  ERT demo and presentation</t>
  </si>
  <si>
    <t>MEETING-1982</t>
  </si>
  <si>
    <t>2000-10-31T20:00:00Z</t>
  </si>
  <si>
    <t>Shortline Conference room</t>
  </si>
  <si>
    <t>Quinn</t>
  </si>
  <si>
    <t>I will talk to Quinn, thanks.</t>
  </si>
  <si>
    <t>MEETING-1983</t>
  </si>
  <si>
    <t>2000-05-09T18:30:00Z</t>
  </si>
  <si>
    <t>Kelsey's office</t>
  </si>
  <si>
    <t>Updated: Technical conference call with BizTravel [chief architect and technology guys]</t>
  </si>
  <si>
    <t>MEETING-1984</t>
  </si>
  <si>
    <t>MEETING-1985</t>
  </si>
  <si>
    <t>Meeting with  Thijs Van Hessel -new Director from Europe</t>
  </si>
  <si>
    <t>Juliana King   Sent:</t>
  </si>
  <si>
    <t>Tuesday, October 24, 2000 8:24 PM To:</t>
  </si>
  <si>
    <t>Elba Linscott Cc:</t>
  </si>
  <si>
    <t>Elisabeth Whaley   Hi Elba,  I was hoping you might have a bit of time to meet with the new Director from Europe, Thijs Van Hessel this week.  I know you are at the Sales training until Thurs, but after that I was wondering if you might be available?  From what I understand, this is just a chance for Thijs to introduce himself and hear a little bit about what you and your group are working on, so he can form some understanding of the business process here, as well some US-based contacts.  Thanks for your help and if you could let me know your availability whenever you may have a chance I would really appreciate it!  Thank you,  Juliana</t>
  </si>
  <si>
    <t>MEETING-1986</t>
  </si>
  <si>
    <t>2000-12-08T19:30:00Z</t>
  </si>
  <si>
    <t>Meeting with Aaron</t>
  </si>
  <si>
    <t>MEETING-1987</t>
  </si>
  <si>
    <t>2000-10-18T21:00:00Z</t>
  </si>
  <si>
    <t>MEETING-1988</t>
  </si>
  <si>
    <t>Channelwave Training for MCs</t>
  </si>
  <si>
    <t>MEETING-1989</t>
  </si>
  <si>
    <t>Training Agenda to Venk, schedule to Glen- Amitabh, Rajeev, Prakash?</t>
  </si>
  <si>
    <t>MEETING-1990</t>
  </si>
  <si>
    <t>TDWaterhouse webex - Dave Meltzer</t>
  </si>
  <si>
    <t>MEETING-1991</t>
  </si>
  <si>
    <t>Dan, Per our conversation.  Please cover the Technical presentation that we want the SEs to be giving once they are in the field.  Allow for Q&amp;A session. Thanks, Elba</t>
  </si>
  <si>
    <t>MEETING-1992</t>
  </si>
  <si>
    <t>Fleet demo, Call Bruce Marinace to cancel call at 2, Call Liam,Hiring info for Jim, [Status db -Jim and Meshele]</t>
  </si>
  <si>
    <t>MEETING-1993</t>
  </si>
  <si>
    <t>Call with Washington Mutual [tentitive]</t>
  </si>
  <si>
    <t>MEETING-1994</t>
  </si>
  <si>
    <t>2000-12-20T18:30:00Z</t>
  </si>
  <si>
    <t>Thank you to Dave and Jay</t>
  </si>
  <si>
    <t>MEETING-1995</t>
  </si>
  <si>
    <t>2000-10-27T17:00:00Z</t>
  </si>
  <si>
    <t>CGE&amp;Y Co-development Planning...</t>
  </si>
  <si>
    <t>As you all know, we are co-developing a wireless methodology with CGE&amp;Y. Today's meeting will be a planning session to finalize the overall project plan and resource requirements. The next 3 weeks starting Monday, Oct 30 will require AvocadoIT resources at CGE&amp;Y's Cupertino office as per the contract. However, not everyone will be required full time for all 3 weeks; rather this is your time to understand your personnel involvement and schedule your resources accordingly.</t>
  </si>
  <si>
    <t>MEETING-1996</t>
  </si>
  <si>
    <t>MEETING-1997</t>
  </si>
  <si>
    <t>2000-07-11T07:00:00Z</t>
  </si>
  <si>
    <t>MEETING-1998</t>
  </si>
  <si>
    <t>2000-12-01T18:00:00Z</t>
  </si>
  <si>
    <t>MEETING-1999</t>
  </si>
  <si>
    <t>2000-10-12T17:30:00Z</t>
  </si>
  <si>
    <t>10:30 Jimmy Kim</t>
  </si>
  <si>
    <t>MEETING-2000</t>
  </si>
  <si>
    <t>2000-10-06T18:00:00Z</t>
  </si>
  <si>
    <t>Try to catch Jim</t>
  </si>
  <si>
    <t>MEETING-2001</t>
  </si>
  <si>
    <t>2000-11-10T02:00:00Z</t>
  </si>
  <si>
    <t>Weekly Lisa's meeting.</t>
  </si>
  <si>
    <t>MEETING-2002</t>
  </si>
  <si>
    <t>2000-10-05T15:00:00Z</t>
  </si>
  <si>
    <t>Chris/DMV Appointment/Channelwave/ivillage.com/Concur</t>
  </si>
  <si>
    <t>MEETING-2003</t>
  </si>
  <si>
    <t>2000-08-21T22:30:00Z</t>
  </si>
  <si>
    <t>Weekly Sales meeting</t>
  </si>
  <si>
    <t>MEETING-2004</t>
  </si>
  <si>
    <t>MEETING-2005</t>
  </si>
  <si>
    <t>2000-04-26T17:00:00Z</t>
  </si>
  <si>
    <t>Call Todd Mogren [860-233-8213] regarding web site app requirements</t>
  </si>
  <si>
    <t>MEETING-2006</t>
  </si>
  <si>
    <t>Michael Pereira - SE San Jose - Khou</t>
  </si>
  <si>
    <t>MEETING-2007</t>
  </si>
  <si>
    <t>2000-10-25T22:00:00Z</t>
  </si>
  <si>
    <t>Meeting with Venk</t>
  </si>
  <si>
    <t>MEETING-2008</t>
  </si>
  <si>
    <t>1998-06-24T04:00:00Z</t>
  </si>
  <si>
    <t>Canada</t>
  </si>
  <si>
    <t>Saint Jean Baptiste</t>
  </si>
  <si>
    <t>MEETING-2009</t>
  </si>
  <si>
    <t>2000-06-24T04:00:00Z</t>
  </si>
  <si>
    <t>MEETING-2010</t>
  </si>
  <si>
    <t>1999-06-24T04:00:00Z</t>
  </si>
  <si>
    <t>MEETING-2011</t>
  </si>
  <si>
    <t>2000-11-21T23:00:00Z</t>
  </si>
  <si>
    <t>Reception</t>
  </si>
  <si>
    <t>TENTATIVE - Interview with Akash Agarwal - Director Level Candidate</t>
  </si>
  <si>
    <t>MEETING-2012</t>
  </si>
  <si>
    <t>FW: Weekly Business Development Staff Meeting (Bring your own lunch)</t>
  </si>
  <si>
    <t xml:space="preserve">Hi,  Here's the original invitation. Please find the call in number below.  Thanks,  Jackie   -----Original Appointment----- From: </t>
  </si>
  <si>
    <t>Jackie Valle; Biz Dev Team; David Marcus; Kimberlie Cerrone Cc:</t>
  </si>
  <si>
    <t>Gene Garrett; Glenn Pereira; Emma Fowler; Robert Moore; Helen Spade; Fortunata Hermoso; David Chan When:</t>
  </si>
  <si>
    <t>Wednesday, December 13, 2000 12:00 PM-1:30 PM (GMT-08:00) Pacific Time (US &amp; Canada); Tijuana. Where:</t>
  </si>
  <si>
    <t>MEETING-2013</t>
  </si>
  <si>
    <t>2000-12-05T20:30:00Z</t>
  </si>
  <si>
    <t>Board of Directors Meeting (12:30-2:30 closed, 2:30-4:30 open)</t>
  </si>
  <si>
    <t>MEETING-2014</t>
  </si>
  <si>
    <t>Closing call for Fleet Boston</t>
  </si>
  <si>
    <t>MEETING-2015</t>
  </si>
  <si>
    <t>Channel Wave Requirements w/ Ruyben Seth</t>
  </si>
  <si>
    <t>ChannelWave  Requirements w/ Ruyben Seth</t>
  </si>
  <si>
    <t>MEETING-2016</t>
  </si>
  <si>
    <t>Con call (dial-in info in Note)</t>
  </si>
  <si>
    <t>Harley Davidson: Con call with AC on Tue, Dec 12 at 1:00p Pacific...</t>
  </si>
  <si>
    <t>Given below are con call details for a pre meeting call re. Harley Davidson. As you know, we are scheduled to meet with Harley decision makers on Dec 19 at the AC Mobile Enablement Center in Kansas City (time yet to be confirmed).  Tomorrow's con call is with Andersen to make sure everyone attending the Dec 19 meeting is in synch with and understands the objectives and expectations for the meeting. On the call, will be our AC sponsor Tom Kane and the partner/mgrs managing the Harley relationship.  DATE:               Tuesday, December 12 TIME:               3:00 PM Central (4:00 PM Eastern) (1:00 PM Pacific) DIAL-IN NUMBER:     1-877-714-4281 MEETING ID:         1102</t>
  </si>
  <si>
    <t>MEETING-2017</t>
  </si>
  <si>
    <t>ChannelWave Training</t>
  </si>
  <si>
    <t>More details to come.</t>
  </si>
  <si>
    <t>MEETING-2018</t>
  </si>
  <si>
    <t>2000-12-08T20:00:00Z</t>
  </si>
  <si>
    <t>Updated: Interview with Craig Berkowitz - Sales Account Manager Candidate</t>
  </si>
  <si>
    <t>Can you take him to lunch?  If not, please let Khou know and she will take him.</t>
  </si>
  <si>
    <t>MEETING-2019</t>
  </si>
  <si>
    <t>Interview with Rob Ortlieb</t>
  </si>
  <si>
    <t>Candidate for Sales Engineering Manager.</t>
  </si>
  <si>
    <t>MEETING-2020</t>
  </si>
  <si>
    <t>Updated: Weekly Business Development Staff Meeting (Bring Your Own Lunch)</t>
  </si>
  <si>
    <t>MEETING-2021</t>
  </si>
  <si>
    <t>MEETING-2024</t>
  </si>
  <si>
    <t>Interview w/Michael Howard &amp; Gene Garrett (Resume to follow)</t>
  </si>
  <si>
    <t>MEETING-2026</t>
  </si>
  <si>
    <t>Call in Number: (800) 559-0842  Passcode: 6031336</t>
  </si>
  <si>
    <t>Updated: To discuss sales and biz dev linkage</t>
  </si>
  <si>
    <t>MEETING-2028</t>
  </si>
  <si>
    <t>MEETING-2030</t>
  </si>
  <si>
    <t>conference call</t>
  </si>
  <si>
    <t>Novient Conference Call</t>
  </si>
  <si>
    <t>I'll call you and then conference in Novient</t>
  </si>
  <si>
    <t>MEETING-2031</t>
  </si>
  <si>
    <t>2000-12-15T21:00:00Z</t>
  </si>
  <si>
    <t>Carter Barnes</t>
  </si>
  <si>
    <t>Tony</t>
  </si>
  <si>
    <t>MEETING-2032</t>
  </si>
  <si>
    <t>MEETING-2033</t>
  </si>
  <si>
    <t>Updated: Call Sami Zarzour, HP Financial Services Southeast Sales Manager</t>
  </si>
  <si>
    <t>Grant,  I changed the time with Sami for this Friday at 10 am PST, 1pm EST.  Would this time work?  I'll be in Chicago on my cell phone 408-420-3852, so I could use some help getting a conference call going.  We would call him at  404-648-8908.  FYI, His assistants name and number is Diane Ford, 404-648-8443  Robert</t>
  </si>
  <si>
    <t>MEETING-2034</t>
  </si>
  <si>
    <t>2000-10-03T19:30:00Z</t>
  </si>
  <si>
    <t>Jacksonville</t>
  </si>
  <si>
    <t>Philip (Phil) Greene - Bank of America</t>
  </si>
  <si>
    <t xml:space="preserve">(904) 464-4008  from CSX: </t>
  </si>
  <si>
    <t xml:space="preserve">95 South </t>
  </si>
  <si>
    <t xml:space="preserve">exit Bay Meadows Road </t>
  </si>
  <si>
    <t xml:space="preserve">LEFT onto Bay Meadows Rd </t>
  </si>
  <si>
    <t xml:space="preserve">about 1 - 1.5 miles, RIGHT onto Southside Blvd </t>
  </si>
  <si>
    <t xml:space="preserve">about 2 miles, go under overpas </t>
  </si>
  <si>
    <t xml:space="preserve">BofA Office Park on RIGHT </t>
  </si>
  <si>
    <t xml:space="preserve">900 Southside Blvd </t>
  </si>
  <si>
    <t xml:space="preserve">in Bldg 100 </t>
  </si>
  <si>
    <t xml:space="preserve">if can't find parking out front, go around back to garages </t>
  </si>
  <si>
    <t xml:space="preserve">call when get there and he'll meet us downstairs </t>
  </si>
  <si>
    <t>cell (904) 608.3370</t>
  </si>
  <si>
    <t>MEETING-2035</t>
  </si>
  <si>
    <t>Grant Frederikson - Major Accounts Discussion (770) 753-9837</t>
  </si>
  <si>
    <t>MEETING-2036</t>
  </si>
  <si>
    <t>2000-11-14T16:00:00Z</t>
  </si>
  <si>
    <t>Dave Boyer - Drive Logic</t>
  </si>
  <si>
    <t>MEETING-2037</t>
  </si>
  <si>
    <t>2000-10-24T12:00:00Z</t>
  </si>
  <si>
    <t>MEETING-2038</t>
  </si>
  <si>
    <t>2000-11-14T18:30:00Z</t>
  </si>
  <si>
    <t>Matt Johnson - FreeDrive, Inc.</t>
  </si>
  <si>
    <t>MEETING-2039</t>
  </si>
  <si>
    <t>2000-11-17T20:30:00Z</t>
  </si>
  <si>
    <t>Phipps</t>
  </si>
  <si>
    <t>MEETING-2040</t>
  </si>
  <si>
    <t>Atlanta</t>
  </si>
  <si>
    <t>Joe Dawidowicz - Manheim Interactive</t>
  </si>
  <si>
    <t>Dan,  If you can make the CSX meeting on 10/3, could you come back through Atlanta for this meeting on 10/4.  They are the largest auction company for dealer to dealer auto auctions and have been very proactive in bringing the internet to this marketplace.  Thanks,  Grant   (404) 269-8767  across from King/Queen on Peachtree-D'woody  5901-B Peachtree-Dunwoody Rd Suite 550 Atlanta, GA 30328</t>
  </si>
  <si>
    <t>MEETING-2041</t>
  </si>
  <si>
    <t>2000-11-13T16:00:00Z</t>
  </si>
  <si>
    <t>conference call/webex</t>
  </si>
  <si>
    <t>John Armbruster - Hydrogen Media</t>
  </si>
  <si>
    <t>(888) 890-9175  Aside from showing them to be a screen scraper, notice that you've got to do some editing (its not all graphical) and only works with WML. You can't integrate other data streams (XML, DB connections), bring together multiple domains, change the navigation by device. Plus, its fragile  According to the study, there will be close to 4 million fixed voice portal users in North America in 2001, climbing to approximately 17 million users in 2005. Mobile voice portal users will grow from close to 1 million users in 2001 to over 56 million by year-end 2005 in North America. Industry standards VoiceXML, Speech Objects and W3C have given new life to the speech recognition industry. VoiceXML is a new standard essential to making Internet content and information accessible via voice, and Speech Objects can significantly speed up the creation of speech-enabled applications. The Voice Browser Working Group (W3C) is working to expand access to the web to allow people to interact with websites via spoken commands.  Allied Business Intelligence Inc  Orsus white paper talks about E*TRADE stock quote.  We actually do this!   In addition, Mercury Interactive announced alliances with leading wireless vendors Nokia, AvantGo, Brience, and AvocadoIT, Inc., and solution providers Acumen Solutions, AGENCY.COM, Concero, Thoughtmill, Xcelerate and ZEFER, Inc. who will use the company's wireless testing and performance monitoring solutions to deliver reliable, scalable wireless Web applications to their customers.</t>
  </si>
  <si>
    <t>MEETING-2042</t>
  </si>
  <si>
    <t>2000-11-09T13:00:00Z</t>
  </si>
  <si>
    <t>Eastern Sales Meeting</t>
  </si>
  <si>
    <t>MEETING-2043</t>
  </si>
  <si>
    <t>2000-11-04T08:00:00Z</t>
  </si>
  <si>
    <t>Robin in CA</t>
  </si>
  <si>
    <t>MEETING-2044</t>
  </si>
  <si>
    <t>Elizabeth Sudderth - Novient</t>
  </si>
  <si>
    <t xml:space="preserve">(404) 720-3600  she's going to call  who is your Andersen partner  ideas: </t>
  </si>
  <si>
    <t xml:space="preserve">let us render your site </t>
  </si>
  <si>
    <t xml:space="preserve">host for free for your use and demo  </t>
  </si>
  <si>
    <t xml:space="preserve">do you want to have capability to render?  </t>
  </si>
  <si>
    <t xml:space="preserve">3 scenarios: </t>
  </si>
  <si>
    <t xml:space="preserve">you host your app, we host wireless </t>
  </si>
  <si>
    <t xml:space="preserve">you own customer.  </t>
  </si>
  <si>
    <t xml:space="preserve">how much margin do you need to make?  </t>
  </si>
  <si>
    <t xml:space="preserve">you license your app, we host wireless </t>
  </si>
  <si>
    <t xml:space="preserve">you license your app, we license EMAS </t>
  </si>
  <si>
    <t xml:space="preserve">do you resell? </t>
  </si>
  <si>
    <t>what margin?</t>
  </si>
  <si>
    <t>MEETING-2045</t>
  </si>
  <si>
    <t>Dave Boyer (312) 228-8322 W</t>
  </si>
  <si>
    <t>Synch</t>
  </si>
  <si>
    <t>MEETING-2046</t>
  </si>
  <si>
    <t>2000-09-07T19:00:00Z</t>
  </si>
  <si>
    <t>The Pinnacle - Buckhead</t>
  </si>
  <si>
    <t>Jay Ramadorai - LastMinuteTravel.com</t>
  </si>
  <si>
    <t>(404) 495-2103  The Pinnacle 3455 Peachtree Road NE, Suite 110 Atlanta, GA  30326  It's the building with the funny top diagonally across from the ritz-carlton at lenox square.  Carlos Restrepo 408-390-9518</t>
  </si>
  <si>
    <t>MEETING-2047</t>
  </si>
  <si>
    <t>2000-10-18T07:00:00Z</t>
  </si>
  <si>
    <t>Robin in Cincinatti</t>
  </si>
  <si>
    <t>MEETING-2048</t>
  </si>
  <si>
    <t>2000-12-26T14:00:00Z</t>
  </si>
  <si>
    <t>Call</t>
  </si>
  <si>
    <t>Ed Welch - MobileSys</t>
  </si>
  <si>
    <t>(212) 626-6708</t>
  </si>
  <si>
    <t>MEETING-2050</t>
  </si>
  <si>
    <t>2000-11-10T16:30:00Z</t>
  </si>
  <si>
    <t>Joel Williams - Louisiana State University - ART Assessment</t>
  </si>
  <si>
    <t>(225) 578-1929   Call me so we can discuss.  They are wanting to mobilize the PAWS portal at www.lsu.edu.</t>
  </si>
  <si>
    <t>MEETING-2051</t>
  </si>
  <si>
    <t>2000-12-08T14:30:00Z</t>
  </si>
  <si>
    <t>David Brown (770) 384-2530 W</t>
  </si>
  <si>
    <t>MEETING-2052</t>
  </si>
  <si>
    <t>2000-10-03T15:00:00Z</t>
  </si>
  <si>
    <t>Jacksonville, FL</t>
  </si>
  <si>
    <t>Michael (Mike) Porkert - CSX</t>
  </si>
  <si>
    <t xml:space="preserve">(904) 366-5481   probably 4 - 6 people in meeting  from airport </t>
  </si>
  <si>
    <t xml:space="preserve">95S </t>
  </si>
  <si>
    <t xml:space="preserve">take Union St exit (LEFT exit) </t>
  </si>
  <si>
    <t xml:space="preserve">RIGHT onto Pearl </t>
  </si>
  <si>
    <t xml:space="preserve">550 Water St. </t>
  </si>
  <si>
    <t xml:space="preserve">next to blue CSX bldg </t>
  </si>
  <si>
    <t>Silver Bldg</t>
  </si>
  <si>
    <t>MEETING-2053</t>
  </si>
  <si>
    <t>MEETING-2054</t>
  </si>
  <si>
    <t>2000-11-02T15:00:00Z</t>
  </si>
  <si>
    <t>Paul Robertson - Novient</t>
  </si>
  <si>
    <t>(404) 720-3600 x3782 3525 Piedmont Road Eight Piedmont Center Suite 500 Atlanta, Georgia 30305</t>
  </si>
  <si>
    <t>MEETING-2055</t>
  </si>
  <si>
    <t>2000-09-27T13:00:00Z</t>
  </si>
  <si>
    <t>RTP</t>
  </si>
  <si>
    <t>Arshad Bahl - BrightPod</t>
  </si>
  <si>
    <t>(919) 472-9104</t>
  </si>
  <si>
    <t>MEETING-2056</t>
  </si>
  <si>
    <t>Sarasota</t>
  </si>
  <si>
    <t>Sharon Ballgae</t>
  </si>
  <si>
    <t>MEETING-2057</t>
  </si>
  <si>
    <t>2000-08-30T07:00:00Z</t>
  </si>
  <si>
    <t>Bryan's Wedding Trip</t>
  </si>
  <si>
    <t>MEETING-2058</t>
  </si>
  <si>
    <t>The call-in number is: 1-800-559-0873 Pass code number: 6504706  Confirmation number: 2726335</t>
  </si>
  <si>
    <t>MEETING-2060</t>
  </si>
  <si>
    <t>2000-09-26T19:30:00Z</t>
  </si>
  <si>
    <t>Atlanta/King &amp; Queen Building</t>
  </si>
  <si>
    <t>Jenny Pruitt</t>
  </si>
  <si>
    <t>David Boehmig (770) 394-5400 990 Hammond Drive Suite 1035 Atlanta, GA 30328</t>
  </si>
  <si>
    <t>MEETING-2061</t>
  </si>
  <si>
    <t>2000-08-28T07:00:00Z</t>
  </si>
  <si>
    <t>Robin in Grand Rapids</t>
  </si>
  <si>
    <t>MEETING-2063</t>
  </si>
  <si>
    <t>Baton Rouge</t>
  </si>
  <si>
    <t>Joel Williams - Louisiana State University</t>
  </si>
  <si>
    <t>(225) 578-1929 200 Frey Computing Center, Louisiana State University Baton Rouge, LA 70803</t>
  </si>
  <si>
    <t>MEETING-2064</t>
  </si>
  <si>
    <t>Norcross</t>
  </si>
  <si>
    <t>Shaun O'Reilly - Headhunter.net</t>
  </si>
  <si>
    <t>(770) 349-2400  333 Research Ct., Ste. 200 Norcross, GA  30092  Education meeting</t>
  </si>
  <si>
    <t>MEETING-2065</t>
  </si>
  <si>
    <t>2000-10-06T13:00:00Z</t>
  </si>
  <si>
    <t>Delray Beach, FL</t>
  </si>
  <si>
    <t>Elizabeth Gallo - Office Depot Inc.</t>
  </si>
  <si>
    <t>(561) 438-2058</t>
  </si>
  <si>
    <t>MEETING-2066</t>
  </si>
  <si>
    <t>Raleigh</t>
  </si>
  <si>
    <t>Lee Andron - SourceAlliance.com</t>
  </si>
  <si>
    <t>Take Airport Blvd away from airport go over 40 about the 3rd street is Slater RIGHT on Slater 2803 Slater 2nd Floor</t>
  </si>
  <si>
    <t>MEETING-2067</t>
  </si>
  <si>
    <t>Michael Q. Parker - Cox Newspapers, Inc.</t>
  </si>
  <si>
    <t xml:space="preserve">(404) 269-8085  </t>
  </si>
  <si>
    <t xml:space="preserve">he wants to meet with his content guy and a women that is their member of the wireless task force </t>
  </si>
  <si>
    <t xml:space="preserve">she has heard of EP and has heard good things </t>
  </si>
  <si>
    <t>he's also going to invite Cox Interactive</t>
  </si>
  <si>
    <t>MEETING-2068</t>
  </si>
  <si>
    <t>2000-12-21T16:30:00Z</t>
  </si>
  <si>
    <t>David Chan (408) 562-8080 W</t>
  </si>
  <si>
    <t>MEETING-2069</t>
  </si>
  <si>
    <t>2000-09-25T17:00:00Z</t>
  </si>
  <si>
    <t>Bill Frye - Syncrologic</t>
  </si>
  <si>
    <t>(770) 754-5600 x 138</t>
  </si>
  <si>
    <t>MEETING-2070</t>
  </si>
  <si>
    <t>2000-09-15T18:00:00Z</t>
  </si>
  <si>
    <t>1/1 with Grant Fredericksen</t>
  </si>
  <si>
    <t>Review funnel and forecast for 3rd quarter.  Beginning of forecast for 4th quarter.</t>
  </si>
  <si>
    <t>MEETING-2071</t>
  </si>
  <si>
    <t>2000-08-28T18:30:00Z</t>
  </si>
  <si>
    <t>Goldfish</t>
  </si>
  <si>
    <t>Joel Bailey</t>
  </si>
  <si>
    <t>404.273.5888 - Joel cell</t>
  </si>
  <si>
    <t>MEETING-2072</t>
  </si>
  <si>
    <t>MEETING-2073</t>
  </si>
  <si>
    <t>Alex Tran (408) 562-8068 W</t>
  </si>
  <si>
    <t>MEETING-2074</t>
  </si>
  <si>
    <t>2000-09-25T15:30:00Z</t>
  </si>
  <si>
    <t>Brightpod Conf Call</t>
  </si>
  <si>
    <t xml:space="preserve">The dial in #  is: 1-800-559-0872 </t>
  </si>
  <si>
    <t xml:space="preserve">    Pass code: 6917806 </t>
  </si>
  <si>
    <t xml:space="preserve">    Confirmation #: 2893425  Grant will provide call in number</t>
  </si>
  <si>
    <t>MEETING-2075</t>
  </si>
  <si>
    <t>MEETING-2076</t>
  </si>
  <si>
    <t>2000-12-19T13:00:00Z</t>
  </si>
  <si>
    <t>Einsteins (P'tree-D'wdy &amp; Hammond)</t>
  </si>
  <si>
    <t>David Flynn</t>
  </si>
  <si>
    <t>MEETING-2077</t>
  </si>
  <si>
    <t>2000-12-13T18:00:00Z</t>
  </si>
  <si>
    <t>Buckhead</t>
  </si>
  <si>
    <t>Robin's doctor appt</t>
  </si>
  <si>
    <t>MEETING-2078</t>
  </si>
  <si>
    <t>Brightpod.com conference call</t>
  </si>
  <si>
    <t>MEETING-2079</t>
  </si>
  <si>
    <t>Johnny's Pizza</t>
  </si>
  <si>
    <t>Craig Levine</t>
  </si>
  <si>
    <t>MEETING-2080</t>
  </si>
  <si>
    <t>2000-10-19T14:30:00Z</t>
  </si>
  <si>
    <t>(225) 578-1929</t>
  </si>
  <si>
    <t>MEETING-2081</t>
  </si>
  <si>
    <t>(404) 720-3600 x3782   3525 Piedmont Road Eight Piedmont Center Suite 500 Atlanta, Georgia 30305  I am expecting the following individuals from our side:  Michael Howe - VP Product Management, James Scheid - Director of Technology, Sean Middleton - Development, Elizabeth Sudderth - Manager Business Development.</t>
  </si>
  <si>
    <t>MEETING-2083</t>
  </si>
  <si>
    <t>Matt Johnson - FreeDrive</t>
  </si>
  <si>
    <t>MEETING-2084</t>
  </si>
  <si>
    <t>MEETING-2085</t>
  </si>
  <si>
    <t>BrightPod Meeting</t>
  </si>
  <si>
    <t>Alex,  I will not be attending this.  I will be on my way from GA to CA at that time.  I hope the time showed up correctly.  I tried to account for time zones.  The correct time is 2pm PST.  Grant</t>
  </si>
  <si>
    <t>MEETING-2086</t>
  </si>
  <si>
    <t>2000-10-02T17:00:00Z</t>
  </si>
  <si>
    <t>(404) 269-8085  1400 Lake Hearn Drive, NE  Atlanta, GA 30319</t>
  </si>
  <si>
    <t>MEETING-2087</t>
  </si>
  <si>
    <t>2000-12-18T14:00:00Z</t>
  </si>
  <si>
    <t>Al Minter</t>
  </si>
  <si>
    <t>(704) 423-8402</t>
  </si>
  <si>
    <t>MEETING-2088</t>
  </si>
  <si>
    <t>2000-11-27T20:00:00Z</t>
  </si>
  <si>
    <t>(404) 720-3600 x3784  she will call me</t>
  </si>
  <si>
    <t>MEETING-2089</t>
  </si>
  <si>
    <t>2000-09-27T21:30:00Z</t>
  </si>
  <si>
    <t>Cobb Galleria Centre</t>
  </si>
  <si>
    <t>Wireless Web Summit - TAG</t>
  </si>
  <si>
    <t>Cobb Galleria Centre is located on Galleria Parkway, off of Cobb Parkway (US41) just south of the I-75/I-285/US41 intersection on the northwest side of Atlanta  The TAG September quarterly meeting, hosted by Kilpatrick Stockton, will feature an excellent panel on the convergence of wireless and broadband. Gerry Purdy, CEO, Mobile Insights, Inc and a Partner at Monarch Capital will moderate panel, featuring Barry Berkovitz, President of OmniSky; Chuck Parrish, Executive Vice President, Phone.com; Phil Holden, Director, Microsoft Pocket PC and Tom Johnson, CEO, AnyDevice Inc.  ******************************************* You have been registered for the following TAG Event Event Name: Wireless Web Summit Event Date: Wednesday, September 27, 2000 Event Time: 5:30pm - 8:00pm (presentation begins at 6:30pm) Event Location: Cobb Galleria Centre  Registration Placed For Name: Grant Frederiksen Company: avocadoit Address 2002 Norland Circle Ct. Alpharetta,  g   30022  You have pre-paid for this event using the following credit card information  Credit Card Type: AMEX Credit Card Number: XXXX XXXX XXXX 2021 Expiration Date: 0303 Amount Charged: $30.00  Thank you for using TAG On-line!!! Visit us again at http://www.tagonline.org</t>
  </si>
  <si>
    <t>MEETING-2090</t>
  </si>
  <si>
    <t>2000-12-08T23:00:00Z</t>
  </si>
  <si>
    <t>Updated: QA weekly  group meeting</t>
  </si>
  <si>
    <t>MEETING-2091</t>
  </si>
  <si>
    <t>2000-12-05T21:30:00Z</t>
  </si>
  <si>
    <t>One on one meeting</t>
  </si>
  <si>
    <t>Canceled: Program Management Weekly Meeting. Dial-in #: 800.559.0817 Passcode: 6935924</t>
  </si>
  <si>
    <t>Folks,  I need to move these meetings to another time slot because the E-Staff is being moved to the 9:30-11:30 time slot on Mondays. Given that most people have a tight schedule on Mondays, I would like to move the meeting to Tuesdays at 11. I was unable to view many of your calendars to determine if this works for most people, so please send me an email confirmation or alternative timeslots that would work for you. I will send out a new invite when I have this information.  I am also canceling the meeting for next Monday, the 19th since I will be out of the office next week. Please work directly with other members of the team to resolve any issues and let me know if there's anything you'd like me to follow-up on.  Thanks,  Glenn.</t>
  </si>
  <si>
    <t>MEETING-2093</t>
  </si>
  <si>
    <t>2000-12-05T21:00:00Z</t>
  </si>
  <si>
    <t>MEETING-2094</t>
  </si>
  <si>
    <t>EDS i18n functional specification review</t>
  </si>
  <si>
    <t>MEETING-2096</t>
  </si>
  <si>
    <t>2000-11-15T21:30:00Z</t>
  </si>
  <si>
    <t>Canceled: Group Meeting</t>
  </si>
  <si>
    <t>Since we are tracking issues on a daily basis there is no need for the weekly metings.</t>
  </si>
  <si>
    <t>MEETING-2098</t>
  </si>
  <si>
    <t>Performance Review Training</t>
  </si>
  <si>
    <t>MEETING-2099</t>
  </si>
  <si>
    <t>2000-12-18T22:00:00Z</t>
  </si>
  <si>
    <t>Review of functionality added to product to provide enhanced monitoring capability of ECS</t>
  </si>
  <si>
    <t>Please do due diligence in preparing for this meeting by reviewing  the following spec.  bring your comments to the meeting.   Agenda: High Level Presentation of why this feature : 5 minutes (Srik) Quick walk through of new capabilities introduced to alleviate existing problems:</t>
  </si>
  <si>
    <t xml:space="preserve">    30 minutes (Rajiv)  Feedback : Detailed questions Q&amp;A</t>
  </si>
  <si>
    <t xml:space="preserve">     15 minutes (All)   Thanks Srik</t>
  </si>
  <si>
    <t>MEETING-2100</t>
  </si>
  <si>
    <t>2000-12-06T21:30:00Z</t>
  </si>
  <si>
    <t>Updated: Group Meeting</t>
  </si>
  <si>
    <t>2.5 release update (Srikant)  2.</t>
  </si>
  <si>
    <t>AE support issue update (Ravi)  3.</t>
  </si>
  <si>
    <t>3.0 release update (Om).</t>
  </si>
  <si>
    <t>MEETING-2101</t>
  </si>
  <si>
    <t>2000-12-06T23:30:00Z</t>
  </si>
  <si>
    <t>Product Demo</t>
  </si>
  <si>
    <t>I just had another meeting moved on top of this.  So, I'm pushing this back.  Sorry for the change.  -Howard</t>
  </si>
  <si>
    <t>2000-12-07T01:00:00Z</t>
  </si>
  <si>
    <t>Feature spec review -- dynamic packet size</t>
  </si>
  <si>
    <t>MEETING-2103</t>
  </si>
  <si>
    <t>Postponed to 3 pm.  By that time we'll have some more updates.</t>
  </si>
  <si>
    <t>MEETING-2105</t>
  </si>
  <si>
    <t>Communication Meeting</t>
  </si>
  <si>
    <t>MEETING-2106</t>
  </si>
  <si>
    <t>2000-12-06T18:00:00Z</t>
  </si>
  <si>
    <t>MEETING-2108</t>
  </si>
  <si>
    <t>2000-12-22T19:00:00Z</t>
  </si>
  <si>
    <t>QA Meeting</t>
  </si>
  <si>
    <t>MEETING-2110</t>
  </si>
  <si>
    <t>MEETING-2111</t>
  </si>
  <si>
    <t>2000-12-22T01:00:00Z</t>
  </si>
  <si>
    <t>bug meeting</t>
  </si>
  <si>
    <t>I have identified bugs for 2.5. There are about 8 of them. I have identified a lot more bugs to be "verify and close" by QA. I have also closed some bugs when I knew for sure this has been addressed. Other bugs I have marked post-2.5GA.  Let's have a meeting to discuss and finalize this.  Ravi</t>
  </si>
  <si>
    <t>Updated: imode feature spec. review</t>
  </si>
  <si>
    <t>Sorry for the wrong time in the last email.                       -yuyu   Please read the spec. before come to the meeting. Thanks!              -yuyu</t>
  </si>
  <si>
    <t>MEETING-2113</t>
  </si>
  <si>
    <t>2000-12-06T00:30:00Z</t>
  </si>
  <si>
    <t>MEETING-2114</t>
  </si>
  <si>
    <t>2000-12-06T00:00:00Z</t>
  </si>
  <si>
    <t>2000-12-21T22:30:00Z</t>
  </si>
  <si>
    <t>To discuss the enhancement "Multiple Softkeys for RIM"</t>
  </si>
  <si>
    <t>MEETING-2116</t>
  </si>
  <si>
    <t>Performance management Training</t>
  </si>
  <si>
    <t>and Friday from 9:00 - 1:15 pm</t>
  </si>
  <si>
    <t>MEETING-2117</t>
  </si>
  <si>
    <t>2000-12-05T23:30:00Z</t>
  </si>
  <si>
    <t>2000-12-14T02:00:00Z</t>
  </si>
  <si>
    <t>Sanfrancisco</t>
  </si>
  <si>
    <t>Functional spec review for ECS internationalization</t>
  </si>
  <si>
    <t>This meeting is for the review of the ECS functional spec on internationalization. The spec is attached.   John and Ruth,  Could you make sure at least one of your team is attending this meeting?  Thanks, Jaigak</t>
  </si>
  <si>
    <t>MEETING-2119</t>
  </si>
  <si>
    <t>2000-12-05T23:00:00Z</t>
  </si>
  <si>
    <t>MEETING-2120</t>
  </si>
  <si>
    <t>2000-12-21T01:30:00Z</t>
  </si>
  <si>
    <t>Postponed: Review meeting for i18n test plan</t>
  </si>
  <si>
    <t>MEETING-2121</t>
  </si>
  <si>
    <t>Program Management Meeting</t>
  </si>
  <si>
    <t>MEETING-2122</t>
  </si>
  <si>
    <t>2000-12-05T22:30:00Z</t>
  </si>
  <si>
    <t>MEETING-2123</t>
  </si>
  <si>
    <t>MEETING-2124</t>
  </si>
  <si>
    <t>2000-12-05T22:00:00Z</t>
  </si>
  <si>
    <t>MEETING-2126</t>
  </si>
  <si>
    <t>Cupertino Conf room</t>
  </si>
  <si>
    <t>Group meeting to discuss status of testing this release</t>
  </si>
  <si>
    <t xml:space="preserve">Agenda: ---------------  Status of testing so far. </t>
  </si>
  <si>
    <t xml:space="preserve">Regular release testing </t>
  </si>
  <si>
    <t>New feature testing. Any test blocker issues ?</t>
  </si>
  <si>
    <t>MEETING-2127</t>
  </si>
  <si>
    <t>intel conference call</t>
  </si>
  <si>
    <t>MEETING-2128</t>
  </si>
  <si>
    <t>Scott McGurl / Raymond Richie</t>
  </si>
  <si>
    <t>MEETING-2129</t>
  </si>
  <si>
    <t>2000-12-01T16:30:00Z</t>
  </si>
  <si>
    <t>Sun Presentation</t>
  </si>
  <si>
    <t>MEETING-2131</t>
  </si>
  <si>
    <t>Julie Conwell</t>
  </si>
  <si>
    <t>MEETING-2132</t>
  </si>
  <si>
    <t>2000-09-21T16:00:00Z</t>
  </si>
  <si>
    <t>meeting with Cogniant Vik Sodhi</t>
  </si>
  <si>
    <t>MEETING-2133</t>
  </si>
  <si>
    <t>2000-12-12T20:30:00Z</t>
  </si>
  <si>
    <t>MEETING-2134</t>
  </si>
  <si>
    <t>board meeting</t>
  </si>
  <si>
    <t>MEETING-2135</t>
  </si>
  <si>
    <t>MEETING-2136</t>
  </si>
  <si>
    <t>Berners-Lee conf room</t>
  </si>
  <si>
    <t>Updated: Interview with Betty Chan-Bauza - Director, Product Management</t>
  </si>
  <si>
    <t>Resume and agenda to follow.  NOTE: Can you take her to lunch from 1230 to 130pm? Please confirm.  Thank you.</t>
  </si>
  <si>
    <t>MEETING-2137</t>
  </si>
  <si>
    <t>2000-12-08T21:00:00Z</t>
  </si>
  <si>
    <t>review abstract</t>
  </si>
  <si>
    <t>can we move this to after lunch.  I have to  present at the sales training?</t>
  </si>
  <si>
    <t>MEETING-2138</t>
  </si>
  <si>
    <t>2000-12-07T21:00:00Z</t>
  </si>
  <si>
    <t>Updated: Lunch with Lily and Bob from Sun</t>
  </si>
  <si>
    <t>MEETING-2139</t>
  </si>
  <si>
    <t>2000-11-29T21:30:00Z</t>
  </si>
  <si>
    <t>18005590856 5876669</t>
  </si>
  <si>
    <t>Sun Team Conference Call</t>
  </si>
  <si>
    <t>this is a weekly call with Sun.  Can you attend?  Thanks Helen</t>
  </si>
  <si>
    <t>MEETING-2140</t>
  </si>
  <si>
    <t>2000-12-22T16:30:00Z</t>
  </si>
  <si>
    <t>MEETING-2141</t>
  </si>
  <si>
    <t>Fish Bowl room</t>
  </si>
  <si>
    <t>Interview with Julie Conwell</t>
  </si>
  <si>
    <t>MEETING-2142</t>
  </si>
  <si>
    <t>2000-12-12T23:00:00Z</t>
  </si>
  <si>
    <t>Tom Rollings</t>
  </si>
  <si>
    <t>MEETING-2143</t>
  </si>
  <si>
    <t>2000-12-12T00:30:00Z</t>
  </si>
  <si>
    <t>MEETING-2144</t>
  </si>
  <si>
    <t>2000-07-24T20:00:00Z</t>
  </si>
  <si>
    <t>Dave Gilbert Inktomi</t>
  </si>
  <si>
    <t>MEETING-2145</t>
  </si>
  <si>
    <t>2000-12-05T00:30:00Z</t>
  </si>
  <si>
    <t>our offices</t>
  </si>
  <si>
    <t>Talk through HP-NT issues/next steps</t>
  </si>
  <si>
    <t>MEETING-2146</t>
  </si>
  <si>
    <t>Discuss funnel</t>
  </si>
  <si>
    <t>MEETING-2147</t>
  </si>
  <si>
    <t>Fred Concur - 4254976424</t>
  </si>
  <si>
    <t>MEETING-2148</t>
  </si>
  <si>
    <t>Presentation to Sun CTO James Simon</t>
  </si>
  <si>
    <t>An hour should do, but I scheduled two just in case.  James Simon wants an overview of the product, i.e. demo, and a presentation, both to be given by Amitabh.  Helen, Rayhan and I met last week with Shirish Netke, Strategic Sales Director, and Jay Visvanathan, Market Dev Mngr of Education Portals, who suggested to Simon that he meet with us.  Their desires are in mobilizing CRM/SFA and education portal stuff.</t>
  </si>
  <si>
    <t>MEETING-2149</t>
  </si>
  <si>
    <t>net app meeting with john laport</t>
  </si>
  <si>
    <t>MEETING-2150</t>
  </si>
  <si>
    <t>Matt to determine..</t>
  </si>
  <si>
    <t>Re-Schedule for Channelwave Overview</t>
  </si>
  <si>
    <t>Helen.. Since David will be out this week.. and II'll be gone next, perhaps you can just give David an update on this .. or Perhaps Matt.. you can sometime next week.   Thanks, Toni</t>
  </si>
  <si>
    <t>MEETING-2151</t>
  </si>
  <si>
    <t>RFP process discussion</t>
  </si>
  <si>
    <t>MEETING-2152</t>
  </si>
  <si>
    <t>meeting with Venk and Sebastiano</t>
  </si>
  <si>
    <t>Fortunata and I both can't make it.  Would like for you to attend.  We will do a prep with Venk on the 16th at 2.  Thanks Helen</t>
  </si>
  <si>
    <t>MEETING-2153</t>
  </si>
  <si>
    <t>MEETING-2154</t>
  </si>
  <si>
    <t>2000-07-20T22:00:00Z</t>
  </si>
  <si>
    <t>sales training</t>
  </si>
  <si>
    <t>MEETING-2156</t>
  </si>
  <si>
    <t>2000-12-07T00:00:00Z</t>
  </si>
  <si>
    <t>Updated: Conference call with Hugh Stevenson at Neomar</t>
  </si>
  <si>
    <t>Hugh confirmed that this a good time for them.  We'll call him at 415-403-7300 ext 281</t>
  </si>
  <si>
    <t>MEETING-2157</t>
  </si>
  <si>
    <t>2000-12-04T22:00:00Z</t>
  </si>
  <si>
    <t>Updated: Board Presentation Meeting</t>
  </si>
  <si>
    <t>MEETING-2158</t>
  </si>
  <si>
    <t>2000-12-06T18:30:00Z</t>
  </si>
  <si>
    <t>Hump day conversation. :)</t>
  </si>
  <si>
    <t>1:1 Helen/Toni</t>
  </si>
  <si>
    <t>MEETING-2159</t>
  </si>
  <si>
    <t>Board Presentation</t>
  </si>
  <si>
    <t>MEETING-2160</t>
  </si>
  <si>
    <t>2000-12-22T17:30:00Z</t>
  </si>
  <si>
    <t>MEETING-2161</t>
  </si>
  <si>
    <t>2000-12-16T00:30:00Z</t>
  </si>
  <si>
    <t>MEETING-2162</t>
  </si>
  <si>
    <t>2000-12-14T20:00:00Z</t>
  </si>
  <si>
    <t>Streaming Media Interview</t>
  </si>
  <si>
    <t>San Jose Convention Center Hall 2 Booth 909/911 Streamingmedia.com/west exhibit only pass - I will get your pass for you.  The interview starts at 12 so we should leave around 11:15.  The interview must be in person because you will be taped.  It is going on their website.  Regards, Helen</t>
  </si>
  <si>
    <t>MEETING-2163</t>
  </si>
  <si>
    <t>2000-12-08T18:00:00Z</t>
  </si>
  <si>
    <t>meeting with Net App to discuss engagement with CGEY and AC</t>
  </si>
  <si>
    <t>MEETING-2164</t>
  </si>
  <si>
    <t>Phillip lunch</t>
  </si>
  <si>
    <t>MEETING-2165</t>
  </si>
  <si>
    <t>board presentation</t>
  </si>
  <si>
    <t>MEETING-2166</t>
  </si>
  <si>
    <t>2000-12-01T19:00:00Z</t>
  </si>
  <si>
    <t>Updated: Confernce Call with Large Segment Manager - Jerry Tataglia</t>
  </si>
  <si>
    <t>Call Joe -  1.201.599.5229</t>
  </si>
  <si>
    <t>MEETING-2167</t>
  </si>
  <si>
    <t>1:1 w/Toni</t>
  </si>
  <si>
    <t>Updated: Helen Spade</t>
  </si>
  <si>
    <t>your office or mine?</t>
  </si>
  <si>
    <t>MEETING-2168</t>
  </si>
  <si>
    <t>2000-12-12T19:00:00Z</t>
  </si>
  <si>
    <t>ebi presentation [Sun]</t>
  </si>
  <si>
    <t>MEETING-2169</t>
  </si>
  <si>
    <t>2000-07-27T20:00:00Z</t>
  </si>
  <si>
    <t>MEETING-2170</t>
  </si>
  <si>
    <t>2000-12-09T00:30:00Z</t>
  </si>
  <si>
    <t>John's office</t>
  </si>
  <si>
    <t>Neomar call</t>
  </si>
  <si>
    <t>Conference in Robert at: 408.420.3852</t>
  </si>
  <si>
    <t>MEETING-2171</t>
  </si>
  <si>
    <t>Sales Call</t>
  </si>
  <si>
    <t>MEETING-2172</t>
  </si>
  <si>
    <t>Tom Rollngs</t>
  </si>
  <si>
    <t>MEETING-2173</t>
  </si>
  <si>
    <t>2000-11-03T17:30:00Z</t>
  </si>
  <si>
    <t>Go conf. room</t>
  </si>
  <si>
    <t>Conf call with Ron Lim, HPCP</t>
  </si>
  <si>
    <t>Alex,  I spoke with Ron Lim today about getting AvocadoIT on the HPCP.  He is available this Friday morning to talk about the HPCP price list.  What they need is for us to define our bundles and clearly document what the customer would be getting for price since we are talking about a fixed price offering  This would include a clear description of what we would be delivering, especially for the application development services, and setting some bounds so as to not set the wrong expectations with the customer.  I'm actually concerned about the bundled approach, given that we do requirements documents with our customers to clear set their expectations and pricing.  Would the details even include estimated number of pages?  Perhaps, we would need to give the guidelines for the bundles and specify that we will need to develop a requirements document with the customer to confirm the pricing.  Are you available for Friday morning?  I'd also like to talk through these issues prior to a discussion with Ron on Friday.  Robert</t>
  </si>
  <si>
    <t>MEETING-2174</t>
  </si>
  <si>
    <t>2000-12-21T17:30:00Z</t>
  </si>
  <si>
    <t>Meeting with Sun</t>
  </si>
  <si>
    <t>menlo park facility building 15.  From AvocadoIT Take 101 North to Willow.  Exit willow and go Rt.  Enter Sun facility and go to building 15.</t>
  </si>
  <si>
    <t>MEETING-2175</t>
  </si>
  <si>
    <t>Mark's office:  Leanne will get us a dial-in number</t>
  </si>
  <si>
    <t>Updated: Mobile Design Study on Solaris call with Sun</t>
  </si>
  <si>
    <t>Dial in number: 734-414-0267 host code: 932036 participant code: 334255</t>
  </si>
  <si>
    <t>MEETING-2176</t>
  </si>
  <si>
    <t>biz dev conference call</t>
  </si>
  <si>
    <t>MEETING-2177</t>
  </si>
  <si>
    <t>2000-12-01T23:30:00Z</t>
  </si>
  <si>
    <t>MEETING-2178</t>
  </si>
  <si>
    <t>MEETING-2179</t>
  </si>
  <si>
    <t>2000-12-18T22:30:00Z</t>
  </si>
  <si>
    <t>Rajeev's Office</t>
  </si>
  <si>
    <t>Discussion about HP-UX testing</t>
  </si>
  <si>
    <t>We have committed to HP to start collecting data for characterizing the scalability of HP-UX.  Mahesh was going to start running tests on Monday, and HP was going to collect the information to do the characterizations.  Mahesh is now unable to run the tests and we need to discuss which resources could run the tests. Prasad, suggested that have resources from India run the tests and to discuss it with you.  Mahesh has developed scripts used to do the Sun testing that I believe could be leverage for use with HP.</t>
  </si>
  <si>
    <t>MEETING-2180</t>
  </si>
  <si>
    <t>2000-12-15T23:30:00Z</t>
  </si>
  <si>
    <t>Fremont Room</t>
  </si>
  <si>
    <t>discuss Sun pres.</t>
  </si>
  <si>
    <t>MEETING-2181</t>
  </si>
  <si>
    <t>need your help in doing a webex technical presentation to KPMG</t>
  </si>
  <si>
    <t>MEETING-2182</t>
  </si>
  <si>
    <t>Management Training</t>
  </si>
  <si>
    <t>MEETING-2183</t>
  </si>
  <si>
    <t>2000-12-15T21:30:00Z</t>
  </si>
  <si>
    <t>review rfp process and contract sign off</t>
  </si>
  <si>
    <t>can we move this to afternoon</t>
  </si>
  <si>
    <t>MEETING-2185</t>
  </si>
  <si>
    <t>MEETING-2186</t>
  </si>
  <si>
    <t>Maryann Gustafson Neomar</t>
  </si>
  <si>
    <t>MEETING-2187</t>
  </si>
  <si>
    <t>Updated: Reporting requirements from ChannelWave , Ruyben</t>
  </si>
  <si>
    <t>MEETING-2188</t>
  </si>
  <si>
    <t>review accounts to close in Q1</t>
  </si>
  <si>
    <t>MEETING-2189</t>
  </si>
  <si>
    <t>MEETING-2191</t>
  </si>
  <si>
    <t>2000-12-04T20:00:00Z</t>
  </si>
  <si>
    <t>Meeting with Intel to discuss moving forward on success stories</t>
  </si>
  <si>
    <t>Jackie can you please bring us lunch. There will be three of us.  Thanks Helen</t>
  </si>
  <si>
    <t>MEETING-2192</t>
  </si>
  <si>
    <t>2000-12-22T22:00:00Z</t>
  </si>
  <si>
    <t>Merylin Wagner Interview</t>
  </si>
  <si>
    <t>MEETING-2193</t>
  </si>
  <si>
    <t>meeting with Sebastiano at HP</t>
  </si>
  <si>
    <t>MEETING-2194</t>
  </si>
  <si>
    <t>2000-12-20T20:00:00Z</t>
  </si>
  <si>
    <t>Sausalito</t>
  </si>
  <si>
    <t>IMPORTANT CGE&amp;Y MEETING</t>
  </si>
  <si>
    <t>Everyone: I need your precious time for a very important meeting with Cap Gemini.  The sleeping giant has finally woken up, just like Andersen.  Cap is bringing their big guns to this meeting.  Take a look at the agenda and please make yourselves available for this meeting.  Cap is now incented and motivated to "go to market".  I really need your support for this one.  We have a big revenue number to hit and Cap is ready, willing and able.</t>
  </si>
  <si>
    <t>MEETING-2195</t>
  </si>
  <si>
    <t>2000-12-19T20:00:00Z</t>
  </si>
  <si>
    <t>MEETING-2197</t>
  </si>
  <si>
    <t>Toni's Office (or David's or Helen's)</t>
  </si>
  <si>
    <t>Updated: ChannelWave Review</t>
  </si>
  <si>
    <t>30 minutes should be enough, but I have the whole morning free so we can take longer if needed.</t>
  </si>
  <si>
    <t>MEETING-2198</t>
  </si>
  <si>
    <t>2000-12-15T01:30:00Z</t>
  </si>
  <si>
    <t>MEETING-2199</t>
  </si>
  <si>
    <t>2000-12-13T16:30:00Z</t>
  </si>
  <si>
    <t>Updated: Presentation to Jerry Tartaglia's Staff</t>
  </si>
  <si>
    <t>We have a half-hour slot to present to Jerry Tartaglia's HP large-segment sales staff meeting.  There will be about 10 people from his staff on the call.  I'm sending Joe McTiernan (Joe's assistant) the presentation.  There will other be other participants on the call prior to us, so do not call in early.   They asked that we only use one dial in connection, so we will need to conference together prior to calling in to the following number.  Dial in #404-774-4109 ID # 24613  Just in case you need it.  Joe's phone number is 201-599-5229</t>
  </si>
  <si>
    <t>MEETING-2200</t>
  </si>
  <si>
    <t>Updated: Meet to discuss engaging partners in accounts</t>
  </si>
  <si>
    <t>Call to discuss Interwoven accounts  Helen to call in.  Fortunata, do you want to meet in your office?</t>
  </si>
  <si>
    <t>MEETING-2201</t>
  </si>
  <si>
    <t>Helen's office</t>
  </si>
  <si>
    <t>Toni's 1:1 w/Helen</t>
  </si>
  <si>
    <t>Hi Helen,   I see that you didn't have a free moment on Tuesday for our 1:1 and for some reason.. the meeting minder has been knocked off my calendar.. so.. I've rescheduled it.  I'd still like to keep our apt on Tuesdays.. except move it from 11-12noon.. and will set that up next.   Toni</t>
  </si>
  <si>
    <t>MEETING-2202</t>
  </si>
  <si>
    <t>re-scheduled conf. call with K-Strats consultanting - e-tailer.</t>
  </si>
  <si>
    <t>MEETING-2203</t>
  </si>
  <si>
    <t>call liz for coffee</t>
  </si>
  <si>
    <t>MEETING-2204</t>
  </si>
  <si>
    <t>Interview Sanjoy Goyle</t>
  </si>
  <si>
    <t>MEETING-2205</t>
  </si>
  <si>
    <t>Send information to Warren</t>
  </si>
  <si>
    <t>MEETING-2206</t>
  </si>
  <si>
    <t>2000-11-29T18:30:00Z</t>
  </si>
  <si>
    <t>Conference call with Martin Buhr @Neomar [415] 403-0291 x228</t>
  </si>
  <si>
    <t>Team -  I spoke to Martin Buhr (Neomar) at 10:pm on Tuesday night.  He is aware of the tight time contraints EP is working under and has committed to support us at E*TRADE.  To that end, I scheduled a conference call at 10:30am on Wednesday to discuss the various issues.  Finding a time that everyone (incl Martin) was available was not possible on Wednesday and Martin is in New York Thurs &amp; Fri.  So, I chose a time when all of you are open, but I am not available because of a prior commitment.  I know that this is not ideal, but I didn't want to hold up the process.  However, in anticipation of my absence, I briefed Martin of the issues and he should be prepared to discuss the following:  1. For Steve Hirata: Requirements for the Neomar Server.  Basically, I told him we needed their guidance for setting up the gateway. Martin said he would start by sending over documentation such as installation &amp; configuration guides.  Please remind him if he hasn't sent it by the time you talk with him.  2. For John Schemena: Early release of their 2.0 Browser and the associated Style Guide.  (Thomas Enright-Mooney from E*TRADE already has this version on his RIM)  3. Why John's team couldn't access their gateway on Tuesday.  You should press him to designate a technical resource to support AvocadoIT on our development &amp; installation efforts.  Feel free to raise any other issues with him as well.  FYI - Kelsey, you should know that Martin alluded to a 3rd vendor for E*TRADE besides EP and Neomar.  He said this un-named 3rd party would be responsible for reselling network airtime, RIM devices, and providing connectivity from the carrier to the gateway.  He didn't say who it was, but I'm wondering if it's Aether.  Alternatively, it could be a carrier like Bellsouth Wireless.  Have you heard much about this?  Andy</t>
  </si>
  <si>
    <t>MEETING-2207</t>
  </si>
  <si>
    <t>2000-12-19T21:00:00Z</t>
  </si>
  <si>
    <t>Net Apps Meeting</t>
  </si>
  <si>
    <t>Scott McGurl and Lee Duggs....</t>
  </si>
  <si>
    <t>MEETING-2208</t>
  </si>
  <si>
    <t>2000-05-26T22:00:00Z</t>
  </si>
  <si>
    <t>new conference room (next to finance)</t>
  </si>
  <si>
    <t>Updated: discuss Ops issues</t>
  </si>
  <si>
    <t>Sorry, the lunch meeting ran over and I have another 2-3 meeting.  I hope most of you are available later this afternoon.  Thanks.  After the company lunch on Friday, I would like to get together to discuss issues related to Ops infrastructure and processes.  I will try to publish an outline by Thursday.  Please review and be prepared to give your input on Friday.</t>
  </si>
  <si>
    <t>2000-04-20T16:30:00Z</t>
  </si>
  <si>
    <t>meeting with Remedy representative.</t>
  </si>
  <si>
    <t>MEETING-2210</t>
  </si>
  <si>
    <t>Meeting to discuss launch</t>
  </si>
  <si>
    <t>I would like to get together to finalize the launch plans for the demos.  Here's my proposed task assignments:  Richard</t>
  </si>
  <si>
    <t>finalize server configurations, pcanywhere access, DNS names (today) Michael</t>
  </si>
  <si>
    <t xml:space="preserve">local voice server (today) </t>
  </si>
  <si>
    <t>application loading and testing (beginning tomorrow, completed by Friday) Himmat</t>
  </si>
  <si>
    <t xml:space="preserve">application testing and URL monitoring for demos (tomorrow, completed by Monday) </t>
  </si>
  <si>
    <t xml:space="preserve">work with John to build PQAs and test (by Friday) </t>
  </si>
  <si>
    <t>work with Michael to configure phones with bookmarks (by Friday)  We'll talk about other outstanding issues.</t>
  </si>
  <si>
    <t>MEETING-2211</t>
  </si>
  <si>
    <t>2000-03-14T22:30:00Z</t>
  </si>
  <si>
    <t>Interview with Fram</t>
  </si>
  <si>
    <t>Interview with Fran - System Admin</t>
  </si>
  <si>
    <t>2000-05-25T21:00:00Z</t>
  </si>
  <si>
    <t>Operations Team Meeting</t>
  </si>
  <si>
    <t>MEETING-2213</t>
  </si>
  <si>
    <t>2000-02-16T23:00:00Z</t>
  </si>
  <si>
    <t>Conference Room - Golden Gate (what's it's name?)</t>
  </si>
  <si>
    <t>IT meeting</t>
  </si>
  <si>
    <t>We haven't had a meeting in a few weeks.  Let's get together and talk about the IT/operations projects.</t>
  </si>
  <si>
    <t>MEETING-2214</t>
  </si>
  <si>
    <t>Updated: meeting re: monitoring programs - 3pm friday - orson wells</t>
  </si>
  <si>
    <t>MEETING-2215</t>
  </si>
  <si>
    <t>2000-05-18T22:00:00Z</t>
  </si>
  <si>
    <t>AE/OPs  conference near Phani's cubicle</t>
  </si>
  <si>
    <t>Operations/IT meeting</t>
  </si>
  <si>
    <t>MEETING-2216</t>
  </si>
  <si>
    <t>Antioch (Conference Room)</t>
  </si>
  <si>
    <t>Arropoint SE presentation</t>
  </si>
  <si>
    <t>Arropoint SE Will come to demonstrate theire web balancing product</t>
  </si>
  <si>
    <t>MEETING-2217</t>
  </si>
  <si>
    <t>2000-08-08T22:00:00Z</t>
  </si>
  <si>
    <t>Meeting in orson wells - tuesday regarding monitoring programs</t>
  </si>
  <si>
    <t>Topic:  Status of Investigation of Monitoring Programs and Brain Storming session to decide our qualifications and decision making process.  Bring one ounce of brain cells and one ounce of ingenuity.  Craig</t>
  </si>
  <si>
    <t>MEETING-2218</t>
  </si>
  <si>
    <t>2000-04-13T17:30:00Z</t>
  </si>
  <si>
    <t>Call SUN For EXAM : 1800-422-8020 and than Sylvan</t>
  </si>
  <si>
    <t>MEETING-2219</t>
  </si>
  <si>
    <t>2000-03-21T18:00:00Z</t>
  </si>
  <si>
    <t>Interview with Eric Chen</t>
  </si>
  <si>
    <t>Resume is attached.  This is the proposed schedule:  10:00</t>
  </si>
  <si>
    <t>Prakash 10:30</t>
  </si>
  <si>
    <t>Khou 11:00</t>
  </si>
  <si>
    <t>Richard 11:45</t>
  </si>
  <si>
    <t>Himmat</t>
  </si>
  <si>
    <t>MEETING-2220</t>
  </si>
  <si>
    <t>Call Cisco Support Shrikant for Cisco Switch Problem</t>
  </si>
  <si>
    <t>MEETING-2221</t>
  </si>
  <si>
    <t>2000-05-04T22:00:00Z</t>
  </si>
  <si>
    <t>Interview with Jon Gilbert</t>
  </si>
  <si>
    <t>Proposed schedule:  3:00 Khou 3:30 Steve 4:00 Richard 4:30 Himmat 5:00 Michael  Resume will follow.</t>
  </si>
  <si>
    <t>MEETING-2222</t>
  </si>
  <si>
    <t>2000-04-13T17:00:00Z</t>
  </si>
  <si>
    <t>Call Lisa ATT Ph # 925-224-5332 Regarding India Connection</t>
  </si>
  <si>
    <t>MEETING-2224</t>
  </si>
  <si>
    <t>2000-05-04T20:00:00Z</t>
  </si>
  <si>
    <t>Interview with Tony La</t>
  </si>
  <si>
    <t>proposed schedule  1:00 Khou 1:30 Steve 2:00 Richard 2:30 Himmat 3:00 Michael 3:30 Prakash  Again, resume and schedule will follow.</t>
  </si>
  <si>
    <t>MEETING-2225</t>
  </si>
  <si>
    <t>2000-03-21T01:30:00Z</t>
  </si>
  <si>
    <t>Interview with Eugene Frakt</t>
  </si>
  <si>
    <t>MEETING-2226</t>
  </si>
  <si>
    <t>2000-12-20T20:30:00Z</t>
  </si>
  <si>
    <t>Give a call to Nortel Engineer Duc Do Ph. 408-666-8075</t>
  </si>
  <si>
    <t>MEETING-2227</t>
  </si>
  <si>
    <t>2000-05-03T21:00:00Z</t>
  </si>
  <si>
    <t>Interview with Greg Martin</t>
  </si>
  <si>
    <t>Sorry about the first mail.  Proposed schedule.  2:00 Khou 2:30 Steve 3:00 Richard 3:30 Himmat 4:00 Michael  Resume and actual schedule will follow.</t>
  </si>
  <si>
    <t>MEETING-2228</t>
  </si>
  <si>
    <t>2000-04-12T21:00:00Z</t>
  </si>
  <si>
    <t>Meeting with Radware</t>
  </si>
  <si>
    <t>MEETING-2229</t>
  </si>
  <si>
    <t>2000-01-25T18:30:00Z</t>
  </si>
  <si>
    <t>test meeting with himmat and richard in antioch</t>
  </si>
  <si>
    <t>does this work</t>
  </si>
  <si>
    <t>MEETING-2231</t>
  </si>
  <si>
    <t>2000-07-18T22:00:00Z</t>
  </si>
  <si>
    <t>E*Trade testing meeting</t>
  </si>
  <si>
    <t>Meeting to discuss testing and diagnosing the AvocadoIT E*Trade application.</t>
  </si>
  <si>
    <t>MEETING-2232</t>
  </si>
  <si>
    <t>Proposed Schedule:  1:00</t>
  </si>
  <si>
    <t>Khou 1:30</t>
  </si>
  <si>
    <t>Steve 2:00</t>
  </si>
  <si>
    <t>Richard 2:30</t>
  </si>
  <si>
    <t>Himmat 3:00</t>
  </si>
  <si>
    <t>Michael</t>
  </si>
  <si>
    <t>MEETING-2233</t>
  </si>
  <si>
    <t>Updated: meeting with Intel</t>
  </si>
  <si>
    <t>Intel has confirmed for a 10am start, not 9:30.  meeting with Intel re:hosting</t>
  </si>
  <si>
    <t>MEETING-2234</t>
  </si>
  <si>
    <t>2000-03-21T00:30:00Z</t>
  </si>
  <si>
    <t>Interview with Steve Cabana</t>
  </si>
  <si>
    <t>MEETING-2235</t>
  </si>
  <si>
    <t>2000-01-24T23:30:00Z</t>
  </si>
  <si>
    <t>meeting w/Intel re:colo</t>
  </si>
  <si>
    <t>We'll talk with Navin from Intel Online Services on: 1. The fallout from the executive meeting on Friday. 2. A reasonable plan if we were to move forward with Intel.</t>
  </si>
  <si>
    <t>2000-07-12T23:00:00Z</t>
  </si>
  <si>
    <t>Designer Training Session from R&amp;D</t>
  </si>
  <si>
    <t>2000-05-02T22:00:00Z</t>
  </si>
  <si>
    <t>Updated: IT and Operations Team Weekly Meeting</t>
  </si>
  <si>
    <t>Updated: IT meeting</t>
  </si>
  <si>
    <t>MEETING-2239</t>
  </si>
  <si>
    <t>2000-01-17T21:00:00Z</t>
  </si>
  <si>
    <t>James Interview</t>
  </si>
  <si>
    <t>I will forward you the resume  Prakash</t>
  </si>
  <si>
    <t>MEETING-2240</t>
  </si>
  <si>
    <t>Armstrong conf room</t>
  </si>
  <si>
    <t>Updated: Interview with Loran Alexandre - Unix Candidate</t>
  </si>
  <si>
    <t>2000-04-11T21:00:00Z</t>
  </si>
  <si>
    <t>MEETING-2242</t>
  </si>
  <si>
    <t>interview with Robert</t>
  </si>
  <si>
    <t>Interview with Robert</t>
  </si>
  <si>
    <t>MEETING-2243</t>
  </si>
  <si>
    <t>2000-06-15T21:00:00Z</t>
  </si>
  <si>
    <t>Operations Weekly Meeting</t>
  </si>
  <si>
    <t>MEETING-2245</t>
  </si>
  <si>
    <t>Interview with George - System Administrator</t>
  </si>
  <si>
    <t>MEETING-2246</t>
  </si>
  <si>
    <t>2000-01-14T22:30:00Z</t>
  </si>
  <si>
    <t>IT team meeting</t>
  </si>
  <si>
    <t>I'd like to get together to talk about roles &amp; responsibilities, projects, and what we plan to accomplish this year.  Let's start the meeting after the all-employee lunch.  Thanks.</t>
  </si>
  <si>
    <t>MEETING-2247</t>
  </si>
  <si>
    <t>2000-12-04T22:30:00Z</t>
  </si>
  <si>
    <t>conference call meeting to discuss uunet colocation network setup</t>
  </si>
  <si>
    <t>pls let me know asap if the time is good for you....</t>
  </si>
  <si>
    <t>2000-04-04T20:30:00Z</t>
  </si>
  <si>
    <t>All hands launch meeting</t>
  </si>
  <si>
    <t>MEETING-2249</t>
  </si>
  <si>
    <t>Meeting with Daven Verma</t>
  </si>
  <si>
    <t>Meeting  with Daven Verma</t>
  </si>
  <si>
    <t>MEETING-2250</t>
  </si>
  <si>
    <t>1999-12-08T21:00:00Z</t>
  </si>
  <si>
    <t>Planning for Partner's on-site</t>
  </si>
  <si>
    <t>-----Original Message----- From: Steve Little  Sent: Friday, December 03, 1999 9:00 AM To: Rita Chuang; Vasanthi Chandra; Ahmed Ezzat; Barinda Samra Cc: John Thompson; Shannon Long Importance: High   John makes a good point.  Lets schedule a 15 to 30 min discussion about the status of each of these endeavors to help clarify how they are being handled.  Thanks  Steve    -----Original Message----- From: John Thompson  Sent: Friday, December 03, 1999 6:20 AM To: Steve Little   Do we have a communication problem?  jt  -----Original Message----- From: Rita Chuang  Sent: Thursday, December 02, 1999 11:17 PM To: John Thompson    what's going on?   i thought Vasanthi is coordinating all the partners.  -----Original Message----- From: Vasanthi Chandra To: Rita Chuang Sent: 12/2/99 8:31 AM</t>
  </si>
  <si>
    <t>MEETING-2251</t>
  </si>
  <si>
    <t>2000-11-30T22:00:00Z</t>
  </si>
  <si>
    <t>2000-04-25T22:00:00Z</t>
  </si>
  <si>
    <t>Any Open Meeting Room</t>
  </si>
  <si>
    <t>Brief Operations Meeting</t>
  </si>
  <si>
    <t>MEETING-2253</t>
  </si>
  <si>
    <t>2000-04-07T17:00:00Z</t>
  </si>
  <si>
    <t>offsite at the Euclid office</t>
  </si>
  <si>
    <t>meeting with Euclid re:what they can do for us</t>
  </si>
  <si>
    <t>Euclid would like us to visit their facility and lab to see exactly what they can do.  I think it's worth some time to evaluate them and we should easily be able to determine their competency in this first meeting.</t>
  </si>
  <si>
    <t>MEETING-2254</t>
  </si>
  <si>
    <t>2000-03-14T00:30:00Z</t>
  </si>
  <si>
    <t>Interview with Jason - system admin</t>
  </si>
  <si>
    <t>Interview with Jason - Sys. Admin</t>
  </si>
  <si>
    <t>MEETING-2255</t>
  </si>
  <si>
    <t>2000-09-07T17:00:00Z</t>
  </si>
  <si>
    <t>Call Sylvan Prometric for Sun Exam - 15th septermber date</t>
  </si>
  <si>
    <t>MEETING-2256</t>
  </si>
  <si>
    <t>1999-05-26T00:30:00Z</t>
  </si>
  <si>
    <t>Bluecurve's "Dynameasure 2.0" Presentation</t>
  </si>
  <si>
    <t>Presentation of Dynameasure 2.0  How Can Bluecurve Help Visa.  Capacity Planning Clustering IIS SQL</t>
  </si>
  <si>
    <t>2000-03-07T22:00:00Z</t>
  </si>
  <si>
    <t>MEETING-2258</t>
  </si>
  <si>
    <t>2000-09-05T17:30:00Z</t>
  </si>
  <si>
    <t>Call Sylvan Prometric for Sun Exam</t>
  </si>
  <si>
    <t>MEETING-2259</t>
  </si>
  <si>
    <t>2000-06-13T19:15:00Z</t>
  </si>
  <si>
    <t>Milpitas Accuate Care</t>
  </si>
  <si>
    <t>Dr. Anita Patel's Appointment</t>
  </si>
  <si>
    <t>MEETING-2260</t>
  </si>
  <si>
    <t>2000-04-01T00:15:00Z</t>
  </si>
  <si>
    <t>Board Room</t>
  </si>
  <si>
    <t>Updated: Meeting to discuss  operations, ae, and r&amp;d requirements for deployment of E*TRADE</t>
  </si>
  <si>
    <t>See you in the board room.</t>
  </si>
  <si>
    <t>MEETING-2261</t>
  </si>
  <si>
    <t>1999-10-19T22:00:00Z</t>
  </si>
  <si>
    <t>Reminder: Grocery delivery this afternoon!</t>
  </si>
  <si>
    <t>If you will be unavailable please let me know. I will e-mail all of you when the order arrives.  Thanks, Neetu :)</t>
  </si>
  <si>
    <t>MEETING-2262</t>
  </si>
  <si>
    <t>2000-09-07T01:00:00Z</t>
  </si>
  <si>
    <t>Updated: Interview with Daimyo Chen - NT Systems Admin Candidate</t>
  </si>
  <si>
    <t>MEETING-2265</t>
  </si>
  <si>
    <t>2000-08-23T20:00:00Z</t>
  </si>
  <si>
    <t>St James (Behind Rajeev's office)</t>
  </si>
  <si>
    <t>Group meeting.</t>
  </si>
  <si>
    <t>MEETING-2266</t>
  </si>
  <si>
    <t>1998-05-16T04:00:00Z</t>
  </si>
  <si>
    <t>Anton Panchishin's Anniversary</t>
  </si>
  <si>
    <t>MEETING-2267</t>
  </si>
  <si>
    <t>Jack Aidan Callaghan's Birthday</t>
  </si>
  <si>
    <t>MEETING-2268</t>
  </si>
  <si>
    <t>1998-11-03T05:00:00Z</t>
  </si>
  <si>
    <t>Brooke Callaghan's Birthday</t>
  </si>
  <si>
    <t>MEETING-2270</t>
  </si>
  <si>
    <t>2000-12-04T16:00:00Z</t>
  </si>
  <si>
    <t>call to check cashier check rcved?</t>
  </si>
  <si>
    <t>MEETING-2272</t>
  </si>
  <si>
    <t>2000-09-13T17:30:00Z</t>
  </si>
  <si>
    <t>ECS XML status review</t>
  </si>
  <si>
    <t>MEETING-2273</t>
  </si>
  <si>
    <t>Bug Review meeting</t>
  </si>
  <si>
    <t>To check the bug status.</t>
  </si>
  <si>
    <t>2000-07-14T17:00:00Z</t>
  </si>
  <si>
    <t>MEETING-2275</t>
  </si>
  <si>
    <t>call Nissan 9835900 to change time to 9:30am tomorrow</t>
  </si>
  <si>
    <t>xml functional spec review</t>
  </si>
  <si>
    <t>XML functional spec review:     Please let me your availability. Thanks. -Jin</t>
  </si>
  <si>
    <t>MEETING-2277</t>
  </si>
  <si>
    <t>2000-09-08T22:30:00Z</t>
  </si>
  <si>
    <t>Chalk talk by Ravi: on Form execution</t>
  </si>
  <si>
    <t>MEETING-2278</t>
  </si>
  <si>
    <t>2000-08-11T00:00:00Z</t>
  </si>
  <si>
    <t>Conference Room - Berners-Lee</t>
  </si>
  <si>
    <t>Purpose of this meeting is to get update from each other on the projects they are working on. . Jin will give us some overview on what is the XML data feed project . Rajdeep will talk about statistics and admin tool work she is doing . Sheri will give us her initial thoughts on device adaptor . We will also walk thro' the list of responsibilities we have for the licensing release  If there are any issues we need to escalate to Prasad - let's discuss.  Prasad - if you can come in around 5:30 pm and give us R&amp;D and company wide update.  Thanks, Nihar</t>
  </si>
  <si>
    <t>MEETING-2279</t>
  </si>
  <si>
    <t>Disney</t>
  </si>
  <si>
    <t>Technical discussion on E-speak</t>
  </si>
  <si>
    <t>We will go thro' the information exchanged during our first meeting with HP. And discuss the role AvocadoIT can play.</t>
  </si>
  <si>
    <t>MEETING-2280</t>
  </si>
  <si>
    <t>We will meet tomorrow. Today - Yuyu has a meeting with Prasad at 3 pm.  -----  Agenda: . Give you update on the product management meeting we had on 11/14 . We will talk about Ron Silverton's mail he sent today. We will discuss any   feature suggestions you have after reading his mail. . We will discuss the new process we plan to follow for 3.0 release.</t>
  </si>
  <si>
    <t>MEETING-2281</t>
  </si>
  <si>
    <t>call cheng qiong asked her to send email in the middle of the week</t>
  </si>
  <si>
    <t>MEETING-2282</t>
  </si>
  <si>
    <t>2000-08-09T21:00:00Z</t>
  </si>
  <si>
    <t>Meeting to discuss paytrust XML</t>
  </si>
  <si>
    <t>MEETING-2283</t>
  </si>
  <si>
    <t>2000-07-06T21:00:00Z</t>
  </si>
  <si>
    <t>tomorrow 9am HP meeting</t>
  </si>
  <si>
    <t>MEETING-2284</t>
  </si>
  <si>
    <t>2000-09-08T21:00:00Z</t>
  </si>
  <si>
    <t>Updated: ETrade - Customer meeting</t>
  </si>
  <si>
    <t>Sorry Guys!! Sanjay could not make it due to some production problems and has asked for a reschedule of the meeting to 2:00 PM. Today. Thank you Phani  &gt;XML Communication between AvocadoIT EP-XML server and ETrade Xml server. &gt;and other related points. &gt;Thank you &gt;Phani</t>
  </si>
  <si>
    <t>MEETING-2285</t>
  </si>
  <si>
    <t>check with Susan about the return receipt for the 83(b)</t>
  </si>
  <si>
    <t>MEETING-2286</t>
  </si>
  <si>
    <t>E-speak meeting at our offices</t>
  </si>
  <si>
    <t>A couple people from HP's E-Speak Organization will be coming to our offices next week to help us kick-off our e-speak adapter/bridge development.</t>
  </si>
  <si>
    <t>MEETING-2287</t>
  </si>
  <si>
    <t>Updated: Interview with Rajeev Verma - Server Engineer</t>
  </si>
  <si>
    <t>MEETING-2288</t>
  </si>
  <si>
    <t>2000-08-03T00:00:00Z</t>
  </si>
  <si>
    <t>ERT demo</t>
  </si>
  <si>
    <t>Sreenivas will give us demo of ERT</t>
  </si>
  <si>
    <t>MEETING-2289</t>
  </si>
  <si>
    <t>2000-07-07T19:30:00Z</t>
  </si>
  <si>
    <t>saviation army pick up tomorrow, call in the morning to get the 3hour window</t>
  </si>
  <si>
    <t>MEETING-2290</t>
  </si>
  <si>
    <t>performance meeting</t>
  </si>
  <si>
    <t>Krishna has a conflict with previous time.  So I changed the meeting time to 5pm - 5:30pm.  Prasad asked me to call for the meeting to discuss the performance issue for xml.  Please let me know your availability.  Thanks -Jin</t>
  </si>
  <si>
    <t>MEETING-2292</t>
  </si>
  <si>
    <t>New York by Phani</t>
  </si>
  <si>
    <t>E*trade XML Meeting</t>
  </si>
  <si>
    <t>MEETING-2293</t>
  </si>
  <si>
    <t>2000-08-01T22:00:00Z</t>
  </si>
  <si>
    <t>Updated: ClearCase Training</t>
  </si>
  <si>
    <t>MEETING-2294</t>
  </si>
  <si>
    <t>group meeting</t>
  </si>
  <si>
    <t>Purpose of the meeting is: To give everyone update on product management activities going on. We will discuss 3.0 feature list - come prepared with your suggestions and comments.  If time permits: . Sheri will give us brief description on what is Net Cache Client . We will talk about the 'Any Data' issue (object://... issue)  - Nihar</t>
  </si>
  <si>
    <t>MEETING-2295</t>
  </si>
  <si>
    <t>Department Meeting</t>
  </si>
  <si>
    <t xml:space="preserve">Congratulations! We have accomplished a major goal of bringing non-performance  P5 bug count to 0. Thanks for the commitment and dedication you have shown. I know some of you have cancelled your long weekend plans and worked long hours over the weekend. Great Job!  Agenda: </t>
  </si>
  <si>
    <t>Review of department activities</t>
  </si>
  <si>
    <t>MEETING-2296</t>
  </si>
  <si>
    <t>MEETING-2298</t>
  </si>
  <si>
    <t>2000-08-31T21:00:00Z</t>
  </si>
  <si>
    <t>Updated: Status Meeting</t>
  </si>
  <si>
    <t>Agenda:  Status of application development Status of Server Development Deployment Plan</t>
  </si>
  <si>
    <t>MEETING-2299</t>
  </si>
  <si>
    <t>2000-07-31T23:30:00Z</t>
  </si>
  <si>
    <t>Updated: ESpeak group meeting</t>
  </si>
  <si>
    <t>I had set up this meeting for 24th July. Also Prasad is busy around 1 pm - so let's try to meet around 4.30.  We will walk through the current ESpeak status. And Prasad will give us update on other activities in R&amp;D.</t>
  </si>
  <si>
    <t>MEETING-2301</t>
  </si>
  <si>
    <t>Presentation</t>
  </si>
  <si>
    <t>Amitabh will give a presentation on our technology, competing technologies and what to expect in the near term etc. Please plan to attend.</t>
  </si>
  <si>
    <t>MEETING-2302</t>
  </si>
  <si>
    <t>2000-07-31T23:00:00Z</t>
  </si>
  <si>
    <t>talk with Susan tomorrow</t>
  </si>
  <si>
    <t>MEETING-2303</t>
  </si>
  <si>
    <t>2000-12-20T16:00:00Z</t>
  </si>
  <si>
    <t>call Nelson to check recording</t>
  </si>
  <si>
    <t>MEETING-2304</t>
  </si>
  <si>
    <t>2000-10-17T20:00:00Z</t>
  </si>
  <si>
    <t>FW: To discuss parser changes for ERT-XML</t>
  </si>
  <si>
    <t>Nihar Mehta   Sent:</t>
  </si>
  <si>
    <t>Monday, October 16, 2000 8:19 PM To:</t>
  </si>
  <si>
    <t>Nihar Mehta; Jin Cheng; Krishnamohan Ganti; Prasad Krothapalli When:</t>
  </si>
  <si>
    <t>Tuesday, October 17, 2000 1:00 PM-1:30 PM (GMT-08:00) Pacific Time (US &amp; Canada); Tijuana. Where:</t>
  </si>
  <si>
    <t xml:space="preserve">Conference Room - New York Avenue     -----Original Message----- From: </t>
  </si>
  <si>
    <t>Tony Raj   Sent:</t>
  </si>
  <si>
    <t>Monday, October 16, 2000 8:13 PM To:</t>
  </si>
  <si>
    <t xml:space="preserve">Tony Raj; Nihar Mehta  Nihar,  One more to be added to the list: 4) Can the AttributeMap.toString() return the attributes in the order they were present in the original XML doc?  Here is a sample XML file and a bitmap showing how the toString() gets converted. Notice the extra spaces in the start tag that we generate. Also notice how we incorrectly generate tags for elements that are really non-empty elements.      Note:  </t>
  </si>
  <si>
    <t xml:space="preserve">The ERT will not show closing tags, if any.  </t>
  </si>
  <si>
    <t xml:space="preserve">The element content will be shown along with the start tag that contains it.   -----Original Message----- From: </t>
  </si>
  <si>
    <t>Monday, October 16, 2000 12:44 PM To:</t>
  </si>
  <si>
    <t xml:space="preserve">Nihar Mehta  Nihar,  Here is the list of changes: 1) Move generateHtml() from HtmlParser to Parser, and rename it as generate(). 2) An api in the Parser to return element content (without the tags) 3) The Element.toString() and AttributeMap.toString() should mimic the document as much as possible.     For example, current behavior is as follows: </t>
  </si>
  <si>
    <t xml:space="preserve">we get a closing tag '/&gt;' at the end of the start tag even if there is element content. </t>
  </si>
  <si>
    <t xml:space="preserve">we get a space at the end of the start tag name when there isn't any in the document. </t>
  </si>
  <si>
    <t xml:space="preserve">Similarly, last attribute value pair has a space after it. </t>
  </si>
  <si>
    <t xml:space="preserve">Values of attributes are not getting enclosed in double quotes.     These should be corrected so that what is shown in the ERT mimics the original document as much as possible.  Thanks -Tony   -----Original Message----- From: </t>
  </si>
  <si>
    <t>Monday, October 16, 2000 10:56 AM To:</t>
  </si>
  <si>
    <t>Tony Raj  Tony,  Send me the list of changes you want in XML parser and the time you want these. Also want to find out - which branch you will start making ERT-XMl changes in?  Thanks, Nihar Mehta AvocadoIT Inc. 408-562-8019</t>
  </si>
  <si>
    <t>MEETING-2305</t>
  </si>
  <si>
    <t>2000-09-27T20:30:00Z</t>
  </si>
  <si>
    <t>xml spec meeting</t>
  </si>
  <si>
    <t>MEETING-2306</t>
  </si>
  <si>
    <t>2000-08-28T15:00:00Z</t>
  </si>
  <si>
    <t>call Paul h&amp;q: partial transfer or full transfer.  If partial, can I do it via fax</t>
  </si>
  <si>
    <t>MEETING-2308</t>
  </si>
  <si>
    <t>XML functional spec review meeting</t>
  </si>
  <si>
    <t>Changed conference room to GO. ----  Review the XML functional spec:</t>
  </si>
  <si>
    <t>MEETING-2309</t>
  </si>
  <si>
    <t>2000-08-23T22:30:00Z</t>
  </si>
  <si>
    <t>discussion about HttpRequest for Paytrust</t>
  </si>
  <si>
    <t>MEETING-2310</t>
  </si>
  <si>
    <t>2000-07-27T01:30:00Z</t>
  </si>
  <si>
    <t>Chalk talk contd.</t>
  </si>
  <si>
    <t>Today, I will give an overview of AML.  cheers --prasad</t>
  </si>
  <si>
    <t>MEETING-2312</t>
  </si>
  <si>
    <t>call ZhongHua</t>
  </si>
  <si>
    <t>MEETING-2313</t>
  </si>
  <si>
    <t>functional spec review for xml based config file</t>
  </si>
  <si>
    <t>Attaching the spec here...     Ruth and Srikanth,  Please also include proper people from your team for the review.  Thanks -Jin</t>
  </si>
  <si>
    <t>MEETING-2314</t>
  </si>
  <si>
    <t>Xml project meeting</t>
  </si>
  <si>
    <t>MEETING-2315</t>
  </si>
  <si>
    <t>Chalk talk on avocadoit technology and server architecture</t>
  </si>
  <si>
    <t>In order  to bring the new members of our team up to speed, we will be giving presentations on various topics. Today I will present on an overview of our technology and ECS architetcure</t>
  </si>
  <si>
    <t>MEETING-2316</t>
  </si>
  <si>
    <t>2000-10-31T16:00:00Z</t>
  </si>
  <si>
    <t>call AZ: 1) received? 2) cashier check OK?</t>
  </si>
  <si>
    <t>MEETING-2317</t>
  </si>
  <si>
    <t>2000-09-26T15:00:00Z</t>
  </si>
  <si>
    <t>call of a design meeting for the xml doc</t>
  </si>
  <si>
    <t>MEETING-2318</t>
  </si>
  <si>
    <t>2000-08-21T23:00:00Z</t>
  </si>
  <si>
    <t>kick off meeting for XML project</t>
  </si>
  <si>
    <t>Note: I am moving the time to 4pm due to Amitabh's request.   Hi, All,  Amitabh is busy this afternoon, so I am moving the meeting to Monday.  The purpose of this meeting is to:  * introduce the team members; * make everyone clear what is to be done in the first phase; * discuss how to use Clearcase branch to share the progress; * next step;  Please let me know your availability.  Thanks -Jin</t>
  </si>
  <si>
    <t>MEETING-2319</t>
  </si>
  <si>
    <t>2000-07-20T01:00:00Z</t>
  </si>
  <si>
    <t>ESpeak group meeting with Prakash</t>
  </si>
  <si>
    <t>We will have our ESpeak group meeting with Prakash.  Sorry about the timing - this is the only slot available in Prakash's calendar.</t>
  </si>
  <si>
    <t>MEETING-2320</t>
  </si>
  <si>
    <t>2000-12-06T01:30:00Z</t>
  </si>
  <si>
    <t>Departmental Meeting</t>
  </si>
  <si>
    <t xml:space="preserve">Agenda:  </t>
  </si>
  <si>
    <t xml:space="preserve">update </t>
  </si>
  <si>
    <t>Monthly activity</t>
  </si>
  <si>
    <t>MEETING-2321</t>
  </si>
  <si>
    <t>2000-09-14T18:00:00Z</t>
  </si>
  <si>
    <t>Canceled: URGENT - E*TRADE Call re: XML project</t>
  </si>
  <si>
    <t xml:space="preserve">E*TRADE has a hard date to deploy this application such that we need to deliver to them no later than 10/18/00 the fully deployable application (no fixes after that). This meeting is with E*tRADE to verify timing for our delivery: </t>
  </si>
  <si>
    <t xml:space="preserve">- 3 weeks for delivery of engineering release -- can AE's start on work simultaneously? </t>
  </si>
  <si>
    <t xml:space="preserve">- Does the 29 business days for AE start after the engineering build is delivered? </t>
  </si>
  <si>
    <t xml:space="preserve">- Can we speed this up in any way to meet their dates? And to discuss alternatives for deployment: </t>
  </si>
  <si>
    <t>MEETING-2322</t>
  </si>
  <si>
    <t>interpreter overview</t>
  </si>
  <si>
    <t>I will present an overview of the interpreter subsystem and how the screens/steps are rendered. This should take about 30 minutes.</t>
  </si>
  <si>
    <t>MEETING-2323</t>
  </si>
  <si>
    <t>stock option meeting at kitchen</t>
  </si>
  <si>
    <t>MEETING-2326</t>
  </si>
  <si>
    <t>2000-10-25T17:00:00Z</t>
  </si>
  <si>
    <t>Donovan Fox</t>
  </si>
  <si>
    <t>MEETING-2327</t>
  </si>
  <si>
    <t>1999-07-19T22:30:00Z</t>
  </si>
  <si>
    <t>Phone Conversation with Jim Davey /Venk</t>
  </si>
  <si>
    <t>MEETING-2328</t>
  </si>
  <si>
    <t>2000-10-13T02:00:00Z</t>
  </si>
  <si>
    <t>MEETING-2329</t>
  </si>
  <si>
    <t>go room</t>
  </si>
  <si>
    <t>Alerts.com - Josh Ford</t>
  </si>
  <si>
    <t>MEETING-2330</t>
  </si>
  <si>
    <t>Meeting with Rep from Marriott</t>
  </si>
  <si>
    <t>MEETING-2331</t>
  </si>
  <si>
    <t>Meeting to develop timeline to get customers on HP NT and to get E*Trade on Solaris</t>
  </si>
  <si>
    <t>MEETING-2332</t>
  </si>
  <si>
    <t>Meeting with BT Office Products</t>
  </si>
  <si>
    <t>MEETING-2334</t>
  </si>
  <si>
    <t>1999-07-13T20:30:00Z</t>
  </si>
  <si>
    <t>view the building w/ Tom &amp; Tamra</t>
  </si>
  <si>
    <t>MEETING-2335</t>
  </si>
  <si>
    <t>Updated: Tsola b'fast follow up  [Attendees: Daniel Sagalowicz, VP Engineering Ajit Aserappa, co-founder &amp; CTO myself]</t>
  </si>
  <si>
    <t xml:space="preserve">TSOLA, INC. </t>
  </si>
  <si>
    <t xml:space="preserve"> 1301 Shoreway Rd, Ste. 123 </t>
  </si>
  <si>
    <t xml:space="preserve">  Belmont, CA 94002    Sunir K. Kapoor     </t>
  </si>
  <si>
    <t>exec. assistant is Elvira Vital-Bondoc,  Chairman &amp; CEO</t>
  </si>
  <si>
    <t>Tel: 650-486 2602, email: elvira.vital@tsola.com  Phone: (650) 486 2601  &gt; Fax: (650) 631 0226  &gt; Cell: (650) 678 0200</t>
  </si>
  <si>
    <t>MEETING-2336</t>
  </si>
  <si>
    <t>1999-09-21T16:00:00Z</t>
  </si>
  <si>
    <t>Interview - Peter Thom</t>
  </si>
  <si>
    <t>MEETING-2337</t>
  </si>
  <si>
    <t>Training Class on "E-Way", ordering of supplies on-line</t>
  </si>
  <si>
    <t>MEETING-2338</t>
  </si>
  <si>
    <t>2000-08-28T22:30:00Z</t>
  </si>
  <si>
    <t>Prakash's schedule</t>
  </si>
  <si>
    <t>MEETING-2339</t>
  </si>
  <si>
    <t>2000-07-21T17:00:00Z</t>
  </si>
  <si>
    <t>Rob Cairns (Residents Inn by Marriott)</t>
  </si>
  <si>
    <t>Rob will be here to give us a sales pitch on why we should consider the Residents Inn by Marriott first and formost.   Danielle - 408-481-9689 Rob - 408-481-9782</t>
  </si>
  <si>
    <t>MEETING-2341</t>
  </si>
  <si>
    <t>Updated: Jennifer - Prakash info</t>
  </si>
  <si>
    <t>MEETING-2342</t>
  </si>
  <si>
    <t>2000-09-28T18:30:00Z</t>
  </si>
  <si>
    <t>Interview with Don Mulroy</t>
  </si>
  <si>
    <t>Position for SE in NYC area.  This will take place at the tradeshow in Chicago,  I am not sure where they will be interviewing but have Prakash go the booth and I will have arrangements made on where he will interview.  Thanks you.</t>
  </si>
  <si>
    <t>MEETING-2343</t>
  </si>
  <si>
    <t>1999-09-20T16:00:00Z</t>
  </si>
  <si>
    <t>Interview - Elba Linscott</t>
  </si>
  <si>
    <t>MEETING-2344</t>
  </si>
  <si>
    <t>2000-09-27T21:00:00Z</t>
  </si>
  <si>
    <t>Jennifer Yan @ PCIA (AvocadoIT Booth)</t>
  </si>
  <si>
    <t>Prakash -  I have set up an introductory meeting with Motorola (at their request) while we're at PCIA.  They would like to talk about AvocadoIT developing enterprise applications for their iDEN phone.  The new iDEN will be launched by end of year and will be the first Java-enabled (J2ME) handset in the industry.  I believe that you may find this interesting so it would be great if you could join us.  If you are not available, I'm sure I can schedule a follow-up technology meeting in the Bay Area after PCIA.  (This group is located in Palo Alto.)  fyi - We are meeting at the AvocadoIT Booth at PCIA.  Note that this is 2pm CST.  Thanks!  Andy</t>
  </si>
  <si>
    <t>MEETING-2345</t>
  </si>
  <si>
    <t>Sunil Jain interview</t>
  </si>
  <si>
    <t>I'll have hire-candidate Sunil Jain in the office from 4 - 5 pm tomorrow (Wed).  I'll propose the following schedule and we'll adjust per availability.  4:00 - 4:20  David 4:20 - 4:40  Prakash 4:40 - 5:00  Venk  Again - uncertainty of WAP, EP as fabric of pervasive content, HUGE upside with little downside risk.  Noemi, Jackie and Jennifer - would you kindly block out the corresponding times?  We'll be in one of the conf rooms up front.  Thanks.</t>
  </si>
  <si>
    <t>MEETING-2346</t>
  </si>
  <si>
    <t>2000-06-12T22:00:00Z</t>
  </si>
  <si>
    <t>Conference Room next to my desk</t>
  </si>
  <si>
    <t>Administrative Assistant Meeting</t>
  </si>
  <si>
    <t>MEETING-2347</t>
  </si>
  <si>
    <t>MEETING-2348</t>
  </si>
  <si>
    <t>Canceled: Interview with Sales Account Manager ( East Coast) Candidate: Charlie Abruzzo</t>
  </si>
  <si>
    <t>MEETING-2349</t>
  </si>
  <si>
    <t>MEETING-2351</t>
  </si>
  <si>
    <t>1999-07-13T18:00:00Z</t>
  </si>
  <si>
    <t>Meet with leasing agent</t>
  </si>
  <si>
    <t>MEETING-2352</t>
  </si>
  <si>
    <t>2000-10-10T20:30:00Z</t>
  </si>
  <si>
    <t>Phone.com mtg</t>
  </si>
  <si>
    <t>this is a meeting that Prakash wanted to have with Phone.com.  Attendees will be Jefferson Lilly (Enterprise Channels Group) and Kevin Ellis (product manager).  They are interested in piloting some new features with E*TRADE and Kathy told me that Prakash was open to it.</t>
  </si>
  <si>
    <t>MEETING-2353</t>
  </si>
  <si>
    <t>1999-09-20T23:00:00Z</t>
  </si>
  <si>
    <t>Interview - Ruth Gantley</t>
  </si>
  <si>
    <t>MEETING-2354</t>
  </si>
  <si>
    <t>2000-09-21T17:00:00Z</t>
  </si>
  <si>
    <t>meeting with Vik at Cogniant to discuss getting started on development</t>
  </si>
  <si>
    <t>MEETING-2355</t>
  </si>
  <si>
    <t>2000-08-15T18:00:00Z</t>
  </si>
  <si>
    <t>Updated: Media training with Heidi Wise</t>
  </si>
  <si>
    <t>One-on-one media training session.  All executives and other select AvocadoIT representatives are required to do this in preparation for AvocadoIT's enterprise launch in September.  Time permitting, format may include: introduction, videotaping, video critique.  Jennifer: please calenar for Prakash. Timing is of essence since his speaking opp in Chicago is the next day.</t>
  </si>
  <si>
    <t>MEETING-2357</t>
  </si>
  <si>
    <t>2000-06-15T20:30:00Z</t>
  </si>
  <si>
    <t>Interview with East Coast Account Manager Candidate: Brian Coughlin</t>
  </si>
  <si>
    <t>MEETING-2358</t>
  </si>
  <si>
    <t>Bus. Dev. regarding:  CYE &amp; Y Methodology EMERGENCY</t>
  </si>
  <si>
    <t>This is to discuss how to allocate resources Near-term deliverables.</t>
  </si>
  <si>
    <t>MEETING-2359</t>
  </si>
  <si>
    <t>2000-04-04T18:00:00Z</t>
  </si>
  <si>
    <t>Wireless Paging Mtg. with Account Rep.</t>
  </si>
  <si>
    <t>MEETING-2360</t>
  </si>
  <si>
    <t>Packet Video mtg</t>
  </si>
  <si>
    <t>Looks like this fell off our calendars during the crash!</t>
  </si>
  <si>
    <t>MEETING-2361</t>
  </si>
  <si>
    <t>1999-07-14T23:00:00Z</t>
  </si>
  <si>
    <t>Meet with 1BT</t>
  </si>
  <si>
    <t>MEETING-2362</t>
  </si>
  <si>
    <t>2000-10-10T19:30:00Z</t>
  </si>
  <si>
    <t>GO conference</t>
  </si>
  <si>
    <t>teleconference with Bob Egan 203 3564700 - VERY IMPORTANT</t>
  </si>
  <si>
    <t>THIS GUY IS ONE OF THE 2 MOST IMPORTANT ANALYSTS TO SPEAK WITH. PRAKASH - MAKE THIS A PRIORITY</t>
  </si>
  <si>
    <t>MEETING-2363</t>
  </si>
  <si>
    <t>1999-09-14T22:00:00Z</t>
  </si>
  <si>
    <t>Review of Designer versioning &amp; Persistence -</t>
  </si>
  <si>
    <t>Please review the following draft for discussion.  Mark</t>
  </si>
  <si>
    <t>MEETING-2364</t>
  </si>
  <si>
    <t>2000-08-10T18:30:00Z</t>
  </si>
  <si>
    <t>Lunch - Fish Market</t>
  </si>
  <si>
    <t>Time to plan the next celebration!!</t>
  </si>
  <si>
    <t>MEETING-2366</t>
  </si>
  <si>
    <t>2000-06-16T16:30:00Z</t>
  </si>
  <si>
    <t>Interview with Account Manager (East Coast) Candidate: Tony Tarsia</t>
  </si>
  <si>
    <t>MEETING-2367</t>
  </si>
  <si>
    <t>Updated: BSmart w/David Elias, Phillip Atkinson, Bruce Hauptman, Venk, George, Prakash, Donivan, Rajeev, Joh Laporte</t>
  </si>
  <si>
    <t>MEETING-2368</t>
  </si>
  <si>
    <t>2000-05-18T21:00:00Z</t>
  </si>
  <si>
    <t>Interview with Andrew Wong</t>
  </si>
  <si>
    <t>Candidate for Product Management</t>
  </si>
  <si>
    <t>MEETING-2370</t>
  </si>
  <si>
    <t>1999-07-19T20:00:00Z</t>
  </si>
  <si>
    <t>Investment Meeting Confirm with Ann Habernigg @ 650-233-4522</t>
  </si>
  <si>
    <t>Discuss with Tamra to confirm details.</t>
  </si>
  <si>
    <t>MEETING-2372</t>
  </si>
  <si>
    <t>2000-09-20T14:00:00Z</t>
  </si>
  <si>
    <t>FW: Conference Call with Washington Post</t>
  </si>
  <si>
    <t xml:space="preserve">fyi . I will call from NY   -----Original Appointment----- From: </t>
  </si>
  <si>
    <t>Anthony Tarsia   Sent:</t>
  </si>
  <si>
    <t>Friday, September 15, 2000 1:10 PM To:</t>
  </si>
  <si>
    <t>Anthony Tarsia; Prakash Iyer When:</t>
  </si>
  <si>
    <t>Wednesday, September 20, 2000 7:00 AM-8:00 AM (GMT-08:00) Pacific Time (US &amp; Canada); Tijuana. Where:</t>
  </si>
  <si>
    <t xml:space="preserve">  Prakash,  We are confirmed with the Washington Post for a conference call at 10am EDT on Sept 20th.  I have arranged a conference bridge so you can dial in from the hotel you will be at in New York.  I will be at their office.  Dial-in Number(s):  (888) 285-4585       Participant Code:  119006    On the call will be Erik Jones, Chief Technologist; Peter Howley, Director Business Development; and Dove Coggeshall, one of their lead developers.  Presidential election news coverage is driving the need to have a solution in place by mid October.  I showed them the demo we put together for USAToday in just 2 days and it really impressed them.  I am hoping we can close them before the end of the quarter.  Thanks for your support. Tony</t>
  </si>
  <si>
    <t>Updated: Meeting for Summer Picnic</t>
  </si>
  <si>
    <t>Seems like some of us missed this today. How bout we reschedule? I won't be there on Wed. but.... thx. jaime</t>
  </si>
  <si>
    <t>MEETING-2376</t>
  </si>
  <si>
    <t>Kevin Samson (Santa Cruz Board Walk)</t>
  </si>
  <si>
    <t>Kevin will be here to give us a presentation on why we should go with the Board Walk for our Summer Picnic this year.  I imagine this should take from 30-45 minutes tops.  Hope everyone can make it.</t>
  </si>
  <si>
    <t>MEETING-2378</t>
  </si>
  <si>
    <t>2000-03-10T19:00:00Z</t>
  </si>
  <si>
    <t>Meeting with Jennifer</t>
  </si>
  <si>
    <t>MEETING-2379</t>
  </si>
  <si>
    <t>Conference call with Neomar &amp; Compaq to discuss NASDAQ</t>
  </si>
  <si>
    <t>The conference number is 415 403 0612.</t>
  </si>
  <si>
    <t>MEETING-2380</t>
  </si>
  <si>
    <t>1999-10-06T22:30:00Z</t>
  </si>
  <si>
    <t>Interview Vinayak</t>
  </si>
  <si>
    <t>MEETING-2381</t>
  </si>
  <si>
    <t>2000-10-11T20:00:00Z</t>
  </si>
  <si>
    <t>Meeting with Motorola (Jennifer Yang)</t>
  </si>
  <si>
    <t>MEETING-2382</t>
  </si>
  <si>
    <t>1999-09-15T00:00:00Z</t>
  </si>
  <si>
    <t>Interview with Eugene Ponomarenko</t>
  </si>
  <si>
    <t>MEETING-2383</t>
  </si>
  <si>
    <t>FW: Partner Support SWAT team meeting</t>
  </si>
  <si>
    <t xml:space="preserve">Jennifer,  I do see that Prakask has been added to this below.. Are you certain you don't have this?  Regardless, here it is again. Toni   -----Original Appointment----- From: </t>
  </si>
  <si>
    <t>Toni Oliveria   Sent:</t>
  </si>
  <si>
    <t>Friday, September 01, 2000 1:54 PM To:</t>
  </si>
  <si>
    <t>Toni Oliveria; Helen Spade; Richard Yoza; Betty Chan-Bauza; Steve Hirata; Lisa Quaglietti; Amitabh Sinha; Rajeev Mohindra; Barry Phillips; Mary Smith; Emma Fowler; Alex Tran; Prakash Iyer; Kimberlie Cerrone; Andy Wong; Doug Adkins; John Schemena Cc:</t>
  </si>
  <si>
    <t>Jackie Valle When:</t>
  </si>
  <si>
    <t>Occurs every Wednesday effective 9/13/00 until 12/27/00 from 11:00 AM to 12:00 PM (GMT-08:00) Pacific Time (US &amp; Canada); Tijuana. Where:</t>
  </si>
  <si>
    <t>Boardwalk Conference Room  Importance:</t>
  </si>
  <si>
    <t>High  **Update and Friendly Reminder**  This will be a recurring meeting every Wednesday from 11-12noon starting 9/13 to 12/27. I apologize if this is a duplicate for anyone..   Toni  ---------------------------------------- This is a follow up from the September 7th meeting and will be a weekly occurrence until templates and process are agreed upon and deployment can be done.  Please plan on being an active participant in these weekly meeting to move the process forward. ------------------------------------------  **This is a mandatory meeting.. We need to get all cross functional departments to buyoff on the Partner Support Matrix and Biz Dev Process flow in order to project professional business dealings to our upcoming/proposed partners.  We also need to create supporting templates to back up these processes and implement immediately.  The two we plan on creating and implementing ASAP are:  1. An Account Management Plan: Will name AvocadoIT and Partner.... Business Leads/Technical Leads/Support Leads 2. Plan of Engagement: PreSales engagement rules/PostSales Account Management rules/PostSales Sales Support  Emma and I will be driving this effort.  I'll also be setting up a weekly meeting on this.. to follow.</t>
  </si>
  <si>
    <t>MEETING-2384</t>
  </si>
  <si>
    <t>MEETING-2385</t>
  </si>
  <si>
    <t>Conference Room - Disney</t>
  </si>
  <si>
    <t>Very Important Meeting</t>
  </si>
  <si>
    <t>We will be discussing very important things with very important people.</t>
  </si>
  <si>
    <t>MEETING-2386</t>
  </si>
  <si>
    <t>Prakash/Jennifer Kouragian  Meeting</t>
  </si>
  <si>
    <t>MEETING-2387</t>
  </si>
  <si>
    <t>2000-12-13T23:00:00Z</t>
  </si>
  <si>
    <t>Updated: Various Releases &amp; Functionality Mtg w/Venk, Glenn, Prakash, Rajeev, Dan, Alex &amp; Ron</t>
  </si>
  <si>
    <t>Venk requested this meeting be moved again.  Sorry, it seems to have become a moving target! Thanks, Amy</t>
  </si>
  <si>
    <t>MEETING-2388</t>
  </si>
  <si>
    <t>2000-03-11T01:30:00Z</t>
  </si>
  <si>
    <t>Faultline Brewery</t>
  </si>
  <si>
    <t>Updated: Last Reminder!!! DRINKS  with Julie ShevlinTONIGHT!!!!!</t>
  </si>
  <si>
    <t>MEETING-2389</t>
  </si>
  <si>
    <t>2000-10-18T00:30:00Z</t>
  </si>
  <si>
    <t>Updated: CONFIRMED Interview with Sridhar Krishnaswamy - Director, Technical Bus. Dev. - Telecom Candidate</t>
  </si>
  <si>
    <t>MEETING-2390</t>
  </si>
  <si>
    <t>1999-07-08T18:00:00Z</t>
  </si>
  <si>
    <t>Meet with Bobbie</t>
  </si>
  <si>
    <t>MEETING-2391</t>
  </si>
  <si>
    <t>1999-10-04T22:00:00Z</t>
  </si>
  <si>
    <t>Interview - Kirk Edsen</t>
  </si>
  <si>
    <t>MEETING-2393</t>
  </si>
  <si>
    <t>1999-09-15T16:00:00Z</t>
  </si>
  <si>
    <t>Interview with Lisa Chui</t>
  </si>
  <si>
    <t>MEETING-2394</t>
  </si>
  <si>
    <t>2000-09-19T18:00:00Z</t>
  </si>
  <si>
    <t>Updated: Meet w/Speedera Networks - Agit Gopta-Pres/CEO &amp; Eric Swildens-VP Eng (States Ave)  EA Rolla 408.970.1594</t>
  </si>
  <si>
    <t>Venk is now unable to attend this meeting as he will be en route to NY.  However, he would like the meeting to continue to take place without him.  Thanks, Amy</t>
  </si>
  <si>
    <t>2000-07-31T22:00:00Z</t>
  </si>
  <si>
    <t>Social Committee Meeting to Review the Summer Picnic at Blackberry Farms</t>
  </si>
  <si>
    <t>Social Committee Meeting to work on plans for the upcoming Summer Company Picinic at Blackberry Farms</t>
  </si>
  <si>
    <t>MEETING-2396</t>
  </si>
  <si>
    <t>2000-06-30T20:00:00Z</t>
  </si>
  <si>
    <t>R&amp;D All Hands Meeting</t>
  </si>
  <si>
    <t>MEETING-2398</t>
  </si>
  <si>
    <t>2000-06-05T23:00:00Z</t>
  </si>
  <si>
    <t>Large Kitchen</t>
  </si>
  <si>
    <t>All Hands on Meeting</t>
  </si>
  <si>
    <t>MEETING-2399</t>
  </si>
  <si>
    <t>Social Committee Meeting on Friday, May 19th.</t>
  </si>
  <si>
    <t>MEETING-2400</t>
  </si>
  <si>
    <t>2000-02-28T20:30:00Z</t>
  </si>
  <si>
    <t>Meet in lobby at 12:30pm</t>
  </si>
  <si>
    <t>FW: Lunch with Meshele, Kelsey, Todd and Mark</t>
  </si>
  <si>
    <t>Kelsey Kerr   Sent:</t>
  </si>
  <si>
    <t>Monday, February 28, 2000 11:44 AM To:</t>
  </si>
  <si>
    <t>Kelsey Kerr; Meshele Ko; Todd Lansford; Mark Ricktor When:</t>
  </si>
  <si>
    <t>Monday, February 28, 2000 1:30 PM-2:30 PM (GMT-07:00) Mountain Time (US &amp; Canada). Where:</t>
  </si>
  <si>
    <t>MEETING-2401</t>
  </si>
  <si>
    <t>Updated: Interview with Brian Johnson - UI Manager Candidate</t>
  </si>
  <si>
    <t>MEETING-2402</t>
  </si>
  <si>
    <t>1999-07-07T21:00:00Z</t>
  </si>
  <si>
    <t>Meet with Jack Spallino &amp; Scott</t>
  </si>
  <si>
    <t>MEETING-2403</t>
  </si>
  <si>
    <t>1999-10-01T21:00:00Z</t>
  </si>
  <si>
    <t>Interview - A. Davis</t>
  </si>
  <si>
    <t>MEETING-2404</t>
  </si>
  <si>
    <t>2000-10-06T23:00:00Z</t>
  </si>
  <si>
    <t>101 Spear Street, Suite 203, San Francisco, Ca. 94105</t>
  </si>
  <si>
    <t>Salesforce.com  Meeting</t>
  </si>
  <si>
    <t>Robert Zimmerman  (415) 901-7066  *Jennifer could you please take over this for me?  This will help avoid a duplicate effort.   Thanks,  Jackie</t>
  </si>
  <si>
    <t>MEETING-2405</t>
  </si>
  <si>
    <t>1999-09-13T21:00:00Z</t>
  </si>
  <si>
    <t>Interview with John Schemena</t>
  </si>
  <si>
    <t>Rajeev - host</t>
  </si>
  <si>
    <t>MEETING-2406</t>
  </si>
  <si>
    <t>2000-09-15T15:15:00Z</t>
  </si>
  <si>
    <t>channelwave webex demo</t>
  </si>
  <si>
    <t>Hello Prakash, I will be out that day.  Can  you handle this on your own or do you want me to pull in a replacement buz dev guy.  Thanks Helen</t>
  </si>
  <si>
    <t>MEETING-2407</t>
  </si>
  <si>
    <t>Social Committee Meeting</t>
  </si>
  <si>
    <t>As per the discussion in the social committe meeting today, this will be the time for the new the regularly scheduled monthly Social Committee Meeting. Agendas will vary per meeting.  Thanks</t>
  </si>
  <si>
    <t>MEETING-2408</t>
  </si>
  <si>
    <t>meeting with E*TRADE (Greg Framke and Josh Levine CTO) with Prakash</t>
  </si>
  <si>
    <t>Meeting starts at 10:30, leave here at 10:00am back by noon.</t>
  </si>
  <si>
    <t>MEETING-2409</t>
  </si>
  <si>
    <t>2000-06-09T17:00:00Z</t>
  </si>
  <si>
    <t>Canceled: Interview with Account Manager (South) Candidate: Allan Downing White</t>
  </si>
  <si>
    <t>MEETING-2410</t>
  </si>
  <si>
    <t>Updated: Vitria Meeting  -</t>
  </si>
  <si>
    <t>Another update:  I just got off the phone with Vitria and this is the Agenda we agreed upon.  1. AvocadoIT Technology Presentation (similar to the Vitria tech overview they gave us last week) 2. Explore potential points of synergy (What can we offer together to customers? How will it work?)  Outcome: Gameplan for going to market together.  Andy   Update -   I understand that there is a Broadbeam meeting on Monday that might conflict with this meeting.  If this is the case, Venk suggested that Rajeev would cover one of the meetings and Prakash would cover the other.  If there is no conflict, I would really appreciate it if both Rajeev and Prakash could attend the Vitria meeting with myself and Glenn.  Thanks!  Andy   Per Glenn's request, we are going to meet on Monday at 4:30 @AvocadoIT.  Please rsvp to confirm.  Prakash - Are you available to join us?  This is our second meeting following a very upbeat introductory meeting on Thursday.  Thanks!  Andy</t>
  </si>
  <si>
    <t>MEETING-2411</t>
  </si>
  <si>
    <t>Blackberry Meeting</t>
  </si>
  <si>
    <t>MEETING-2412</t>
  </si>
  <si>
    <t>kitchen in "A" side</t>
  </si>
  <si>
    <t>Admin Meeting</t>
  </si>
  <si>
    <t>ok. I just want this in my calendar.   ya'll dont' have to reply.</t>
  </si>
  <si>
    <t>MEETING-2413</t>
  </si>
  <si>
    <t>1999-07-08T17:00:00Z</t>
  </si>
  <si>
    <t>Meet with Jim Fischer</t>
  </si>
  <si>
    <t>MEETING-2414</t>
  </si>
  <si>
    <t>1999-10-01T17:00:00Z</t>
  </si>
  <si>
    <t>Interview - S Miller</t>
  </si>
  <si>
    <t>MEETING-2415</t>
  </si>
  <si>
    <t>2000-10-03T15:30:00Z</t>
  </si>
  <si>
    <t>The call-in number is : 1-800-559-0817 The Pass Code is: 6728124 followed by the # Confirmation # is: 2933225</t>
  </si>
  <si>
    <t>MEETING-2416</t>
  </si>
  <si>
    <t>2000-09-12T15:00:00Z</t>
  </si>
  <si>
    <t>Updated: conference call with channelwave - 18005590872 6911408# confirmation 2833825</t>
  </si>
  <si>
    <t>We would like to better understand what applications of Channelwave's we can mobilize and how the model might work. Do we need to mobilize for every customer or just a one time rendering for channelwave?</t>
  </si>
  <si>
    <t>MEETING-2417</t>
  </si>
  <si>
    <t>2000-12-21T00:30:00Z</t>
  </si>
  <si>
    <t>MEETING-2418</t>
  </si>
  <si>
    <t>2000-06-29T18:30:00Z</t>
  </si>
  <si>
    <t>Hi Jennifer!  I don't have the details for you right now but we do have another candidate flying in and I want to know if Prakash can interview at this time.  Thanks Tennille</t>
  </si>
  <si>
    <t>MEETING-2419</t>
  </si>
  <si>
    <t>Updated: Dave Rothchild from Pixo here</t>
  </si>
  <si>
    <t>MEETING-2420</t>
  </si>
  <si>
    <t>1999-10-06T16:00:00Z</t>
  </si>
  <si>
    <t>office move meeting</t>
  </si>
  <si>
    <t>Hopefully we can have a quick meeting to discuss the move.  I can update everyone on the tasks I'm working on.</t>
  </si>
  <si>
    <t>MEETING-2422</t>
  </si>
  <si>
    <t>1999-09-28T19:30:00Z</t>
  </si>
  <si>
    <t>Interview - Giselle Bisson</t>
  </si>
  <si>
    <t>MEETING-2423</t>
  </si>
  <si>
    <t xml:space="preserve">Jennifer, Could you please set up kitchen for this event. We need a projector.  thanks --prasad  -----Original Appointment----- From: </t>
  </si>
  <si>
    <t>Thursday, September 28, 2000 6:43 PM To:</t>
  </si>
  <si>
    <t>MEETING-2424</t>
  </si>
  <si>
    <t>Disney Room</t>
  </si>
  <si>
    <t>Social Committee Meeting ~ to discuss changes, birthdays for the month, baby shower, and why I should get a company paid car? LOL</t>
  </si>
  <si>
    <t>MEETING-2425</t>
  </si>
  <si>
    <t>2000-12-22T15:30:00Z</t>
  </si>
  <si>
    <t>Mobilocity Con Call</t>
  </si>
  <si>
    <t>Bridge Number:  888-252-8652  passcode:  6741555  Attending from Mobilocity:  Mark Pinn, Director Business Dev; Te-Lin Yang and Angel Monserrate, both Engineers.  Issues to address are as follows with respect to Morgan Stanley Dean Witter's stated requirements:  -  XML/XSL as an open industry standard vs AvocadoIT's XML "proprietary" approach  -  MSDW's requirement to easily leverage XML/XSL development to port to other "engines" for presentation layer  MSDW and Mobilocity have created a short list of companies including:  Viafone, IBM, MobileQ and Mobillium. (please keep confidential).  Our objective is to help Mobilocity get comfortable with these issues and put us back on the short list for MSDW's consideration.  Thanks Jeff</t>
  </si>
  <si>
    <t>MEETING-2426</t>
  </si>
  <si>
    <t>2000-12-18T19:00:00Z</t>
  </si>
  <si>
    <t>NSD Meeting: Request for presentation</t>
  </si>
  <si>
    <t>Prakash,  The NSD folks are coming to the US regarding the Internet Bank customer they have. Would appreciate it if you could make a presentation to kick off their stay. FYI, they will be staying for 18th and 19th. Thanks.  Toshi</t>
  </si>
  <si>
    <t>MEETING-2427</t>
  </si>
  <si>
    <t>2000-06-05T17:00:00Z</t>
  </si>
  <si>
    <t>MEETING-2428</t>
  </si>
  <si>
    <t>FW: Novell - Introductory Business Development Meeting</t>
  </si>
  <si>
    <t>Brett Welborn   Sent:</t>
  </si>
  <si>
    <t>Monday, November 27, 2000 10:58 AM To:</t>
  </si>
  <si>
    <t>Brett Welborn; Andy Wong; Conference Room - Sausalito When:</t>
  </si>
  <si>
    <t>Thursday, November 30, 2000 10:00 AM-11:00 AM (GMT-08:00) Pacific Time (US &amp; Canada); Tijuana. Where:</t>
  </si>
  <si>
    <t>MEETING-2429</t>
  </si>
  <si>
    <t>MEETING-2430</t>
  </si>
  <si>
    <t>2000-11-07T02:00:00Z</t>
  </si>
  <si>
    <t>Interview with Violet Jen - QA</t>
  </si>
  <si>
    <t>MEETING-2431</t>
  </si>
  <si>
    <t>2000-10-13T20:00:00Z</t>
  </si>
  <si>
    <t>short line</t>
  </si>
  <si>
    <t>MEETING-2432</t>
  </si>
  <si>
    <t>1999-07-09T20:00:00Z</t>
  </si>
  <si>
    <t>Revenue Model meeting</t>
  </si>
  <si>
    <t>MEETING-2433</t>
  </si>
  <si>
    <t>1999-09-27T18:30:00Z</t>
  </si>
  <si>
    <t>MEETING-2434</t>
  </si>
  <si>
    <t>FW: Demo by SmartPoint</t>
  </si>
  <si>
    <t>Ron Silverton   Sent:</t>
  </si>
  <si>
    <t>Tuesday, September 26, 2000 1:51 AM To:</t>
  </si>
  <si>
    <t>Ron Silverton; Prakash Iyer; Amitabh Sinha; Conference Room - GO When:</t>
  </si>
  <si>
    <t>Tuesday, October 17, 2000 3:00 PM-4:30 PM (GMT-08:00) Pacific Time (US &amp; Canada); Tijuana. Where:</t>
  </si>
  <si>
    <t>go room  mark calkins and brian stern of SmartPoint will be in town.  They are moving new demo into beta this week, and will have it released next week for the FT Expo show in NYC that we are exhibiting at.  I would like to schedule a time on Monday or Tuesday, October 16 or 17th to meet with you to present our revised, high quality demo. Please let me know your availability.</t>
  </si>
  <si>
    <t>MEETING-2435</t>
  </si>
  <si>
    <t>1999-09-09T20:00:00Z</t>
  </si>
  <si>
    <t>Pam Fong</t>
  </si>
  <si>
    <t>MEETING-2436</t>
  </si>
  <si>
    <t>Teleconference</t>
  </si>
  <si>
    <t>Technical discussion with Washington Post / Newsweek Interactive</t>
  </si>
  <si>
    <t>Prakash,  Working with the Washington Post to reschedule the technical meeting we had arranged with their Chief Technologist, Erik Jones and other member of the technical team.  The date we have now selected is Friday, Sept 15th from 12 noon - 1pm EDT.  I will be at their facility and would like to pull you in via conference call (landline preferably).  Will talk with my contact Peter Howley to develop a more specific agenda and get you more detailed background information.  Regards, Tony   Anthony N. Tarsia Director of Sales AvocadoIT, Inc. 4094 Majestic Lane, PMB 127 Fairfax, VA 22033  Office - 703-273-6313 Fax - 703-995-4722 e-mail - atarsia@avocadoit.com http://www.avocadoit.com</t>
  </si>
  <si>
    <t>MEETING-2437</t>
  </si>
  <si>
    <t>Call with Rajiv Gupta</t>
  </si>
  <si>
    <t>Prakash,  I've scheduled a call for you with Rajiv Gupta, the GM for e-speak,  for 6:00 pm   You should give him a call at his office at (408) 343-6101.  He may be a couple of minutes late so if he doesn't answer, call again.  I'll leave it to you who else from AvocadoIT you want on the call.</t>
  </si>
  <si>
    <t>MEETING-2438</t>
  </si>
  <si>
    <t>MEETING-2439</t>
  </si>
  <si>
    <t>Novell Cafe?</t>
  </si>
  <si>
    <t>Admin Lunch Meeting</t>
  </si>
  <si>
    <t>MEETING-2440</t>
  </si>
  <si>
    <t>1999-09-27T22:30:00Z</t>
  </si>
  <si>
    <t>moving meeting</t>
  </si>
  <si>
    <t>We will be meeting with Steve and two other contractors.   If you have any questions please call me.  Jennifer Kouragian</t>
  </si>
  <si>
    <t>MEETING-2441</t>
  </si>
  <si>
    <t>1999-07-20T20:00:00Z</t>
  </si>
  <si>
    <t>Meeting with Alita Henderson from Trinet</t>
  </si>
  <si>
    <t>Alita  proposed meeting with you on Tuesday the 20th, early afternoon.  Please confirm a time with me to arrange with her if this time wont work.  Thanks,  Jennifer</t>
  </si>
  <si>
    <t>MEETING-2442</t>
  </si>
  <si>
    <t>1999-09-29T21:30:00Z</t>
  </si>
  <si>
    <t>Conference room</t>
  </si>
  <si>
    <t>Status meeting</t>
  </si>
  <si>
    <t>We want to check on the status of what everyone is doing.  If possible, we want to make this meeting as short as possible.  Mark</t>
  </si>
  <si>
    <t>MEETING-2443</t>
  </si>
  <si>
    <t>2000-09-27T14:30:00Z</t>
  </si>
  <si>
    <t>Hyatt restaurant</t>
  </si>
  <si>
    <t>meeting with Steve Fernandez of Categoric</t>
  </si>
  <si>
    <t>We'll be meeting with one of their technical guys to discuss Categoric product and he'll provide demo. If necessary, we will go to Prakash's room for Internet access.  MUtual NDA will be signed at start of meeting</t>
  </si>
  <si>
    <t>MEETING-2444</t>
  </si>
  <si>
    <t>1999-09-09T23:00:00Z</t>
  </si>
  <si>
    <t>Interviewing Srikanth</t>
  </si>
  <si>
    <t>MEETING-2445</t>
  </si>
  <si>
    <t>Tsola</t>
  </si>
  <si>
    <t>MEETING-2446</t>
  </si>
  <si>
    <t>MEETING-2447</t>
  </si>
  <si>
    <t>Canceled: meeting with Ken Dulaney - very important</t>
  </si>
  <si>
    <t>rescheduled</t>
  </si>
  <si>
    <t>MEETING-2448</t>
  </si>
  <si>
    <t>2000-10-20T20:30:00Z</t>
  </si>
  <si>
    <t>Updated: Meeting with Mike Lanier from FIREPAD</t>
  </si>
  <si>
    <t>MEETING-2449</t>
  </si>
  <si>
    <t>MEETING-2450</t>
  </si>
  <si>
    <t>2000-09-07T20:00:00Z</t>
  </si>
  <si>
    <t>1-1 meeting</t>
  </si>
  <si>
    <t>Prakash,  I'm scheduling the meeting now as I didn't get around to sending an email to Jennifer. I've cc'd her on this. It should appear on your calendar and in email.  Ruth</t>
  </si>
  <si>
    <t>MEETING-2451</t>
  </si>
  <si>
    <t>2000-07-18T18:00:00Z</t>
  </si>
  <si>
    <t>Updated: Meeting with Verisign/Paul Healy</t>
  </si>
  <si>
    <t>Greetings Prakash,  We need to reschedule our meeting with Verisign because we'll be in Austin.  The new time is Tuesday, July 18th from 11 to 12.  Verisign is going wireless with their PKI solution.</t>
  </si>
  <si>
    <t>MEETING-2452</t>
  </si>
  <si>
    <t>2000-05-23T22:30:00Z</t>
  </si>
  <si>
    <t>Jennifer Kouragian  -  Dental Dental</t>
  </si>
  <si>
    <t>MEETING-2453</t>
  </si>
  <si>
    <t>2000-10-30T22:00:00Z</t>
  </si>
  <si>
    <t>Updated: conference call with Ken Dulaney of Gartner - change of time</t>
  </si>
  <si>
    <t>Ken is both very influential AND has some interesting ideas on what features are important to fill out the EMAS platform.  Please let me know ASAP whether 2pm-3pm M or T works best. Thanks  Ron</t>
  </si>
  <si>
    <t>MEETING-2454</t>
  </si>
  <si>
    <t>2000-10-18T01:30:00Z</t>
  </si>
  <si>
    <t>Updated: Interview with Saranjit Saund - VP, Product Mktg. Candidate</t>
  </si>
  <si>
    <t>MEETING-2455</t>
  </si>
  <si>
    <t>1999-09-24T00:30:00Z</t>
  </si>
  <si>
    <t>Interview - Tony Raj</t>
  </si>
  <si>
    <t>MEETING-2456</t>
  </si>
  <si>
    <t>Board of Directors Meeting (per Kimberlie Cerrone e-mail)</t>
  </si>
  <si>
    <t>MEETING-2457</t>
  </si>
  <si>
    <t>FW: Chase.com Meeting</t>
  </si>
  <si>
    <t xml:space="preserve">Jennifer,  please coordinate  Prakash    -----Original Appointment----- From: </t>
  </si>
  <si>
    <t>Friday, September 01, 2000 5:44 PM To:</t>
  </si>
  <si>
    <t>Jeff Newman; Prakash Iyer; Jim Donnelly; Venk Shukla; David Chan; Alex Tran; Elisabeth Whaley Cc:</t>
  </si>
  <si>
    <t>Elba Linscott; Craig Stewart; Barry Phillips; Ron Silverton; Dan Baca When:</t>
  </si>
  <si>
    <t>Thursday, September 14, 2000 7:00 AM-11:00 AM (GMT-08:00) Pacific Time (US &amp; Canada); Tijuana. Where:</t>
  </si>
  <si>
    <t>Santa Clara  Ameet Patel, CTO and Kathy Lawton, VP New Technology Ventures from Chase.com will be visiting AvocadoIT on 9/14.  The agenda will determine when you will be required to attend the meeting.   The proposed agenda is as follows:  *</t>
  </si>
  <si>
    <t>MEETING-2459</t>
  </si>
  <si>
    <t>2000-05-25T20:00:00Z</t>
  </si>
  <si>
    <t>Admin Assistant Meeting</t>
  </si>
  <si>
    <t>This meeting is regarding  procedures that will be consistant throught the company.  If you have any questions or concerns, please bring them with you.</t>
  </si>
  <si>
    <t>MEETING-2460</t>
  </si>
  <si>
    <t>Updated: CONFIRMED - Interview with Akash Agarwal - Director Level Candidate</t>
  </si>
  <si>
    <t>This is per Venk's request.</t>
  </si>
  <si>
    <t>MEETING-2461</t>
  </si>
  <si>
    <t>2000-05-08T23:00:00Z</t>
  </si>
  <si>
    <t>Meeting with Jim Donnelly</t>
  </si>
  <si>
    <t>MEETING-2462</t>
  </si>
  <si>
    <t>2000-10-27T21:00:00Z</t>
  </si>
  <si>
    <t>Jennifer/Amy to discuss calendar</t>
  </si>
  <si>
    <t>MEETING-2463</t>
  </si>
  <si>
    <t>2000-10-14T01:00:00Z</t>
  </si>
  <si>
    <t>Interview with Howard Mora - Director, QA Candidate</t>
  </si>
  <si>
    <t>MEETING-2464</t>
  </si>
  <si>
    <t>1999-09-21T23:00:00Z</t>
  </si>
  <si>
    <t>Interview -  Hilla Pedramparsi</t>
  </si>
  <si>
    <t>MEETING-2465</t>
  </si>
  <si>
    <t>2000-09-27T17:00:00Z</t>
  </si>
  <si>
    <t>Zari Channelwave 617-621-1700 334 Create Pilot</t>
  </si>
  <si>
    <t>MEETING-2466</t>
  </si>
  <si>
    <t>2000-09-07T22:30:00Z</t>
  </si>
  <si>
    <t>Updated: meeting with Infogain to discuss creation of Adapters.</t>
  </si>
  <si>
    <t>Venk has asked us to meet with these guys to understand if they can create adapters for us.  I think this is a good idea to offload engineering as well as enhance our product.  Can we please investigate this with them?  P.S.  Jennifer, I am copying you on this to ensure this gets onto Prakash's calendar.  Thanks Helen</t>
  </si>
  <si>
    <t>Updated: Social Committee Meeting</t>
  </si>
  <si>
    <t>Please let me know if this is not a good time, if it does not work for most everyone, I will adjust the time.  We will be finalizing the plans for both the upcoming Beer Bust on Fri. July 21st. and the Summer Picnic.  Let me know if you have any questions or concerns.  Thanks, Noemi</t>
  </si>
  <si>
    <t>MEETING-2468</t>
  </si>
  <si>
    <t>FW: tentative date for Vitria/CGEY  meeting</t>
  </si>
  <si>
    <t xml:space="preserve">Did I just break the rule or what??? ;-)  -----Original Appointment----- From: </t>
  </si>
  <si>
    <t>Friday, December 08, 2000 3:37 PM To:</t>
  </si>
  <si>
    <t>Betty Chan-Bauza; Prakash Iyer; Glenn Pereira; David Chan; Andy Wong When:</t>
  </si>
  <si>
    <t>Monday, December 18, 2000 9:00 AM-11:00 AM (GMT-08:00) Pacific Time (US &amp; Canada); Tijuana. Where:</t>
  </si>
  <si>
    <t>Conference Room - Sausalito  I need to get a confirmation of this date move that the CGEY personnel and make it too, but I wanted to get it on your calendar's as well.</t>
  </si>
  <si>
    <t>MEETING-2469</t>
  </si>
  <si>
    <t>2000-05-31T20:30:00Z</t>
  </si>
  <si>
    <t>Canceled: Interview with Sales Account Manager (East Coast) Candidate: Charlie Abruzzo</t>
  </si>
  <si>
    <t>MEETING-2470</t>
  </si>
  <si>
    <t>Duetsche Bank - Peter Quadrella - 212-250-8574</t>
  </si>
  <si>
    <t>130 Liberty St 22nd floor  212-250-8574</t>
  </si>
  <si>
    <t>MEETING-2471</t>
  </si>
  <si>
    <t>MEETING-2472</t>
  </si>
  <si>
    <t>2000-12-19T05:00:00Z</t>
  </si>
  <si>
    <t>Call Laport</t>
  </si>
  <si>
    <t>MEETING-2473</t>
  </si>
  <si>
    <t>2000-10-30T05:00:00Z</t>
  </si>
  <si>
    <t>Call Roger Patel - Datek</t>
  </si>
  <si>
    <t>732-516-7237  - NJ Office  Ray Murphy SVP Product Dev.</t>
  </si>
  <si>
    <t>MEETING-2474</t>
  </si>
  <si>
    <t>2000-07-03T22:00:00Z</t>
  </si>
  <si>
    <t>EP Sales Staff Call</t>
  </si>
  <si>
    <t>MEETING-2475</t>
  </si>
  <si>
    <t>1999-11-18T19:00:00Z</t>
  </si>
  <si>
    <t>Capabilities Presentation &amp; Discovery</t>
  </si>
  <si>
    <t>Contact Company:Matt Stoller</t>
  </si>
  <si>
    <t>MEETING-2476</t>
  </si>
  <si>
    <t>2000-11-25T22:00:00Z</t>
  </si>
  <si>
    <t>Glenn &amp; Janyse Wedding</t>
  </si>
  <si>
    <t>MEETING-2477</t>
  </si>
  <si>
    <t>2000-12-20T05:00:00Z</t>
  </si>
  <si>
    <t>Call R Moony NYSE re Mtg</t>
  </si>
  <si>
    <t>MEETING-2478</t>
  </si>
  <si>
    <t>2000-09-13T17:00:00Z</t>
  </si>
  <si>
    <t>Aetna / Sun mtg</t>
  </si>
  <si>
    <t>1000 Middle St Middletown CT  US Healthcare  Paul Bergamo CTO</t>
  </si>
  <si>
    <t>MEETING-2479</t>
  </si>
  <si>
    <t>1999-11-19T14:30:00Z</t>
  </si>
  <si>
    <t>Capabilities &amp; Discovery Meeting</t>
  </si>
  <si>
    <t>MEETING-2480</t>
  </si>
  <si>
    <t>2000-12-12T15:00:00Z</t>
  </si>
  <si>
    <t>Chase Sridhar Chirtyala</t>
  </si>
  <si>
    <t>2 Chase Manhattan Plaza 16th floor Nassau &amp; Pine St/Cedar St  Nicole - 212-552-9964</t>
  </si>
  <si>
    <t>MEETING-2481</t>
  </si>
  <si>
    <t>2000-12-13T12:00:00Z</t>
  </si>
  <si>
    <t>Call Paul McGovern SIAC</t>
  </si>
  <si>
    <t>212-383-2031</t>
  </si>
  <si>
    <t>MEETING-2482</t>
  </si>
  <si>
    <t>Mobilocity con call</t>
  </si>
  <si>
    <t>888-252-8652  6741555  3316627</t>
  </si>
  <si>
    <t>MEETING-2483</t>
  </si>
  <si>
    <t>2000-01-12T14:00:00Z</t>
  </si>
  <si>
    <t>Puma Roadmap Discussion</t>
  </si>
  <si>
    <t>Contact Company:Mike Gilbert</t>
  </si>
  <si>
    <t>MEETING-2484</t>
  </si>
  <si>
    <t>Con call on Fleet questions</t>
  </si>
  <si>
    <t>MEETING-2485</t>
  </si>
  <si>
    <t>Con call on territory</t>
  </si>
  <si>
    <t>800-559-0842  6435955</t>
  </si>
  <si>
    <t>MEETING-2486</t>
  </si>
  <si>
    <t>2000-09-15T04:00:00Z</t>
  </si>
  <si>
    <t>Call Karen Conlon Lucent</t>
  </si>
  <si>
    <t>908-580-4237</t>
  </si>
  <si>
    <t>MEETING-2487</t>
  </si>
  <si>
    <t>Updated: Conference call re: Jeff's elevation to Major Account Sales (800) 446-1941 (passcode: 6028286)</t>
  </si>
  <si>
    <t>MEETING-2488</t>
  </si>
  <si>
    <t>2000-10-30T23:30:00Z</t>
  </si>
  <si>
    <t>EP Sales Staff call</t>
  </si>
  <si>
    <t>MEETING-2489</t>
  </si>
  <si>
    <t>2000-11-15T12:00:00Z</t>
  </si>
  <si>
    <t>Call Diane Gladish Nabisco</t>
  </si>
  <si>
    <t>Sharon Fordham</t>
  </si>
  <si>
    <t>MEETING-2490</t>
  </si>
  <si>
    <t>2000-11-30T22:30:00Z</t>
  </si>
  <si>
    <t>Call Donie Lochan CGE&amp;Y</t>
  </si>
  <si>
    <t>MEETING-2492</t>
  </si>
  <si>
    <t>Mark Pinn - Mobilocity</t>
  </si>
  <si>
    <t>15 Broad St 18th floor  JP Morgan bldg  212-235-3229</t>
  </si>
  <si>
    <t>MEETING-2493</t>
  </si>
  <si>
    <t>2000-09-13T04:00:00Z</t>
  </si>
  <si>
    <t>Call Rocky Belcher -ActiveInvestor</t>
  </si>
  <si>
    <t>937-264-9813  Dayton OH   NEW Pricing caused to look @ competition  EOY timeframe to act</t>
  </si>
  <si>
    <t>MEETING-2494</t>
  </si>
  <si>
    <t>Call Mitch Cohen Deutsch Bank</t>
  </si>
  <si>
    <t>MEETING-2495</t>
  </si>
  <si>
    <t>2000-11-01T21:00:00Z</t>
  </si>
  <si>
    <t>Eric Bloom  Independence Investment</t>
  </si>
  <si>
    <t>MEETING-2496</t>
  </si>
  <si>
    <t>CSFB con call</t>
  </si>
  <si>
    <t>880-559-0842  - 6939530</t>
  </si>
  <si>
    <t>MEETING-2497</t>
  </si>
  <si>
    <t>Alan Lehmann - proposal</t>
  </si>
  <si>
    <t>MEETING-2498</t>
  </si>
  <si>
    <t>2000-12-06T05:00:00Z</t>
  </si>
  <si>
    <t>Call Air Canada</t>
  </si>
  <si>
    <t>Sam Tellegrino mgr personal tckt office  514-205-7395</t>
  </si>
  <si>
    <t>MEETING-2500</t>
  </si>
  <si>
    <t>2000-12-15T16:00:00Z</t>
  </si>
  <si>
    <t>Call w/Putnam</t>
  </si>
  <si>
    <t>MEETING-2501</t>
  </si>
  <si>
    <t>Kathy Lawton - Chase con call</t>
  </si>
  <si>
    <t>MEETING-2502</t>
  </si>
  <si>
    <t>2000-11-02T18:00:00Z</t>
  </si>
  <si>
    <t>Con call w/Fidelity Rick Ricart</t>
  </si>
  <si>
    <t>MEETING-2503</t>
  </si>
  <si>
    <t>2000-11-21T05:00:00Z</t>
  </si>
  <si>
    <t>Call Greg Shea</t>
  </si>
  <si>
    <t>MEETING-2504</t>
  </si>
  <si>
    <t>2000-12-07T19:00:00Z</t>
  </si>
  <si>
    <t>HP Training</t>
  </si>
  <si>
    <t>HP Paramus office  201-599-5000</t>
  </si>
  <si>
    <t>MEETING-2506</t>
  </si>
  <si>
    <t>2000-09-13T23:00:00Z</t>
  </si>
  <si>
    <t>Meeting w/ Jeff Newman</t>
  </si>
  <si>
    <t>Jeff Newman would like to revue the agenda, discuss any questions for the Chase.com meeting scheduled on 9/14/00, for about 30 minutes.</t>
  </si>
  <si>
    <t>MEETING-2507</t>
  </si>
  <si>
    <t>1999-12-20T15:00:00Z</t>
  </si>
  <si>
    <t>MEETING-2508</t>
  </si>
  <si>
    <t>Call Geoge Farragut CGE&amp;Y</t>
  </si>
  <si>
    <t>MEETING-2509</t>
  </si>
  <si>
    <t>2000-11-07T05:00:00Z</t>
  </si>
  <si>
    <t>Call John O'Donnell  Sun</t>
  </si>
  <si>
    <t>MEETING-2510</t>
  </si>
  <si>
    <t>2000-11-22T14:00:00Z</t>
  </si>
  <si>
    <t>Call travel</t>
  </si>
  <si>
    <t>MEETING-2511</t>
  </si>
  <si>
    <t>Call Mitch Caplan - eSprocket</t>
  </si>
  <si>
    <t>VP BD 617-624-9669 x3226  wireless should be on radar screen by this time</t>
  </si>
  <si>
    <t>MEETING-2512</t>
  </si>
  <si>
    <t>Dennis Bierne to phone</t>
  </si>
  <si>
    <t>MEETING-2513</t>
  </si>
  <si>
    <t>Call State Street Bank</t>
  </si>
  <si>
    <t>Jim White 617-985-6384</t>
  </si>
  <si>
    <t>MEETING-2514</t>
  </si>
  <si>
    <t>2000-11-08T18:00:00Z</t>
  </si>
  <si>
    <t>Fidelity - Lee Yuknis</t>
  </si>
  <si>
    <t>100 Summer St  29 th fl  US AIR 1405 @ 10.30</t>
  </si>
  <si>
    <t>MEETING-2515</t>
  </si>
  <si>
    <t>2000-12-07T14:00:00Z</t>
  </si>
  <si>
    <t>NYSE Mtg</t>
  </si>
  <si>
    <t>MEETING-2516</t>
  </si>
  <si>
    <t>2000-11-16T16:00:00Z</t>
  </si>
  <si>
    <t>Updated: Jeff Newman - Major Accounts (508) 893-6095</t>
  </si>
  <si>
    <t>Hi Jeff,  it looks like Venk will only need a 1/2 hour...Thanks, Amy</t>
  </si>
  <si>
    <t>MEETING-2517</t>
  </si>
  <si>
    <t>2000-12-28T05:00:00Z</t>
  </si>
  <si>
    <t>Call John Guglielmi Putnam</t>
  </si>
  <si>
    <t>MEETING-2518</t>
  </si>
  <si>
    <t>Call Sridhar Chirtyala Chase</t>
  </si>
  <si>
    <t>212-552-8627</t>
  </si>
  <si>
    <t>MEETING-2519</t>
  </si>
  <si>
    <t>Call w/Fleet on Proposal</t>
  </si>
  <si>
    <t>MEETING-2520</t>
  </si>
  <si>
    <t>MEETING-2521</t>
  </si>
  <si>
    <t>Con call HP on NYSE</t>
  </si>
  <si>
    <t>612-315-6802</t>
  </si>
  <si>
    <t>MEETING-2522</t>
  </si>
  <si>
    <t>2000-11-27T20:30:00Z</t>
  </si>
  <si>
    <t>Call Kathy Lawton</t>
  </si>
  <si>
    <t>MEETING-2523</t>
  </si>
  <si>
    <t>Call Ray Canuel</t>
  </si>
  <si>
    <t>MEETING-2524</t>
  </si>
  <si>
    <t>FW: Fleet Boston Meeting</t>
  </si>
  <si>
    <t xml:space="preserve">I forgot to include you in the invite.  Sorry. Elisabeth  -----Original Appointment----- From: </t>
  </si>
  <si>
    <t>Wednesday, November 08, 2000 9:03 AM To:</t>
  </si>
  <si>
    <t>Elisabeth Whaley; Dan Baca; John Schemena; Bryan Wiens; Venk Shukla; Prakash Iyer; Lisa Quaglietti; Steve Hirata; David Chan; Craig Stewart Cc:</t>
  </si>
  <si>
    <t>Amy Moore; Jennifer Kouragian; Jackie Valle; Giselle Bisson; Mary Smith; Elba Linscott; Kimberlie Cerrone When:</t>
  </si>
  <si>
    <t>Tuesday, November 14, 2000 2:00 PM-3:00 PM (GMT-08:00) Pacific Time (US &amp; Canada); Tijuana. Where:</t>
  </si>
  <si>
    <t>Conference Room - Sausalito Importance:</t>
  </si>
  <si>
    <t>High  As most of you know, Fleet Boston will be visiting us in Santa Clara/San Jose on Tuesday November 14th.  I would appreciate your participation in this key event to help demonstrate why AvocadoIT is Fleet's best choice for a wireless infrastructure partner.  Please review the attached preliminary agenda for your designated time slot.  You are invited to participate throughout the day, however, you need only be present during your scheduled time.  This agenda is a first draft and may change after our meeting with Fleet on October 31st..  Your input to strengthen the agenda is welcome.  LISA:  I would like to have an AE demonstrate the Design Tool, preferably someone who is familiar with the Fleet websites targeted for the pilot.  Would you please let me know who would be best for this assignment.   I will be arriving in Santa Clara on the morning of Monday, November 13th, and would like to have a pre-meeting planning session with all speakers at 2:00 pm PST.    Thank you  Jeff</t>
  </si>
  <si>
    <t>MEETING-2525</t>
  </si>
  <si>
    <t>2000-09-12T12:30:00Z</t>
  </si>
  <si>
    <t>FleetBoston mtg</t>
  </si>
  <si>
    <t>100 Federal St 35th floor  Harold  Waisel 617-434-4201</t>
  </si>
  <si>
    <t>MEETING-2526</t>
  </si>
  <si>
    <t>Fidelity mtg</t>
  </si>
  <si>
    <t>100 Summer St 29th floor  Paula Jackson 617-392-2230</t>
  </si>
  <si>
    <t>MEETING-2527</t>
  </si>
  <si>
    <t>2000-10-30T23:00:00Z</t>
  </si>
  <si>
    <t>Con call Fleet mtg</t>
  </si>
  <si>
    <t>MEETING-2528</t>
  </si>
  <si>
    <t>2000-11-15T05:00:00Z</t>
  </si>
  <si>
    <t>Call Kathy Lawton go/no go</t>
  </si>
  <si>
    <t>MEETING-2529</t>
  </si>
  <si>
    <t>2000-11-28T16:15:00Z</t>
  </si>
  <si>
    <t>Con call w/Mobilocity</t>
  </si>
  <si>
    <t>MEETING-2530</t>
  </si>
  <si>
    <t>2000-11-01T15:30:00Z</t>
  </si>
  <si>
    <t>Con Call w/Neomar</t>
  </si>
  <si>
    <t>MEETING-2531</t>
  </si>
  <si>
    <t>Con Call Anthony Jabbour</t>
  </si>
  <si>
    <t>407-659-5211  407-496-6871 cell  CIBC</t>
  </si>
  <si>
    <t>MEETING-2532</t>
  </si>
  <si>
    <t>Call Stuart Breitkopf - Guardian</t>
  </si>
  <si>
    <t>MEETING-2533</t>
  </si>
  <si>
    <t>2000-07-10T22:30:00Z</t>
  </si>
  <si>
    <t>800-559-0873  pass code - 6504706  confirm no - 2726335</t>
  </si>
  <si>
    <t>MEETING-2534</t>
  </si>
  <si>
    <t>2000-11-09T12:00:00Z</t>
  </si>
  <si>
    <t>Mtg Charlotte</t>
  </si>
  <si>
    <t>MEETING-2535</t>
  </si>
  <si>
    <t>2000-11-29T13:35:00Z</t>
  </si>
  <si>
    <t>MEETING-2536</t>
  </si>
  <si>
    <t>2000-12-13T16:00:00Z</t>
  </si>
  <si>
    <t>Con call w/fleet leasing</t>
  </si>
  <si>
    <t>888-252-8652  6345218  3260959</t>
  </si>
  <si>
    <t>MEETING-2537</t>
  </si>
  <si>
    <t>2000-09-12T04:00:00Z</t>
  </si>
  <si>
    <t>Call Ben Kopf - Autodesk</t>
  </si>
  <si>
    <t>Pronounced Kope   607-266-7227  Alliance lead</t>
  </si>
  <si>
    <t>MEETING-2538</t>
  </si>
  <si>
    <t>2000-11-13T12:00:00Z</t>
  </si>
  <si>
    <t>To San Jose</t>
  </si>
  <si>
    <t>MEETING-2539</t>
  </si>
  <si>
    <t>2000-11-30T16:30:00Z</t>
  </si>
  <si>
    <t>Mtg Sun - Chris Judge/Ron Defusco - Newton Marriott</t>
  </si>
  <si>
    <t>MEETING-2540</t>
  </si>
  <si>
    <t>1999-11-03T17:00:00Z</t>
  </si>
  <si>
    <t>Cigna-Discuss why Puma; TCO; IS re-test and plan for next steps</t>
  </si>
  <si>
    <t>Free Field 1:Cigna  Free Field 2: Cigna</t>
  </si>
  <si>
    <t>MEETING-2541</t>
  </si>
  <si>
    <t>2000-11-08T15:30:00Z</t>
  </si>
  <si>
    <t>Gene Garrett USAIR 1405</t>
  </si>
  <si>
    <t>MEETING-2542</t>
  </si>
  <si>
    <t>2000-12-14T15:00:00Z</t>
  </si>
  <si>
    <t>Richard Mooney NYSE</t>
  </si>
  <si>
    <t>212.656.5869  20 Broad St</t>
  </si>
  <si>
    <t>MEETING-2543</t>
  </si>
  <si>
    <t>Fleet Pilot Applications - Architectural &amp; Design Review</t>
  </si>
  <si>
    <t>This meeting begins at 6:00 am PST.  100 Federal St  17th fl  888-394-3613  39529  I have spoken with Fleet and arranged it so that those of you who cannot be onsite at FleetBoston, can be conferenced into the meeting.  Nilesh and I will be onsite.  If necessary, we can do a WebEx to review any material that is necessary.  The purpose of the meeting is to review our preliminary design and architecture for the 2 pilot applications with the objective of gaining Fleet's input and agreement on our technical direction.  From this meeting, we will need to prepare a SOW and a proposal for the pilots prior to their trip to Santa Clara on 11/14..   Fleet will be interested in the following discussions pertaining to each pilot app:  -  A review of our wireless solution.  -  A better understanding how these wireless apps will interface with their current web application &amp; systems architecture.  -  The role and functions of the EMAS and Design Studio.  We will want to introduce the Design Studio positioning to them.  -  An understanding of any security issues on their end and how we will address them.  -  An understanding of how our design will enhance the wireless user's experience wrt the extensive user input requirements.  -  An understanding of any performance related issues wrt load balancing (post pilot).  -  Answers to any open questions we have about the pilot apps.  -  We should be prepared to discuss roadmap issues, such as Alerts.  Jeff</t>
  </si>
  <si>
    <t>MEETING-2544</t>
  </si>
  <si>
    <t>1999-11-16T15:00:00Z</t>
  </si>
  <si>
    <t>Intro &amp; Discovery  Meeting</t>
  </si>
  <si>
    <t>MEETING-2545</t>
  </si>
  <si>
    <t>Call Peoples Securities-Dennis Beirne</t>
  </si>
  <si>
    <t>MEETING-2550</t>
  </si>
  <si>
    <t>Canceled: QA weekly  group meeting</t>
  </si>
  <si>
    <t>MEETING-2555</t>
  </si>
  <si>
    <t>Howard  I am removing this from my calendar.  Can you organize this meeting going forward ?  Thanks Srik</t>
  </si>
  <si>
    <t>MEETING-2558</t>
  </si>
  <si>
    <t>2000-11-09T18:30:00Z</t>
  </si>
  <si>
    <t>Cupertino Conference Room</t>
  </si>
  <si>
    <t>Review the status of the refresh release testing</t>
  </si>
  <si>
    <t>hi  let us meet at 10:30 tomorrow to discuss the our testing efforts so far. any blocker issues should be brought forward in this meeting.  srik</t>
  </si>
  <si>
    <t>MEETING-2560</t>
  </si>
  <si>
    <t>E*Trade Canada call - they'll call John's office #</t>
  </si>
  <si>
    <t>continuation from today's meeting.  we need to supply the customer with a date for when we can repair the application &amp; provide them a fully tested production-ready application with all of their important issues resolved.  we also need to provide a breakdown of the 13 person-day estimate (6 business day duration) estimate that was provided to the customer.  we'll call Kelsey on her mobile #.  John</t>
  </si>
  <si>
    <t>MEETING-2561</t>
  </si>
  <si>
    <t>Updated: Weekly AE Status Meeting - John Schemena</t>
  </si>
  <si>
    <t>Let's reschedule this meeting to Fri. at 1pm  Happy Diwalli - drive carefully</t>
  </si>
  <si>
    <t>MEETING-2562</t>
  </si>
  <si>
    <t>E*Trade Conference Call.</t>
  </si>
  <si>
    <t>Conference call with E*Trade Canada to go over issues such as WML build and testing of the application for different carriers.</t>
  </si>
  <si>
    <t>MEETING-2563</t>
  </si>
  <si>
    <t>Updated: HDML Style guide Meeting</t>
  </si>
  <si>
    <t>For those of you who have pored through this document and have questions, this is the place to put them forth.  For those who haven't looked at it, the file is attached.</t>
  </si>
  <si>
    <t>MEETING-2565</t>
  </si>
  <si>
    <t>2000-12-28T19:00:00Z</t>
  </si>
  <si>
    <t>E*Trade Canada call</t>
  </si>
  <si>
    <t>MEETING-2570</t>
  </si>
  <si>
    <t>2000-12-06T21:00:00Z</t>
  </si>
  <si>
    <t>Conference call at 1:00 p.m.</t>
  </si>
  <si>
    <t>MEETING-2571</t>
  </si>
  <si>
    <t>2000-12-08T22:30:00Z</t>
  </si>
  <si>
    <t>Call with Alaska Airlines re WebCheckin enhancements (&amp; others)</t>
  </si>
  <si>
    <t>We'll figure out if we need a conference bridge or not.  Hopefully all of the EP players can gather in a conference room since Jon is in town at the time.</t>
  </si>
  <si>
    <t>MEETING-2573</t>
  </si>
  <si>
    <t>2000-10-02T18:30:00Z</t>
  </si>
  <si>
    <t>Meeting: please attend</t>
  </si>
  <si>
    <t>MEETING-2575</t>
  </si>
  <si>
    <t>QA status meeting today</t>
  </si>
  <si>
    <t>MEETING-2576</t>
  </si>
  <si>
    <t>2000-07-19T23:00:00Z</t>
  </si>
  <si>
    <t>Einstein Room</t>
  </si>
  <si>
    <t>Statistics Meeting</t>
  </si>
  <si>
    <t>MEETING-2577</t>
  </si>
  <si>
    <t>2000-06-02T18:30:00Z</t>
  </si>
  <si>
    <t>Updated: Portal - new features - knowledge transfer meeting</t>
  </si>
  <si>
    <t xml:space="preserve">To walk thro' the new features in the current release.  In this release (mobile portal v0.8) ----------------------------------------- . Autofill feature . Statistics . Mobile UI changes . Deepak and Devi have performed stress testing on the intermediate versions since   the last drop given to QA. All the bugs found during functional testing and stress   testing are fixed in the current drop. . We now enforce more rules on login ids - it must start with an alphabet, allowed   characters are alphabets, numbers, _ and -. Also loginids are made case-insensitive. . New build is setup on: </t>
  </si>
  <si>
    <t xml:space="preserve">http://sunultra10:9080/portal/PortalMainServlet . New mobile UI is accessible at: </t>
  </si>
  <si>
    <t>http://portaldemo.avocadoit.com/portal/EPServlet?opt=portal . I will work with Deepak and Vinayak to setup integrated testing with ECS . We will handover task of sunultra10 setup to Deepak . We will work with Deepak to setup our development machines with functional   (regression) testing we need to perform before new checkins . Wilhan is setting up separate portal folder under $/WebByPhone/Portal    All tests developed for Portal should be checked in under this folder.  In the next release (mobile portal v1.0) ---------------------------------------------- . Updated PC UI . Wallet . Security - all user data will be encrypted using user's own password  Note: Admin tool is not part of 0.8 or 1.0 release.</t>
  </si>
  <si>
    <t>MEETING-2578</t>
  </si>
  <si>
    <t>2000-05-03T00:00:00Z</t>
  </si>
  <si>
    <t>Updated: Discussion on Portal features in the first QA drop</t>
  </si>
  <si>
    <t xml:space="preserve">Portal team will discuss: </t>
  </si>
  <si>
    <t xml:space="preserve">features that will be available in the first QA drop and </t>
  </si>
  <si>
    <t>the functional testing performed by the Portal team.  Portal team will also provide quick walk thro' (demo) of portal features.</t>
  </si>
  <si>
    <t>MEETING-2579</t>
  </si>
  <si>
    <t>FW: xml functional spec review</t>
  </si>
  <si>
    <t xml:space="preserve">Anyone who is interested in this shoudl please attend.  Thanks Srik   -----Original Appointment----- From: </t>
  </si>
  <si>
    <t>Jin Cheng   Sent:</t>
  </si>
  <si>
    <t>Tuesday, October 10, 2000 4:24 PM To:</t>
  </si>
  <si>
    <t>Jin Cheng; Prasad Krothapalli; Nihar Mehta; Tony Raj; Mark Tracy; John Schemena; Phani Yadavalli; Sharon Yogi; Srikanth Raghavan; Publications Team; Jin Cheng When:</t>
  </si>
  <si>
    <t>Thursday, October 12, 2000 4:30 PM-5:00 PM (GMT-08:00) Pacific Time (US &amp; Canada); Tijuana. Where:</t>
  </si>
  <si>
    <t>Conference Room - New York Avenue  XML functional spec review:     Please let me your availability. Thanks. -Jin</t>
  </si>
  <si>
    <t>MEETING-2580</t>
  </si>
  <si>
    <t>Updated: Daily Meeting</t>
  </si>
  <si>
    <t>Starts this Friday</t>
  </si>
  <si>
    <t>MEETING-2582</t>
  </si>
  <si>
    <t>Verizon Project Meeting</t>
  </si>
  <si>
    <t>MEETING-2583</t>
  </si>
  <si>
    <t>2000-10-09T23:00:00Z</t>
  </si>
  <si>
    <t>Rick's office (Chance "former" Conference Room)</t>
  </si>
  <si>
    <t>Updated: FAQ, Portal status and direction meeting</t>
  </si>
  <si>
    <t>Hi all,  Let's have a meeting to discuss the status of the portal and FAQ and determine the expected completion date.  Uma: Could you please bring a list of the taks you have completed and the ones that are pending.  Rick</t>
  </si>
  <si>
    <t>Tomorrow's featured speaker will be Craig Stewart, Vice President of Business Development - Telecom. Joining Craig will be Rene Romain and Kumi Thiruchelvam from our European team.</t>
  </si>
  <si>
    <t>2000-11-20T21:30:00Z</t>
  </si>
  <si>
    <t>Saratoga</t>
  </si>
  <si>
    <t>Installation Meeting</t>
  </si>
  <si>
    <t>All,  In this meeting we hope to accomplish the following: - outline what we currently have in the installation procedure and the supporting documentation - identify all the changes that need to be made to the installation    - This includes having a list of all the bugs filed against the installation    - any doc related bugs filed against the documentation   - all emails from AEs, marketing and whoever else has tested out the process and documentation   - input from Richard from the partners - Take action to update the installation process and documentation with all relevant requests. - other issues?  Please bring whatever you have along to the meeting.  Thanks,  Ruth</t>
  </si>
  <si>
    <t>2000-09-20T00:00:00Z</t>
  </si>
  <si>
    <t>MEETING-2589</t>
  </si>
  <si>
    <t>2000-08-04T18:45:00Z</t>
  </si>
  <si>
    <t>MEETING-2591</t>
  </si>
  <si>
    <t>2000-08-03T23:30:00Z</t>
  </si>
  <si>
    <t>David Swanson's office</t>
  </si>
  <si>
    <t>MEETING-2593</t>
  </si>
  <si>
    <t>Updated: IPG Team Meeting</t>
  </si>
  <si>
    <t>Added Ann</t>
  </si>
  <si>
    <t>2000-10-17T22:30:00Z</t>
  </si>
  <si>
    <t>Somewhere</t>
  </si>
  <si>
    <t>Off-site overview</t>
  </si>
  <si>
    <t>All,  We have a lot to achieve at the off-site on Thursday. If we can do some of this work up front, then we need to . Everyone should come prepared to present on the areas that they own. It doesn't mean having power point slides, but it does mean having some information in the form of a handout for everyone in the room. We can gather input and feedback from each other and make suggestions, but there should be some starting point.  As we have to address the post-mortem issues today, we have two choices wrt planning for the offsite. We can have the meeting later today, after the post-mortem or we can start afresh tomorrow. If the choice is to go for tomorrow (which is more reasonable), I'd still like to have this short group meeting to assign individual tasks to people. Also we can go into more detail on the expectations from this meeting.  Some of the items have more definite owners than others, for example, all product related information  Servers, epXML - Klee  ERT (documentation and online help) - Jacinda, Ann  Course Development - Dean  As I've mentioned verbally the plan is to present: - achievements in the last quarter - project status to date (how up to date are we wrt the product) - plans for the coming quarter  The people assigned to these irems are responsible for coordinating the presentation effort. Talk with whomever you need to get all relevant information.   Lets talk further and go down the other items on the list,  Ruth</t>
  </si>
  <si>
    <t>Conference Room - States Avenue</t>
  </si>
  <si>
    <t>This will be a reoccurring department meeting.  Ruth, I had to change the venue to States Avenue because New York was already booked.</t>
  </si>
  <si>
    <t>Yatin's presentation on vertical scroll changes</t>
  </si>
  <si>
    <t>2000-08-01T23:30:00Z</t>
  </si>
  <si>
    <t>ECS pland and schedule meeting</t>
  </si>
  <si>
    <t>To review ECS and epXML Documentation status - Schedule - new features and content - handoff docs</t>
  </si>
  <si>
    <t>2000-07-05T22:30:00Z</t>
  </si>
  <si>
    <t>office by Noemi</t>
  </si>
  <si>
    <t>ONLINE Help Meeting</t>
  </si>
  <si>
    <t>Meeting to follow up from the email I sent: I think we need to have a meeting with Prakash and Mark about adding help to the ERT and integrating it with the product. Their definition of online help switches between online documentation with hyperlinks and having pop-ups. I think we need to explain clearly what is meant by a help system and what exactly is online documentation. They are also of the impression that we can take pdf files and convert them into help files quickly and easily with WebWorks or RoboHelp. I know that WebWorks doesn't do it. I doubt that RoboHelp does either. I'd like this to be the immediate focus once the release goes out. We've got a very short timeline in which to do this (we've been given 'till THIS Friday to deliver to the licensing team).   I propose we show them examples of both systems to clarify the issue and that we propose what we think is necessary and see what they have to say.  How about meeting up on it tomorrow so that we can talk before we meet with Prakash.I'll answer any questions that I can can about what we need. I'll touch base with you tomorrow to set a time.</t>
  </si>
  <si>
    <t>MEETING-2602</t>
  </si>
  <si>
    <t>Right Now Web demo</t>
  </si>
  <si>
    <t>From: Francoise Tourniaire [mailto:flt@ftworks.com] Sent: Thursday, August 24, 2000 9:34 AM To: John Schemena; Ruth Gantly Cc: biannone@hotmail.com; flt@ftworks.com   John and Ruth-  I understand you are both waiting for a demo of the RightNowWeb  support-tracking tool and I wanted to offer you the opportunity to attend  one next Tuesday 29th at 1pm. could on 1-1.5 hours.  Please let me know if that works for you. If not, please let me know about  availability earlier that day.  thank you, francoise 650-559-9826</t>
  </si>
  <si>
    <t>MEETING-2603</t>
  </si>
  <si>
    <t>Updated: Interview with Barbara Luna - Tech Writer Candidate</t>
  </si>
  <si>
    <t>This is a reschedule from Friday.</t>
  </si>
  <si>
    <t>klee/Ruth 1-1</t>
  </si>
  <si>
    <t>MEETING-2606</t>
  </si>
  <si>
    <t>Interview with Ann Sasso - Tech Writer candidate</t>
  </si>
  <si>
    <t>MEETING-2607</t>
  </si>
  <si>
    <t>2000-08-01T21:30:00Z</t>
  </si>
  <si>
    <t>nameless conference room in AE section of the building</t>
  </si>
  <si>
    <t>Updated: Doc group meeting</t>
  </si>
  <si>
    <t>I need to move our meeting to a later time as I've got a conflict.  Thanks,  Ruth</t>
  </si>
  <si>
    <t>MEETING-2608</t>
  </si>
  <si>
    <t>2000-06-26T23:00:00Z</t>
  </si>
  <si>
    <t>Meeting today</t>
  </si>
  <si>
    <t>MEETING-2609</t>
  </si>
  <si>
    <t>Pacific Conf Room</t>
  </si>
  <si>
    <t>Updated: Interview with Dean Fulton - Technical Writer Candidate</t>
  </si>
  <si>
    <t>MEETING-2610</t>
  </si>
  <si>
    <t>Interview with Barbara Luna - Tech Writer Candidate</t>
  </si>
  <si>
    <t>MEETING-2611</t>
  </si>
  <si>
    <t>B23 254: Klee's Office</t>
  </si>
  <si>
    <t>EATT demonstration</t>
  </si>
  <si>
    <t>MEETING-2612</t>
  </si>
  <si>
    <t>2000-08-31T01:30:00Z</t>
  </si>
  <si>
    <t>Canceled: Interview with Rachael Chang - Course Developer Candidate</t>
  </si>
  <si>
    <t>MEETING-2614</t>
  </si>
  <si>
    <t>2000-06-16T18:45:00Z</t>
  </si>
  <si>
    <t>Communication Lunch/Meetingq</t>
  </si>
  <si>
    <t>Park place</t>
  </si>
  <si>
    <t>Updated: Review meeting for the passthrough specification</t>
  </si>
  <si>
    <t>MEETING-2616</t>
  </si>
  <si>
    <t>Updated: ECS/EVS status review</t>
  </si>
  <si>
    <t>MEETING-2619</t>
  </si>
  <si>
    <t>Interview with Rena Ayeras - Tech writer candidate</t>
  </si>
  <si>
    <t>2000-08-23T21:30:00Z</t>
  </si>
  <si>
    <t>Jacinda's Desk</t>
  </si>
  <si>
    <t>ERT Online Help Demo</t>
  </si>
  <si>
    <t>Demo of online help currently available for ERT.</t>
  </si>
  <si>
    <t>2000-09-29T22:00:00Z</t>
  </si>
  <si>
    <t>Somewhere!!</t>
  </si>
  <si>
    <t>klee/ Ruth 1-1 for this week only</t>
  </si>
  <si>
    <t>To make up for the one we missed this week.</t>
  </si>
  <si>
    <t>MEETING-2623</t>
  </si>
  <si>
    <t>2000-09-26T20:00:00Z</t>
  </si>
  <si>
    <t>To discusss developement -&gt; production changes</t>
  </si>
  <si>
    <t>Documentation needs this information.  We are looking at a Sep 28 deadline for this release. So it will help if we atleast had some preliminary information by tomorrow.  ---- Email that Richard sent out I talked with Srikanth about the new 2.5 release.  The new CD is designed to get an AvocadoIT developer up and running, and is not targeted for production use.  He recommends that Ops uses the install but then modifies or replaces all files that are needed for production.  Please document the changes to take a system from "developer" to "production" configuration and send that information to Klee.  Thanks.  Srik, Please make sure a stable 2.5 install is stable and ready by next Tuesday.  We are going to install it on systems here and then take the CD out to CGE&amp;Y to setup their training environment.  Tony, I know you've worked with Ashish on Solaris.  Please verify the latest installation process goes smoothly (on a clean system) as we will use this to install AvocadoIT code at the Sun technology center (iForce).  Can you verify that permissions are set correctly, scripts work, and document any of the developer-&gt;production changes?  Craig, Please test the install on a clean NT system and document the same developer-&gt;production changes.  Thanks for your help.  Contact me if you have any questions.</t>
  </si>
  <si>
    <t>2000-07-19T22:30:00Z</t>
  </si>
  <si>
    <t>online help meeting</t>
  </si>
  <si>
    <t>Jacinda is working on the online help to be provided with the ERT for product licensing. She will give an overview of  the approach that we are taking with online help.  This is an opportunity to ask questions and to identify resources in Engineering for integrating the Help with the ERT.</t>
  </si>
  <si>
    <t>MEETING-2625</t>
  </si>
  <si>
    <t>2000-06-12T19:30:00Z</t>
  </si>
  <si>
    <t>somewhere</t>
  </si>
  <si>
    <t>Candidate Interview</t>
  </si>
  <si>
    <t>MEETING-2626</t>
  </si>
  <si>
    <t>2000-11-22T20:45:00Z</t>
  </si>
  <si>
    <t>840 North First Street  (that's the name of the restaurant)</t>
  </si>
  <si>
    <t>FW: Goodbye to Shawn/Biz Dev Meeting</t>
  </si>
  <si>
    <t>Monday, November 20, 2000 6:00 PM To:</t>
  </si>
  <si>
    <t>Jackie Valle; Amit Sethi; Andy Wong; Betty Chan-Bauza; David Chan; Fortunata Hermoso; Helen Spade; Jackie Valle; Parnian Kaboli; Robert Moore; Shawn  Swanson; Toni Oliveria When:</t>
  </si>
  <si>
    <t>Wednesday, November 22, 2000 12:45 PM-2:15 PM (GMT-08:00) Pacific Time (US &amp; Canada); Tijuana. Where:</t>
  </si>
  <si>
    <t>840 North First Street  (that's the name of the restaurant)  840 North First Street   (Reservations are at 12:45) San Jose, Ca 95131</t>
  </si>
  <si>
    <t>2000-09-22T22:30:00Z</t>
  </si>
  <si>
    <t>Review of the new feature: Sharing an AML page by different devices</t>
  </si>
  <si>
    <t>MEETING-2628</t>
  </si>
  <si>
    <t>2000-08-08T17:00:00Z</t>
  </si>
  <si>
    <t>Call Hotwire</t>
  </si>
  <si>
    <t>MEETING-2629</t>
  </si>
  <si>
    <t>2000-11-02T03:00:00Z</t>
  </si>
  <si>
    <t>SFO</t>
  </si>
  <si>
    <t>Pick up Mom and Dad</t>
  </si>
  <si>
    <t>MEETING-2630</t>
  </si>
  <si>
    <t>Chaminade in Santa Cruz</t>
  </si>
  <si>
    <t>MEETING-2631</t>
  </si>
  <si>
    <t>Kelsey/Laura status meeting</t>
  </si>
  <si>
    <t>MEETING-2632</t>
  </si>
  <si>
    <t>2000-08-08T15:00:00Z</t>
  </si>
  <si>
    <t>Call David 858.547.3567</t>
  </si>
  <si>
    <t>MEETING-2633</t>
  </si>
  <si>
    <t>Santa Clara Convention Center</t>
  </si>
  <si>
    <t>Palm Source 2000</t>
  </si>
  <si>
    <t>MEETING-2634</t>
  </si>
  <si>
    <t>Quick meeting for Laura &amp; Meshele to catch-up</t>
  </si>
  <si>
    <t>I know you'll be beat, but I'd like to take a few moments of your time to discuss some things I've put on your calendar.  Thanks,  L</t>
  </si>
  <si>
    <t>MEETING-2635</t>
  </si>
  <si>
    <t>2000-10-26T21:00:00Z</t>
  </si>
  <si>
    <t>One of your offices</t>
  </si>
  <si>
    <t>Meeting to discuss Enterprise Strategy</t>
  </si>
  <si>
    <t>Hi there,  Let's meet for a few minutes in one of your offices and discuss how I should approach enterprise customers now that we have the scoop on our licensed product.  Thanks!  Laura</t>
  </si>
  <si>
    <t>MEETING-2636</t>
  </si>
  <si>
    <t>2000-08-17T18:00:00Z</t>
  </si>
  <si>
    <t>Call with Escalate</t>
  </si>
  <si>
    <t>Hi Meshele,  I don't need to be here necessarily, but did not know how to propose the meeting without me in it!  You have the lead profile already and I should get the credit assessment back tomorrow so will give you a final copy then.  Please let me know if you have any other questions.  Thanks,  L</t>
  </si>
  <si>
    <t>MEETING-2637</t>
  </si>
  <si>
    <t>MEETING-2639</t>
  </si>
  <si>
    <t>MEETING-2640</t>
  </si>
  <si>
    <t>MEETING-2641</t>
  </si>
  <si>
    <t>Call Dave Davis at EC Company</t>
  </si>
  <si>
    <t>MEETING-2642</t>
  </si>
  <si>
    <t>2000-12-07T16:00:00Z</t>
  </si>
  <si>
    <t>Regional Sales Training</t>
  </si>
  <si>
    <t>MEETING-2643</t>
  </si>
  <si>
    <t>Meet to discuss engaging partners in accounts</t>
  </si>
  <si>
    <t>MEETING-2644</t>
  </si>
  <si>
    <t>2000-12-03T01:00:00Z</t>
  </si>
  <si>
    <t>Jen &amp; Chris's wine party</t>
  </si>
  <si>
    <t>MEETING-2645</t>
  </si>
  <si>
    <t>2000-10-25T22:30:00Z</t>
  </si>
  <si>
    <t>Pick up Jason at LG Honda</t>
  </si>
  <si>
    <t>MEETING-2646</t>
  </si>
  <si>
    <t>2000-10-13T22:30:00Z</t>
  </si>
  <si>
    <t>Fun committee meeting</t>
  </si>
  <si>
    <t>MEETING-2647</t>
  </si>
  <si>
    <t>2000-08-14T21:30:00Z</t>
  </si>
  <si>
    <t>Call Bill Green @ TeamFuel 415.381.2783</t>
  </si>
  <si>
    <t>MEETING-2648</t>
  </si>
  <si>
    <t>2000-10-08T00:00:00Z</t>
  </si>
  <si>
    <t>Janet &amp; Chris' engagement party</t>
  </si>
  <si>
    <t>MEETING-2649</t>
  </si>
  <si>
    <t>MEETING-2650</t>
  </si>
  <si>
    <t>Call with Brad Duea @ Peoplesupport.com 310.824.6044</t>
  </si>
  <si>
    <t>MEETING-2651</t>
  </si>
  <si>
    <t>Updated: Don't forget, Test on how the internet works</t>
  </si>
  <si>
    <t>Just one more day to study!  Let me know if you have any questions.</t>
  </si>
  <si>
    <t>MEETING-2652</t>
  </si>
  <si>
    <t>2000-08-07T20:30:00Z</t>
  </si>
  <si>
    <t>Updated: new adr training</t>
  </si>
  <si>
    <t>MEETING-2653</t>
  </si>
  <si>
    <t>2000-12-21T00:00:00Z</t>
  </si>
  <si>
    <t>Call with David Yim of Kaiser Permanente 510.271.6489</t>
  </si>
  <si>
    <t>MEETING-2654</t>
  </si>
  <si>
    <t>Updated: Laura/Kelsey</t>
  </si>
  <si>
    <t>MEETING-2655</t>
  </si>
  <si>
    <t>Meeting at Charles Schwab</t>
  </si>
  <si>
    <t>Kelsey,  I'll put updates here as I get more information.  For time being... here's what I've got:  Point of Contact:</t>
  </si>
  <si>
    <t xml:space="preserve">Fil Lacap, Admin Asst-Architecture and Planning Group (Fil deals with tech vendors and coordinates any interest from within the company) </t>
  </si>
  <si>
    <t>415.667.1034  Interest to date:</t>
  </si>
  <si>
    <t xml:space="preserve">Carl Delfs, Computer Telephony Group </t>
  </si>
  <si>
    <t>X X, Sim Technology Group  L</t>
  </si>
  <si>
    <t>MEETING-2656</t>
  </si>
  <si>
    <t>2000-08-26T22:00:00Z</t>
  </si>
  <si>
    <t>Petsmart</t>
  </si>
  <si>
    <t>Fozzy training</t>
  </si>
  <si>
    <t>MEETING-2657</t>
  </si>
  <si>
    <t>Stock option presentation</t>
  </si>
  <si>
    <t>MEETING-2658</t>
  </si>
  <si>
    <t>2000-11-23T08:00:00Z</t>
  </si>
  <si>
    <t>Tracy</t>
  </si>
  <si>
    <t>Jan &amp; Mack's house</t>
  </si>
  <si>
    <t>MEETING-2659</t>
  </si>
  <si>
    <t>2000-10-12T16:30:00Z</t>
  </si>
  <si>
    <t>Call Rick on cell phone 408-829-4827 confirm 10:30 leave time for eGain meeting</t>
  </si>
  <si>
    <t>MEETING-2660</t>
  </si>
  <si>
    <t>Call Spencer @ Hotwire for follow-up</t>
  </si>
  <si>
    <t>MEETING-2661</t>
  </si>
  <si>
    <t>2000-08-30T15:00:00Z</t>
  </si>
  <si>
    <t>your desk!</t>
  </si>
  <si>
    <t>one on one with Laura</t>
  </si>
  <si>
    <t>MEETING-2662</t>
  </si>
  <si>
    <t>2000-11-06T23:00:00Z</t>
  </si>
  <si>
    <t>Canceled: Kelsey/Laura meeting</t>
  </si>
  <si>
    <t>MEETING-2663</t>
  </si>
  <si>
    <t>Call Ernie @ umember</t>
  </si>
  <si>
    <t>MEETING-2664</t>
  </si>
  <si>
    <t>Hand-off Discussion</t>
  </si>
  <si>
    <t>Hi there,  I figure we should probably meet for a few minutes to go over my spreadsheet so I can tell you how my warped mind works and explain the way I've color-coded things.  Most of the stuff you'll deal with will be new stuff, but since I'll have your name and contact info on my vmail and email, I thought you should be prepared in case anyone I'm currently working with contacts you.  L</t>
  </si>
  <si>
    <t>MEETING-2665</t>
  </si>
  <si>
    <t>MEETING-2666</t>
  </si>
  <si>
    <t>Call with David Young - Managestar</t>
  </si>
  <si>
    <t>MEETING-2667</t>
  </si>
  <si>
    <t>MEETING-2668</t>
  </si>
  <si>
    <t>2000-09-26T20:30:00Z</t>
  </si>
  <si>
    <t>Call with Anish - France Telecom</t>
  </si>
  <si>
    <t>MEETING-2669</t>
  </si>
  <si>
    <t>2000-08-10T22:30:00Z</t>
  </si>
  <si>
    <t>Call Jim Delurgio at Buyproduce.com @  [949]789-8844</t>
  </si>
  <si>
    <t>MEETING-2670</t>
  </si>
  <si>
    <t>2000-12-14T23:00:00Z</t>
  </si>
  <si>
    <t>Conference Room Fremont</t>
  </si>
  <si>
    <t>Updated: Employee Activity Committee Meeting</t>
  </si>
  <si>
    <t>MEETING-2671</t>
  </si>
  <si>
    <t>2000-08-29T15:30:00Z</t>
  </si>
  <si>
    <t>Updated: Kelsey/Laura meeting</t>
  </si>
  <si>
    <t>could we move this to 2 on monday please? Thx.</t>
  </si>
  <si>
    <t>MEETING-2672</t>
  </si>
  <si>
    <t>Call with Craig Doerden [Liquid Audio]</t>
  </si>
  <si>
    <t>tel. +1(650)549-2012</t>
  </si>
  <si>
    <t>MEETING-2673</t>
  </si>
  <si>
    <t>Kubota - J-town</t>
  </si>
  <si>
    <t>Meet So Yong for Lunch</t>
  </si>
  <si>
    <t>MEETING-2674</t>
  </si>
  <si>
    <t>2000-09-26T16:30:00Z</t>
  </si>
  <si>
    <t>email jamcracker if not heard back yet re: tech presentation</t>
  </si>
  <si>
    <t>MEETING-2675</t>
  </si>
  <si>
    <t>Call Kathryn Rakow at ICplanet</t>
  </si>
  <si>
    <t>MEETING-2676</t>
  </si>
  <si>
    <t>2000-09-15T17:30:00Z</t>
  </si>
  <si>
    <t>Kelsey - I'll be at the tradeshow all day Monday.  Can we meet Friday?  I'd like to put together a "Dream-team" target list of about 10 companies that you'd like me to go after.  The skies the limit... so give me names of cos. that you haven't been able to get into.  Thanks!  Laura</t>
  </si>
  <si>
    <t>MEETING-2677</t>
  </si>
  <si>
    <t>MEETING-2678</t>
  </si>
  <si>
    <t>2000-09-28T01:00:00Z</t>
  </si>
  <si>
    <t>Ros and Phil here!!!!</t>
  </si>
  <si>
    <t>MEETING-2679</t>
  </si>
  <si>
    <t>MEETING-2680</t>
  </si>
  <si>
    <t>2000-08-27T01:00:00Z</t>
  </si>
  <si>
    <t>Trials Pub - 265 North First Street, San Jose, CA</t>
  </si>
  <si>
    <t>Goodbye Carolyn!</t>
  </si>
  <si>
    <t>For details, click here: http://www.evite.com/r?iid=SNEQGUBDHDCFNCMWDIHI</t>
  </si>
  <si>
    <t>MEETING-2681</t>
  </si>
  <si>
    <t>MEETING-2682</t>
  </si>
  <si>
    <t>2000-10-12T15:30:00Z</t>
  </si>
  <si>
    <t>Call Jim Oliver @ Crosscommerce for follow-up</t>
  </si>
  <si>
    <t>MEETING-2683</t>
  </si>
  <si>
    <t>2000-09-15T20:00:00Z</t>
  </si>
  <si>
    <t>Meeting @ MSDW Online</t>
  </si>
  <si>
    <t>Meeting with Ed Shull, Business Analyst, his boss Mel Rawal, and a couple people from the architecture team.  Ed will have a projector for us.  301 Howard, 2nd floor - Ed cell 650.520.3366</t>
  </si>
  <si>
    <t>MEETING-2684</t>
  </si>
  <si>
    <t>MEETING-2685</t>
  </si>
  <si>
    <t>Call Kaiser</t>
  </si>
  <si>
    <t>MEETING-2686</t>
  </si>
  <si>
    <t>MEETING-2687</t>
  </si>
  <si>
    <t>2000-10-17T21:30:00Z</t>
  </si>
  <si>
    <t>CRR tactical operations center</t>
  </si>
  <si>
    <t>meeting on new phone software</t>
  </si>
  <si>
    <t>This should take about 15 minutes.  The ACD will go live tomorrow and I wanted to get you the instructions on how to log in to the phone.  Mitch</t>
  </si>
  <si>
    <t>MEETING-2688</t>
  </si>
  <si>
    <t>2000-09-20T16:30:00Z</t>
  </si>
  <si>
    <t>Call Ryan @ 321gone</t>
  </si>
  <si>
    <t>MEETING-2689</t>
  </si>
  <si>
    <t>*Updated*Presentation with Intuit/Quicken.com</t>
  </si>
  <si>
    <t>*Attendees listed below  Meeting with:  Andy Lewis, SW Eng, via webex/telephone Craig Zarmer, Group Manager, Engineering Karen Tomlinson, Product Manager, Marketing Jim Voos, Business Development   Notes from Lead Profile:  Additional Notes:   LCH-092100-Transferred from Barry Philips.  Venk met Andy at Web Dev 2000 show.  Barry f/u and started discussions.  Andy is investigating technology for mobilizing the Quicken.com site.  They are looking at competitors in this space (Barry talked to him about w-trade).  They have some concerns about resiliency and "screenscraping" that will need to be addressed at technical presentation.  Barry also discussed iTV as option and sent recent press release regarding Liberate's recent deal with AT&amp;T broadband.  LCH scheduling meeting here with Karen and team for sometime late next week.  Andy will be phoning-in or on-line for presentation.  Main point of contact for now is Andy Lewis (SW Engineer).  Andy is based in S. Carolina. Telephone number is 919.380.7022, email is andy_lewis@intuit.com &lt;mailto:andy_lewis@intuit.com&gt;.   Let me know if you need any other info.</t>
  </si>
  <si>
    <t>MEETING-2690</t>
  </si>
  <si>
    <t>2000-10-16T15:30:00Z</t>
  </si>
  <si>
    <t>Call Alexander Berson @ ventro for follow-up</t>
  </si>
  <si>
    <t>MEETING-2691</t>
  </si>
  <si>
    <t>2000-12-28T18:00:00Z</t>
  </si>
  <si>
    <t>2001 planning Kelsey/Laura</t>
  </si>
  <si>
    <t>MEETING-2692</t>
  </si>
  <si>
    <t>MEETING-2693</t>
  </si>
  <si>
    <t>Employee Activity Committee - Final Holiday Party Planning Meeting</t>
  </si>
  <si>
    <t>Final planning meeting for the holiday party.</t>
  </si>
  <si>
    <t>MEETING-2694</t>
  </si>
  <si>
    <t>2000-10-06T01:00:00Z</t>
  </si>
  <si>
    <t>Return to SJ</t>
  </si>
  <si>
    <t>MEETING-2695</t>
  </si>
  <si>
    <t>MEETING-2696</t>
  </si>
  <si>
    <t>2000-11-03T16:30:00Z</t>
  </si>
  <si>
    <t>Call Fil @ Schwab</t>
  </si>
  <si>
    <t>Confirm who will be attending Tuesday's meeting.  415.667.1091</t>
  </si>
  <si>
    <t>MEETING-2697</t>
  </si>
  <si>
    <t>2000-10-16T21:30:00Z</t>
  </si>
  <si>
    <t>MEETING-2698</t>
  </si>
  <si>
    <t>MEETING-2699</t>
  </si>
  <si>
    <t>MEETING-2700</t>
  </si>
  <si>
    <t>Updated: Quick meeting to talk about end of year stuff</t>
  </si>
  <si>
    <t xml:space="preserve">hi, I noticed that your name wasn't on here...we have a group meeting at 10AM.   -----Original Appointment----- From: </t>
  </si>
  <si>
    <t>Mitch Stewart   Sent:</t>
  </si>
  <si>
    <t>Thursday, December 21, 2000 9:36 AM To:</t>
  </si>
  <si>
    <t>Mitch Stewart; Yer Fang; Brett Welborn; Jennifer Park; Jarmen Givargis; Matt Moore When:</t>
  </si>
  <si>
    <t>Thursday, December 21, 2000 10:00 AM-10:30 AM (GMT-08:00) Pacific Time (US &amp; Canada); Tijuana. Where:</t>
  </si>
  <si>
    <t>MEETING-2701</t>
  </si>
  <si>
    <t>2000-09-05T23:00:00Z</t>
  </si>
  <si>
    <t>Call Steve Van Rensselaer @Supportcontracts.com 650.306.1420 x203</t>
  </si>
  <si>
    <t>MEETING-2703</t>
  </si>
  <si>
    <t>2000-10-16T22:00:00Z</t>
  </si>
  <si>
    <t>Meshele / Laura Weekly Updates</t>
  </si>
  <si>
    <t>Meshele - can we meet earlier today?  Kelsey will be at the CTIA show during our usual time, so I hoped we could be then instead.  Let me know if this works, if not, we'll keep the 5:00 time.</t>
  </si>
  <si>
    <t>MEETING-2704</t>
  </si>
  <si>
    <t>2000-08-16T19:00:00Z</t>
  </si>
  <si>
    <t>Call with Stephen Braitman of CMP Media</t>
  </si>
  <si>
    <t>Meshele,  Stephen would like to do an call/online presentation with you given short time.  They are looking to provide unique news and information content onto wireless devices.  Please see attached Lead Profile.  Michele P gave them an NR-B this time, but in June gave them an MR.  I'm checking into the discrepency.  Please let me know if you need any other info before contacting him.  Thanks,  Laura</t>
  </si>
  <si>
    <t>MEETING-2705</t>
  </si>
  <si>
    <t>Email Jon Levlin jon@levlin.com re: imode support</t>
  </si>
  <si>
    <t>MEETING-2706</t>
  </si>
  <si>
    <t>2000-08-10T17:00:00Z</t>
  </si>
  <si>
    <t>Call Kathyrn Rakow at ICplanet at 415-444-7047</t>
  </si>
  <si>
    <t>MEETING-2707</t>
  </si>
  <si>
    <t>MEETING-2708</t>
  </si>
  <si>
    <t>Call Alex Ignacio @ 49ers 408.562.4949</t>
  </si>
  <si>
    <t>MEETING-2709</t>
  </si>
  <si>
    <t>Call with Jim P. of Bay View Bank</t>
  </si>
  <si>
    <t>650-556-9199</t>
  </si>
  <si>
    <t>MEETING-2710</t>
  </si>
  <si>
    <t>MEETING-2711</t>
  </si>
  <si>
    <t>2000-11-07T21:00:00Z</t>
  </si>
  <si>
    <t>Call with Michael Moran of Fremont Bank</t>
  </si>
  <si>
    <t>Michael Moran VP Information Systems  Fremont Bank (510) 723-5712  desk (510) 780-0144  fax</t>
  </si>
  <si>
    <t>MEETING-2712</t>
  </si>
  <si>
    <t>Meet Anand at Westin</t>
  </si>
  <si>
    <t>MEETING-2713</t>
  </si>
  <si>
    <t>Call Spencer at Hotwire tel-415-247-9494 x230, cell-415-336-8409</t>
  </si>
  <si>
    <t>MEETING-2714</t>
  </si>
  <si>
    <t>2000-09-05T21:00:00Z</t>
  </si>
  <si>
    <t>Call with Matt Zartman @ Coolboard [he's calling me]</t>
  </si>
  <si>
    <t>MEETING-2715</t>
  </si>
  <si>
    <t>Meet w/ Kelsey &amp; Meshele to discuss strategy</t>
  </si>
  <si>
    <t>MEETING-2716</t>
  </si>
  <si>
    <t>MEETING-2717</t>
  </si>
  <si>
    <t>Facilities Susan/David</t>
  </si>
  <si>
    <t>MEETING-2718</t>
  </si>
  <si>
    <t>Swat Team Meeting</t>
  </si>
  <si>
    <t>MEETING-2719</t>
  </si>
  <si>
    <t>Calvin - PC</t>
  </si>
  <si>
    <t>MEETING-2720</t>
  </si>
  <si>
    <t>2000-05-24T23:00:00Z</t>
  </si>
  <si>
    <t>Dan - Breakaway Solutions www.breakaway.com</t>
  </si>
  <si>
    <t>MEETING-2721</t>
  </si>
  <si>
    <t>2000-11-15T22:30:00Z</t>
  </si>
  <si>
    <t>Carol Nylander - Attorney</t>
  </si>
  <si>
    <t>MEETING-2722</t>
  </si>
  <si>
    <t>Amitabh</t>
  </si>
  <si>
    <t>MEETING-2723</t>
  </si>
  <si>
    <t>Channelwave System Review</t>
  </si>
  <si>
    <t>MEETING-2724</t>
  </si>
  <si>
    <t>2000-10-03T00:30:00Z</t>
  </si>
  <si>
    <t>MEETING-2725</t>
  </si>
  <si>
    <t>2000-06-23T14:30:00Z</t>
  </si>
  <si>
    <t>Breakfast w/Dave</t>
  </si>
  <si>
    <t>MEETING-2726</t>
  </si>
  <si>
    <t>Chris Longstaff - Training</t>
  </si>
  <si>
    <t>Chris Longstaff will be coming in to discuss how their company can assist us with our training requirements.  Their UK division has a contract with Cisco to train all partners as well as Cisco's sales and engineering force.  They have done certification programs as well as general sales training programs.  I have had experience working with Chris at Rhythms where he assisted in our Partner Recruitment and Business Planning training for our partner sales force.  He also designed the Bay Partner training program.</t>
  </si>
  <si>
    <t>MEETING-2728</t>
  </si>
  <si>
    <t>Website Product Demo Review</t>
  </si>
  <si>
    <t>Quick review of the rough comps for the product demo</t>
  </si>
  <si>
    <t>MEETING-2729</t>
  </si>
  <si>
    <t>2000-06-20T18:00:00Z</t>
  </si>
  <si>
    <t>Off cycle Licensing meeting as planned</t>
  </si>
  <si>
    <t>Somehow this fell off my calender - which is probably why so many people asked me about this!   The next meeting will be Tuesday, 6.20 at 11 am.  This is off cycle because I am out of town for the next two weeks.    Given our discussion this week, I think we need to have more education on the different types of licensing deals that are customary and how they are typically structured.  I will ask an expert to come in and educate us on this during the first :30 minutes of the meeting.  The remainder of the meeting will be spent against the following next steps:  *</t>
  </si>
  <si>
    <t>Applications Engineering - provide feedback on how much time our existing AEs are spending outside of the tool *</t>
  </si>
  <si>
    <t>Applications Engineering - determine whether debugging area of the product needs beefing up to be ready for prime time *</t>
  </si>
  <si>
    <t>R&amp; D - determine what is feasible by September 1 vs. January 1 in terms of meeting minimal marketing requirements for licensing *</t>
  </si>
  <si>
    <t>Marketing - present methodology for understanding customer requirement for JDBC/ODBC connectivity *</t>
  </si>
  <si>
    <t>Marketing - investigate, report, and present short list of vendors it would like R&amp;D to consider for usability testing as well as a POV of when to involve such a vendors ideally and the expected outcome from such involvement  Please come prepared to move your agenda items forward.</t>
  </si>
  <si>
    <t>MEETING-2731</t>
  </si>
  <si>
    <t>2000-05-15T17:00:00Z</t>
  </si>
  <si>
    <t>Process War Room - across from Tamra's cube.</t>
  </si>
  <si>
    <t>Ops Process Review Meeting</t>
  </si>
  <si>
    <t>MEETING-2732</t>
  </si>
  <si>
    <t>Work on ETrade Presentation</t>
  </si>
  <si>
    <t>MEETING-2733</t>
  </si>
  <si>
    <t>ChannelWave - User Type Meeting</t>
  </si>
  <si>
    <t>MEETING-2734</t>
  </si>
  <si>
    <t>AE Project Planning and Resource Allocation</t>
  </si>
  <si>
    <t>Team,  I'd like to get everyone together for a planning meeting to discuss the following:  Committed projects and how they are resourced Upcoming projects that need resources assigned Beta Program and resources Overall roles and responsibilities during the next 30 days  We have a number of projects that are critical that need our attention, in addition to the normal flow of work that is coming our way.  I'd like to make sure we are prepared.  If we finish earlier, great, but lets allocate this time.  Thanks.</t>
  </si>
  <si>
    <t>MEETING-2735</t>
  </si>
  <si>
    <t>2000-06-09T17:30:00Z</t>
  </si>
  <si>
    <t>Interview with Account Manager [Southern] Candidate: Allan White</t>
  </si>
  <si>
    <t>MEETING-2736</t>
  </si>
  <si>
    <t>Canceled: AE Group Discussion</t>
  </si>
  <si>
    <t>MEETING-2739</t>
  </si>
  <si>
    <t>Canceled: Selling consulting services w/Chris Longstaffe &amp; Lisa Q</t>
  </si>
  <si>
    <t>Venk asked me to cancel this one...A</t>
  </si>
  <si>
    <t>MEETING-2740</t>
  </si>
  <si>
    <t>2000-08-23T22:00:00Z</t>
  </si>
  <si>
    <t>Pacific Avenue</t>
  </si>
  <si>
    <t>MEETING-2741</t>
  </si>
  <si>
    <t>MEETING-2742</t>
  </si>
  <si>
    <t>2000-09-14T21:30:00Z</t>
  </si>
  <si>
    <t>AE while John is Gone</t>
  </si>
  <si>
    <t>MEETING-2744</t>
  </si>
  <si>
    <t>Contracts Discussion</t>
  </si>
  <si>
    <t>Discuss recent observations and possible discrepancies in the contracts...</t>
  </si>
  <si>
    <t>MEETING-2745</t>
  </si>
  <si>
    <t>2000-10-26T23:00:00Z</t>
  </si>
  <si>
    <t>Canceled: Look at the ChannelWave feedback</t>
  </si>
  <si>
    <t>MEETING-2747</t>
  </si>
  <si>
    <t>Weekly Staff Meeting</t>
  </si>
  <si>
    <t>MEETING-2748</t>
  </si>
  <si>
    <t>2000-09-12T21:30:00Z</t>
  </si>
  <si>
    <t>Items to discuss</t>
  </si>
  <si>
    <t>MEETING-2749</t>
  </si>
  <si>
    <t>2000-11-20T16:30:00Z</t>
  </si>
  <si>
    <t>Presentation for Estaff</t>
  </si>
  <si>
    <t>MEETING-2750</t>
  </si>
  <si>
    <t>Art Taylor - CFO Candidate</t>
  </si>
  <si>
    <t>MEETING-2751</t>
  </si>
  <si>
    <t>2000-10-09T22:30:00Z</t>
  </si>
  <si>
    <t>Support Review</t>
  </si>
  <si>
    <t>MEETING-2752</t>
  </si>
  <si>
    <t>Discuss process</t>
  </si>
  <si>
    <t>Follow-up to your request to meet...</t>
  </si>
  <si>
    <t>MEETING-2753</t>
  </si>
  <si>
    <t>2000-05-30T18:30:00Z</t>
  </si>
  <si>
    <t>Sally Duby 11:45 - Birks</t>
  </si>
  <si>
    <t>MEETING-2754</t>
  </si>
  <si>
    <t>Partner Applications / Support of Customer</t>
  </si>
  <si>
    <t>MEETING-2755</t>
  </si>
  <si>
    <t>Updated: Interview with Martie Jones - VP of Marketing Candidate</t>
  </si>
  <si>
    <t>MEETING-2756</t>
  </si>
  <si>
    <t>Prakash AE&amp;R&amp;D</t>
  </si>
  <si>
    <t>MEETING-2757</t>
  </si>
  <si>
    <t>Fleet Bank Pilot - Con Call w/ Customer  888-394-3613  code:  38456</t>
  </si>
  <si>
    <t>MEETING-2758</t>
  </si>
  <si>
    <t>AE Discussion</t>
  </si>
  <si>
    <t>MEETING-2759</t>
  </si>
  <si>
    <t>MEETING-2760</t>
  </si>
  <si>
    <t>2000-07-20T23:30:00Z</t>
  </si>
  <si>
    <t>Lisa/Tamra 1-on-1</t>
  </si>
  <si>
    <t>Seems like our meetings have dropped off the calendar.  Can we meet tomorrow?</t>
  </si>
  <si>
    <t>MEETING-2761</t>
  </si>
  <si>
    <t>Updated: CONFIDENTIAL: Interview w/Michael Walsh &amp; Lisa [Regional VP Sales - Western US]</t>
  </si>
  <si>
    <t>MEETING-2762</t>
  </si>
  <si>
    <t>2000-09-25T23:30:00Z</t>
  </si>
  <si>
    <t>Craig - AE Process/Priorities</t>
  </si>
  <si>
    <t>MEETING-2763</t>
  </si>
  <si>
    <t>2000-06-19T18:00:00Z</t>
  </si>
  <si>
    <t>Finance Conference room</t>
  </si>
  <si>
    <t>Updated: Exective Staff Meeting</t>
  </si>
  <si>
    <t>MEETING-2764</t>
  </si>
  <si>
    <t>2000-05-11T16:30:00Z</t>
  </si>
  <si>
    <t>Updated: Licensing meeting</t>
  </si>
  <si>
    <t>OOPS - sorry I need to add some of you to the list.  For those who have received this already - sorry (its outlooks fault</t>
  </si>
  <si>
    <t>MEETING-2766</t>
  </si>
  <si>
    <t>ChannelWave - Partner Workflow</t>
  </si>
  <si>
    <t>MEETING-2767</t>
  </si>
  <si>
    <t>2000-09-22T17:00:00Z</t>
  </si>
  <si>
    <t>Contract Review</t>
  </si>
  <si>
    <t>MEETING-2768</t>
  </si>
  <si>
    <t>2000-12-20T23:00:00Z</t>
  </si>
  <si>
    <t>Sales Training Objectives - Chris &amp; Venk</t>
  </si>
  <si>
    <t>MEETING-2769</t>
  </si>
  <si>
    <t>2000-08-24T23:30:00Z</t>
  </si>
  <si>
    <t>Discuss ChannelWave implementation...</t>
  </si>
  <si>
    <t>MEETING-2770</t>
  </si>
  <si>
    <t>2000-04-17T21:00:00Z</t>
  </si>
  <si>
    <t>MEETING-2771</t>
  </si>
  <si>
    <t>MEETING-2772</t>
  </si>
  <si>
    <t>MEETING-2773</t>
  </si>
  <si>
    <t>MEETING-2774</t>
  </si>
  <si>
    <t>Q3 Objectives Review</t>
  </si>
  <si>
    <t>MEETING-2775</t>
  </si>
  <si>
    <t>2000-06-06T16:30:00Z</t>
  </si>
  <si>
    <t>MEETING-2776</t>
  </si>
  <si>
    <t>2000-08-23T19:00:00Z</t>
  </si>
  <si>
    <t>Conf Rm. Boardwalk in Biz Dev Confirmed..</t>
  </si>
  <si>
    <t>***Wed 8/23*** Partner Support SWAT team meeting</t>
  </si>
  <si>
    <t>This is going to be a follow up meeting to our partner support model and need everyone's buy in before moving forward.. It appears that most every business area but possibly marketing can make this meeting.. so we'll follow up with you (Mary/Barry) later on this week.   I'm also planning to set this up to be a weekly recurring meeting on Wednesday from 10-11am. Due to conflicting schedules.. not all of us were able to accommodate this time for tomorrow's meeting..   Toni  ----------------------------- Looks like everyone is open to meet this Wednesday form 10-11am..  I'll bring enough copies of the below mentioned document for all to review. Please confirm your participation..  Toni    Added:  Mary Smith    -----Original Message----- From: Francoise Tourniaire [mailto:flt@ftworks.com]   Helen-  As discussed this morning, here's a high-level plan to support partners,  with suggested owners. I hope it will be helpful to you as you meet with  other individuals throughout the company next week. I will touch base with  you upon my return on the 21st.  regards, francoise 650-559-9826</t>
  </si>
  <si>
    <t>MEETING-2777</t>
  </si>
  <si>
    <t>Dinner Eileen McKenzie</t>
  </si>
  <si>
    <t>MEETING-2778</t>
  </si>
  <si>
    <t>Final Review - Objectives</t>
  </si>
  <si>
    <t>MEETING-2779</t>
  </si>
  <si>
    <t>2000-10-16T18:00:00Z</t>
  </si>
  <si>
    <t>Updated: Interview w/Ray Rahamin [per Venk - resume to follow]</t>
  </si>
  <si>
    <t>MEETING-2780</t>
  </si>
  <si>
    <t>MEETING-2781</t>
  </si>
  <si>
    <t>2000-06-07T18:30:00Z</t>
  </si>
  <si>
    <t>lunch</t>
  </si>
  <si>
    <t>Reg and Milenko?</t>
  </si>
  <si>
    <t>I have confirmed with Reg,  Would you please invite milenko when you talk to him?  Otherwise we (or I) can meet with Reg for lunch somewhere.  Mitch</t>
  </si>
  <si>
    <t>MEETING-2782</t>
  </si>
  <si>
    <t>Corio - Contract Review</t>
  </si>
  <si>
    <t>MEETING-2783</t>
  </si>
  <si>
    <t>ChannelWave feedback</t>
  </si>
  <si>
    <t>That's the only time open on Lisa's calendar.</t>
  </si>
  <si>
    <t>MEETING-2784</t>
  </si>
  <si>
    <t>Due to Halloween and the fact a few of our managers have kids to get home to, we will move the meeting to Weds....  Trick or Treat!</t>
  </si>
  <si>
    <t>MEETING-2785</t>
  </si>
  <si>
    <t>2000-11-20T19:00:00Z</t>
  </si>
  <si>
    <t>Tom Whitelaw</t>
  </si>
  <si>
    <t>MEETING-2787</t>
  </si>
  <si>
    <t>Updated: Meeting with E*TRADE discuss E*TRADE International</t>
  </si>
  <si>
    <t>I am re-sending this, please note this is scheduled for Friday, October 27th.  Thanks. This will be held in Menlo Park at their site, meeting time will begin at 9:30am.  Please plan on 1/2 hour commute time to E*TRADE.</t>
  </si>
  <si>
    <t>MEETING-2788</t>
  </si>
  <si>
    <t>Christine Sahadi - Building Tour</t>
  </si>
  <si>
    <t>MEETING-2789</t>
  </si>
  <si>
    <t>2000-09-12T17:30:00Z</t>
  </si>
  <si>
    <t>PeopleSupport Webex Demo</t>
  </si>
  <si>
    <t>888-537-9271  Passcode 640620  This will be a webex demo of the Peoplesupport product.   Come to my office.  Thanks, Lisa</t>
  </si>
  <si>
    <t>MEETING-2790</t>
  </si>
  <si>
    <t>Project Meeting</t>
  </si>
  <si>
    <t>MEETING-2791</t>
  </si>
  <si>
    <t>2000-08-03T15:45:00Z</t>
  </si>
  <si>
    <t>Interview with Michael Howse - VP of Marketing Candidate</t>
  </si>
  <si>
    <t>MEETING-2792</t>
  </si>
  <si>
    <t>2000-10-19T23:00:00Z</t>
  </si>
  <si>
    <t>Planning</t>
  </si>
  <si>
    <t>MEETING-2793</t>
  </si>
  <si>
    <t>2000-07-14T20:00:00Z</t>
  </si>
  <si>
    <t>Staff off-site - Objectives Review</t>
  </si>
  <si>
    <t>MEETING-2794</t>
  </si>
  <si>
    <t>2000-09-06T01:00:00Z</t>
  </si>
  <si>
    <t>Rohit - Interview</t>
  </si>
  <si>
    <t>MEETING-2795</t>
  </si>
  <si>
    <t>2000-07-31T17:00:00Z</t>
  </si>
  <si>
    <t>Meeting with Corio attorneys [instead of Friday]</t>
  </si>
  <si>
    <t>MEETING-2796</t>
  </si>
  <si>
    <t>AE Capacity Planning</t>
  </si>
  <si>
    <t>I am meeting with Jim Donnelly in the morning to discuss the contracts that sales is bringing in.  We'll need to talk about resources to cover these projects.  Thanks, Lisa</t>
  </si>
  <si>
    <t>MEETING-2797</t>
  </si>
  <si>
    <t>2000-06-20T16:30:00Z</t>
  </si>
  <si>
    <t>Venk - Sales Strateg off-site</t>
  </si>
  <si>
    <t>MEETING-2798</t>
  </si>
  <si>
    <t>MEETING-2799</t>
  </si>
  <si>
    <t>2000-09-27T16:00:00Z</t>
  </si>
  <si>
    <t>Kelly Tullos - Airband Interview</t>
  </si>
  <si>
    <t>MEETING-2800</t>
  </si>
  <si>
    <t>Sorry Lisa!  Hopefully you can meet with this candidate before you leave. Can this work for you?  Thanks Tennille :)</t>
  </si>
  <si>
    <t>MEETING-2801</t>
  </si>
  <si>
    <t>2000-12-21T18:50:00Z</t>
  </si>
  <si>
    <t>Updated: Pre-conf call conversation</t>
  </si>
  <si>
    <t>MEETING-2802</t>
  </si>
  <si>
    <t>2000-08-29T18:00:00Z</t>
  </si>
  <si>
    <t>Mark Richards - Corio CIO Project</t>
  </si>
  <si>
    <t>MEETING-2803</t>
  </si>
  <si>
    <t>Process War Room = Conference room across from Tamra's cube</t>
  </si>
  <si>
    <t>AE process documentation meeting</t>
  </si>
  <si>
    <t>First meeting to outline process for Application Engineering.  We will take the documents you pointed me to and draft up as much as possible.</t>
  </si>
  <si>
    <t>MEETING-2804</t>
  </si>
  <si>
    <t>ChannelWave - Database Field Mtg</t>
  </si>
  <si>
    <t>MEETING-2805</t>
  </si>
  <si>
    <t>Updated: 1:1 w/ Lisa Q.</t>
  </si>
  <si>
    <t>MEETING-2806</t>
  </si>
  <si>
    <t>2000-06-08T21:00:00Z</t>
  </si>
  <si>
    <t>Dan Foster</t>
  </si>
  <si>
    <t>MEETING-2807</t>
  </si>
  <si>
    <t>2000-12-20T00:30:00Z</t>
  </si>
  <si>
    <t>Capacity Planning</t>
  </si>
  <si>
    <t>MEETING-2808</t>
  </si>
  <si>
    <t>Corio business review</t>
  </si>
  <si>
    <t>MEETING-2809</t>
  </si>
  <si>
    <t>2000-07-13T21:00:00Z</t>
  </si>
  <si>
    <t>New Website Review</t>
  </si>
  <si>
    <t>It has come to my attention that AvocadoIT Executive staff has not had the opportunity to review and provide feedback on the current website in-development.  I would like to take this opportunity to you the website final comp and gather your feedback. This should take no more than 15 to 20 min. of your time.</t>
  </si>
  <si>
    <t>MEETING-2810</t>
  </si>
  <si>
    <t>MEETING-2811</t>
  </si>
  <si>
    <t>2000-06-06T20:00:00Z</t>
  </si>
  <si>
    <t>Account Development function discussions</t>
  </si>
  <si>
    <t>Sales team:  If your schedule permits, please plan on attending this meeting to discuss the role and responsibility of the Account Development function.  Objectives of the meeting:  1.</t>
  </si>
  <si>
    <t>Take your input / wish list 2.</t>
  </si>
  <si>
    <t>Define roles / responsibility 3.</t>
  </si>
  <si>
    <t>Overview two candidates we have identified for the position 4.</t>
  </si>
  <si>
    <t>Set interview schedules (Thursday and Friday of this week, candidates flying in from Denver)  Jeff, we will call you if you are available to participate.  If anyone is not able to attend, please let me know and we can meet individually to take input.  Thanks, Lisa</t>
  </si>
  <si>
    <t>MEETING-2812</t>
  </si>
  <si>
    <t>Executive Staff meeting</t>
  </si>
  <si>
    <t>MEETING-2813</t>
  </si>
  <si>
    <t>Updated: Changepoint Services Demo</t>
  </si>
  <si>
    <t>MEETING-2815</t>
  </si>
  <si>
    <t>2000-06-01T20:00:00Z</t>
  </si>
  <si>
    <t>Partner program</t>
  </si>
  <si>
    <t>MEETING-2816</t>
  </si>
  <si>
    <t>2000-08-17T22:30:00Z</t>
  </si>
  <si>
    <t>Self Study Training Tool - demo</t>
  </si>
  <si>
    <t>Demo of the Virtual Learning Center (VLC) tool which we could use as the basis for EP self-study training.  I would value your input to this session prior to our acquiring this tool for internal, and possibly partner/customer, use.</t>
  </si>
  <si>
    <t>MEETING-2817</t>
  </si>
  <si>
    <t>2000-12-26T17:30:00Z</t>
  </si>
  <si>
    <t>Canceled: 1:1 w/ Lisa Q.</t>
  </si>
  <si>
    <t>Venk will be on vacation from 12/21-1/4 so I'm canceling appts during that time. Thanks, Amy</t>
  </si>
  <si>
    <t>MEETING-2818</t>
  </si>
  <si>
    <t>2000-09-25T14:30:00Z</t>
  </si>
  <si>
    <t>1-800-368-4750 Pass 611148</t>
  </si>
  <si>
    <t>Airband Con Call</t>
  </si>
  <si>
    <t>MEETING-2819</t>
  </si>
  <si>
    <t>2000-05-25T21:30:00Z</t>
  </si>
  <si>
    <t>discuss pricing</t>
  </si>
  <si>
    <t>MEETING-2820</t>
  </si>
  <si>
    <t>James -</t>
  </si>
  <si>
    <t>MEETING-2821</t>
  </si>
  <si>
    <t>2000-06-28T00:00:00Z</t>
  </si>
  <si>
    <t>Discuss KPA</t>
  </si>
  <si>
    <t>MEETING-2822</t>
  </si>
  <si>
    <t>Updated: Quick discussion: Lisa and Robert Moore</t>
  </si>
  <si>
    <t>Lisa,  I'll be out, so I'll call you at your office.    If you need to call me my cell is 408-420-3852  Robert</t>
  </si>
  <si>
    <t>MEETING-2823</t>
  </si>
  <si>
    <t>Amy Chang - Attorney Interview</t>
  </si>
  <si>
    <t>MEETING-2824</t>
  </si>
  <si>
    <t>2000-09-07T22:00:00Z</t>
  </si>
  <si>
    <t>Broadcloud - 3:15 Ed Alcosta Cathy Burnett. Please call them at 512-338-1800, x105 Ed Acosta [CEO, Founder</t>
  </si>
  <si>
    <t>Ed Acosta [CEO, Founder</t>
  </si>
  <si>
    <t>MEETING-2825</t>
  </si>
  <si>
    <t>John MacPartland - Corio</t>
  </si>
  <si>
    <t>MEETING-2827</t>
  </si>
  <si>
    <t>Jim - AE Capacity Planning</t>
  </si>
  <si>
    <t>MEETING-2828</t>
  </si>
  <si>
    <t>2000-06-21T01:30:00Z</t>
  </si>
  <si>
    <t>pricing discussion</t>
  </si>
  <si>
    <t>At Venk's request, your attendance is desired at a brief meeting to finalize on pricing of hosted data service for Q3 and discuss a few critical open issues.  Please review prior to meeting</t>
  </si>
  <si>
    <t>MEETING-2830</t>
  </si>
  <si>
    <t>2000-05-16T16:00:00Z</t>
  </si>
  <si>
    <t>Process War Room</t>
  </si>
  <si>
    <t>Operations Process Review</t>
  </si>
  <si>
    <t>MEETING-2831</t>
  </si>
  <si>
    <t>Eric Lee-Arthurs</t>
  </si>
  <si>
    <t>MEETING-2832</t>
  </si>
  <si>
    <t>2000-10-09T20:00:00Z</t>
  </si>
  <si>
    <t>MEETING-2833</t>
  </si>
  <si>
    <t>2000-06-16T14:30:00Z</t>
  </si>
  <si>
    <t>3000 Sand Hill Road - Sunset Rest.</t>
  </si>
  <si>
    <t>David Ludvigson 408-666-3054 Cell</t>
  </si>
  <si>
    <t>MEETING-2834</t>
  </si>
  <si>
    <t>Conf call re: Go to Market Strategy 1-800-446-1941 pc: 6042670# w/Dave Shrigley, Venk, George, Gene, Alex, David S.</t>
  </si>
  <si>
    <t>MEETING-2835</t>
  </si>
  <si>
    <t>2000-05-15T16:00:00Z</t>
  </si>
  <si>
    <t>Identify requirements for Partner training.  David, do you want Alex, Helen and Robert to attend this meeting?  Let me know and I'll add them to the list.</t>
  </si>
  <si>
    <t>MEETING-2836</t>
  </si>
  <si>
    <t>Conf. room B</t>
  </si>
  <si>
    <t>Updated: Interview with Stephen Ng</t>
  </si>
  <si>
    <t>MEETING-2837</t>
  </si>
  <si>
    <t>Stock Meeting - Kitchen</t>
  </si>
  <si>
    <t>MEETING-2839</t>
  </si>
  <si>
    <t>2000-05-12T17:00:00Z</t>
  </si>
  <si>
    <t>corio process review</t>
  </si>
  <si>
    <t>MEETING-2840</t>
  </si>
  <si>
    <t>2000-07-13T14:30:00Z</t>
  </si>
  <si>
    <t>Interview - Jim K.</t>
  </si>
  <si>
    <t>MEETING-2841</t>
  </si>
  <si>
    <t>Facility Planning</t>
  </si>
  <si>
    <t>MEETING-2842</t>
  </si>
  <si>
    <t>2000-08-23T21:00:00Z</t>
  </si>
  <si>
    <t>ChannelWave CJ/Gavin</t>
  </si>
  <si>
    <t>MEETING-2843</t>
  </si>
  <si>
    <t>MEETING-2844</t>
  </si>
  <si>
    <t>2000-06-01T21:00:00Z</t>
  </si>
  <si>
    <t>Dori-Anne- Channelwave</t>
  </si>
  <si>
    <t>MEETING-2845</t>
  </si>
  <si>
    <t>Akmal Khan Interview</t>
  </si>
  <si>
    <t>MEETING-2846</t>
  </si>
  <si>
    <t>2000-08-16T22:00:00Z</t>
  </si>
  <si>
    <t>Toshi Otani Interview</t>
  </si>
  <si>
    <t>Lisa - Toshi will contact you for your meeting with him on Wednesday.  Thanks for your time (this is the only interview he has scheduled).</t>
  </si>
  <si>
    <t>MEETING-2847</t>
  </si>
  <si>
    <t>Tom/Jen Phoenix</t>
  </si>
  <si>
    <t>MEETING-2848</t>
  </si>
  <si>
    <t>2000-11-20T18:00:00Z</t>
  </si>
  <si>
    <t>Lisa,  This has been moved to Monday to accommodate your scehdule.  Amy</t>
  </si>
  <si>
    <t>MEETING-2849</t>
  </si>
  <si>
    <t>2000-05-25T16:00:00Z</t>
  </si>
  <si>
    <t>CFO Interview</t>
  </si>
  <si>
    <t>MEETING-2850</t>
  </si>
  <si>
    <t>2000-08-07T16:00:00Z</t>
  </si>
  <si>
    <t>Ruyben - Interview</t>
  </si>
  <si>
    <t>MEETING-2852</t>
  </si>
  <si>
    <t>Updated: ChangePoint Demo and update, Ruyben</t>
  </si>
  <si>
    <t>Based on Lisa's suggestion we are moving this to 5:00 PM.   Corio will be giving a demo and update on ChangePoint.</t>
  </si>
  <si>
    <t>MEETING-2853</t>
  </si>
  <si>
    <t>2000-09-11T23:00:00Z</t>
  </si>
  <si>
    <t>Enterprise Account Discussion - Part 2</t>
  </si>
  <si>
    <t>MEETING-2855</t>
  </si>
  <si>
    <t>Meeting with EP acct mgr from Sun, Tom Rollings. To discuss EP customers on Sun Solaris, EP exec. sponsorship w/in Sun. Deployment issues et cetera.   We want to make sure everyone is on the same page with respect to All Sun initiatives.  You are all invited to dinner afterwards.  Please RSVP to Jackie by Tuesday 3:00 PM.</t>
  </si>
  <si>
    <t>MEETING-2856</t>
  </si>
  <si>
    <t>2000-10-24T14:30:00Z</t>
  </si>
  <si>
    <t>MEETING-2857</t>
  </si>
  <si>
    <t>Fortunata / Lisa</t>
  </si>
  <si>
    <t>MEETING-2858</t>
  </si>
  <si>
    <t>Bill VP Finance Candidate</t>
  </si>
  <si>
    <t>MEETING-2859</t>
  </si>
  <si>
    <t>2000-11-14T20:00:00Z</t>
  </si>
  <si>
    <t>Fleet Presentation</t>
  </si>
  <si>
    <t>MEETING-2860</t>
  </si>
  <si>
    <t>Forecast Meeting</t>
  </si>
  <si>
    <t>MEETING-2861</t>
  </si>
  <si>
    <t>Vendor Review</t>
  </si>
  <si>
    <t>Our goal is to come out of this meeting with a decision on who will be our vendor.  If this is not possible, I want to be 90%; sure with some questions to go off and get answered.  Lisa,  I went through your whole calendar, starting with Tuesday and you have all times blocked out.  I would love to have this meeting earlier in the week if at all possible. Otherwise, this is the only free space on your calendar from Tuesday through Friday.  Thanks,  Douga...</t>
  </si>
  <si>
    <t>MEETING-2862</t>
  </si>
  <si>
    <t>Broadcloud introduction - Sander Mueller</t>
  </si>
  <si>
    <t>Cathy Burnett. Please call them at 512-338-1800, x105  Ed Acosta (CEO, Founder</t>
  </si>
  <si>
    <t>MEETING-2863</t>
  </si>
  <si>
    <t>2000-06-13T01:30:00Z</t>
  </si>
  <si>
    <t>Heather - Dinner 650-462-1845</t>
  </si>
  <si>
    <t>MEETING-2864</t>
  </si>
  <si>
    <t>2000-07-24T18:00:00Z</t>
  </si>
  <si>
    <t>Off-Site Meeting</t>
  </si>
  <si>
    <t>MEETING-2866</t>
  </si>
  <si>
    <t>2000-06-15T21:30:00Z</t>
  </si>
  <si>
    <t>Debbie King</t>
  </si>
  <si>
    <t>MEETING-2867</t>
  </si>
  <si>
    <t>Phone Meeting with the Writer</t>
  </si>
  <si>
    <t>i will be there too...</t>
  </si>
  <si>
    <t>MEETING-2868</t>
  </si>
  <si>
    <t>Alliance Transition Meeting</t>
  </si>
  <si>
    <t>MEETING-2869</t>
  </si>
  <si>
    <t>2000-06-07T23:00:00Z</t>
  </si>
  <si>
    <t>Dick Perry - Bus Mapping</t>
  </si>
  <si>
    <t>MEETING-2870</t>
  </si>
  <si>
    <t>2000-08-24T23:00:00Z</t>
  </si>
  <si>
    <t>John MacPartland - Will call me</t>
  </si>
  <si>
    <t>MEETING-2871</t>
  </si>
  <si>
    <t>Richard  1/1</t>
  </si>
  <si>
    <t>MEETING-2872</t>
  </si>
  <si>
    <t>MEETING-2873</t>
  </si>
  <si>
    <t>2000-06-06T21:30:00Z</t>
  </si>
  <si>
    <t>Meet w/ Gavin</t>
  </si>
  <si>
    <t>MEETING-2874</t>
  </si>
  <si>
    <t>MEETING-2875</t>
  </si>
  <si>
    <t>2000-11-02T03:30:00Z</t>
  </si>
  <si>
    <t>Interview Marketing Candidate</t>
  </si>
  <si>
    <t>MEETING-2876</t>
  </si>
  <si>
    <t>2000-07-21T21:00:00Z</t>
  </si>
  <si>
    <t>FT - Ogranizational Model Review</t>
  </si>
  <si>
    <t>MEETING-2877</t>
  </si>
  <si>
    <t>2000-06-01T17:30:00Z</t>
  </si>
  <si>
    <t>Applicast Con Call</t>
  </si>
  <si>
    <t>MEETING-2878</t>
  </si>
  <si>
    <t>MEETING-2880</t>
  </si>
  <si>
    <t>Sorry Lisa, had to move this one per Venk...Amy</t>
  </si>
  <si>
    <t>MEETING-2881</t>
  </si>
  <si>
    <t>2000-09-14T21:00:00Z</t>
  </si>
  <si>
    <t>Interview with Michael Corbell</t>
  </si>
  <si>
    <t>Resume and agenda to follow.  This is for the Houston Sales Rep</t>
  </si>
  <si>
    <t>MEETING-2882</t>
  </si>
  <si>
    <t>2000-05-25T19:30:00Z</t>
  </si>
  <si>
    <t>Creation of E-Business Integrator Training Agenda</t>
  </si>
  <si>
    <t>We need to have an E-Business Integrator Training Agenda crafted out by end of this week with plans to launch the training in July.  Can we please get together and accomplish the following:  1.  What the agenda should look like 2.  What needs to be developed to launch the training in July 3.  Dependencies 4.  Owners  Thanks Helen</t>
  </si>
  <si>
    <t>MEETING-2883</t>
  </si>
  <si>
    <t>2000-08-09T19:30:00Z</t>
  </si>
  <si>
    <t>Residence Inn by Marriott - San Mateo</t>
  </si>
  <si>
    <t>Updated: Brainstroming Meeting on Positioning w/Steve Blank</t>
  </si>
  <si>
    <t>Residence Inn by Marriott - San Mateo 2000 Winward Way San Mateo, CA 650-692-9100 contact: Adrianne Bermendez x-6723</t>
  </si>
  <si>
    <t>MEETING-2884</t>
  </si>
  <si>
    <t>2000-10-23T15:30:00Z</t>
  </si>
  <si>
    <t>Pricing Discussion w/ George</t>
  </si>
  <si>
    <t>MEETING-2885</t>
  </si>
  <si>
    <t>Lisa's Office</t>
  </si>
  <si>
    <t>Support Overview</t>
  </si>
  <si>
    <t>Discuss Support and the FT involvement going forward.</t>
  </si>
  <si>
    <t>MEETING-2886</t>
  </si>
  <si>
    <t>2000-05-22T17:30:00Z</t>
  </si>
  <si>
    <t>Lisa Quaglietti - Board Meeting Presentation</t>
  </si>
  <si>
    <t>MEETING-2887</t>
  </si>
  <si>
    <t>Prep for Staff Meeting</t>
  </si>
  <si>
    <t>MEETING-2888</t>
  </si>
  <si>
    <t>2000-08-02T21:00:00Z</t>
  </si>
  <si>
    <t>Updated: Corio Conference call #2 with attorneys</t>
  </si>
  <si>
    <t>We are trying to close with Corio's attorneys on contract issues-many related to the hosting agreement, SLA requirements, virus warranty's and Corio's responsibilities around software bugs.  I need Steve's help to close these issues.  thx</t>
  </si>
  <si>
    <t>MEETING-2889</t>
  </si>
  <si>
    <t>MEETING-2891</t>
  </si>
  <si>
    <t>2000-07-28T19:00:00Z</t>
  </si>
  <si>
    <t>Lunch - David Chan</t>
  </si>
  <si>
    <t>MEETING-2893</t>
  </si>
  <si>
    <t>2000-10-02T16:00:00Z</t>
  </si>
  <si>
    <t>Paula Medeiros - Admin Applicant</t>
  </si>
  <si>
    <t>MEETING-2894</t>
  </si>
  <si>
    <t>THIS IS NOW SCHEDULED FOR 11 DUE TO THE SWAT TEAM MEETING AT 10:00.   The VP of Product Management, Drew, will be here on Wednesday and would like to discuss the referral program and his thoughts about wirelessly enabling Channelwave for their customers.  As I've mentioned before, there is a huge opportunity here as they have accounts where Channelwave has been deployed where we could go in and provide mobilization.  Accounts like, Intel, 3Com, Nortel, S3 to name a few.  Jim I realize we will need to conference you in from NY, Helen I'm hoping you can spare an hour from the E&amp;Y meeting to attend this.  Thanks, Lisa</t>
  </si>
  <si>
    <t>MEETING-2895</t>
  </si>
  <si>
    <t>2000-11-10T01:30:00Z</t>
  </si>
  <si>
    <t>Conf. room A</t>
  </si>
  <si>
    <t>Updated: Interview with Sandeep Khanna</t>
  </si>
  <si>
    <t>MEETING-2897</t>
  </si>
  <si>
    <t>2000-09-12T20:00:00Z</t>
  </si>
  <si>
    <t>MEETING-2898</t>
  </si>
  <si>
    <t>AE Resource Planning</t>
  </si>
  <si>
    <t>MEETING-2899</t>
  </si>
  <si>
    <t>2000-06-14T17:00:00Z</t>
  </si>
  <si>
    <t>Meeting to put together our channel strategy</t>
  </si>
  <si>
    <t>MEETING-2900</t>
  </si>
  <si>
    <t>Canceled: Conf Call re: Go to Market Strategy 1-800-446-1941 pc: 6042670# w/Dave Shrigley, Venk, Lisa Q, George, David S., Gene &amp; Alex</t>
  </si>
  <si>
    <t>Please delete this one and I will resend.</t>
  </si>
  <si>
    <t>MEETING-2901</t>
  </si>
  <si>
    <t>2000-09-17T15:00:00Z</t>
  </si>
  <si>
    <t>St. Louis</t>
  </si>
  <si>
    <t>MEETING-2903</t>
  </si>
  <si>
    <t>2000-07-17T20:30:00Z</t>
  </si>
  <si>
    <t>Grace Scherbarth - Exec Admin</t>
  </si>
  <si>
    <t>MEETING-2904</t>
  </si>
  <si>
    <t>2000-10-10T23:30:00Z</t>
  </si>
  <si>
    <t>MEETING-2905</t>
  </si>
  <si>
    <t>2000-06-07T18:00:00Z</t>
  </si>
  <si>
    <t>Contract Review - Chris Longstaff</t>
  </si>
  <si>
    <t>MEETING-2907</t>
  </si>
  <si>
    <t>Adrian</t>
  </si>
  <si>
    <t>MEETING-2909</t>
  </si>
  <si>
    <t>Biz Dev - Sales Target Account Discussion</t>
  </si>
  <si>
    <t>MEETING-2911</t>
  </si>
  <si>
    <t>2000-07-13T02:30:00Z</t>
  </si>
  <si>
    <t>Michael Winetraub - Dinner</t>
  </si>
  <si>
    <t>MEETING-2912</t>
  </si>
  <si>
    <t>meeting to discuss PSG projects and staff</t>
  </si>
  <si>
    <t>I would like to get together to talk about:  - Cogniant - Other PSG projects - Staffing</t>
  </si>
  <si>
    <t>MEETING-2913</t>
  </si>
  <si>
    <t>2000-06-01T15:30:00Z</t>
  </si>
  <si>
    <t>Chris Longstaff will call</t>
  </si>
  <si>
    <t>MEETING-2914</t>
  </si>
  <si>
    <t>2000-11-27T18:15:00Z</t>
  </si>
  <si>
    <t>Updated: E*Trade internal meeting</t>
  </si>
  <si>
    <t>Just a reminder...   This is our weekly meeting to discuss E*Trade activities/issues prior to our external E*Trade call - note the new time</t>
  </si>
  <si>
    <t>MEETING-2915</t>
  </si>
  <si>
    <t>Boardwalk - in Biz Dev area..</t>
  </si>
  <si>
    <t>Updated: ***Wed 8/16*** Partner Support SWAT team meeting</t>
  </si>
  <si>
    <t>**Sorry.. the actual day slipped on me.. ***  Looks like everyone is open to meet this Wednesday form 10-11am..  I'll bring enough copies of the below mentioned document for all to review. Please confirm your participation..  Toni     -----Original Message----- From: Francoise Tourniaire [mailto:flt@ftworks.com]   Helen-  As discussed this morning, here's a high-level plan to support partners,  with suggested owners. I hope it will be helpful to you as you meet with  other individuals throughout the company next week. I will touch base with  you upon my return on the 21st.  regards, francoise 650-559-9826</t>
  </si>
  <si>
    <t>Updated: Beta Meeting at the Go Conference Room</t>
  </si>
  <si>
    <t xml:space="preserve">Beta Launch members, </t>
  </si>
  <si>
    <t>The meeting has been postponde for Friday. I have reserved the Go conference room. See you all there!!!  Ricardo</t>
  </si>
  <si>
    <t>MEETING-2917</t>
  </si>
  <si>
    <t>Project Update Meeting</t>
  </si>
  <si>
    <t>Elba, Darshan and John,  For todays meeting I would like to cover the following:  Pending ART/DDS work Pending Scoping List of development projects and status/delivery dates.  If there is anything else you all would like to add, let me know.</t>
  </si>
  <si>
    <t>MEETING-2918</t>
  </si>
  <si>
    <t>2000-09-15T19:00:00Z</t>
  </si>
  <si>
    <t>Fly to St. Louis</t>
  </si>
  <si>
    <t>MEETING-2920</t>
  </si>
  <si>
    <t>2000-08-09T16:00:00Z</t>
  </si>
  <si>
    <t>Antioch Room</t>
  </si>
  <si>
    <t>Updated: Budget/Headcount w/ Mary Smith</t>
  </si>
  <si>
    <t>MEETING-2921</t>
  </si>
  <si>
    <t>MEETING-2922</t>
  </si>
  <si>
    <t>George -Meeting here in office</t>
  </si>
  <si>
    <t>MEETING-2923</t>
  </si>
  <si>
    <t>2000-09-19T23:30:00Z</t>
  </si>
  <si>
    <t>Eileen McKenzie</t>
  </si>
  <si>
    <t>MEETING-2924</t>
  </si>
  <si>
    <t>High level discussion for Corio to host Expensables</t>
  </si>
  <si>
    <t>Steve Gomann is setting up a meeting with David Linton to discuss the possibility of Corio hosting Expensables for us.  AvocadoIT would buy the license and be responsible for implementation, support and maintenance.  Corio would host only.  This initial discussion will help Corio define what they want to offer, so your input is helpful.</t>
  </si>
  <si>
    <t>MEETING-2925</t>
  </si>
  <si>
    <t>2000-10-19T16:30:00Z</t>
  </si>
  <si>
    <t>Ruyben 1:1</t>
  </si>
  <si>
    <t>MEETING-2926</t>
  </si>
  <si>
    <t>2000-09-01T19:30:00Z</t>
  </si>
  <si>
    <t>Updated: Positioning Mtg</t>
  </si>
  <si>
    <t>MEETING-2927</t>
  </si>
  <si>
    <t>2000-05-24T22:00:00Z</t>
  </si>
  <si>
    <t>Interview with Kevin Ritschel candidate for Product Manager</t>
  </si>
  <si>
    <t>The schedule is as follows:  Marcia 3:00 pm Amitabh 3:30pm Prakash 4:00pm Piyush 4:30 pm Lisa Quaglietti 5:00 pm Kelsey 5:30 pm Dan 6:00 pm  I will pass out the resume and a hard copy of this schedule as soon as everyone accepts.  Thanks,  Mark Ricktor</t>
  </si>
  <si>
    <t>MEETING-2928</t>
  </si>
  <si>
    <t>Lisa's office - call Jon</t>
  </si>
  <si>
    <t>Zions Bank - Jon Laporte</t>
  </si>
  <si>
    <t>Jon, it may be about 2:15 before we call depending on the comm meeting.  Alex has a 2:30, so we'll need to be fairly organized.</t>
  </si>
  <si>
    <t>MEETING-2929</t>
  </si>
  <si>
    <t>2000-07-27T17:30:00Z</t>
  </si>
  <si>
    <t>Review Corio contract with PMS via teleconference</t>
  </si>
  <si>
    <t>This meeting may not take 2 hours, however, I blocked it out just in case we need it.</t>
  </si>
  <si>
    <t>MEETING-2931</t>
  </si>
  <si>
    <t>2000-06-19T22:00:00Z</t>
  </si>
  <si>
    <t>Venk - Strategy</t>
  </si>
  <si>
    <t>MEETING-2933</t>
  </si>
  <si>
    <t>2000-07-24T19:00:00Z</t>
  </si>
  <si>
    <t>MEETING-2934</t>
  </si>
  <si>
    <t>Go Conference</t>
  </si>
  <si>
    <t>Updated: e-assist demo/mtg. - Doug Adkins</t>
  </si>
  <si>
    <t>Sales rep, Jamie Dewing, will bring his sales engineer. The plan is for a 1-1.5 hour meeting with a brief introduction to the company and a demo of their solution.  E-assist is targeting larger centers (25 CSRs+) but they have a number of  smaller accounts with growth potential.   Lisa, you are invited, but attendance is not necessary.</t>
  </si>
  <si>
    <t>MEETING-2935</t>
  </si>
  <si>
    <t>2000-06-14T20:00:00Z</t>
  </si>
  <si>
    <t>Call In at 1:15</t>
  </si>
  <si>
    <t>MEETING-2936</t>
  </si>
  <si>
    <t>2000-09-16T15:30:00Z</t>
  </si>
  <si>
    <t>MEETING-2937</t>
  </si>
  <si>
    <t>2000-05-09T17:30:00Z</t>
  </si>
  <si>
    <t>Mitch/Lisa - Identify Process documents</t>
  </si>
  <si>
    <t>MEETING-2938</t>
  </si>
  <si>
    <t>2000-11-06T20:00:00Z</t>
  </si>
  <si>
    <t>Elba - Project Status</t>
  </si>
  <si>
    <t>MEETING-2939</t>
  </si>
  <si>
    <t>2000-07-17T20:00:00Z</t>
  </si>
  <si>
    <t>Updated: Credit Assessment with CJ at Channelwave</t>
  </si>
  <si>
    <t>Need your help to go over the credit assessment process with CJ.  We will call CJ from the Oprah conference room.</t>
  </si>
  <si>
    <t>MEETING-2940</t>
  </si>
  <si>
    <t>2000-09-26T17:00:00Z</t>
  </si>
  <si>
    <t>MEETING-2942</t>
  </si>
  <si>
    <t>Jaime - Web Site</t>
  </si>
  <si>
    <t>MEETING-2943</t>
  </si>
  <si>
    <t>2000-08-25T22:00:00Z</t>
  </si>
  <si>
    <t>MEETING-2944</t>
  </si>
  <si>
    <t>2000-05-10T14:30:00Z</t>
  </si>
  <si>
    <t>MEETING-2945</t>
  </si>
  <si>
    <t>2000-11-03T00:30:00Z</t>
  </si>
  <si>
    <t>AE / Engineering Meeting Discussion</t>
  </si>
  <si>
    <t>MEETING-2946</t>
  </si>
  <si>
    <t>2000-07-12T16:00:00Z</t>
  </si>
  <si>
    <t>Prakash, this seems to be the earliest I can get on your calendar to discuss training....</t>
  </si>
  <si>
    <t>MEETING-2947</t>
  </si>
  <si>
    <t>Updated: Sales Staff Meeting</t>
  </si>
  <si>
    <t>Shawn Swanson along with a Rep from Sun will be joining the meeting. "Intro to Sun" 3:00 - 4:00.</t>
  </si>
  <si>
    <t>MEETING-2948</t>
  </si>
  <si>
    <t>2000-08-22T20:30:00Z</t>
  </si>
  <si>
    <t>Canceled: Interview Walt Kutz</t>
  </si>
  <si>
    <t>Walt Kutz is flying out from Philadelphia for Systems Engineering Candidate.</t>
  </si>
  <si>
    <t>MEETING-2949</t>
  </si>
  <si>
    <t>2000-10-31T00:30:00Z</t>
  </si>
  <si>
    <t>MEETING-2950</t>
  </si>
  <si>
    <t>2000-10-12T19:30:00Z</t>
  </si>
  <si>
    <t>Gene Garrett - Interview</t>
  </si>
  <si>
    <t>MEETING-2951</t>
  </si>
  <si>
    <t>Review Biz Dev Contract</t>
  </si>
  <si>
    <t>MEETING-2952</t>
  </si>
  <si>
    <t>2000-05-31T23:30:00Z</t>
  </si>
  <si>
    <t>partner program material review</t>
  </si>
  <si>
    <t>MEETING-2953</t>
  </si>
  <si>
    <t>2000-08-14T16:30:00Z</t>
  </si>
  <si>
    <t>Prep for Peoplesoft Presentation for estaff</t>
  </si>
  <si>
    <t>MEETING-2954</t>
  </si>
  <si>
    <t>MEETING-2955</t>
  </si>
  <si>
    <t>2000-06-30T20:30:00Z</t>
  </si>
  <si>
    <t>Interview with Leslie Chapman</t>
  </si>
  <si>
    <t>Resume and schedule will follow.</t>
  </si>
  <si>
    <t>MEETING-2956</t>
  </si>
  <si>
    <t>2000-11-01T22:00:00Z</t>
  </si>
  <si>
    <t>MEETING-2957</t>
  </si>
  <si>
    <t>2000-09-12T22:00:00Z</t>
  </si>
  <si>
    <t>PSG Group Overview</t>
  </si>
  <si>
    <t>Team,  I'd like to get together and spend 1 hour having you provide me with an overview of your department goals and objectives.  Let me know if you have any questions beforehand.  Thanks, Lisa</t>
  </si>
  <si>
    <t>MEETING-2958</t>
  </si>
  <si>
    <t>2000-05-29T20:00:00Z</t>
  </si>
  <si>
    <t>Canceled: Exective Staff Meeting</t>
  </si>
  <si>
    <t>MEETING-2959</t>
  </si>
  <si>
    <t>2000-11-16T23:30:00Z</t>
  </si>
  <si>
    <t>Hiring status meeting</t>
  </si>
  <si>
    <t>MEETING-2960</t>
  </si>
  <si>
    <t>2000-08-09T15:30:00Z</t>
  </si>
  <si>
    <t>Updated: Budget/Headcount w/Susan Simmons</t>
  </si>
  <si>
    <t>MEETING-2961</t>
  </si>
  <si>
    <t>2000-10-21T00:00:00Z</t>
  </si>
  <si>
    <t>Quinn - UI</t>
  </si>
  <si>
    <t>MEETING-2962</t>
  </si>
  <si>
    <t>2000-10-05T19:30:00Z</t>
  </si>
  <si>
    <t>Venk's conf room (Jim Donnelly will be calling in)</t>
  </si>
  <si>
    <t>E*TRADE prep meeting</t>
  </si>
  <si>
    <t>To discuss strategy for E*TRADE They can not meet this week (and Kelsey will be on vacation next week)</t>
  </si>
  <si>
    <t>MEETING-2963</t>
  </si>
  <si>
    <t>2000-06-27T21:00:00Z</t>
  </si>
  <si>
    <t>MEETING-2965</t>
  </si>
  <si>
    <t>MEETING-2966</t>
  </si>
  <si>
    <t>Updated: Standard Reports from ChannelWave</t>
  </si>
  <si>
    <t>Jim requested to change it to 12:30.  To discuss if standard reports from ChannelWave will be sufficient to meet your reporting needs.</t>
  </si>
  <si>
    <t>MEETING-2967</t>
  </si>
  <si>
    <t>2000-06-23T16:30:00Z</t>
  </si>
  <si>
    <t>partner program review</t>
  </si>
  <si>
    <t>MEETING-2968</t>
  </si>
  <si>
    <t>2000-11-16T19:00:00Z</t>
  </si>
  <si>
    <t>MEETING-2969</t>
  </si>
  <si>
    <t>2000-08-30T20:00:00Z</t>
  </si>
  <si>
    <t>Stephen Gomen</t>
  </si>
  <si>
    <t>MEETING-2970</t>
  </si>
  <si>
    <t>Partner Program Overview</t>
  </si>
  <si>
    <t>Review Partner Program content</t>
  </si>
  <si>
    <t>MEETING-2971</t>
  </si>
  <si>
    <t>MEETING-2972</t>
  </si>
  <si>
    <t>2000-07-19T20:00:00Z</t>
  </si>
  <si>
    <t>MEETING-2973</t>
  </si>
  <si>
    <t>Account setup for Professional Services in PeopleSoft, Ruyben</t>
  </si>
  <si>
    <t>Hello,  I was talking to Lisa about tracking Professional Services revenue accounts in PeopleSoft and she has some input which I think will be useful to us in defining account hierarchies.  Thanks, Ruyben.</t>
  </si>
  <si>
    <t>MEETING-2974</t>
  </si>
  <si>
    <t>2000-06-16T15:30:00Z</t>
  </si>
  <si>
    <t>Interview Tony Tarsia - Sales Candidate</t>
  </si>
  <si>
    <t>MEETING-2975</t>
  </si>
  <si>
    <t>2000-12-21T01:00:00Z</t>
  </si>
  <si>
    <t>E*Trade International / Hong Kong conference call -Joe Raymond, Jim Safka</t>
  </si>
  <si>
    <t>MEETING-2976</t>
  </si>
  <si>
    <t>2000-08-25T18:00:00Z</t>
  </si>
  <si>
    <t>Updated: Review of MS Project spreadsheet and xfunctional acitivies relative to support</t>
  </si>
  <si>
    <t>Please plan to attend this meeting.  We will have food brought in.  Please come prepared to discuss:  1.  Resources needed/assigned owner 2.  Xfunctional dependencies 3.  Timeline to complete  Since we have not drilled down into enough detail on the support model we might need to discuss this at a high level and use our weekly support core team meeting to define details of execution and more.  Amitabh since you will be out, PLEASE provide me with your inputs prior to your departure.  Please use the spreadsheet Toni sent out and we reviewed with you to get your specific tasks.  Thanks.  Regards, Helen</t>
  </si>
  <si>
    <t>MEETING-2977</t>
  </si>
  <si>
    <t>1/1 with Andrew Lister</t>
  </si>
  <si>
    <t>He works with Richard W. &amp; is in charge of PR in the UK.</t>
  </si>
  <si>
    <t>MEETING-2978</t>
  </si>
  <si>
    <t>2000-09-18T22:30:00Z</t>
  </si>
  <si>
    <t>MEETING-2979</t>
  </si>
  <si>
    <t>MEETING-2980</t>
  </si>
  <si>
    <t>Updated: MBO &amp; 1:1 w/Lisa Q</t>
  </si>
  <si>
    <t>MEETING-2981</t>
  </si>
  <si>
    <t>2000-08-01T16:30:00Z</t>
  </si>
  <si>
    <t>Canceled: 1 on 1 w/ Lisa Q.</t>
  </si>
  <si>
    <t>MEETING-2982</t>
  </si>
  <si>
    <t>2000-05-05T19:30:00Z</t>
  </si>
  <si>
    <t>MEETING-2983</t>
  </si>
  <si>
    <t>Hosting Seminar - Aberdeen / Webex</t>
  </si>
  <si>
    <t>MEETING-2984</t>
  </si>
  <si>
    <t>MEETING-2985</t>
  </si>
  <si>
    <t>Novell Meeting</t>
  </si>
  <si>
    <t>MEETING-2986</t>
  </si>
  <si>
    <t>2000-06-06T07:00:00Z</t>
  </si>
  <si>
    <t>MEETING-2987</t>
  </si>
  <si>
    <t>All Day Meeting</t>
  </si>
  <si>
    <t>MEETING-2988</t>
  </si>
  <si>
    <t>Budget Meeting</t>
  </si>
  <si>
    <t>MEETING-2990</t>
  </si>
  <si>
    <t>Phillip O'Connell</t>
  </si>
  <si>
    <t>MEETING-2991</t>
  </si>
  <si>
    <t>2000-10-11T22:00:00Z</t>
  </si>
  <si>
    <t>Grep Zippi - Interview</t>
  </si>
  <si>
    <t>MEETING-2992</t>
  </si>
  <si>
    <t>RightnowWeb Demo</t>
  </si>
  <si>
    <t>MEETING-2993</t>
  </si>
  <si>
    <t>2000-10-27T01:00:00Z</t>
  </si>
  <si>
    <t>Prakash/Divakar - India</t>
  </si>
  <si>
    <t>Discuss plans for India.</t>
  </si>
  <si>
    <t>MEETING-2994</t>
  </si>
  <si>
    <t>MEETING-2995</t>
  </si>
  <si>
    <t>2000-06-29T18:00:00Z</t>
  </si>
  <si>
    <t>Channelwave review</t>
  </si>
  <si>
    <t>MEETING-2996</t>
  </si>
  <si>
    <t>2000-05-30T22:30:00Z</t>
  </si>
  <si>
    <t>Updated: rescheduled:  Document specifics regarding current trouble call process and content</t>
  </si>
  <si>
    <t>Working on documenting the process to provide support to our new customers.  We need to spend 30-60 minutes with you, going into more detail on the support calls you have been handling.     In order to scale to hundreds and then thousands of rolled out customers, we need to identify what we need to put in place for process and personell.  Lets talk about the following items.  We are just looking for averages (swag) here.  1.  What are the types of questions you are getting.    2.  When or what time of day are the calls coming in. 3.  When are the peak call-in times. 4.  What percentage of the calls are you able to resolve during the initial call in.   5.  How long does it normally take for a call when you can resolve it without a callback.  6.  How long does it take to resolve the support issue when you cannot solve it during the initial call? 7.  How many people typically get involved in the resolution?   8.  What are the roles of the people your are getting involved?  9.  What do you think is the skillset we will need to look for when we hire people to handle the first tier support. 10.  Anything else you think is important that we should know  Also, If anything is really broken right now, we can attempt to get some quick win's by tweaking process or getting additional resource.</t>
  </si>
  <si>
    <t>MEETING-2997</t>
  </si>
  <si>
    <t>2000-08-08T18:00:00Z</t>
  </si>
  <si>
    <t>Updated: Budget/Headcount w/ Craig Stewart</t>
  </si>
  <si>
    <t>MEETING-2998</t>
  </si>
  <si>
    <t>2000-10-27T18:30:00Z</t>
  </si>
  <si>
    <t>Souza's - Bryan</t>
  </si>
  <si>
    <t>MEETING-3000</t>
  </si>
  <si>
    <t>2000-07-13T15:30:00Z</t>
  </si>
  <si>
    <t>Antioch</t>
  </si>
  <si>
    <t>Debbie King - Summary of Interviews</t>
  </si>
  <si>
    <t>Debbie will present the report compiled through the executive interview process.</t>
  </si>
  <si>
    <t>MEETING-3001</t>
  </si>
  <si>
    <t>2000-09-04T20:00:00Z</t>
  </si>
  <si>
    <t>MEETING-3002</t>
  </si>
  <si>
    <t>Board of Directors Meeting [12:30-2:30 closed, 2:30-4:30 open]</t>
  </si>
  <si>
    <t>MEETING-3003</t>
  </si>
  <si>
    <t>2000-08-03T22:00:00Z</t>
  </si>
  <si>
    <t>Con Call w/ KPA</t>
  </si>
  <si>
    <t>MEETING-3004</t>
  </si>
  <si>
    <t>Novell Meeting and Presentation</t>
  </si>
  <si>
    <t>Meet with Gabrielle and VP of Real Estate.  Lisa to bring PowerPoint presentation.</t>
  </si>
  <si>
    <t>MEETING-3005</t>
  </si>
  <si>
    <t>2000-06-22T20:15:00Z</t>
  </si>
  <si>
    <t>Updated: Review Agenda for Exec Off-Site - Lisa Q. &amp;  David S.</t>
  </si>
  <si>
    <t>MEETING-3006</t>
  </si>
  <si>
    <t>2000-08-31T19:30:00Z</t>
  </si>
  <si>
    <t>Updated: Amy Moore - Exec. Admin. Candidate</t>
  </si>
  <si>
    <t>MEETING-3007</t>
  </si>
  <si>
    <t>FW: Meeting w/ Bus. Dev.</t>
  </si>
  <si>
    <t xml:space="preserve">All,  I am just writing to confirm this meeting at 10:00 today. Please let me or Elisabeth Whaley know if you won't attend.  Thanks,  Jackie Valle   -----Original Appointment----- From: </t>
  </si>
  <si>
    <t>Tuesday, November 07, 2000 2:34 PM To:</t>
  </si>
  <si>
    <t>Elisabeth Whaley When:</t>
  </si>
  <si>
    <t>Friday, November 10, 2000 10:00 AM-10:30 AM (GMT-08:00) Pacific Time (US &amp; Canada); Tijuana. Where:</t>
  </si>
  <si>
    <t>Conference Room - San Francisco Importance:</t>
  </si>
  <si>
    <t>High  To discuss Team Priorities and Processes</t>
  </si>
  <si>
    <t>MEETING-3008</t>
  </si>
  <si>
    <t>2000-07-31T16:00:00Z</t>
  </si>
  <si>
    <t>Conference Room - Currie</t>
  </si>
  <si>
    <t>Updated: CONFIRMED - interview with Vic Kaul - VP of Product Mgmt candidate</t>
  </si>
  <si>
    <t>Resume and agenda to follow once confirmed.</t>
  </si>
  <si>
    <t>MEETING-3009</t>
  </si>
  <si>
    <t>Canceled: resell discussion and decision</t>
  </si>
  <si>
    <t>MEETING-3010</t>
  </si>
  <si>
    <t>2000-05-17T23:00:00Z</t>
  </si>
  <si>
    <t>At Jamcracker</t>
  </si>
  <si>
    <t>Jamcracker Demo</t>
  </si>
  <si>
    <t>WE ARE GOING TO JAMCRACKER.  We have two options for this demo, 1) go to Jamcracker to see their implementation of the product live, or 2) see the demo over webex.  I know everyone's time is limited, but I think the site visit and seeing the live demo would give everyone a good feel for what they offer.  I'll leave this decision up to you all though, let me know and I'll coordinate either one.  Later today I will be sending out a document which describes the service offerings Jamcracker has TODAY.  David has promised to send this and as soon as I get it I will forward to you.  Also, David would like to have individual meetings with Finance, HR and IT to better understand the needs and go into more detail about the individual department offerings they have.  I have asked that he coordinate these with you directly.  Let me know if you have any questions.  Thanks, Lisa  PS - If there are others that need to be on the list, please invite them.</t>
  </si>
  <si>
    <t>MEETING-3011</t>
  </si>
  <si>
    <t>2000-11-08T16:30:00Z</t>
  </si>
  <si>
    <t>Betty - CGEY</t>
  </si>
  <si>
    <t>MEETING-3012</t>
  </si>
  <si>
    <t>2000-07-05T21:00:00Z</t>
  </si>
  <si>
    <t>MEETING-3013</t>
  </si>
  <si>
    <t>2000-05-11T18:30:00Z</t>
  </si>
  <si>
    <t>Sales process documentation meeting</t>
  </si>
  <si>
    <t>This will be our first meeting to start documenting sales process.  Let me know if there are others you'd like to involve.  I have another meeting scheduled prior to this on the topic of leads.</t>
  </si>
  <si>
    <t>MEETING-3014</t>
  </si>
  <si>
    <t>2000-11-03T17:00:00Z</t>
  </si>
  <si>
    <t>Let me know if this time doesn't work for you...</t>
  </si>
  <si>
    <t>MEETING-3015</t>
  </si>
  <si>
    <t>2000-07-14T17:30:00Z</t>
  </si>
  <si>
    <t>John Laport</t>
  </si>
  <si>
    <t>MEETING-3016</t>
  </si>
  <si>
    <t>2000-07-18T16:00:00Z</t>
  </si>
  <si>
    <t>MEETING-3017</t>
  </si>
  <si>
    <t>mitch and lisa close out with David</t>
  </si>
  <si>
    <t>MEETING-3018</t>
  </si>
  <si>
    <t>Elba - MC</t>
  </si>
  <si>
    <t>MEETING-3019</t>
  </si>
  <si>
    <t>Updated: 1 on 1 w/ Lisa Q.</t>
  </si>
  <si>
    <t>MEETING-3020</t>
  </si>
  <si>
    <t>Pivotal Assets Mgmt - Chris Lord/Chris Snelling</t>
  </si>
  <si>
    <t>MEETING-3021</t>
  </si>
  <si>
    <t>Scott - CGE&amp;Y Tentative</t>
  </si>
  <si>
    <t>MEETING-3023</t>
  </si>
  <si>
    <t>2000-12-13T08:00:00Z</t>
  </si>
  <si>
    <t>All day Meeting</t>
  </si>
  <si>
    <t>MEETING-3024</t>
  </si>
  <si>
    <t>2000-08-24T00:00:00Z</t>
  </si>
  <si>
    <t>Dinner ChannelWave</t>
  </si>
  <si>
    <t>MEETING-3025</t>
  </si>
  <si>
    <t>Move Day - No Meetings</t>
  </si>
  <si>
    <t>MEETING-3027</t>
  </si>
  <si>
    <t>Canceled: Bus. Dev/Sales Leads process</t>
  </si>
  <si>
    <t>MEETING-3028</t>
  </si>
  <si>
    <t>2000-08-15T22:00:00Z</t>
  </si>
  <si>
    <t>Corio - Final Contract Reviews</t>
  </si>
  <si>
    <t>MEETING-3031</t>
  </si>
  <si>
    <t>Dinner Eileen</t>
  </si>
  <si>
    <t>MEETING-3032</t>
  </si>
  <si>
    <t>2000-09-11T20:00:00Z</t>
  </si>
  <si>
    <t>John Schemena</t>
  </si>
  <si>
    <t>MEETING-3033</t>
  </si>
  <si>
    <t>2000-05-26T14:00:00Z</t>
  </si>
  <si>
    <t>Marriott - Frank</t>
  </si>
  <si>
    <t>MEETING-3034</t>
  </si>
  <si>
    <t>2000-08-08T15:30:00Z</t>
  </si>
  <si>
    <t>Updated: Conf. Call - Budget/Headcount w/Jim Donnelly</t>
  </si>
  <si>
    <t>MEETING-3035</t>
  </si>
  <si>
    <t>2000-12-25T21:00:00Z</t>
  </si>
  <si>
    <t>Canceled: Executive Staff Meeting</t>
  </si>
  <si>
    <t>Oops...</t>
  </si>
  <si>
    <t>MEETING-3036</t>
  </si>
  <si>
    <t>2000-06-29T22:00:00Z</t>
  </si>
  <si>
    <t>Debbie King  3:15</t>
  </si>
  <si>
    <t>MEETING-3037</t>
  </si>
  <si>
    <t>2000-09-07T15:30:00Z</t>
  </si>
  <si>
    <t>ChannelWave Project Meeting</t>
  </si>
  <si>
    <t>This meeting will serve as our weekly project review meeting.  The meeting has been extended to include a demo of the prototype for those who have not yet seen it.</t>
  </si>
  <si>
    <t>MEETING-3038</t>
  </si>
  <si>
    <t>Updated: Budget/Headcount w/Lisa Quaglietti</t>
  </si>
  <si>
    <t>MEETING-3040</t>
  </si>
  <si>
    <t>2000-10-03T23:00:00Z</t>
  </si>
  <si>
    <t>Ajay / Lisa 1-1</t>
  </si>
  <si>
    <t>MEETING-3041</t>
  </si>
  <si>
    <t>Richard Wadsworth</t>
  </si>
  <si>
    <t>MEETING-3042</t>
  </si>
  <si>
    <t>2000-05-17T22:00:00Z</t>
  </si>
  <si>
    <t>Tim - Salesforce.com will call</t>
  </si>
  <si>
    <t>MEETING-3043</t>
  </si>
  <si>
    <t>Conference Room - Morgan Hill</t>
  </si>
  <si>
    <t>Planning Agenda for meeting with Bis. Dev. and Prof. Serv.</t>
  </si>
  <si>
    <t>MEETING-3044</t>
  </si>
  <si>
    <t>MEETING-3045</t>
  </si>
  <si>
    <t>2000-10-23T14:30:00Z</t>
  </si>
  <si>
    <t>MEETING-3046</t>
  </si>
  <si>
    <t>Yvette Ddoge - Exec. Admin Candidate</t>
  </si>
  <si>
    <t>MEETING-3047</t>
  </si>
  <si>
    <t>Onyx - Michael Petonic - 415-441-8877</t>
  </si>
  <si>
    <t>MEETING-3049</t>
  </si>
  <si>
    <t>2000-07-21T00:00:00Z</t>
  </si>
  <si>
    <t>Conf. Call - Mktg. Meeting w/Mary Smith [will call]</t>
  </si>
  <si>
    <t>MEETING-3051</t>
  </si>
  <si>
    <t>Jonathan London from The Improved Performance Group</t>
  </si>
  <si>
    <t>Jon will call you directly (210) 391-1643</t>
  </si>
  <si>
    <t>MEETING-3052</t>
  </si>
  <si>
    <t>Shrigley Con call</t>
  </si>
  <si>
    <t>MEETING-3053</t>
  </si>
  <si>
    <t>Board Meeting</t>
  </si>
  <si>
    <t>MEETING-3054</t>
  </si>
  <si>
    <t>2000-05-12T02:00:00Z</t>
  </si>
  <si>
    <t>Dinner Eileen/Mitch</t>
  </si>
  <si>
    <t>MEETING-3055</t>
  </si>
  <si>
    <t>2000-11-08T00:30:00Z</t>
  </si>
  <si>
    <t>Interview with Brian Robinson - Tech Support Engi Candidate</t>
  </si>
  <si>
    <t>MEETING-3056</t>
  </si>
  <si>
    <t>Interview with Sue Chapman</t>
  </si>
  <si>
    <t>Possible Manager/Director of Training.</t>
  </si>
  <si>
    <t>MEETING-3057</t>
  </si>
  <si>
    <t>2000-06-20T20:30:00Z</t>
  </si>
  <si>
    <t>MEETING-3059</t>
  </si>
  <si>
    <t>2000-06-09T15:30:00Z</t>
  </si>
  <si>
    <t>Mitch and Lisa with David Hancock</t>
  </si>
  <si>
    <t>MEETING-3060</t>
  </si>
  <si>
    <t>2000-12-19T18:30:00Z</t>
  </si>
  <si>
    <t>George Richard</t>
  </si>
  <si>
    <t>MEETING-3061</t>
  </si>
  <si>
    <t>Oprah (Sales Conference Room)</t>
  </si>
  <si>
    <t>I will be out of town Monday, returning Wednesday. Jim</t>
  </si>
  <si>
    <t>MEETING-3064</t>
  </si>
  <si>
    <t>Chris longstaff</t>
  </si>
  <si>
    <t>MEETING-3065</t>
  </si>
  <si>
    <t>Phone Conference with Brett Pearson from the Sutherland Group</t>
  </si>
  <si>
    <t>Exploratory type of call to see what Sutherland and AvocadoIT can do together.  Brett will try to have John Abou on the call with him and will call you directly.  His phone number is : (716) 586-5757 ext. 2315</t>
  </si>
  <si>
    <t>MEETING-3066</t>
  </si>
  <si>
    <t>MEETING-3067</t>
  </si>
  <si>
    <t>2000-10-11T17:00:00Z</t>
  </si>
  <si>
    <t>Bus. Dev &amp; Sales Leads Process</t>
  </si>
  <si>
    <t>MEETING-3069</t>
  </si>
  <si>
    <t>2000-06-05T16:00:00Z</t>
  </si>
  <si>
    <t>Lead Review - Kelsey</t>
  </si>
  <si>
    <t>Review current disposition of leads Discuss lead quality</t>
  </si>
  <si>
    <t>MEETING-3070</t>
  </si>
  <si>
    <t>2000-08-10T23:30:00Z</t>
  </si>
  <si>
    <t>Matt - CIO Project</t>
  </si>
  <si>
    <t>MEETING-3071</t>
  </si>
  <si>
    <t>2000-10-25T14:30:00Z</t>
  </si>
  <si>
    <t>Budget data for Doug on Spt Engs.</t>
  </si>
  <si>
    <t>MEETING-3072</t>
  </si>
  <si>
    <t>2000-07-06T15:00:00Z</t>
  </si>
  <si>
    <t>Chris Longstaff will call me</t>
  </si>
  <si>
    <t>MEETING-3074</t>
  </si>
  <si>
    <t>2000-06-29T16:00:00Z</t>
  </si>
  <si>
    <t>ChannelWave - Demo Prep</t>
  </si>
  <si>
    <t>MEETING-3075</t>
  </si>
  <si>
    <t>Updated: Executive Staff Meeting: 1-800-446-1941, int- 630 424 8476, pc- 6636311#</t>
  </si>
  <si>
    <t>Venk has to be at the San Jose Airport by 1:30pm so E-Staff had to be moved back.  Sausalito conf. room was booked at this new time so make sure you go to the "SAN FRANCISCO" conference room this time...Thanks, Amy</t>
  </si>
  <si>
    <t>MEETING-3076</t>
  </si>
  <si>
    <t>2000-09-11T17:00:00Z</t>
  </si>
  <si>
    <t>Staff Meeting</t>
  </si>
  <si>
    <t>MEETING-3077</t>
  </si>
  <si>
    <t>2000-08-07T23:30:00Z</t>
  </si>
  <si>
    <t>Updated: Budget/Headcount w/ David Swanson</t>
  </si>
  <si>
    <t>MEETING-3078</t>
  </si>
  <si>
    <t>Channelwave Demo</t>
  </si>
  <si>
    <t>Demo SFA components of Channelwave....</t>
  </si>
  <si>
    <t>MEETING-3079</t>
  </si>
  <si>
    <t>MEETING-3080</t>
  </si>
  <si>
    <t>2000-05-23T16:00:00Z</t>
  </si>
  <si>
    <t>Updated: Board Meeting Presentation - Dry-Run</t>
  </si>
  <si>
    <t>This procedure will be part of the preparation for each Board Meeting for now on.  Please plan according.</t>
  </si>
  <si>
    <t>MEETING-3081</t>
  </si>
  <si>
    <t>2000-08-01T18:00:00Z</t>
  </si>
  <si>
    <t>Ruth -</t>
  </si>
  <si>
    <t>MEETING-3083</t>
  </si>
  <si>
    <t>MEETING-3084</t>
  </si>
  <si>
    <t>2000-05-22T15:30:00Z</t>
  </si>
  <si>
    <t>M'Liss meet at Wegmans</t>
  </si>
  <si>
    <t>MEETING-3085</t>
  </si>
  <si>
    <t>2000-11-11T00:30:00Z</t>
  </si>
  <si>
    <t>Canceled: Interview with Tracy Hsu - PM Candidate</t>
  </si>
  <si>
    <t>MEETING-3087</t>
  </si>
  <si>
    <t>2000-09-28T19:30:00Z</t>
  </si>
  <si>
    <t>Don will be coming to the hotel.  This is for the NYC sales position.</t>
  </si>
  <si>
    <t>MEETING-3088</t>
  </si>
  <si>
    <t>2000-06-19T17:30:00Z</t>
  </si>
  <si>
    <t>Hi Lisa  Can we possibly do a switch here?  Tennille</t>
  </si>
  <si>
    <t>MEETING-3089</t>
  </si>
  <si>
    <t>2000-06-30T15:30:00Z</t>
  </si>
  <si>
    <t>MEETING-3090</t>
  </si>
  <si>
    <t>2000-07-24T17:30:00Z</t>
  </si>
  <si>
    <t>MEETING-3091</t>
  </si>
  <si>
    <t>Rob Morrow - Pricing</t>
  </si>
  <si>
    <t>MEETING-3092</t>
  </si>
  <si>
    <t>2000-06-12T23:30:00Z</t>
  </si>
  <si>
    <t>Venk - Contracts</t>
  </si>
  <si>
    <t>MEETING-3093</t>
  </si>
  <si>
    <t>2000-12-22T00:00:00Z</t>
  </si>
  <si>
    <t>Meeting to discuss hosted model changes and license pricing</t>
  </si>
  <si>
    <t>Lisa,  Can we catch up on pricing for hosted and license?  Thanks.  Alex</t>
  </si>
  <si>
    <t>MEETING-3094</t>
  </si>
  <si>
    <t>Call Doug</t>
  </si>
  <si>
    <t>MEETING-3095</t>
  </si>
  <si>
    <t>Leads [Distribution/Qualification] process documentation meeting</t>
  </si>
  <si>
    <t>MEETING-3096</t>
  </si>
  <si>
    <t>Morgan Hill - B Side of Building in Prof Svcs Area</t>
  </si>
  <si>
    <t>Internal ETrade Support Discussions</t>
  </si>
  <si>
    <t>Prepare for eTrade meeting on support for Tuesday.</t>
  </si>
  <si>
    <t>MEETING-3098</t>
  </si>
  <si>
    <t>2000-10-17T23:00:00Z</t>
  </si>
  <si>
    <t>Richard 1/1</t>
  </si>
  <si>
    <t>Further discussion from earlier this week...</t>
  </si>
  <si>
    <t>MEETING-3099</t>
  </si>
  <si>
    <t>2000-09-19T00:20:00Z</t>
  </si>
  <si>
    <t>Updated: Updated time:  Status meeting with E*TRADE</t>
  </si>
  <si>
    <t>They are running late.  We'll start at 5:20pm in my office.  Thx.  K</t>
  </si>
  <si>
    <t>MEETING-3100</t>
  </si>
  <si>
    <t>2000-06-08T15:30:00Z</t>
  </si>
  <si>
    <t>lisa and Mitch with Bethany</t>
  </si>
  <si>
    <t>MEETING-3101</t>
  </si>
  <si>
    <t>2000-12-19T00:00:00Z</t>
  </si>
  <si>
    <t>New Forecast view in ChannelWave</t>
  </si>
  <si>
    <t>MEETING-3102</t>
  </si>
  <si>
    <t>MEETING-3103</t>
  </si>
  <si>
    <t>Candidate from Arizona.</t>
  </si>
  <si>
    <t>MEETING-3104</t>
  </si>
  <si>
    <t>2000-07-12T18:00:00Z</t>
  </si>
  <si>
    <t>Gavin, ChannelWave</t>
  </si>
  <si>
    <t>MEETING-3105</t>
  </si>
  <si>
    <t>Menlo Park (E*TRADE)</t>
  </si>
  <si>
    <t>MANDATORY E*TRADE meeting re XML project</t>
  </si>
  <si>
    <t xml:space="preserve">We will leave here at 9:00am and the meeting starts in Menlo Park at 9:30am E*TRADE has basically said they need us there tomorrow morning to finalize (that means bring-in) the dates for deploying the XML application.  They are escalating this.  They want two things: </t>
  </si>
  <si>
    <t>MEETING-3106</t>
  </si>
  <si>
    <t>2000-06-08T18:00:00Z</t>
  </si>
  <si>
    <t>pricing meeting -- last for the q</t>
  </si>
  <si>
    <t>Please come prepared to discuss pricing.  Given the late date, pricing resolved at this meeting will apply to next Q as well.  Prakash, please come prepared to discuss whether user based pricing (ie based on number of registered users or unique visitors) is feasible if the carriers block the phone numbers.</t>
  </si>
  <si>
    <t>MEETING-3108</t>
  </si>
  <si>
    <t>2000-08-24T17:30:00Z</t>
  </si>
  <si>
    <t>Jamcracker Meeting</t>
  </si>
  <si>
    <t>Review options with Jamcracker for the WorkAround program, HR and support.</t>
  </si>
  <si>
    <t>MEETING-3109</t>
  </si>
  <si>
    <t>Interview with Adrian Hall</t>
  </si>
  <si>
    <t>MEETING-3110</t>
  </si>
  <si>
    <t>MEETING-3111</t>
  </si>
  <si>
    <t>Updated: Andersen and Microsoft discussion</t>
  </si>
  <si>
    <t>o.k. maybe the original meeting length was excessive... ----------------------- Short 1hr meeting to discuss supporting Andersen with Microsoft</t>
  </si>
  <si>
    <t>MEETING-3112</t>
  </si>
  <si>
    <t>2000-09-13T00:00:00Z</t>
  </si>
  <si>
    <t>Facilities Planning</t>
  </si>
  <si>
    <t>Sorry for the late notice, but according to your calendars you both have 5 to 6pm open today. Can each of you meet to discuss next steps for the facilities search?</t>
  </si>
  <si>
    <t>MEETING-3113</t>
  </si>
  <si>
    <t>2000-05-31T01:30:00Z</t>
  </si>
  <si>
    <t>Sullivan conference room</t>
  </si>
  <si>
    <t>Quick Discussion about HP Brazil</t>
  </si>
  <si>
    <t>Prakash and Lisa,  If possible, can we meet for 15 minutes to talk about the support needed for HP in Brazil. Please let me know if you are available at  6:30 today.  If not, how about tomorrow.   I looked at the calendars and it looked as though both of you are available after 6pm today and tomorrow.   I appreciate your help.  Thanks, Robert</t>
  </si>
  <si>
    <t>MEETING-3114</t>
  </si>
  <si>
    <t>MEETING-3115</t>
  </si>
  <si>
    <t>2000-10-23T19:00:00Z</t>
  </si>
  <si>
    <t>Updated: E*TRADE Meeting - Conference Call</t>
  </si>
  <si>
    <t>The dial-in number is : 1-800-559-0872 pass code: 6127581 #</t>
  </si>
  <si>
    <t>MEETING-3117</t>
  </si>
  <si>
    <t>2000-10-12T22:30:00Z</t>
  </si>
  <si>
    <t>MEETING-3118</t>
  </si>
  <si>
    <t>Inteview for Technology</t>
  </si>
  <si>
    <t>Ram Gupta</t>
  </si>
  <si>
    <t>MEETING-3119</t>
  </si>
  <si>
    <t>Canceled: Executive Staff Meeting: 1-800-446-1941, int- 630 424 8476, pc- 6636311#</t>
  </si>
  <si>
    <t>This E-staff has been canceled due to Venk's absence.  He will still be in Seattle...A</t>
  </si>
  <si>
    <t>MEETING-3120</t>
  </si>
  <si>
    <t>2000-09-08T22:00:00Z</t>
  </si>
  <si>
    <t>Susan - Facilities</t>
  </si>
  <si>
    <t>MEETING-3121</t>
  </si>
  <si>
    <t>Chris Heidelberger</t>
  </si>
  <si>
    <t>MEETING-3122</t>
  </si>
  <si>
    <t>2000-08-07T22:30:00Z</t>
  </si>
  <si>
    <t>Updated: Budget/Headcount w/David Chan</t>
  </si>
  <si>
    <t>MEETING-3123</t>
  </si>
  <si>
    <t>Meeting to talk about pricing</t>
  </si>
  <si>
    <t>2000-10-07T00:00:00Z</t>
  </si>
  <si>
    <t xml:space="preserve">It's time for another Beta meeting. For the functional area that you represent, please be prepared to discuss your readiness for Beta and any outstanding issues/questions.  Also, we need to meet weekly so what day/time would be best ?  </t>
  </si>
  <si>
    <t>MEETING-3125</t>
  </si>
  <si>
    <t>2000-10-05T23:45:00Z</t>
  </si>
  <si>
    <t>Updated: AE reports from ChannelWave, Ruyben</t>
  </si>
  <si>
    <t>MEETING-3126</t>
  </si>
  <si>
    <t>MEETING-3127</t>
  </si>
  <si>
    <t>2000-09-14T17:30:00Z</t>
  </si>
  <si>
    <t>MEETING-3128</t>
  </si>
  <si>
    <t>2000-08-03T20:30:00Z</t>
  </si>
  <si>
    <t>RightFax - ChannelWave Site Visit</t>
  </si>
  <si>
    <t>MEETING-3130</t>
  </si>
  <si>
    <t>2000-06-21T22:30:00Z</t>
  </si>
  <si>
    <t>MEETING-3131</t>
  </si>
  <si>
    <t>2000-11-14T23:00:00Z</t>
  </si>
  <si>
    <t>George / Marie</t>
  </si>
  <si>
    <t>MEETING-3132</t>
  </si>
  <si>
    <t>Budget Planning</t>
  </si>
  <si>
    <t>MEETING-3134</t>
  </si>
  <si>
    <t>2000-12-22T18:00:00Z</t>
  </si>
  <si>
    <t>Doug</t>
  </si>
  <si>
    <t>MEETING-3135</t>
  </si>
  <si>
    <t>2000-11-08T03:00:00Z</t>
  </si>
  <si>
    <t>Lisa's office?</t>
  </si>
  <si>
    <t>Updated: Meet to discuss CGE&amp;Y project timing, resources</t>
  </si>
  <si>
    <t>MEETING-3136</t>
  </si>
  <si>
    <t>2000-07-20T18:30:00Z</t>
  </si>
  <si>
    <t>It's a surprise!</t>
  </si>
  <si>
    <t>Lisa/Mitch</t>
  </si>
  <si>
    <t>MEETING-3137</t>
  </si>
  <si>
    <t>2000-10-09T14:30:00Z</t>
  </si>
  <si>
    <t>(800) 368-4750.  The participant code is 191639.</t>
  </si>
  <si>
    <t>Airband - Con Call 1-800-368-4750 - John White</t>
  </si>
  <si>
    <t>MEETING-3138</t>
  </si>
  <si>
    <t>Chris Longstaffe</t>
  </si>
  <si>
    <t>MEETING-3139</t>
  </si>
  <si>
    <t>2000-05-11T21:00:00Z</t>
  </si>
  <si>
    <t>Jamcracker - David Aurwick</t>
  </si>
  <si>
    <t>Jamcracker will be on site to provide an overview of their company and products.  If I have missed anyone who should be included in this meeting, please let me know and I will add them to the attendee list.  Thanks, Lisa</t>
  </si>
  <si>
    <t>MEETING-3140</t>
  </si>
  <si>
    <t>2000-07-19T17:30:00Z</t>
  </si>
  <si>
    <t>Updated: Interview with Sanjoy Goyle - Corp. Security Activities Candidate</t>
  </si>
  <si>
    <t>MEETING-3141</t>
  </si>
  <si>
    <t>2000-12-18T15:30:00Z</t>
  </si>
  <si>
    <t>Dallas Time</t>
  </si>
  <si>
    <t>Canceled: Teleconference with Dan Hernandez &amp; Lisa Quaglietti</t>
  </si>
  <si>
    <t>MEETING-3142</t>
  </si>
  <si>
    <t>This meeting will serve as our weekly project review meeting.  For this meeting we will be focusing on what will be included in Phase 1.  The meeting will need to be 2 hours to cover everything we need to accomplish.  Thanks, Lisa</t>
  </si>
  <si>
    <t>MEETING-3143</t>
  </si>
  <si>
    <t>Portal Meeting</t>
  </si>
  <si>
    <t>MEETING-3144</t>
  </si>
  <si>
    <t>2000-11-02T01:00:00Z</t>
  </si>
  <si>
    <t>meeting to discuss psg prior to meeting with David C. on Thurs.</t>
  </si>
  <si>
    <t>MEETING-3145</t>
  </si>
  <si>
    <t>Updated: Status meeting with E*TRADE1-800-559-0872 Pass code: 6127581 followed by the #Confirmation #: 2988269</t>
  </si>
  <si>
    <t>Pass code: 6127581 followed by the # Confirmation #: 2988269  Rescheduled from 5 pm timeslot per E*Trade's request.  Steve Hirata - until the reporting issues are all cleared up.   This meeting is EVERY Monday at noon.  Thx.</t>
  </si>
  <si>
    <t>MEETING-3147</t>
  </si>
  <si>
    <t>2000-11-16T05:00:00Z</t>
  </si>
  <si>
    <t>India Communications Meeting [1030am Thursday in India]</t>
  </si>
  <si>
    <t>MEETING-3148</t>
  </si>
  <si>
    <t>2000-09-13T16:00:00Z</t>
  </si>
  <si>
    <t>prepare for lunch with Venk tomorrow</t>
  </si>
  <si>
    <t>You said we should do a little presentation for him and I would like to look at the stats with you to get some idea of the best way to do that.  I also want to get your feelings on what and how the ADR's and CRR's should not forget to mention at lunch.</t>
  </si>
  <si>
    <t>MEETING-3149</t>
  </si>
  <si>
    <t>2000-05-30T22:00:00Z</t>
  </si>
  <si>
    <t>Set up by Amitabh</t>
  </si>
  <si>
    <t>MEETING-3150</t>
  </si>
  <si>
    <t>Just cancelling this one.</t>
  </si>
  <si>
    <t>MEETING-3151</t>
  </si>
  <si>
    <t>Conference Room - Curie</t>
  </si>
  <si>
    <t>Art Taylor Interview</t>
  </si>
  <si>
    <t>MEETING-3152</t>
  </si>
  <si>
    <t>MEETING-3153</t>
  </si>
  <si>
    <t>MEETING-3154</t>
  </si>
  <si>
    <t>MBO w/Lisa Q</t>
  </si>
  <si>
    <t>MEETING-3155</t>
  </si>
  <si>
    <t>ChannelWave Allignment Meeting</t>
  </si>
  <si>
    <t>MEETING-3156</t>
  </si>
  <si>
    <t>2000-06-01T22:00:00Z</t>
  </si>
  <si>
    <t>Jamcracker Process Review</t>
  </si>
  <si>
    <t>MEETING-3157</t>
  </si>
  <si>
    <t>Karole - San Jose</t>
  </si>
  <si>
    <t>MEETING-3158</t>
  </si>
  <si>
    <t>2000-10-20T23:00:00Z</t>
  </si>
  <si>
    <t>MEETING-3160</t>
  </si>
  <si>
    <t>2000-06-28T21:30:00Z</t>
  </si>
  <si>
    <t>Interview with Candidate Leonard Dorfman - For Director of the Product Management Team</t>
  </si>
  <si>
    <t>MEETING-3161</t>
  </si>
  <si>
    <t>MEETING-3162</t>
  </si>
  <si>
    <t>Floor Plans</t>
  </si>
  <si>
    <t>MEETING-3163</t>
  </si>
  <si>
    <t>Offers</t>
  </si>
  <si>
    <t>Wanted to sit down and talk to you about offers for Brian Robinson and Balaji S.</t>
  </si>
  <si>
    <t>MEETING-3164</t>
  </si>
  <si>
    <t>2000-07-26T20:30:00Z</t>
  </si>
  <si>
    <t>MEETING-3165</t>
  </si>
  <si>
    <t>Meeting with E*TRADE</t>
  </si>
  <si>
    <t>MEETING-3167</t>
  </si>
  <si>
    <t>2000-10-05T16:30:00Z</t>
  </si>
  <si>
    <t>MEETING-3168</t>
  </si>
  <si>
    <t>2000-09-22T22:00:00Z</t>
  </si>
  <si>
    <t>MEETING-3169</t>
  </si>
  <si>
    <t>2000-06-12T18:00:00Z</t>
  </si>
  <si>
    <t>MEETING-3170</t>
  </si>
  <si>
    <t>Partner Support Meeting</t>
  </si>
  <si>
    <t>MEETING-3172</t>
  </si>
  <si>
    <t>Chris Training Review</t>
  </si>
  <si>
    <t>MEETING-3173</t>
  </si>
  <si>
    <t>2000-07-19T07:00:00Z</t>
  </si>
  <si>
    <t>MEETING-3174</t>
  </si>
  <si>
    <t>2000-05-04T17:00:00Z</t>
  </si>
  <si>
    <t>MEETING-3175</t>
  </si>
  <si>
    <t>2000-10-31T19:30:00Z</t>
  </si>
  <si>
    <t>Updated: Call with E*TRADE Canada - NOW!!!</t>
  </si>
  <si>
    <t>Sorry, I don't think you're available, but this was the only time she could do the call.</t>
  </si>
  <si>
    <t>MEETING-3176</t>
  </si>
  <si>
    <t>MEETING-3177</t>
  </si>
  <si>
    <t>2000-07-07T15:00:00Z</t>
  </si>
  <si>
    <t>Channelwave Project Planning</t>
  </si>
  <si>
    <t>MEETING-3178</t>
  </si>
  <si>
    <t>continue friday's discussion [choose 11am or 1pm]</t>
  </si>
  <si>
    <t>MEETING-3179</t>
  </si>
  <si>
    <t>2000-11-21T20:30:00Z</t>
  </si>
  <si>
    <t>Meeting with Amit V.</t>
  </si>
  <si>
    <t>MEETING-3181</t>
  </si>
  <si>
    <t>Updated: Verizon Opportunity, Resources &amp; Time Table - Craig &amp; Scott to lead w/Lisa Q, Craig S, Scott W, Prakash, Amitabh, Dan B &amp; Mary S</t>
  </si>
  <si>
    <t>MEETING-3182</t>
  </si>
  <si>
    <t>2000-07-01T00:00:00Z</t>
  </si>
  <si>
    <t>Orson Welles - the big conference room in the new space</t>
  </si>
  <si>
    <t>Licensing meeting on Thursday cancelled - this replaces it</t>
  </si>
  <si>
    <t>The next meeting will be held on Friday 6.30.00  Thursday's meeting is cancelled to give R&amp;D time to get the plan on paper and work through the issues required to get to us the licensing roadmap.  Here are the meeting notes -  Licensing meeting  6/27/00   Attendees: Helen, Lisa Q., Prakash, Srikanth, Marcia, Ruth  Overall Marcia stressed the need to get to a completed roadmap by 6.30 - complete with owners for each deliverable in R&amp;D, due dates, dependencies identified, known constraints, and open issues identified.    The team discussed whether the goal was to figure out when we could license what we had or to meet a particular date.  The team agreed that while it was aggressive to expect to get to a controlled beta by 9.30.00 that everyone was pumped up and enthusiastic about trying to meet that date.    The team agreed not to hold a meeting on Thursday 6.29 so that R&amp;D could use the time to complete their portion of the roadmap.    Srikanth asked for a number of items to be added to the workplan.  These are sorted into items that must be figured out prior to 6.30 as they are integral to the roadmap and items that must be added to the overall roadmap.     Add to roadmap *</t>
  </si>
  <si>
    <t>Testing the actual CD builds - 1 week - Mamta *</t>
  </si>
  <si>
    <t>Specify the resource requirements we will be asking the beta customer to commit to - Dan Baca -  *</t>
  </si>
  <si>
    <t>Beta program solicitation - Dan Baca *</t>
  </si>
  <si>
    <t>Beta program documentation - Ruth Gantly *</t>
  </si>
  <si>
    <t>Beta program licensing - Dan Baca *</t>
  </si>
  <si>
    <t>Beta program exit criteria - Dan Baca *</t>
  </si>
  <si>
    <t>Prepare BOM listing - Dan Baca *</t>
  </si>
  <si>
    <t>Negotiate licensing of outside products - Dan Baca *</t>
  </si>
  <si>
    <t>Determine training curriculum - Lisa Q *</t>
  </si>
  <si>
    <t>Hire technical trainer - done - Lisa Q *</t>
  </si>
  <si>
    <t>Identify additional resource to give training - Lisa Q  *</t>
  </si>
  <si>
    <t>Set up support infrastructure - Lisa Q *</t>
  </si>
  <si>
    <t>Identify additional contract resources who can assist with document - Ruth Gantly *</t>
  </si>
  <si>
    <t>Identify &amp; hire at least 4 support representatives - Lisa Q *</t>
  </si>
  <si>
    <t>Set up customer advocacy system - with each support rep having 1 developer and 1 project manager available to them to resolve beta issues promptly - Prakash *</t>
  </si>
  <si>
    <t>License management software - while not needed to support the controlled beta is needed for GA and therefore must be part of the product(s) from an architectural perspective - owner - TBD *</t>
  </si>
  <si>
    <t>Troubleshooting guide for utilities - Ruth *</t>
  </si>
  <si>
    <t>MEETING-3184</t>
  </si>
  <si>
    <t>Pricing for Training Services</t>
  </si>
  <si>
    <t>MEETING-3185</t>
  </si>
  <si>
    <t>I've got all the data back, I think, regarding HC.  Do you want to meet this afternoon to review?</t>
  </si>
  <si>
    <t>MEETING-3186</t>
  </si>
  <si>
    <t>MEETING-3188</t>
  </si>
  <si>
    <t>Updated: Verizon R&amp;D Appl. Bus. Dev. Mtg w/Craig S, Scott W, Lisa Q, Prakash, Amitabh, Dan B, Mary S, Trish, Ajay, Scott</t>
  </si>
  <si>
    <t>MEETING-3189</t>
  </si>
  <si>
    <t>2000-08-02T19:30:00Z</t>
  </si>
  <si>
    <t>Interview with Dave Young</t>
  </si>
  <si>
    <t>MEETING-3190</t>
  </si>
  <si>
    <t>MEETING-3191</t>
  </si>
  <si>
    <t>2000-09-01T00:30:00Z</t>
  </si>
  <si>
    <t>Dinner w/ David and Mary</t>
  </si>
  <si>
    <t>MEETING-3192</t>
  </si>
  <si>
    <t>Ops Process Review</t>
  </si>
  <si>
    <t>MEETING-3193</t>
  </si>
  <si>
    <t>Susan,  If you could join Mitch and I for the first 30 mins or so to get us on the right track it would be helpful.  Thanks, Lisa</t>
  </si>
  <si>
    <t>MEETING-3194</t>
  </si>
  <si>
    <t>MEETING-3195</t>
  </si>
  <si>
    <t>Ruyben</t>
  </si>
  <si>
    <t>MEETING-3196</t>
  </si>
  <si>
    <t>2000-07-20T17:30:00Z</t>
  </si>
  <si>
    <t>MEETING-3197</t>
  </si>
  <si>
    <t>Meeting to discuss comp and stock for ADR</t>
  </si>
  <si>
    <t>I checked calendars and everybody was open.  Lets meet in Lisa's office.</t>
  </si>
  <si>
    <t>MEETING-3198</t>
  </si>
  <si>
    <t>Paul Jacobson - Plumtree Software</t>
  </si>
  <si>
    <t>MEETING-3199</t>
  </si>
  <si>
    <t>MEETING-3200</t>
  </si>
  <si>
    <t>2000-07-13T17:30:00Z</t>
  </si>
  <si>
    <t>Tamra/Lisa - Corio</t>
  </si>
  <si>
    <t>MEETING-3201</t>
  </si>
  <si>
    <t>ChangePoint Demo by Corio for 1st 2 hours</t>
  </si>
  <si>
    <t>Corio will demonstrate the scheduling, projects, reporting and timekeeping part of ChangePoint first--about 2 hours, then go into revenue recognition discussion with Finance group following.</t>
  </si>
  <si>
    <t>MEETING-3202</t>
  </si>
  <si>
    <t>2000-08-18T16:00:00Z</t>
  </si>
  <si>
    <t>MEETING-3203</t>
  </si>
  <si>
    <t>2000-08-21T18:30:00Z</t>
  </si>
  <si>
    <t>Phone Interview with Cartee Bales</t>
  </si>
  <si>
    <t>Please let me know if this time works for you.  Cartee Bales, 312-222-5851, he will call you.</t>
  </si>
  <si>
    <t>MEETING-3204</t>
  </si>
  <si>
    <t>SE Training Meeting</t>
  </si>
  <si>
    <t>MEETING-3205</t>
  </si>
  <si>
    <t>MEETING-3206</t>
  </si>
  <si>
    <t>2000-10-10T18:00:00Z</t>
  </si>
  <si>
    <t>MEETING-3207</t>
  </si>
  <si>
    <t>2000-05-29T18:00:00Z</t>
  </si>
  <si>
    <t>MEETING-3208</t>
  </si>
  <si>
    <t>2000-08-10T16:30:00Z</t>
  </si>
  <si>
    <t>partner support model and review of partner initiatives</t>
  </si>
  <si>
    <t>MEETING-3209</t>
  </si>
  <si>
    <t>Prep for Managers Meeting</t>
  </si>
  <si>
    <t>MEETING-3211</t>
  </si>
  <si>
    <t>2000-10-10T18:30:00Z</t>
  </si>
  <si>
    <t>Frank - lunch Peppermill</t>
  </si>
  <si>
    <t>MEETING-3212</t>
  </si>
  <si>
    <t>MEETING-3213</t>
  </si>
  <si>
    <t>2000-12-14T08:00:00Z</t>
  </si>
  <si>
    <t>MEETING-3214</t>
  </si>
  <si>
    <t>2000-06-02T15:30:00Z</t>
  </si>
  <si>
    <t>Updated: Board Meeting [Reschedule]</t>
  </si>
  <si>
    <t>MEETING-3215</t>
  </si>
  <si>
    <t>Interview with Doug Atkins</t>
  </si>
  <si>
    <t>MEETING-3217</t>
  </si>
  <si>
    <t>2000-10-05T00:30:00Z</t>
  </si>
  <si>
    <t>MEETING-3218</t>
  </si>
  <si>
    <t>Meeting for Lisa Quaglietti</t>
  </si>
  <si>
    <t>MEETING-3219</t>
  </si>
  <si>
    <t>2000-09-06T23:00:00Z</t>
  </si>
  <si>
    <t>Administration Amy Moore</t>
  </si>
  <si>
    <t>MEETING-3220</t>
  </si>
  <si>
    <t>MEETING-3222</t>
  </si>
  <si>
    <t>2000-06-21T01:00:00Z</t>
  </si>
  <si>
    <t>David Hancock</t>
  </si>
  <si>
    <t>MEETING-3223</t>
  </si>
  <si>
    <t>AE Training</t>
  </si>
  <si>
    <t>MEETING-3224</t>
  </si>
  <si>
    <t>Updated: Business plan assumptions</t>
  </si>
  <si>
    <t>MEETING-3225</t>
  </si>
  <si>
    <t>2000-07-20T23:00:00Z</t>
  </si>
  <si>
    <t>Talk</t>
  </si>
  <si>
    <t>MEETING-3226</t>
  </si>
  <si>
    <t>Nasdaq Meeting 415 403 0612</t>
  </si>
  <si>
    <t>MEETING-3227</t>
  </si>
  <si>
    <t>Venk - Donivan</t>
  </si>
  <si>
    <t>MEETING-3228</t>
  </si>
  <si>
    <t>2000-12-18T18:30:00Z</t>
  </si>
  <si>
    <t>Recruiting center</t>
  </si>
  <si>
    <t>Meeting the new VP of Sales</t>
  </si>
  <si>
    <t>MEETING-3229</t>
  </si>
  <si>
    <t>Hi Lisa!  Hopefully this time can better fit you?  Tennille</t>
  </si>
  <si>
    <t>MEETING-3230</t>
  </si>
  <si>
    <t>Admin Candidate - Yvette Dodge for Venk</t>
  </si>
  <si>
    <t>MEETING-3231</t>
  </si>
  <si>
    <t>2000-05-17T01:00:00Z</t>
  </si>
  <si>
    <t>AE Process Review Meeting</t>
  </si>
  <si>
    <t>MEETING-3232</t>
  </si>
  <si>
    <t>2000-07-18T23:30:00Z</t>
  </si>
  <si>
    <t>Corio will call me</t>
  </si>
  <si>
    <t>MEETING-3233</t>
  </si>
  <si>
    <t>2000-06-08T23:00:00Z</t>
  </si>
  <si>
    <t>MEETING-3234</t>
  </si>
  <si>
    <t>2000-08-25T14:30:00Z</t>
  </si>
  <si>
    <t>Frank</t>
  </si>
  <si>
    <t>MEETING-3235</t>
  </si>
  <si>
    <t>2000-11-02T18:30:00Z</t>
  </si>
  <si>
    <t>meet w/ Kelsey re: E*TRADE</t>
  </si>
  <si>
    <t>Operations issues Service and customer support issues Technical issues (just fyi)</t>
  </si>
  <si>
    <t>MEETING-3236</t>
  </si>
  <si>
    <t>FW: Advertising meeting to decide budgets</t>
  </si>
  <si>
    <t xml:space="preserve">I keep sending to Lisa Chui.  Sorry   -----Original Appointment----- From: </t>
  </si>
  <si>
    <t>Wednesday, July 12, 2000 4:38 PM To:</t>
  </si>
  <si>
    <t>Barry Phillips; Jim Donnelly; Venk Shukla; Lisa Chui; David Chan; David Swanson; Marilisa Walski; Conference Room - Currie Cc:</t>
  </si>
  <si>
    <t>Prakash Iyer; Susan Simmons; Trish Lady; Craig Stewart When:</t>
  </si>
  <si>
    <t>Wednesday, July 19, 2000 12:00 PM-1:00 PM (GMT-08:00) Pacific Time (US &amp; Canada); Tijuana. Where:</t>
  </si>
  <si>
    <t>Boardroom  This is the meeting where we are deciding on the advertising budget as well as the magazines in which we will advertise.  I have scheduled our agency to come in and assist with the briefing.    We will not go through the creative strategy in this meeting.  That will be addressed in a later meeting.  Everyone has this time open.  Some people are listed as optional and do not need to come, but are more than welcome.  Thanks.</t>
  </si>
  <si>
    <t>MEETING-3237</t>
  </si>
  <si>
    <t>MEETING-3238</t>
  </si>
  <si>
    <t>Scott - PSI</t>
  </si>
  <si>
    <t>MEETING-3239</t>
  </si>
  <si>
    <t>2000-05-04T20:30:00Z</t>
  </si>
  <si>
    <t>Corio Site Meeting</t>
  </si>
  <si>
    <t>MEETING-3240</t>
  </si>
  <si>
    <t>2000-11-01T17:00:00Z</t>
  </si>
  <si>
    <t>Product Marketing</t>
  </si>
  <si>
    <t>MEETING-3241</t>
  </si>
  <si>
    <t>2000-07-12T00:00:00Z</t>
  </si>
  <si>
    <t>Conference Room - Oprah (Sales conf room)</t>
  </si>
  <si>
    <t>Updated: Providian response team meeting</t>
  </si>
  <si>
    <t>MEETING-3242</t>
  </si>
  <si>
    <t>Channelwave - Training Con Call - Call Chris and CJ</t>
  </si>
  <si>
    <t>MEETING-3243</t>
  </si>
  <si>
    <t>2000-06-07T16:30:00Z</t>
  </si>
  <si>
    <t>Partner Requirements/Support/Training</t>
  </si>
  <si>
    <t>I think there's some concern about our aggressive recruitment of channel partners, Big 5, etc.  I'd like to spend some quality time together to discuss timing of recruitment, requirements for support - pre/post-sales, training, expectations, etc.</t>
  </si>
  <si>
    <t>MEETING-3244</t>
  </si>
  <si>
    <t>MEETING-3246</t>
  </si>
  <si>
    <t>MEETING-3247</t>
  </si>
  <si>
    <t>ChannelWave Project Meeting 1-888-742-8686 ID 3009081</t>
  </si>
  <si>
    <t>MEETING-3248</t>
  </si>
  <si>
    <t>MEETING-3249</t>
  </si>
  <si>
    <t>2000-05-30T18:00:00Z</t>
  </si>
  <si>
    <t>Ron - Pricing</t>
  </si>
  <si>
    <t>MEETING-3250</t>
  </si>
  <si>
    <t>2000-08-15T16:00:00Z</t>
  </si>
  <si>
    <t>Interview with Andy Carlson</t>
  </si>
  <si>
    <t>Phone interview with Andy Carlson regarding his/the company Quintus working with avocadoit.  His phone number is: 847-885-6831 (based in Chicago)</t>
  </si>
  <si>
    <t>MEETING-3251</t>
  </si>
  <si>
    <t>2000-07-11T22:30:00Z</t>
  </si>
  <si>
    <t>Debbie King/Anne - Prep for 7-14</t>
  </si>
  <si>
    <t>MEETING-3253</t>
  </si>
  <si>
    <t>MEETING-3254</t>
  </si>
  <si>
    <t>Morgan Hill</t>
  </si>
  <si>
    <t>Demos at co-lo</t>
  </si>
  <si>
    <t>We need to document a process for demo hosting at co-lo.  There is a lot of confusion and it's important to set everyone straight and get it communicated to all appropriate parties within the company.</t>
  </si>
  <si>
    <t>MEETING-3255</t>
  </si>
  <si>
    <t>2000-08-08T02:00:00Z</t>
  </si>
  <si>
    <t>Dinner Dave - La Patheon Saratoga &amp; 280</t>
  </si>
  <si>
    <t>MEETING-3256</t>
  </si>
  <si>
    <t>Communications Meeting Agenda</t>
  </si>
  <si>
    <t>MEETING-3257</t>
  </si>
  <si>
    <t>Comm Meeting</t>
  </si>
  <si>
    <t>MEETING-3259</t>
  </si>
  <si>
    <t>2000-11-15T17:00:00Z</t>
  </si>
  <si>
    <t>David - Comp</t>
  </si>
  <si>
    <t>MEETING-3260</t>
  </si>
  <si>
    <t>2000-08-05T15:30:00Z</t>
  </si>
  <si>
    <t>Sofetel Hotel - Frank Breakfast</t>
  </si>
  <si>
    <t>MEETING-3262</t>
  </si>
  <si>
    <t>2000-10-03T22:00:00Z</t>
  </si>
  <si>
    <t>Peter Federer - Europe</t>
  </si>
  <si>
    <t>MEETING-3263</t>
  </si>
  <si>
    <t>2000-06-21T00:30:00Z</t>
  </si>
  <si>
    <t>MEETING-3264</t>
  </si>
  <si>
    <t>MEETING-3265</t>
  </si>
  <si>
    <t>Ruyben 1-1</t>
  </si>
  <si>
    <t>MEETING-3266</t>
  </si>
  <si>
    <t>2000-06-19T16:00:00Z</t>
  </si>
  <si>
    <t>Hi Lisa,  We have another candidate and I wanted to see if this time can work for you?  Tennille</t>
  </si>
  <si>
    <t>MEETING-3267</t>
  </si>
  <si>
    <t>2000-08-29T14:30:00Z</t>
  </si>
  <si>
    <t>MEETING-3268</t>
  </si>
  <si>
    <t>ChannelWave is unable to meet at all on Thursday due to an off-site.  I'll be trying to move all the Thursday meetings around...Sorry.</t>
  </si>
  <si>
    <t>MEETING-3269</t>
  </si>
  <si>
    <t>Chris Longstaff - VLC product demo</t>
  </si>
  <si>
    <t>MEETING-3270</t>
  </si>
  <si>
    <t>2000-06-13T21:00:00Z</t>
  </si>
  <si>
    <t>Dan Foster/Tom Convoy</t>
  </si>
  <si>
    <t>MEETING-3272</t>
  </si>
  <si>
    <t>2000-05-05T22:00:00Z</t>
  </si>
  <si>
    <t>MEETING-3273</t>
  </si>
  <si>
    <t>E*Trade Menlo Park</t>
  </si>
  <si>
    <t>Updated: E*Trade chalk talk at E*Trade in Menlo Park - this meeting starts at 1:30pm &amp; should last 1.5 to 2 hrs.</t>
  </si>
  <si>
    <t>Sorry this is for this Fri. &amp; not Thurs.</t>
  </si>
  <si>
    <t>MEETING-3274</t>
  </si>
  <si>
    <t>Dr. Toschi - Willow San Jose</t>
  </si>
  <si>
    <t>408-978-7991</t>
  </si>
  <si>
    <t>MEETING-3276</t>
  </si>
  <si>
    <t>Airband Conference CallDial in #: 800-3684750code:  611148</t>
  </si>
  <si>
    <t>code:  611148</t>
  </si>
  <si>
    <t>MEETING-3278</t>
  </si>
  <si>
    <t>2000-09-22T18:30:00Z</t>
  </si>
  <si>
    <t>Lunch Sally</t>
  </si>
  <si>
    <t>MEETING-3279</t>
  </si>
  <si>
    <t>Chris Longstaff meeting</t>
  </si>
  <si>
    <t>MEETING-3280</t>
  </si>
  <si>
    <t>2000-10-27T01:30:00Z</t>
  </si>
  <si>
    <t>Updated: Weekly AE Status Meeting - Park Place</t>
  </si>
  <si>
    <t>MEETING-3281</t>
  </si>
  <si>
    <t>Discuss PM roles and responsibilities</t>
  </si>
  <si>
    <t>MEETING-3282</t>
  </si>
  <si>
    <t>MEETING-3283</t>
  </si>
  <si>
    <t>2000-09-12T15:30:00Z</t>
  </si>
  <si>
    <t>MEETING-3284</t>
  </si>
  <si>
    <t>2000-05-31T22:30:00Z</t>
  </si>
  <si>
    <t>Breakaway Strategy Discussions</t>
  </si>
  <si>
    <t>Breakaway will call us.  Discovery discussions with VP of Strategy Services.</t>
  </si>
  <si>
    <t>MEETING-3285</t>
  </si>
  <si>
    <t>Budget/Headcount Meeting w/ Prakash Iyer</t>
  </si>
  <si>
    <t>MEETING-3286</t>
  </si>
  <si>
    <t>2000-07-06T03:30:00Z</t>
  </si>
  <si>
    <t>Mtg</t>
  </si>
  <si>
    <t>Can we meet to go over all our "stuff"?  I'm leaving now (Friday) and will come early Wednesday to see if you've confirmed.  Have a great weekend!!!</t>
  </si>
  <si>
    <t>MEETING-3287</t>
  </si>
  <si>
    <t>MEETING-3288</t>
  </si>
  <si>
    <t>2000-06-29T19:30:00Z</t>
  </si>
  <si>
    <t>Updated: INTERVIEW Grant Grederickson</t>
  </si>
  <si>
    <t>What about this time?  Thanks Tennille</t>
  </si>
  <si>
    <t>MEETING-3289</t>
  </si>
  <si>
    <t>Rescheduled for Monday, May 29th. - Memorial Day - Holiday</t>
  </si>
  <si>
    <t>MEETING-3290</t>
  </si>
  <si>
    <t>James - HC</t>
  </si>
  <si>
    <t>MEETING-3291</t>
  </si>
  <si>
    <t>Updated: Interview with Bob Schoettle - VP of Marketing Candidate</t>
  </si>
  <si>
    <t>MEETING-3292</t>
  </si>
  <si>
    <t>Finance Dept</t>
  </si>
  <si>
    <t>Weekly Finance Dept Meeting (from Tuesday)</t>
  </si>
  <si>
    <t>This is the meeting that I have had to reschedule because of the budget process.</t>
  </si>
  <si>
    <t>MEETING-3293</t>
  </si>
  <si>
    <t>Alara in Hayward - Pam Meyer</t>
  </si>
  <si>
    <t>MEETING-3294</t>
  </si>
  <si>
    <t>Updated: Finance Dept Weekly Meeting</t>
  </si>
  <si>
    <t>changed to Friday, since Paiman can't make it on Thursday</t>
  </si>
  <si>
    <t>MEETING-3295</t>
  </si>
  <si>
    <t>MEETING-3296</t>
  </si>
  <si>
    <t>Finance Dept Weekly Meeting</t>
  </si>
  <si>
    <t>MEETING-3297</t>
  </si>
  <si>
    <t>Consult with Kathy on Hourly Employee's</t>
  </si>
  <si>
    <t>Whitney Fong  Josh Marguilies Phil Gonzales</t>
  </si>
  <si>
    <t>MEETING-3298</t>
  </si>
  <si>
    <t>MEETING-3299</t>
  </si>
  <si>
    <t>2000-11-08T23:00:00Z</t>
  </si>
  <si>
    <t>Los Gatos</t>
  </si>
  <si>
    <t>Updated: John Gillardi / CGEY planning meeting</t>
  </si>
  <si>
    <t>MEETING-3300</t>
  </si>
  <si>
    <t>Updated: ChannelWave meeting on forecast</t>
  </si>
  <si>
    <t>MEETING-3301</t>
  </si>
  <si>
    <t>Canceled: VPS view in ChannelWave</t>
  </si>
  <si>
    <t>MEETING-3303</t>
  </si>
  <si>
    <t>2000-12-18T18:00:00Z</t>
  </si>
  <si>
    <t>Updated: Juniper strategy discussion</t>
  </si>
  <si>
    <t>Andy and Rayhan, Let's sit down and strategize for Juniper.  I'm going to try to schedule a meeting for mid-late Jan with Dodd's AA.  I also left a msg asking him who the incumbant SI is, or who (if anyone) is going to help with the Manugistics implementation. ----------------- Results from Dodd meeting and things to consider: Outsource manuf to both Solectron and Selestica now, but don't want to turn everything over to contract manufacturers (in his new role he wants to take more internal app &amp; IT ownership). Dodd came from Consumer ops at Compaq. His primary business interests are: 1) Improve predictability 2) Scale business 3) Europe and Asia growth. He thinks their superior products are resp for taking business from Cisco... Juniper is more hw-centric (ergo the superiority).  Dodd's mobilization interests are:  1) Custom reports  2) Manugistics mobilization (want to get reports on RIM in Jan... also, he thinks Manugistics will have a late Q1 turn-on for browser-based version)  3) more of their "web" apps are in the partnering area... need to find out if any of them could use mobilization.  4) For Dodd's own dept, he wants everyone to have realtime data on RIM or similar device, 75-80 people today, growing to 150 by mid '01.  5) Other departments that could use mobilization include Sales, IT (reports), maybe HR (use PSFT)  6) Possibly the biggest potential for us is mobilizing JUNOS, which is Juniper's Internet software for their routers, which they ship with every product and is crucial to the solution. We need to pursue OEM or similar discussions.  Enterprise apps they have and use:: Existing: Clarify, Selectica, QAD, EnCommerce. Just bought: Manugistics and PeopleSoft (HR), use wM to integrate.  ***************************** Michael Hughes Director of Sales AvocadoIT, Inc. 408-857-8533 mobile 408-562-7961 office &lt;mailto:michael.hughes@avocadoit.com&gt; &lt;http://www.avocadoit.com/&gt;</t>
  </si>
  <si>
    <t>MEETING-3304</t>
  </si>
  <si>
    <t>Pre-Beta Meeting</t>
  </si>
  <si>
    <t xml:space="preserve">Doug,  Can you please bring all your latest material ? I'll bring copies of what I have and also at least a list of what I think we need for whole product packaging (not just Cust Support) so we can review and get in synch before the 3pm meeting.  </t>
  </si>
  <si>
    <t>MEETING-3305</t>
  </si>
  <si>
    <t>Scott McGurl - Initial target Client list</t>
  </si>
  <si>
    <t>Identify low hanging fruit of both EP and CGEY existing client list to develop Initial Joint Target Sales list for December - 1Q01.  In order to do this - I will get and better understanding of our current sales pipeline and the types of applications and beneftis that the companies see..as well as a more focused view of what industires it makes best sense to partner w/ CGEY on.</t>
  </si>
  <si>
    <t>MEETING-3306</t>
  </si>
  <si>
    <t>Conference call with Martin Buhr @Neomar (415) 403-0291 x228</t>
  </si>
  <si>
    <t>MEETING-3307</t>
  </si>
  <si>
    <t>2000-11-22T18:00:00Z</t>
  </si>
  <si>
    <t>Discuss CGEY warrants</t>
  </si>
  <si>
    <t>Homework:  Read the contract provided by Kimberlie   Strategize:  How to discuss w/ CGEY next Tuesday's meeting - expect us to modify - sticky point as it will need board approval</t>
  </si>
  <si>
    <t>MEETING-3308</t>
  </si>
  <si>
    <t>Citium Meeting</t>
  </si>
  <si>
    <t>MEETING-3309</t>
  </si>
  <si>
    <t>2000-11-21T22:30:00Z</t>
  </si>
  <si>
    <t>Updated: Discuss SWAT and PM Program Management</t>
  </si>
  <si>
    <t>This has been shortened to 30 minutes. -Jackie</t>
  </si>
  <si>
    <t>MEETING-3310</t>
  </si>
  <si>
    <t>Updated: Scott McGurl re: Plumtree</t>
  </si>
  <si>
    <t>Betty - I blocked this out on my calendar.  Does this work for you or should I plan for something later?</t>
  </si>
  <si>
    <t>MEETING-3311</t>
  </si>
  <si>
    <t>Conference Room - Los Gatos  ("A" side)</t>
  </si>
  <si>
    <t>Meeting with Concio (to explore business opportunites)</t>
  </si>
  <si>
    <t>Jay Goyal  (408) 450-6337 Concio 3130 Coronado Drive Santa Clara, Ca  www.concio.com  jay@concio.com</t>
  </si>
  <si>
    <t>MEETING-3312</t>
  </si>
  <si>
    <t>2000-12-15T22:00:00Z</t>
  </si>
  <si>
    <t>Updated: Interview with Julie Conwell  [mgt recruiters]</t>
  </si>
  <si>
    <t>MEETING-3313</t>
  </si>
  <si>
    <t>Meeting with Wendy Heaton from Veritas Software</t>
  </si>
  <si>
    <t>wheaton@veritas.com she'll come here. -Jackie</t>
  </si>
  <si>
    <t>MEETING-3314</t>
  </si>
  <si>
    <t>2000-11-08T19:30:00Z</t>
  </si>
  <si>
    <t>Meeting with Home store</t>
  </si>
  <si>
    <t>MEETING-3317</t>
  </si>
  <si>
    <t>MEETING-3318</t>
  </si>
  <si>
    <t>Meeting with Lindi, Paul, Barry (Advertising)</t>
  </si>
  <si>
    <t>MEETING-3319</t>
  </si>
  <si>
    <t>2000-07-05T20:00:00Z</t>
  </si>
  <si>
    <t>Meeting to talk about projects</t>
  </si>
  <si>
    <t>MEETING-3320</t>
  </si>
  <si>
    <t>Marketing War Room Party</t>
  </si>
  <si>
    <t>Fun, fun, fun...  Let's have fun putting away all the great Marketing STUFF : - )</t>
  </si>
  <si>
    <t>MEETING-3322</t>
  </si>
  <si>
    <t>2000-08-22T16:00:00Z</t>
  </si>
  <si>
    <t>home page meeting</t>
  </si>
  <si>
    <t>MEETING-3323</t>
  </si>
  <si>
    <t>Meeting to brainstorm</t>
  </si>
  <si>
    <t xml:space="preserve">Mark, Please sit down with everyone on my team and verbally capture ideas here.  Once you have those, please throw them in an E-mail to me.  Please do not ask them to write up E-mails on this.  Examples to get started:  On-site dry-cleaning On-site auto detailing Concierge for pharmacy On-site daycare  The goal is to identify the things that the company could bring in to save all of us time.  Feel free to add in your input.  I need this by the end of day today.  Thanks, Barry   -----Original Message----- From: </t>
  </si>
  <si>
    <t>Thursday, June 29, 2000 11:20 AM To:</t>
  </si>
  <si>
    <t>David Swanson Cc:</t>
  </si>
  <si>
    <t xml:space="preserve">Barry Phillips  Great - partner up with Barry on this.     -----Original Message----- From: </t>
  </si>
  <si>
    <t>David Swanson   Sent:</t>
  </si>
  <si>
    <t>Thursday, June 29, 2000 11:08 AM To:</t>
  </si>
  <si>
    <t xml:space="preserve">Marcia Kadanoff  How about I partner with one of your folks and look at it from a company perspective.   -----Original Message----- From: </t>
  </si>
  <si>
    <t>Thursday, June 29, 2000 10:19 AM To:</t>
  </si>
  <si>
    <t xml:space="preserve">David Swanson  Do you want to marketing &amp; biz dev to try the service or do you want to champion this for the company more generally?  mk   -----Original Message----- From: </t>
  </si>
  <si>
    <t>Thursday, June 29, 2000 7:44 AM To:</t>
  </si>
  <si>
    <t xml:space="preserve">Marcia Kadanoff  I think it is a great idea and a good differentiator.   -----Original Message----- From: </t>
  </si>
  <si>
    <t>Wednesday, June 28, 2000 8:51 PM To:</t>
  </si>
  <si>
    <t>David Swanson  Number one thing my people want from the company is more time - which implies that one way to differentiate ourselves is with programs that save them time  Here's one idea - http://www.circles.com/ - concierge service  If you are interested, I'd love to test drive within marketing - let me know.  mk  Marcia Kadanoff Chief Marketing Officer AvocadoIT, Inc.  408.562.8050 direct 650.270.4309 mobile</t>
  </si>
  <si>
    <t>MEETING-3324</t>
  </si>
  <si>
    <t>Meeting with Carolyn of CB Solutions</t>
  </si>
  <si>
    <t>MEETING-3325</t>
  </si>
  <si>
    <t>2000-07-31T22:30:00Z</t>
  </si>
  <si>
    <t>WebEx and Emulators Presentation</t>
  </si>
  <si>
    <t>MEETING-3326</t>
  </si>
  <si>
    <t>MEETING-3328</t>
  </si>
  <si>
    <t>Pacific Ave</t>
  </si>
  <si>
    <t>Updated: demo ERT UI</t>
  </si>
  <si>
    <t>Would like to get your feedback at this point on the ERT UI. That way we still have time to improve before we ship the real product.</t>
  </si>
  <si>
    <t>MEETING-3329</t>
  </si>
  <si>
    <t>at their place</t>
  </si>
  <si>
    <t>Clear Ink Meeting</t>
  </si>
  <si>
    <t>MEETING-3330</t>
  </si>
  <si>
    <t>FW: Meeting to Discuss the Interface and Deliverables for the Sun CD</t>
  </si>
  <si>
    <t>Jaime McNeely   Sent:</t>
  </si>
  <si>
    <t>Monday, August 14, 2000 5:31 PM To:</t>
  </si>
  <si>
    <t>Jaime McNeely; Debbie Margulies; Toni Oliveria; Barry Phillips Cc:</t>
  </si>
  <si>
    <t>Shawn  Swanson; Mary Smith When:</t>
  </si>
  <si>
    <t>Thursday, August 17, 2000 10:00 AM-11:00 AM (GMT-08:00) Pacific Time (US &amp; Canada); Tijuana. Where:</t>
  </si>
  <si>
    <t>Conference Room - Chance  ? - refer to my email sent earlier.  jm</t>
  </si>
  <si>
    <t>MEETING-3331</t>
  </si>
  <si>
    <t>MEETING-3332</t>
  </si>
  <si>
    <t>MEETING-3334</t>
  </si>
  <si>
    <t>SPG Meeting</t>
  </si>
  <si>
    <t>MEETING-3335</t>
  </si>
  <si>
    <t>Meeting with Connected Brands</t>
  </si>
  <si>
    <t>MEETING-3336</t>
  </si>
  <si>
    <t>Marilisa - jobs</t>
  </si>
  <si>
    <t>MEETING-3339</t>
  </si>
  <si>
    <t>MEETING-3340</t>
  </si>
  <si>
    <t>MEETING-3343</t>
  </si>
  <si>
    <t>2000-07-13T20:00:00Z</t>
  </si>
  <si>
    <t>Publications Meetings with Lindi (eWeek 1, Computerworld 2)</t>
  </si>
  <si>
    <t>MEETING-3344</t>
  </si>
  <si>
    <t>Updated: Marketing Offsite</t>
  </si>
  <si>
    <t>MEETING-3346</t>
  </si>
  <si>
    <t>MEETING-3348</t>
  </si>
  <si>
    <t>Meeting and then Lunch (if desired)</t>
  </si>
  <si>
    <t>Webmama Meeting</t>
  </si>
  <si>
    <t>Not sure you have to attend prior to lunch but Barb and I wanted to take Lesley out to lunch to say thanks for the work after our one hour meeting.  thx. jaime</t>
  </si>
  <si>
    <t>MEETING-3349</t>
  </si>
  <si>
    <t>MEETING-3350</t>
  </si>
  <si>
    <t>MEETING-3351</t>
  </si>
  <si>
    <t>MEETING-3352</t>
  </si>
  <si>
    <t>MEETING-3353</t>
  </si>
  <si>
    <t>MEETING-3354</t>
  </si>
  <si>
    <t>PO review</t>
  </si>
  <si>
    <t>MEETING-3355</t>
  </si>
  <si>
    <t>Updated: Discussion of Transfer from Alliance Support to Internal</t>
  </si>
  <si>
    <t>Met with Mitch today and we had a preliminary discussion the transition to go from the Alliance Group to internal resources. Since both of you work with or receive information from the Alliance Group about your two programs I thought we all could meet to finish this discussion.  thank you. jaime</t>
  </si>
  <si>
    <t>MEETING-3356</t>
  </si>
  <si>
    <t>2000-07-10T17:00:00Z</t>
  </si>
  <si>
    <t>Burroughs</t>
  </si>
  <si>
    <t>Review Recruiting Aid &amp; Poster Layouts</t>
  </si>
  <si>
    <t>MEETING-3357</t>
  </si>
  <si>
    <t>Updated: Weekly Customer Marketing Meeting</t>
  </si>
  <si>
    <t>MEETING-3358</t>
  </si>
  <si>
    <t>MEETING-3359</t>
  </si>
  <si>
    <t>MEETING-3360</t>
  </si>
  <si>
    <t>2000-07-10T20:00:00Z</t>
  </si>
  <si>
    <t>Responsys Training</t>
  </si>
  <si>
    <t>MEETING-3361</t>
  </si>
  <si>
    <t>2000-12-13T22:30:00Z</t>
  </si>
  <si>
    <t>Interview with Rebecca Overson - Admin</t>
  </si>
  <si>
    <t>MEETING-3362</t>
  </si>
  <si>
    <t>MEETING-3363</t>
  </si>
  <si>
    <t>MEETING-3365</t>
  </si>
  <si>
    <t>2000-08-18T16:30:00Z</t>
  </si>
  <si>
    <t>SPG meeting today (waiting for time)</t>
  </si>
  <si>
    <t>MEETING-3366</t>
  </si>
  <si>
    <t>Updated: Con call with Ad agency</t>
  </si>
  <si>
    <t>MEETING-3367</t>
  </si>
  <si>
    <t>his office</t>
  </si>
  <si>
    <t>Meet with David Swanson</t>
  </si>
  <si>
    <t>MEETING-3369</t>
  </si>
  <si>
    <t>2000-11-13T22:40:00Z</t>
  </si>
  <si>
    <t>lobby</t>
  </si>
  <si>
    <t>sign meeting with Susan</t>
  </si>
  <si>
    <t>MEETING-3370</t>
  </si>
  <si>
    <t>Dinner Plans (maybe)</t>
  </si>
  <si>
    <t>MEETING-3372</t>
  </si>
  <si>
    <t>Clear Ink Meeting Today (waiting for time)</t>
  </si>
  <si>
    <t>MEETING-3373</t>
  </si>
  <si>
    <t>Meeting with Lindi, Barbara, Jaime</t>
  </si>
  <si>
    <t>MEETING-3374</t>
  </si>
  <si>
    <t>2000-07-21T18:45:00Z</t>
  </si>
  <si>
    <t>Lunch with Natasha, Denise, Kymberly</t>
  </si>
  <si>
    <t>MEETING-3376</t>
  </si>
  <si>
    <t>MEETING-3377</t>
  </si>
  <si>
    <t>2000-10-24T20:00:00Z</t>
  </si>
  <si>
    <t>Appointment at Cedar Glen</t>
  </si>
  <si>
    <t>MEETING-3378</t>
  </si>
  <si>
    <t>MEETING-3379</t>
  </si>
  <si>
    <t>2000-08-11T19:30:00Z</t>
  </si>
  <si>
    <t>lunch with Ecompany Now (Ellen Sullivan, Tom O'Brien)</t>
  </si>
  <si>
    <t>MEETING-3381</t>
  </si>
  <si>
    <t>Canceled: Weekly Customer Marketing Meeting</t>
  </si>
  <si>
    <t>We will find a time on Tuesdays since there is a sales meeting at this time.  Any bad times on Tuesdays?</t>
  </si>
  <si>
    <t>MEETING-3382</t>
  </si>
  <si>
    <t>the old Maya Lin?</t>
  </si>
  <si>
    <t>Group MBO Discussion</t>
  </si>
  <si>
    <t>How bout we put our heads together on the upcoming MBOs?  in the old maya lin (mary's sometimes office). wadayathink?</t>
  </si>
  <si>
    <t>MEETING-3383</t>
  </si>
  <si>
    <t>2000-08-24T08:00:00Z</t>
  </si>
  <si>
    <t>Interactive Week Meeting</t>
  </si>
  <si>
    <t>MEETING-3384</t>
  </si>
  <si>
    <t>Lunch with Judy and Vicki</t>
  </si>
  <si>
    <t>MEETING-3386</t>
  </si>
  <si>
    <t>Lunch for Judy going away</t>
  </si>
  <si>
    <t>MEETING-3387</t>
  </si>
  <si>
    <t>MEETING-3388</t>
  </si>
  <si>
    <t>ChannelWave Review</t>
  </si>
  <si>
    <t>MEETING-3389</t>
  </si>
  <si>
    <t>2000-10-09T15:30:00Z</t>
  </si>
  <si>
    <t>Hiring Update from Kathy</t>
  </si>
  <si>
    <t>CHeck with Kathy Chancellor regarding new MC, SE and AM hires.</t>
  </si>
  <si>
    <t>MEETING-3393</t>
  </si>
  <si>
    <t>MEETING-3395</t>
  </si>
  <si>
    <t>Get addresses and ph# from Mom</t>
  </si>
  <si>
    <t>MEETING-3396</t>
  </si>
  <si>
    <t>MEETING-3397</t>
  </si>
  <si>
    <t>2000-08-02T19:00:00Z</t>
  </si>
  <si>
    <t>Interview with David Young - Sales</t>
  </si>
  <si>
    <t>MEETING-3399</t>
  </si>
  <si>
    <t>Cal Sports Magazine</t>
  </si>
  <si>
    <t>Tonight at 9 on FSBA</t>
  </si>
  <si>
    <t>MEETING-3400</t>
  </si>
  <si>
    <t>MEETING-3402</t>
  </si>
  <si>
    <t>Call Gordon Z at home</t>
  </si>
  <si>
    <t>650-358-9279</t>
  </si>
  <si>
    <t>MEETING-3403</t>
  </si>
  <si>
    <t>2000-11-22T17:00:00Z</t>
  </si>
  <si>
    <t>Call Tony Tarsia</t>
  </si>
  <si>
    <t>MEETING-3404</t>
  </si>
  <si>
    <t>MEETING-3405</t>
  </si>
  <si>
    <t>2000-09-11T18:30:00Z</t>
  </si>
  <si>
    <t>Go pick up Joan</t>
  </si>
  <si>
    <t>MEETING-3406</t>
  </si>
  <si>
    <t>**Call in #(800) 559-0873, Pass Code: 6338724/ Sausalito Conf Room</t>
  </si>
  <si>
    <t>Updated: ChannelWave.. Sales &amp; Partner functionality.. what it can do and what it can't do.. re: reporting, etc.</t>
  </si>
  <si>
    <t>I'm going to ask Jackie to set up a conference call in number considering it's the day before Thanksgiving.. and assume that 1-2pm Boston Time for CJ will be ok.. If it isn't.. I'll also let you all know..   Toni</t>
  </si>
  <si>
    <t>MEETING-3407</t>
  </si>
  <si>
    <t>Susan Simmons RE: Stock</t>
  </si>
  <si>
    <t>MEETING-3408</t>
  </si>
  <si>
    <t>Your Cube</t>
  </si>
  <si>
    <t>Quick ChannelWave review</t>
  </si>
  <si>
    <t xml:space="preserve">Steve, </t>
  </si>
  <si>
    <t xml:space="preserve">I will need about 15 minutes or so to review the fields in ChannelWave that your group will be editing.  </t>
  </si>
  <si>
    <t>Please let me know if another time would work better for you - my day (and tomorrow) is wide open.  Thanks, Matt</t>
  </si>
  <si>
    <t>MEETING-3409</t>
  </si>
  <si>
    <t>Mitch's office</t>
  </si>
  <si>
    <t>Updated: ChannelWave File Format</t>
  </si>
  <si>
    <t>MEETING-3410</t>
  </si>
  <si>
    <t>2000-11-28T21:30:00Z</t>
  </si>
  <si>
    <t>You are scheduled to talk on: Channel Wave.  Sorry for the confusion.</t>
  </si>
  <si>
    <t>MEETING-3413</t>
  </si>
  <si>
    <t>Call Gene Garrett</t>
  </si>
  <si>
    <t>MEETING-3414</t>
  </si>
  <si>
    <t>2000-10-16T21:00:00Z</t>
  </si>
  <si>
    <t>Meet with SUsan SImmons re Stock Options</t>
  </si>
  <si>
    <t>MEETING-3415</t>
  </si>
  <si>
    <t>This is an alternate time for Darshan.  Per Ruyben's suggestion, I am scheduling Darshan and Elba separately to maximize the available time for both.</t>
  </si>
  <si>
    <t>MEETING-3416</t>
  </si>
  <si>
    <t>Luxery Tax Conf. Room</t>
  </si>
  <si>
    <t>Corio Meeting</t>
  </si>
  <si>
    <t>This is to meet with Scott Noel and Mark Richards of Corio, to discuss the following:  "We would like to meet with these people because Lisa and/or Prakash requested that we include their input in understanding high level processes in and around their groups. We won't need too much detail but here is a sample of questions we will ask:  How does the group plan to scale and evolve over the next 12 months? What requests/commitments does your group make to other functional groups? What information is passed between groups or shared with other groups? Describe the group's functions/processes at a high level.  What works and where are there problems? What current systems help you with your job?  What application functionality (from enterprise apps - not AvocadoIT products) is clearly needed, what might be helpful? Have you defined any requirements for systems to help you do your job?"</t>
  </si>
  <si>
    <t>MEETING-3417</t>
  </si>
  <si>
    <t>Quick meeting to talk about end of year stuff</t>
  </si>
  <si>
    <t>MEETING-3419</t>
  </si>
  <si>
    <t>9-11 MCs 11-12 OPS 1-2 AEMs 2-4 Finance</t>
  </si>
  <si>
    <t>MEETING-3420</t>
  </si>
  <si>
    <t>2000-09-28T23:00:00Z</t>
  </si>
  <si>
    <t>So, what is this ChannelWave that you keep hearing about?  Well, Tamra and I would love to show you some of the functions and features in order to get you started.  Then you can poke around and verify that it will capture the information necessary for your purposes.  We will meet in the Go Conference room to start, but you can then go back to your own computers and "explore" on your own.  If the selected time does not work for you, please recommend an alternate.</t>
  </si>
  <si>
    <t>MEETING-3421</t>
  </si>
  <si>
    <t>2000-09-01T22:45:00Z</t>
  </si>
  <si>
    <t>MEETING-3422</t>
  </si>
  <si>
    <t>2000-12-15T16:30:00Z</t>
  </si>
  <si>
    <t>Call TeleCheck and Stanford and CostCo</t>
  </si>
  <si>
    <t>MEETING-3423</t>
  </si>
  <si>
    <t>MEETING-3424</t>
  </si>
  <si>
    <t>ADRs/CRRs</t>
  </si>
  <si>
    <t>MEETING-3425</t>
  </si>
  <si>
    <t>2000-09-29T16:30:00Z</t>
  </si>
  <si>
    <t>Call AIS</t>
  </si>
  <si>
    <t>Alphonso 1-800-311-3444   x. 8062  9/28/00  15.49  Left Message</t>
  </si>
  <si>
    <t>MEETING-3426</t>
  </si>
  <si>
    <t>2000-09-01T20:30:00Z</t>
  </si>
  <si>
    <t>Corio Meetings</t>
  </si>
  <si>
    <t>MEETING-3428</t>
  </si>
  <si>
    <t>after the sales meeting, in his office</t>
  </si>
  <si>
    <t>meet with Gene to go over ChannelWave and get his input on future requirements</t>
  </si>
  <si>
    <t>MEETING-3429</t>
  </si>
  <si>
    <t>Field Reps</t>
  </si>
  <si>
    <t>MEETING-3430</t>
  </si>
  <si>
    <t>2000-09-01T22:00:00Z</t>
  </si>
  <si>
    <t>MEETING-3431</t>
  </si>
  <si>
    <t>ChannelWave overview and reporting needs</t>
  </si>
  <si>
    <t>I talked to Elisabeth and she said Gene was open.  We would like to go over CW basics and forecasting / reporting needs.  Elisabeth, this is an fyi only for you.</t>
  </si>
  <si>
    <t>MEETING-3432</t>
  </si>
  <si>
    <t>2000-10-04T15:30:00Z</t>
  </si>
  <si>
    <t>Call re 401K Rollover</t>
  </si>
  <si>
    <t>9/22/00 - Left message with 650-341-3322/Kishor Chand</t>
  </si>
  <si>
    <t>MEETING-3433</t>
  </si>
  <si>
    <t>Send Target List to CJ w/ Channel Wave</t>
  </si>
  <si>
    <t>MEETING-3435</t>
  </si>
  <si>
    <t>Call re Stock Check</t>
  </si>
  <si>
    <t>MEETING-3436</t>
  </si>
  <si>
    <t>2000-08-30T16:00:00Z</t>
  </si>
  <si>
    <t>Meet with Kathy Chanceler</t>
  </si>
  <si>
    <t>MEETING-3438</t>
  </si>
  <si>
    <t>Charles Schwab</t>
  </si>
  <si>
    <t>Joan and Matt to Ch. Schwab</t>
  </si>
  <si>
    <t>MEETING-3440</t>
  </si>
  <si>
    <t>Go to Schwab w/ Joan and Shane</t>
  </si>
  <si>
    <t>MEETING-3442</t>
  </si>
  <si>
    <t>2000-08-22T19:30:00Z</t>
  </si>
  <si>
    <t>Call DB - re Options</t>
  </si>
  <si>
    <t>MEETING-3444</t>
  </si>
  <si>
    <t>2000-12-21T02:00:00Z</t>
  </si>
  <si>
    <t>Meagan's birthday in Pleasant Hill--call Chris Bliss</t>
  </si>
  <si>
    <t>MEETING-3445</t>
  </si>
  <si>
    <t>2000-12-05T17:30:00Z</t>
  </si>
  <si>
    <t>mobilization meeting</t>
  </si>
  <si>
    <t>MEETING-3446</t>
  </si>
  <si>
    <t>Meeting with Susan Salim</t>
  </si>
  <si>
    <t>MEETING-3447</t>
  </si>
  <si>
    <t>discuss elabor.com -conference in Dave Meltzer</t>
  </si>
  <si>
    <t>MEETING-3448</t>
  </si>
  <si>
    <t>Specs with Quicken.com---Karen and Andy</t>
  </si>
  <si>
    <t>Call 650.944.2808</t>
  </si>
  <si>
    <t>MEETING-3449</t>
  </si>
  <si>
    <t>MEETING-3450</t>
  </si>
  <si>
    <t>Meeting about stock options with Susan Simmons</t>
  </si>
  <si>
    <t>MEETING-3451</t>
  </si>
  <si>
    <t>Luch with Matt and Arlenis</t>
  </si>
  <si>
    <t>MEETING-3452</t>
  </si>
  <si>
    <t>2000-10-03T17:30:00Z</t>
  </si>
  <si>
    <t>Support for Sun Demos</t>
  </si>
  <si>
    <t>This meeting should only take 30 minutes but I am blocking off an hour just in case. John, either you or Darshan need to attend but I don't think that your both have to attend.</t>
  </si>
  <si>
    <t>MEETING-3453</t>
  </si>
  <si>
    <t>2000-11-27T16:30:00Z</t>
  </si>
  <si>
    <t>Contact The Plunge / wait for Elba and let them know we are working on the voice call flow etc...</t>
  </si>
  <si>
    <t>MEETING-3454</t>
  </si>
  <si>
    <t>Call Steve Rogers discuss Wireless intiative</t>
  </si>
  <si>
    <t>MEETING-3456</t>
  </si>
  <si>
    <t>Enhancement Technologies meeting with Helen Spade</t>
  </si>
  <si>
    <t>MEETING-3457</t>
  </si>
  <si>
    <t>Need User Interface/DDS for Sun News Palm/Smart Phone--Ryan Voung</t>
  </si>
  <si>
    <t>MEETING-3458</t>
  </si>
  <si>
    <t>2000-12-05T18:30:00Z</t>
  </si>
  <si>
    <t>Call Susan Selim at Zion Bank, get username and password from her.</t>
  </si>
  <si>
    <t>MEETING-3459</t>
  </si>
  <si>
    <t>MEETING-3461</t>
  </si>
  <si>
    <t>Quicken.com revise Art to reflect added functionality for alerts</t>
  </si>
  <si>
    <t>MEETING-3462</t>
  </si>
  <si>
    <t>2000-12-07T19:30:00Z</t>
  </si>
  <si>
    <t>Lunch with Arman and Suzanne</t>
  </si>
  <si>
    <t>MEETING-3463</t>
  </si>
  <si>
    <t>Talk w/ product mktg regarding sending mini-brochures w/ cd business cards</t>
  </si>
  <si>
    <t>MEETING-3464</t>
  </si>
  <si>
    <t>phone - 415-377-5163</t>
  </si>
  <si>
    <t>Sun Demo support -</t>
  </si>
  <si>
    <t>Review SunStore status for 10/30 Launch - how to get the pages stored for static access - how work with Mehrak's group - how to support Sun Demo Center Intiatives</t>
  </si>
  <si>
    <t>MEETING-3466</t>
  </si>
  <si>
    <t>Call Quicken, talk with Andy, check status of UI?</t>
  </si>
  <si>
    <t>MEETING-3467</t>
  </si>
  <si>
    <t>Call Darrell Keller at elabor.com</t>
  </si>
  <si>
    <t>Discuss whats going on and what they want License or ASP?</t>
  </si>
  <si>
    <t>MEETING-3469</t>
  </si>
  <si>
    <t>2000-11-24T20:00:00Z</t>
  </si>
  <si>
    <t>call shelby and hang out with her, because she misses you.</t>
  </si>
  <si>
    <t>MEETING-3470</t>
  </si>
  <si>
    <t>2000-11-20T22:30:00Z</t>
  </si>
  <si>
    <t>Call Fred discuss DDS, and give my opinion</t>
  </si>
  <si>
    <t>MEETING-3471</t>
  </si>
  <si>
    <t>Ram Mouli---Requirements for T Rowe Price with Tony [conference call]</t>
  </si>
  <si>
    <t>MEETING-3472</t>
  </si>
  <si>
    <t>2000-10-03T16:30:00Z</t>
  </si>
  <si>
    <t>Gateway Computers</t>
  </si>
  <si>
    <t>We will discuss Gateway's idea.</t>
  </si>
  <si>
    <t>MEETING-3473</t>
  </si>
  <si>
    <t>Mehrak's Office</t>
  </si>
  <si>
    <t>eLabor Conference Call</t>
  </si>
  <si>
    <t>This may only take an hour.  We will be getting an email soon that will give us the weblink to a web conference.  Darrell Keller (dkeller@elabor.com) will walk us through their site and talk about what they want to mobilize.  We will not be able to go through these steps before the call, unfortunately, do their system constraints and time constraints.  Darrell Keller's number is 805-383-8500 x1183.  We will call him at 10am.  Attendees scheduled right now: Darrell Keller Mehrak Brett</t>
  </si>
  <si>
    <t>MEETING-3474</t>
  </si>
  <si>
    <t>Work on business plan</t>
  </si>
  <si>
    <t>MEETING-3475</t>
  </si>
  <si>
    <t>Meet with Greg at Sandhill-fix databse for SBIC</t>
  </si>
  <si>
    <t>MEETING-3476</t>
  </si>
  <si>
    <t>Updated: DCI Field Force Automation Training - Mandatory : - ]</t>
  </si>
  <si>
    <t>MEETING-3478</t>
  </si>
  <si>
    <t>2000-12-13T00:00:00Z</t>
  </si>
  <si>
    <t>Meet @ chris k.  To move his stuff</t>
  </si>
  <si>
    <t>MEETING-3479</t>
  </si>
  <si>
    <t>Discuss Mobilizing of AvocadoIT website</t>
  </si>
  <si>
    <t>MEETING-3480</t>
  </si>
  <si>
    <t>2000-11-20T20:00:00Z</t>
  </si>
  <si>
    <t>Get dns pointers fixed call fix.net</t>
  </si>
  <si>
    <t>MEETING-3481</t>
  </si>
  <si>
    <t>Call Thinque.com to gather requirements</t>
  </si>
  <si>
    <t>MEETING-3483</t>
  </si>
  <si>
    <t>Source Alliance.com call him at 3 pm.</t>
  </si>
  <si>
    <t>MEETING-3484</t>
  </si>
  <si>
    <t>Mehrak's office</t>
  </si>
  <si>
    <t>Andy - wrap up meeting</t>
  </si>
  <si>
    <t>MEETING-3485</t>
  </si>
  <si>
    <t>MEETING-3487</t>
  </si>
  <si>
    <t>Calll daniel Conde at Imandi to gather requirements.</t>
  </si>
  <si>
    <t>MEETING-3489</t>
  </si>
  <si>
    <t>Call Dave regarding thinque.com</t>
  </si>
  <si>
    <t>MEETING-3490</t>
  </si>
  <si>
    <t>call Bill Noonan at Xsellsys.com to get url and dummy info</t>
  </si>
  <si>
    <t>MEETING-3491</t>
  </si>
  <si>
    <t>Gather Requirements SourceAlliance.com call Lee Andron</t>
  </si>
  <si>
    <t>MEETING-3492</t>
  </si>
  <si>
    <t>MEETING-3493</t>
  </si>
  <si>
    <t>Our Office</t>
  </si>
  <si>
    <t>Technical Call With Bob Foyle of Fieldcentrix</t>
  </si>
  <si>
    <t>MEETING-3494</t>
  </si>
  <si>
    <t>Call Steve Rogers at SIVB</t>
  </si>
  <si>
    <t>MEETING-3495</t>
  </si>
  <si>
    <t>2000-09-29T17:00:00Z</t>
  </si>
  <si>
    <t>Requirements for Gateway.com and Gateway.net</t>
  </si>
  <si>
    <t>1.  Mike Flanary, Director Internet Operations, 858-799-2656, mike.flanary@gateway.com 2.  www.gateway.net   www.gateway.com 3.  Will provide at scoping if necessary 4.  PDA, WAP, Pager (maybe Handspring) Jim said we may use this as a pilot.  This is Gateway Computers in San Diego.</t>
  </si>
  <si>
    <t>MEETING-3496</t>
  </si>
  <si>
    <t>Conference call with Brent</t>
  </si>
  <si>
    <t>MEETING-3497</t>
  </si>
  <si>
    <t>MEETING-3498</t>
  </si>
  <si>
    <t>2000-11-15T17:30:00Z</t>
  </si>
  <si>
    <t>Demo ART and DDS for T rowe</t>
  </si>
  <si>
    <t>MEETING-3499</t>
  </si>
  <si>
    <t>Leave for Sales Training in Santa Cruz</t>
  </si>
  <si>
    <t>MEETING-3500</t>
  </si>
  <si>
    <t>meshele's office</t>
  </si>
  <si>
    <t>GO over Scoping of Quicken.com and call Quicken discuss with them</t>
  </si>
  <si>
    <t>650.944.2808</t>
  </si>
  <si>
    <t>MEETING-3501</t>
  </si>
  <si>
    <t>Requirements gathering with Barbara and Jim Menedes, need username and password.</t>
  </si>
  <si>
    <t>MEETING-3502</t>
  </si>
  <si>
    <t>Update Database and email soft copy to Jim Donnely , Trish Lady, Lisa Quaglietti</t>
  </si>
  <si>
    <t>see notes from Elba</t>
  </si>
  <si>
    <t>soft button label func spec review meeting</t>
  </si>
  <si>
    <t>MEETING-3504</t>
  </si>
  <si>
    <t>1999-08-30T15:00:00Z</t>
  </si>
  <si>
    <t>Call gina</t>
  </si>
  <si>
    <t>FS review meeting for label functionality</t>
  </si>
  <si>
    <t>MEETING-3507</t>
  </si>
  <si>
    <t>1999-04-21T21:00:00Z</t>
  </si>
  <si>
    <t>mamta managers' meeting</t>
  </si>
  <si>
    <t>MEETING-3508</t>
  </si>
  <si>
    <t>2000-05-24T17:00:00Z</t>
  </si>
  <si>
    <t>Big conference room in AE section of the building</t>
  </si>
  <si>
    <t>Engineering managers meeting</t>
  </si>
  <si>
    <t>We are rescheduling the meeting to avoid conflict with the AE/Eng Bug meeting at 11.00 every day  Please send me the topics that you'd like to discuss by Monday of the week of the meeting. I'll send out an agenda to everyone by Tuesday so that we can come prepared to the meeting. In this way we can manage the time more efficiently.  If there are no issues to be discussed, then we just meet up and touch base.  Thanks,  Ruth</t>
  </si>
  <si>
    <t>MEETING-3510</t>
  </si>
  <si>
    <t>2000-08-11T00:30:00Z</t>
  </si>
  <si>
    <t>Interview with Joey Choi - Clear Case CM</t>
  </si>
  <si>
    <t>MEETING-3511</t>
  </si>
  <si>
    <t>1999-04-28T20:00:00Z</t>
  </si>
  <si>
    <t>Carol Compton</t>
  </si>
  <si>
    <t>MEETING-3513</t>
  </si>
  <si>
    <t>1999-08-28T23:30:00Z</t>
  </si>
  <si>
    <t>Anita</t>
  </si>
  <si>
    <t>MEETING-3515</t>
  </si>
  <si>
    <t>1999-01-07T23:00:00Z</t>
  </si>
  <si>
    <t>QA tech - Neil Armstrong 20</t>
  </si>
  <si>
    <t>MEETING-3516</t>
  </si>
  <si>
    <t>2000-06-30T00:00:00Z</t>
  </si>
  <si>
    <t>Big Conf Room (Orson Welles)</t>
  </si>
  <si>
    <t>Updated: MANDATORY::R&amp;D Licensing Review Meeting</t>
  </si>
  <si>
    <t xml:space="preserve">OK   Find attached the preliminary project plan.  By no means is this final.  Bring your dates/revisions/comments to this evening's meeting.  I will not look at this until then, contrary to what some of you may think I have other things to do also. ;-)   All R&amp;D managers must   </t>
  </si>
  <si>
    <t>- Go over the R&amp;D feature list &amp; slice/dice/mince</t>
  </si>
  <si>
    <t>MEETING-3517</t>
  </si>
  <si>
    <t>1999-10-11T17:30:00Z</t>
  </si>
  <si>
    <t>Interview with Drew Anderson</t>
  </si>
  <si>
    <t>MEETING-3519</t>
  </si>
  <si>
    <t>2000-07-27T18:00:00Z</t>
  </si>
  <si>
    <t>To discuss outstanding ClearCase Issues</t>
  </si>
  <si>
    <t>This meeting is in the morning so that we can atleast try and communicate a resolution later in the day to the engineer's.</t>
  </si>
  <si>
    <t>MEETING-3520</t>
  </si>
  <si>
    <t>1999-10-19T17:00:00Z</t>
  </si>
  <si>
    <t>Onsite interview tuesday 10/19 for QA eng for GUI Designer at 10:00 am (mark) and 10:30 (tony)</t>
  </si>
  <si>
    <t>Thelma has done lots of GUI app testing. She is familiar with a lot of test harnesses.  She will be working as a contractor.  Her resume is attached.   thanks.  -mamta</t>
  </si>
  <si>
    <t>MEETING-3521</t>
  </si>
  <si>
    <t>1999-12-30T22:00:00Z</t>
  </si>
  <si>
    <t>Richmond Bridge</t>
  </si>
  <si>
    <t>Build Procedure Meeting</t>
  </si>
  <si>
    <t>Hi All,  As per Mamta request, I will explain of the build process and versioning information.  Wilhan</t>
  </si>
  <si>
    <t>MEETING-3522</t>
  </si>
  <si>
    <t>2000-09-11T21:30:00Z</t>
  </si>
  <si>
    <t>Bug meeting</t>
  </si>
  <si>
    <t>MEETING-3523</t>
  </si>
  <si>
    <t>1999-10-01T23:30:00Z</t>
  </si>
  <si>
    <t>MEETING-3524</t>
  </si>
  <si>
    <t>2000-08-10T21:00:00Z</t>
  </si>
  <si>
    <t>Updated: talk about server performance problems (if any?)</t>
  </si>
  <si>
    <t>i am attaching a document with preliminary thoughts on measurements we should have!</t>
  </si>
  <si>
    <t>MEETING-3525</t>
  </si>
  <si>
    <t>1999-08-25T23:00:00Z</t>
  </si>
  <si>
    <t>Cheryl/fabbri: resources</t>
  </si>
  <si>
    <t>MEETING-3526</t>
  </si>
  <si>
    <t>2000-06-29T21:00:00Z</t>
  </si>
  <si>
    <t>component validation kick off meeting</t>
  </si>
  <si>
    <t>We want to do a kick off of the component validation tool in the ERT.  Mark</t>
  </si>
  <si>
    <t>MEETING-3527</t>
  </si>
  <si>
    <t>2000-06-14T19:00:00Z</t>
  </si>
  <si>
    <t>office near rajeev's cube</t>
  </si>
  <si>
    <t>to discuss Bug process</t>
  </si>
  <si>
    <t>MEETING-3528</t>
  </si>
  <si>
    <t>1999-10-19T00:00:00Z</t>
  </si>
  <si>
    <t>Blocking your time for interview with lokesh today</t>
  </si>
  <si>
    <t>MEETING-3530</t>
  </si>
  <si>
    <t>Weekly Beta Launch Meeting</t>
  </si>
  <si>
    <t>MEETING-3531</t>
  </si>
  <si>
    <t>1999-11-13T00:30:00Z</t>
  </si>
  <si>
    <t>Any available conf. room</t>
  </si>
  <si>
    <t>Review meeting for test plan and system test tool.</t>
  </si>
  <si>
    <t>Primarily to discuss the following two documents.      Raj   Anand avocadoit.com</t>
  </si>
  <si>
    <t>MEETING-3532</t>
  </si>
  <si>
    <t>1999-08-12T19:00:00Z</t>
  </si>
  <si>
    <t>Randy Tai -xps</t>
  </si>
  <si>
    <t>MEETING-3533</t>
  </si>
  <si>
    <t>1999-09-07T22:00:00Z</t>
  </si>
  <si>
    <t>Exit Interview: Soo Park</t>
  </si>
  <si>
    <t>2000-07-13T01:00:00Z</t>
  </si>
  <si>
    <t>Call for function Spec Review for Vertical Scroll</t>
  </si>
  <si>
    <t>Place: Berners-Lee</t>
  </si>
  <si>
    <t>MEETING-3535</t>
  </si>
  <si>
    <t>2000-06-29T22:30:00Z</t>
  </si>
  <si>
    <t>long conference room</t>
  </si>
  <si>
    <t>Updated: designer javascript+frames kickoff meeting</t>
  </si>
  <si>
    <t>We want to restart the design discussion for javascript+frame.  Thanks.</t>
  </si>
  <si>
    <t>MEETING-3536</t>
  </si>
  <si>
    <t>2000-06-13T23:00:00Z</t>
  </si>
  <si>
    <t>meeting in sales conference room at the back</t>
  </si>
  <si>
    <t>srikanth wanted to talk as a group about things. i am just inviting the informix crowd to keep it small. please invite anyone else you think appropriate.</t>
  </si>
  <si>
    <t>MEETING-3537</t>
  </si>
  <si>
    <t>1999-11-23T01:00:00Z</t>
  </si>
  <si>
    <t>Bug meeting today at 5:00 pm?</t>
  </si>
  <si>
    <t>Since we missed the meeting on friday, would you all  like to meet today at 5:00 pm? Please let me know of your availability</t>
  </si>
  <si>
    <t>MEETING-3538</t>
  </si>
  <si>
    <t>2000-05-17T17:00:00Z</t>
  </si>
  <si>
    <t>Licensing Meeting</t>
  </si>
  <si>
    <t>MEETING-3539</t>
  </si>
  <si>
    <t>1999-08-18T20:00:00Z</t>
  </si>
  <si>
    <t>Content of 9.20 UC2 Meeting</t>
  </si>
  <si>
    <t>2000-09-06T21:00:00Z</t>
  </si>
  <si>
    <t>Panel training</t>
  </si>
  <si>
    <t>Will be going through each panel and discussing their attributes.</t>
  </si>
  <si>
    <t>MEETING-3541</t>
  </si>
  <si>
    <t>1999-09-29T01:30:00Z</t>
  </si>
  <si>
    <t>General Staff Meeting</t>
  </si>
  <si>
    <t>MEETING-3542</t>
  </si>
  <si>
    <t>berners-lee</t>
  </si>
  <si>
    <t>ert panel work phase-in meeting</t>
  </si>
  <si>
    <t>Discuss how we are planning on phasing in ert panels.</t>
  </si>
  <si>
    <t>MEETING-3543</t>
  </si>
  <si>
    <t>2000-06-07T17:30:00Z</t>
  </si>
  <si>
    <t>Big conference room</t>
  </si>
  <si>
    <t>Eng managers meeting</t>
  </si>
  <si>
    <t>MEETING-3544</t>
  </si>
  <si>
    <t>Mark Tracy</t>
  </si>
  <si>
    <t>Interview Scott Hatten</t>
  </si>
  <si>
    <t>MEETING-3546</t>
  </si>
  <si>
    <t>berners lee</t>
  </si>
  <si>
    <t>meeting to discuss database setup for operations</t>
  </si>
  <si>
    <t>Steve,  It wont be a simple process to setup the database with old apps. Lets discuss how we can migrate apps to database on a  case by case basis. It will be very helpful if you can bring amls: really old ones, ones created using x238 or above and recent ones built using release 2.1. Then we can figure out a strategy on how you can put all of them in the database.</t>
  </si>
  <si>
    <t xml:space="preserve">FYI Amitabh will be giving a presentation on our technology, other solutions, what to expect in future. Please inform your group about this.  cheers --prasad   -----Original Appointment----- From: </t>
  </si>
  <si>
    <t>MEETING-3548</t>
  </si>
  <si>
    <t>1999-08-11T15:00:00Z</t>
  </si>
  <si>
    <t>Call Dolly</t>
  </si>
  <si>
    <t>MEETING-3549</t>
  </si>
  <si>
    <t>1999-09-04T17:00:00Z</t>
  </si>
  <si>
    <t>Gina: haircut</t>
  </si>
  <si>
    <t>MEETING-3552</t>
  </si>
  <si>
    <t>2000-05-02T21:00:00Z</t>
  </si>
  <si>
    <t>Meeting to discuss Rendering Tool bugs/status for wed release</t>
  </si>
  <si>
    <t>MEETING-3553</t>
  </si>
  <si>
    <t>2000-05-03T01:30:00Z</t>
  </si>
  <si>
    <t>any conference room</t>
  </si>
  <si>
    <t>Updated: designer frames mtg</t>
  </si>
  <si>
    <t>Since the server frames design has been finished.  We will need to go through the designer frames designer.  Mark</t>
  </si>
  <si>
    <t>MEETING-3554</t>
  </si>
  <si>
    <t>2000-09-28T20:30:00Z</t>
  </si>
  <si>
    <t>Updated: Meeting with Jeff Rice - Request per David Swanson</t>
  </si>
  <si>
    <t>MEETING-3555</t>
  </si>
  <si>
    <t>1999-08-11T04:00:00Z</t>
  </si>
  <si>
    <t>Call Dolly about recipe for salad</t>
  </si>
  <si>
    <t>MEETING-3557</t>
  </si>
  <si>
    <t>2000-07-11T03:00:00Z</t>
  </si>
  <si>
    <t>talk about branches and bug fixing process</t>
  </si>
  <si>
    <t>MEETING-3558</t>
  </si>
  <si>
    <t>2000-06-29T01:00:00Z</t>
  </si>
  <si>
    <t>Orson Welles / Big Conf room in the back</t>
  </si>
  <si>
    <t>URGENT:: ECS + ERT Feature Content Review for Licensing</t>
  </si>
  <si>
    <t>I'd really like to have this meeting earlier in the day, but y'all are so busy!  This meeting is to come to a closure on the feature content for ECS + ERT + Admin Tool for licensing purposes. I have a list of features already, need sign off from everyone involved.  I will then put this into a project plan and I need to get project plan done by  Friday.  So  when we discuss feature's, also start thinking about estimated  time for each feature, and resource allocation.    Thanks for your co-operation Srik</t>
  </si>
  <si>
    <t>MEETING-3560</t>
  </si>
  <si>
    <t>2000-05-12T00:30:00Z</t>
  </si>
  <si>
    <t>Bug meeting for ECS</t>
  </si>
  <si>
    <t>As discussed in piyush's staff meeting, lets meet about ECS bugs. Prasad, i did not know if you wanted anyone else to be there. Thanks. -mamta</t>
  </si>
  <si>
    <t>MEETING-3562</t>
  </si>
  <si>
    <t>1/2 hour with you to discuss various things</t>
  </si>
  <si>
    <t>MEETING-3563</t>
  </si>
  <si>
    <t>2000-08-24T22:00:00Z</t>
  </si>
  <si>
    <t>Updated: Meeting to discuss sun licensing release</t>
  </si>
  <si>
    <t>Discuss criteria for sun release .</t>
  </si>
  <si>
    <t>MEETING-3564</t>
  </si>
  <si>
    <t>Updated: Licensing Project Status Meeting</t>
  </si>
  <si>
    <t>This seemed like the best time.  There are a couple of clashes, if some of you can't make this meeting please let me know and we can rearrange.</t>
  </si>
  <si>
    <t>MEETING-3565</t>
  </si>
  <si>
    <t>one on one with Mamta, Shashi and Prasad</t>
  </si>
  <si>
    <t>MEETING-3566</t>
  </si>
  <si>
    <t>Customer Service Interview</t>
  </si>
  <si>
    <t>MEETING-3568</t>
  </si>
  <si>
    <t>1999-08-09T17:30:00Z</t>
  </si>
  <si>
    <t>Piyush</t>
  </si>
  <si>
    <t>408 588 4057 Prakash Iyyer - App Gr Newera Rajeev Mohinder - Client Side Telephone Nuance Amitabh Sinha - Server Side Xps Server John Lear - Recruiter Venk Shukla - CEO Cadence Tricorp Directions: 880S -&gt; Montaque W. Cross 101 Left on Scott  Rt on Space Park 3000 Scott Blvd #204 Webbyphone</t>
  </si>
  <si>
    <t>MEETING-3569</t>
  </si>
  <si>
    <t>Phone interview</t>
  </si>
  <si>
    <t>Please call the candidate at 408-263-3933</t>
  </si>
  <si>
    <t>MEETING-3570</t>
  </si>
  <si>
    <t>1999-09-23T18:00:00Z</t>
  </si>
  <si>
    <t>MEETING-3571</t>
  </si>
  <si>
    <t>1999-09-02T23:00:00Z</t>
  </si>
  <si>
    <t>9.2 Meeting</t>
  </si>
  <si>
    <t>MEETING-3573</t>
  </si>
  <si>
    <t>1999-06-07T22:00:00Z</t>
  </si>
  <si>
    <t>fabbri's manager's meeting</t>
  </si>
  <si>
    <t>2000-08-04T00:30:00Z</t>
  </si>
  <si>
    <t>Manager's Meeting - II</t>
  </si>
  <si>
    <t>'Textarea' functional spec review</t>
  </si>
  <si>
    <t>http://bugzilla/bugzilla/show_bug.cgi?id=1908</t>
  </si>
  <si>
    <t>MEETING-3576</t>
  </si>
  <si>
    <t>1999-08-23T15:00:00Z</t>
  </si>
  <si>
    <t>Call ajay salpekar</t>
  </si>
  <si>
    <t>MEETING-3577</t>
  </si>
  <si>
    <t>2000-06-26T21:30:00Z</t>
  </si>
  <si>
    <t>Conference Room in the AE area</t>
  </si>
  <si>
    <t>Bug Meeting</t>
  </si>
  <si>
    <t>MEETING-3578</t>
  </si>
  <si>
    <t>1999-08-04T21:00:00Z</t>
  </si>
  <si>
    <t>MEETING-3579</t>
  </si>
  <si>
    <t>2000-04-14T20:30:00Z</t>
  </si>
  <si>
    <t>bug review meeting</t>
  </si>
  <si>
    <t>Bug meeting to go over the status of various bugs.  Mark</t>
  </si>
  <si>
    <t>MEETING-3581</t>
  </si>
  <si>
    <t>2000-08-22T22:00:00Z</t>
  </si>
  <si>
    <t>Manager Meeting</t>
  </si>
  <si>
    <t>MEETING-3583</t>
  </si>
  <si>
    <t>2000-07-06T00:00:00Z</t>
  </si>
  <si>
    <t>Updated: Finalize licensing plan</t>
  </si>
  <si>
    <t>MEETING-3584</t>
  </si>
  <si>
    <t>2000-06-23T01:00:00Z</t>
  </si>
  <si>
    <t>Conf room next to lab (large + lotsa whiteboard space)</t>
  </si>
  <si>
    <t>To talk about licensing task breakdown</t>
  </si>
  <si>
    <t>Agenda ---------------- Licensing current plan of record. (Srik) Expectation from R&amp;D.</t>
  </si>
  <si>
    <t>(Srik)  This meeting is to lay things out on the table.  I will then meet with each of you individually and gather information  to help me come up with the project plan.  Deliverable: --------------- A project plan by next week end.</t>
  </si>
  <si>
    <t>MEETING-3585</t>
  </si>
  <si>
    <t>1999-08-04T19:00:00Z</t>
  </si>
  <si>
    <t>Martha</t>
  </si>
  <si>
    <t>MEETING-3586</t>
  </si>
  <si>
    <t>2000-04-10T22:30:00Z</t>
  </si>
  <si>
    <t>Updated: Javascript meeting</t>
  </si>
  <si>
    <t>I guess we will wait for piyush</t>
  </si>
  <si>
    <t>MEETING-3587</t>
  </si>
  <si>
    <t>1999-08-17T23:15:00Z</t>
  </si>
  <si>
    <t>James: interview</t>
  </si>
  <si>
    <t>MEETING-3589</t>
  </si>
  <si>
    <t>Updated: Interview with Max Hamel - QA Position</t>
  </si>
  <si>
    <t>MEETING-3590</t>
  </si>
  <si>
    <t>2000-07-20T20:30:00Z</t>
  </si>
  <si>
    <t>Meeting to finalize UCM methodology/create projects/and any other things on the table.</t>
  </si>
  <si>
    <t>MEETING-3592</t>
  </si>
  <si>
    <t>2000-05-26T21:00:00Z</t>
  </si>
  <si>
    <t>Updated: discuss alternatives to ntapp filer with bob mcculla</t>
  </si>
  <si>
    <t>MEETING-3594</t>
  </si>
  <si>
    <t>1999-08-17T22:30:00Z</t>
  </si>
  <si>
    <t>fabrizio : interview</t>
  </si>
  <si>
    <t>MEETING-3595</t>
  </si>
  <si>
    <t>QA Team meeting today</t>
  </si>
  <si>
    <t>MEETING-3597</t>
  </si>
  <si>
    <t>2000-08-14T23:30:00Z</t>
  </si>
  <si>
    <t>Conference Room - New York Avenue - room close to Rajeev's cube</t>
  </si>
  <si>
    <t>Meeting to discuss UpShot Acceptance Criteria</t>
  </si>
  <si>
    <t>MEETING-3599</t>
  </si>
  <si>
    <t>2000-06-19T20:30:00Z</t>
  </si>
  <si>
    <t>bug meeting status</t>
  </si>
  <si>
    <t>bug meeting about the status of bugs.</t>
  </si>
  <si>
    <t>MEETING-3600</t>
  </si>
  <si>
    <t>2000-05-26T02:00:00Z</t>
  </si>
  <si>
    <t>Continue discussion on changing guids to display names</t>
  </si>
  <si>
    <t>MEETING-3601</t>
  </si>
  <si>
    <t>To discuss branch merging issues</t>
  </si>
  <si>
    <t xml:space="preserve">To discuss merging of: </t>
  </si>
  <si>
    <t xml:space="preserve">AE1 to main </t>
  </si>
  <si>
    <t>XML to main etc.</t>
  </si>
  <si>
    <t>Objective: discuss process document written by Srik</t>
  </si>
  <si>
    <t>Enclosed is a draft copy of process document that Srik wrote. Please read and come with your comments to the meeting.   cheers --prasad</t>
  </si>
  <si>
    <t>MEETING-3604</t>
  </si>
  <si>
    <t>1999-01-06T20:00:00Z</t>
  </si>
  <si>
    <t>MEETING-3605</t>
  </si>
  <si>
    <t>2000-05-25T17:30:00Z</t>
  </si>
  <si>
    <t>Bob for clearcase installation</t>
  </si>
  <si>
    <t>MEETING-3606</t>
  </si>
  <si>
    <t>2000-02-17T23:00:00Z</t>
  </si>
  <si>
    <t>d/b meeting at 3pm.</t>
  </si>
  <si>
    <t>MEETING-3607</t>
  </si>
  <si>
    <t>2000-09-15T17:00:00Z</t>
  </si>
  <si>
    <t>Team meeting today</t>
  </si>
  <si>
    <t>MEETING-3608</t>
  </si>
  <si>
    <t>FW: Beta Meeting</t>
  </si>
  <si>
    <t xml:space="preserve">Mamta, sorry so late but can you attend ? If not, can you please tell us what info you want in the beta bug reports ? Do you want customer service to enter bug reports ?   </t>
  </si>
  <si>
    <t xml:space="preserve">Dan.   -----Original Appointment----- From: </t>
  </si>
  <si>
    <t>Dan Baca   Sent:</t>
  </si>
  <si>
    <t>Thursday, September 14, 2000 9:26 PM To:</t>
  </si>
  <si>
    <t>Dan Baca; Rajeev Mohindra; Srikanth Raghavan; Alex Tran; Lisa Quaglietti; Doug Adkins; Chris Longstaffe; Kumi Thiruchelvam; Ricardo Garcia; John Schemena; Richard Yoza When:</t>
  </si>
  <si>
    <t>Friday, September 15, 2000 4:00 PM-5:00 PM (GMT-08:00) Pacific Time (US &amp; Canada); Tijuana. Where:</t>
  </si>
  <si>
    <t xml:space="preserve">Park Place conf rm  On-going discussions on preparing for our Beta program. Please invite representitives from each functional area needed to support Beta.  If this time does not work for you, please suggest an alternative time on Friday.  NOTE: I'll be on vacation next week, so I'll ask Ricardo to help Alex with the Beta meetings.  </t>
  </si>
  <si>
    <t>MEETING-3609</t>
  </si>
  <si>
    <t>1999-08-05T18:00:00Z</t>
  </si>
  <si>
    <t>Phase Review - 9.2 Solaris GA &amp; Datablades</t>
  </si>
  <si>
    <t>Canceled: RightNowWeb Demo</t>
  </si>
  <si>
    <t>MEETING-3612</t>
  </si>
  <si>
    <t>1999-10-04T22:30:00Z</t>
  </si>
  <si>
    <t>Mamta's office (conf room is booked)</t>
  </si>
  <si>
    <t>Followup discussion on Ram Yeluri's interview for QA</t>
  </si>
  <si>
    <t>MEETING-3613</t>
  </si>
  <si>
    <t>Bug meeting today 1PM</t>
  </si>
  <si>
    <t>MEETING-3614</t>
  </si>
  <si>
    <t>URGENT - E*TRADE Call re: XML project</t>
  </si>
  <si>
    <t>MEETING-3615</t>
  </si>
  <si>
    <t>NTT Meeting; Show Japanese tool and talk about progress</t>
  </si>
  <si>
    <t>Rajeev, Ming,  NTT East is going to be here and they would like to see the tool in Japanese as well as hear about the progress on the server side. Would appreciate it if you could prepare for this. Thanks.  Toshi</t>
  </si>
  <si>
    <t>MEETING-3616</t>
  </si>
  <si>
    <t>2000-11-21T00:00:00Z</t>
  </si>
  <si>
    <t>Merrill Japan Meeting (UI Review)</t>
  </si>
  <si>
    <t>MEETING-3617</t>
  </si>
  <si>
    <t>Attend the presentation about the stock option.</t>
  </si>
  <si>
    <t>MEETING-3618</t>
  </si>
  <si>
    <t>DMV in Flora Visto.  10:25am, 940 windowA.</t>
  </si>
  <si>
    <t>MEETING-3619</t>
  </si>
  <si>
    <t>Meeting with Susan</t>
  </si>
  <si>
    <t>MEETING-3620</t>
  </si>
  <si>
    <t>2000-09-20T15:00:00Z</t>
  </si>
  <si>
    <t>Appear in court for explanation.</t>
  </si>
  <si>
    <t>MEETING-3621</t>
  </si>
  <si>
    <t>AE Meeting</t>
  </si>
  <si>
    <t>MEETING-3623</t>
  </si>
  <si>
    <t>2000-08-31T14:00:00Z</t>
  </si>
  <si>
    <t>Pick up package at UPS.  1999 S. 7th St., San Jose</t>
  </si>
  <si>
    <t>MEETING-3626</t>
  </si>
  <si>
    <t>Japenese Demo</t>
  </si>
  <si>
    <t>MEETING-3627</t>
  </si>
  <si>
    <t>Appointment with Dr. Yuan.  Address: 475 N 1st St., San Jose.  Tel: 408-297-3200</t>
  </si>
  <si>
    <t>MEETING-3629</t>
  </si>
  <si>
    <t>Hunan Gourmet restaurant in Sunnyvale</t>
  </si>
  <si>
    <t>Whitney's back to school lunch</t>
  </si>
  <si>
    <t>Team,  Whitney is heading back to school &amp; her last day here is this Tues.  Please join us in thanking her for all of her help by attending her Back to School lunch.   Date:</t>
  </si>
  <si>
    <t>Tues. Aug. 15  Time:</t>
  </si>
  <si>
    <t>12 noon promptly (note: this needs to be prompt if you want me to pay since I need to be back by 1:30pm)  Where:</t>
  </si>
  <si>
    <t xml:space="preserve">Hunan Gourmet Restaurant </t>
  </si>
  <si>
    <t xml:space="preserve">163 S. Murphey Ave. </t>
  </si>
  <si>
    <t xml:space="preserve">Sunnyvale </t>
  </si>
  <si>
    <t>(408) 739-8866  More info:</t>
  </si>
  <si>
    <t>http://yp.yahoo.com/py/ypMap.py?Pyt=Typ&amp;tuid=12017595&amp;city=Sunnyvale&amp;state=CA&amp;slt=37.368900&amp;sln=-122.035301&amp;cs=4</t>
  </si>
  <si>
    <t>MEETING-3631</t>
  </si>
  <si>
    <t>ERT training by Doniva.</t>
  </si>
  <si>
    <t>MEETING-3634</t>
  </si>
  <si>
    <t>training in Park Place</t>
  </si>
  <si>
    <t>MEETING-3635</t>
  </si>
  <si>
    <t>FW: Requirements for ChannelWave and eCRM show</t>
  </si>
  <si>
    <t xml:space="preserve">This is the mobilization meeting, Darshan said you should attend;   -----Original Appointment----- From: </t>
  </si>
  <si>
    <t>Mehrak Hamzeh   Sent:</t>
  </si>
  <si>
    <t>Monday, October 02, 2000 3:45 PM To:</t>
  </si>
  <si>
    <t>Mehrak Hamzeh; Elba Linscott; Ruyben Seth; Mitch Stewart When:</t>
  </si>
  <si>
    <t>Thursday, October 05, 2000 10:00 AM-11:00 AM (GMT-08:00) Pacific Time (US &amp; Canada); Tijuana. Where:</t>
  </si>
  <si>
    <t>MEETING-3636</t>
  </si>
  <si>
    <t>NSD meeting: Show Japanese tool</t>
  </si>
  <si>
    <t>MEETING-3639</t>
  </si>
  <si>
    <t>MEETING-3640</t>
  </si>
  <si>
    <t>2000-11-27T17:30:00Z</t>
  </si>
  <si>
    <t>call gene to discuss territories</t>
  </si>
  <si>
    <t>MEETING-3645</t>
  </si>
  <si>
    <t>2000-08-14T17:30:00Z</t>
  </si>
  <si>
    <t>Hoovers.com Demo</t>
  </si>
  <si>
    <t xml:space="preserve">Mitch, </t>
  </si>
  <si>
    <t>We had discussed this yesterday, but your calendar show this time to be busy.  Should I reschedule with Hoover's?  Matt</t>
  </si>
  <si>
    <t>MEETING-3646</t>
  </si>
  <si>
    <t>2000-10-02T15:30:00Z</t>
  </si>
  <si>
    <t>MEETING-3648</t>
  </si>
  <si>
    <t>2000-06-06T17:30:00Z</t>
  </si>
  <si>
    <t>call reg to confirm</t>
  </si>
  <si>
    <t>MEETING-3649</t>
  </si>
  <si>
    <t>MEETING-3654</t>
  </si>
  <si>
    <t>call don</t>
  </si>
  <si>
    <t>MEETING-3655</t>
  </si>
  <si>
    <t>Sharon Rodrigues -</t>
  </si>
  <si>
    <t>MEETING-3656</t>
  </si>
  <si>
    <t>Meeting on Lead form and Alliance</t>
  </si>
  <si>
    <t>MEETING-3657</t>
  </si>
  <si>
    <t>2000-12-20T17:00:00Z</t>
  </si>
  <si>
    <t>Centre Vue Training</t>
  </si>
  <si>
    <t>MEETING-3662</t>
  </si>
  <si>
    <t>Updated: Channelwave Forecasting Meeting</t>
  </si>
  <si>
    <t>I need to move this to an earlier time due to our off-site meeting Monday afternoon.  Jim, it's very important that we get some focused time with you to hammer out this piece.</t>
  </si>
  <si>
    <t>MEETING-3664</t>
  </si>
  <si>
    <t>weekly staff meeting</t>
  </si>
  <si>
    <t>MEETING-3667</t>
  </si>
  <si>
    <t>2000-08-29T23:00:00Z</t>
  </si>
  <si>
    <t>one on one with Jennifer</t>
  </si>
  <si>
    <t>MEETING-3669</t>
  </si>
  <si>
    <t>2000-10-25T01:00:00Z</t>
  </si>
  <si>
    <t>Need to reschedule this week's meeting due to sales meeting.  Divakar,  We're setting this meeting up at 6:00 pm Tuesday's on a weekly basis so that you may attend.  We'll provide you with the phone number for the Park Place conference room so that you can conference in.  Let me know if this time causes any problems.  Thanks, Lisa</t>
  </si>
  <si>
    <t>MEETING-3670</t>
  </si>
  <si>
    <t>Room and Time change Weekly Meeting -  topic mobilization process maps</t>
  </si>
  <si>
    <t>MEETING-3672</t>
  </si>
  <si>
    <t>2000-06-28T22:30:00Z</t>
  </si>
  <si>
    <t>Conference room next to Tamra</t>
  </si>
  <si>
    <t>Process meeting</t>
  </si>
  <si>
    <t>MEETING-3673</t>
  </si>
  <si>
    <t>Updated: Meeting with Lucent Professional Services</t>
  </si>
  <si>
    <t>Mitch,  Willie called and said that he was working on getting Professional Services in here on Wednesday.  He did not have a time yet.  I just picked the first half of the day.  I just want to make sure you have availability for Wednesday.  Let me know if this is not good for you.  I will call you as soon as I get confirmation from Willie.  Mark</t>
  </si>
  <si>
    <t>MEETING-3675</t>
  </si>
  <si>
    <t>Re-scheduled:  Client Development Overview with Venk and Marketing</t>
  </si>
  <si>
    <t>This has been moved to october 5th.  I will have an updated presentation at that time.  I will go over some of the more important items from the existing report with marketing in the next few days.</t>
  </si>
  <si>
    <t>MEETING-3678</t>
  </si>
  <si>
    <t>call field reps</t>
  </si>
  <si>
    <t>MEETING-3679</t>
  </si>
  <si>
    <t>Updated: ChannelWave - Proposal, Contract, App Dev Workflow</t>
  </si>
  <si>
    <t>MEETING-3680</t>
  </si>
  <si>
    <t>rescheduled:  Document specifics regarding current trouble call process and content</t>
  </si>
  <si>
    <t>MEETING-3682</t>
  </si>
  <si>
    <t>2000-07-18T17:00:00Z</t>
  </si>
  <si>
    <t>Updated: Meeting with Corio about PSA's [changepoint]</t>
  </si>
  <si>
    <t>As a scheduling and timetracking application for purposes of billing, we are very interested in the ChangePoint application.  Corio is presenting a comparison between ChangePoint (the demo you saw) and other PSAs (professional services application) in the market.  The person presenting was the person who did the research used for Corio to select ChangePoint as their product offering.  The AE group would be using ChangePoint alot.  We would like you to hear her comments about the app and ask any questions you may have.  Please come for as much or all of the session as possible.  Based on the session and an understanding of our needs, they will prepare a statement of work which would outline a proposal for an implementation for our review.  I will be available in the morning for any questions prior to the meeting.  Please feel free to include anyone else you would like in your group.</t>
  </si>
  <si>
    <t>MEETING-3683</t>
  </si>
  <si>
    <t>meet on bug list in ruybens office</t>
  </si>
  <si>
    <t>MEETING-3687</t>
  </si>
  <si>
    <t>MEETING-3689</t>
  </si>
  <si>
    <t>Interview Yer Fang</t>
  </si>
  <si>
    <t>MEETING-3690</t>
  </si>
  <si>
    <t>2000-10-02T17:30:00Z</t>
  </si>
  <si>
    <t>Affiliate Program - Review</t>
  </si>
  <si>
    <t>Hi All,  Ok.. I know that Helen will be out next week, but Mitch and Trish.. if you want us three to get together for initial discussions around what Helen/Mitch and I want to set up for partner referral.. versus.. what you (Trish) have already been referring to as the "affiliate program".. I think we'll at least have a good start in moving this program forward..     Please confirm your participation.  Thanks, Toni</t>
  </si>
  <si>
    <t>MEETING-3691</t>
  </si>
  <si>
    <t>new adr training</t>
  </si>
  <si>
    <t>MEETING-3694</t>
  </si>
  <si>
    <t>ChannelWave database fields signoff</t>
  </si>
  <si>
    <t>Mitch &amp; I will be providing you will a draft file end of today that you will need to review prior to the meeting and give feedback as to whether or not we have all the fields in the database we need to track our process.  Remember that this is our "Access Database" solution and we need to sign off with ChannelWave (this week if possible).  So Darshan, I need buy off from AE that we have everything in there.  We are on a short turnaround time on this, so let me know if this timing &amp; tomorrow afternoon review will not work.  thx</t>
  </si>
  <si>
    <t>MEETING-3695</t>
  </si>
  <si>
    <t>con call with pat mckimmee</t>
  </si>
  <si>
    <t>MEETING-3696</t>
  </si>
  <si>
    <t>MEETING-3697</t>
  </si>
  <si>
    <t>2000-08-29T18:30:00Z</t>
  </si>
  <si>
    <t>one on one with Brett</t>
  </si>
  <si>
    <t>MEETING-3701</t>
  </si>
  <si>
    <t>customer service interview</t>
  </si>
  <si>
    <t>MEETING-3702</t>
  </si>
  <si>
    <t>2000-09-25T23:00:00Z</t>
  </si>
  <si>
    <t>To go over Channelwave BUG/ Enhancement List</t>
  </si>
  <si>
    <t>I would like to go over the list and prioritize them so that we can divide them into "MUST have", "NICE to have".</t>
  </si>
  <si>
    <t>MEETING-3703</t>
  </si>
  <si>
    <t>new ADR training</t>
  </si>
  <si>
    <t>MEETING-3704</t>
  </si>
  <si>
    <t>ChannelWave meeting on forecast</t>
  </si>
  <si>
    <t>MEETING-3708</t>
  </si>
  <si>
    <t>MEETING-3710</t>
  </si>
  <si>
    <t>phuong lam   crr interview</t>
  </si>
  <si>
    <t>MEETING-3711</t>
  </si>
  <si>
    <t>MEETING-3712</t>
  </si>
  <si>
    <t>communications meeting</t>
  </si>
  <si>
    <t>MEETING-3713</t>
  </si>
  <si>
    <t>Meet on Comp Plan</t>
  </si>
  <si>
    <t>How's about your office?</t>
  </si>
  <si>
    <t>MEETING-3714</t>
  </si>
  <si>
    <t>hoovers demo</t>
  </si>
  <si>
    <t>MEETING-3715</t>
  </si>
  <si>
    <t>2000-09-25T17:30:00Z</t>
  </si>
  <si>
    <t>meet on lucent and ACD requirements  Mitch Stewart</t>
  </si>
  <si>
    <t>Meeting to discuss the preferred routing for calls and work through some details on the upcoming ACD installation.</t>
  </si>
  <si>
    <t>MEETING-3716</t>
  </si>
  <si>
    <t>2000-08-07T16:45:00Z</t>
  </si>
  <si>
    <t>Ruyben Seth - Bus. App. Manager Candidate</t>
  </si>
  <si>
    <t>MEETING-3717</t>
  </si>
  <si>
    <t>Toni's office? please.. :)</t>
  </si>
  <si>
    <t>Partner Programs.. Tier 1 /Tier 2 - Review</t>
  </si>
  <si>
    <t>HI Mitch,  I see that you're completely booked tomorrow.. I'm going to send you the Tier 1 and Tier 2 overview and then hope you and I can get together to discuss sometime tomorrow.. I'd like to get your input and buy in before moving forward..   I'm available from 9:30-10am/ 12-1pm/ 2:30-4pm and 4:30- on.. I'm hoping this time will work.. I only need maybe 10 minutes to review and move this forward.. unless you 've got time to review and make your comments in the word doc.. let me know.. and hopefully we can get this thing rolling and out the door by this Friday.. wishful thinking.. I know. but I'm taking off on Monday. and then will be in New York through Thursday.. returning back into the office on Friday the 15th.. for one week until taking off (like yoiu) through the end of the year..   Ok.. too much info hu?   Toni</t>
  </si>
  <si>
    <t>MEETING-3719</t>
  </si>
  <si>
    <t>Cynthia miller 10:15 to 10:30</t>
  </si>
  <si>
    <t>MEETING-3721</t>
  </si>
  <si>
    <t>MEETING-3725</t>
  </si>
  <si>
    <t>Updated: Sales Training Follow-up and Review</t>
  </si>
  <si>
    <t>Re-scheduling this meeting  Meeting to identify what we've learned from last week's sales training and agree actions for next time See my notes attached</t>
  </si>
  <si>
    <t>MEETING-3726</t>
  </si>
  <si>
    <t>2000-10-09T18:00:00Z</t>
  </si>
  <si>
    <t>TBD.. Maybe the Boardwalk Room if it's available..</t>
  </si>
  <si>
    <t>Partner Referral Program</t>
  </si>
  <si>
    <t>I tried to book both the Boardwalk and Go conference rooms..</t>
  </si>
  <si>
    <t>MEETING-3727</t>
  </si>
  <si>
    <t>Updated: Interview with Doug Atkins  dir of support</t>
  </si>
  <si>
    <t>Mitch could you change your interview time to 11:30am instead of the 10:00am slot?</t>
  </si>
  <si>
    <t>MEETING-3731</t>
  </si>
  <si>
    <t>Lucent ACD meeting on call center applications with Michelle lozada</t>
  </si>
  <si>
    <t>Michelle will be here to walk through the requirements we have to understand what we will need.  I can handle the majority of it, but If you can make it that would be very helpful!  Mitch</t>
  </si>
  <si>
    <t>MEETING-3733</t>
  </si>
  <si>
    <t>Short line conference room</t>
  </si>
  <si>
    <t>Location Change: Discuss Viso Mobilization process documents with Ruyben</t>
  </si>
  <si>
    <t>Update:  Chanced to the short line conference room and added Doug Adkins to the meeting!   Ruyben has some ideas about how to change the connectors and he also found a loop.....</t>
  </si>
  <si>
    <t>MEETING-3737</t>
  </si>
  <si>
    <t>performance training</t>
  </si>
  <si>
    <t>MEETING-3738</t>
  </si>
  <si>
    <t>the CRR office</t>
  </si>
  <si>
    <t>training on new CGE&amp;Y program</t>
  </si>
  <si>
    <t>Betty will be here to train us on a new program where Cap Gemini will be referring potential leads to us.</t>
  </si>
  <si>
    <t>MEETING-3739</t>
  </si>
  <si>
    <t>Interview with Sudheer Yerabati</t>
  </si>
  <si>
    <t>MEETING-3741</t>
  </si>
  <si>
    <t>Meet with Lucent on reporting and what we need</t>
  </si>
  <si>
    <t>MEETING-3742</t>
  </si>
  <si>
    <t>Talk about Venk meeting</t>
  </si>
  <si>
    <t>MEETING-3745</t>
  </si>
  <si>
    <t>2000-07-12T17:00:00Z</t>
  </si>
  <si>
    <t>jennifer park interview  CRR</t>
  </si>
  <si>
    <t>MEETING-3747</t>
  </si>
  <si>
    <t>Laura sick, went home early</t>
  </si>
  <si>
    <t>MEETING-3748</t>
  </si>
  <si>
    <t>Updated: Leads [Distribution/Qualification] process documentation meeting</t>
  </si>
  <si>
    <t>MEETING-3749</t>
  </si>
  <si>
    <t>channelwave training and dinner</t>
  </si>
  <si>
    <t>MEETING-3750</t>
  </si>
  <si>
    <t>war room</t>
  </si>
  <si>
    <t>meeting to discuss process flows.</t>
  </si>
  <si>
    <t>change of times!</t>
  </si>
  <si>
    <t>MEETING-3751</t>
  </si>
  <si>
    <t>MEETING-3752</t>
  </si>
  <si>
    <t>To train the telemarketers</t>
  </si>
  <si>
    <t>MEETING-3753</t>
  </si>
  <si>
    <t>MEETING-3754</t>
  </si>
  <si>
    <t>2000-07-31T15:00:00Z</t>
  </si>
  <si>
    <t>new employee training</t>
  </si>
  <si>
    <t>MEETING-3758</t>
  </si>
  <si>
    <t>meet with tamra</t>
  </si>
  <si>
    <t>MEETING-3759</t>
  </si>
  <si>
    <t>Grace Scherbarth - Exec Admin. Asst.</t>
  </si>
  <si>
    <t>MEETING-3760</t>
  </si>
  <si>
    <t>2000-05-31T16:00:00Z</t>
  </si>
  <si>
    <t>MEETING-3763</t>
  </si>
  <si>
    <t>Updated: ChannelWave going forward</t>
  </si>
  <si>
    <t>I want to discuss what's the best way for us to handle Channelwave support going forward.</t>
  </si>
  <si>
    <t>MEETING-3764</t>
  </si>
  <si>
    <t>2000-08-28T14:30:00Z</t>
  </si>
  <si>
    <t>Matt Sick</t>
  </si>
  <si>
    <t>MEETING-3765</t>
  </si>
  <si>
    <t>Jamcraker - David Aurwick</t>
  </si>
  <si>
    <t>Jamcraker will be on site to provide an overview of their company and products.  If I have missed anyone who should be included in this meeting, please let me know and I will add them to the attendee list.  Thanks, Lisa</t>
  </si>
  <si>
    <t>MEETING-3768</t>
  </si>
  <si>
    <t>the war room</t>
  </si>
  <si>
    <t>meeting to discuss process</t>
  </si>
  <si>
    <t>I need to move to 2:00 today because of a meeting with lisa and Kathy.</t>
  </si>
  <si>
    <t>MEETING-3769</t>
  </si>
  <si>
    <t>Comp Meeting</t>
  </si>
  <si>
    <t>MEETING-3771</t>
  </si>
  <si>
    <t>channel wave spec with Lisa q</t>
  </si>
  <si>
    <t>MEETING-3772</t>
  </si>
  <si>
    <t>2000-12-08T16:30:00Z</t>
  </si>
  <si>
    <t>sales meeting</t>
  </si>
  <si>
    <t>MEETING-3773</t>
  </si>
  <si>
    <t>Cynthia crr interview</t>
  </si>
  <si>
    <t>MEETING-3774</t>
  </si>
  <si>
    <t>2000-06-06T22:30:00Z</t>
  </si>
  <si>
    <t>Jamcracker expensable demo</t>
  </si>
  <si>
    <t>MEETING-3778</t>
  </si>
  <si>
    <t>MEETING-3781</t>
  </si>
  <si>
    <t>call rene</t>
  </si>
  <si>
    <t>MEETING-3783</t>
  </si>
  <si>
    <t>2000-05-09T16:00:00Z</t>
  </si>
  <si>
    <t>Sales Training Prep &amp; Priorities</t>
  </si>
  <si>
    <t>Can we meet in the morning to plan?  Let's meet in the conference room across from me, our new "war room"</t>
  </si>
  <si>
    <t>MEETING-3784</t>
  </si>
  <si>
    <t>santa cruz for sales channelwave training</t>
  </si>
  <si>
    <t>MEETING-3785</t>
  </si>
  <si>
    <t>2000-10-24T14:00:00Z</t>
  </si>
  <si>
    <t>Santa cruz for sales training</t>
  </si>
  <si>
    <t>MEETING-3787</t>
  </si>
  <si>
    <t>Client Development Staff Meeting</t>
  </si>
  <si>
    <t>MEETING-3789</t>
  </si>
  <si>
    <t>2000-12-12T22:30:00Z</t>
  </si>
  <si>
    <t>in the training room</t>
  </si>
  <si>
    <t>Training on the Tool</t>
  </si>
  <si>
    <t>We are fortunate to have Donivan available to give us some real world tool training for a couple of hours.</t>
  </si>
  <si>
    <t>MEETING-3790</t>
  </si>
  <si>
    <t>Updated: Staff Meeting</t>
  </si>
  <si>
    <t>Team,  This will be our first "official" staff meeting.  For this week's agenda we'll cover the following:  Update from estaff - Lisa Directors update on top 3 priorities - All Q4 MBO's - Lisa On-going staff format - Lisa Open discussion/issues - All  Thanks, Lisa</t>
  </si>
  <si>
    <t>MEETING-3791</t>
  </si>
  <si>
    <t>MEETING-3792</t>
  </si>
  <si>
    <t>2000-06-09T15:00:00Z</t>
  </si>
  <si>
    <t>call pacific bell</t>
  </si>
  <si>
    <t>MEETING-3795</t>
  </si>
  <si>
    <t>field Meeting w tamra</t>
  </si>
  <si>
    <t>MEETING-3796</t>
  </si>
  <si>
    <t>2000-08-31T22:00:00Z</t>
  </si>
  <si>
    <t>meeting with lisa</t>
  </si>
  <si>
    <t>MEETING-3797</t>
  </si>
  <si>
    <t>Review processes</t>
  </si>
  <si>
    <t>Are we still on at 10am?</t>
  </si>
  <si>
    <t>MEETING-3798</t>
  </si>
  <si>
    <t>MEETING-3800</t>
  </si>
  <si>
    <t>channelwave meeting in lisa's office</t>
  </si>
  <si>
    <t>MEETING-3802</t>
  </si>
  <si>
    <t>MEETING-3804</t>
  </si>
  <si>
    <t>Credit Assessment with CJ at Channelwave</t>
  </si>
  <si>
    <t>MEETING-3806</t>
  </si>
  <si>
    <t>2000-07-11T16:00:00Z</t>
  </si>
  <si>
    <t>talk to two new guys on leads</t>
  </si>
  <si>
    <t>MEETING-3807</t>
  </si>
  <si>
    <t>Updated: Jamcracker Demo</t>
  </si>
  <si>
    <t>MEETING-3810</t>
  </si>
  <si>
    <t>ok, last update:  Client development Weekly meeting  10:00 to 11:00</t>
  </si>
  <si>
    <t>MEETING-3811</t>
  </si>
  <si>
    <t>MEETING-3814</t>
  </si>
  <si>
    <t>2000-06-09T16:45:00Z</t>
  </si>
  <si>
    <t>meet with David Hancock, ADR candidate</t>
  </si>
  <si>
    <t>MEETING-3815</t>
  </si>
  <si>
    <t>2000-12-05T19:00:00Z</t>
  </si>
  <si>
    <t>Discuss Parnter Site and outline</t>
  </si>
  <si>
    <t>MEETING-3816</t>
  </si>
  <si>
    <t>2000-11-30T21:30:00Z</t>
  </si>
  <si>
    <t>Updated: meeting with Sun</t>
  </si>
  <si>
    <t>MEETING-3817</t>
  </si>
  <si>
    <t>2000-12-26T15:30:00Z</t>
  </si>
  <si>
    <t>Brett off</t>
  </si>
  <si>
    <t>MEETING-3818</t>
  </si>
  <si>
    <t>meet regarding ice cream flavors  Heh</t>
  </si>
  <si>
    <t>MEETING-3819</t>
  </si>
  <si>
    <t>2000-05-24T15:30:00Z</t>
  </si>
  <si>
    <t>alliance meeting  9:30 to 1:00</t>
  </si>
  <si>
    <t>MEETING-3821</t>
  </si>
  <si>
    <t>2000-07-11T15:30:00Z</t>
  </si>
  <si>
    <t>call jennifer park phone interview  650-961-7236</t>
  </si>
  <si>
    <t>MEETING-3822</t>
  </si>
  <si>
    <t>MEETING-3823</t>
  </si>
  <si>
    <t>communication meeting</t>
  </si>
  <si>
    <t>MEETING-3824</t>
  </si>
  <si>
    <t>MEETING-3825</t>
  </si>
  <si>
    <t>2000-10-03T23:45:00Z</t>
  </si>
  <si>
    <t>Reporting in ChannelWave</t>
  </si>
  <si>
    <t>To discuss reporting requirements for ADR's and CCR's.</t>
  </si>
  <si>
    <t>MEETING-3826</t>
  </si>
  <si>
    <t>2000-06-26T16:00:00Z</t>
  </si>
  <si>
    <t>call tony 650 462 9000</t>
  </si>
  <si>
    <t>MEETING-3828</t>
  </si>
  <si>
    <t>Don't forget, Test on how the internet works</t>
  </si>
  <si>
    <t>MEETING-3829</t>
  </si>
  <si>
    <t>2000-07-26T15:30:00Z</t>
  </si>
  <si>
    <t>channelwave demo</t>
  </si>
  <si>
    <t>MEETING-3830</t>
  </si>
  <si>
    <t>meet with Bethany o'neal, ADR candidate</t>
  </si>
  <si>
    <t>jim,  Her schedule is pretty tight,  We might be able to swap with an 8:30 slot if you can't meet at this time</t>
  </si>
  <si>
    <t>MEETING-3831</t>
  </si>
  <si>
    <t>call ups</t>
  </si>
  <si>
    <t>MEETING-3832</t>
  </si>
  <si>
    <t>2000-12-26T15:00:00Z</t>
  </si>
  <si>
    <t>Laura off</t>
  </si>
  <si>
    <t>MEETING-3833</t>
  </si>
  <si>
    <t>Discuss "referral program" for low end partners - Luxury Tax conf room</t>
  </si>
  <si>
    <t>Toni and I had a hallway conversation and we recognized the need to put together a program to help out about 60% of the "partners" that are calling.  We need some significant help from marketing to pull this off and would like to talk about the logistics.  Mitch</t>
  </si>
  <si>
    <t>MEETING-3834</t>
  </si>
  <si>
    <t>Cathy Tran  CRR</t>
  </si>
  <si>
    <t>MEETING-3835</t>
  </si>
  <si>
    <t>Mitch or Toni's office</t>
  </si>
  <si>
    <t>Discuss EWap</t>
  </si>
  <si>
    <t>MEETING-3836</t>
  </si>
  <si>
    <t>mitch's spot</t>
  </si>
  <si>
    <t>meet to discuss client development department overview</t>
  </si>
  <si>
    <t>You were in a meeting so I put our meeting on the calendar!</t>
  </si>
  <si>
    <t>MEETING-3837</t>
  </si>
  <si>
    <t>interview with brett welborn ADR</t>
  </si>
  <si>
    <t>MEETING-3838</t>
  </si>
  <si>
    <t>Updated: AE Process Review Meeting</t>
  </si>
  <si>
    <t>MEETING-3841</t>
  </si>
  <si>
    <t>Due to a scheduling conflict I need to move our meeting to Weds this week.  Let me know if this is a problem for anyone.  Thanks...Lisa</t>
  </si>
  <si>
    <t>MEETING-3842</t>
  </si>
  <si>
    <t>Linda Kwan</t>
  </si>
  <si>
    <t>MEETING-3845</t>
  </si>
  <si>
    <t>meet with mark on ACD training</t>
  </si>
  <si>
    <t>MEETING-3846</t>
  </si>
  <si>
    <t>meet the movers</t>
  </si>
  <si>
    <t>MEETING-3847</t>
  </si>
  <si>
    <t>MEETING-3849</t>
  </si>
  <si>
    <t>MEETING-3850</t>
  </si>
  <si>
    <t>2000-07-13T19:00:00Z</t>
  </si>
  <si>
    <t>MEETING-3851</t>
  </si>
  <si>
    <t>2000-05-15T23:00:00Z</t>
  </si>
  <si>
    <t>sales meeting with jim and team</t>
  </si>
  <si>
    <t>MEETING-3854</t>
  </si>
  <si>
    <t>training</t>
  </si>
  <si>
    <t>MEETING-3855</t>
  </si>
  <si>
    <t>2000-07-17T21:30:00Z</t>
  </si>
  <si>
    <t>Grace Scherbarth - Exec Admin Candidate</t>
  </si>
  <si>
    <t>MEETING-3856</t>
  </si>
  <si>
    <t>Partner planning</t>
  </si>
  <si>
    <t>MEETING-3857</t>
  </si>
  <si>
    <t>Updated: Quick meeting for Laura &amp; Meshele to catch-up</t>
  </si>
  <si>
    <t>MEETING-3858</t>
  </si>
  <si>
    <t>2000-06-20T01:00:00Z</t>
  </si>
  <si>
    <t>San Jose Focus</t>
  </si>
  <si>
    <t>MEETING-3859</t>
  </si>
  <si>
    <t>meeting</t>
  </si>
  <si>
    <t>MEETING-3860</t>
  </si>
  <si>
    <t>1999-12-15T19:00:00Z</t>
  </si>
  <si>
    <t>Fidelity-demo</t>
  </si>
  <si>
    <t>MEETING-3861</t>
  </si>
  <si>
    <t>Talk City</t>
  </si>
  <si>
    <t>MEETING-3862</t>
  </si>
  <si>
    <t>Phone Meeting with Agillion</t>
  </si>
  <si>
    <t>MEETING-3864</t>
  </si>
  <si>
    <t>624 East Evelyn Ave, Sunnyvale</t>
  </si>
  <si>
    <t>Technical Presentation at eGain</t>
  </si>
  <si>
    <t>Kelsey met with these people last Friday and they are hot-to-trot for a technical presenation.  Rick, Kelsey asked that you present the technical-side of things.  Meshele, you will be there for Sales issues. Meeting with Aradhana Roy, Business Development Manager.  Also meeting with Product Manager and Engineering Manager. Meeting starts at 11:00.  Any questions, please contact Laura at x8187.  Thanks!</t>
  </si>
  <si>
    <t>MEETING-3865</t>
  </si>
  <si>
    <t>2000-09-14T20:30:00Z</t>
  </si>
  <si>
    <t>MEETING-3866</t>
  </si>
  <si>
    <t>2000-06-21T21:30:00Z</t>
  </si>
  <si>
    <t>Best Buy Conf Call</t>
  </si>
  <si>
    <t>MEETING-3867</t>
  </si>
  <si>
    <t>Interview with Michael Mersch - Sales Engineer Candidate</t>
  </si>
  <si>
    <t>MEETING-3869</t>
  </si>
  <si>
    <t>2000-03-01T16:00:00Z</t>
  </si>
  <si>
    <t>MEETING-3870</t>
  </si>
  <si>
    <t>1999-11-11T18:30:00Z</t>
  </si>
  <si>
    <t>Demo</t>
  </si>
  <si>
    <t>MEETING-3871</t>
  </si>
  <si>
    <t>Updated: Interview with East Coast Account Manager Candidate : Michael Stroz</t>
  </si>
  <si>
    <t>MEETING-3872</t>
  </si>
  <si>
    <t>2000-08-01T00:30:00Z</t>
  </si>
  <si>
    <t>interview</t>
  </si>
  <si>
    <t>MEETING-3873</t>
  </si>
  <si>
    <t>2000-10-23T17:30:00Z</t>
  </si>
  <si>
    <t>Updated: Interview with Kenneth Isroff - Sales Chicago</t>
  </si>
  <si>
    <t>MEETING-3874</t>
  </si>
  <si>
    <t>2000-05-16T18:30:00Z</t>
  </si>
  <si>
    <t>consumer review</t>
  </si>
  <si>
    <t>xml -verses doing what we are doing.  xml give flexibility to making the best WAP app.  they are also looking at wysdom</t>
  </si>
  <si>
    <t>MEETING-3875</t>
  </si>
  <si>
    <t>Bigstar-Tony over the phone</t>
  </si>
  <si>
    <t>MEETING-3876</t>
  </si>
  <si>
    <t>Vertia</t>
  </si>
  <si>
    <t>Updated: Meeting with avocadoit.com</t>
  </si>
  <si>
    <t>AvocadoIT meeting has been rescheduled for tomorrow Tuesday the 12th.   Greg</t>
  </si>
  <si>
    <t>MEETING-3877</t>
  </si>
  <si>
    <t>2000-04-14T17:00:00Z</t>
  </si>
  <si>
    <t>at GeoTouch 3803 E Bayshore PaloAlto 94303</t>
  </si>
  <si>
    <t>Geotouch meeting</t>
  </si>
  <si>
    <t>Meeting with GeoTouch - they are looking to sign contract soon.  Would like to talk with AE to start defining application.</t>
  </si>
  <si>
    <t>MEETING-3879</t>
  </si>
  <si>
    <t>Call with Don Gallagher @ KPMG</t>
  </si>
  <si>
    <t>Meshele,   Please see attached lead profile from Alliance.    I called Don and he is working with someone very high-up at Marriot who would be presenting a technology recommendation to the C__ level staff.    He would like to discuss with you: - What EP does (in terms he can use to explain to his client!) - Our pricing model - Next steps  They are both located back east, but since they are assigned to you on the Target list, Mitch instructed me to call.  Don is very low-key, nice man!  Call Don at:  703.747.4058, or on cell at 703.307.2430.  L</t>
  </si>
  <si>
    <t>MEETING-3880</t>
  </si>
  <si>
    <t>2000-08-23T23:30:00Z</t>
  </si>
  <si>
    <t>Interview with Scot Leisy</t>
  </si>
  <si>
    <t>This interview is for sales director.  Resume and location to follow.</t>
  </si>
  <si>
    <t>MEETING-3881</t>
  </si>
  <si>
    <t>2000-02-29T21:00:00Z</t>
  </si>
  <si>
    <t>The Plunge-technical review</t>
  </si>
  <si>
    <t>MEETING-3882</t>
  </si>
  <si>
    <t>1999-11-11T16:00:00Z</t>
  </si>
  <si>
    <t>looksmart TTS demo time?</t>
  </si>
  <si>
    <t>MEETING-3884</t>
  </si>
  <si>
    <t>2000-02-03T18:00:00Z</t>
  </si>
  <si>
    <t>Travel mtg group Ray Kulamn</t>
  </si>
  <si>
    <t>MEETING-3885</t>
  </si>
  <si>
    <t>2000-12-13T19:00:00Z</t>
  </si>
  <si>
    <t>Ricardo's office?</t>
  </si>
  <si>
    <t>intuit cust meeting</t>
  </si>
  <si>
    <t>Meeting with Andy from Inuit - would like to see vision for future of our platform</t>
  </si>
  <si>
    <t>MEETING-3886</t>
  </si>
  <si>
    <t>Interview w/ Field Application Engineer</t>
  </si>
  <si>
    <t>MEETING-3888</t>
  </si>
  <si>
    <t>2000-08-23T16:00:00Z</t>
  </si>
  <si>
    <t>(877) 714-2900  Passcode: 0838</t>
  </si>
  <si>
    <t>Updated: Andersen conference call weekly</t>
  </si>
  <si>
    <t>Please make sure to have your action items from last week completed. Also: Please ensure that you call in from a "lan line" not a cell phone, unless it is an emergency. Thanks for your continued support.   HS</t>
  </si>
  <si>
    <t>MEETING-3889</t>
  </si>
  <si>
    <t>2000-03-15T22:30:00Z</t>
  </si>
  <si>
    <t>Meeting with Rosemary Scolari to see new stuff</t>
  </si>
  <si>
    <t>MEETING-3890</t>
  </si>
  <si>
    <t>Updated: Meeting with Fidelity (416) 217-7604</t>
  </si>
  <si>
    <t>MEETING-3891</t>
  </si>
  <si>
    <t>2000-08-15T21:30:00Z</t>
  </si>
  <si>
    <t>Interview with MC Candidate</t>
  </si>
  <si>
    <t>Meshele, Thank you very much for taking the time to talk to the MC Candidates.  We have 4 candidates but only 2 positions. So it would be great if you rank Mehrak (Chris's friend/last week), Nilesh (from NY/today) and Gaspar (tomorrow).    Gaspar has experience/knowledge on telecommunications, hardware, databases, html and familiarity with java script.  He is also bilingual (English/Spanish)!  Thanks again, Elba  P.S.  Schedule and resume to follow.</t>
  </si>
  <si>
    <t>MEETING-3892</t>
  </si>
  <si>
    <t>1999-11-11T17:30:00Z</t>
  </si>
  <si>
    <t>conferenc room</t>
  </si>
  <si>
    <t>united healthcare canned demo</t>
  </si>
  <si>
    <t>Mike &amp; Lisa,  Is 9:30 ok?  Meshele &amp; John</t>
  </si>
  <si>
    <t>MEETING-3893</t>
  </si>
  <si>
    <t>2000-05-31T18:00:00Z</t>
  </si>
  <si>
    <t>Updated: Lead Credit Check and Tracking Meeting</t>
  </si>
  <si>
    <t>MEETING-3894</t>
  </si>
  <si>
    <t>2000-10-26T14:30:00Z</t>
  </si>
  <si>
    <t>Confirmed - Meeting with Paul Goldman at E-Stamp</t>
  </si>
  <si>
    <t>2051 Stierlin Court - one of SGI old buildings in MV.  Paul has your cell phone#. Receptionist should be there by 7:30, but Paul will keep eyes peeled for you just in case.  Meeting starts at 7:30 a.m.!</t>
  </si>
  <si>
    <t>MEETING-3895</t>
  </si>
  <si>
    <t>Sales conference room</t>
  </si>
  <si>
    <t>Consumer Review</t>
  </si>
  <si>
    <t>MEETING-3897</t>
  </si>
  <si>
    <t>MEETING-3898</t>
  </si>
  <si>
    <t>Meet with Swell.com</t>
  </si>
  <si>
    <t>Meshele,  They would like a presentation of our services, specifically, what differentiates our services from competitors such as 2Roam (yes, they brought it up!).    They are happy to come to the EP office, or you can come up to their SF office.  Let's touch base when you get in tomorrow (Wed) and I can send them a confirmation on time and place.  You will be meeting Richard Singer, a member of their advisory board, and Nicholas Nathanson, CEO.  I will foward the profile to you asap.  Laura</t>
  </si>
  <si>
    <t>MEETING-3899</t>
  </si>
  <si>
    <t>Updated: 6/20 INTERVIEW</t>
  </si>
  <si>
    <t>Meshele!  I'm having some scheduling problems...could you do this time?  Thanks Tennille</t>
  </si>
  <si>
    <t>MEETING-3900</t>
  </si>
  <si>
    <t>2000-12-06T22:00:00Z</t>
  </si>
  <si>
    <t>David Chan office</t>
  </si>
  <si>
    <t>HP mexico Webex call</t>
  </si>
  <si>
    <t>I am going to be at the trade show.  I will step out to take the call and will have a printed set of slides.  David, will you be doing the presentation or will it be someone else?  On their side it will be  Eduardo Zamore the AE Hilda Mercadillo the product specialist Zenki Komori consultant  I am also trying to set up a call with Banamex with Dr Grappa included.</t>
  </si>
  <si>
    <t>MEETING-3901</t>
  </si>
  <si>
    <t>Interview with Walt Kutz</t>
  </si>
  <si>
    <t>Walt Kutz is a candidate for the Systems Engineer.</t>
  </si>
  <si>
    <t>MEETING-3902</t>
  </si>
  <si>
    <t>2000-11-20T22:00:00Z</t>
  </si>
  <si>
    <t>Marie</t>
  </si>
  <si>
    <t>MEETING-3904</t>
  </si>
  <si>
    <t>2000-11-08T23:15:00Z</t>
  </si>
  <si>
    <t>2577 samaritan dr</t>
  </si>
  <si>
    <t>Dr Robert Mastman</t>
  </si>
  <si>
    <t>MEETING-3905</t>
  </si>
  <si>
    <t>Discuss Sales Engineering Roles and Responsibilities</t>
  </si>
  <si>
    <t>MEETING-3908</t>
  </si>
  <si>
    <t>2000-03-27T22:30:00Z</t>
  </si>
  <si>
    <t>Interview w/ Account Manager Candidate: Jim Suhy</t>
  </si>
  <si>
    <t>I will forward an electronic copy of his resume once he sends it.</t>
  </si>
  <si>
    <t>MEETING-3909</t>
  </si>
  <si>
    <t>M KO office conference call</t>
  </si>
  <si>
    <t>Intuit-meeting with customer and lawyer</t>
  </si>
  <si>
    <t>tentative time may need to be revised</t>
  </si>
  <si>
    <t>MEETING-3910</t>
  </si>
  <si>
    <t>Arthur Andersen</t>
  </si>
  <si>
    <t>MEETING-3911</t>
  </si>
  <si>
    <t>2000-03-03T23:30:00Z</t>
  </si>
  <si>
    <t>Venk's office</t>
  </si>
  <si>
    <t>Paytrust</t>
  </si>
  <si>
    <t>Larry to meet with Venk</t>
  </si>
  <si>
    <t>MEETING-3912</t>
  </si>
  <si>
    <t>MEETING-3913</t>
  </si>
  <si>
    <t>Chris plane</t>
  </si>
  <si>
    <t>MEETING-3914</t>
  </si>
  <si>
    <t>2000-10-10T21:00:00Z</t>
  </si>
  <si>
    <t>Updated: Interview with Cary Alon - NY Sales Engineer Candidate</t>
  </si>
  <si>
    <t>MEETING-3917</t>
  </si>
  <si>
    <t>Friday Interview</t>
  </si>
  <si>
    <t>I can't see what's on your calendar...I just wanted to know if you had this interview for Anthony Tarsia on your calendar for this time and day?  Thanks  Tennille</t>
  </si>
  <si>
    <t>MEETING-3918</t>
  </si>
  <si>
    <t>2000-03-28T18:00:00Z</t>
  </si>
  <si>
    <t>Interview with Kevin Sullivan</t>
  </si>
  <si>
    <t>MEETING-3919</t>
  </si>
  <si>
    <t>2000-11-29T21:00:00Z</t>
  </si>
  <si>
    <t>Salesforce Meeting</t>
  </si>
  <si>
    <t>Here is the agenda planned for today (unfortunately Steve can't make it and we still need to get a hold of Amitabh):  Rajeev, looks like we will need your presence for that section.  We can juggle the schedule if another time slot works better for you.  Thanks. Darshan  1:00 - 1:30 (30 minutes) Any items missing from current application based on DDS and Robert's email list: Meshele Ko - Let's cover what has been updated - This is the item that is most important to them "When creating a new account, being able to link it to an opportunity" and the reverse.  Any other open items - Excite Issue using non-Salesforce weather and driving directions content  1:30 - 2:00 (30 minutes) Stability (HTML): Rajeev  - what went wrong between Salesforce's 114 to 116 release  - how to plan for this in the future  2:00 - 2:20 (20 minutes) What is involved in switching to XML: Amitabh  2:20 - 2:40 (20 minutes) Reports Possibilities: Steve Hirata  - what does AvocadoIT currently provide  - can we pass a variable so Salesforce can track it themselves  Re-direct options by placing extra code on Salesforce server: Steve  2:40 - 3:00 (20 minutes) Review follow-up items</t>
  </si>
  <si>
    <t>MEETING-3920</t>
  </si>
  <si>
    <t>Call with Sachin Roy at Plexus Technologies</t>
  </si>
  <si>
    <t>Meshele,  I've just received a call from Sachin.  They are an e-solutions provider working with a number of companies.  They are currently working with one who is interested in a wireless solution.  I am filling out the profile and will send it to you ASAP.   Please call Sachin on his cell phone 925.351.7852.  He is interested in getting a technical presentation, but I wanted you two to talk on the phone before scheduling one.  I'll send you the profile in a few minutes. Let me know if I've left anything out.  L</t>
  </si>
  <si>
    <t>MEETING-3921</t>
  </si>
  <si>
    <t>Updated: Meshele Ko - Major Accounts Discussion (Venk's office)</t>
  </si>
  <si>
    <t>I just heard Venk will probably only need 1/2 hour.  Thanks, Amy</t>
  </si>
  <si>
    <t>MEETING-3926</t>
  </si>
  <si>
    <t>Interview with Jeff Newman</t>
  </si>
  <si>
    <t>MEETING-3927</t>
  </si>
  <si>
    <t>2000-02-01T19:00:00Z</t>
  </si>
  <si>
    <t>Discuss Customer/Partner Qualification Process</t>
  </si>
  <si>
    <t>Everyone is running very fast selling, setting up partnerships, evolving the strategy, etc.  I sense that we are also potentially tripping over each other in certain accounts/partnerships.  Let's meet to discuss our attack plan so that we can optimize the output.</t>
  </si>
  <si>
    <t>MEETING-3929</t>
  </si>
  <si>
    <t>2000-01-14T18:30:00Z</t>
  </si>
  <si>
    <t>What's working and what's not with marketing</t>
  </si>
  <si>
    <t>Can I pick your brains for :45 minutes tomorrow - to get your input on what you're looking for from marketing on a go forward basis.  Thanks in advance for your help!</t>
  </si>
  <si>
    <t>MEETING-3930</t>
  </si>
  <si>
    <t>1999-12-23T21:30:00Z</t>
  </si>
  <si>
    <t>Paytrust.com</t>
  </si>
  <si>
    <t>Prakash - can you join me for a customer meeting?   I've been talking with the CTO of Paytrust.com.  He would like to see some demo and get a better technical understanding of what we do.</t>
  </si>
  <si>
    <t>MEETING-3931</t>
  </si>
  <si>
    <t>Luxury Tax, Conference Room</t>
  </si>
  <si>
    <t>Interview with Brett Ryan</t>
  </si>
  <si>
    <t>Brett Ryan is flying in from Atlanta for Systems Engineer Candidate.  Resume and agenda to follow.</t>
  </si>
  <si>
    <t>MEETING-3932</t>
  </si>
  <si>
    <t>1999-11-29T19:30:00Z</t>
  </si>
  <si>
    <t>Venk's conference room</t>
  </si>
  <si>
    <t>Audio clip demo for UPS</t>
  </si>
  <si>
    <t>John who is the manager for the CTI organization will be back from vacation.  Time may shift to meet his schedule.</t>
  </si>
  <si>
    <t>MEETING-3933</t>
  </si>
  <si>
    <t>2000-03-03T19:30:00Z</t>
  </si>
  <si>
    <t>lion and Compass</t>
  </si>
  <si>
    <t>lunch with larry</t>
  </si>
  <si>
    <t>MEETING-3935</t>
  </si>
  <si>
    <t>Seattle Sales Candidate Scott Murdock</t>
  </si>
  <si>
    <t>MEETING-3937</t>
  </si>
  <si>
    <t>1999-12-30T20:00:00Z</t>
  </si>
  <si>
    <t>Albertson's call with Patrick Steel</t>
  </si>
  <si>
    <t>MEETING-3938</t>
  </si>
  <si>
    <t>2000-03-21T19:00:00Z</t>
  </si>
  <si>
    <t>exactone tech review</t>
  </si>
  <si>
    <t>MEETING-3940</t>
  </si>
  <si>
    <t>talk city</t>
  </si>
  <si>
    <t>MEETING-3941</t>
  </si>
  <si>
    <t>3-6 first day</t>
  </si>
  <si>
    <t>MEETING-3942</t>
  </si>
  <si>
    <t>2000-02-08T21:00:00Z</t>
  </si>
  <si>
    <t>Paytrust technical review</t>
  </si>
  <si>
    <t>MEETING-3944</t>
  </si>
  <si>
    <t>2000-05-01T17:30:00Z</t>
  </si>
  <si>
    <t>2Q2000 Pricing Plan</t>
  </si>
  <si>
    <t>MEETING-3945</t>
  </si>
  <si>
    <t>2000-04-19T17:00:00Z</t>
  </si>
  <si>
    <t>Updated: Contract Discussion - New Start time</t>
  </si>
  <si>
    <t>New Start Time</t>
  </si>
  <si>
    <t>MEETING-3946</t>
  </si>
  <si>
    <t>Salesforce (Tien) Meeting</t>
  </si>
  <si>
    <t>Meshele, I have you down as optional.  Do you want to participate in this one or should we just let you know how it goes?  The only thing I don't want Tien to feel is that we are ganging up on him (both Business and Development sides).  What do you think?</t>
  </si>
  <si>
    <t>MEETING-3947</t>
  </si>
  <si>
    <t>Mt View 2550  Garcia</t>
  </si>
  <si>
    <t>Inuit Final Final Meeting</t>
  </si>
  <si>
    <t>I will be leaving from the office if anyone would like to ride with me.  Thank you both for your support and input.</t>
  </si>
  <si>
    <t>MEETING-3948</t>
  </si>
  <si>
    <t>lunch with Marcia</t>
  </si>
  <si>
    <t>MEETING-3949</t>
  </si>
  <si>
    <t>1999-11-18T16:00:00Z</t>
  </si>
  <si>
    <t>Lawyer's demo</t>
  </si>
  <si>
    <t>MEETING-3950</t>
  </si>
  <si>
    <t>2000-08-14T22:30:00Z</t>
  </si>
  <si>
    <t>Weekly Sales Meeting</t>
  </si>
  <si>
    <t>MEETING-3951</t>
  </si>
  <si>
    <t>Presentation with Intuit/Quicken.com</t>
  </si>
  <si>
    <t>Meeting with:  Andy Lewis, SW Eng, via webex/telephone His Manager and Product Manager (getting names, will send to you both as soon as I receive them)  Notes from Lead Profile:  Additional Notes:   LCH-092100-Transferred from Barry Philips.  Venk met Andy at Web Dev 2000 show.  Barry f/u and started discussions.  Andy is investigating technology for mobilizing the Quicken.com site.  They are looking at competitors in this space (Barry talked to him about w-trade).  They have some concerns about resiliency and "screenscraping" that will need to be addressed at technical presentation.  Barry also discussed iTV as option and sent recent press release regarding Liberate's recent deal with AT&amp;T broadband.  LCH scheduling meeting here with Karen and team for sometime late next week.  Andy will be phoning-in or on-line for presentation.  Main point of contact for now is Andy Lewis (SW Engineer).  Andy is based in S. Carolina. Telephone number is 919.380.7022, email is andy_lewis@intuit.com &lt;mailto:andy_lewis@intuit.com&gt;.   Let me know if you need any other info.</t>
  </si>
  <si>
    <t>MEETING-3952</t>
  </si>
  <si>
    <t>2000-09-19T21:30:00Z</t>
  </si>
  <si>
    <t>mt view</t>
  </si>
  <si>
    <t>technology review</t>
  </si>
  <si>
    <t>how about tuesday?</t>
  </si>
  <si>
    <t>MEETING-3953</t>
  </si>
  <si>
    <t>COUGHLIN INTERVIEW</t>
  </si>
  <si>
    <t>I had to do some switches again...can this work? Tennille</t>
  </si>
  <si>
    <t>MEETING-3955</t>
  </si>
  <si>
    <t>2000-08-21T21:30:00Z</t>
  </si>
  <si>
    <t>Meshele's office?</t>
  </si>
  <si>
    <t>Updated: Call Anibal Bustillo of HP Mexico to discuss Banamex</t>
  </si>
  <si>
    <t>Meshele,  I'll come by your office at 2:30  and we can try to catch Anibal.   Thanks, Robert _____________________________  I spoke with Anibal Bustillo, the HP sales rep for the Banamex project, this morning.  Mr Grappa (spelling?), the CIO for Banamex, supposedly agreed with our proposal for Banamex.  The person at Banamex who will be responsible for the project was not at the meeting with the CIO last week so they are having another meeting at Banamex this morning.  Anibal asked that we call him at 3:00pm to discuss the results of today's meeting.  Helen - FYI,  I've left a message for Shaul Aviram and have not heard from him.  Anibal said that he is traveling to Brazil today.</t>
  </si>
  <si>
    <t>MEETING-3956</t>
  </si>
  <si>
    <t>2000-06-09T21:30:00Z</t>
  </si>
  <si>
    <t>MEETING-3958</t>
  </si>
  <si>
    <t>1999-11-18T19:30:00Z</t>
  </si>
  <si>
    <t>Venk Conference room</t>
  </si>
  <si>
    <t>UPS Demo</t>
  </si>
  <si>
    <t>Kathy and Vinny will be on the call from UPS.  John will be on vacation.   Ryan,  Elba and John can we discuss  how we want to present the demo before we are on tomorrow?  How about after our Cal Healthcare call 4pm ish?</t>
  </si>
  <si>
    <t>MEETING-3959</t>
  </si>
  <si>
    <t>2000-04-19T16:30:00Z</t>
  </si>
  <si>
    <t>to discuss contracts</t>
  </si>
  <si>
    <t>MEETING-3960</t>
  </si>
  <si>
    <t>2000-09-07T16:00:00Z</t>
  </si>
  <si>
    <t>439 Balboa St x 6th, SF</t>
  </si>
  <si>
    <t>WebEx with Swell.com</t>
  </si>
  <si>
    <t xml:space="preserve">Rescheduled from Wed:  (lch)-I have sent Nicholas and Richard emails telling them to log-in at 9:00 and that you will call them to start the meeting. Nicholas will be involving one other TBD person.  Nicholas: </t>
  </si>
  <si>
    <t xml:space="preserve">Office# - 415.221.3355 x11 </t>
  </si>
  <si>
    <t>Cell#</t>
  </si>
  <si>
    <t>- 415.378.6950  Richard:</t>
  </si>
  <si>
    <t>- 650.245.2302  =================================== Meshele,  They would like a presentation of our services, specifically, what differentiates our services from competitors such as 2Roam (yes, they brought it up!).    You will be meeting Richard Singer, a member of their advisory board, and Nicholas Nathanson, CEO.  I will foward the profile to you asap.  Laura</t>
  </si>
  <si>
    <t>MEETING-3961</t>
  </si>
  <si>
    <t>1999-12-06T16:00:00Z</t>
  </si>
  <si>
    <t>Healtheon demo due</t>
  </si>
  <si>
    <t>MEETING-3963</t>
  </si>
  <si>
    <t>1999-12-13T18:00:00Z</t>
  </si>
  <si>
    <t>Infospace-review</t>
  </si>
  <si>
    <t>MEETING-3964</t>
  </si>
  <si>
    <t>Interview Walt Kutz</t>
  </si>
  <si>
    <t>Walt Kutz if flying in from Philadelphia for Systems Engineer Candidate.  Please respond.</t>
  </si>
  <si>
    <t>MEETING-3965</t>
  </si>
  <si>
    <t>Lunch with Meshele, Kelsey, Todd and Mark</t>
  </si>
  <si>
    <t>MEETING-3966</t>
  </si>
  <si>
    <t>MEETING-3967</t>
  </si>
  <si>
    <t>MEETING-3968</t>
  </si>
  <si>
    <t>2000-02-17T17:00:00Z</t>
  </si>
  <si>
    <t>@ Deloitte Office</t>
  </si>
  <si>
    <t>Updated: Deloitte Sales Meeting</t>
  </si>
  <si>
    <t>Sorry guys, but Michelle needed to change the date to the 17th to make sure that some of the partners could make it.  The Telecom partner said he could only do it on the morning of the 17th, so this is the date we're using.  I hope you guys can accomodate the change.  thanks.  DC</t>
  </si>
  <si>
    <t>MEETING-3969</t>
  </si>
  <si>
    <t>2000-06-30T19:00:00Z</t>
  </si>
  <si>
    <t>meeting with Dave Fortne - new CTO He would like to discuss 1)his new planned website2)how to read the usage reports3) additional development for new applications.</t>
  </si>
  <si>
    <t>MEETING-3970</t>
  </si>
  <si>
    <t>2000-09-08T19:00:00Z</t>
  </si>
  <si>
    <t>Your office!</t>
  </si>
  <si>
    <t>Call with Work.com</t>
  </si>
  <si>
    <t>Meshele, they will call into you.  Calling will be Douglas Alexander, Director of Business Development, and Len Langsdorf, Tech Guy.  L</t>
  </si>
  <si>
    <t>MEETING-3971</t>
  </si>
  <si>
    <t>2000-12-07T23:00:00Z</t>
  </si>
  <si>
    <t>Updated: Interview with Robert Ortlieb - SE Manager</t>
  </si>
  <si>
    <t>MEETING-3972</t>
  </si>
  <si>
    <t>2000-06-15T18:00:00Z</t>
  </si>
  <si>
    <t>Buyer touch</t>
  </si>
  <si>
    <t>MEETING-3973</t>
  </si>
  <si>
    <t>1999-12-06T19:00:00Z</t>
  </si>
  <si>
    <t>Fidelity-first demo</t>
  </si>
  <si>
    <t>MEETING-3974</t>
  </si>
  <si>
    <t>Interview with Nilesh Parmar - Mobility Consultant</t>
  </si>
  <si>
    <t>Resume and agenda to follow.  Out of state candidate.</t>
  </si>
  <si>
    <t>MEETING-3975</t>
  </si>
  <si>
    <t>1999-11-08T22:00:00Z</t>
  </si>
  <si>
    <t>Jim/Kelsey sales assignment</t>
  </si>
  <si>
    <t>MEETING-3976</t>
  </si>
  <si>
    <t>MEETING-3978</t>
  </si>
  <si>
    <t>MEETING-3979</t>
  </si>
  <si>
    <t>2000-04-26T19:00:00Z</t>
  </si>
  <si>
    <t>lunch - Liz, Meshele and Kelsey</t>
  </si>
  <si>
    <t>MEETING-3980</t>
  </si>
  <si>
    <t>Updated: Meeting @ MSDW Online</t>
  </si>
  <si>
    <t>MEETING-3981</t>
  </si>
  <si>
    <t>MEETING-3982</t>
  </si>
  <si>
    <t>Lunch-meeting</t>
  </si>
  <si>
    <t>MEETING-3983</t>
  </si>
  <si>
    <t>1999-11-05T22:30:00Z</t>
  </si>
  <si>
    <t>MEETING-3984</t>
  </si>
  <si>
    <t>Resume and agenda to follow. Candidate can only interview after 330pm.</t>
  </si>
  <si>
    <t>MEETING-3985</t>
  </si>
  <si>
    <t>Call with NextCard</t>
  </si>
  <si>
    <t>Meshele,  Call set-up with:  Alana Kaselitz, Business Development Analyst Ryuji Morishita, Senior Business Development Manager  See Channelwave for details.  I gave them your number so they will be calling in to you.  L</t>
  </si>
  <si>
    <t>MEETING-3986</t>
  </si>
  <si>
    <t>MEETING-3987</t>
  </si>
  <si>
    <t>1999-11-05T21:30:00Z</t>
  </si>
  <si>
    <t>Account Distrib meeting</t>
  </si>
  <si>
    <t>MEETING-3988</t>
  </si>
  <si>
    <t>2000-08-15T20:30:00Z</t>
  </si>
  <si>
    <t>Meshele's Office</t>
  </si>
  <si>
    <t>MEETING-3989</t>
  </si>
  <si>
    <t>consumerreview.com</t>
  </si>
  <si>
    <t>MEETING-3991</t>
  </si>
  <si>
    <t>2000-01-12T20:00:00Z</t>
  </si>
  <si>
    <t>Paytrust NJ</t>
  </si>
  <si>
    <t>meeting with CTO and others.  Would like to see demo on all devices</t>
  </si>
  <si>
    <t>MEETING-3992</t>
  </si>
  <si>
    <t>Hi Meshele!  We have another candidate and I wanted to know if this time can work for you!  Tennille</t>
  </si>
  <si>
    <t>MEETING-3993</t>
  </si>
  <si>
    <t>2000-08-25T17:00:00Z</t>
  </si>
  <si>
    <t>marketfirst</t>
  </si>
  <si>
    <t>We will be meeting with the Founder/CTO, Sr VP PRoduct marketing -</t>
  </si>
  <si>
    <t>MEETING-3994</t>
  </si>
  <si>
    <t>Updated: Epoch meeting [Decklan Morriss, Brad Peterson -CTO, Bob Lee -VP of Infrastructure]</t>
  </si>
  <si>
    <t>MEETING-3995</t>
  </si>
  <si>
    <t>1999-11-05T20:30:00Z</t>
  </si>
  <si>
    <t>AAA Call</t>
  </si>
  <si>
    <t>MEETING-3996</t>
  </si>
  <si>
    <t>MEETING-3997</t>
  </si>
  <si>
    <t>2000-10-10T07:00:00Z</t>
  </si>
  <si>
    <t>PeopleSoft Training</t>
  </si>
  <si>
    <t>MEETING-3998</t>
  </si>
  <si>
    <t>2000-10-03T21:30:00Z</t>
  </si>
  <si>
    <t>Finance offices</t>
  </si>
  <si>
    <t>Updated: Tamra - PS weekly status meeting</t>
  </si>
  <si>
    <t>We can meet in the Finance area for the teleconference and free up a conference room.  I have printed out the info sent by David.  See you there.</t>
  </si>
  <si>
    <t>MEETING-3999</t>
  </si>
  <si>
    <t>Party Richard Morales</t>
  </si>
  <si>
    <t>MEETING-4000</t>
  </si>
  <si>
    <t>Alice &amp; Michelle</t>
  </si>
  <si>
    <t>To discuss workload allocation and restructuring.</t>
  </si>
  <si>
    <t>MEETING-4001</t>
  </si>
  <si>
    <t>MEETING-4002</t>
  </si>
  <si>
    <t>2000-07-15T00:30:00Z</t>
  </si>
  <si>
    <t>Dinner with Jen &amp; Barry</t>
  </si>
  <si>
    <t>MEETING-4003</t>
  </si>
  <si>
    <t>Timesheets meeting</t>
  </si>
  <si>
    <t>MEETING-4004</t>
  </si>
  <si>
    <t>2000-12-28T01:00:00Z</t>
  </si>
  <si>
    <t>Dinner Connie &amp; David</t>
  </si>
  <si>
    <t>MEETING-4005</t>
  </si>
  <si>
    <t>MEETING-4006</t>
  </si>
  <si>
    <t>Barry's Office</t>
  </si>
  <si>
    <t>MEETING-4007</t>
  </si>
  <si>
    <t>2000-10-19T16:00:00Z</t>
  </si>
  <si>
    <t>Finance Meeting</t>
  </si>
  <si>
    <t>MEETING-4008</t>
  </si>
  <si>
    <t>2000-06-25T15:30:00Z</t>
  </si>
  <si>
    <t>Clint &amp; Michelle Breakfast</t>
  </si>
  <si>
    <t>MEETING-4009</t>
  </si>
  <si>
    <t>Updated: Tamra - Corio Status Meeting</t>
  </si>
  <si>
    <t>MEETING-4010</t>
  </si>
  <si>
    <t>2000-12-19T21:30:00Z</t>
  </si>
  <si>
    <t>Expenseables Admin Training</t>
  </si>
  <si>
    <t>Michelle,   If you cannot make it, I'll need to get you up to speed.</t>
  </si>
  <si>
    <t>MEETING-4011</t>
  </si>
  <si>
    <t>MEETING-4012</t>
  </si>
  <si>
    <t>Meeting with Susan Roles &amp; Responsibilities</t>
  </si>
  <si>
    <t>MEETING-4013</t>
  </si>
  <si>
    <t>Michelle's Open Questions</t>
  </si>
  <si>
    <t>NQ Stock Option Grants Promisory Notes (Principal vs. Interest breakout excel) MCI Worldcom bill allocation to departments ADP Class Schedule and booking ReportSmith Stock Options with the $100,000 limit India names on Stock Option Grants Confirmation I think that is it for right now until I come up with something else!  Thanks Michelle</t>
  </si>
  <si>
    <t>MEETING-4014</t>
  </si>
  <si>
    <t>MEETING-4015</t>
  </si>
  <si>
    <t>MEETING-4016</t>
  </si>
  <si>
    <t>Discuss Access Database</t>
  </si>
  <si>
    <t>MEETING-4017</t>
  </si>
  <si>
    <t>2000-11-08T21:00:00Z</t>
  </si>
  <si>
    <t>Oakland Conference Room</t>
  </si>
  <si>
    <t>Weekly PeopleSoft Update Meeting</t>
  </si>
  <si>
    <t>At our meeting, we will finalize the "go live" date and schedule of consultants needed for each user on which dates.  If Oakland is not available, we can find another.  Dave Coons may even be here for the meeting.</t>
  </si>
  <si>
    <t>MEETING-4018</t>
  </si>
  <si>
    <t>MEETING-4019</t>
  </si>
  <si>
    <t>Finance Offices</t>
  </si>
  <si>
    <t>Corio Weekly Update &amp; Product ID Meeting</t>
  </si>
  <si>
    <t>MEETING-4020</t>
  </si>
  <si>
    <t>Sales Training Presentation</t>
  </si>
  <si>
    <t>MEETING-4021</t>
  </si>
  <si>
    <t>2000-11-20T17:00:00Z</t>
  </si>
  <si>
    <t>Billing AR Training</t>
  </si>
  <si>
    <t>MEETING-4022</t>
  </si>
  <si>
    <t>MEETING-4023</t>
  </si>
  <si>
    <t>2000-10-05T19:15:00Z</t>
  </si>
  <si>
    <t>To discuss if you need any reports from ChannelWave?.</t>
  </si>
  <si>
    <t>MEETING-4024</t>
  </si>
  <si>
    <t>2000-08-30T17:00:00Z</t>
  </si>
  <si>
    <t>Zahiri, Joseph</t>
  </si>
  <si>
    <t>PWC Sales Taxes</t>
  </si>
  <si>
    <t>MEETING-4025</t>
  </si>
  <si>
    <t>Michelle Plesha Q3 Projects</t>
  </si>
  <si>
    <t>MEETING-4026</t>
  </si>
  <si>
    <t>2000-11-28T21:00:00Z</t>
  </si>
  <si>
    <t>Updated: Phase 2 PS Implementation Meeting</t>
  </si>
  <si>
    <t>Dave is going to come a little earlier to accomodate our AP training this afternoon.  This first meeting a more of a fact finding, brain storming session for us.</t>
  </si>
  <si>
    <t>MEETING-4027</t>
  </si>
  <si>
    <t>Updated: Data Integration; Ruyben</t>
  </si>
  <si>
    <t>I just want to make sure we are not forgetting about this issue. Hopefully by that time we will have data from Corio.</t>
  </si>
  <si>
    <t>MEETING-4028</t>
  </si>
  <si>
    <t>2000-09-26T00:30:00Z</t>
  </si>
  <si>
    <t>Remote Access Setup Fernand</t>
  </si>
  <si>
    <t>MEETING-4029</t>
  </si>
  <si>
    <t>Lunch w/ Michelle - Jaime</t>
  </si>
  <si>
    <t>MEETING-4030</t>
  </si>
  <si>
    <t>2000-12-18T16:00:00Z</t>
  </si>
  <si>
    <t>8:15 - Report Smith Basic Reporting Class</t>
  </si>
  <si>
    <t>I signed us up!</t>
  </si>
  <si>
    <t>MEETING-4031</t>
  </si>
  <si>
    <t>2000-07-17T18:30:00Z</t>
  </si>
  <si>
    <t>Lunch w/ Elba</t>
  </si>
  <si>
    <t>MEETING-4032</t>
  </si>
  <si>
    <t>2000-07-10T15:30:00Z</t>
  </si>
  <si>
    <t>Meeting Regarding Contract Status</t>
  </si>
  <si>
    <t>MEETING-4035</t>
  </si>
  <si>
    <t>2000-12-26T22:00:00Z</t>
  </si>
  <si>
    <t>Close Status Meeting</t>
  </si>
  <si>
    <t>To discuss:  1)</t>
  </si>
  <si>
    <t>Status of November Close 2)</t>
  </si>
  <si>
    <t xml:space="preserve">Status of 2000 Monthly Close workpapers </t>
  </si>
  <si>
    <t>o Focus on clean up of balance sheet account reconciliations  3)</t>
  </si>
  <si>
    <t>Procedures needed for 1998-1999 Monthly Close workpapers 4)</t>
  </si>
  <si>
    <t>Assessment of need for Tennille's time</t>
  </si>
  <si>
    <t>MEETING-4036</t>
  </si>
  <si>
    <t>2000-12-06T23:00:00Z</t>
  </si>
  <si>
    <t>MEETING-4037</t>
  </si>
  <si>
    <t>Elvis</t>
  </si>
  <si>
    <t>Sales Training Presentation -</t>
  </si>
  <si>
    <t>MEETING-4039</t>
  </si>
  <si>
    <t>Tentative</t>
  </si>
  <si>
    <t>ADP Training 8:15 - 4:30</t>
  </si>
  <si>
    <t>3300 Olcott Street Santa Clara, CA 95052  408-988-6565</t>
  </si>
  <si>
    <t>MEETING-4040</t>
  </si>
  <si>
    <t>2000-08-28T19:30:00Z</t>
  </si>
  <si>
    <t>12:45 Lunch - Diane F</t>
  </si>
  <si>
    <t>MEETING-4041</t>
  </si>
  <si>
    <t>2000-12-04T23:00:00Z</t>
  </si>
  <si>
    <t>Helen Spade Questions</t>
  </si>
  <si>
    <t>MEETING-4044</t>
  </si>
  <si>
    <t>2000-10-03T19:00:00Z</t>
  </si>
  <si>
    <t>MEETING-4045</t>
  </si>
  <si>
    <t>Meeting DF</t>
  </si>
  <si>
    <t>MEETING-4046</t>
  </si>
  <si>
    <t>MEETING-4049</t>
  </si>
  <si>
    <t>2000-11-30T17:30:00Z</t>
  </si>
  <si>
    <t>Meeting Regarding Revenue etc.</t>
  </si>
  <si>
    <t>MEETING-4050</t>
  </si>
  <si>
    <t>Stock Option Training</t>
  </si>
  <si>
    <t>MEETING-4051</t>
  </si>
  <si>
    <t>Corio Meeting Billing Charge Codes and Revenue Distribution</t>
  </si>
  <si>
    <t>MEETING-4052</t>
  </si>
  <si>
    <t>2000-10-06T07:00:00Z</t>
  </si>
  <si>
    <t>MEETING-4053</t>
  </si>
  <si>
    <t>MEETING-4054</t>
  </si>
  <si>
    <t>Weekly Finance Dept Meeting [from Tuesday]</t>
  </si>
  <si>
    <t>MEETING-4056</t>
  </si>
  <si>
    <t>Updated: meeting to discuss process flows.</t>
  </si>
  <si>
    <t>MEETING-4057</t>
  </si>
  <si>
    <t>2000-10-13T07:00:00Z</t>
  </si>
  <si>
    <t>MEETING-4059</t>
  </si>
  <si>
    <t>Updated: meeting to discuss process</t>
  </si>
  <si>
    <t>MEETING-4060</t>
  </si>
  <si>
    <t>2000-10-12T07:00:00Z</t>
  </si>
  <si>
    <t>MEETING-4061</t>
  </si>
  <si>
    <t>2000-10-19T02:00:00Z</t>
  </si>
  <si>
    <t>Homeowner Association Meeting</t>
  </si>
  <si>
    <t>MEETING-4062</t>
  </si>
  <si>
    <t>2000-08-05T02:30:00Z</t>
  </si>
  <si>
    <t>Rock Bottom Brewery</t>
  </si>
  <si>
    <t>MEETING-4063</t>
  </si>
  <si>
    <t>Finance Department Meetings</t>
  </si>
  <si>
    <t>MEETING-4064</t>
  </si>
  <si>
    <t>2000-06-26T19:30:00Z</t>
  </si>
  <si>
    <t>Lunch - Diane</t>
  </si>
  <si>
    <t>MEETING-4065</t>
  </si>
  <si>
    <t>2000-10-11T07:00:00Z</t>
  </si>
  <si>
    <t>MEETING-4074</t>
  </si>
  <si>
    <t>2000-12-20T01:00:00Z</t>
  </si>
  <si>
    <t>Pacifica</t>
  </si>
  <si>
    <t>Review of I18n Test plan</t>
  </si>
  <si>
    <t>The test plan is attached.   Thanks, Jaigak</t>
  </si>
  <si>
    <t>MEETING-4075</t>
  </si>
  <si>
    <t>Om Sonie --Presentation of Process &amp; Templates</t>
  </si>
  <si>
    <t>Om - it is booked per your request.  I scheduled it a little before and after in case you need to set-up and/or it runs over.  Thanks.</t>
  </si>
  <si>
    <t>MEETING-4076</t>
  </si>
  <si>
    <t>CHANGE in Timing: Presentation on Our Process and Templates</t>
  </si>
  <si>
    <t>MEETING-4079</t>
  </si>
  <si>
    <t>Updated: Internal func spec review meeting for server instrumentation feature</t>
  </si>
  <si>
    <t>This is the func spec review meeting internal to R&amp;D.    Once we have been through this and all issues are addressed we'll communicate this to QA and DOC via an external func spec review meeting.  This is per the new feature development process that we are following now.  Please review this prior to the meeting.    Rajeev  I know you're not available all week, can you send your comments via email ?  Srik</t>
  </si>
  <si>
    <t>MEETING-4080</t>
  </si>
  <si>
    <t>Updated: Functional spec review for ECS internationalization</t>
  </si>
  <si>
    <t>MEETING-4082</t>
  </si>
  <si>
    <t>UI review</t>
  </si>
  <si>
    <t>MEETING-4084</t>
  </si>
  <si>
    <t>2000-11-15T00:00:00Z</t>
  </si>
  <si>
    <t>Conference room Sausalito</t>
  </si>
  <si>
    <t>Review of 3.0 Functionality &amp; Prioritization</t>
  </si>
  <si>
    <t>I will talk to folks in other organizations to get their input on 3.0 features &amp; prioritizations. Let me know if there are other folks who should be invited to this session.  Thanks,  Glenn.</t>
  </si>
  <si>
    <t>MEETING-4086</t>
  </si>
  <si>
    <t>call SpeechWorks Ui consultant</t>
  </si>
  <si>
    <t>MEETING-4087</t>
  </si>
  <si>
    <t>voiceXML demo</t>
  </si>
  <si>
    <t>let us meet in on of our cubes at 11 AM to determine how we want to do this going forward.  Srik</t>
  </si>
  <si>
    <t>MEETING-4088</t>
  </si>
  <si>
    <t>Feedback meeting</t>
  </si>
  <si>
    <t>MEETING-4089</t>
  </si>
  <si>
    <t>MEETING-4091</t>
  </si>
  <si>
    <t>2000-10-17T23:30:00Z</t>
  </si>
  <si>
    <t>MEETING-4092</t>
  </si>
  <si>
    <t>To discuss post 2.5 activities</t>
  </si>
  <si>
    <t>MEETING-4094</t>
  </si>
  <si>
    <t>MEETING-4099</t>
  </si>
  <si>
    <t>2000-09-01T17:30:00Z</t>
  </si>
  <si>
    <t>INITIAL DESIGN MEETING:  To discuss playing WAV files + Real Audio Streams</t>
  </si>
  <si>
    <t xml:space="preserve">I just finished looking into the current OutputChannel implementation.   Agenda: Present OutputChannel Implementation - (Srik) Initial design proposal for playing WAV file - (Srik) </t>
  </si>
  <si>
    <t>- Issues/Challenges (group)  Hopefully you all will be here by then!</t>
  </si>
  <si>
    <t>MEETING-4100</t>
  </si>
  <si>
    <t>2000-09-06T00:00:00Z</t>
  </si>
  <si>
    <t>inspection on Sept 6, 9:00am KC's Termite Place John $75</t>
  </si>
  <si>
    <t>MEETING-4101</t>
  </si>
  <si>
    <t>2000-08-30T01:00:00Z</t>
  </si>
  <si>
    <t>Updated: voiceXML discussion of what we have today.</t>
  </si>
  <si>
    <t>This was a reschedule of the meeting scheduled for Mon 8/28/.  I apologize that I could not make it as I was stuck in another meeting that overshot.  I request that we  all make it for tomorrow's meeting.  I also recommend that you look through the material that Vivek has prepared.  I have looked through it and it is pretty comprehensive, it will help bring good questions to the meeting.  I have attached the material here for convenience.</t>
  </si>
  <si>
    <t>MEETING-4102</t>
  </si>
  <si>
    <t>MEETING-4103</t>
  </si>
  <si>
    <t>discussion of what has been done so far for voiceXML</t>
  </si>
  <si>
    <t>MEETING-4105</t>
  </si>
  <si>
    <t>GO ( new name to Wonder)</t>
  </si>
  <si>
    <t>Updated: BrookTrout Conference Call</t>
  </si>
  <si>
    <t>Meeting canceled.. somehow.. I will try to set it on next Thurday or Friday ---------  Folks,  Similar to NMS conference , BrookTrout company also wanna to represent themselves through a voice conference. There would be an eVoke representative in conference, eVoke is a subsidiary of BrookTrout.  So this way we can select best solution in voice technology in market as per our need...   Ashish</t>
  </si>
  <si>
    <t>MEETING-4106</t>
  </si>
  <si>
    <t>2000-08-03T18:00:00Z</t>
  </si>
  <si>
    <t>MEETING-4107</t>
  </si>
  <si>
    <t>2000-08-03T02:00:00Z</t>
  </si>
  <si>
    <t>Meeting to discuss E*TRADE TeleBuzz requirements/timeline (if possible)</t>
  </si>
  <si>
    <t>MEETING-4109</t>
  </si>
  <si>
    <t>FW: Discuss E*TRADE real requirements (RFP)</t>
  </si>
  <si>
    <t>Tuesday, August 01, 2000 7:56 AM To:</t>
  </si>
  <si>
    <t>Kelsey Kerr; Barry Phillips; John Schemena; Srikanth Raghavan; Rajeev Mohindra When:</t>
  </si>
  <si>
    <t>Tuesday, August 01, 2000 5:30 PM-6:00 PM (GMT-08:00) Pacific Time (US &amp; Canada); Tijuana. Where:</t>
  </si>
  <si>
    <t>conference room Importance:</t>
  </si>
  <si>
    <t>High  This is the only time I have today because I'm in a sales meeting.  The first step is to get together a list of questions we have (I know I came up with a bunch).  After we get the questions answered, I will need some help putting together a solution.  Here are the requirements again.  Please let me know if you can make this.  Kelsey</t>
  </si>
  <si>
    <t>MEETING-4112</t>
  </si>
  <si>
    <t>stock meeting</t>
  </si>
  <si>
    <t>MEETING-4114</t>
  </si>
  <si>
    <t>GeoTell Conference call</t>
  </si>
  <si>
    <t>MEETING-4116</t>
  </si>
  <si>
    <t>2000-07-25T17:00:00Z</t>
  </si>
  <si>
    <t>Dialogic meeting to find out about Dialogic JCT cards</t>
  </si>
  <si>
    <t>Dialogic will be visiting us with their SE's to brief us on the JCT series of cards.</t>
  </si>
  <si>
    <t>MEETING-4117</t>
  </si>
  <si>
    <t>2000-07-14T18:00:00Z</t>
  </si>
  <si>
    <t>Meeting 2: Compare voiceXML DTD vs AML DTD. What issues need to be addressed ?</t>
  </si>
  <si>
    <t>MEETING-4119</t>
  </si>
  <si>
    <t>2000-07-13T17:00:00Z</t>
  </si>
  <si>
    <t>At their San Jose facility</t>
  </si>
  <si>
    <t>TTS meeting with Mind Maker</t>
  </si>
  <si>
    <t>MEETING-4120</t>
  </si>
  <si>
    <t>2000-07-06T22:00:00Z</t>
  </si>
  <si>
    <t>MEETING-4124</t>
  </si>
  <si>
    <t>MEETING-4125</t>
  </si>
  <si>
    <t>New Demo application</t>
  </si>
  <si>
    <t>MEETING-4126</t>
  </si>
  <si>
    <t>Freud</t>
  </si>
  <si>
    <t>FW: Zimba Discussion</t>
  </si>
  <si>
    <t>Donivan Fox   Sent:</t>
  </si>
  <si>
    <t>Tuesday, June 20, 2000 6:15 PM To:</t>
  </si>
  <si>
    <t>Donivan Fox; Ashish Grover; Srikanth Raghavan When:</t>
  </si>
  <si>
    <t>Wednesday, June 21, 2000 2:00 PM-3:00 PM (GMT-08:00) Pacific Time (US &amp; Canada); Tijuana. Where:</t>
  </si>
  <si>
    <t>MEETING-4127</t>
  </si>
  <si>
    <t>2000-06-13T19:30:00Z</t>
  </si>
  <si>
    <t>Any available Conference Room</t>
  </si>
  <si>
    <t>Prakash would like to say Hello to EVS team</t>
  </si>
  <si>
    <t>MEETING-4128</t>
  </si>
  <si>
    <t>Redwood City</t>
  </si>
  <si>
    <t>Mtg w Symbian</t>
  </si>
  <si>
    <t>We better not cancel this one guys!  Kevin and I have exchanged more than 22 e-mails so far!</t>
  </si>
  <si>
    <t>MEETING-4129</t>
  </si>
  <si>
    <t>2000-11-02T23:00:00Z</t>
  </si>
  <si>
    <t>call in #  [800] 559-0817  Pass code:  6436166#</t>
  </si>
  <si>
    <t>MEETING-4130</t>
  </si>
  <si>
    <t>2000-10-17T19:00:00Z</t>
  </si>
  <si>
    <t>To discuss Customer Aquisition Spreadsheet</t>
  </si>
  <si>
    <t>I</t>
  </si>
  <si>
    <t>MEETING-4131</t>
  </si>
  <si>
    <t>2000-10-24T22:00:00Z</t>
  </si>
  <si>
    <t>Tues. 10/24/00  3 - 6 PM Sales People will make presentations to the Executive team on what you are seeing and hearing in the marketplace.  To be followed by  cocktails and snacks.  Evening is open</t>
  </si>
  <si>
    <t>MEETING-4132</t>
  </si>
  <si>
    <t>Developer program goal and resource planning</t>
  </si>
  <si>
    <t>I requested this meeting last Fri and we could not meet. It is very difficult to find a time that prakash and all of you are simultaneously avail. So, I am going ahead w/o Prakash.  In order to make this program a meaningful one both for EP and for me, I need to understand clearly what your goal is and I need to get a firm committment from engineering as to what the extent of their participation will be so I can write the program plan accordingly.  I have sent out a pre-meeting questionaire. Rajeev i am still waiting for your answers. I am running out of time to get this off the groun before end of quarter. Please make every effort to make it. Parnian</t>
  </si>
  <si>
    <t>MEETING-4134</t>
  </si>
  <si>
    <t>To discuss Biz Dev Processes</t>
  </si>
  <si>
    <t>MEETING-4135</t>
  </si>
  <si>
    <t>3Twin Dolphin Dr. near Oracle</t>
  </si>
  <si>
    <t>meeting w Symbian in their Redwood City Office</t>
  </si>
  <si>
    <t>Amitabh As you may know, we have been trying to develop a relationship w Symbian. Finally the contact is made and we are to go explore technology and partnering issues. Andy asked that I request your attendance. The meeting is at 2:00. I am blocking your time from roughly 1:00 to allow for time to get there etc. Did not want to risk getting there late because Kevin Ross was very particular about starting at 2:00 (probably due to another appt. after). I will be in Palo Alto in a seminar (Aether, palm, ...) from 8:00 that day and will go from there. Andy If i need to prepare anything or take any collateral etc. please let me know so I can do it the day before.</t>
  </si>
  <si>
    <t>MEETING-4136</t>
  </si>
  <si>
    <t>Wireless Basics, MC/SE training with Alex Tran</t>
  </si>
  <si>
    <t>MEETING-4138</t>
  </si>
  <si>
    <t>Hans--Kyocera</t>
  </si>
  <si>
    <t>MEETING-4139</t>
  </si>
  <si>
    <t>Comdex</t>
  </si>
  <si>
    <t>MEETING-4140</t>
  </si>
  <si>
    <t>2000-11-14T17:00:00Z</t>
  </si>
  <si>
    <t>MEETING-4141</t>
  </si>
  <si>
    <t>mtg w Jennifer Yan of Motorola</t>
  </si>
  <si>
    <t>MEETING-4142</t>
  </si>
  <si>
    <t>MEETING-4144</t>
  </si>
  <si>
    <t>MEETING-4145</t>
  </si>
  <si>
    <t>2000-12-14T22:30:00Z</t>
  </si>
  <si>
    <t>Palmsource</t>
  </si>
  <si>
    <t>MEETING-4147</t>
  </si>
  <si>
    <t>(800) 559-0842  Passcode: 5391315</t>
  </si>
  <si>
    <t>Updated: Weekly Biz Dev meeting</t>
  </si>
  <si>
    <t>MEETING-4148</t>
  </si>
  <si>
    <t>MEETING-4149</t>
  </si>
  <si>
    <t>PalmSource conf. and Motorola Mixer party</t>
  </si>
  <si>
    <t>MEETING-4150</t>
  </si>
  <si>
    <t>Mike Richman - Review</t>
  </si>
  <si>
    <t>MEETING-4151</t>
  </si>
  <si>
    <t>CGI Demo</t>
  </si>
  <si>
    <t>MEETING-4152</t>
  </si>
  <si>
    <t>1998-09-18T15:00:00Z</t>
  </si>
  <si>
    <t>Lori in Orlando  to 22nd</t>
  </si>
  <si>
    <t>MEETING-4153</t>
  </si>
  <si>
    <t>1999-06-14T15:00:00Z</t>
  </si>
  <si>
    <t>Phil - Aetna RFP</t>
  </si>
  <si>
    <t>MEETING-4154</t>
  </si>
  <si>
    <t>2000-11-15T03:00:00Z</t>
  </si>
  <si>
    <t>Lori Work 7-11</t>
  </si>
  <si>
    <t>MEETING-4155</t>
  </si>
  <si>
    <t>1998-12-24T20:00:00Z</t>
  </si>
  <si>
    <t>conf call  888 658 3050  4.0</t>
  </si>
  <si>
    <t>MEETING-4156</t>
  </si>
  <si>
    <t>1998-09-03T19:00:00Z</t>
  </si>
  <si>
    <t>Conf Call Tobi   888 658 3050   4.0</t>
  </si>
  <si>
    <t>MEETING-4157</t>
  </si>
  <si>
    <t>1999-12-28T22:00:00Z</t>
  </si>
  <si>
    <t>AOL with Lori</t>
  </si>
  <si>
    <t>MEETING-4158</t>
  </si>
  <si>
    <t>1999-05-24T16:00:00Z</t>
  </si>
  <si>
    <t>Brian - Training</t>
  </si>
  <si>
    <t>MEETING-4159</t>
  </si>
  <si>
    <t>1999-12-02T16:00:00Z</t>
  </si>
  <si>
    <t>Dr with Lori</t>
  </si>
  <si>
    <t>MEETING-4160</t>
  </si>
  <si>
    <t>1999-05-05T16:00:00Z</t>
  </si>
  <si>
    <t>Glen -seminar</t>
  </si>
  <si>
    <t>MEETING-4161</t>
  </si>
  <si>
    <t>2000-10-03T14:00:00Z</t>
  </si>
  <si>
    <t>Dave Ward Meeting Orlando World Center Mariott Board Room 476</t>
  </si>
  <si>
    <t>MEETING-4162</t>
  </si>
  <si>
    <t>1998-11-19T20:00:00Z</t>
  </si>
  <si>
    <t>conf call  888 658 3050   4.0</t>
  </si>
  <si>
    <t>MEETING-4163</t>
  </si>
  <si>
    <t>1998-08-05T16:00:00Z</t>
  </si>
  <si>
    <t>NYC with Dennis?</t>
  </si>
  <si>
    <t>MEETING-4164</t>
  </si>
  <si>
    <t>Reviews</t>
  </si>
  <si>
    <t>MEETING-4165</t>
  </si>
  <si>
    <t>1998-03-06T17:00:00Z</t>
  </si>
  <si>
    <t>Meeting?</t>
  </si>
  <si>
    <t>MEETING-4166</t>
  </si>
  <si>
    <t>1999-04-14T17:00:00Z</t>
  </si>
  <si>
    <t>Account reviews</t>
  </si>
  <si>
    <t>MEETING-4167</t>
  </si>
  <si>
    <t>Jeff?</t>
  </si>
  <si>
    <t>MEETING-4168</t>
  </si>
  <si>
    <t>2000-03-08T17:00:00Z</t>
  </si>
  <si>
    <t>NY Interviews</t>
  </si>
  <si>
    <t>MEETING-4169</t>
  </si>
  <si>
    <t>1998-02-12T17:30:00Z</t>
  </si>
  <si>
    <t>Interview/</t>
  </si>
  <si>
    <t>MEETING-4170</t>
  </si>
  <si>
    <t>2000-08-21T16:00:00Z</t>
  </si>
  <si>
    <t>Mgrs Meeting</t>
  </si>
  <si>
    <t>MEETING-4171</t>
  </si>
  <si>
    <t>1998-10-22T19:00:00Z</t>
  </si>
  <si>
    <t>Conf Call 888 658 3050  40</t>
  </si>
  <si>
    <t>MEETING-4172</t>
  </si>
  <si>
    <t>1998-06-29T20:30:00Z</t>
  </si>
  <si>
    <t>Phoenix Home Life - Pat Thuerkuf - 860-403-3459  Enfield ask for  Mike Kearney 2411</t>
  </si>
  <si>
    <t>MEETING-4173</t>
  </si>
  <si>
    <t>1999-09-07T19:00:00Z</t>
  </si>
  <si>
    <t>Lunch with Todd</t>
  </si>
  <si>
    <t>MEETING-4174</t>
  </si>
  <si>
    <t>1999-03-09T00:00:00Z</t>
  </si>
  <si>
    <t>Amex Call</t>
  </si>
  <si>
    <t>MEETING-4175</t>
  </si>
  <si>
    <t>2000-06-14T16:00:00Z</t>
  </si>
  <si>
    <t>Meeting with Tony in Pelham</t>
  </si>
  <si>
    <t>This is a test</t>
  </si>
  <si>
    <t>MEETING-4176</t>
  </si>
  <si>
    <t>1998-10-14T01:00:00Z</t>
  </si>
  <si>
    <t>Dinner - David / Dennis</t>
  </si>
  <si>
    <t>MEETING-4177</t>
  </si>
  <si>
    <t>1999-02-16T18:00:00Z</t>
  </si>
  <si>
    <t>Citibank with Sal  111 Wall Street   Larry Cormel  212 657 1784 Mellisa Wilson</t>
  </si>
  <si>
    <t>MEETING-4178</t>
  </si>
  <si>
    <t>Kimberly</t>
  </si>
  <si>
    <t>MEETING-4179</t>
  </si>
  <si>
    <t>1998-10-02T20:30:00Z</t>
  </si>
  <si>
    <t>Sikorsky - Ed Krysztalowicz</t>
  </si>
  <si>
    <t>MEETING-4180</t>
  </si>
  <si>
    <t>2000-01-27T17:00:00Z</t>
  </si>
  <si>
    <t>Training in Chicago</t>
  </si>
  <si>
    <t>MEETING-4181</t>
  </si>
  <si>
    <t>1999-07-12T16:00:00Z</t>
  </si>
  <si>
    <t>Call Nan</t>
  </si>
  <si>
    <t>MEETING-4182</t>
  </si>
  <si>
    <t>2000-12-07T02:00:00Z</t>
  </si>
  <si>
    <t>Dinner Daniel Crepeau  Ritz</t>
  </si>
  <si>
    <t>MEETING-4183</t>
  </si>
  <si>
    <t>2000-05-01T15:00:00Z</t>
  </si>
  <si>
    <t>Chicago training</t>
  </si>
  <si>
    <t>MEETING-4184</t>
  </si>
  <si>
    <t>1998-09-17T23:00:00Z</t>
  </si>
  <si>
    <t>Drop Lori at Airport</t>
  </si>
  <si>
    <t>MEETING-4185</t>
  </si>
  <si>
    <t>1998-12-23T20:00:00Z</t>
  </si>
  <si>
    <t>Lunch - Todd - Asian Grill - Waltham Moody Street</t>
  </si>
  <si>
    <t>MEETING-4186</t>
  </si>
  <si>
    <t>1998-09-02T20:00:00Z</t>
  </si>
  <si>
    <t>Philip Morris</t>
  </si>
  <si>
    <t>.  We have you scheduled for 1:00 PM on Wednesday, Sept. 2.  Thank you! Riverfront Plaza  Susan Jones Philip Morris USA 804-698-6728</t>
  </si>
  <si>
    <t>MEETING-4187</t>
  </si>
  <si>
    <t>Call with Sherri on Cognos</t>
  </si>
  <si>
    <t>MEETING-4188</t>
  </si>
  <si>
    <t>1998-04-17T17:00:00Z</t>
  </si>
  <si>
    <t>Interviews</t>
  </si>
  <si>
    <t>MEETING-4189</t>
  </si>
  <si>
    <t>1999-05-21T15:00:00Z</t>
  </si>
  <si>
    <t>Portfolio Mgt Meeting</t>
  </si>
  <si>
    <t>MEETING-4190</t>
  </si>
  <si>
    <t>1998-12-04T20:00:00Z</t>
  </si>
  <si>
    <t>AIG w/Chris</t>
  </si>
  <si>
    <t>MEETING-4191</t>
  </si>
  <si>
    <t>1999-11-30T17:00:00Z</t>
  </si>
  <si>
    <t>Product Meeting in Petaluma</t>
  </si>
  <si>
    <t>MEETING-4192</t>
  </si>
  <si>
    <t>1998-03-23T17:00:00Z</t>
  </si>
  <si>
    <t>Atlanta - Mgt Training</t>
  </si>
  <si>
    <t>MEETING-4193</t>
  </si>
  <si>
    <t>ConCall</t>
  </si>
  <si>
    <t>MEETING-4194</t>
  </si>
  <si>
    <t>2000-03-15T00:00:00Z</t>
  </si>
  <si>
    <t>MEETING-4195</t>
  </si>
  <si>
    <t>1999-10-29T16:00:00Z</t>
  </si>
  <si>
    <t>Chris Seminar</t>
  </si>
  <si>
    <t>MEETING-4196</t>
  </si>
  <si>
    <t>1998-03-05T17:00:00Z</t>
  </si>
  <si>
    <t>MEETING-4197</t>
  </si>
  <si>
    <t>1998-11-11T00:00:00Z</t>
  </si>
  <si>
    <t>Sal Arena grand hyatt midtown</t>
  </si>
  <si>
    <t>MEETING-4198</t>
  </si>
  <si>
    <t>1998-06-26T21:00:00Z</t>
  </si>
  <si>
    <t>Lori Graduation</t>
  </si>
  <si>
    <t>MEETING-4199</t>
  </si>
  <si>
    <t>1999-03-08T19:00:00Z</t>
  </si>
  <si>
    <t>MetLife meet at TNE 11:45   Denise Mura  Dennis Wittekind   Paula Medina  212 578 6183</t>
  </si>
  <si>
    <t>MEETING-4200</t>
  </si>
  <si>
    <t>1999-02-16T17:00:00Z</t>
  </si>
  <si>
    <t>Meet Sal</t>
  </si>
  <si>
    <t>MEETING-4201</t>
  </si>
  <si>
    <t>2000-05-16T17:00:00Z</t>
  </si>
  <si>
    <t>Glenn</t>
  </si>
  <si>
    <t>MEETING-4202</t>
  </si>
  <si>
    <t>1998-10-02T16:00:00Z</t>
  </si>
  <si>
    <t>George Millenia</t>
  </si>
  <si>
    <t>MEETING-4203</t>
  </si>
  <si>
    <t>1998-10-01T19:00:00Z</t>
  </si>
  <si>
    <t>Conf Call 888 658 3050  4.0</t>
  </si>
  <si>
    <t>MEETING-4204</t>
  </si>
  <si>
    <t>2000-01-26T17:00:00Z</t>
  </si>
  <si>
    <t>MEETING-4205</t>
  </si>
  <si>
    <t>12:30  Chuck - Simply Direct - 978 579 7901</t>
  </si>
  <si>
    <t>MEETING-4206</t>
  </si>
  <si>
    <t>1999-01-22T20:00:00Z</t>
  </si>
  <si>
    <t>Conf Call</t>
  </si>
  <si>
    <t>MEETING-4207</t>
  </si>
  <si>
    <t>1998-09-17T19:00:00Z</t>
  </si>
  <si>
    <t>Conf call  888 658  3050  4.0</t>
  </si>
  <si>
    <t>MEETING-4208</t>
  </si>
  <si>
    <t>1999-06-11T17:30:00Z</t>
  </si>
  <si>
    <t>Sal - Pitney Bowes - Exit 2A off 84 - on left.  203 794 0600</t>
  </si>
  <si>
    <t>MEETING-4209</t>
  </si>
  <si>
    <t>1998-12-22T18:00:00Z</t>
  </si>
  <si>
    <t>Ray</t>
  </si>
  <si>
    <t>MEETING-4210</t>
  </si>
  <si>
    <t>2000-04-17T19:00:00Z</t>
  </si>
  <si>
    <t>MEETING-4211</t>
  </si>
  <si>
    <t>Philip Morris? Projector</t>
  </si>
  <si>
    <t>MEETING-4212</t>
  </si>
  <si>
    <t>2000-10-17T00:00:00Z</t>
  </si>
  <si>
    <t>Lori Works Nights</t>
  </si>
  <si>
    <t>MEETING-4213</t>
  </si>
  <si>
    <t>1998-12-04T17:00:00Z</t>
  </si>
  <si>
    <t>Hans Juergen</t>
  </si>
  <si>
    <t>MEETING-4214</t>
  </si>
  <si>
    <t>1999-11-29T17:00:00Z</t>
  </si>
  <si>
    <t>Call Bovi</t>
  </si>
  <si>
    <t>MEETING-4215</t>
  </si>
  <si>
    <t>1999-05-03T20:00:00Z</t>
  </si>
  <si>
    <t>Kari Vaught</t>
  </si>
  <si>
    <t>MEETING-4216</t>
  </si>
  <si>
    <t>2000-03-14T21:30:00Z</t>
  </si>
  <si>
    <t>Larry</t>
  </si>
  <si>
    <t>MEETING-4217</t>
  </si>
  <si>
    <t>1998-11-10T19:00:00Z</t>
  </si>
  <si>
    <t>Interview - Jim Fredrickson NYC   VP</t>
  </si>
  <si>
    <t>MEETING-4218</t>
  </si>
  <si>
    <t>Oxford w Mark</t>
  </si>
  <si>
    <t>MEETING-4219</t>
  </si>
  <si>
    <t>1998-10-21T22:00:00Z</t>
  </si>
  <si>
    <t>Rusty Owen - 1600 Summer St.  - Merrit Exit 35 High Ridge Rd turns into Summer St. 4th Floor 4045</t>
  </si>
  <si>
    <t>MEETING-4220</t>
  </si>
  <si>
    <t>2000-02-23T19:00:00Z</t>
  </si>
  <si>
    <t>Rich Berg</t>
  </si>
  <si>
    <t>MEETING-4221</t>
  </si>
  <si>
    <t>1998-06-26T16:00:00Z</t>
  </si>
  <si>
    <t>Bank Boston - meet at coffee kiosk</t>
  </si>
  <si>
    <t>MEETING-4222</t>
  </si>
  <si>
    <t>1999-09-03T00:00:00Z</t>
  </si>
  <si>
    <t>Dennis - DOCs - Window seat</t>
  </si>
  <si>
    <t>MEETING-4223</t>
  </si>
  <si>
    <t>2000-06-08T17:00:00Z</t>
  </si>
  <si>
    <t>Verynet Meeting</t>
  </si>
  <si>
    <t>MEETING-4224</t>
  </si>
  <si>
    <t>1998-10-13T21:00:00Z</t>
  </si>
  <si>
    <t>Conf Call 800 619 0573 October</t>
  </si>
  <si>
    <t>MEETING-4225</t>
  </si>
  <si>
    <t>1998-09-28T17:30:00Z</t>
  </si>
  <si>
    <t>Conf Call September 800 619 m0573</t>
  </si>
  <si>
    <t>MEETING-4226</t>
  </si>
  <si>
    <t>2000-01-25T17:00:00Z</t>
  </si>
  <si>
    <t>MEETING-4227</t>
  </si>
  <si>
    <t>1999-07-06T15:00:00Z</t>
  </si>
  <si>
    <t>Lori</t>
  </si>
  <si>
    <t>MEETING-4228</t>
  </si>
  <si>
    <t>2000-12-04T03:00:00Z</t>
  </si>
  <si>
    <t>Lori Work</t>
  </si>
  <si>
    <t>MEETING-4229</t>
  </si>
  <si>
    <t>1999-01-20T21:30:00Z</t>
  </si>
  <si>
    <t>AXA with Danek  - Wayne Dix - 1:30 at his office, which is at 1290 Avenue of the Americas, 20th Floor.</t>
  </si>
  <si>
    <t>MEETING-4230</t>
  </si>
  <si>
    <t>1998-09-16T23:00:00Z</t>
  </si>
  <si>
    <t>MEETING-4231</t>
  </si>
  <si>
    <t>1998-05-02T00:00:00Z</t>
  </si>
  <si>
    <t>Lori Ceremony</t>
  </si>
  <si>
    <t>MEETING-4232</t>
  </si>
  <si>
    <t>1999-06-08T16:00:00Z</t>
  </si>
  <si>
    <t>9:30 Ann White  Adopt</t>
  </si>
  <si>
    <t>MEETING-4233</t>
  </si>
  <si>
    <t>Marketsoft</t>
  </si>
  <si>
    <t>MEETING-4234</t>
  </si>
  <si>
    <t>1998-09-02T17:30:00Z</t>
  </si>
  <si>
    <t>Conf Call - August - 800 619 0573</t>
  </si>
  <si>
    <t>MEETING-4235</t>
  </si>
  <si>
    <t>1999-12-20T17:00:00Z</t>
  </si>
  <si>
    <t>Interview - Eric Riseman</t>
  </si>
  <si>
    <t>MEETING-4236</t>
  </si>
  <si>
    <t>1998-04-16T16:00:00Z</t>
  </si>
  <si>
    <t>Mark Golub - Drake</t>
  </si>
  <si>
    <t>MEETING-4237</t>
  </si>
  <si>
    <t>1999-05-20T15:00:00Z</t>
  </si>
  <si>
    <t>Lori Dr</t>
  </si>
  <si>
    <t>MEETING-4238</t>
  </si>
  <si>
    <t>Dave Tullish - 225 Franklin</t>
  </si>
  <si>
    <t>MEETING-4239</t>
  </si>
  <si>
    <t>1998-12-04T00:00:00Z</t>
  </si>
  <si>
    <t>Conf call Competition</t>
  </si>
  <si>
    <t>MEETING-4240</t>
  </si>
  <si>
    <t>1998-03-20T18:00:00Z</t>
  </si>
  <si>
    <t>George EY</t>
  </si>
  <si>
    <t>MEETING-4241</t>
  </si>
  <si>
    <t>1999-05-03T16:00:00Z</t>
  </si>
  <si>
    <t>Interviews at LAX</t>
  </si>
  <si>
    <t>MEETING-4242</t>
  </si>
  <si>
    <t>1998-11-18T18:00:00Z</t>
  </si>
  <si>
    <t>Dennis at airport Delta  4224</t>
  </si>
  <si>
    <t>MEETING-4243</t>
  </si>
  <si>
    <t>Larry Brooks</t>
  </si>
  <si>
    <t>MEETING-4244</t>
  </si>
  <si>
    <t>1999-10-21T18:00:00Z</t>
  </si>
  <si>
    <t>MEETING-4245</t>
  </si>
  <si>
    <t>1998-03-04T21:30:00Z</t>
  </si>
  <si>
    <t>Jose Price / Dennis</t>
  </si>
  <si>
    <t>MEETING-4246</t>
  </si>
  <si>
    <t>Arthur Andersen Call  800 254 5920   81897   Jennifer AA 617 330 4027   Steve Goodrich</t>
  </si>
  <si>
    <t>MEETING-4247</t>
  </si>
  <si>
    <t>2000-03-07T20:00:00Z</t>
  </si>
  <si>
    <t>AOL Meeting</t>
  </si>
  <si>
    <t>MEETING-4248</t>
  </si>
  <si>
    <t>2000-08-12T23:00:00Z</t>
  </si>
  <si>
    <t>Jeff</t>
  </si>
  <si>
    <t>MEETING-4249</t>
  </si>
  <si>
    <t>1998-10-21T19:30:00Z</t>
  </si>
  <si>
    <t>Con Call 800 619 0573  EVR</t>
  </si>
  <si>
    <t>MEETING-4250</t>
  </si>
  <si>
    <t>2000-02-23T17:00:00Z</t>
  </si>
  <si>
    <t>Marie 9:30</t>
  </si>
  <si>
    <t>MEETING-4251</t>
  </si>
  <si>
    <t>1998-06-23T16:00:00Z</t>
  </si>
  <si>
    <t>KPMG Washington DC  2001 M St.  NW  (corner of 20th) 8 th Fl. Kevin Martin  Gabby 202 467 3073</t>
  </si>
  <si>
    <t>MEETING-4252</t>
  </si>
  <si>
    <t>1999-09-02T22:00:00Z</t>
  </si>
  <si>
    <t>Interviews - Jay Merz - NY Hilton</t>
  </si>
  <si>
    <t>MEETING-4253</t>
  </si>
  <si>
    <t>1999-03-04T20:00:00Z</t>
  </si>
  <si>
    <t>Amex call</t>
  </si>
  <si>
    <t>MEETING-4254</t>
  </si>
  <si>
    <t>1998-10-13T15:00:00Z</t>
  </si>
  <si>
    <t>Gartner</t>
  </si>
  <si>
    <t>MEETING-4255</t>
  </si>
  <si>
    <t>1998-06-14T15:30:00Z</t>
  </si>
  <si>
    <t>IBM Meeting</t>
  </si>
  <si>
    <t>MEETING-4256</t>
  </si>
  <si>
    <t>2000-05-15T21:00:00Z</t>
  </si>
  <si>
    <t>Natalie</t>
  </si>
  <si>
    <t>MEETING-4257</t>
  </si>
  <si>
    <t>2000-05-15T15:00:00Z</t>
  </si>
  <si>
    <t>Craig Woodward</t>
  </si>
  <si>
    <t>MEETING-4258</t>
  </si>
  <si>
    <t>2000-01-24T17:00:00Z</t>
  </si>
  <si>
    <t>Training in  Chicago</t>
  </si>
  <si>
    <t>MEETING-4259</t>
  </si>
  <si>
    <t>1998-05-20T17:30:00Z</t>
  </si>
  <si>
    <t>Con Call FORECAST 800 617 0573</t>
  </si>
  <si>
    <t>MEETING-4260</t>
  </si>
  <si>
    <t>2000-12-03T03:00:00Z</t>
  </si>
  <si>
    <t>MEETING-4261</t>
  </si>
  <si>
    <t>1998-09-16T22:00:00Z</t>
  </si>
  <si>
    <t>MEETING-4262</t>
  </si>
  <si>
    <t>2000-04-14T16:00:00Z</t>
  </si>
  <si>
    <t>Tim Knight - Cognos</t>
  </si>
  <si>
    <t>MEETING-4263</t>
  </si>
  <si>
    <t>1998-09-01T15:00:00Z</t>
  </si>
  <si>
    <t>MEETING-4264</t>
  </si>
  <si>
    <t>1999-12-18T02:00:00Z</t>
  </si>
  <si>
    <t>Lori Party</t>
  </si>
  <si>
    <t>MEETING-4265</t>
  </si>
  <si>
    <t>1999-05-19T17:00:00Z</t>
  </si>
  <si>
    <t>Brian Training Toronto</t>
  </si>
  <si>
    <t>MEETING-4266</t>
  </si>
  <si>
    <t>MEETING-4267</t>
  </si>
  <si>
    <t>1998-12-03T21:30:00Z</t>
  </si>
  <si>
    <t>Sal Arena</t>
  </si>
  <si>
    <t>MEETING-4268</t>
  </si>
  <si>
    <t>1999-11-18T22:00:00Z</t>
  </si>
  <si>
    <t>Lori Dr.</t>
  </si>
  <si>
    <t>MEETING-4269</t>
  </si>
  <si>
    <t>1998-03-18T21:30:00Z</t>
  </si>
  <si>
    <t>PMSC in Columbia, SC - fly to Charlotte</t>
  </si>
  <si>
    <t>MEETING-4270</t>
  </si>
  <si>
    <t>2000-09-29T16:00:00Z</t>
  </si>
  <si>
    <t>NYC Training</t>
  </si>
  <si>
    <t>MEETING-4271</t>
  </si>
  <si>
    <t>1998-11-18T17:00:00Z</t>
  </si>
  <si>
    <t>Phil</t>
  </si>
  <si>
    <t>MEETING-4272</t>
  </si>
  <si>
    <t>Dave Scott</t>
  </si>
  <si>
    <t>MEETING-4273</t>
  </si>
  <si>
    <t>1999-10-19T16:00:00Z</t>
  </si>
  <si>
    <t>Meetings with Tony in NYC</t>
  </si>
  <si>
    <t>MEETING-4274</t>
  </si>
  <si>
    <t>1999-04-13T16:00:00Z</t>
  </si>
  <si>
    <t>TonyMeeting</t>
  </si>
  <si>
    <t>MEETING-4275</t>
  </si>
  <si>
    <t>Dennis Nyc</t>
  </si>
  <si>
    <t>MEETING-4276</t>
  </si>
  <si>
    <t>1998-11-05T20:00:00Z</t>
  </si>
  <si>
    <t>conf call  888  658 3050  4.0</t>
  </si>
  <si>
    <t>MEETING-4277</t>
  </si>
  <si>
    <t>1998-07-17T16:00:00Z</t>
  </si>
  <si>
    <t>Sean in Town</t>
  </si>
  <si>
    <t>MEETING-4278</t>
  </si>
  <si>
    <t>2000-08-04T23:00:00Z</t>
  </si>
  <si>
    <t>MEETING-4279</t>
  </si>
  <si>
    <t>2000-02-22T17:00:00Z</t>
  </si>
  <si>
    <t>Boston Interviews</t>
  </si>
  <si>
    <t>MEETING-4280</t>
  </si>
  <si>
    <t>2000-02-04T00:00:00Z</t>
  </si>
  <si>
    <t>Doug Joseph</t>
  </si>
  <si>
    <t>MEETING-4281</t>
  </si>
  <si>
    <t>1999-02-11T17:00:00Z</t>
  </si>
  <si>
    <t>Tony Meeting Doubletree</t>
  </si>
  <si>
    <t>MEETING-4282</t>
  </si>
  <si>
    <t>2000-05-13T16:00:00Z</t>
  </si>
  <si>
    <t>Sharon Roberts wedding</t>
  </si>
  <si>
    <t>MEETING-4283</t>
  </si>
  <si>
    <t>1998-05-18T18:00:00Z</t>
  </si>
  <si>
    <t>Interview - Doug Seyfried</t>
  </si>
  <si>
    <t>MEETING-4284</t>
  </si>
  <si>
    <t>MEETING-4285</t>
  </si>
  <si>
    <t>1998-09-16T21:00:00Z</t>
  </si>
  <si>
    <t>MEETING-4286</t>
  </si>
  <si>
    <t>1998-05-01T16:30:00Z</t>
  </si>
  <si>
    <t>Conf Call Pipeline</t>
  </si>
  <si>
    <t>MEETING-4287</t>
  </si>
  <si>
    <t>1999-06-07T16:00:00Z</t>
  </si>
  <si>
    <t>Toronto Interviews</t>
  </si>
  <si>
    <t>MEETING-4288</t>
  </si>
  <si>
    <t>2000-04-14T15:00:00Z</t>
  </si>
  <si>
    <t>MEETING-4289</t>
  </si>
  <si>
    <t>1998-08-31T20:00:00Z</t>
  </si>
  <si>
    <t>Sherri IBM</t>
  </si>
  <si>
    <t>MEETING-4290</t>
  </si>
  <si>
    <t>1998-04-14T17:30:00Z</t>
  </si>
  <si>
    <t>Jeff - Tech Data</t>
  </si>
  <si>
    <t>MEETING-4291</t>
  </si>
  <si>
    <t>1998-12-03T20:00:00Z</t>
  </si>
  <si>
    <t>Jim Schroeder</t>
  </si>
  <si>
    <t>MEETING-4292</t>
  </si>
  <si>
    <t>2000-03-30T22:00:00Z</t>
  </si>
  <si>
    <t>BBH - Phil Deceasar - 101Arch - off Summer - Dakotas - Liz Gayron  3rd Floor</t>
  </si>
  <si>
    <t>MEETING-4293</t>
  </si>
  <si>
    <t>1999-11-18T17:00:00Z</t>
  </si>
  <si>
    <t>Sal Seminar</t>
  </si>
  <si>
    <t>MEETING-4294</t>
  </si>
  <si>
    <t>1998-03-18T18:00:00Z</t>
  </si>
  <si>
    <t>Transmerica Re - Lance Cockings - 704 344 2887</t>
  </si>
  <si>
    <t>MEETING-4295</t>
  </si>
  <si>
    <t>1998-11-14T00:00:00Z</t>
  </si>
  <si>
    <t>Pricing call</t>
  </si>
  <si>
    <t>MEETING-4296</t>
  </si>
  <si>
    <t>Interview - Marc Bills at 11:30</t>
  </si>
  <si>
    <t>MEETING-4297</t>
  </si>
  <si>
    <t>1998-02-25T17:00:00Z</t>
  </si>
  <si>
    <t>MEETING-4298</t>
  </si>
  <si>
    <t>Meet Dennis in NYC</t>
  </si>
  <si>
    <t>MEETING-4299</t>
  </si>
  <si>
    <t>1998-02-02T17:00:00Z</t>
  </si>
  <si>
    <t>New York Meeting</t>
  </si>
  <si>
    <t>MEETING-4300</t>
  </si>
  <si>
    <t>1998-01-22T17:30:00Z</t>
  </si>
  <si>
    <t>Raleigh - State of NC John McClam 919 981 5532</t>
  </si>
  <si>
    <t>MEETING-4301</t>
  </si>
  <si>
    <t>2000-02-03T21:00:00Z</t>
  </si>
  <si>
    <t>Mark Menesale</t>
  </si>
  <si>
    <t>MEETING-4302</t>
  </si>
  <si>
    <t>Sales Training in Atlanta</t>
  </si>
  <si>
    <t>MEETING-4303</t>
  </si>
  <si>
    <t>1999-02-10T17:00:00Z</t>
  </si>
  <si>
    <t>Tony Meeting Doubltree</t>
  </si>
  <si>
    <t>MEETING-4304</t>
  </si>
  <si>
    <t>Tony Meeting?</t>
  </si>
  <si>
    <t>MEETING-4305</t>
  </si>
  <si>
    <t>1998-05-18T17:00:00Z</t>
  </si>
  <si>
    <t>Interview - Jeff Borenstein</t>
  </si>
  <si>
    <t>MEETING-4306</t>
  </si>
  <si>
    <t>1999-06-30T16:00:00Z</t>
  </si>
  <si>
    <t>Ray Seminar</t>
  </si>
  <si>
    <t>MEETING-4307</t>
  </si>
  <si>
    <t>Lunch Les Bell</t>
  </si>
  <si>
    <t>MEETING-4308</t>
  </si>
  <si>
    <t>1998-09-16T20:30:00Z</t>
  </si>
  <si>
    <t>Gary Fitlin</t>
  </si>
  <si>
    <t>MEETING-4309</t>
  </si>
  <si>
    <t>2000-01-10T19:00:00Z</t>
  </si>
  <si>
    <t>State Street Meeting</t>
  </si>
  <si>
    <t>MEETING-4310</t>
  </si>
  <si>
    <t>1999-06-04T20:00:00Z</t>
  </si>
  <si>
    <t>Conference Call with Ken Jim Alan</t>
  </si>
  <si>
    <t>MEETING-4311</t>
  </si>
  <si>
    <t>1998-12-17T17:00:00Z</t>
  </si>
  <si>
    <t>Andy</t>
  </si>
  <si>
    <t>MEETING-4312</t>
  </si>
  <si>
    <t>2000-04-13T16:00:00Z</t>
  </si>
  <si>
    <t>CIBC Presentation - Toronto</t>
  </si>
  <si>
    <t>MEETING-4313</t>
  </si>
  <si>
    <t>1999-12-14T17:00:00Z</t>
  </si>
  <si>
    <t>NJ User Group Meeting - at Pansophic  5.1,  Intl User Conference</t>
  </si>
  <si>
    <t>MEETING-4314</t>
  </si>
  <si>
    <t>1999-05-18T16:00:00Z</t>
  </si>
  <si>
    <t>Brian Training</t>
  </si>
  <si>
    <t>MEETING-4315</t>
  </si>
  <si>
    <t>1998-12-03T19:00:00Z</t>
  </si>
  <si>
    <t>Chris Turi</t>
  </si>
  <si>
    <t>MEETING-4316</t>
  </si>
  <si>
    <t>1998-08-13T19:00:00Z</t>
  </si>
  <si>
    <t>Conf Call  Tobi  888 658 3050  4.0</t>
  </si>
  <si>
    <t>MEETING-4317</t>
  </si>
  <si>
    <t>Conference Call - Dave - 888 353 1390    64392</t>
  </si>
  <si>
    <t>MEETING-4318</t>
  </si>
  <si>
    <t>1998-03-17T03:00:00Z</t>
  </si>
  <si>
    <t>ConCall Pipeline. 8006190573</t>
  </si>
  <si>
    <t>MEETING-4319</t>
  </si>
  <si>
    <t>1999-04-28T16:00:00Z</t>
  </si>
  <si>
    <t>Toronto - Reviews</t>
  </si>
  <si>
    <t>MEETING-4320</t>
  </si>
  <si>
    <t>Lunch - Les Bell</t>
  </si>
  <si>
    <t>MEETING-4321</t>
  </si>
  <si>
    <t>1998-11-13T18:00:00Z</t>
  </si>
  <si>
    <t>Conf Call  800 619 0573  Target List</t>
  </si>
  <si>
    <t>MEETING-4322</t>
  </si>
  <si>
    <t>2000-03-14T18:00:00Z</t>
  </si>
  <si>
    <t>10:30 David Delnerno</t>
  </si>
  <si>
    <t>MEETING-4323</t>
  </si>
  <si>
    <t>1999-10-14T17:00:00Z</t>
  </si>
  <si>
    <t>Call Joe Porto - 908-771-1589</t>
  </si>
  <si>
    <t>MEETING-4324</t>
  </si>
  <si>
    <t>1999-04-12T16:00:00Z</t>
  </si>
  <si>
    <t>Tony meeting</t>
  </si>
  <si>
    <t>MEETING-4325</t>
  </si>
  <si>
    <t>Call George on Keane</t>
  </si>
  <si>
    <t>MEETING-4326</t>
  </si>
  <si>
    <t>1998-11-02T16:00:00Z</t>
  </si>
  <si>
    <t>Sal Arena 203 703 3729hm 203 452 8815</t>
  </si>
  <si>
    <t>hm 203 452 8815</t>
  </si>
  <si>
    <t>MEETING-4327</t>
  </si>
  <si>
    <t>2000-03-03T20:00:00Z</t>
  </si>
  <si>
    <t>Jack Duyon - Fidelity</t>
  </si>
  <si>
    <t>MEETING-4328</t>
  </si>
  <si>
    <t>1998-07-14T22:00:00Z</t>
  </si>
  <si>
    <t>IBM Raleigh  Todd Hartzell 919 543 1715  Cell 919 623 4661</t>
  </si>
  <si>
    <t>MEETING-4329</t>
  </si>
  <si>
    <t>2000-07-30T16:00:00Z</t>
  </si>
  <si>
    <t>Linda</t>
  </si>
  <si>
    <t>MEETING-4330</t>
  </si>
  <si>
    <t>1998-01-22T00:00:00Z</t>
  </si>
  <si>
    <t>Dinner w/ Linda Bodman, Dennis, Phil</t>
  </si>
  <si>
    <t>MEETING-4331</t>
  </si>
  <si>
    <t>Dan Ilertsen - 28 State Street</t>
  </si>
  <si>
    <t>MEETING-4332</t>
  </si>
  <si>
    <t>Brann Blau Demo</t>
  </si>
  <si>
    <t>MEETING-4333</t>
  </si>
  <si>
    <t>MEETING-4334</t>
  </si>
  <si>
    <t>1998-09-24T19:00:00Z</t>
  </si>
  <si>
    <t>Conf Call  888 658 3050    4.0</t>
  </si>
  <si>
    <t>MEETING-4335</t>
  </si>
  <si>
    <t>2000-01-21T20:00:00Z</t>
  </si>
  <si>
    <t>Lunch Asian Grill - Todd</t>
  </si>
  <si>
    <t>MEETING-4336</t>
  </si>
  <si>
    <t>1998-09-16T16:00:00Z</t>
  </si>
  <si>
    <t>NY Seminar - Andy Hilliard</t>
  </si>
  <si>
    <t>MEETING-4337</t>
  </si>
  <si>
    <t>1998-04-27T21:00:00Z</t>
  </si>
  <si>
    <t>Lori  Dr.</t>
  </si>
  <si>
    <t>MEETING-4338</t>
  </si>
  <si>
    <t>1999-06-04T19:00:00Z</t>
  </si>
  <si>
    <t>Dennis Meadows Conference Call 9 AM West Time</t>
  </si>
  <si>
    <t>MEETING-4339</t>
  </si>
  <si>
    <t>1998-08-28T17:00:00Z</t>
  </si>
  <si>
    <t>Escalation Call  888 339 4027 Escalation</t>
  </si>
  <si>
    <t>Voice mail to Mary on topics Ken will lead with Just cover list  Let Ken lead call.</t>
  </si>
  <si>
    <t>MEETING-4340</t>
  </si>
  <si>
    <t>1999-12-12T00:00:00Z</t>
  </si>
  <si>
    <t>Danny Party</t>
  </si>
  <si>
    <t>MEETING-4341</t>
  </si>
  <si>
    <t>1999-05-14T16:00:00Z</t>
  </si>
  <si>
    <t>Ray Foxwoods - 340 mi</t>
  </si>
  <si>
    <t>MEETING-4342</t>
  </si>
  <si>
    <t>1998-12-03T17:00:00Z</t>
  </si>
  <si>
    <t>MEETING-4343</t>
  </si>
  <si>
    <t>2000-08-12T02:00:00Z</t>
  </si>
  <si>
    <t>Revenu C Call  800 683 1585</t>
  </si>
  <si>
    <t>MEETING-4344</t>
  </si>
  <si>
    <t>1999-11-16T17:00:00Z</t>
  </si>
  <si>
    <t>MEETING-4345</t>
  </si>
  <si>
    <t>1999-04-28T15:00:00Z</t>
  </si>
  <si>
    <t>Lori Test</t>
  </si>
  <si>
    <t>MEETING-4346</t>
  </si>
  <si>
    <t>MEETING-4347</t>
  </si>
  <si>
    <t>1998-11-13T17:00:00Z</t>
  </si>
  <si>
    <t>Ray Kryzek</t>
  </si>
  <si>
    <t>MEETING-4348</t>
  </si>
  <si>
    <t>2000-03-14T17:00:00Z</t>
  </si>
  <si>
    <t>NYC Interview - Mitch Greenwald</t>
  </si>
  <si>
    <t>MEETING-4349</t>
  </si>
  <si>
    <t>1998-07-30T19:00:00Z</t>
  </si>
  <si>
    <t>RM 4.0 Conference Call 888 658 3050  password 40</t>
  </si>
  <si>
    <t>MEETING-4350</t>
  </si>
  <si>
    <t>1999-10-14T16:00:00Z</t>
  </si>
  <si>
    <t>Return Boston</t>
  </si>
  <si>
    <t>MEETING-4351</t>
  </si>
  <si>
    <t>1999-04-09T16:00:00Z</t>
  </si>
  <si>
    <t>9:30 John Raymond - Recruiter</t>
  </si>
  <si>
    <t>MEETING-4352</t>
  </si>
  <si>
    <t>2000-07-29T23:00:00Z</t>
  </si>
  <si>
    <t>MEETING-4353</t>
  </si>
  <si>
    <t>1998-06-18T17:00:00Z</t>
  </si>
  <si>
    <t>Merill Lynch 570 Washington St.  Lilly Joseph 212 647 3547</t>
  </si>
  <si>
    <t>MEETING-4354</t>
  </si>
  <si>
    <t>1998-01-21T17:00:00Z</t>
  </si>
  <si>
    <t>Dennis - meeting in morning.</t>
  </si>
  <si>
    <t>MEETING-4355</t>
  </si>
  <si>
    <t>1999-02-25T17:00:00Z</t>
  </si>
  <si>
    <t>MEETING-4356</t>
  </si>
  <si>
    <t>1998-10-09T17:00:00Z</t>
  </si>
  <si>
    <t>Interview Ray</t>
  </si>
  <si>
    <t>MEETING-4357</t>
  </si>
  <si>
    <t>MEETING-4358</t>
  </si>
  <si>
    <t>Forecast Call</t>
  </si>
  <si>
    <t>MEETING-4359</t>
  </si>
  <si>
    <t>2000-05-08T16:00:00Z</t>
  </si>
  <si>
    <t>MEETING-4360</t>
  </si>
  <si>
    <t>1998-05-14T07:00:00Z</t>
  </si>
  <si>
    <t>MEETING-4361</t>
  </si>
  <si>
    <t>2000-11-29T02:00:00Z</t>
  </si>
  <si>
    <t>Meet at Ritz - Dennis / Daniel - meet Dennis at 5:30</t>
  </si>
  <si>
    <t>MEETING-4362</t>
  </si>
  <si>
    <t>1998-09-15T23:00:00Z</t>
  </si>
  <si>
    <t>Conference Call September 800 619 0573</t>
  </si>
  <si>
    <t>MEETING-4363</t>
  </si>
  <si>
    <t>2000-01-07T22:00:00Z</t>
  </si>
  <si>
    <t>Conference Call on Training</t>
  </si>
  <si>
    <t>MEETING-4364</t>
  </si>
  <si>
    <t>1998-04-24T18:00:00Z</t>
  </si>
  <si>
    <t>Con Call - Sales &amp; Delivery</t>
  </si>
  <si>
    <t>MEETING-4365</t>
  </si>
  <si>
    <t>1999-06-03T16:00:00Z</t>
  </si>
  <si>
    <t>Dennis Meadows Call - 9 AM East Time</t>
  </si>
  <si>
    <t>MEETING-4366</t>
  </si>
  <si>
    <t>Mgr Meeting</t>
  </si>
  <si>
    <t>MEETING-4367</t>
  </si>
  <si>
    <t>1998-12-16T16:00:00Z</t>
  </si>
  <si>
    <t>Andy?</t>
  </si>
  <si>
    <t>MEETING-4368</t>
  </si>
  <si>
    <t>1999-12-09T21:00:00Z</t>
  </si>
  <si>
    <t>George Cotsonas</t>
  </si>
  <si>
    <t>MEETING-4369</t>
  </si>
  <si>
    <t>MEETING-4370</t>
  </si>
  <si>
    <t>Andy Calatayis 9:30</t>
  </si>
  <si>
    <t>MEETING-4371</t>
  </si>
  <si>
    <t>1998-12-02T17:00:00Z</t>
  </si>
  <si>
    <t>Fleet with Phil?</t>
  </si>
  <si>
    <t>MEETING-4372</t>
  </si>
  <si>
    <t>1998-08-12T19:00:00Z</t>
  </si>
  <si>
    <t>Todd Pru NJ</t>
  </si>
  <si>
    <t>MEETING-4373</t>
  </si>
  <si>
    <t>1999-11-12T17:00:00Z</t>
  </si>
  <si>
    <t>MEETING-4374</t>
  </si>
  <si>
    <t>1998-11-12T22:00:00Z</t>
  </si>
  <si>
    <t>CSC w George</t>
  </si>
  <si>
    <t>MEETING-4375</t>
  </si>
  <si>
    <t>1999-04-08T16:00:00Z</t>
  </si>
  <si>
    <t>LLBean with Ray275mi</t>
  </si>
  <si>
    <t>MEETING-4376</t>
  </si>
  <si>
    <t>1998-10-29T20:00:00Z</t>
  </si>
  <si>
    <t>Conf Call   888 658 3050  4.0</t>
  </si>
  <si>
    <t>MEETING-4377</t>
  </si>
  <si>
    <t>Boston Interviews???</t>
  </si>
  <si>
    <t>MEETING-4378</t>
  </si>
  <si>
    <t>2000-07-28T23:00:00Z</t>
  </si>
  <si>
    <t>MEETING-4379</t>
  </si>
  <si>
    <t>1998-10-16T16:00:00Z</t>
  </si>
  <si>
    <t>Division Meeting in Orlando</t>
  </si>
  <si>
    <t>MEETING-4380</t>
  </si>
  <si>
    <t>2000-02-10T23:00:00Z</t>
  </si>
  <si>
    <t>State Street  Mary Rochford 617 376 2778</t>
  </si>
  <si>
    <t>MEETING-4381</t>
  </si>
  <si>
    <t>1999-08-24T19:00:00Z</t>
  </si>
  <si>
    <t>Portfolio Call</t>
  </si>
  <si>
    <t>MEETING-4382</t>
  </si>
  <si>
    <t>1998-01-19T17:00:00Z</t>
  </si>
  <si>
    <t>Lori - Hospital</t>
  </si>
  <si>
    <t>MEETING-4383</t>
  </si>
  <si>
    <t>1999-02-24T20:30:00Z</t>
  </si>
  <si>
    <t>Lynn Bernstein</t>
  </si>
  <si>
    <t>MEETING-4384</t>
  </si>
  <si>
    <t>1998-10-08T19:00:00Z</t>
  </si>
  <si>
    <t>Conf Call 888 658  3050  4.0</t>
  </si>
  <si>
    <t>MEETING-4385</t>
  </si>
  <si>
    <t>Gary Shears</t>
  </si>
  <si>
    <t>MEETING-4386</t>
  </si>
  <si>
    <t>1999-07-23T00:00:00Z</t>
  </si>
  <si>
    <t>Pick up Greg</t>
  </si>
  <si>
    <t>MEETING-4387</t>
  </si>
  <si>
    <t>Jake</t>
  </si>
  <si>
    <t>MEETING-4388</t>
  </si>
  <si>
    <t>1999-02-02T18:00:00Z</t>
  </si>
  <si>
    <t>MEETING-4389</t>
  </si>
  <si>
    <t>1998-09-24T15:00:00Z</t>
  </si>
  <si>
    <t>Go to 9am TS meeting in Dallas Car a4910c84542 hertz</t>
  </si>
  <si>
    <t>MEETING-4390</t>
  </si>
  <si>
    <t>1999-01-12T20:00:00Z</t>
  </si>
  <si>
    <t>Conf Call January 800 610 0573  Rev/PS Prices</t>
  </si>
  <si>
    <t>MEETING-4391</t>
  </si>
  <si>
    <t>2000-01-07T18:00:00Z</t>
  </si>
  <si>
    <t>Lori - AOL</t>
  </si>
  <si>
    <t>MEETING-4392</t>
  </si>
  <si>
    <t>MEETING-4393</t>
  </si>
  <si>
    <t>1998-12-14T22:00:00Z</t>
  </si>
  <si>
    <t>Publix call?</t>
  </si>
  <si>
    <t>MEETING-4394</t>
  </si>
  <si>
    <t>2000-04-12T15:00:00Z</t>
  </si>
  <si>
    <t>Gartner San Diego</t>
  </si>
  <si>
    <t>MEETING-4395</t>
  </si>
  <si>
    <t>1998-08-28T00:00:00Z</t>
  </si>
  <si>
    <t>Red Sox w/George  Meet at Sheraton  6:30</t>
  </si>
  <si>
    <t>MEETING-4396</t>
  </si>
  <si>
    <t>1999-12-09T19:00:00Z</t>
  </si>
  <si>
    <t>Bill Feder</t>
  </si>
  <si>
    <t>MEETING-4397</t>
  </si>
  <si>
    <t>1999-05-13T15:00:00Z</t>
  </si>
  <si>
    <t>Christine</t>
  </si>
  <si>
    <t>MEETING-4398</t>
  </si>
  <si>
    <t>1998-12-02T16:00:00Z</t>
  </si>
  <si>
    <t>DC w/Thomas?</t>
  </si>
  <si>
    <t>MEETING-4399</t>
  </si>
  <si>
    <t>2000-03-24T19:00:00Z</t>
  </si>
  <si>
    <t>Paul Hamel - 200 State Street</t>
  </si>
  <si>
    <t>MEETING-4400</t>
  </si>
  <si>
    <t>1998-08-12T17:00:00Z</t>
  </si>
  <si>
    <t>Conf Call  800 619 0573 August</t>
  </si>
  <si>
    <t>MEETING-4401</t>
  </si>
  <si>
    <t>1998-03-11T20:00:00Z</t>
  </si>
  <si>
    <t>LL Bean w/Phil</t>
  </si>
  <si>
    <t>MEETING-4402</t>
  </si>
  <si>
    <t>2000-09-22T19:00:00Z</t>
  </si>
  <si>
    <t>Andy - Prospect</t>
  </si>
  <si>
    <t>MEETING-4403</t>
  </si>
  <si>
    <t>1998-11-12T20:00:00Z</t>
  </si>
  <si>
    <t>conf call 888 658 3050  4.0</t>
  </si>
  <si>
    <t>MEETING-4404</t>
  </si>
  <si>
    <t>Lunch w/Tamara at Cambridge Marriott   650 298 4613</t>
  </si>
  <si>
    <t>MEETING-4405</t>
  </si>
  <si>
    <t>1998-10-29T17:00:00Z</t>
  </si>
  <si>
    <t>Allmerica with Phil?</t>
  </si>
  <si>
    <t>MEETING-4406</t>
  </si>
  <si>
    <t>1998-07-09T16:00:00Z</t>
  </si>
  <si>
    <t>Kristine Malley</t>
  </si>
  <si>
    <t>MEETING-4407</t>
  </si>
  <si>
    <t>1998-01-30T17:00:00Z</t>
  </si>
  <si>
    <t>Transamerica - Anne Cagle</t>
  </si>
  <si>
    <t>MEETING-4408</t>
  </si>
  <si>
    <t>2000-02-10T21:00:00Z</t>
  </si>
  <si>
    <t>David Cowles?</t>
  </si>
  <si>
    <t>MEETING-4409</t>
  </si>
  <si>
    <t>1998-01-16T20:00:00Z</t>
  </si>
  <si>
    <t>Con Call 800 619 0573 January</t>
  </si>
  <si>
    <t>MEETING-4410</t>
  </si>
  <si>
    <t>1999-02-24T17:00:00Z</t>
  </si>
  <si>
    <t>MEETING-4411</t>
  </si>
  <si>
    <t>2000-02-02T19:00:00Z</t>
  </si>
  <si>
    <t>Helen Mannion</t>
  </si>
  <si>
    <t>MEETING-4412</t>
  </si>
  <si>
    <t>1998-06-11T19:00:00Z</t>
  </si>
  <si>
    <t>Lori test</t>
  </si>
  <si>
    <t>MEETING-4413</t>
  </si>
  <si>
    <t>2000-05-03T15:00:00Z</t>
  </si>
  <si>
    <t>MEETING-4414</t>
  </si>
  <si>
    <t>Inside Sales Meeting</t>
  </si>
  <si>
    <t>MEETING-4415</t>
  </si>
  <si>
    <t>2000-01-20T23:00:00Z</t>
  </si>
  <si>
    <t>Dan Ilertsen</t>
  </si>
  <si>
    <t>MEETING-4416</t>
  </si>
  <si>
    <t>Return from NC</t>
  </si>
  <si>
    <t>MEETING-4417</t>
  </si>
  <si>
    <t>1999-01-12T18:00:00Z</t>
  </si>
  <si>
    <t>Tessera with Ray</t>
  </si>
  <si>
    <t>MEETING-4418</t>
  </si>
  <si>
    <t>1998-09-10T19:00:00Z</t>
  </si>
  <si>
    <t>MEETING-4419</t>
  </si>
  <si>
    <t>2000-10-28T00:00:00Z</t>
  </si>
  <si>
    <t>MEETING-4420</t>
  </si>
  <si>
    <t>1998-12-14T20:00:00Z</t>
  </si>
  <si>
    <t>Lunch Todd asign grill Waitham</t>
  </si>
  <si>
    <t>MEETING-4421</t>
  </si>
  <si>
    <t>1998-08-27T19:00:00Z</t>
  </si>
  <si>
    <t>Conference Call   888 658 3050  4.0</t>
  </si>
  <si>
    <t>MEETING-4422</t>
  </si>
  <si>
    <t>1999-12-09T17:00:00Z</t>
  </si>
  <si>
    <t>NY INTERVIEWS</t>
  </si>
  <si>
    <t>MEETING-4423</t>
  </si>
  <si>
    <t>1999-05-12T15:00:00Z</t>
  </si>
  <si>
    <t>Phil/ray</t>
  </si>
  <si>
    <t>MEETING-4424</t>
  </si>
  <si>
    <t>1998-12-01T17:00:00Z</t>
  </si>
  <si>
    <t>Hans Jurgen</t>
  </si>
  <si>
    <t>MEETING-4425</t>
  </si>
  <si>
    <t>1998-08-10T15:00:00Z</t>
  </si>
  <si>
    <t>David Sample</t>
  </si>
  <si>
    <t>MEETING-4426</t>
  </si>
  <si>
    <t>1998-03-11T17:30:00Z</t>
  </si>
  <si>
    <t>ConfCall Pipeline 800 619 0573</t>
  </si>
  <si>
    <t>MEETING-4427</t>
  </si>
  <si>
    <t>1998-11-12T18:00:00Z</t>
  </si>
  <si>
    <t>Keane - George / Tobi  10 City Square</t>
  </si>
  <si>
    <t>MEETING-4428</t>
  </si>
  <si>
    <t>2000-03-09T20:00:00Z</t>
  </si>
  <si>
    <t>Latin Am With Sherri</t>
  </si>
  <si>
    <t>MEETING-4429</t>
  </si>
  <si>
    <t>1998-10-28T16:00:00Z</t>
  </si>
  <si>
    <t>MEETING-4430</t>
  </si>
  <si>
    <t>1998-07-08T20:30:00Z</t>
  </si>
  <si>
    <t>Phoenix - Michael Kearny - 2411</t>
  </si>
  <si>
    <t>MEETING-4431</t>
  </si>
  <si>
    <t>1998-01-29T18:00:00Z</t>
  </si>
  <si>
    <t>Banamex Charlotte</t>
  </si>
  <si>
    <t>MEETING-4432</t>
  </si>
  <si>
    <t>1998-10-15T19:00:00Z</t>
  </si>
  <si>
    <t>Conf Call 888 658 3050 4.0</t>
  </si>
  <si>
    <t>MEETING-4433</t>
  </si>
  <si>
    <t>1998-06-16T19:30:00Z</t>
  </si>
  <si>
    <t>Price Waterhouse meeting Union Square 14</t>
  </si>
  <si>
    <t>MEETING-4434</t>
  </si>
  <si>
    <t>1998-01-16T17:00:00Z</t>
  </si>
  <si>
    <t>MEETING-4435</t>
  </si>
  <si>
    <t>1999-02-23T20:30:00Z</t>
  </si>
  <si>
    <t>Bob Dorino</t>
  </si>
  <si>
    <t>MEETING-4436</t>
  </si>
  <si>
    <t>2000-02-02T17:00:00Z</t>
  </si>
  <si>
    <t>MEETING-4437</t>
  </si>
  <si>
    <t>1999-07-20T16:00:00Z</t>
  </si>
  <si>
    <t>Lori  Test</t>
  </si>
  <si>
    <t>MEETING-4438</t>
  </si>
  <si>
    <t>1999-07-19T19:00:00Z</t>
  </si>
  <si>
    <t>Portfolio Conf Call 800 619 0573 portfolio randy kadrie</t>
  </si>
  <si>
    <t>MEETING-4439</t>
  </si>
  <si>
    <t>Belanos Meeting</t>
  </si>
  <si>
    <t>MEETING-4440</t>
  </si>
  <si>
    <t>1999-02-01T18:00:00Z</t>
  </si>
  <si>
    <t>Charlotte - Nationsbank</t>
  </si>
  <si>
    <t>MEETING-4441</t>
  </si>
  <si>
    <t>Bob Baum</t>
  </si>
  <si>
    <t>MEETING-4442</t>
  </si>
  <si>
    <t>1999-06-18T17:00:00Z</t>
  </si>
  <si>
    <t>Mike Gedese</t>
  </si>
  <si>
    <t>MEETING-4443</t>
  </si>
  <si>
    <t>1999-01-08T17:00:00Z</t>
  </si>
  <si>
    <t>Mary Huffman</t>
  </si>
  <si>
    <t>MEETING-4444</t>
  </si>
  <si>
    <t>2000-04-21T15:00:00Z</t>
  </si>
  <si>
    <t>MEETING-4445</t>
  </si>
  <si>
    <t>2000-01-06T18:00:00Z</t>
  </si>
  <si>
    <t>Rhonda Iron - Wellington Mgt.  200 State St.  7th Floor</t>
  </si>
  <si>
    <t>MEETING-4446</t>
  </si>
  <si>
    <t>1998-12-14T18:00:00Z</t>
  </si>
  <si>
    <t>MEETING-4447</t>
  </si>
  <si>
    <t>2000-04-11T15:00:00Z</t>
  </si>
  <si>
    <t>MEETING-4448</t>
  </si>
  <si>
    <t>1998-08-27T17:30:00Z</t>
  </si>
  <si>
    <t>MEETING-4449</t>
  </si>
  <si>
    <t>Interviews - 300 Park - Dennis Heil at 9</t>
  </si>
  <si>
    <t>MEETING-4450</t>
  </si>
  <si>
    <t>1998-04-06T16:00:00Z</t>
  </si>
  <si>
    <t>Brian Kelly - 9AM Sheraton Manhattan</t>
  </si>
  <si>
    <t>MEETING-4451</t>
  </si>
  <si>
    <t>1999-05-11T16:00:00Z</t>
  </si>
  <si>
    <t>Sal - Perkin Elmer  385mi</t>
  </si>
  <si>
    <t>MEETING-4452</t>
  </si>
  <si>
    <t>2000-03-22T16:00:00Z</t>
  </si>
  <si>
    <t>Allen - Andersen Meeting</t>
  </si>
  <si>
    <t>MEETING-4454</t>
  </si>
  <si>
    <t>1998-03-10T23:00:00Z</t>
  </si>
  <si>
    <t>Scott Wilson</t>
  </si>
  <si>
    <t>MEETING-4455</t>
  </si>
  <si>
    <t>1998-02-17T18:30:00Z</t>
  </si>
  <si>
    <t>Conference Call - Forecast</t>
  </si>
  <si>
    <t>MEETING-4456</t>
  </si>
  <si>
    <t>1999-03-25T19:00:00Z</t>
  </si>
  <si>
    <t>Greg wvndan franklin plaza</t>
  </si>
  <si>
    <t>MEETING-4457</t>
  </si>
  <si>
    <t>2000-08-25T15:00:00Z</t>
  </si>
  <si>
    <t>MEETING-4458</t>
  </si>
  <si>
    <t>2000-02-29T00:30:00Z</t>
  </si>
  <si>
    <t>Eric Nolan - from Bob Frishman</t>
  </si>
  <si>
    <t>MEETING-4459</t>
  </si>
  <si>
    <t>1998-07-08T19:00:00Z</t>
  </si>
  <si>
    <t>Terry Stewart - meet at Hastings-  across from Aetna 151 Farmington  860 767 7808</t>
  </si>
  <si>
    <t>MEETING-4460</t>
  </si>
  <si>
    <t>2000-07-26T16:00:00Z</t>
  </si>
  <si>
    <t>9:30 Ann White AOL</t>
  </si>
  <si>
    <t>MEETING-4461</t>
  </si>
  <si>
    <t>1998-10-15T16:00:00Z</t>
  </si>
  <si>
    <t>MEETING-4462</t>
  </si>
  <si>
    <t>1999-02-23T17:00:00Z</t>
  </si>
  <si>
    <t>MEETING-4463</t>
  </si>
  <si>
    <t>1998-10-06T17:00:00Z</t>
  </si>
  <si>
    <t>IBM Mike Dombeck 203 486 3513</t>
  </si>
  <si>
    <t>MEETING-4464</t>
  </si>
  <si>
    <t>New Jersey - Inteviews - Concierge Desk - Newark Airport Marriott - Henry Lange 9:30</t>
  </si>
  <si>
    <t>MEETING-4465</t>
  </si>
  <si>
    <t>1998-06-08T16:00:00Z</t>
  </si>
  <si>
    <t>Jim Langan</t>
  </si>
  <si>
    <t>MEETING-4466</t>
  </si>
  <si>
    <t>1999-07-15T19:00:00Z</t>
  </si>
  <si>
    <t>12:30 -2:00   Mellon Bank - Grant Street/5th 12th Floor One Mellon Bank Ctr. on Grant.  Pam Swent 412-236-8496</t>
  </si>
  <si>
    <t>MEETING-4467</t>
  </si>
  <si>
    <t>2000-05-02T15:00:00Z</t>
  </si>
  <si>
    <t>MEETING-4468</t>
  </si>
  <si>
    <t>1998-09-22T17:30:00Z</t>
  </si>
  <si>
    <t>Conf Call Sept</t>
  </si>
  <si>
    <t>MEETING-4469</t>
  </si>
  <si>
    <t>2000-01-20T21:00:00Z</t>
  </si>
  <si>
    <t>Brian O'Connor</t>
  </si>
  <si>
    <t>MEETING-4470</t>
  </si>
  <si>
    <t>1999-06-17T23:00:00Z</t>
  </si>
  <si>
    <t>PMI Dinner Meeting</t>
  </si>
  <si>
    <t>MEETING-4471</t>
  </si>
  <si>
    <t>1998-12-31T20:00:00Z</t>
  </si>
  <si>
    <t>MEETING-4472</t>
  </si>
  <si>
    <t>1998-09-09T17:30:00Z</t>
  </si>
  <si>
    <t>800 619 0573  September Conf Call</t>
  </si>
  <si>
    <t>MEETING-4473</t>
  </si>
  <si>
    <t>Call with Tony and Jim</t>
  </si>
  <si>
    <t>MEETING-4474</t>
  </si>
  <si>
    <t>1998-04-22T00:00:00Z</t>
  </si>
  <si>
    <t>KPMG w George</t>
  </si>
  <si>
    <t>MEETING-4475</t>
  </si>
  <si>
    <t>Interview Dave Gottberg</t>
  </si>
  <si>
    <t>MEETING-4476</t>
  </si>
  <si>
    <t>1998-12-12T01:00:00Z</t>
  </si>
  <si>
    <t>Donna's Party</t>
  </si>
  <si>
    <t>MEETING-4477</t>
  </si>
  <si>
    <t>Revenue Call</t>
  </si>
  <si>
    <t>MEETING-4478</t>
  </si>
  <si>
    <t>1998-11-26T20:00:00Z</t>
  </si>
  <si>
    <t>MEETING-4479</t>
  </si>
  <si>
    <t>1999-11-09T17:00:00Z</t>
  </si>
  <si>
    <t>Richard Balch</t>
  </si>
  <si>
    <t>MEETING-4480</t>
  </si>
  <si>
    <t>1998-03-10T18:00:00Z</t>
  </si>
  <si>
    <t>MEETING-4481</t>
  </si>
  <si>
    <t>1998-11-12T00:30:00Z</t>
  </si>
  <si>
    <t>Andrew Schenkel - Hyatt</t>
  </si>
  <si>
    <t>MEETING-4482</t>
  </si>
  <si>
    <t>John Reed</t>
  </si>
  <si>
    <t>MEETING-4483</t>
  </si>
  <si>
    <t>1998-07-27T16:00:00Z</t>
  </si>
  <si>
    <t>Doctor with Lori</t>
  </si>
  <si>
    <t>MEETING-4484</t>
  </si>
  <si>
    <t>1998-10-26T23:00:00Z</t>
  </si>
  <si>
    <t>MEETING-4485</t>
  </si>
  <si>
    <t>Ann Kuezlow - from Bob Frishman</t>
  </si>
  <si>
    <t>MEETING-4486</t>
  </si>
  <si>
    <t>1998-07-08T18:00:00Z</t>
  </si>
  <si>
    <t>MEETING-4487</t>
  </si>
  <si>
    <t>1998-01-29T00:00:00Z</t>
  </si>
  <si>
    <t>Randy Greenawalt - 1st Union 704  590 3805</t>
  </si>
  <si>
    <t>MEETING-4488</t>
  </si>
  <si>
    <t>1998-10-15T15:30:00Z</t>
  </si>
  <si>
    <t>B meeting</t>
  </si>
  <si>
    <t>MEETING-4489</t>
  </si>
  <si>
    <t>1998-06-16T15:00:00Z</t>
  </si>
  <si>
    <t>George</t>
  </si>
  <si>
    <t>MEETING-4490</t>
  </si>
  <si>
    <t>1998-01-14T17:30:00Z</t>
  </si>
  <si>
    <t>Jim - Oxford Health</t>
  </si>
  <si>
    <t>MEETING-4491</t>
  </si>
  <si>
    <t>1999-02-22T17:00:00Z</t>
  </si>
  <si>
    <t>MEETING-4492</t>
  </si>
  <si>
    <t>1998-10-05T21:00:00Z</t>
  </si>
  <si>
    <t>Dennis Tedder</t>
  </si>
  <si>
    <t>MEETING-4493</t>
  </si>
  <si>
    <t>Eric Fritsch</t>
  </si>
  <si>
    <t>MEETING-4494</t>
  </si>
  <si>
    <t>2000-11-21T03:00:00Z</t>
  </si>
  <si>
    <t>MEETING-4495</t>
  </si>
  <si>
    <t>1998-04-21T23:00:00Z</t>
  </si>
  <si>
    <t>Brian Kelly wiht Dennis</t>
  </si>
  <si>
    <t>MEETING-4496</t>
  </si>
  <si>
    <t>1998-08-26T16:00:00Z</t>
  </si>
  <si>
    <t>NYC Dennis Meeting</t>
  </si>
  <si>
    <t>MEETING-4497</t>
  </si>
  <si>
    <t>1999-12-07T20:00:00Z</t>
  </si>
  <si>
    <t>Lunch - Todd - Asian Grille</t>
  </si>
  <si>
    <t>MEETING-4498</t>
  </si>
  <si>
    <t>1999-05-10T15:00:00Z</t>
  </si>
  <si>
    <t>Call Lynn</t>
  </si>
  <si>
    <t>MEETING-4499</t>
  </si>
  <si>
    <t>Call Tullish</t>
  </si>
  <si>
    <t>MEETING-4500</t>
  </si>
  <si>
    <t>1998-11-25T18:00:00Z</t>
  </si>
  <si>
    <t>Teachers Insurance - 730 3rd, 45&amp;46</t>
  </si>
  <si>
    <t>MEETING-4501</t>
  </si>
  <si>
    <t>2000-03-16T17:00:00Z</t>
  </si>
  <si>
    <t>Tony in Boston??</t>
  </si>
  <si>
    <t>MEETING-4502</t>
  </si>
  <si>
    <t>1998-08-06T19:00:00Z</t>
  </si>
  <si>
    <t>Conference Call Tobi     888 658 3050</t>
  </si>
  <si>
    <t>MEETING-4503</t>
  </si>
  <si>
    <t>MEETING-4504</t>
  </si>
  <si>
    <t>1998-03-09T21:00:00Z</t>
  </si>
  <si>
    <t>Resource Mgr Training</t>
  </si>
  <si>
    <t>MEETING-4505</t>
  </si>
  <si>
    <t>1999-04-19T17:00:00Z</t>
  </si>
  <si>
    <t>CSC  Ray 250 mi</t>
  </si>
  <si>
    <t>MEETING-4506</t>
  </si>
  <si>
    <t>1998-11-11T21:30:00Z</t>
  </si>
  <si>
    <t>Frank Gucciardo - call Mary Ann 570 Washington  212 647 2367   Frank  5188</t>
  </si>
  <si>
    <t>MEETING-4507</t>
  </si>
  <si>
    <t>2000-03-08T21:00:00Z</t>
  </si>
  <si>
    <t>Larry Brooks  1:30</t>
  </si>
  <si>
    <t>MEETING-4508</t>
  </si>
  <si>
    <t>1998-07-26T15:00:00Z</t>
  </si>
  <si>
    <t>Lori work</t>
  </si>
  <si>
    <t>MEETING-4509</t>
  </si>
  <si>
    <t>1999-10-06T19:00:00Z</t>
  </si>
  <si>
    <t>MEETING-4510</t>
  </si>
  <si>
    <t>1998-02-13T22:00:00Z</t>
  </si>
  <si>
    <t>Ben Straub 781 329 4611 Intercall intercallinc.com</t>
  </si>
  <si>
    <t>MEETING-4511</t>
  </si>
  <si>
    <t>1998-10-26T18:00:00Z</t>
  </si>
  <si>
    <t>Philip Morris 120 Park</t>
  </si>
  <si>
    <t>MEETING-4512</t>
  </si>
  <si>
    <t>2000-02-28T20:00:00Z</t>
  </si>
  <si>
    <t>Patrick Fisher - from Ken Demers</t>
  </si>
  <si>
    <t>MEETING-4513</t>
  </si>
  <si>
    <t>1999-09-13T18:00:00Z</t>
  </si>
  <si>
    <t>Meeting with Greg - Protech</t>
  </si>
  <si>
    <t>MEETING-4514</t>
  </si>
  <si>
    <t>1998-01-28T21:00:00Z</t>
  </si>
  <si>
    <t>1st Union - Laura 704 383 1831 Edward Chen</t>
  </si>
  <si>
    <t>MEETING-4515</t>
  </si>
  <si>
    <t>1999-03-11T16:00:00Z</t>
  </si>
  <si>
    <t>NJ Meeting with Baker</t>
  </si>
  <si>
    <t>MEETING-4516</t>
  </si>
  <si>
    <t>2000-07-17T23:00:00Z</t>
  </si>
  <si>
    <t>Red Sox w Lori</t>
  </si>
  <si>
    <t>MEETING-4517</t>
  </si>
  <si>
    <t>1998-10-14T19:00:00Z</t>
  </si>
  <si>
    <t>Brians Demo</t>
  </si>
  <si>
    <t>MEETING-4518</t>
  </si>
  <si>
    <t>2000-02-09T18:00:00Z</t>
  </si>
  <si>
    <t>Interview - Charlie Cowen</t>
  </si>
  <si>
    <t>MEETING-4519</t>
  </si>
  <si>
    <t>1998-01-07T18:00:00Z</t>
  </si>
  <si>
    <t>Conf call  800 619 0573 New Year</t>
  </si>
  <si>
    <t>MEETING-4520</t>
  </si>
  <si>
    <t>1999-02-19T22:00:00Z</t>
  </si>
  <si>
    <t>Vic Abate</t>
  </si>
  <si>
    <t>MEETING-4521</t>
  </si>
  <si>
    <t>CallNet</t>
  </si>
  <si>
    <t>MEETING-4522</t>
  </si>
  <si>
    <t>1999-01-28T21:00:00Z</t>
  </si>
  <si>
    <t>Erin Butler - Logan - US Air</t>
  </si>
  <si>
    <t>MEETING-4523</t>
  </si>
  <si>
    <t>Diana Kue</t>
  </si>
  <si>
    <t>MEETING-4524</t>
  </si>
  <si>
    <t>Interview - Sean Smith 11:30</t>
  </si>
  <si>
    <t>MEETING-4525</t>
  </si>
  <si>
    <t>1998-12-30T01:00:00Z</t>
  </si>
  <si>
    <t>NY City interview Chicago</t>
  </si>
  <si>
    <t>MEETING-4526</t>
  </si>
  <si>
    <t>1998-04-21T18:00:00Z</t>
  </si>
  <si>
    <t>Jerry Hangii cabs 20</t>
  </si>
  <si>
    <t>MEETING-4527</t>
  </si>
  <si>
    <t>2000-10-24T16:30:00Z</t>
  </si>
  <si>
    <t>Leadingside w/Jeff - 1 Canal Place - Cambridge - 9:30 lobby</t>
  </si>
  <si>
    <t>MEETING-4528</t>
  </si>
  <si>
    <t>1998-12-10T17:00:00Z</t>
  </si>
  <si>
    <t>MEETING-4529</t>
  </si>
  <si>
    <t>1999-12-03T17:00:00Z</t>
  </si>
  <si>
    <t>Sal - NJ</t>
  </si>
  <si>
    <t>MEETING-4530</t>
  </si>
  <si>
    <t>1999-05-07T16:00:00Z</t>
  </si>
  <si>
    <t>Phil/Ray  - GOSPAs</t>
  </si>
  <si>
    <t>MEETING-4531</t>
  </si>
  <si>
    <t>1998-11-24T18:00:00Z</t>
  </si>
  <si>
    <t>Conf Call 800 619 0573  Target</t>
  </si>
  <si>
    <t>MEETING-4532</t>
  </si>
  <si>
    <t>1998-08-06T17:30:00Z</t>
  </si>
  <si>
    <t>MEETING-4533</t>
  </si>
  <si>
    <t>1999-11-04T17:00:00Z</t>
  </si>
  <si>
    <t>Phil Seminar</t>
  </si>
  <si>
    <t>MEETING-4534</t>
  </si>
  <si>
    <t>1999-04-16T17:00:00Z</t>
  </si>
  <si>
    <t>Richard Knight - Location??</t>
  </si>
  <si>
    <t>MEETING-4535</t>
  </si>
  <si>
    <t>1998-11-11T19:15:00Z</t>
  </si>
  <si>
    <t>Chuck Nolan</t>
  </si>
  <si>
    <t>MEETING-4536</t>
  </si>
  <si>
    <t>1998-07-25T15:00:00Z</t>
  </si>
  <si>
    <t>MEETING-4537</t>
  </si>
  <si>
    <t>1998-10-26T17:00:00Z</t>
  </si>
  <si>
    <t>Thomas Gibbs???</t>
  </si>
  <si>
    <t>MEETING-4538</t>
  </si>
  <si>
    <t>Brian Hoover - 3:30</t>
  </si>
  <si>
    <t>MEETING-4539</t>
  </si>
  <si>
    <t>1998-01-28T18:00:00Z</t>
  </si>
  <si>
    <t>Rich Albarran</t>
  </si>
  <si>
    <t>MEETING-4540</t>
  </si>
  <si>
    <t>1999-03-11T00:00:00Z</t>
  </si>
  <si>
    <t>Tree Call</t>
  </si>
  <si>
    <t>MEETING-4541</t>
  </si>
  <si>
    <t>1999-08-16T16:00:00Z</t>
  </si>
  <si>
    <t>Lunch - Todd</t>
  </si>
  <si>
    <t>MEETING-4542</t>
  </si>
  <si>
    <t>1998-01-05T17:00:00Z</t>
  </si>
  <si>
    <t>Return from Utah</t>
  </si>
  <si>
    <t>MEETING-4543</t>
  </si>
  <si>
    <t>1999-07-13T23:00:00Z</t>
  </si>
  <si>
    <t>Game with Jack</t>
  </si>
  <si>
    <t>MEETING-4544</t>
  </si>
  <si>
    <t>Meet Peter Arts at 1250 Broadway</t>
  </si>
  <si>
    <t>MEETING-4545</t>
  </si>
  <si>
    <t>1998-09-21T16:00:00Z</t>
  </si>
  <si>
    <t>Toronto - Sales training</t>
  </si>
  <si>
    <t>MEETING-4546</t>
  </si>
  <si>
    <t>Michael  Simon</t>
  </si>
  <si>
    <t>MEETING-4547</t>
  </si>
  <si>
    <t>1999-06-14T19:00:00Z</t>
  </si>
  <si>
    <t>Conf Call - Portfolio Mgt -  800 619 0573 Randy Kadri - PORTFOLIO</t>
  </si>
  <si>
    <t>MEETING-4548</t>
  </si>
  <si>
    <t>1998-12-29T20:30:00Z</t>
  </si>
  <si>
    <t>December Hit List  800 619 0573</t>
  </si>
  <si>
    <t>MEETING-4549</t>
  </si>
  <si>
    <t>2000-04-19T16:00:00Z</t>
  </si>
  <si>
    <t>Rich Nj</t>
  </si>
  <si>
    <t>MEETING-4550</t>
  </si>
  <si>
    <t>1998-09-04T18:30:00Z</t>
  </si>
  <si>
    <t>Interview - Reins</t>
  </si>
  <si>
    <t>MEETING-4551</t>
  </si>
  <si>
    <t>1999-12-31T21:00:00Z</t>
  </si>
  <si>
    <t>Wellington - 200 State Street - Kim Moses</t>
  </si>
  <si>
    <t>MEETING-4552</t>
  </si>
  <si>
    <t>1998-04-20T17:30:00Z</t>
  </si>
  <si>
    <t>800 619 0573 Dennis</t>
  </si>
  <si>
    <t>MEETING-4553</t>
  </si>
  <si>
    <t>1998-12-08T18:00:00Z</t>
  </si>
  <si>
    <t>MEETING-4554</t>
  </si>
  <si>
    <t>1998-08-20T19:00:00Z</t>
  </si>
  <si>
    <t>Conf Call Tobi  888 658 3050 40</t>
  </si>
  <si>
    <t>MEETING-4555</t>
  </si>
  <si>
    <t>1999-05-07T15:00:00Z</t>
  </si>
  <si>
    <t>Lori-friends</t>
  </si>
  <si>
    <t>MEETING-4556</t>
  </si>
  <si>
    <t>1998-11-24T17:00:00Z</t>
  </si>
  <si>
    <t>DC Interviews</t>
  </si>
  <si>
    <t>MEETING-4557</t>
  </si>
  <si>
    <t>1998-08-05T19:00:00Z</t>
  </si>
  <si>
    <t>Lunch -  Paul Olson</t>
  </si>
  <si>
    <t>MEETING-4558</t>
  </si>
  <si>
    <t>1998-03-09T17:00:00Z</t>
  </si>
  <si>
    <t>MEETING-4559</t>
  </si>
  <si>
    <t>1998-11-11T15:15:00Z</t>
  </si>
  <si>
    <t>Scott Kelly</t>
  </si>
  <si>
    <t>MEETING-4560</t>
  </si>
  <si>
    <t>2000-03-08T18:00:00Z</t>
  </si>
  <si>
    <t>Scott Berry 10</t>
  </si>
  <si>
    <t>MEETING-4561</t>
  </si>
  <si>
    <t>1999-03-23T16:00:00Z</t>
  </si>
  <si>
    <t>CT with Ray</t>
  </si>
  <si>
    <t>MEETING-4562</t>
  </si>
  <si>
    <t>1:30 Greg Sbraccia</t>
  </si>
  <si>
    <t>MEETING-4563</t>
  </si>
  <si>
    <t>1998-07-03T13:30:00Z</t>
  </si>
  <si>
    <t>Hefe Golf - Dennis Highlands</t>
  </si>
  <si>
    <t>MEETING-4564</t>
  </si>
  <si>
    <t>1998-10-14T16:00:00Z</t>
  </si>
  <si>
    <t>MEETING-4565</t>
  </si>
  <si>
    <t>2000-02-08T22:00:00Z</t>
  </si>
  <si>
    <t>Merck Pre Meeting</t>
  </si>
  <si>
    <t>MEETING-4566</t>
  </si>
  <si>
    <t>1999-02-17T18:30:00Z</t>
  </si>
  <si>
    <t>Chase Meeting - Christine/Tobi  4 New York Plaza - Broad &amp; Water</t>
  </si>
  <si>
    <t>MEETING-4567</t>
  </si>
  <si>
    <t>Susan</t>
  </si>
  <si>
    <t>MEETING-4568</t>
  </si>
  <si>
    <t>1998-10-05T16:30:00Z</t>
  </si>
  <si>
    <t>Phil O'Connell - Interview</t>
  </si>
  <si>
    <t>MEETING-4569</t>
  </si>
  <si>
    <t>Check with David RE: netwrk access for cell phone</t>
  </si>
  <si>
    <t>MEETING-4570</t>
  </si>
  <si>
    <t>Installed Projecter screen in Training rm</t>
  </si>
  <si>
    <t>MEETING-4571</t>
  </si>
  <si>
    <t>Check with Donivan, see if he needs a keyboard drawer</t>
  </si>
  <si>
    <t>MEETING-4572</t>
  </si>
  <si>
    <t>Happy Hour for Mark Tracy</t>
  </si>
  <si>
    <t>MEETING-4573</t>
  </si>
  <si>
    <t>Opened Donivan's door for Yer Fang</t>
  </si>
  <si>
    <t>MEETING-4574</t>
  </si>
  <si>
    <t>2000-10-19T22:30:00Z</t>
  </si>
  <si>
    <t>Events Group Meeting</t>
  </si>
  <si>
    <t>MEETING-4575</t>
  </si>
  <si>
    <t>Organize Storage in Training rm</t>
  </si>
  <si>
    <t>MEETING-4576</t>
  </si>
  <si>
    <t>Reminder; Dentist 9:30am</t>
  </si>
  <si>
    <t>MEETING-4577</t>
  </si>
  <si>
    <t>2000-09-28T20:00:00Z</t>
  </si>
  <si>
    <t>LUNCH, With Kou &amp; Nadir</t>
  </si>
  <si>
    <t>Guys,   I'm paying.  Need a major bitch session.  Please respond.--khou</t>
  </si>
  <si>
    <t>MEETING-4578</t>
  </si>
  <si>
    <t>Canceled: Employee Activity Committee Meeting</t>
  </si>
  <si>
    <t>MEETING-4579</t>
  </si>
  <si>
    <t>Go too 3231 Scott Blvd Pickup Machines. With Himmat</t>
  </si>
  <si>
    <t>MEETING-4580</t>
  </si>
  <si>
    <t>2000-12-18T21:30:00Z</t>
  </si>
  <si>
    <t>Meet Michael Liang downstairs, bring up Sun Servers</t>
  </si>
  <si>
    <t>MEETING-4581</t>
  </si>
  <si>
    <t>2000-10-23T21:00:00Z</t>
  </si>
  <si>
    <t>Setup kitchen sales meeting, no ping-pong table, seat 45</t>
  </si>
  <si>
    <t>MEETING-4583</t>
  </si>
  <si>
    <t>Removed Moniters from training rm tables</t>
  </si>
  <si>
    <t>MEETING-4584</t>
  </si>
  <si>
    <t>Have David Margulies enter phone ext. for Michael Hughes</t>
  </si>
  <si>
    <t>MEETING-4585</t>
  </si>
  <si>
    <t>2000-12-18T20:30:00Z</t>
  </si>
  <si>
    <t>Meet with XO/NextLink; MPOE,BDC,IDCB2,LAB PORT3</t>
  </si>
  <si>
    <t>MEETING-4586</t>
  </si>
  <si>
    <t>2000-12-14T16:30:00Z</t>
  </si>
  <si>
    <t>Brought up stuff for Debbie Margulies, from the cage.</t>
  </si>
  <si>
    <t>MEETING-4587</t>
  </si>
  <si>
    <t>Pre-move meeting with NorCal</t>
  </si>
  <si>
    <t>The project manager from NorCal will be here to review the process with us.</t>
  </si>
  <si>
    <t>MEETING-4588</t>
  </si>
  <si>
    <t>2000-06-19T15:00:00Z</t>
  </si>
  <si>
    <t>Tel Meeting  Steven Cohen 971-0711</t>
  </si>
  <si>
    <t>MEETING-4589</t>
  </si>
  <si>
    <t>meeting with venk for lunch</t>
  </si>
  <si>
    <t>MEETING-4590</t>
  </si>
  <si>
    <t>meeting tomorrow 11:30 pillsbury</t>
  </si>
  <si>
    <t>MEETING-4591</t>
  </si>
  <si>
    <t>2000-03-22T21:00:00Z</t>
  </si>
  <si>
    <t>meeting w/ Venk</t>
  </si>
  <si>
    <t>meeting with Venk regarding how to do networking and get funded. FROM 2:00 PM TO 2:30 PM</t>
  </si>
  <si>
    <t>MEETING-4592</t>
  </si>
  <si>
    <t>appointment with Venk @ 11:30 AM</t>
  </si>
  <si>
    <t>MEETING-4594</t>
  </si>
  <si>
    <t>Process Meeting</t>
  </si>
  <si>
    <t>Will send more info on what and where.</t>
  </si>
  <si>
    <t>MEETING-4595</t>
  </si>
  <si>
    <t>Updated: Meeting at Paiman's request</t>
  </si>
  <si>
    <t>Would this be ok?  Mary</t>
  </si>
  <si>
    <t>MEETING-4596</t>
  </si>
  <si>
    <t>meeting w/ sussan</t>
  </si>
  <si>
    <t>MEETING-4597</t>
  </si>
  <si>
    <t>2000-03-13T16:00:00Z</t>
  </si>
  <si>
    <t>meeting w/ kelssy at 3 pm today</t>
  </si>
  <si>
    <t>MEETING-4600</t>
  </si>
  <si>
    <t>2000-11-10T16:00:00Z</t>
  </si>
  <si>
    <t>lunch 11:30 - Maria - DPI</t>
  </si>
  <si>
    <t>1 N.FIRST STREET 278-2001 278-2000</t>
  </si>
  <si>
    <t>MEETING-4602</t>
  </si>
  <si>
    <t>MEETING-4603</t>
  </si>
  <si>
    <t>call scott V. 779-7991 at 3:30 pm</t>
  </si>
  <si>
    <t>MEETING-4604</t>
  </si>
  <si>
    <t>New day and time for our weekly finance department meetings.  Please let me know if this conflicts with anything in your schedule.  We should schedule lunch for the middle Wednesday of every month (the one nearest the 15th), which is the quiet period for the Finance Dept!  Since we missed November, can we make it Wednesday, November 29, 2000?  Let's continue to take turns picking the restaurant!  I think this time it is Paiman's choice.</t>
  </si>
  <si>
    <t>MEETING-4606</t>
  </si>
  <si>
    <t>2000-06-27T22:00:00Z</t>
  </si>
  <si>
    <t>Phone Bill Project</t>
  </si>
  <si>
    <t>Preliminary meeting to discuss the scope of the "Phone Bill Project".</t>
  </si>
  <si>
    <t>MEETING-4607</t>
  </si>
  <si>
    <t>2000-02-24T08:00:00Z</t>
  </si>
  <si>
    <t>TALK TO SUSAN REGARDING FRIDAY- DRIVING TRAINING FRIDAY AFTERNOON-                    I MUST CALL CONEY WELSH 298-5155 FOR SUNDAY REPAIR.</t>
  </si>
  <si>
    <t>MEETING-4608</t>
  </si>
  <si>
    <t>2000-06-26T15:00:00Z</t>
  </si>
  <si>
    <t>Ask susan about Piyush manual check- does it stay in ADP or not? if check given -stays in ADP OTHERWISE NO</t>
  </si>
  <si>
    <t>MEETING-4611</t>
  </si>
  <si>
    <t>call david spreng at crescendo at 10:30 am or 11:00 am</t>
  </si>
  <si>
    <t>MEETING-4612</t>
  </si>
  <si>
    <t>2000-10-06T15:30:00Z</t>
  </si>
  <si>
    <t>meeting pillsbury at 11:30 am</t>
  </si>
  <si>
    <t>MEETING-4616</t>
  </si>
  <si>
    <t>2000-12-13T03:30:00Z</t>
  </si>
  <si>
    <t>Meeting/Call to discuss converting the E*Trade HDML application to handle both HDML &amp; WML</t>
  </si>
  <si>
    <t>E*Trade Team,  IDC will be working on converting the existing E*Trade HDML application to support both HDML &amp; WML.  Please attend this meeting to help address any IDC issues.  Be prepared to provide a brief (eg. 5 - 10min.) overview of the respective areas of expertise within the E*Trade HDML application per the following:  Brokerage</t>
  </si>
  <si>
    <t>Bithi &amp; Arun Banking</t>
  </si>
  <si>
    <t>Rishi &amp; Nilesh XML</t>
  </si>
  <si>
    <t>Phani &amp; Shiva  Be prepared to answer questions about your respective portions of the application.  Note: if you think that doing this via WebEx would be beneficial, please let me know &amp; I'll try to set one up.  Thanks,  John</t>
  </si>
  <si>
    <t>MEETING-4619</t>
  </si>
  <si>
    <t>Call David Metzler</t>
  </si>
  <si>
    <t>Phone - 858-547-3567 Cell     - 858-774-0033</t>
  </si>
  <si>
    <t>MEETING-4620</t>
  </si>
  <si>
    <t>MEETING-4621</t>
  </si>
  <si>
    <t>Technical Training</t>
  </si>
  <si>
    <t>MEETING-4624</t>
  </si>
  <si>
    <t>USAA tech presentation</t>
  </si>
  <si>
    <t>MEETING-4625</t>
  </si>
  <si>
    <t>conference call with Cash Edge - tentative - please confirm availability</t>
  </si>
  <si>
    <t>MEETING-4626</t>
  </si>
  <si>
    <t>2000-12-28T20:30:00Z</t>
  </si>
  <si>
    <t>Dale Andersen</t>
  </si>
  <si>
    <t>1952 camden av san jose 408-559-2025</t>
  </si>
  <si>
    <t>MEETING-4627</t>
  </si>
  <si>
    <t>Interview with Robert Ortlieb - SE Manager</t>
  </si>
  <si>
    <t>MEETING-4628</t>
  </si>
  <si>
    <t>MEETING-4629</t>
  </si>
  <si>
    <t>2000-12-26T20:00:00Z</t>
  </si>
  <si>
    <t>Meeting with Jen Park</t>
  </si>
  <si>
    <t>MEETING-4632</t>
  </si>
  <si>
    <t>USAA meeting</t>
  </si>
  <si>
    <t>MEETING-4634</t>
  </si>
  <si>
    <t>Conf call - Main # 215-283-2200</t>
  </si>
  <si>
    <t>AirClic meeting</t>
  </si>
  <si>
    <t>MEETING-4635</t>
  </si>
  <si>
    <t>2000-12-01T22:30:00Z</t>
  </si>
  <si>
    <t>Brodia's office in San Francisco</t>
  </si>
  <si>
    <t>Technical Meeting w/Brodia</t>
  </si>
  <si>
    <t>Ricardo and Rayhan have confirmed  Left a msg for Trish..   Meeting with: &gt; ASHISH BAMBROO &gt; Senior Director of Business Development &gt; BRODIA &gt; 415-538-1221 &gt; ashish.bambroo@brodia.com  Business Address: Brodia 221 Main Street Suite # 1530 San Francisco, CA  Next to Charles Schwab bldg Cross Street Folsom/Howard  Phone:  415-538-1221</t>
  </si>
  <si>
    <t>MEETING-4636</t>
  </si>
  <si>
    <t>MEETING-4637</t>
  </si>
  <si>
    <t>Updated: Web-Ex - Technical Presentation with Epoch Partners</t>
  </si>
  <si>
    <t>Laura's scheduling this:  Web-ex with Bob Lee, VP-Technology and  Brad Peterson &amp; Declan Morris of Epoch Partners.  Scheduled with Sarah Schineller, 415-315-3135, mailto:sarah.schineller@epoch.com</t>
  </si>
  <si>
    <t>MEETING-4638</t>
  </si>
  <si>
    <t>Updated: Go over Ford's Control Review document [conf call with Ford]</t>
  </si>
  <si>
    <t>This meeting is to just go over the document so he can tell us the expectations of what they'd like to see in it.</t>
  </si>
  <si>
    <t>MEETING-4639</t>
  </si>
  <si>
    <t>Your Desk</t>
  </si>
  <si>
    <t>Conference Call with OneSource</t>
  </si>
  <si>
    <t>This call is scheduled for 1:30 PST and 4:30 EST</t>
  </si>
  <si>
    <t>MEETING-4640</t>
  </si>
  <si>
    <t>2000-11-30T17:00:00Z</t>
  </si>
  <si>
    <t>MEETING-4643</t>
  </si>
  <si>
    <t>There will be a call in number</t>
  </si>
  <si>
    <t>Updated: Call with Cash Edge - conf....irmed</t>
  </si>
  <si>
    <t>MEETING-4645</t>
  </si>
  <si>
    <t>2000-11-29T17:00:00Z</t>
  </si>
  <si>
    <t>MEETING-4646</t>
  </si>
  <si>
    <t>FW: MAT training</t>
  </si>
  <si>
    <t>Ricardo Garcia   Sent:</t>
  </si>
  <si>
    <t>Tuesday, October 17, 2000 7:42 PM To:</t>
  </si>
  <si>
    <t>Ricardo Garcia; Elba Linscott When:</t>
  </si>
  <si>
    <t>Monday, October 23, 2000 11:30 AM-1:30 PM (GMT-08:00) Pacific Time (US &amp; Canada); Tijuana. Where:</t>
  </si>
  <si>
    <t>Conference Room - GO  MAT training. Can you invite Rayhan and anyone else that may be interested.</t>
  </si>
  <si>
    <t>MEETING-4648</t>
  </si>
  <si>
    <t>MEETING-4652</t>
  </si>
  <si>
    <t>European issues/plans w/Venk &amp; Richard W. (weekly)</t>
  </si>
  <si>
    <t>MEETING-4653</t>
  </si>
  <si>
    <t>European Sales Update w/Venk, Richard W &amp; George</t>
  </si>
  <si>
    <t>MEETING-4655</t>
  </si>
  <si>
    <t>Executive Staff Meeting: 1-800-446-1941, int- 630 424 8476, pc- 6636311#</t>
  </si>
  <si>
    <t>MEETING-4656</t>
  </si>
  <si>
    <t>Canceled: Marketing Update, Europe</t>
  </si>
  <si>
    <t>MEETING-4658</t>
  </si>
  <si>
    <t>MEETING-4661</t>
  </si>
  <si>
    <t>call with E*Trade to discuss RIM spec</t>
  </si>
  <si>
    <t>MEETING-4662</t>
  </si>
  <si>
    <t>2000-11-03T01:45:00Z</t>
  </si>
  <si>
    <t>Updated: Review</t>
  </si>
  <si>
    <t>Sorry - I selected the wrong date for this - can we do this today at 5:45pm?</t>
  </si>
  <si>
    <t>MEETING-4668</t>
  </si>
  <si>
    <t>2000-09-19T22:00:00Z</t>
  </si>
  <si>
    <t>Updated: Upshot meeting here re adding pager and voice to existing app</t>
  </si>
  <si>
    <t>MEETING-4674</t>
  </si>
  <si>
    <t>2000-08-10T01:00:00Z</t>
  </si>
  <si>
    <t>Yatin</t>
  </si>
  <si>
    <t>MEETING-4675</t>
  </si>
  <si>
    <t>Updated: Interview with Torbjorn Berglund - SWE Candidate</t>
  </si>
  <si>
    <t>Resume and agenda to follow.  Sheri, can you have the candidate sign the NDA due to Khou has another interview at 4:00pm?  Thanks.  Germana</t>
  </si>
  <si>
    <t>MEETING-4677</t>
  </si>
  <si>
    <t>Susan - stock</t>
  </si>
  <si>
    <t>MEETING-4678</t>
  </si>
  <si>
    <t>2000-08-23T17:00:00Z</t>
  </si>
  <si>
    <t>Liberate Facility in San Carlos</t>
  </si>
  <si>
    <t>Liberate Meeting this Wed 10-12noon  * We might do lunch afterwards.</t>
  </si>
  <si>
    <t>I suggest that we all meet at the office and then head up together.. I'm guessing that we'll need to leave at 9:30am sharp to make the appt.. Andy.. Do you think we will need to leave earlier? Please confirm your participation in the meeting minder.  Thanks, Toni  -------------------------------- Hello all,    Liberate has confirmed that they can meet with us next Wednesday August 23rd from 10am-12noon at their San Carlos facility to start development on the Liberate adapter.  We'll be meeting with Mark Johnson and Erik Smith as Peter Larsen will be out of town.   They've suggested lunch following the meeting.   Please confirm your availability as soon as you can and I'll set up a meeting minder....   Thanks, Toni  -----original email sent to Amitabh-------- Andy wanted me to set up a meeting with you and your R&amp;D team to meet with Liberate next week for our kick off meeting.  Considering that we need to start work on creating an adapter for them.. we're hoping to get this kick off meeting scheduled sooner than later.. unfortunately, we still cannot see our calendars.., however Andy was thinking next Wednesday would work best.  Andy was proposing a 9am start time.  Will this work for you and your team?</t>
  </si>
  <si>
    <t>MEETING-4679</t>
  </si>
  <si>
    <t>2000-08-08T01:30:00Z</t>
  </si>
  <si>
    <t>Pre-meeting to discuss Interwoven</t>
  </si>
  <si>
    <t>Team,  We should meet this evening to go over Interwoven.  Some areas that we need to talk about include technology, business model, and competitive positioning versus 2Roam.  My goal is to be prepared for our meeting with them on Tuesday.  Thanks.  Alex</t>
  </si>
  <si>
    <t>MEETING-4682</t>
  </si>
  <si>
    <t>2000-11-01T20:15:00Z</t>
  </si>
  <si>
    <t>Country Gourmet</t>
  </si>
  <si>
    <t>Lunch with Matt</t>
  </si>
  <si>
    <t>MEETING-4685</t>
  </si>
  <si>
    <t>2000-08-18T02:00:00Z</t>
  </si>
  <si>
    <t>Updated: Liberate meeting</t>
  </si>
  <si>
    <t>Action items from yesterday's meeting: . Create aml samples as per the approach discussed - Nihar and Mahesh . Look into the HTML editor to use - Edward, Devi and Shashi . Setup our meeting with Liberate - Amitabh           ---</t>
  </si>
  <si>
    <t>MEETING-4686</t>
  </si>
  <si>
    <t>ISO talk</t>
  </si>
  <si>
    <t>On Thursday July 27 Frank, Rimerman &amp; Co. LLP will be here to do an informational presentation and answer some questions you may have regarding Incentive Stock Options.  You are all invited and encouraged to attend.  The presentation will be held in the Kitchen at 3:00 pm.</t>
  </si>
  <si>
    <t>MEETING-4687</t>
  </si>
  <si>
    <t>Conference Room - St. James Place; Conference Room - Baltic Avenue</t>
  </si>
  <si>
    <t>Updated: talk about current server architecture</t>
  </si>
  <si>
    <t>MEETING-4688</t>
  </si>
  <si>
    <t>2000-09-29T00:30:00Z</t>
  </si>
  <si>
    <t>MEETING-4689</t>
  </si>
  <si>
    <t>2000-09-01T01:00:00Z</t>
  </si>
  <si>
    <t>Liberate discussion: rendering forms &amp; interfacing with existing HTML editors</t>
  </si>
  <si>
    <t>to discuss: . How do we preserve look and feel of the forms? . How to integrate with existing HTML editors?</t>
  </si>
  <si>
    <t>MEETING-4690</t>
  </si>
  <si>
    <t>2000-08-08T17:30:00Z</t>
  </si>
  <si>
    <t>Meeting #2 with Interwoven</t>
  </si>
  <si>
    <t>Greetings Team,  I've arrange for Interwoven to meet with us for the second time.  This time, they will visit us.  I'd like to focus this meeting on how we can work together technically.  This is important given that 2Roam is also engaged with Interwoven.  Ultimately, we would find a way to integrate with Interwoven more tightly than 2Roam.  Attending from Interwoven will be a technical person and two biz dev guys.  Thanks.  Regards,  Alex Tran Director of Product Marketing</t>
  </si>
  <si>
    <t>MEETING-4692</t>
  </si>
  <si>
    <t>2000-07-13T00:00:00Z</t>
  </si>
  <si>
    <t>Meet w/Amitabh</t>
  </si>
  <si>
    <t>MEETING-4693</t>
  </si>
  <si>
    <t>2000-09-29T20:00:00Z</t>
  </si>
  <si>
    <t>talk about stateless server</t>
  </si>
  <si>
    <t>MEETING-4694</t>
  </si>
  <si>
    <t>2000-08-31T02:30:00Z</t>
  </si>
  <si>
    <t>Canceled: To discuss the Liberate Project Plan for Adapter Build and deployment</t>
  </si>
  <si>
    <t>------------  Show Time As:</t>
  </si>
  <si>
    <t>Free   Meeting Status:</t>
  </si>
  <si>
    <t>Not yet responded  Required Attendees:</t>
  </si>
  <si>
    <t>Andy Wong; Prasad Krothapalli; Nihar Mehta; Amitabh Sinha; Sheri Gish; Conference Room - Boardwalk; Rajeev Mohindra Optional Attendees:</t>
  </si>
  <si>
    <t>Prakash Iyer  Importance:</t>
  </si>
  <si>
    <t xml:space="preserve">High  When: Thursday, August 31, 2000 10:00 AM-11:00 AM (GMT-08:00) Pacific Time (US &amp; Canada); Tijuana. Where: Boardwalk confirmed in Biz Dev  *~*~*~*~*~*~*~*~*~*  **Change of meeting.. We need everyone to be alble to attend this meeting..  Toni -----------------------   Thanks to all of you that were able to make it for our initial R&amp;D meeting with Liberate Monday August 21st.  We now need to get together and come up with a detailed project plan outlining necessary resources and construction the timeframe for deliverables..   Agenda will cover: -Setting up the Project Plan </t>
  </si>
  <si>
    <t xml:space="preserve">-Deployment of Phase One and what's needed </t>
  </si>
  <si>
    <t>-Deployment of Phase Two and what's needed  If anyone else should be a part of this initial core R&amp;D team meeting please let me know.</t>
  </si>
  <si>
    <t>MEETING-4696</t>
  </si>
  <si>
    <t>PBS Demo for Liberate....other HTML devices</t>
  </si>
  <si>
    <t>Would like to discuss: 1) Learnings/issues and feature/functionality from the development of the PBS demo for Liberate and 2) How these learning apply to other HTML devices  Glenn/Dan/Ron/Alex, You don't all need to attend, but could one person from PM make the meeting? -Robert</t>
  </si>
  <si>
    <t>MEETING-4698</t>
  </si>
  <si>
    <t>Updated: Technical discussion on E-speak</t>
  </si>
  <si>
    <t>MEETING-4699</t>
  </si>
  <si>
    <t>Accepted: Updated: weekly group meetings</t>
  </si>
  <si>
    <t>Mystery solved.  This didn't get into my calendar the first time even though I accepted.  Sigh... ------------ From:</t>
  </si>
  <si>
    <t>Sheri Gish Sent:</t>
  </si>
  <si>
    <t>Tuesday, December 19, 2000 4:04 PM To:</t>
  </si>
  <si>
    <t>Nihar Mehta</t>
  </si>
  <si>
    <t>MEETING-4700</t>
  </si>
  <si>
    <t>2000-10-30T19:45:00Z</t>
  </si>
  <si>
    <t>Kabul</t>
  </si>
  <si>
    <t>Janice lunch</t>
  </si>
  <si>
    <t>MEETING-4702</t>
  </si>
  <si>
    <t>Cindy lunch</t>
  </si>
  <si>
    <t>MEETING-4704</t>
  </si>
  <si>
    <t>2000-09-25T21:30:00Z</t>
  </si>
  <si>
    <t>Conference call with Liberate to confirm scope</t>
  </si>
  <si>
    <t>We need to confirm the Phase I scope with Liberate.  Thanks!  Andy</t>
  </si>
  <si>
    <t>MEETING-4708</t>
  </si>
  <si>
    <t>2000-10-17T17:30:00Z</t>
  </si>
  <si>
    <t>Caching, etc. discussion</t>
  </si>
  <si>
    <t>MEETING-4709</t>
  </si>
  <si>
    <t>Liberate - Follow-up discussions regarding Compact Adapter (@ Liberate)</t>
  </si>
  <si>
    <t>MEETING-4713</t>
  </si>
  <si>
    <t>2000-08-31T01:00:00Z</t>
  </si>
  <si>
    <t>To discuss Liberate requirements document and the timeline</t>
  </si>
  <si>
    <t>We need to walk thro' the requirements document and discuss the rough timeline. If time permits, we can talk on - interfacing ERT with existing HTML editor(s).      I will try and work with each of you individually before the meeting. Let me know if I need to reschedule this meeting.</t>
  </si>
  <si>
    <t>MEETING-4714</t>
  </si>
  <si>
    <t>2000-08-16T02:00:00Z</t>
  </si>
  <si>
    <t>show you the liberate demo</t>
  </si>
  <si>
    <t>MEETING-4715</t>
  </si>
  <si>
    <t>2000-07-29T01:00:00Z</t>
  </si>
  <si>
    <t>Middleware strategy discussion</t>
  </si>
  <si>
    <t>MEETING-4716</t>
  </si>
  <si>
    <t>Sylvan Greens homeowners meeting</t>
  </si>
  <si>
    <t>MEETING-4717</t>
  </si>
  <si>
    <t>2000-09-18T18:55:00Z</t>
  </si>
  <si>
    <t>Una Mas, 578 Lawrence Expwy (2blks n of Arques)</t>
  </si>
  <si>
    <t>Lunch Lesley</t>
  </si>
  <si>
    <t>MEETING-4719</t>
  </si>
  <si>
    <t>to discuss &lt;meta&gt; tag (header) issue</t>
  </si>
  <si>
    <t>MEETING-4721</t>
  </si>
  <si>
    <t>MEETING-4722</t>
  </si>
  <si>
    <t>ECS Liberate Functional Spec review</t>
  </si>
  <si>
    <t>MEETING-4726</t>
  </si>
  <si>
    <t>TBD.. new offices</t>
  </si>
  <si>
    <t>Canceled: Liberate Demo</t>
  </si>
  <si>
    <t>Please be available to review the Liberate demo should Nihar be able to work everything out.. I will get back to you all in regards to where the review room will be once we get to our new location.   Thanks, Toni</t>
  </si>
  <si>
    <t>MEETING-4729</t>
  </si>
  <si>
    <t>Sharon for Bug 2040</t>
  </si>
  <si>
    <t>MEETING-4730</t>
  </si>
  <si>
    <t>1999-11-16T19:00:00Z</t>
  </si>
  <si>
    <t>Dallas Praeses</t>
  </si>
  <si>
    <t>Meeting with Scott Sealy and Frank Auer - Chairman &amp; CEO</t>
  </si>
  <si>
    <t>MEETING-4731</t>
  </si>
  <si>
    <t>Meet at Siebel building 100 Congress</t>
  </si>
  <si>
    <t>Lunch with David Golic of Siebel to discuss joint deals</t>
  </si>
  <si>
    <t>Larry Patric Evlynn Penrod</t>
  </si>
  <si>
    <t>MEETING-4732</t>
  </si>
  <si>
    <t>2000-05-08T17:30:00Z</t>
  </si>
  <si>
    <t>214-441-4460</t>
  </si>
  <si>
    <t>Demo with FHHL - Wayne Hardin</t>
  </si>
  <si>
    <t>West on 635 exit Beltline South on Beltline to Regent Right on Regent Left on Royal Crossing (2nd street on Left) Right Regent Circle (1st street on right) You will be facing building  4000 Horizon Way</t>
  </si>
  <si>
    <t>MEETING-4733</t>
  </si>
  <si>
    <t>1999-11-03T22:30:00Z</t>
  </si>
  <si>
    <t>Pick up Mike Rogers at Airport</t>
  </si>
  <si>
    <t>Delta Flight 905 from Dallas (Tulsa)  Arrives at 4:29 Short White Guy &amp; Tall Black Guy in Suites</t>
  </si>
  <si>
    <t>MEETING-4734</t>
  </si>
  <si>
    <t>Call Barb then Conf Roy</t>
  </si>
  <si>
    <t>Conf call with Barb Courneya and Harbor Portals</t>
  </si>
  <si>
    <t>Roy Jenkins-Harbor Portals-417-866-1022 Barb Courneya-Lucent Reseller-651-393-6253  cell-612-850-7163</t>
  </si>
  <si>
    <t>MEETING-4735</t>
  </si>
  <si>
    <t>2000-04-24T14:00:00Z</t>
  </si>
  <si>
    <t>Send Drew current customer list in our territory</t>
  </si>
  <si>
    <t>MEETING-4736</t>
  </si>
  <si>
    <t>1999-10-15T21:00:00Z</t>
  </si>
  <si>
    <t>Far West and Mopac</t>
  </si>
  <si>
    <t>Meet Kevin at North point</t>
  </si>
  <si>
    <t>MEETING-4737</t>
  </si>
  <si>
    <t>Call from Venktesh "Venk" Shukla CEO of AvocadoIT</t>
  </si>
  <si>
    <t>408-562-8000 if any problems (Main Switchboard) 800-355-1068 408-483-5931 Venk's Cell Phone</t>
  </si>
  <si>
    <t>MEETING-4738</t>
  </si>
  <si>
    <t>2000-08-18T13:30:00Z</t>
  </si>
  <si>
    <t>214-373-6300</t>
  </si>
  <si>
    <t>Call Neil Halliday about meeting on 8/23</t>
  </si>
  <si>
    <t>MEETING-4739</t>
  </si>
  <si>
    <t>2000-04-10T18:30:00Z</t>
  </si>
  <si>
    <t>Meet at His Office</t>
  </si>
  <si>
    <t>Lunch with Scott Murphy at Good2CU.com</t>
  </si>
  <si>
    <t>S on I-35 Exit Benn White L on Ben White to Woodward R on Woodward to Southpark Dr L on Southpark Dr to dead end R at dead end and go to end of building Building F Suite 200 512-732-4200</t>
  </si>
  <si>
    <t>MEETING-4740</t>
  </si>
  <si>
    <t>1999-09-29T13:30:00Z</t>
  </si>
  <si>
    <t>Call John Story - 623-587-3874</t>
  </si>
  <si>
    <t>MEETING-4741</t>
  </si>
  <si>
    <t>Homestead Village/Townlake  (512) 476-181</t>
  </si>
  <si>
    <t>Meet Adrian at his Hotel</t>
  </si>
  <si>
    <t>Adrian's Hotel Info   507 Sth 1st Street Austin TX, 78707 Phone (512) 476-181</t>
  </si>
  <si>
    <t>MEETING-4742</t>
  </si>
  <si>
    <t>2000-10-31T15:30:00Z</t>
  </si>
  <si>
    <t>408-947-5467</t>
  </si>
  <si>
    <t>Call Jeff Halden CGEY</t>
  </si>
  <si>
    <t>Cecala was out at Dell Canada and they may be interested in Call center assesment</t>
  </si>
  <si>
    <t>MEETING-4743</t>
  </si>
  <si>
    <t>Technical Meeting at SBC to discuss Demo, Genesys, Sun Solaris platform</t>
  </si>
  <si>
    <t>Directions I-35S to 281 South Exit McCullough and go straight to first stop sign (McCullough) Right on McCullough (Street is not marked) Building is on corner of McCullough and St. Mary's Park in visitors space 1010 N. St. Mary's  12th floor Room 1209 210-886-1646 admin 210-886-4072 Tom</t>
  </si>
  <si>
    <t>MEETING-4744</t>
  </si>
  <si>
    <t>2000-07-07T15:30:00Z</t>
  </si>
  <si>
    <t>1 Bell Plaza-35th Floor-Downtown</t>
  </si>
  <si>
    <t>2nd Demo at SBC - Dallas</t>
  </si>
  <si>
    <t>Directions TBD Attendees: Ron Bass-Director Cust Care Steve Lutz-Executive Director Randy Fager-Vice President Vicki Grave-Vice President Consumer Services Yolie Martinez-214-268-4343 Tom White by phone IT Guys</t>
  </si>
  <si>
    <t>MEETING-4745</t>
  </si>
  <si>
    <t>2000-01-25T17:30:00Z</t>
  </si>
  <si>
    <t>TGI Friday</t>
  </si>
  <si>
    <t>Meet Karl Aigner for lunch</t>
  </si>
  <si>
    <t>Karl's Description:  6'2"  245 Lbs With a goatee</t>
  </si>
  <si>
    <t>MEETING-4746</t>
  </si>
  <si>
    <t>2000-10-11T14:30:00Z</t>
  </si>
  <si>
    <t>Call Adrian Oxbrow to confirm Friday 11/10 with southern Union</t>
  </si>
  <si>
    <t>MEETING-4747</t>
  </si>
  <si>
    <t>Lunch with April May to discuss Berry Direct Demo</t>
  </si>
  <si>
    <t>MEETING-4748</t>
  </si>
  <si>
    <t>Waterstreet Seafood</t>
  </si>
  <si>
    <t>Meet Art Lee for Lunch-Business Devel Manager Candidate</t>
  </si>
  <si>
    <t>MEETING-4749</t>
  </si>
  <si>
    <t>1999-11-16T17:30:00Z</t>
  </si>
  <si>
    <t>Lunch with Don, Daryl, Jim, Frank, Scott</t>
  </si>
  <si>
    <t>MEETING-4750</t>
  </si>
  <si>
    <t>2000-05-08T11:30:00Z</t>
  </si>
  <si>
    <t>Southwest airlines</t>
  </si>
  <si>
    <t>Fly to Dallas to meet with FHHL</t>
  </si>
  <si>
    <t>1800-3106720</t>
  </si>
  <si>
    <t>MEETING-4751</t>
  </si>
  <si>
    <t>Call Tom at SBC to set up meeting between Steve Lutz and John Cecala</t>
  </si>
  <si>
    <t>MEETING-4752</t>
  </si>
  <si>
    <t>1999-10-08T16:00:00Z</t>
  </si>
  <si>
    <t>Lunch with Lee Rodriguez-Sitel</t>
  </si>
  <si>
    <t>MEETING-4753</t>
  </si>
  <si>
    <t>2000-12-05T15:00:00Z</t>
  </si>
  <si>
    <t>Meeting with Ted Massurras&amp; AT&amp;T</t>
  </si>
  <si>
    <t>MEETING-4754</t>
  </si>
  <si>
    <t>2000-04-08T15:00:00Z</t>
  </si>
  <si>
    <t>Damon Caruso's Wedding</t>
  </si>
  <si>
    <t>MEETING-4755</t>
  </si>
  <si>
    <t>1999-09-29T13:00:00Z</t>
  </si>
  <si>
    <t>Send Marketing Info out to Computing Resources Inc.</t>
  </si>
  <si>
    <t>MEETING-4756</t>
  </si>
  <si>
    <t>Dell Referecen call with Weblink Wireless</t>
  </si>
  <si>
    <t>MEETING-4757</t>
  </si>
  <si>
    <t>2000-08-08T14:00:00Z</t>
  </si>
  <si>
    <t>417-866-1022</t>
  </si>
  <si>
    <t>Call Roy Jenkins of Harbor Portal to discuss solution</t>
  </si>
  <si>
    <t>*</t>
  </si>
  <si>
    <t>25 to 50 agents at first *</t>
  </si>
  <si>
    <t>Wants to get going asap *</t>
  </si>
  <si>
    <t>Wants email, chat,virtual cti and eventually VoIP gateway *</t>
  </si>
  <si>
    <t>Company is funded in cash *</t>
  </si>
  <si>
    <t>Roy is the owner *</t>
  </si>
  <si>
    <t>Think of Ziptone business model without the callcenter (everyone works from home)</t>
  </si>
  <si>
    <t>MEETING-4758</t>
  </si>
  <si>
    <t>2000-03-21T00:00:00Z</t>
  </si>
  <si>
    <t>From Seattle</t>
  </si>
  <si>
    <t>Call Dave Richter to discuss Mall.com/Sales process</t>
  </si>
  <si>
    <t>MEETING-4759</t>
  </si>
  <si>
    <t>2000-07-18T16:48:00Z</t>
  </si>
  <si>
    <t>United</t>
  </si>
  <si>
    <t>Pick up Cecala &amp; Robert Hendrix at San Antonio Airport and go to lunch</t>
  </si>
  <si>
    <t>MEETING-4760</t>
  </si>
  <si>
    <t>Meet with Rajat and Runtex about their future plans</t>
  </si>
  <si>
    <t>MEETING-4761</t>
  </si>
  <si>
    <t>2000-10-10T14:30:00Z</t>
  </si>
  <si>
    <t>Starwood Hotels and Resorts</t>
  </si>
  <si>
    <t>Demo at Starwood Hotels to discuss CTI Opp. then lunch</t>
  </si>
  <si>
    <t>183 South to Cameron Rd</t>
  </si>
  <si>
    <t xml:space="preserve"> Left on Cameron to Rutland Right on Rutland to Center Creek Left on Center Creek 2nd building on Right (1 story Red Brick) (512) 834-2426  Ext 2212  600 seats of CTI in North America 150 seats of CTI in Cork Ireland.</t>
  </si>
  <si>
    <t>MEETING-4762</t>
  </si>
  <si>
    <t>Directions - See Notes 210-886-1646</t>
  </si>
  <si>
    <t>Demo at SBC Communication</t>
  </si>
  <si>
    <t>Directions I-35S to 281 South Exit McCullough and go straight to first stop sign (McCullough) Right on McCullough (Street is not marked) Building is on corner of McCullough and St. Mary's Park in visitors space 1010 N. St. Mary's  210-886-1646  2199 9:10 In Attendance Ed Azaire Ron Bass - Main Decision Maker Thomas White Beth Merz Paige</t>
  </si>
  <si>
    <t>MEETING-4763</t>
  </si>
  <si>
    <t>2000-09-26T13:00:00Z</t>
  </si>
  <si>
    <t>210-536-5484</t>
  </si>
  <si>
    <t>Call Ralph Miles at Brooks AFB</t>
  </si>
  <si>
    <t>Discuss Info sent via email and Fed Ex</t>
  </si>
  <si>
    <t>MEETING-4764</t>
  </si>
  <si>
    <t>2000-06-06T13:30:00Z</t>
  </si>
  <si>
    <t>Sales meeting with drew and the gang</t>
  </si>
  <si>
    <t>MEETING-4765</t>
  </si>
  <si>
    <t>1999-11-16T16:00:00Z</t>
  </si>
  <si>
    <t>Praeses in Dallas</t>
  </si>
  <si>
    <t>Interview Laura Daniels for Ausitn AE position</t>
  </si>
  <si>
    <t>MEETING-4766</t>
  </si>
  <si>
    <t>2000-05-05T16:00:00Z</t>
  </si>
  <si>
    <t>Meeting with Verio to discuss Free 60 Day trial and Pricing ramp up over next 12 months</t>
  </si>
  <si>
    <t>MEETING-4767</t>
  </si>
  <si>
    <t>1999-10-29T16:45:00Z</t>
  </si>
  <si>
    <t>Cheuy's</t>
  </si>
  <si>
    <t>Lunch with Patrick</t>
  </si>
  <si>
    <t>MEETING-4768</t>
  </si>
  <si>
    <t>2000-04-21T16:00:00Z</t>
  </si>
  <si>
    <t>Quintus</t>
  </si>
  <si>
    <t>All Hands Meeting with Quintus</t>
  </si>
  <si>
    <t>MEETING-4769</t>
  </si>
  <si>
    <t>1999-10-07T00:30:00Z</t>
  </si>
  <si>
    <t>John Owens will call me</t>
  </si>
  <si>
    <t>MEETING-4770</t>
  </si>
  <si>
    <t>800-649-8895   Code - 6645081#</t>
  </si>
  <si>
    <t>Conf Call with ted Massuras and Shane about AT&amp;T and Starwood</t>
  </si>
  <si>
    <t>Date:  Tuesday, 12/05/00  Time:  9:00 CST  Call-in Number:  1-800-649-8895 Passcode 6645081#   Talk to you then,  Ted Massouras AT&amp;T Channel Manager Quintus Corporation (708)236-1529 Office (708)557-6796 Cell</t>
  </si>
  <si>
    <t>MEETING-4771</t>
  </si>
  <si>
    <t>800-953-6502  6107787#</t>
  </si>
  <si>
    <t>Conf call with E&amp;Y Mary Santoro</t>
  </si>
  <si>
    <t>MEETING-4772</t>
  </si>
  <si>
    <t>2000-04-07T19:00:00Z</t>
  </si>
  <si>
    <t>Lunch Meeting with Wayne Hardin of First Horizons Home Loan</t>
  </si>
  <si>
    <t>MEETING-4773</t>
  </si>
  <si>
    <t>1999-09-28T20:00:00Z</t>
  </si>
  <si>
    <t>Meet with Don Wylie on Goals</t>
  </si>
  <si>
    <t>MEETING-4774</t>
  </si>
  <si>
    <t>2000-11-15T15:00:00Z</t>
  </si>
  <si>
    <t>Austin Site</t>
  </si>
  <si>
    <t>South Central Regional Meeting</t>
  </si>
  <si>
    <t>I would like to schedule a meeting here in the Austin facility on the 15th of November (next week). This meeting is voluntary. I know that this is very short notice, but would sincerely appreciate it if you can join us. The purpose of this meeting is to share ideas, successes, failures and create a true game-plan as we move forward towards next year. I do not want us to lose sight of the deals that we are working for this quarter, but the fact of the matter is that we need more ammunition in our battles with our customers and competition. To this end I would like us all to spend time together to help create a focused marketing/sales effort. The meeting will start promptly at 9:00 AM and we should be through by 4:00 (so plan your flights accordingly). The preliminary agenda is as follows.  1. Prospecting (How &amp; Who)  2. Competition (Who &amp; how do position ourselves to win)  3. Partners (What does this really mean for us)  4. Installed base (How can we sell more to our existing customer base)  5. Emerging Markets (Rules of engagement, how can we work together)</t>
  </si>
  <si>
    <t>MEETING-4775</t>
  </si>
  <si>
    <t>2000-08-07T19:00:00Z</t>
  </si>
  <si>
    <t>Conf Call-Will will call me</t>
  </si>
  <si>
    <t>Meeting with GTSI - Will Randells</t>
  </si>
  <si>
    <t>MEETING-4776</t>
  </si>
  <si>
    <t>2000-03-17T21:30:00Z</t>
  </si>
  <si>
    <t>Alve 8310 HWY 360  Suite 100</t>
  </si>
  <si>
    <t>Meeting at Alve to demo MMC with Steve Springfield</t>
  </si>
  <si>
    <t>Take Spicewood Springs toward HWY 360. Cross 360 onto Bluff Stone Building Name - Prominent Point Red Brick and 4 Stories Suite 100 512-327-3992 Ext. 6106</t>
  </si>
  <si>
    <t>MEETING-4777</t>
  </si>
  <si>
    <t>San Antonio with Drew</t>
  </si>
  <si>
    <t>Meeting with SBC with Steve Lutz, Ron Bass, Tom White</t>
  </si>
  <si>
    <t>MEETING-4778</t>
  </si>
  <si>
    <t>2000-01-24T15:00:00Z</t>
  </si>
  <si>
    <t>Call Dan Peters to reschedule Jay Rusk Interview</t>
  </si>
  <si>
    <t>MEETING-4779</t>
  </si>
  <si>
    <t>2000-10-06T13:30:00Z</t>
  </si>
  <si>
    <t>1-800-849-7809 Passcode = 6622249</t>
  </si>
  <si>
    <t>Conf Call with John Cecala to discuss Drew's Departure</t>
  </si>
  <si>
    <t>MEETING-4780</t>
  </si>
  <si>
    <t>2000-06-16T18:00:00Z</t>
  </si>
  <si>
    <t>512-970-6079</t>
  </si>
  <si>
    <t>Call April May to discuss Berry Direct Demo on 6/22</t>
  </si>
  <si>
    <t>MEETING-4781</t>
  </si>
  <si>
    <t>1999-12-06T20:00:00Z</t>
  </si>
  <si>
    <t>8217 Shoel Creek</t>
  </si>
  <si>
    <t>Meet with James Wilson of Outernet</t>
  </si>
  <si>
    <t>South on Mopac to Steck Exit Steck and go Left Left at first Light Right into parkinglot Building is on Left (Bldg #2) 8217 Shoel Creek Suite 106 Steck Plaza</t>
  </si>
  <si>
    <t>MEETING-4782</t>
  </si>
  <si>
    <t>2000-06-05T20:30:00Z</t>
  </si>
  <si>
    <t>Tulsa Oklahoma-Lisa Coleman</t>
  </si>
  <si>
    <t>eContact Demo with TV Guide  918-488-4490/488-4000</t>
  </si>
  <si>
    <t>American Flight 1690 Leave Austin 10:55am to Dallas American Flight 3709 Leave Dallas 11:54am to Tulsa American Flight 3662 Leave Tulsa 7:20pm to Dallas American Flight 1987 Leave Dallas 10:13pm arrive in Austin 11:08pm</t>
  </si>
  <si>
    <t>MEETING-4783</t>
  </si>
  <si>
    <t>Call David Sosa about Doing Drug test ASAP</t>
  </si>
  <si>
    <t>512-435-7145  W 888-777-9085 Pager 512-435-7578 H</t>
  </si>
  <si>
    <t>MEETING-4784</t>
  </si>
  <si>
    <t>2000-05-04T18:00:00Z</t>
  </si>
  <si>
    <t>512-306-6429</t>
  </si>
  <si>
    <t>Demo at Vignet with Brian Lane</t>
  </si>
  <si>
    <t>Mopac South to 360 Exit 360 and loop back around like I was getting back on Mopac, but don't Stay on access roadand take second right at Via Fortuna (The Terrace) Vignet is building 2 of The Terrace Go to 2nd floor and dial Brian's ext - 6429</t>
  </si>
  <si>
    <t>MEETING-4785</t>
  </si>
  <si>
    <t>1999-10-28T16:30:00Z</t>
  </si>
  <si>
    <t>Carraba's I-35 at Lincoln Village</t>
  </si>
  <si>
    <t>Call Center Alliance Luncheon</t>
  </si>
  <si>
    <t>MEETING-4786</t>
  </si>
  <si>
    <t>2000-04-20T21:00:00Z</t>
  </si>
  <si>
    <t>Call Dittcom.com</t>
  </si>
  <si>
    <t>MEETING-4787</t>
  </si>
  <si>
    <t>1999-10-06T13:30:00Z</t>
  </si>
  <si>
    <t>Email Don # of Work orders and which ones look good to fill by month end</t>
  </si>
  <si>
    <t>MEETING-4788</t>
  </si>
  <si>
    <t>Preston Rd</t>
  </si>
  <si>
    <t>Meeting with Emerald Solutions on American Airlines</t>
  </si>
  <si>
    <t>Meeting with Darla Stone - 972-380-7260 And Kyle Johnstone</t>
  </si>
  <si>
    <t>MEETING-4789</t>
  </si>
  <si>
    <t>2000-04-07T17:30:00Z</t>
  </si>
  <si>
    <t>Lunch meeting with Wayne Hardin of FHHL in Dallas</t>
  </si>
  <si>
    <t>MEETING-4790</t>
  </si>
  <si>
    <t>2000-03-15T17:00:00Z</t>
  </si>
  <si>
    <t>Lee Breitkopf will be calling me about Call Center 2000 leads</t>
  </si>
  <si>
    <t>MEETING-4791</t>
  </si>
  <si>
    <t>Dell Canada-Tamour Zaman 416-773-5083</t>
  </si>
  <si>
    <t>Presentation and Demo with Jeff Quade, John Cecala, Shane Philips</t>
  </si>
  <si>
    <t>Their is a excellent Japanese restaurant in Marriott as well. Have fun.  Now, for directions:  As you leave the Marriott parking lot, turn left and keep on going straight. You will hit 401 "East".  You want to get on the highway called 401 East.  As you keep on driving on the 401, you will eventually come across to a highway called Donvalley Parkway and you want to take Donvalley Parkway North or 404 North. As you are exiting, you will see the Newmarket exit. Take this exit and NOT the Donvally South Exit.   The second exit (which will be on your right) is called Finch. Exit at Finch.  Do not turn right nor left on Finch. You will see a street in front of you as are exiting the highway. Drive straight into that street. It's called Gordon Baker.  The first building to your right will be Sprint Canada, Second will be ING Direct, third will be Sony and finally the fourth building will be the Dell building. Feel free to park anywhere you want.  Your drive from your hotel to Dell should be roughly around 30 - 45 minutes.  When you enter the building, take the North Elevators and go to the 5th floor (Executive floor). Do not get off at any of our other floors.  My office is on the 5th floor and hence you can ask the receptionist at the 5th floor for me.  In case you get need help for anything once you arrive feel free to call / page me.   Although Dell is business casual. I usually wear a shirt/tie (but this is strictly the way I am ); my over all supervisor (Senior Sales /Ops Manager) wears business casual. So to answer your question, in regards to dress code, feel free to wear anything you want.   John Cecala</t>
  </si>
  <si>
    <t>Quintus History, Specifics about Large Customer Installs and efficiencies gained, How do we support our Customers  Scott Isgitt</t>
  </si>
  <si>
    <t xml:space="preserve">Executive Overview  Jeff Quade </t>
  </si>
  <si>
    <t>eContact Demo (25% eContact Suite and 75% Email)  Jeff Quade</t>
  </si>
  <si>
    <t>Reporting Features and Functionality  Everyone</t>
  </si>
  <si>
    <t>Questions and Answer Session (Most questions will be asked throughout the demo and presentation)  3 Hours Total  Sincerely, Taimour Zaman Business Analyst - Dell Computer Corporation 155 Gordon Baker Drive. Toronto, Ontario M2H-3N5 Tel:416.773.5083 Fax:416.758.2305 Pager:295.5822 "The difference between 'good enough' and 'perfect' is a logarithmic increase in effort."- Otis Baughman, MD</t>
  </si>
  <si>
    <t>MEETING-4792</t>
  </si>
  <si>
    <t>2000-02-10T14:30:00Z</t>
  </si>
  <si>
    <t>Call Kevin Shady about Danny Bailey</t>
  </si>
  <si>
    <t>MEETING-4793</t>
  </si>
  <si>
    <t>2000-10-16T14:00:00Z</t>
  </si>
  <si>
    <t>Phone Call</t>
  </si>
  <si>
    <t>Call Mark Hosage about speaking with Tino about Starwood</t>
  </si>
  <si>
    <t>MEETING-4794</t>
  </si>
  <si>
    <t>2000-07-05T16:15:00Z</t>
  </si>
  <si>
    <t>Z-Tejas - North - Bring Info</t>
  </si>
  <si>
    <t>Lunch with Patrick Smyrl-Uplink Golf-637-4832</t>
  </si>
  <si>
    <t>183 S to Cap of Texas Exit Exit and go through light Take first R after inter section This street takes yolu directly to their Parking lot Go to 2nd floor - Suite 200</t>
  </si>
  <si>
    <t>MEETING-4795</t>
  </si>
  <si>
    <t>North by Northwest</t>
  </si>
  <si>
    <t>Meet David Hoff for Lunch</t>
  </si>
  <si>
    <t>MEETING-4796</t>
  </si>
  <si>
    <t>Four Season's Lobby Bar</t>
  </si>
  <si>
    <t>Meeting with Tammy Cowdan of Siebel to discuss Dell.</t>
  </si>
  <si>
    <t>5' 7" with Shoulder Length Brown Hair Black pants with Blue shirt.</t>
  </si>
  <si>
    <t>MEETING-4797</t>
  </si>
  <si>
    <t>Call Mark Hosage about how he is getting to San Antonio</t>
  </si>
  <si>
    <t>MEETING-4798</t>
  </si>
  <si>
    <t>1999-12-06T18:30:00Z</t>
  </si>
  <si>
    <t>Chili's 183 and I-35</t>
  </si>
  <si>
    <t>Meet with David Sosa for Lunch</t>
  </si>
  <si>
    <t>MEETING-4799</t>
  </si>
  <si>
    <t>Starwood Hotel and Resorts</t>
  </si>
  <si>
    <t>Meeting with Gary Linton of Starwood Hotels and Resorts</t>
  </si>
  <si>
    <t xml:space="preserve"> Left on Cameron to Rutland Right on Rutland or Rutherford to Center Creek Left on Center Creek 2nd building on Right (1 story Red Brick) (512) 834-2426  Ext 2212  600 seats of CTI in North America (4 centers in N. America &amp; adding 1 more) 150 seats of CTI in Cork Ireland.  Does their reservation application have any API that we can interface with such as Active X, OLE, DDE or any other API</t>
  </si>
  <si>
    <t>MEETING-4800</t>
  </si>
  <si>
    <t>2000-06-01T20:30:00Z</t>
  </si>
  <si>
    <t>Capital Room</t>
  </si>
  <si>
    <t>Meet with Paul Barrett-COO of Quintus</t>
  </si>
  <si>
    <t>MEETING-4801</t>
  </si>
  <si>
    <t>2000-05-31T13:00:00Z</t>
  </si>
  <si>
    <t>MEETING-4802</t>
  </si>
  <si>
    <t>1999-11-16T14:00:00Z</t>
  </si>
  <si>
    <t>Follow up on Chris Leibow with Dan or Clark Henderson and on Jeff Sullivan with Denise Nutson</t>
  </si>
  <si>
    <t>Dan 801-902-4524 Clark Henderson 801-902-4540 Denise Nutson 801-902-4570</t>
  </si>
  <si>
    <t>MEETING-4803</t>
  </si>
  <si>
    <t>2000-05-03T17:00:00Z</t>
  </si>
  <si>
    <t>Meet at Quintus in Dallas</t>
  </si>
  <si>
    <t>Presentation with Alliance Data systems &amp; Quintus</t>
  </si>
  <si>
    <t>MEETING-4804</t>
  </si>
  <si>
    <t>1999-10-26T21:00:00Z</t>
  </si>
  <si>
    <t>Phone</t>
  </si>
  <si>
    <t>Meet with Don on Austin Budget</t>
  </si>
  <si>
    <t>Meet with Don on our Austin budget.</t>
  </si>
  <si>
    <t>MEETING-4805</t>
  </si>
  <si>
    <t>American Heart Assoc. - Dallas</t>
  </si>
  <si>
    <t>Meet with Neil Haliday</t>
  </si>
  <si>
    <t>7272 Greenville Ave 214-373-6300 Admin = Aleta Wheeler Ext 1493</t>
  </si>
  <si>
    <t>MEETING-4806</t>
  </si>
  <si>
    <t>2000-04-20T19:00:00Z</t>
  </si>
  <si>
    <t>Directions on the way  719-6530</t>
  </si>
  <si>
    <t>Demo with Quintus Team at TML</t>
  </si>
  <si>
    <t>183 South Cross over IH-35 Turn left at 2nd light onto Rutherford Lane The Texas Municipal Center will be immediately to your left.  Turn into the main entrance parking lot. It is the lot with the Texas Municipal Center sign &amp; the geometric-like walkway leading to the building.  512.719.6561 Direct 512.719.6500 Main</t>
  </si>
  <si>
    <t>MEETING-4807</t>
  </si>
  <si>
    <t>1999-10-06T12:30:00Z</t>
  </si>
  <si>
    <t>Email my Contact info to Scott &amp; John of Burns &amp; McDonell</t>
  </si>
  <si>
    <t>MEETING-4808</t>
  </si>
  <si>
    <t>Judy's # (210) 690-6517</t>
  </si>
  <si>
    <t>Meeting with Clarke American and Paul Bartlett</t>
  </si>
  <si>
    <t>From I35 continue into San Antonio and go West on Loop 410. Go approx 7-8 miles and you will see the San Antonio Airport Exit to your right. The airport is just North of 410.  From the Airport to Clarke American Corporate Office (in the same vicinity, but different location than our call center) San Antonio International Airport To Clarke American Corporate Office      When you leave the airport, take Loop 410 West     Take the I.H. 10 West exit off Loop 410     Continue on I.H. 10 West until you reach the Huebner Road exit     Turn left on Huebner Road and go under the overpass     At the next intersection (Fredericksburg Road), turn right     At the first street you come to (Prue Road), turn left     Turn right on Laureate (the first street off of Prue Road)     Turn left into the parking lot of Clarke American  To gain entry to the Corporate office go up the main staircase on the South side  of the building and then take elevator to the second floor. Our lobby is to the left off the elevator.  Meeting with Larry Patric (VP eServices), George Borden (VP Procurment), Judy Cotter  Clarke American Corporate Office 10931 Laureate Drive San Antonio, Texas  78249 (210)  697-8888</t>
  </si>
  <si>
    <t>MEETING-4809</t>
  </si>
  <si>
    <t>2000-08-17T18:30:00Z</t>
  </si>
  <si>
    <t>Demo Meeting with Brinker International - Amy Grubbs</t>
  </si>
  <si>
    <t>SW corner of LBJ &amp; Hillcrest 972-980-9917</t>
  </si>
  <si>
    <t>MEETING-4810</t>
  </si>
  <si>
    <t>Directions will be forwarded</t>
  </si>
  <si>
    <t>Meet with 1s2s.com to discuss MMC/Web Center</t>
  </si>
  <si>
    <t>MEETING-4811</t>
  </si>
  <si>
    <t>2000-08-03T14:00:00Z</t>
  </si>
  <si>
    <t>Call ALVE to discuss partnership</t>
  </si>
  <si>
    <t>MEETING-4812</t>
  </si>
  <si>
    <t>2000-03-14T19:30:00Z</t>
  </si>
  <si>
    <t>Go by Quntus and meet with Greg Bower and go to lunch</t>
  </si>
  <si>
    <t>Braker and Metric Second driveway after I cross Kramer Lane just before Metric Go Right into driveway and follow back Suite 725 Look for Quintus sign.</t>
  </si>
  <si>
    <t>MEETING-4813</t>
  </si>
  <si>
    <t>Meeting with SBC and drew, john, greg to discuss tuesday meeting with technical demo</t>
  </si>
  <si>
    <t>MEETING-4814</t>
  </si>
  <si>
    <t>2000-07-05T15:00:00Z</t>
  </si>
  <si>
    <t>He will call me</t>
  </si>
  <si>
    <t>Cof Call with Cliff Schertz-ePartner Solutions-Partnership</t>
  </si>
  <si>
    <t>MEETING-4815</t>
  </si>
  <si>
    <t>2000-01-20T16:00:00Z</t>
  </si>
  <si>
    <t>Call Gutner abot Adventure Race/Mtn Biking</t>
  </si>
  <si>
    <t>MEETING-4816</t>
  </si>
  <si>
    <t>2000-06-16T15:00:00Z</t>
  </si>
  <si>
    <t>512-314-0747  Verio</t>
  </si>
  <si>
    <t>Call Joey Janisheck to discuss 30 day trial for web center</t>
  </si>
  <si>
    <t>MEETING-4817</t>
  </si>
  <si>
    <t>1999-12-03T18:30:00Z</t>
  </si>
  <si>
    <t>612-307-5105</t>
  </si>
  <si>
    <t>Call Shannon Warner in reference to Lisa Barnhart's Resume.</t>
  </si>
  <si>
    <t>MEETING-4818</t>
  </si>
  <si>
    <t xml:space="preserve"> Left on Cameron to Rutland Right on Rutland to Center Creek Left on Center Creek 2nd building on Right (1 story Red Brick) (512) 834-2426  Ext 2212  600 seats of CTI in North America 150 seats of CTI in Cork Ireland.  Does their reservation application have any API that we can interface with such as Active X, OLE, DDE or any other API</t>
  </si>
  <si>
    <t>MEETING-4819</t>
  </si>
  <si>
    <t>2000-05-30T13:00:00Z</t>
  </si>
  <si>
    <t>Call Exterprise and ibooks.com</t>
  </si>
  <si>
    <t>MEETING-4820</t>
  </si>
  <si>
    <t>1999-11-15T19:00:00Z</t>
  </si>
  <si>
    <t>His Office</t>
  </si>
  <si>
    <t>Meet with Accountant, Mike Kelly</t>
  </si>
  <si>
    <t>Meet to discuss 1999 Taxes</t>
  </si>
  <si>
    <t>MEETING-4821</t>
  </si>
  <si>
    <t>2000-09-01T14:00:00Z</t>
  </si>
  <si>
    <t>210-886-4061</t>
  </si>
  <si>
    <t>Conferce Call with John Cecala and Steve Lutz of SBC</t>
  </si>
  <si>
    <t>Conf call for John and Steve to discuss what happened with SBC and try and get a warm hand off to Dan Guss and Suresh Dixit in IT</t>
  </si>
  <si>
    <t>MEETING-4822</t>
  </si>
  <si>
    <t>2000-05-03T14:15:00Z</t>
  </si>
  <si>
    <t>512 306 6429</t>
  </si>
  <si>
    <t>Fly to dallas to meet with Alliance Data Systems</t>
  </si>
  <si>
    <t>MEETING-4823</t>
  </si>
  <si>
    <t>1999-10-22T17:30:00Z</t>
  </si>
  <si>
    <t>Java Cafe</t>
  </si>
  <si>
    <t>Interview Pam Halter</t>
  </si>
  <si>
    <t>Braker Ln to Metric L on Metric Go through Gracy Farms   Look for shopping center on Left before ACC Java Cafe next to Pak Mail</t>
  </si>
  <si>
    <t>MEETING-4824</t>
  </si>
  <si>
    <t>2000-08-23T15:00:00Z</t>
  </si>
  <si>
    <t>Emerald-Darla Stone, Barb Rimmer</t>
  </si>
  <si>
    <t>Demo at Emerald</t>
  </si>
  <si>
    <t>MEETING-4825</t>
  </si>
  <si>
    <t>1999-10-06T01:00:00Z</t>
  </si>
  <si>
    <t>Dan McCluskies</t>
  </si>
  <si>
    <t>Dinner with Burns and McDonnell - John Lionberger, Scott Summers</t>
  </si>
  <si>
    <t>MEETING-4826</t>
  </si>
  <si>
    <t>San Antonio Airport-Paul's cell # is 510-468-9338</t>
  </si>
  <si>
    <t>Pick Paul Bartlett up from Airport in San Antonio</t>
  </si>
  <si>
    <t>Address and directions to meeting from airport. Will Paul need a rental car or do you want to pick him up at the airport and take him back there? The flights to San Antonio from SFO arrive around 2pm and the flights out of SAT leave at 6:30 and 7pm.               PAUL H BARTLETT DK1077 DEPT000703 28 ETKT  ----------------------------------------------------------------------- 04DEC - MON   American Airlines   flight 1402  confirmed  class: K   seat: 09B    leave:   San Francisco, CA (SFO)  610A    arrive:  Dallas/Ft Worth, TX (DFW)  1135A   meal: breakfast  equipment: 763    flight time: 3:25   NON-SMOKING/SHORT FEATURE VIDEO   DEPARTS SFO TERMINAL N -----------------------------------------------------------------------   American Airlines   flight 1390  confirmed  class: K    no seat info.   leave:   Dallas/Ft Worth, TX (DFW)  1248P    arrive:  San Antonio, TX (SAT)  200P   equipment: M80    flight time: 1:12   NON-SMOKING   DEPARTS DFW TERMINAL C  - ARRIVES SAT TERMINAL 2   SEATING RESTRICTED TO AIRPORT CHECKIN  -----------------------------------------------------------------------   American Airlines   flight 1448  confirmed  class: K   seat: 23F    leave:   San Antonio, TX (SAT)  637P    arrive:  Dallas/Ft Worth, TX (DFW)  746P   equipment: 757    flight time: 1:09   NON-SMOKING   DEPARTS SAT TERMINAL 2  - ARRIVES DFW TERMINAL C   WINDOW SEAT CONFIRMED. WORKING ON CLEARING AISLE SEATS.  -----------------------------------------------------------------------   American Airlines   flight 1753  confirmed  class: K   seat: 23B    leave:   Dallas/Ft Worth, TX (DFW)  853P    arrive:  San Francisco, CA (SFO)  1054P   meal: snack  equipment: M80    flight time: 4:01   NON-SMOKING   ARRIVES SFO TERMINAL N -----------------------------------------------------------------------  TICKET INFORMATION        Fare Quoted (Total): USD 658.00         Base Fare: USD 597.22 Taxes: USD  44.78 PFC: USD  16.00         Agent: Sheila</t>
  </si>
  <si>
    <t xml:space="preserve">Ticketing Date: 30NOV </t>
  </si>
  <si>
    <t>Reservation# QC606Q  **   Airfares   are   not   guaranteed   until   ticketed.  ** -----------------------------------------------------------------------   FREQUENT FLIER INFORMATION United  1K 00108140062 Alaska  16404754 Northwest  231437171 Delta Airlines  2040455889 U S Air  784608705 TWA  48436636 American Airlines  NJ87282   Judy's # (210) 690-6517</t>
  </si>
  <si>
    <t>MEETING-4827</t>
  </si>
  <si>
    <t>Dallas-Brad Buhl</t>
  </si>
  <si>
    <t>Meeting with Alliance Data Systems</t>
  </si>
  <si>
    <t>Preston to Cambell Cambell East to waterview prkwy L on waterview Brown brick building on left Receptionist = Carol Ask for Brad Buhl</t>
  </si>
  <si>
    <t>MEETING-4828</t>
  </si>
  <si>
    <t>2000-04-05T21:00:00Z</t>
  </si>
  <si>
    <t>Verio</t>
  </si>
  <si>
    <t>Meet with Bill Games of Verio</t>
  </si>
  <si>
    <t>2499 S. Capitol of Texas Building B Suite 200 Austin Tx 78746  Ajacent to Rudy's BBQ on South Side</t>
  </si>
  <si>
    <t>MEETING-4829</t>
  </si>
  <si>
    <t>2000-11-10T21:15:00Z</t>
  </si>
  <si>
    <t>704-968-7663-Gene Garrett</t>
  </si>
  <si>
    <t>Call Gene Garrett of AvocadoIT</t>
  </si>
  <si>
    <t>www.avocadoit.com  Gene came from Sagent WAP Technology When will your app be ready to sell (Website says it will soon be available for licensing) $90K $200+ at quota Stock? 20-30000 shares Avg Sales Cycle? How overcome this regions quality of not being early adapter Marketing? Lead Gen? Based out of California - Santa Clara Office Situation?</t>
  </si>
  <si>
    <t>MEETING-4830</t>
  </si>
  <si>
    <t>Demo to Pac Bell</t>
  </si>
  <si>
    <t>MEETING-4831</t>
  </si>
  <si>
    <t>2000-03-13T17:00:00Z</t>
  </si>
  <si>
    <t>512-836-1599</t>
  </si>
  <si>
    <t>call Richard Trachtenberg about Mustang.com</t>
  </si>
  <si>
    <t>He is opening up a call center in Austin in May He wants to talk ASAP!!</t>
  </si>
  <si>
    <t>MEETING-4832</t>
  </si>
  <si>
    <t>2000-10-28T23:00:00Z</t>
  </si>
  <si>
    <t>Pumpkin carving party at Nick and Rebecca's</t>
  </si>
  <si>
    <t>MEETING-4833</t>
  </si>
  <si>
    <t>2000-07-14T15:00:00Z</t>
  </si>
  <si>
    <t>TBD at Hotel</t>
  </si>
  <si>
    <t>Conf Call with Cecala, Drew, Bartlett to discuss Pricing for 30K 40K, 50K seats and implimentation costs</t>
  </si>
  <si>
    <t>MEETING-4834</t>
  </si>
  <si>
    <t>2000-02-07T22:00:00Z</t>
  </si>
  <si>
    <t>Dand Ogden will call about Nat Acct Manager</t>
  </si>
  <si>
    <t>MEETING-4835</t>
  </si>
  <si>
    <t>Austin Office</t>
  </si>
  <si>
    <t>Sales presentation with Broadjump with Hunt</t>
  </si>
  <si>
    <t>Bring Karin Ritenberg from Partnership Alliance</t>
  </si>
  <si>
    <t>MEETING-4836</t>
  </si>
  <si>
    <t>2000-01-20T15:00:00Z</t>
  </si>
  <si>
    <t>847-885-8088</t>
  </si>
  <si>
    <t>Call Dave Richter with Mustange.com</t>
  </si>
  <si>
    <t>MEETING-4837</t>
  </si>
  <si>
    <t>2000-10-04T13:30:00Z</t>
  </si>
  <si>
    <t>Direction to be determined</t>
  </si>
  <si>
    <t>Demo and presentation at AA-Cargo. Contact = John Cruise 817-963-2668</t>
  </si>
  <si>
    <t>635 to 121 South.  Stay left to stay on 121 South at 121/114 split. Exit Right on 360 South Continue on 360 South appx. 8 miles.  Take Trinity exit, which it the first exit after passing Highway 183.  Left on Trinity.  At 2nd or 3rd stoplight, take a left on Amon Carter.  Centreport 4 will be on the left after about 0.5 miles.  It has a large sign next to the street which reads "Sabre / AA Cargo".  Park in visitors, if that is full, park in the parking garage.  Walk to the building and call Carolyn Gibson (17213) or  Ann Marie Edison (14742) at security.  United Airlines Reference Info - Julie Lindahl 847-700-6737</t>
  </si>
  <si>
    <t>MEETING-4838</t>
  </si>
  <si>
    <t>2000-06-16T14:00:00Z</t>
  </si>
  <si>
    <t>214-293-3439  Bring Info Packs</t>
  </si>
  <si>
    <t>Meeting with Maritz Travel - Cathy Gunnerson</t>
  </si>
  <si>
    <t>Midway to LBJ West toward airport Exit Left on I-35 and immediately get over to exit Royal Lane Go to dead end (Emerald) Left on emerald street (Access Rd to I-35) Cross Over Royal Lane Maritz Travel is on Right Side  11353 Emerald street</t>
  </si>
  <si>
    <t>MEETING-4839</t>
  </si>
  <si>
    <t>1999-12-02T23:00:00Z</t>
  </si>
  <si>
    <t>One Congress Plaza</t>
  </si>
  <si>
    <t>Call Center Alliance December Networkink Event</t>
  </si>
  <si>
    <t>One Congress Plaza Congress @ Ceasar Chavez</t>
  </si>
  <si>
    <t>MEETING-4840</t>
  </si>
  <si>
    <t>2000-09-21T19:30:00Z</t>
  </si>
  <si>
    <t>512-659-3481</t>
  </si>
  <si>
    <t>Call Robert of E&amp;Y in Austin to discuss presenting to their Austin Office</t>
  </si>
  <si>
    <t>MEETING-4841</t>
  </si>
  <si>
    <t>Call in # TBD</t>
  </si>
  <si>
    <t>Conf call to discuss Quintus 401K Plan</t>
  </si>
  <si>
    <t>MEETING-4842</t>
  </si>
  <si>
    <t>1999-11-15T15:00:00Z</t>
  </si>
  <si>
    <t>Call Patricia Dillon-Bouressa at Janus to confirm Visit on 16th</t>
  </si>
  <si>
    <t>MEETING-4843</t>
  </si>
  <si>
    <t>2000-05-03T13:00:00Z</t>
  </si>
  <si>
    <t>214-369-3499 ext 577</t>
  </si>
  <si>
    <t>Call Service911-Dan Kinsey to schedule demo</t>
  </si>
  <si>
    <t>MEETING-4844</t>
  </si>
  <si>
    <t>Call Dad about how his surgery went</t>
  </si>
  <si>
    <t>MEETING-4845</t>
  </si>
  <si>
    <t>800-837-6858 Code = Quintus, Host=John Cecala</t>
  </si>
  <si>
    <t>Sales Force conf call</t>
  </si>
  <si>
    <t>There will be a conference call for all NA Sales staff on Tuesday, 12/19 at 100p PST,  300p Central, 400p Eastern.  The dial in # is  1.800.837.6858,   company name QUINTUS,  host name John Cecala. Please try and connect in approx 10 mins prior to the start of the call.  This call is company confidential;  please do not forward this information.  If you have any questions, please contact myself or Barbara Rybarczyk.  Regards,  Ted Chin</t>
  </si>
  <si>
    <t>MEETING-4846</t>
  </si>
  <si>
    <t>2000-08-22T16:15:00Z</t>
  </si>
  <si>
    <t>Good Eats</t>
  </si>
  <si>
    <t>Lunch with Daren Wickham &amp; Keith Kelly of Sabre</t>
  </si>
  <si>
    <t>Keith Kelly = Director of Internet Technology Services - 817-963-9050 Darren Wickhamn = Manager of Sabre Help Desk - 817-963-9206</t>
  </si>
  <si>
    <t>MEETING-4847</t>
  </si>
  <si>
    <t>2000-04-19T19:30:00Z</t>
  </si>
  <si>
    <t>Call Robert Mcnenamy to fix Sales Logix</t>
  </si>
  <si>
    <t>MEETING-4848</t>
  </si>
  <si>
    <t>1999-10-05T23:00:00Z</t>
  </si>
  <si>
    <t>717-786-6095</t>
  </si>
  <si>
    <t>Bill Rudick will Call to Complete Interview</t>
  </si>
  <si>
    <t>MEETING-4849</t>
  </si>
  <si>
    <t>2000-08-17T11:30:00Z</t>
  </si>
  <si>
    <t>SW Airlines</t>
  </si>
  <si>
    <t>Flight to Dallas to meet with Alliance/Brinker</t>
  </si>
  <si>
    <t>MEETING-4850</t>
  </si>
  <si>
    <t>2000-04-05T17:00:00Z</t>
  </si>
  <si>
    <t>Spicewood Springs &amp; 360</t>
  </si>
  <si>
    <t>Meet with ALVE to discuss their reseller plans</t>
  </si>
  <si>
    <t>Barton Oaks Plaza 8310 Capitol of TX Suite 100 327-3992 ext 6106</t>
  </si>
  <si>
    <t>MEETING-4851</t>
  </si>
  <si>
    <t>Conf. Call with AA-Cargo--John Cruise</t>
  </si>
  <si>
    <t>Time; 11:00 AM (CST)  Dial-in #; 877-832-2391  Pass code; 6332431</t>
  </si>
  <si>
    <t>MEETING-4852</t>
  </si>
  <si>
    <t>2000-08-01T14:30:00Z</t>
  </si>
  <si>
    <t>Flight to California to give Demo at Pac Bell</t>
  </si>
  <si>
    <t>MEETING-4853</t>
  </si>
  <si>
    <t>FUSA</t>
  </si>
  <si>
    <t>Call JenniferYoung at FUSA to set up meeting on Mustang</t>
  </si>
  <si>
    <t>MEETING-4854</t>
  </si>
  <si>
    <t>Call Karen Rittenberg for her Birthday--Big 30</t>
  </si>
  <si>
    <t>MEETING-4855</t>
  </si>
  <si>
    <t>2000-07-12T15:00:00Z</t>
  </si>
  <si>
    <t>Call Ron Directly/Salon B</t>
  </si>
  <si>
    <t>Conf call with SBC &amp; John Cecala,Drew, Greg,/David Simpson</t>
  </si>
  <si>
    <t>MEETING-4856</t>
  </si>
  <si>
    <t>2000-02-07T20:00:00Z</t>
  </si>
  <si>
    <t>Hall Kinion</t>
  </si>
  <si>
    <t>Meet with Beth 349-0960</t>
  </si>
  <si>
    <t>Hall Kinion 8911 Great Hills Trail 360S to Great Hills Trail Left at Great Hills Building 3 3rd suite 3310 Big red check mark building 512-349-0960</t>
  </si>
  <si>
    <t>MEETING-4857</t>
  </si>
  <si>
    <t>2000-10-13T13:00:00Z</t>
  </si>
  <si>
    <t>Seibel training at Austin Center</t>
  </si>
  <si>
    <t>MEETING-4858</t>
  </si>
  <si>
    <t>2000-06-29T14:00:00Z</t>
  </si>
  <si>
    <t>Austin Quintus - Tenative - Thur or Fri</t>
  </si>
  <si>
    <t>Demo at Quintus - Austin with ALVE--Confirm with Sabatini</t>
  </si>
  <si>
    <t>MEETING-4859</t>
  </si>
  <si>
    <t>1999-11-24T17:30:00Z</t>
  </si>
  <si>
    <t>Coach's Bar-B-Que</t>
  </si>
  <si>
    <t>Meet Amy &amp; Regie for Lunch</t>
  </si>
  <si>
    <t>MEETING-4860</t>
  </si>
  <si>
    <t>2000-09-21T14:00:00Z</t>
  </si>
  <si>
    <t>Call Grocery Works, Club Corp, Geico Insurance</t>
  </si>
  <si>
    <t>MEETING-4861</t>
  </si>
  <si>
    <t>2000-05-22T18:00:00Z</t>
  </si>
  <si>
    <t>877-438-3930  Code=5489130</t>
  </si>
  <si>
    <t>Conf call to discuss new Quintus Benefits</t>
  </si>
  <si>
    <t>MEETING-4862</t>
  </si>
  <si>
    <t>1999-11-12T22:00:00Z</t>
  </si>
  <si>
    <t>4510 Depew</t>
  </si>
  <si>
    <t>Meet with Charles Todd</t>
  </si>
  <si>
    <t>South on MoPac and exit 45th East on 45th almost to Airport The first street past Red River is Depew Left on Depew (4 houses down on Left) 4510 Depew 512-374-9888</t>
  </si>
  <si>
    <t>MEETING-4863</t>
  </si>
  <si>
    <t>2000-08-31T13:00:00Z</t>
  </si>
  <si>
    <t>MEETING-4864</t>
  </si>
  <si>
    <t>2000-05-02T18:00:00Z</t>
  </si>
  <si>
    <t>TML-Austin</t>
  </si>
  <si>
    <t>Demo with TML, &amp; Quintus</t>
  </si>
  <si>
    <t>MEETING-4865</t>
  </si>
  <si>
    <t>2000-08-22T14:30:00Z</t>
  </si>
  <si>
    <t>785-550-0989</t>
  </si>
  <si>
    <t>Conf call with Joe Kenny of JD Edwards</t>
  </si>
  <si>
    <t>Refered by Cathleen Ryder-Recruiter 910-686-7337</t>
  </si>
  <si>
    <t>MEETING-4866</t>
  </si>
  <si>
    <t>Phone # TBD</t>
  </si>
  <si>
    <t>Cof Call with Joey Janisheck and Bill Games of Verio</t>
  </si>
  <si>
    <t>MEETING-4867</t>
  </si>
  <si>
    <t>1999-10-05T18:00:00Z</t>
  </si>
  <si>
    <t>Recruite Candidates for Interviews</t>
  </si>
  <si>
    <t>MEETING-4868</t>
  </si>
  <si>
    <t>2000-08-01T13:00:00Z</t>
  </si>
  <si>
    <t>Lakeway</t>
  </si>
  <si>
    <t>Regional Sales Meeting</t>
  </si>
  <si>
    <t>Have all Radars completed and one hard copy for drew *</t>
  </si>
  <si>
    <t>Have top ten completed *</t>
  </si>
  <si>
    <t>Hace Partners excel spreadsheet completed and hard copy for drew *</t>
  </si>
  <si>
    <t>Be ready to discuss what my plans are to engage with top ten list and make the sale</t>
  </si>
  <si>
    <t>MEETING-4869</t>
  </si>
  <si>
    <t>2000-03-07T02:00:00Z</t>
  </si>
  <si>
    <t>Chris' Room</t>
  </si>
  <si>
    <t>Training - Ask Bob or Chris</t>
  </si>
  <si>
    <t>MEETING-4870</t>
  </si>
  <si>
    <t>1 (800) 837-6858</t>
  </si>
  <si>
    <t>Potential New Customer Conf Call with Ziptone</t>
  </si>
  <si>
    <t>MEETING-4871</t>
  </si>
  <si>
    <t>2000-07-11T19:30:00Z</t>
  </si>
  <si>
    <t>210-886-4065</t>
  </si>
  <si>
    <t>Conf call with Drew and Ron Bass of SBC</t>
  </si>
  <si>
    <t>Call to discuss previous relationship with Pac Bell and Nabnacett for CTI *</t>
  </si>
  <si>
    <t>Date contract began *</t>
  </si>
  <si>
    <t xml:space="preserve">Date </t>
  </si>
  <si>
    <t>relatioship ended *</t>
  </si>
  <si>
    <t>Key players at Pac Bell we delt with</t>
  </si>
  <si>
    <t>MEETING-4872</t>
  </si>
  <si>
    <t>2000-02-04T14:30:00Z</t>
  </si>
  <si>
    <t>Q-Health club</t>
  </si>
  <si>
    <t>Physical Therapy Appt. with Russ</t>
  </si>
  <si>
    <t>MEETING-4873</t>
  </si>
  <si>
    <t>2000-10-13T12:30:00Z</t>
  </si>
  <si>
    <t>Speak with Rajat about Sun  Hardware Req</t>
  </si>
  <si>
    <t>MEETING-4874</t>
  </si>
  <si>
    <t>2000-06-28T14:00:00Z</t>
  </si>
  <si>
    <t>Dallas/Chicago</t>
  </si>
  <si>
    <t>Make tgravel arangements for SBC demo &amp; Q University</t>
  </si>
  <si>
    <t>MEETING-4875</t>
  </si>
  <si>
    <t>3000 Redbud Blvd - Admin = Paula 972-683-8561</t>
  </si>
  <si>
    <t>Meetng with Gene Croucher of Blockbuster 972-683-1842</t>
  </si>
  <si>
    <t>From Love Field go to 75 North on 75 and exit Wilmeth Right on Wilmeth to Redbud Left on Redbud and building is on Corner of Wilmeth and Redbud Long 2 story white building with Blockbuster sign Park near main entrance (near flag poles) Ask front desk for Gene Croucher</t>
  </si>
  <si>
    <t>MEETING-4876</t>
  </si>
  <si>
    <t>2000-06-15T19:00:00Z</t>
  </si>
  <si>
    <t>817-967-3008</t>
  </si>
  <si>
    <t>Call Joe Sanchez of American Airlines</t>
  </si>
  <si>
    <t>Refered by susana Brown who said they are going with Kana for email but who for CTI</t>
  </si>
  <si>
    <t>MEETING-4877</t>
  </si>
  <si>
    <t>Dr. Koop.com</t>
  </si>
  <si>
    <t>Meet with Brian Whitten</t>
  </si>
  <si>
    <t>Meet at Plaza 7000 4th Floor 512-583-5156</t>
  </si>
  <si>
    <t>MEETING-4878</t>
  </si>
  <si>
    <t>Lunch - 817-810-4335</t>
  </si>
  <si>
    <t>Meeting with Geoff Grover of Dickies</t>
  </si>
  <si>
    <t>Take I-30 toward Ft. Worth Exit Commerce Street/Downtown (just as you approach Downtown) Stay on the access road which goes under I-30 (Lancaster St.) Stay on Lancaster St. for about 3 lights Left on Jennings Go through underpass and Dickies will be right in front of me in a red building  817-810-4335</t>
  </si>
  <si>
    <t>MEETING-4879</t>
  </si>
  <si>
    <t>2000-05-19T21:00:00Z</t>
  </si>
  <si>
    <t>Austin Quintus</t>
  </si>
  <si>
    <t>Site Meeting at Quintus</t>
  </si>
  <si>
    <t>MEETING-4880</t>
  </si>
  <si>
    <t>1999-11-10T18:45:00Z</t>
  </si>
  <si>
    <t>OTB-Arboretum</t>
  </si>
  <si>
    <t>Meet Charles Todd to discuss working for Praeses</t>
  </si>
  <si>
    <t>MEETING-4881</t>
  </si>
  <si>
    <t>2000-12-22T16:00:00Z</t>
  </si>
  <si>
    <t>Plaza 2000 - 2nd Floor</t>
  </si>
  <si>
    <t>Meet with Mike about Regus office</t>
  </si>
  <si>
    <t>MEETING-4882</t>
  </si>
  <si>
    <t>Houston - TBD</t>
  </si>
  <si>
    <t>South Central Regional Sales Meeting</t>
  </si>
  <si>
    <t>MEETING-4883</t>
  </si>
  <si>
    <t>211 East 7th street - 10th Floor</t>
  </si>
  <si>
    <t>Demo for GATT with Quintus</t>
  </si>
  <si>
    <t>Mopac south and exit 5th st Cut over to 7th street and go East (Right) Go past Congress and they are last tall building on right before I-35 (12 stories)-Sothwest Tower Go to 10th floor and Brent Preece will be waiting Brent's Cell# = 512-585-2062</t>
  </si>
  <si>
    <t>MEETING-4884</t>
  </si>
  <si>
    <t>1999-10-21T17:30:00Z</t>
  </si>
  <si>
    <t>Java Cafe'</t>
  </si>
  <si>
    <t>Lunch Interview with Pam Halter</t>
  </si>
  <si>
    <t>Braker to Metric Left on Metric and look fo shopping center on left just before ACC Turn in and look for Java Cafe'</t>
  </si>
  <si>
    <t>MEETING-4885</t>
  </si>
  <si>
    <t>1999-10-04T23:30:00Z</t>
  </si>
  <si>
    <t>MEETING-4886</t>
  </si>
  <si>
    <t>877-637-3063</t>
  </si>
  <si>
    <t>Call Jennifer Dalton of Performix</t>
  </si>
  <si>
    <t>jdalton@performixtechnologies.com</t>
  </si>
  <si>
    <t>MEETING-4887</t>
  </si>
  <si>
    <t>2000-08-15T14:00:00Z</t>
  </si>
  <si>
    <t>915-332-8785</t>
  </si>
  <si>
    <t>Conf call with Kent Dooley-One Travel to discuss eContact</t>
  </si>
  <si>
    <t>MEETING-4888</t>
  </si>
  <si>
    <t>2000-03-28T16:00:00Z</t>
  </si>
  <si>
    <t>Give Demo at Clark America with Quintus</t>
  </si>
  <si>
    <t>MEETING-4889</t>
  </si>
  <si>
    <t>dial in # 800/849-7809  Pass Code=6634272</t>
  </si>
  <si>
    <t>Conf call With Sitaram</t>
  </si>
  <si>
    <t>Sitaram was delayed on a flight and could not call in. John Cruise said he is interested in how Quintus can provide all the functionality we showed him,  use an executable on the desktop and still be able to update the desktops around his company remotely without having to touch each desktop.</t>
  </si>
  <si>
    <t>MEETING-4890</t>
  </si>
  <si>
    <t>2000-07-31T13:00:00Z</t>
  </si>
  <si>
    <t>MEETING-4891</t>
  </si>
  <si>
    <t>cell-214-675-1859, office-972-633-3424</t>
  </si>
  <si>
    <t>Conf call with Joe Jackson of Alliance Systems David Simpson</t>
  </si>
  <si>
    <t>MEETING-4892</t>
  </si>
  <si>
    <t>Mall.com</t>
  </si>
  <si>
    <t>Meet with Kimberly Johnson about Mustange.com</t>
  </si>
  <si>
    <t>Mall.com  6th street across from Babes Come in 2nd floor ask receptionist for Kimberly If no receptionist, go to 3rd floor and look for her 583-4823</t>
  </si>
  <si>
    <t>MEETING-4893</t>
  </si>
  <si>
    <t>2000-10-12T23:00:00Z</t>
  </si>
  <si>
    <t>Dinner at Mezzaluna's at Gateway</t>
  </si>
  <si>
    <t>MEETING-4894</t>
  </si>
  <si>
    <t>2000-06-28T12:30:00Z</t>
  </si>
  <si>
    <t>972-770-5949</t>
  </si>
  <si>
    <t>Call Johnny Earl with Brinker - 972-980-9917</t>
  </si>
  <si>
    <t>MEETING-4895</t>
  </si>
  <si>
    <t>2000-06-15T17:00:00Z</t>
  </si>
  <si>
    <t>Call legal-Mark Thompson</t>
  </si>
  <si>
    <t>MEETING-4896</t>
  </si>
  <si>
    <t>2000-09-20T15:50:00Z</t>
  </si>
  <si>
    <t>6820 LBJ Freeway - 972-980-9917</t>
  </si>
  <si>
    <t>Meeting with Johnny Earl of Brinker</t>
  </si>
  <si>
    <t>White board eContact and Siebel.</t>
  </si>
  <si>
    <t>MEETING-4897</t>
  </si>
  <si>
    <t>2000-05-19T15:00:00Z</t>
  </si>
  <si>
    <t>3305 Steck</t>
  </si>
  <si>
    <t>Meeting with University Fed Credit Union on Quintus Apps</t>
  </si>
  <si>
    <t>Mopac South and exit Steck Left on Steck and look for Univ. Fed Credit Union Bldg  On corner of Steck and Shoel Creek 512-467-8080 Meet with Brad Shoff</t>
  </si>
  <si>
    <t>MEETING-4898</t>
  </si>
  <si>
    <t>1999-11-10T18:00:00Z</t>
  </si>
  <si>
    <t>The Stratum</t>
  </si>
  <si>
    <t>Meet Susan Walker to look at space Suite B-120</t>
  </si>
  <si>
    <t>MEETING-4899</t>
  </si>
  <si>
    <t>Bring up ALVE and demo site as bearier to sales</t>
  </si>
  <si>
    <t>MEETING-4900</t>
  </si>
  <si>
    <t>1999-10-20T16:30:00Z</t>
  </si>
  <si>
    <t>Stratum Bldg A, Suite 200</t>
  </si>
  <si>
    <t>Meet Paul Joseph</t>
  </si>
  <si>
    <t>MEETING-4901</t>
  </si>
  <si>
    <t>Support Services Group in Waco-(254) 299-2790</t>
  </si>
  <si>
    <t>Demo at Support Services Now</t>
  </si>
  <si>
    <t>I need an SE for this demo.  It is a bit in the future, but this is when they want to see us.  Please let me know who you suggest.  Said has 140 agents. Uses home grown CRM built on File Maker (Old technology). Wants a SQL backed CRM solution. Been looking at Siebel and wants to see CCQ and Q-Console. Has money now to spend, but may not spend it until first quarter 2001 when they are expencting their next big client. Wants to know if we can integrate our desktop Q-Console tool and our eDU technology with their homegrown email solution and will CCQ give them the functionality they need.  They want a demo on our CCQ, Q-Console and eDU/queueing and routing tools. Said will email me back a time to come out and demo and talk about their needs.</t>
  </si>
  <si>
    <t>MEETING-4902</t>
  </si>
  <si>
    <t>2000-04-19T14:00:00Z</t>
  </si>
  <si>
    <t>Contact on Sales Logix under London's Name</t>
  </si>
  <si>
    <t>Call Dell</t>
  </si>
  <si>
    <t>MEETING-4903</t>
  </si>
  <si>
    <t>1999-10-04T16:30:00Z</t>
  </si>
  <si>
    <t>Lunch Meeting with I-Tech Partners</t>
  </si>
  <si>
    <t>MEETING-4904</t>
  </si>
  <si>
    <t>2000-11-28T19:00:00Z</t>
  </si>
  <si>
    <t>704-968-7663--Cell</t>
  </si>
  <si>
    <t>Call Gene Glazier of AvocadoIT</t>
  </si>
  <si>
    <t>Call Mark Immediately after!! Gene came from Sagent  -What is the Office situation?</t>
  </si>
  <si>
    <t xml:space="preserve">Executive Suite -Will I have an SE with me working in Austin? </t>
  </si>
  <si>
    <t xml:space="preserve">Yes. Either in Dallas or Austin -What specifically will the territory be? </t>
  </si>
  <si>
    <t xml:space="preserve">TX, OK, AR, LA, NM  Only one rep in TX Territory through 2001 -What will the quota be? </t>
  </si>
  <si>
    <t xml:space="preserve">$1.8 to $2 Million --When will your app be ready to sell (Website says it will soon be available for licensing)? </t>
  </si>
  <si>
    <t xml:space="preserve">Jan 2001 -How do you demo the product? </t>
  </si>
  <si>
    <t xml:space="preserve">Custom Demos like Quintus (Demon on their web page) -Can it be demoed now? </t>
  </si>
  <si>
    <t xml:space="preserve">Yes. Very well -Are there certain accounts that are named accounts that I will not be able to work such as Dell, Compaq, etc.? </t>
  </si>
  <si>
    <t xml:space="preserve">Not now, but they are heading that direction in the future -What does the company's marketing plan look like? </t>
  </si>
  <si>
    <t xml:space="preserve">They have the name out there and have been getting a lot of positive press -What is Gene's management style?  -What has been the average sales cycle? </t>
  </si>
  <si>
    <t xml:space="preserve">120+ Days for smaller deals and 1 year for larger deals -How much did you sell in this territory last year and so far this year? </t>
  </si>
  <si>
    <t xml:space="preserve">There have been sales in this territory this year, but was not specific -What Partners have been established in this territory? </t>
  </si>
  <si>
    <t xml:space="preserve">All partners have been National Level Partners. Up to me to establish local partnerships -Do you have reseller agreements? </t>
  </si>
  <si>
    <t xml:space="preserve">Not yet, but in the works for Jan 2001 -If so, how is the sales force compensated when they sell your product? </t>
  </si>
  <si>
    <t>100% commission and 100% Quota retirement</t>
  </si>
  <si>
    <t>MEETING-4905</t>
  </si>
  <si>
    <t>2000-03-28T15:00:00Z</t>
  </si>
  <si>
    <t>Leave for San Antonio to give demo at Clark America with Quintus</t>
  </si>
  <si>
    <t>MEETING-4906</t>
  </si>
  <si>
    <t>2000-11-06T19:00:00Z</t>
  </si>
  <si>
    <t>Intercontinental Hotel - 7th street downtown.</t>
  </si>
  <si>
    <t>Meet with Bill Levisque of Performix Technologies</t>
  </si>
  <si>
    <t>6'1'' Brown Thinning Hair  www.performixtechnologies.com</t>
  </si>
  <si>
    <t>MEETING-4907</t>
  </si>
  <si>
    <t>Meet Kimberly and Quintus people for lunch</t>
  </si>
  <si>
    <t>MEETING-4908</t>
  </si>
  <si>
    <t>Houston-Crowne Plaza Brookhollow</t>
  </si>
  <si>
    <t>Meeting with Adrian Oxbrow of Convergent and Jerry Watters of FileNet</t>
  </si>
  <si>
    <t>Discuss potential solution for El Paso Energy.  The Crowne Plaza Brookhollow 12801 Northwest Freeway Houston, TX, 77040, Ph 713-462-9977  Looks like its close to Sam Houston Tollway  Abacus Travel - Worcester 51 Union Place, Worcester MA 01608 508-757-8306 Fax:508-753-2691 -----------------------------------------------------------------------                                              Passenger(s):              R SCOTT ISGITT DK1077 DEPT400750  ----------------------------------------------------------------------- 23OCT - MON   Southwest Air   flight 473  confirmed  class: Y    no seat info.   leave:   Austin, TX (AUS)  1015A    arrive:  Houston Hobby, TX (HOU)  1100A   equipment: 733    flight time: :45   NON-SMOKING -----------------------------------------------------------------------   Avis Rent A Car Car pickup at Houston Intercontinental, TX   type: Inter Car Auto A/C confirmation no: 01351888US6 PEXP    rate guaranteed     $ 51.00 per day, .00 per mile unlimited free miles    dropoff 23OCT MON           location: Houston Hobby, TX            charge:   no charge  -----------------------------------------------------------------------   Southwest Air   flight 784  confirmed  class: Y    no seat info.   leave:   Houston Hobby, TX (HOU)  505P    arrive:  Austin, TX (AUS)  545P   equipment: 733    flight time: :40   NON-SMOKING -----------------------------------------------------------------------  TICKET INFORMATION        Fare Quoted (Total): USD 188.00         Base Fare: USD 167.44 Taxes: USD  12.56 PFC: USD   8.00         Agent: 46</t>
  </si>
  <si>
    <t xml:space="preserve">Ticketing Date: 20OCT </t>
  </si>
  <si>
    <t>Reservation# NWS3DK  **   Airfares   are   not   guaranteed   until   ticketed.  ** -----------------------------------------------------------------------   FREQUENT FLIER INFORMATION American Airlines  9UF8020 America West  00095139531 Delta Airlines  2275096499     FOR FUTURE RESERVATION REQUESTS TRY QUICKRES:   HTTP://WWW.ABACUSTRAVEL.COM/QUICKRES/QUINTUS.HTML   TO REACH YOUR ASSIGNED ABACUS TEAM CALL 800-732-0071   OR THE WORCESTER ABACUS OFFICE 508-757-8306   E - TICKET RECORD LOCATOR FOR SOUTHWEST IS - 7Q44XR    WE APPRECIATE YOUR BUSINESS... HAVE A PLEASANT TRIP   PHOTO ID REQUIRED AT CHECK I</t>
  </si>
  <si>
    <t>MEETING-4909</t>
  </si>
  <si>
    <t>480-775-5990, 480-897-0826 ext 101</t>
  </si>
  <si>
    <t>Conf Call with ePartners Cliff Schertz, Karin Rittenberg</t>
  </si>
  <si>
    <t>MEETING-4910</t>
  </si>
  <si>
    <t>Amex Finacial Advisor</t>
  </si>
  <si>
    <t>Meet with Amy Stewart - Amex Finacial Advisor</t>
  </si>
  <si>
    <t>American Express Finacial Advisor Inc. Suite 800 8th Floor Arboretum Plaza One 9442 Capital of Texas Behind Rennasance Building 512-346-5400</t>
  </si>
  <si>
    <t>MEETING-4911</t>
  </si>
  <si>
    <t>512-452-3868</t>
  </si>
  <si>
    <t>Call John Myric about E-Rock</t>
  </si>
  <si>
    <t>MEETING-4912</t>
  </si>
  <si>
    <t>2000-06-27T19:00:00Z</t>
  </si>
  <si>
    <t>Conf call with sbc on pricing</t>
  </si>
  <si>
    <t>MEETING-4913</t>
  </si>
  <si>
    <t>MEETING-4914</t>
  </si>
  <si>
    <t>2000-09-30T01:30:00Z</t>
  </si>
  <si>
    <t>Meet Sharon at Borders Books on 183 and Great Hills</t>
  </si>
  <si>
    <t>MEETING-4915</t>
  </si>
  <si>
    <t>1999-11-22T17:30:00Z</t>
  </si>
  <si>
    <t>OTB</t>
  </si>
  <si>
    <t>Lunch with Jim Young</t>
  </si>
  <si>
    <t>MEETING-4916</t>
  </si>
  <si>
    <t>2000-05-15T19:00:00Z</t>
  </si>
  <si>
    <t>888-554-5194 or 303-228-0587</t>
  </si>
  <si>
    <t>Conf call with Verio - Joey Janoseck</t>
  </si>
  <si>
    <t>MEETING-4917</t>
  </si>
  <si>
    <t>1999-11-10T17:30:00Z</t>
  </si>
  <si>
    <t>Xerox Building</t>
  </si>
  <si>
    <t>Meet with Kevin at North Point Center</t>
  </si>
  <si>
    <t>MEETING-4918</t>
  </si>
  <si>
    <t>2000-04-28T14:00:00Z</t>
  </si>
  <si>
    <t>Dan Kinsey 214-369-3499 ext 577</t>
  </si>
  <si>
    <t>Demo with Service 911</t>
  </si>
  <si>
    <t>I-35 south to Oaklawn  Exit Oak Lawnand stay on acess road to dead end Look for 1 story brick building with Service911 painted on side Dan Kinsey - 214-369-3499 Ext 577</t>
  </si>
  <si>
    <t>MEETING-4919</t>
  </si>
  <si>
    <t>1999-10-19T23:00:00Z</t>
  </si>
  <si>
    <t>326-8308</t>
  </si>
  <si>
    <t>Call Jeff Page to discuss ITech Partners Opp</t>
  </si>
  <si>
    <t>MEETING-4920</t>
  </si>
  <si>
    <t>2000-08-21T19:30:00Z</t>
  </si>
  <si>
    <t>800-849-7809  Code 6905761</t>
  </si>
  <si>
    <t>Conf Call with E&amp;Y May Santoro, Robby Frank</t>
  </si>
  <si>
    <t>MEETING-4921</t>
  </si>
  <si>
    <t>1999-10-04T14:00:00Z</t>
  </si>
  <si>
    <t>Call Lee Rodriguez at Sitel to set up lunch</t>
  </si>
  <si>
    <t>MEETING-4922</t>
  </si>
  <si>
    <t>207-883-0400 / 417-866-1022</t>
  </si>
  <si>
    <t>Conf Call with Harbor Portals &amp; Lucent Reseller</t>
  </si>
  <si>
    <t>MEETING-4923</t>
  </si>
  <si>
    <t>2000-03-28T02:00:00Z</t>
  </si>
  <si>
    <t>MEETING-4924</t>
  </si>
  <si>
    <t>2000-07-28T22:30:00Z</t>
  </si>
  <si>
    <t>Meet dad at Stereo shop</t>
  </si>
  <si>
    <t>MEETING-4925</t>
  </si>
  <si>
    <t>2000-03-03T16:30:00Z</t>
  </si>
  <si>
    <t>512-451-5757</t>
  </si>
  <si>
    <t>Pick up Jessica at Hilton</t>
  </si>
  <si>
    <t>183S to I-35 S Exit St. John's and go to 2222 Right on 2222 and follow curve around past Shepler's to stop sign Hilton is kitty corner to stop sign 451-5757</t>
  </si>
  <si>
    <t>MEETING-4926</t>
  </si>
  <si>
    <t>2000-07-10T19:00:00Z</t>
  </si>
  <si>
    <t>1325 N. Jones Rd.</t>
  </si>
  <si>
    <t>Demo with SBC Technical guys in Chicago</t>
  </si>
  <si>
    <t xml:space="preserve">1325 N. Jones Rd Hoffman Estates, Il  Rick Towell </t>
  </si>
  <si>
    <t xml:space="preserve">cell - 414-378-3250 </t>
  </si>
  <si>
    <t>Pager - 847-817-7471</t>
  </si>
  <si>
    <t>MEETING-4927</t>
  </si>
  <si>
    <t>2000-01-28T21:30:00Z</t>
  </si>
  <si>
    <t>512-219-5577</t>
  </si>
  <si>
    <t>Perry with Carpets by Conrad coming out</t>
  </si>
  <si>
    <t>MEETING-4928</t>
  </si>
  <si>
    <t>2000-06-27T16:00:00Z</t>
  </si>
  <si>
    <t>Jenny's Office</t>
  </si>
  <si>
    <t>Meeting with HR about new Insurance Benefit</t>
  </si>
  <si>
    <t>Read email from Jenny</t>
  </si>
  <si>
    <t>MEETING-4929</t>
  </si>
  <si>
    <t>2000-06-13T16:30:00Z</t>
  </si>
  <si>
    <t>4926 Spicewood Springs - Austin Data Building</t>
  </si>
  <si>
    <t>Lunch Meeting with Terry Purcell of ePartners</t>
  </si>
  <si>
    <t>Bring Quintus Lit Pack Suite 101 Tan Building at top of hill 512-231-9950</t>
  </si>
  <si>
    <t>MEETING-4930</t>
  </si>
  <si>
    <t>1999-11-22T16:00:00Z</t>
  </si>
  <si>
    <t>Laura Daniels will meet with Don</t>
  </si>
  <si>
    <t>MEETING-4931</t>
  </si>
  <si>
    <t>11406 Metric  Suite 190</t>
  </si>
  <si>
    <t>Take Quintus Info over to Bike.com Bill McCully</t>
  </si>
  <si>
    <t>Braker to Metric Left on Metric and pass Eurway Take first Left after Eurway Make Immediate Left Make Immediate Right into parking lot Make Immediate Left  Building on Left Suite 190 512-637-2453</t>
  </si>
  <si>
    <t>MEETING-4932</t>
  </si>
  <si>
    <t>Interview Laura Daniels</t>
  </si>
  <si>
    <t>MEETING-4933</t>
  </si>
  <si>
    <t>2000-08-30T13:00:00Z</t>
  </si>
  <si>
    <t>Be prepared to do the Mike Horvath White board presentation</t>
  </si>
  <si>
    <t>MEETING-4934</t>
  </si>
  <si>
    <t>Emerald Solution will call</t>
  </si>
  <si>
    <t>MEETING-4935</t>
  </si>
  <si>
    <t>2000-04-19T13:00:00Z</t>
  </si>
  <si>
    <t>Fix Demo</t>
  </si>
  <si>
    <t>MEETING-4936</t>
  </si>
  <si>
    <t>1999-10-04T13:00:00Z</t>
  </si>
  <si>
    <t>Send out Card and letter to West Teleservices in Killeen</t>
  </si>
  <si>
    <t>MEETING-4937</t>
  </si>
  <si>
    <t>2000-11-17T21:00:00Z</t>
  </si>
  <si>
    <t>Meet with AvocadoIT Gene Garrett</t>
  </si>
  <si>
    <t>Ranked well WAP</t>
  </si>
  <si>
    <t>MEETING-4938</t>
  </si>
  <si>
    <t>Alliance - Dallas</t>
  </si>
  <si>
    <t>Meeting with Alliance with Quintus and Kelly Thompson</t>
  </si>
  <si>
    <t>MEETING-4939</t>
  </si>
  <si>
    <t>Tentativ e meeting with SBC 0n Pricing</t>
  </si>
  <si>
    <t>MEETING-4940</t>
  </si>
  <si>
    <t>Call CJ about Jessica's flight arrangements and Mall.com meeting</t>
  </si>
  <si>
    <t>MEETING-4941</t>
  </si>
  <si>
    <t>2000-07-10T14:00:00Z</t>
  </si>
  <si>
    <t>Ask Karen Rittenberg about Alliance Systems Partnership and David Simpson not getting back in touch with Joe Jackson</t>
  </si>
  <si>
    <t>MEETING-4942</t>
  </si>
  <si>
    <t>2000-10-12T13:30:00Z</t>
  </si>
  <si>
    <t>South Central Regional Meeting at the Austin Rennasants Hotel</t>
  </si>
  <si>
    <t>MEETING-4943</t>
  </si>
  <si>
    <t>2000-06-27T13:30:00Z</t>
  </si>
  <si>
    <t>Conf call with drew on SBC pricing</t>
  </si>
  <si>
    <t>MEETING-4944</t>
  </si>
  <si>
    <t>National Instuments</t>
  </si>
  <si>
    <t>Meeting with Kim Quinton and Sheila Wolfe of National Instruments</t>
  </si>
  <si>
    <t>South on 360 to Red Light just before bridge (West Court Yard) Right at West Court Yard to stop sign (Bridge Point Prkwy) Left at Bridge Point Prkwy to dead end. Park in visitor parking and ask receptionist for Kim Quinton 512-338-1466</t>
  </si>
  <si>
    <t>MEETING-4945</t>
  </si>
  <si>
    <t>409-559-2210</t>
  </si>
  <si>
    <t>Call Ma6tt Iwaszkiewicz to discuss his solution/Questions</t>
  </si>
  <si>
    <t>MEETING-4946</t>
  </si>
  <si>
    <t>1999-11-19T18:00:00Z</t>
  </si>
  <si>
    <t>Receive phonecall from Who Wants to be a Millionair</t>
  </si>
  <si>
    <t>MEETING-4947</t>
  </si>
  <si>
    <t>2000-09-19T20:00:00Z</t>
  </si>
  <si>
    <t>919 Hidden Ridge  (972) 507-4587</t>
  </si>
  <si>
    <t>Meeting with Verizon Data Services in Dallas</t>
  </si>
  <si>
    <t>635 West to McArthur South (Left) on McArthur and go 3 miles to on Building past Cool River Bar/Restaurant Building on Corner of Hidden Ridge and McAurther.  Meeting with Suraj Kolathaya</t>
  </si>
  <si>
    <t>MEETING-4948</t>
  </si>
  <si>
    <t>2000-05-11T16:00:00Z</t>
  </si>
  <si>
    <t>MEETING-4949</t>
  </si>
  <si>
    <t>1999-11-09T16:00:00Z</t>
  </si>
  <si>
    <t>Meet with Frank Auer-CEO</t>
  </si>
  <si>
    <t>MEETING-4950</t>
  </si>
  <si>
    <t>2000-04-26T20:00:00Z</t>
  </si>
  <si>
    <t>Les Stobart 512-442-6782</t>
  </si>
  <si>
    <t>Give demo at Fox Services</t>
  </si>
  <si>
    <t>I-35 S to Ben White Exit Ben white and go West (right) Take Congress Street exit Left at Congress (South) Go 1 block and look for sign for Fox Services on Right  Les Stobart</t>
  </si>
  <si>
    <t>MEETING-4951</t>
  </si>
  <si>
    <t>1999-10-19T14:00:00Z</t>
  </si>
  <si>
    <t>1609 Shoel Creek Blvd Across from Peace Park</t>
  </si>
  <si>
    <t>Meet with John McCool-Wayport</t>
  </si>
  <si>
    <t>MEETING-4952</t>
  </si>
  <si>
    <t>2000-08-21T14:00:00Z</t>
  </si>
  <si>
    <t>817-963-9206 - Get Directions</t>
  </si>
  <si>
    <t>call darren wickham at Sabre to cofirm lunch 8/22</t>
  </si>
  <si>
    <t>Get directions</t>
  </si>
  <si>
    <t>MEETING-4953</t>
  </si>
  <si>
    <t>2000-04-18T00:00:00Z</t>
  </si>
  <si>
    <t>Call Scottb Anglim to discuss Verio meeting</t>
  </si>
  <si>
    <t>MEETING-4954</t>
  </si>
  <si>
    <t>Dell Campus</t>
  </si>
  <si>
    <t>Initial Meeting</t>
  </si>
  <si>
    <t>quintus is the first company in the door. showed them the CD ROM and left a copy with them. Went over Corp Overview. Said they will be inviting other companies to present and will be moving forward during December and January to narrow down the vendor list. Said goal is to implement a solution by end of 2nd or mid 3rd qtr.  initial meeting to assess needs</t>
  </si>
  <si>
    <t>MEETING-4955</t>
  </si>
  <si>
    <t>2000-08-10T16:00:00Z</t>
  </si>
  <si>
    <t>Meet at Connect South</t>
  </si>
  <si>
    <t>Lunch Meeting with Paul Johnson of Connect South</t>
  </si>
  <si>
    <t>9600 Great Hills Drive Suite 250 East Old FUSA Building 512-681-9270 Lunch at Z-Tejas  TimTomlinson - Call Center Manager Jeff Mucci - President of Connect South 681-9090</t>
  </si>
  <si>
    <t>MEETING-4956</t>
  </si>
  <si>
    <t>2000-03-23T19:00:00Z</t>
  </si>
  <si>
    <t>Meeting with Quintus Team and CBSI in Dallas</t>
  </si>
  <si>
    <t>MEETING-4957</t>
  </si>
  <si>
    <t>2000-11-02T16:30:00Z</t>
  </si>
  <si>
    <t>Meeting with Gary Bartlett of Siemens</t>
  </si>
  <si>
    <t>MEETING-4958</t>
  </si>
  <si>
    <t>2000-07-24T20:30:00Z</t>
  </si>
  <si>
    <t>Drewss cell phone</t>
  </si>
  <si>
    <t>Meeting with Drew on SBC Pricing</t>
  </si>
  <si>
    <t>MEETING-4959</t>
  </si>
  <si>
    <t>2000-02-22T21:00:00Z</t>
  </si>
  <si>
    <t>Ask Dave about setting up site visit to current cust for Mall.com.  They interested in EGain, Quintas, Cono</t>
  </si>
  <si>
    <t>MEETING-4960</t>
  </si>
  <si>
    <t>Triangle Room</t>
  </si>
  <si>
    <t>MEETING-4961</t>
  </si>
  <si>
    <t>2000-01-28T14:00:00Z</t>
  </si>
  <si>
    <t>Cell-847-910-1461</t>
  </si>
  <si>
    <t>Call Dave Richterat Mustang.com</t>
  </si>
  <si>
    <t>MEETING-4962</t>
  </si>
  <si>
    <t>2000-06-27T12:30:00Z</t>
  </si>
  <si>
    <t>Call Jim Selega of Mutual of Omaha-402-351-4220</t>
  </si>
  <si>
    <t>MEETING-4963</t>
  </si>
  <si>
    <t>2000-09-28T19:45:00Z</t>
  </si>
  <si>
    <t>http://netconf7.wcom.com/SIEBEL/  888-233-6583 CODE=INTEGRATED</t>
  </si>
  <si>
    <t>Siebel Online Demo</t>
  </si>
  <si>
    <t>Test browser beforehand a http://netconf7.wcom.com/spfe/check</t>
  </si>
  <si>
    <t>MEETING-4964</t>
  </si>
  <si>
    <t>2000-06-12T14:00:00Z</t>
  </si>
  <si>
    <t>210-886-4062</t>
  </si>
  <si>
    <t>Call Page to confirm Demo at SBC</t>
  </si>
  <si>
    <t>MEETING-4965</t>
  </si>
  <si>
    <t>1999-11-18T22:30:00Z</t>
  </si>
  <si>
    <t>Meeting with Financial Planner-Otto Wheeler</t>
  </si>
  <si>
    <t>MEETING-4966</t>
  </si>
  <si>
    <t>Presentation with Academy with Mike Marrie &amp; Sara Koehle</t>
  </si>
  <si>
    <t>Directions to Academy from Hobby  Take I-45 North to near downtown. Go under 610 and under Beltway 8 Take I-10 West to Mason Rd Exit Mason Rd and go Right on Mason (North) Go through 1st Light and Academy is down on right Park anywhere and enter building through door on far left Ask receptionist for Sara Koehle</t>
  </si>
  <si>
    <t>MEETING-4967</t>
  </si>
  <si>
    <t>2000-04-26T15:00:00Z</t>
  </si>
  <si>
    <t>Conf call with Kelly Thompson about Mall.com tech issues</t>
  </si>
  <si>
    <t>MEETING-4968</t>
  </si>
  <si>
    <t>1999-10-18T18:30:00Z</t>
  </si>
  <si>
    <t>Call Anthony Leibow to prepare him for Discover Card Interview</t>
  </si>
  <si>
    <t>MEETING-4969</t>
  </si>
  <si>
    <t>888-890-6816  Ref Quintus All Hands</t>
  </si>
  <si>
    <t>Quintus company call to discuss aquisition</t>
  </si>
  <si>
    <t>MEETING-4970</t>
  </si>
  <si>
    <t>1999-10-01T22:30:00Z</t>
  </si>
  <si>
    <t>Call Barry Brown with Directions to Belton</t>
  </si>
  <si>
    <t>MEETING-4971</t>
  </si>
  <si>
    <t>Meet with Onyx</t>
  </si>
  <si>
    <t>972-851-6983   John Alday-IBM RVP 75k to 90 260 at plan Stock Options Office? Dallas not doing well</t>
  </si>
  <si>
    <t>MEETING-4972</t>
  </si>
  <si>
    <t>2000-11-01T20:00:00Z</t>
  </si>
  <si>
    <t>Quintus Triangle Room</t>
  </si>
  <si>
    <t>Demo for CGEY at our Site</t>
  </si>
  <si>
    <t>This demo is for our local Austin CGEY sales team.  They are very interested in the opportunity they have to work with us on some local accounts and we have scheduled a day for them to come out to our site and see a demo of our product.  I think this would be a great opportunity for John to create and give his first demo as well as a good opportunity for Jeff to observe.  I would prefer NOT to do Perfect Shot.  We can either do Dell or Sprint.  Please let me know if you can make the meeting and if you have any questions.  Please feel free to invite other SE's as well as AE's.  Thanks,  Scott</t>
  </si>
  <si>
    <t>MEETING-4973</t>
  </si>
  <si>
    <t>201 N. Washington Square-517-241-0117</t>
  </si>
  <si>
    <t>Site visit at MEDC in Michigan with AA-Cargo-Doug Parks</t>
  </si>
  <si>
    <t>Michigan Economic Development Corp. Meeting with Doug Parks - 517-241-0117 201 N. Washington Square Lancing MI.   Victor Office Park 4th Floor  Suzie Dieble - AA-Cargo Chris Wade - On Point Telemarketing John Cruise - AA-Cargo</t>
  </si>
  <si>
    <t>MEETING-4974</t>
  </si>
  <si>
    <t>Richard from Tropical Irrigation comes out for estimate</t>
  </si>
  <si>
    <t>MEETING-4975</t>
  </si>
  <si>
    <t>2000-10-11T23:30:00Z</t>
  </si>
  <si>
    <t>Meet Shane and Team at the Bar at The Renesaunts Hotel to go out to dinner</t>
  </si>
  <si>
    <t>MEETING-4976</t>
  </si>
  <si>
    <t>2000-06-26T16:30:00Z</t>
  </si>
  <si>
    <t>Z-Tejas on 6th Street-Bring Info Packs</t>
  </si>
  <si>
    <t>Lunch with Susan Krivacic of Clinicor-SVP Marketing</t>
  </si>
  <si>
    <t>Bring Info Packets</t>
  </si>
  <si>
    <t>MEETING-4977</t>
  </si>
  <si>
    <t>1999-12-17T18:30:00Z</t>
  </si>
  <si>
    <t>Meet John at REI to go climbing</t>
  </si>
  <si>
    <t>MEETING-4978</t>
  </si>
  <si>
    <t>2000-09-28T15:00:00Z</t>
  </si>
  <si>
    <t>5800 North West Parkway  210-690-6517</t>
  </si>
  <si>
    <t>Meeting with Judy Cotter of Clark America to Discuss Timelines and Lunch</t>
  </si>
  <si>
    <t>I-35 South to 1604 (Anderson Loop) West on 1604/Anderson Loop 20 miles to I-10 East on I-10 into San Antonio Exit Dezavala (2nd Exit) Go Through Light Right on Farinon (University Park Area) Left on Silicon to Next light (North West Parkway) Right on North West Parkway 5800 NW Parkway</t>
  </si>
  <si>
    <t>MEETING-4979</t>
  </si>
  <si>
    <t>2000-06-12T13:00:00Z</t>
  </si>
  <si>
    <t>794-6070/658-4828</t>
  </si>
  <si>
    <t>Call Doug Hooten to set up demo at TManage-8:30am</t>
  </si>
  <si>
    <t>MEETING-4980</t>
  </si>
  <si>
    <t>1999-11-18T17:30:00Z</t>
  </si>
  <si>
    <t>Chili's I-35 \ 183</t>
  </si>
  <si>
    <t>Meet with David for Lunch</t>
  </si>
  <si>
    <t>MEETING-4981</t>
  </si>
  <si>
    <t>2000-09-14T22:00:00Z</t>
  </si>
  <si>
    <t>Wakeboarding with Rob.  Call to confirm</t>
  </si>
  <si>
    <t>MEETING-4982</t>
  </si>
  <si>
    <t>2000-05-09T14:30:00Z</t>
  </si>
  <si>
    <t>972-458-0601-Emilia Spolick</t>
  </si>
  <si>
    <t>Demo at Beauty Control with Quintus</t>
  </si>
  <si>
    <t>Tollway Noth to Beltline Exit Beltline  Left on Beltline to Midway Right on Midway  1 mile up on Left before Keller Springs</t>
  </si>
  <si>
    <t>MEETING-4983</t>
  </si>
  <si>
    <t>1999-11-08T17:30:00Z</t>
  </si>
  <si>
    <t>Water Street Seafood -Beaker and Mopac</t>
  </si>
  <si>
    <t>Lunch with Cynthia from Robert Half</t>
  </si>
  <si>
    <t>MEETING-4984</t>
  </si>
  <si>
    <t>2000-04-25T14:00:00Z</t>
  </si>
  <si>
    <t>His Office 345-6585</t>
  </si>
  <si>
    <t>Meet with Brent Preece of Destination Excellence</t>
  </si>
  <si>
    <t xml:space="preserve">183 S and exit 360 S Take second Right into Great Hills Corporate Complex Take Immediate Right and go up hill His building is at end of drive 9050 N Capitol of Tx Building 3 Suite 180 Eagle infront of building 512-345-6585  *Scenerio 1- Quintus is complete solution *Scenerio 2- Use Quintus Web Center and CTI and integrate into a different CRM  *Seibol Partnered with eGain and SAP to Provide that part of their suite but it is not fully integrated.    Very difficult to deal with. *Web Center is a better product from a reporting and integration standpoint *Seibol was not rated in top half on eServices suites by Gartner *They are not focused on this industry.  They focus on CRM and networking. We are focused on a           </t>
  </si>
  <si>
    <t xml:space="preserve">      premise based solution *We are more responsive *Seibol charges $50K to let your company use their name in a press release *Cisco partnered with Webline *Webline does not scale *Dynamic Response Library *Web Based Reports (Do not hhave to use Crystal Reports or any other pacage unless you want to *Cisco does not have spell check * We have ability to email transcript of Chat conversation to customer *Quintus'/Data Wake technology that ensures cust interactions are routed to appropriate place</t>
  </si>
  <si>
    <t>MEETING-4985</t>
  </si>
  <si>
    <t>1999-10-18T13:30:00Z</t>
  </si>
  <si>
    <t>512-917-6828</t>
  </si>
  <si>
    <t>Call Mark with ITech Partners to set up meeting time</t>
  </si>
  <si>
    <t>MEETING-4986</t>
  </si>
  <si>
    <t>MEETING-4987</t>
  </si>
  <si>
    <t>2000-08-18T15:00:00Z</t>
  </si>
  <si>
    <t>Call and email John with Sabre radar</t>
  </si>
  <si>
    <t>MEETING-4988</t>
  </si>
  <si>
    <t>2000-04-17T13:00:00Z</t>
  </si>
  <si>
    <t>888-554-5194</t>
  </si>
  <si>
    <t>Sales Meeting with Dave and sales team</t>
  </si>
  <si>
    <t>MEETING-4989</t>
  </si>
  <si>
    <t>1999-09-30T23:30:00Z</t>
  </si>
  <si>
    <t>Shuck N Jive</t>
  </si>
  <si>
    <t>Meet DJC for Dinner</t>
  </si>
  <si>
    <t>MEETING-4990</t>
  </si>
  <si>
    <t>Call to confirm</t>
  </si>
  <si>
    <t>Lunch with Sara Kohle and Amy Mason</t>
  </si>
  <si>
    <t>MEETING-4991</t>
  </si>
  <si>
    <t>972-934-2100 ext 308</t>
  </si>
  <si>
    <t>Call Jim Monk of eJobs.com</t>
  </si>
  <si>
    <t>jmonk@ejobs.com</t>
  </si>
  <si>
    <t>MEETING-4992</t>
  </si>
  <si>
    <t>Get call back from VHA</t>
  </si>
  <si>
    <t>MEETING-4993</t>
  </si>
  <si>
    <t>2000-02-18T14:00:00Z</t>
  </si>
  <si>
    <t>Call Kimberly Johnson about Mustang.com/try &amp; set up lunch appt 512-583-4851</t>
  </si>
  <si>
    <t>MEETING-4994</t>
  </si>
  <si>
    <t>ronald.bass@sbc.com</t>
  </si>
  <si>
    <t>Email presentations from today and original to Ron Bass</t>
  </si>
  <si>
    <t>MEETING-4995</t>
  </si>
  <si>
    <t>2000-01-26T15:30:00Z</t>
  </si>
  <si>
    <t>Perry from Carpets by Conrad come out for estimate</t>
  </si>
  <si>
    <t>MEETING-4996</t>
  </si>
  <si>
    <t>2000-06-22T16:00:00Z</t>
  </si>
  <si>
    <t>409-559-2210 - 800-999-6710 pin 9929088</t>
  </si>
  <si>
    <t>Demo with the Berry Group in Nacodoches</t>
  </si>
  <si>
    <t>I-35 North to Hwy 79 North Take Hwy 79 Noth to Hwy 7 to Nacadoches Just before Nacodoches, you will go under Loop 224/Hwy 59 Take a left on Hwy 59 (North)' Go 3 Miles to Stallings Right on Stallings Berry Direct is 1/4 Mile down on Right  Right on Tech Drive 1 story Brick Building Pager 800-999-6710 Pin 9929088</t>
  </si>
  <si>
    <t>MEETING-4997</t>
  </si>
  <si>
    <t>Call Art Lee to get Purvasive Dir./of Marketing's Name</t>
  </si>
  <si>
    <t>MEETING-4998</t>
  </si>
  <si>
    <t>2000-09-28T13:00:00Z</t>
  </si>
  <si>
    <t>Drive to San Antonio to meet with Judy Cotter of Clark America</t>
  </si>
  <si>
    <t>MEETING-4999</t>
  </si>
  <si>
    <t>2000-06-09T18:00:00Z</t>
  </si>
  <si>
    <t>PF Chang's</t>
  </si>
  <si>
    <t>Lunch Meeting with Doug Wooten</t>
  </si>
  <si>
    <t>MEETING-5000</t>
  </si>
  <si>
    <t>1999-11-17T21:00:00Z</t>
  </si>
  <si>
    <t>Call David Sosa about Creditrust</t>
  </si>
  <si>
    <t>MEETING-5001</t>
  </si>
  <si>
    <t>1999-11-17T17:30:00Z</t>
  </si>
  <si>
    <t>On The Border</t>
  </si>
  <si>
    <t>Meet with Ted Freeman VP Harte Hanks to discuss his resume</t>
  </si>
  <si>
    <t>MEETING-5002</t>
  </si>
  <si>
    <t>2000-05-09T13:00:00Z</t>
  </si>
  <si>
    <t>972-789-5197</t>
  </si>
  <si>
    <t>Meet with Mike Sincleair of Delano-Bring Prospect List</t>
  </si>
  <si>
    <t>Go North on Preston past Alma Before you get to Beltline, look for Alexis Right on Alexis (The only 10 story bldg on Beltline in that area Look for Signature Place 14785 (North Tower) Suite 550</t>
  </si>
  <si>
    <t>MEETING-5003</t>
  </si>
  <si>
    <t>1999-11-04T21:00:00Z</t>
  </si>
  <si>
    <t>MCC-Breaker and Mopac</t>
  </si>
  <si>
    <t>Call Center Technical Trade Show</t>
  </si>
  <si>
    <t>MEETING-5004</t>
  </si>
  <si>
    <t>2000-04-24T20:00:00Z</t>
  </si>
  <si>
    <t>Rick</t>
  </si>
  <si>
    <t>Conf call with Brooks AFB to discuss MMC</t>
  </si>
  <si>
    <t>MEETING-5005</t>
  </si>
  <si>
    <t>2000-12-05T19:47:00Z</t>
  </si>
  <si>
    <t>Flight to Vegas-Call Center Expo</t>
  </si>
  <si>
    <t>Hotel Confirmation at Venician - KFQLS  3 nights 5th, 6th, 7th  05DEC - TUE   American Airlines   flight 2048  confirmed  class: K   seat: 24C    leave:   Austin, TX (AUS)  147P    arrive:  Dallas/Ft Worth, TX (DFW)  247P   equipment: 757    flight time: 1:00   NON-SMOKING   ARRIVES DFW TERMINAL C -----------------------------------------------------------------------   American Airlines   flight 1873  confirmed  class: K   seat: 29C    leave:   Dallas/Ft Worth, TX (DFW)  404P    arrive:  Las Vegas, NV (LAS)  503P   equipment: 757    flight time: 2:59   NON-SMOKING/SHORT FEATURE VIDEO   ARRIVES LAS TERMINAL M</t>
  </si>
  <si>
    <t>MEETING-5006</t>
  </si>
  <si>
    <t>2000-08-18T14:30:00Z</t>
  </si>
  <si>
    <t>Cal Randy about American</t>
  </si>
  <si>
    <t>MEETING-5007</t>
  </si>
  <si>
    <t>Call Wayne Hardin at First Horizon To Follow up on Meeting</t>
  </si>
  <si>
    <t>MEETING-5008</t>
  </si>
  <si>
    <t>1999-09-29T16:30:00Z</t>
  </si>
  <si>
    <t>Bennigan's</t>
  </si>
  <si>
    <t>Meet with Don on Goals</t>
  </si>
  <si>
    <t>MEETING-5009</t>
  </si>
  <si>
    <t>2000-08-08T18:30:00Z</t>
  </si>
  <si>
    <t>Location-TBD</t>
  </si>
  <si>
    <t>Networking Lunch with Wes Hook to discuss sales leads</t>
  </si>
  <si>
    <t>MEETING-5010</t>
  </si>
  <si>
    <t>Meet with Kelly and Mall.com at REI in Seattle</t>
  </si>
  <si>
    <t>MEETING-5011</t>
  </si>
  <si>
    <t>2000-11-01T01:00:00Z</t>
  </si>
  <si>
    <t>directions below.</t>
  </si>
  <si>
    <t>Halloween Part at Scott and Rebecca Steiner's House</t>
  </si>
  <si>
    <t>October 31st (Tuesday) at 7 p.m. - CTM Halloween Party:  Join the Halloween festivities at Scott &amp; Rebecca Steiner's house. Hopefully you've already got your Halloween costumes all picked out and you're practicing perfect makeup application. We're counting on you! It's okay if you don't wear a costume, but maybe no one will think you're cool anymore? So what if you crank 5.13d? Current CTM members and those who join CTM that night are all welcome. The benefit of becoming a member that night is that the $12 membership fee will take you all the way through the end of December 2001! Yes, we will have a KEG (of the good stuff, no doubt). We won't turn away pizza, drinks, candy or just about any other food that tastes really good. All the cool people will be there - including many of the members of Team TopRope, etc. Don't miss this!  Directions to Scott &amp; Rebecca's House:  1. Coming from Lamar: a. Head west on Koenig/2222, b. Take a right at the 1st stoplight (i.e., Grover), c. Go 4 blocks and take a left on Alegria Rd., d. The house is 1306 Alegria - parking is available in the church parking lot just past our house on the right.  2. Coming from Mopac: a. Head east towards Lamar - go through the stoplight at Burnet, b. Take a left at Woodrow (the first stoplight after Burnet), c. Go 4 blocks and take a right on Alegria Rd., d. The house is 1306 Alegria (i.e. the 2nd on the left) - parking is available in the church parking lot on the left, just before our house.</t>
  </si>
  <si>
    <t>MEETING-5012</t>
  </si>
  <si>
    <t>2000-02-14T15:00:00Z</t>
  </si>
  <si>
    <t>512-583-4851,  512-345-6255</t>
  </si>
  <si>
    <t>Call Kimberly Johnson about Mustang.com</t>
  </si>
  <si>
    <t>MEETING-5013</t>
  </si>
  <si>
    <t>Drop off computer and all computer equip to Robert McNemy in Austin</t>
  </si>
  <si>
    <t>MEETING-5014</t>
  </si>
  <si>
    <t>2000-06-21T15:00:00Z</t>
  </si>
  <si>
    <t>210-576-7600</t>
  </si>
  <si>
    <t>Call Leonard Buchanan of eOrbis to discuss quote</t>
  </si>
  <si>
    <t>MEETING-5015</t>
  </si>
  <si>
    <t>1999-12-16T22:00:00Z</t>
  </si>
  <si>
    <t>Chili's on I-35 &amp; 183</t>
  </si>
  <si>
    <t>Meet Don &amp; Art Lee</t>
  </si>
  <si>
    <t>MEETING-5016</t>
  </si>
  <si>
    <t>Adrian Oxbrow from Convergent Group is coming in town to meet with Southern Union Gas</t>
  </si>
  <si>
    <t>MEETING-5017</t>
  </si>
  <si>
    <t>Meeting with Doug Wooten of TManage--Tentavely</t>
  </si>
  <si>
    <t>MEETING-5018</t>
  </si>
  <si>
    <t>2000-12-28T00:00:00Z</t>
  </si>
  <si>
    <t>you tell me</t>
  </si>
  <si>
    <t>discuss voice genie</t>
  </si>
  <si>
    <t>MEETING-5027</t>
  </si>
  <si>
    <t>To discuss ERT Documentation</t>
  </si>
  <si>
    <t>MEETING-5029</t>
  </si>
  <si>
    <t>Canceled: Daily ERT-Liberate design/status meeting</t>
  </si>
  <si>
    <t>We will not have daily design meetings.  Action items from today's design meeting: . Shashi, Edward, Quinn and Rajeev - come up with a list of functionalities lost due to the   set of constructs (table, list, loop and step) we plan to provide - due date 10/25 . Shashi - to start work on specification for AML generation changes. This work is dependent   on the work flow specification . Mark and Edward - scope out the efforts required for HTML editor implementation - due date 10/25 . Nihar - work with Andy to find out what we have signed up for - due date 10/25</t>
  </si>
  <si>
    <t>MEETING-5032</t>
  </si>
  <si>
    <t>2000-10-25T00:30:00Z</t>
  </si>
  <si>
    <t>ERT-Liberate design meeting</t>
  </si>
  <si>
    <t xml:space="preserve">As Dondi has mentioned in the mail - our plan is to approve the functional spec today. We will also walk through the HTML editor spec prepared by Quinn.   -----Original Message----- From: </t>
  </si>
  <si>
    <t>Dondi Gaskill   Sent:</t>
  </si>
  <si>
    <t>Monday, October 23, 2000 6:11 PM To:</t>
  </si>
  <si>
    <t>Dondi Gaskill; Shashi Vitthal; Mark Tracy; Quinn Norton; Nihar Mehta; Edward Tian; Amitabh Sinha; Prakash Iyer; Prasad Krothapalli  Here is the latest HTML Func Spec. Given the revised date, we have decided to remove the phases. Please read before tomorrow's meeting. Once again we will be shooting for approval.  Quinn is working on the HTML editor-WYSIWYG tab design. Eventually we will merge the two spec into one.</t>
  </si>
  <si>
    <t>Updated: Functional Spec Review: "maxoptions" for HtmlOptionList</t>
  </si>
  <si>
    <t>Please review the following functional specification:    Thanks, lisa</t>
  </si>
  <si>
    <t>MEETING-5034</t>
  </si>
  <si>
    <t>Meeting with Ann</t>
  </si>
  <si>
    <t>MEETING-5037</t>
  </si>
  <si>
    <t>my cube?</t>
  </si>
  <si>
    <t>table discussion</t>
  </si>
  <si>
    <t>We need to meet to make sure we agree on the HTML table issue so I can modify the func spec. for it.</t>
  </si>
  <si>
    <t>MEETING-5038</t>
  </si>
  <si>
    <t>WML design conclusion meeting</t>
  </si>
  <si>
    <t>I couldn't get a common time slot on Wednesday before 8:00 PM. So I have scheduled this meeting on Thursday.</t>
  </si>
  <si>
    <t>MEETING-5039</t>
  </si>
  <si>
    <t>2000-10-18T00:00:00Z</t>
  </si>
  <si>
    <t xml:space="preserve">Today (10/16) we walked through the functional specification prepared by Dondi.  We need to resolve following issues tomorrow: 1.  Resolve which UI to go for: </t>
  </si>
  <si>
    <t>Identify | Voice | Display | ITV | Pocket PC | Simulate      or</t>
  </si>
  <si>
    <t>Identify | Render | Simulate ?? 2. Resolve - whether we need loop table, look list, etc. ??     Do we perform any validation on header tags and row tags ??  Prakash has already spoken with Dondi and Shashi about the issue 1. Tentatively it has been decided that we will move to three tabs only state in two phases. We will do phase 1 as part of Liberate release and do phase 2 as part of the 3.0 release. Dondi and Shashi has the details. Tomorrow we should bring closure on this issue.  Amitabh - We need your help to resolve issue 2. Edward will work with you to resolve it. Also if you can be present in tomorrow's meeting.  Thanks.</t>
  </si>
  <si>
    <t>MEETING-5041</t>
  </si>
  <si>
    <t>2000-11-14T22:30:00Z</t>
  </si>
  <si>
    <t>Updated: Weekly Status meeting</t>
  </si>
  <si>
    <t>Weekly status meeting for the group.   I will send out agenda weekly.  Meeting room will be assigned each week.  Meeting in Pacifica.  Thanks.  Mark</t>
  </si>
  <si>
    <t>MEETING-5043</t>
  </si>
  <si>
    <t>2000-10-19T00:00:00Z</t>
  </si>
  <si>
    <t>ERT Liberate design mtg</t>
  </si>
  <si>
    <t>Reminder of todays meeting. Nihar's email is down.   We will approve the functional spec today. I had to make some last minute updates. Will email as soon as done.</t>
  </si>
  <si>
    <t>MEETING-5045</t>
  </si>
  <si>
    <t>2000-11-14T19:00:00Z</t>
  </si>
  <si>
    <t>Updated: Liberate Confirmation Mtg</t>
  </si>
  <si>
    <t>I am trying to work on the HTML Editor Func Spec and realized that I need some confirmation on some items. So I thought we shold get together to make sure we all are in agreement.  I believe these are some of the results of the meeting: *</t>
  </si>
  <si>
    <t>We decided to have the entrance to the HTML Editor thru a Screen step. *</t>
  </si>
  <si>
    <t>Inside the ERT Rendering area, we need to handle: *</t>
  </si>
  <si>
    <t>global variables *</t>
  </si>
  <si>
    <t>form submission *</t>
  </si>
  <si>
    <t>URL *</t>
  </si>
  <si>
    <t>Everything else will be handled inside the HTML Editor (including eventually loops &amp; switches).  Now this means that: *</t>
  </si>
  <si>
    <t>When HTML device is selected, a double click in Screen will launch the HTML Editor. *</t>
  </si>
  <si>
    <t>The user may put into a screen: *</t>
  </si>
  <si>
    <t>input step *</t>
  </si>
  <si>
    <t>form *</t>
  </si>
  <si>
    <t>We will only have Screen, Input Step(only type none), and Form in the ERT Rendering toolbar.  Do the form and input steps have to go into a screen?  Can they just float? If we put input steps or a form into a screen for assignment, can we still double click the screen to get into HTML Editor?  Or do we need a new step to handle this?  Can we really afford to do this in C++, what about Solaris Port?</t>
  </si>
  <si>
    <t>MEETING-5048</t>
  </si>
  <si>
    <t>FW: Neomar Mtg  (extension 8165 for Park Place)</t>
  </si>
  <si>
    <t xml:space="preserve">I wanted you guys to attend from the ert team.  Thanks.  Mark   -----Original Appointment----- From: </t>
  </si>
  <si>
    <t>Monday, October 16, 2000 5:21 PM To:</t>
  </si>
  <si>
    <t>Jackie Valle; Shawn  Swanson; Ravi Pachipala; Richard Yoza; Carlos Restrepo; Donivan Fox; John Schemena; Prakash Iyer; Prasad Krothapalli; Mark Tracy; Lisa Chui When:</t>
  </si>
  <si>
    <t>Wednesday, October 18, 2000 10:00 AM-11:00 AM (GMT-08:00) Pacific Time (US &amp; Canada); Tijuana. Where:</t>
  </si>
  <si>
    <t>MEETING-5049</t>
  </si>
  <si>
    <t>2000-10-16T22:45:00Z</t>
  </si>
  <si>
    <t>beta refresh bug discussion (cont)</t>
  </si>
  <si>
    <t>Team, Continuation of the beta refresh bug meeting.  Let's see how far we can get on the beta refresh bugs.  Mark</t>
  </si>
  <si>
    <t>MEETING-5050</t>
  </si>
  <si>
    <t>Interview with Brian Johnson - UI Manager Candidate</t>
  </si>
  <si>
    <t>MEETING-5051</t>
  </si>
  <si>
    <t>ERT-Liberate meeting</t>
  </si>
  <si>
    <t>We will walk through the preliminary functional spec prepared by Dondi.</t>
  </si>
  <si>
    <t>MEETING-5059</t>
  </si>
  <si>
    <t>2000-11-30T01:00:00Z</t>
  </si>
  <si>
    <t>meeting to discuss automating tests</t>
  </si>
  <si>
    <t xml:space="preserve">Agenda:  To discuss the following matters.  Please read the document Sharon has prepared before the meeting.  Srik -  there is a document on the qa website for r&amp;d that describes how/where to create tests. Can you and Ravi review to see if this will work for both qa and r&amp;d. We never  really received feedback on the doc - (r&amp;d and been just sending us the test files - this seems to have been working ok)   We had a couple of concerns: </t>
  </si>
  <si>
    <t xml:space="preserve">should r&amp;d check in test files (or should they send to qa and qa will check in)  </t>
  </si>
  <si>
    <t xml:space="preserve">qa should control the appid names so that we maintain some type of  </t>
  </si>
  <si>
    <t xml:space="preserve">consistency in naming  http://qawebserver/home/server/tests/auto/CheckingInTests.doc  anyways, let me know.  thanks, sharon    -----Original Message----- From: </t>
  </si>
  <si>
    <t>Srikanth Raghavan   Sent:</t>
  </si>
  <si>
    <t>Tuesday, November 28, 2000 7:30 PM To:</t>
  </si>
  <si>
    <t xml:space="preserve">Sharon Yogi     -----Original Message----- From: </t>
  </si>
  <si>
    <t>Ravi Pachipala   Sent:</t>
  </si>
  <si>
    <t>Tuesday, November 28, 2000 7:12 PM To:</t>
  </si>
  <si>
    <t>Srikanth Raghavan Cc:</t>
  </si>
  <si>
    <t>Prasad Krothapalli; Ravi Pachipala  Srikanth,  Could Sharon publish a documnet on how to automate tests and add them to the fucntional suite so that R&amp;D can start doing this?  Also, We need information on how to change inputs or outputs if a test is broken.  This should be a standard document taht should be posted on a website so that even new hires know about it.  Thanks Ravi  -- Server Engineering AvocadoIT 2211 North First street Suite 200 San Jose CA 95131</t>
  </si>
  <si>
    <t>MEETING-5061</t>
  </si>
  <si>
    <t>2000-11-16T00:00:00Z</t>
  </si>
  <si>
    <t>Updated: Interview with Ronald Greti - Sr. QA Eng.</t>
  </si>
  <si>
    <t>MEETING-5064</t>
  </si>
  <si>
    <t>2000-11-07T03:00:00Z</t>
  </si>
  <si>
    <t>MEETING-5066</t>
  </si>
  <si>
    <t>2000-10-21T01:00:00Z</t>
  </si>
  <si>
    <t>Updated: Interview with Howard Mora - Director, QA Candidate</t>
  </si>
  <si>
    <t>Resume to follow.  SOrry for the short notice.</t>
  </si>
  <si>
    <t>MEETING-5067</t>
  </si>
  <si>
    <t>Group Meeting to discuss activities</t>
  </si>
  <si>
    <t>Wednesday, October 18, 2000 9:00 PM To:</t>
  </si>
  <si>
    <t xml:space="preserve">QA Team  Hi  Here are some of the activities that are coming up shortly  </t>
  </si>
  <si>
    <t xml:space="preserve">- 2.5 to mainline merge. </t>
  </si>
  <si>
    <t xml:space="preserve">The final 2.5 release branch will be created post this merge. </t>
  </si>
  <si>
    <t xml:space="preserve">i will send a more detailed mail about exactly what is contained </t>
  </si>
  <si>
    <t xml:space="preserve">in this build.  this build should be available to us sometime tomorrow </t>
  </si>
  <si>
    <t xml:space="preserve">or the day after.  </t>
  </si>
  <si>
    <t xml:space="preserve">We will have to undergo a full release cycle of testing on this build. </t>
  </si>
  <si>
    <t xml:space="preserve">Since we are merging a stable 2.5 with a stable main we should </t>
  </si>
  <si>
    <t xml:space="preserve">expect plan for 2 cycles.  Probably a weeks worth of effort.  </t>
  </si>
  <si>
    <t xml:space="preserve">We will be supporting XML in the 2.5 release.  Essentially we will be </t>
  </si>
  <si>
    <t xml:space="preserve">enabling XML at the source.  Currently the ECS has XML support. </t>
  </si>
  <si>
    <t xml:space="preserve">This feature has been merged into mainline and will be available in the  </t>
  </si>
  <si>
    <t xml:space="preserve">above build.  </t>
  </si>
  <si>
    <t xml:space="preserve">ERT is holding a func spec review meeting on Friday for XML support </t>
  </si>
  <si>
    <t xml:space="preserve">which some of us should attend.  </t>
  </si>
  <si>
    <t xml:space="preserve">We will then have to put together a testplan for this.  </t>
  </si>
  <si>
    <t xml:space="preserve">This is another activity that is currently taking place and QA should get involved </t>
  </si>
  <si>
    <t xml:space="preserve">in this soon.  I think this is still in the prototype (investigation)  phase within R&amp;D </t>
  </si>
  <si>
    <t xml:space="preserve">at the moment.   In the meantime we should be doing the following  </t>
  </si>
  <si>
    <t xml:space="preserve">- automate ECS tests that were developed for the 2.5 Beta testing.    </t>
  </si>
  <si>
    <t xml:space="preserve">- create automated tests for ERT.   I would like very much that for all subsequent releases R&amp;D actually runs through an automated  sanity set which we help create.  That is why the above activities are very important.  I will spend sometime with you all sometime tomorrow to see who will be involved in what type of activity going forward. </t>
  </si>
  <si>
    <t xml:space="preserve"> Thanks Srik Raghavan Server Engineering AvocadoIT  Inc., 3231 Scott Boulevard Santa Clara, CA 95054 408-562-8026 (Voice mail) 408-562-8100 (fax)</t>
  </si>
  <si>
    <t>MEETING-5069</t>
  </si>
  <si>
    <t>FW: Chalk talk on Identification and rendering</t>
  </si>
  <si>
    <t>Tuesday, October 17, 2000 2:54 PM To:</t>
  </si>
  <si>
    <t>Prasad Krothapalli; Srikanth Raghavan; Sreenivas Madiraju; Ravi Dadi When:</t>
  </si>
  <si>
    <t>Tuesday, October 17, 2000 4:30 PM-6:00 PM (GMT-08:00) Pacific Time (US &amp; Canada); Tijuana. Where:</t>
  </si>
  <si>
    <t xml:space="preserve">Conference Room - Park Place  please note the change in the start time to 4:30  thanks --prasad   -----Original Appointment----- From: </t>
  </si>
  <si>
    <t>Monday, October 16, 2000 7:05 PM To:</t>
  </si>
  <si>
    <t>Prasad Krothapalli; Sanjay Dubey; Kawarjit Bedi; Yuyu Chen; Srikanth Raghavan Cc:</t>
  </si>
  <si>
    <t>Sreenivas Madiraju; Ravi Dadi When:</t>
  </si>
  <si>
    <t>Conference Room - Park Place  Please note the change in time. We start at 4:30. cheers --prasad</t>
  </si>
  <si>
    <t>2000-10-05T18:00:00Z</t>
  </si>
  <si>
    <t>review feature spec: read appids from properties file</t>
  </si>
  <si>
    <t>2000-07-06T18:00:00Z</t>
  </si>
  <si>
    <t>Updated: call out feature review meeting</t>
  </si>
  <si>
    <t>Here is the updated callout document. See you at 11:00 tomorrow.</t>
  </si>
  <si>
    <t>MEETING-5090</t>
  </si>
  <si>
    <t>2000-12-11T08:00:00Z</t>
  </si>
  <si>
    <t>CGE&amp;Y Partner Training</t>
  </si>
  <si>
    <t>MEETING-5091</t>
  </si>
  <si>
    <t>MEETING-5094</t>
  </si>
  <si>
    <t>2000-06-14T23:00:00Z</t>
  </si>
  <si>
    <t>Rob Taylor - OmniSky - confirmed - he calls me</t>
  </si>
  <si>
    <t>MEETING-5095</t>
  </si>
  <si>
    <t>1999-03-23T18:00:00Z</t>
  </si>
  <si>
    <t>conference</t>
  </si>
  <si>
    <t>Tim Rudder - he will call me</t>
  </si>
  <si>
    <t>MEETING-5096</t>
  </si>
  <si>
    <t>1999-09-14T19:00:00Z</t>
  </si>
  <si>
    <t>Brief talk about business cards</t>
  </si>
  <si>
    <t>Just want to confirm titles for MKT business cards and who should get 'em.  Let me know what time works if this is bad.</t>
  </si>
  <si>
    <t>MEETING-5097</t>
  </si>
  <si>
    <t>1999-09-02T18:30:00Z</t>
  </si>
  <si>
    <t>Michael's office</t>
  </si>
  <si>
    <t>Trish/Michael re deptmental org chart</t>
  </si>
  <si>
    <t>MEETING-5098</t>
  </si>
  <si>
    <t>1998-09-14T21:30:00Z</t>
  </si>
  <si>
    <t>Return calls</t>
  </si>
  <si>
    <t>MEETING-5099</t>
  </si>
  <si>
    <t>1999-06-18T18:00:00Z</t>
  </si>
  <si>
    <t>Have a contract ready for our discussion of positioning against original draft proposed by other party.</t>
  </si>
  <si>
    <t>MEETING-5100</t>
  </si>
  <si>
    <t>2000-04-25T18:30:00Z</t>
  </si>
  <si>
    <t>Mapquest - Kathy Kinney [confirmed] - she will call me on my cell</t>
  </si>
  <si>
    <t>MEETING-5101</t>
  </si>
  <si>
    <t>Larry Hampton - Accuweather - [confirmed] - he calls me</t>
  </si>
  <si>
    <t>MEETING-5102</t>
  </si>
  <si>
    <t>1999-08-17T17:00:00Z</t>
  </si>
  <si>
    <t>Trish's office</t>
  </si>
  <si>
    <t>Melissa re Quote.com</t>
  </si>
  <si>
    <t>MEETING-5103</t>
  </si>
  <si>
    <t>1999-08-24T18:30:00Z</t>
  </si>
  <si>
    <t>MEETING-5104</t>
  </si>
  <si>
    <t>2000-05-19T21:30:00Z</t>
  </si>
  <si>
    <t>phone call</t>
  </si>
  <si>
    <t>Updated: Tech Talk with WebSideStory - HitBox</t>
  </si>
  <si>
    <t>MEETING-5105</t>
  </si>
  <si>
    <t>Brian Levin - Mobliss - he calls me</t>
  </si>
  <si>
    <t>MEETING-5106</t>
  </si>
  <si>
    <t>1999-06-04T18:00:00Z</t>
  </si>
  <si>
    <t>MEETING-5107</t>
  </si>
  <si>
    <t>2000-03-28T22:00:00Z</t>
  </si>
  <si>
    <t>VP of Biz Dev</t>
  </si>
  <si>
    <t>eCoupons - Andrea - [confirmed] - I call her - 650-947-8384 &amp; Dinsh Guzdar</t>
  </si>
  <si>
    <t>MEETING-5108</t>
  </si>
  <si>
    <t>1998-12-23T23:00:00Z</t>
  </si>
  <si>
    <t>Rene G. Tri-Weekly</t>
  </si>
  <si>
    <t>MEETING-5109</t>
  </si>
  <si>
    <t>1999-08-05T17:30:00Z</t>
  </si>
  <si>
    <t>contract review</t>
  </si>
  <si>
    <t>MEETING-5110</t>
  </si>
  <si>
    <t>2000-07-20T16:45:00Z</t>
  </si>
  <si>
    <t>WebEx Training</t>
  </si>
  <si>
    <t>MEETING-5111</t>
  </si>
  <si>
    <t>1999-09-23T02:00:00Z</t>
  </si>
  <si>
    <t>Sharon</t>
  </si>
  <si>
    <t>MEETING-5112</t>
  </si>
  <si>
    <t>1998-10-23T21:00:00Z</t>
  </si>
  <si>
    <t>Rocco Grillo - Interview</t>
  </si>
  <si>
    <t>MEETING-5113</t>
  </si>
  <si>
    <t>1999-02-24T22:30:00Z</t>
  </si>
  <si>
    <t>Location - Trish's office</t>
  </si>
  <si>
    <t>Kenneth Nwabueze</t>
  </si>
  <si>
    <t>MEETING-5114</t>
  </si>
  <si>
    <t>2000-06-07T21:00:00Z</t>
  </si>
  <si>
    <t>Gabe - Handango - [confirmed] he will call me</t>
  </si>
  <si>
    <t>MEETING-5115</t>
  </si>
  <si>
    <t>1999-03-16T22:00:00Z</t>
  </si>
  <si>
    <t>Anna Kwan re Restrac</t>
  </si>
  <si>
    <t>MEETING-5116</t>
  </si>
  <si>
    <t>1999-09-10T20:00:00Z</t>
  </si>
  <si>
    <t>Megan Gray call</t>
  </si>
  <si>
    <t>Please be on hand for this, in case your contracts are discussed... thanks.</t>
  </si>
  <si>
    <t>MEETING-5117</t>
  </si>
  <si>
    <t>1999-08-31T23:30:00Z</t>
  </si>
  <si>
    <t>MEETING-5118</t>
  </si>
  <si>
    <t>1998-09-09T18:00:00Z</t>
  </si>
  <si>
    <t>Rene G.</t>
  </si>
  <si>
    <t>MEETING-5119</t>
  </si>
  <si>
    <t>Megan Gray - Engage - i call her</t>
  </si>
  <si>
    <t>MEETING-5120</t>
  </si>
  <si>
    <t>1999-02-03T22:00:00Z</t>
  </si>
  <si>
    <t>Trish to Call</t>
  </si>
  <si>
    <t>Audrey Lee - I-Search Escrow</t>
  </si>
  <si>
    <t>MEETING-5121</t>
  </si>
  <si>
    <t>1999-08-12T20:30:00Z</t>
  </si>
  <si>
    <t>Barbara's office</t>
  </si>
  <si>
    <t>AdOne discussion</t>
  </si>
  <si>
    <t>Please note location update.</t>
  </si>
  <si>
    <t>MEETING-5122</t>
  </si>
  <si>
    <t>2000-03-22T23:30:00Z</t>
  </si>
  <si>
    <t>Megan Gray - iGo contract - i call her 213-975-1763</t>
  </si>
  <si>
    <t>MEETING-5123</t>
  </si>
  <si>
    <t>1999-10-12T21:00:00Z</t>
  </si>
  <si>
    <t>He calls Trish</t>
  </si>
  <si>
    <t>Eric Wheeler</t>
  </si>
  <si>
    <t>MEETING-5124</t>
  </si>
  <si>
    <t>David Waxman - Free Comm - he calls me</t>
  </si>
  <si>
    <t>MEETING-5125</t>
  </si>
  <si>
    <t>1999-09-21T20:30:00Z</t>
  </si>
  <si>
    <t>DCI Placements Discussion with AOL</t>
  </si>
  <si>
    <t>Does this time work for our discussion with Nancy?  We will go through placements at 1:30 and call her at 2:15.  Let me know.  Thanks!</t>
  </si>
  <si>
    <t>MEETING-5126</t>
  </si>
  <si>
    <t>1999-09-30T20:00:00Z</t>
  </si>
  <si>
    <t>Sarah L. on mkting if possible.</t>
  </si>
  <si>
    <t>MEETING-5127</t>
  </si>
  <si>
    <t>1999-02-19T00:00:00Z</t>
  </si>
  <si>
    <t>Tim McManus - Restrac</t>
  </si>
  <si>
    <t>MEETING-5128</t>
  </si>
  <si>
    <t>2000-06-06T00:00:00Z</t>
  </si>
  <si>
    <t>ep</t>
  </si>
  <si>
    <t>Unimobile - meeting w/Ron</t>
  </si>
  <si>
    <t>MEETING-5129</t>
  </si>
  <si>
    <t>1999-03-10T23:30:00Z</t>
  </si>
  <si>
    <t>415-297-3303</t>
  </si>
  <si>
    <t>Robin Reed - Telephone conference</t>
  </si>
  <si>
    <t>MEETING-5130</t>
  </si>
  <si>
    <t>1998-09-03T18:00:00Z</t>
  </si>
  <si>
    <t>Anne's Office</t>
  </si>
  <si>
    <t>Anne Gregor - Shoot for the Moon</t>
  </si>
  <si>
    <t>MEETING-5131</t>
  </si>
  <si>
    <t>2000-04-12T16:00:00Z</t>
  </si>
  <si>
    <t>Dana</t>
  </si>
  <si>
    <t>MEETING-5132</t>
  </si>
  <si>
    <t>MEETING-5133</t>
  </si>
  <si>
    <t>2000-05-04T00:00:00Z</t>
  </si>
  <si>
    <t>Helen - implementation meeting</t>
  </si>
  <si>
    <t>MEETING-5134</t>
  </si>
  <si>
    <t>1999-01-27T20:00:00Z</t>
  </si>
  <si>
    <t>Rene G. - Tri-Weekly</t>
  </si>
  <si>
    <t>MEETING-5135</t>
  </si>
  <si>
    <t>1999-08-11T20:00:00Z</t>
  </si>
  <si>
    <t>MEETING-5137</t>
  </si>
  <si>
    <t>1999-05-14T22:00:00Z</t>
  </si>
  <si>
    <t>Dept Structuring Meeting</t>
  </si>
  <si>
    <t>MEETING-5138</t>
  </si>
  <si>
    <t>Please call her at 650-906-4810 (Cell)</t>
  </si>
  <si>
    <t>Phone interview with Fortunata Hermoso - Channel Mgr/Director, Infrstructure</t>
  </si>
  <si>
    <t>Please stop by for her resume or if you can give me your home fax and I can fax it to you.  Thanks.  Germana</t>
  </si>
  <si>
    <t>MEETING-5139</t>
  </si>
  <si>
    <t>1999-07-24T00:00:00Z</t>
  </si>
  <si>
    <t>Meet w/Sarah</t>
  </si>
  <si>
    <t>MEETING-5140</t>
  </si>
  <si>
    <t>1999-06-21T17:00:00Z</t>
  </si>
  <si>
    <t>Trish's Office</t>
  </si>
  <si>
    <t>Discuss Martha Stewart Proposal</t>
  </si>
  <si>
    <t>MEETING-5141</t>
  </si>
  <si>
    <t>1999-09-17T17:00:00Z</t>
  </si>
  <si>
    <t>planning</t>
  </si>
  <si>
    <t>MEETING-5142</t>
  </si>
  <si>
    <t>1999-09-28T21:00:00Z</t>
  </si>
  <si>
    <t>U call him: 925-640-8110</t>
  </si>
  <si>
    <t>Dave Nielson</t>
  </si>
  <si>
    <t>MEETING-5143</t>
  </si>
  <si>
    <t>1998-10-07T19:00:00Z</t>
  </si>
  <si>
    <t>Trades REview</t>
  </si>
  <si>
    <t>MEETING-5144</t>
  </si>
  <si>
    <t>1999-09-01T23:30:00Z</t>
  </si>
  <si>
    <t>barbara's office.</t>
  </si>
  <si>
    <t>John Barkey</t>
  </si>
  <si>
    <t>MEETING-5145</t>
  </si>
  <si>
    <t>1999-08-26T21:30:00Z</t>
  </si>
  <si>
    <t>MEETING-5146</t>
  </si>
  <si>
    <t>1998-08-27T18:15:00Z</t>
  </si>
  <si>
    <t>Kelly Gerber/Ted Stern [conf.call]</t>
  </si>
  <si>
    <t>MEETING-5147</t>
  </si>
  <si>
    <t>1999-09-03T18:00:00Z</t>
  </si>
  <si>
    <t>Michael Meic/Trish Lady re dept.org.chart</t>
  </si>
  <si>
    <t>MEETING-5148</t>
  </si>
  <si>
    <t>1999-06-09T23:30:00Z</t>
  </si>
  <si>
    <t>Serena meeting</t>
  </si>
  <si>
    <t>MEETING-5149</t>
  </si>
  <si>
    <t>2000-04-05T01:30:00Z</t>
  </si>
  <si>
    <t>Peggy Wei - The WaterGrill - 213-891-0900 - PW 213-624-6500</t>
  </si>
  <si>
    <t>MEETING-5150</t>
  </si>
  <si>
    <t>1999-01-22T19:00:00Z</t>
  </si>
  <si>
    <t>6th floor</t>
  </si>
  <si>
    <t>Robert Half</t>
  </si>
  <si>
    <t>MEETING-5151</t>
  </si>
  <si>
    <t>1999-08-10T16:00:00Z</t>
  </si>
  <si>
    <t>MEETING-5152</t>
  </si>
  <si>
    <t>1999-08-17T23:00:00Z</t>
  </si>
  <si>
    <t>Capital One- Management Presentations</t>
  </si>
  <si>
    <t>MEETING-5153</t>
  </si>
  <si>
    <t>1999-05-25T19:30:00Z</t>
  </si>
  <si>
    <t>Discussion with Hetel Bhatti</t>
  </si>
  <si>
    <t>Resume to come.  Job Description attached.</t>
  </si>
  <si>
    <t>MEETING-5154</t>
  </si>
  <si>
    <t>1999-10-07T20:30:00Z</t>
  </si>
  <si>
    <t>U call him: 513-562-2906</t>
  </si>
  <si>
    <t>Dave Heilmann, ebay</t>
  </si>
  <si>
    <t>MEETING-5155</t>
  </si>
  <si>
    <t>1999-10-15T22:00:00Z</t>
  </si>
  <si>
    <t>MEETING-5156</t>
  </si>
  <si>
    <t>1999-07-29T20:00:00Z</t>
  </si>
  <si>
    <t>Clark re Hoover</t>
  </si>
  <si>
    <t>MEETING-5157</t>
  </si>
  <si>
    <t>1999-03-24T22:30:00Z</t>
  </si>
  <si>
    <t>Tim Rudder</t>
  </si>
  <si>
    <t>MEETING-5158</t>
  </si>
  <si>
    <t>1999-09-15T21:00:00Z</t>
  </si>
  <si>
    <t>megan call</t>
  </si>
  <si>
    <t>FYI</t>
  </si>
  <si>
    <t>MEETING-5159</t>
  </si>
  <si>
    <t>1999-09-24T18:30:00Z</t>
  </si>
  <si>
    <t>Tina/Trish meet</t>
  </si>
  <si>
    <t>MEETING-5160</t>
  </si>
  <si>
    <t>1998-09-30T21:00:00Z</t>
  </si>
  <si>
    <t>Rene G. Triw-weekly</t>
  </si>
  <si>
    <t>MEETING-5161</t>
  </si>
  <si>
    <t>2000-06-01T23:00:00Z</t>
  </si>
  <si>
    <t>Artemis - infoUSA [confirmed] she calls me</t>
  </si>
  <si>
    <t>MEETING-5162</t>
  </si>
  <si>
    <t>1999-02-26T19:00:00Z</t>
  </si>
  <si>
    <t>Steve's office</t>
  </si>
  <si>
    <t>Board Presentation Mtg.</t>
  </si>
  <si>
    <t>MEETING-5163</t>
  </si>
  <si>
    <t>1999-08-25T17:00:00Z</t>
  </si>
  <si>
    <t>(in person) 657-6574</t>
  </si>
  <si>
    <t>Tina Tran, job intvw.</t>
  </si>
  <si>
    <t>MEETING-5164</t>
  </si>
  <si>
    <t>1998-08-21T17:00:00Z</t>
  </si>
  <si>
    <t>Conference Call w/ Mark Lang</t>
  </si>
  <si>
    <t>Trish:  Mark Lang of Hire Systems requested a conference call for this time.  OK?  Rocco</t>
  </si>
  <si>
    <t>MEETING-5165</t>
  </si>
  <si>
    <t>1999-09-01T21:30:00Z</t>
  </si>
  <si>
    <t>MEETING-5166</t>
  </si>
  <si>
    <t>1999-06-17T21:30:00Z</t>
  </si>
  <si>
    <t>Updated: Complete HomeFair Contract Discussion</t>
  </si>
  <si>
    <t>MEETING-5167</t>
  </si>
  <si>
    <t>2000-03-29T17:00:00Z</t>
  </si>
  <si>
    <t>MEETING-5168</t>
  </si>
  <si>
    <t>Dr. Doug</t>
  </si>
  <si>
    <t>MEETING-5169</t>
  </si>
  <si>
    <t>1999-08-06T19:30:00Z</t>
  </si>
  <si>
    <t>Contract review</t>
  </si>
  <si>
    <t>MEETING-5170</t>
  </si>
  <si>
    <t>2000-08-14T18:00:00Z</t>
  </si>
  <si>
    <t>Rob Taylor - OmniSky</t>
  </si>
  <si>
    <t>MEETING-5171</t>
  </si>
  <si>
    <t>1999-05-21T16:00:00Z</t>
  </si>
  <si>
    <t>product mgmt conf rm</t>
  </si>
  <si>
    <t>Lot21 initial retainer discussion</t>
  </si>
  <si>
    <t>Since Barb's not going to join us for this round of discussions, we don't need to try and do this at night.  Does tomorrow morning work?</t>
  </si>
  <si>
    <t>MEETING-5172</t>
  </si>
  <si>
    <t>1999-05-06T19:00:00Z</t>
  </si>
  <si>
    <t>Clark</t>
  </si>
  <si>
    <t>MEETING-5173</t>
  </si>
  <si>
    <t>1999-10-05T20:00:00Z</t>
  </si>
  <si>
    <t>Kathleen [HR], Trish, Sarah meet</t>
  </si>
  <si>
    <t>MEETING-5174</t>
  </si>
  <si>
    <t>1998-11-30T19:00:00Z</t>
  </si>
  <si>
    <t>Rene G - Tri-Weekly</t>
  </si>
  <si>
    <t>MEETING-5175</t>
  </si>
  <si>
    <t>1999-07-20T17:00:00Z</t>
  </si>
  <si>
    <t>Phone: 664-7970 you call her</t>
  </si>
  <si>
    <t>monsterbook w/Kathy Sherri</t>
  </si>
  <si>
    <t>MEETING-5176</t>
  </si>
  <si>
    <t>1999-04-06T23:00:00Z</t>
  </si>
  <si>
    <t>She will call me</t>
  </si>
  <si>
    <t>Kathy Lockton - Conference call</t>
  </si>
  <si>
    <t>MEETING-5177</t>
  </si>
  <si>
    <t>1999-09-22T17:00:00Z</t>
  </si>
  <si>
    <t>Stat meeting in PM</t>
  </si>
  <si>
    <t>MEETING-5178</t>
  </si>
  <si>
    <t>1999-09-14T00:00:00Z</t>
  </si>
  <si>
    <t>MEETING-5179</t>
  </si>
  <si>
    <t>1998-09-26T00:30:00Z</t>
  </si>
  <si>
    <t>Concert -Rod Stewart</t>
  </si>
  <si>
    <t>MEETING-5180</t>
  </si>
  <si>
    <t>2000-05-10T16:30:00Z</t>
  </si>
  <si>
    <t>MEETING-5181</t>
  </si>
  <si>
    <t>1999-02-22T23:30:00Z</t>
  </si>
  <si>
    <t>Location Front CR</t>
  </si>
  <si>
    <t>YAHOO mtg</t>
  </si>
  <si>
    <t xml:space="preserve">PLEASE CONFIRM YOU CAN MEET W/JANET SIMPSON OF YAHOO THIS DATE &amp; TIME. </t>
  </si>
  <si>
    <t xml:space="preserve">  Thank you!  s     (Janet) 310-606-0460</t>
  </si>
  <si>
    <t>MEETING-5182</t>
  </si>
  <si>
    <t>1999-08-05T00:30:00Z</t>
  </si>
  <si>
    <t>PM Conf Room</t>
  </si>
  <si>
    <t>Updated: July Lead Volume/August Pipline Conf Call w/Ned</t>
  </si>
  <si>
    <t>MEETING-5183</t>
  </si>
  <si>
    <t>1999-08-23T23:00:00Z</t>
  </si>
  <si>
    <t>Bus. Dev. Staffing Issues</t>
  </si>
  <si>
    <t>Need to talk to you about 4 things:  1.  Melissa compensation discussion 2.  Aimee's request for salary increase 3.  Bus Dev org structure</t>
  </si>
  <si>
    <t>MEETING-5184</t>
  </si>
  <si>
    <t>2000-03-23T20:00:00Z</t>
  </si>
  <si>
    <t>Rob @ Targus - [confirmed]] - I call him. - 703-847-6215</t>
  </si>
  <si>
    <t>MEETING-5185</t>
  </si>
  <si>
    <t>1999-01-12T21:30:00Z</t>
  </si>
  <si>
    <t>1:30PM ANNE GREGOR [RE]1:45PM CALL TO 617/495-6632 Dr. James Waldroop</t>
  </si>
  <si>
    <t>MEETING-5186</t>
  </si>
  <si>
    <t>1999-08-12T16:00:00Z</t>
  </si>
  <si>
    <t>MEETING-5187</t>
  </si>
  <si>
    <t>1999-08-04T23:00:00Z</t>
  </si>
  <si>
    <t>MEETING-5188</t>
  </si>
  <si>
    <t>2000-08-04T16:45:00Z</t>
  </si>
  <si>
    <t>Kevin McLaine - ivenue - confirmed - he calls me</t>
  </si>
  <si>
    <t>MEETING-5189</t>
  </si>
  <si>
    <t>1999-05-03T18:00:00Z</t>
  </si>
  <si>
    <t>Katie Bitters -pick up keys</t>
  </si>
  <si>
    <t>MEETING-5190</t>
  </si>
  <si>
    <t>1999-10-01T18:30:00Z</t>
  </si>
  <si>
    <t>Jennifer Mode - she will call me</t>
  </si>
  <si>
    <t>MEETING-5191</t>
  </si>
  <si>
    <t>1998-11-19T21:30:00Z</t>
  </si>
  <si>
    <t>Trades Review</t>
  </si>
  <si>
    <t>MEETING-5192</t>
  </si>
  <si>
    <t>1999-10-11T22:00:00Z</t>
  </si>
  <si>
    <t>Trish's office: call Megan</t>
  </si>
  <si>
    <t>Megan call, CIBC</t>
  </si>
  <si>
    <t>MEETING-5193</t>
  </si>
  <si>
    <t>1999-07-16T20:30:00Z</t>
  </si>
  <si>
    <t>Discussion of deal status</t>
  </si>
  <si>
    <t>MEETING-5194</t>
  </si>
  <si>
    <t>1999-07-26T23:00:00Z</t>
  </si>
  <si>
    <t>Clark: New progress rpt. format; feedback: last wk's rpt.</t>
  </si>
  <si>
    <t>MEETING-5195</t>
  </si>
  <si>
    <t>1999-03-12T21:00:00Z</t>
  </si>
  <si>
    <t>FCRoom</t>
  </si>
  <si>
    <t>Updated: Followup to Board of Directors Mtg.</t>
  </si>
  <si>
    <t>Lunch will be provided</t>
  </si>
  <si>
    <t>MEETING-5197</t>
  </si>
  <si>
    <t>1999-03-31T22:00:00Z</t>
  </si>
  <si>
    <t>Monthly Bus Dev Stats Meeting [Reschedule from 3/22]</t>
  </si>
  <si>
    <t>MEETING-5198</t>
  </si>
  <si>
    <t>1999-09-20T19:00:00Z</t>
  </si>
  <si>
    <t>barbara's office</t>
  </si>
  <si>
    <t>Greg Tsutaoka, candidate</t>
  </si>
  <si>
    <t>MEETING-5199</t>
  </si>
  <si>
    <t>Eric Wheeler Lot 21 Retainer discussion</t>
  </si>
  <si>
    <t>MEETING-5200</t>
  </si>
  <si>
    <t>1998-09-22T19:00:00Z</t>
  </si>
  <si>
    <t>Return Calls</t>
  </si>
  <si>
    <t>MEETING-5201</t>
  </si>
  <si>
    <t>2000-05-05T18:00:00Z</t>
  </si>
  <si>
    <t>Computer to Nadir</t>
  </si>
  <si>
    <t>MEETING-5202</t>
  </si>
  <si>
    <t>1999-02-17T23:00:00Z</t>
  </si>
  <si>
    <t>Marketing Meeting w/MK</t>
  </si>
  <si>
    <t>MEETING-5203</t>
  </si>
  <si>
    <t>Jackie,  Please make the necessary arrangements with security for these folks to gain access to our office.  Thanks, Trish</t>
  </si>
  <si>
    <t>MEETING-5204</t>
  </si>
  <si>
    <t>1999-08-20T18:00:00Z</t>
  </si>
  <si>
    <t>Strategic planning</t>
  </si>
  <si>
    <t>MEETING-5205</t>
  </si>
  <si>
    <t>1998-08-12T18:00:00Z</t>
  </si>
  <si>
    <t>Front Conference Room</t>
  </si>
  <si>
    <t>RE: Beth &amp; Margaret coming in  for Affiliate Conference Meeting</t>
  </si>
  <si>
    <t>MEETING-5206</t>
  </si>
  <si>
    <t>1999-08-27T23:30:00Z</t>
  </si>
  <si>
    <t>MEETING-5207</t>
  </si>
  <si>
    <t>Brian Spector - MobileSys - they call me</t>
  </si>
  <si>
    <t>MEETING-5208</t>
  </si>
  <si>
    <t>2000-04-11T00:00:00Z</t>
  </si>
  <si>
    <t>Kelsey &amp; Marcia Re:  Hilton Strategy</t>
  </si>
  <si>
    <t>MEETING-5209</t>
  </si>
  <si>
    <t>1999-01-07T17:30:00Z</t>
  </si>
  <si>
    <t>My mistake, OJP  the meeting is today, not next week</t>
  </si>
  <si>
    <t>MEETING-5210</t>
  </si>
  <si>
    <t>1999-08-10T22:30:00Z</t>
  </si>
  <si>
    <t>MEETING-5211</t>
  </si>
  <si>
    <t>1999-08-02T20:15:00Z</t>
  </si>
  <si>
    <t>FURHEAD Jonathan zwerdlow</t>
  </si>
  <si>
    <t>MEETING-5212</t>
  </si>
  <si>
    <t>Sport &amp; Spine</t>
  </si>
  <si>
    <t>MEETING-5213</t>
  </si>
  <si>
    <t>1999-05-11T22:00:00Z</t>
  </si>
  <si>
    <t>Mike, Trish, Barb, Ned</t>
  </si>
  <si>
    <t>MEETING-5214</t>
  </si>
  <si>
    <t>1999-04-22T02:00:00Z</t>
  </si>
  <si>
    <t>Kathy Stayberg will call me</t>
  </si>
  <si>
    <t>MEETING-5215</t>
  </si>
  <si>
    <t>1999-09-29T21:00:00Z</t>
  </si>
  <si>
    <t>Kim T.</t>
  </si>
  <si>
    <t>MEETING-5216</t>
  </si>
  <si>
    <t>1999-10-08T02:30:00Z</t>
  </si>
  <si>
    <t>Serena at One Market</t>
  </si>
  <si>
    <t>MEETING-5217</t>
  </si>
  <si>
    <t>1999-07-22T20:30:00Z</t>
  </si>
  <si>
    <t>Job Scope - Melissa</t>
  </si>
  <si>
    <t>Would like to spend some time with you to explore your areas of interest in new and existing department responsibilities.  Since we're combining the offline/online depts, might be some opportunities for you if you want to assist Leigh in running the Lot21 relationship, site integration, new deals, etc.  Want to provide you with the opportunity to choose what you want to keep and what you want to take on.</t>
  </si>
  <si>
    <t>MEETING-5218</t>
  </si>
  <si>
    <t>1999-03-08T22:30:00Z</t>
  </si>
  <si>
    <t>Conference Call-he will call you</t>
  </si>
  <si>
    <t>Glen Friedman - Ideas &amp; Solutions</t>
  </si>
  <si>
    <t>MEETING-5219</t>
  </si>
  <si>
    <t>1999-09-16T18:45:00Z</t>
  </si>
  <si>
    <t>Delancey Street</t>
  </si>
  <si>
    <t>G'bye to JT&amp;Clark</t>
  </si>
  <si>
    <t>Note location.  Reservations are for 12pm, hence the change in time to account for travel.</t>
  </si>
  <si>
    <t>MEETING-5220</t>
  </si>
  <si>
    <t>Peggy Wei</t>
  </si>
  <si>
    <t>MEETING-5221</t>
  </si>
  <si>
    <t>2000-04-29T00:00:00Z</t>
  </si>
  <si>
    <t>Marcia - 1-1:</t>
  </si>
  <si>
    <t>MEETING-5222</t>
  </si>
  <si>
    <t>Web side story call with Dan</t>
  </si>
  <si>
    <t>MEETING-5223</t>
  </si>
  <si>
    <t>1999-08-18T19:00:00Z</t>
  </si>
  <si>
    <t>Discussion of AdAuction Contract</t>
  </si>
  <si>
    <t>MEETING-5224</t>
  </si>
  <si>
    <t>1998-06-03T19:30:00Z</t>
  </si>
  <si>
    <t>Return calls, etc.</t>
  </si>
  <si>
    <t>MEETING-5225</t>
  </si>
  <si>
    <t>1999-08-26T00:30:00Z</t>
  </si>
  <si>
    <t>MEETING-5226</t>
  </si>
  <si>
    <t>1999-05-26T21:00:00Z</t>
  </si>
  <si>
    <t>327A</t>
  </si>
  <si>
    <t>Lisa Fields - AtHome</t>
  </si>
  <si>
    <t>MEETING-5227</t>
  </si>
  <si>
    <t>2000-03-31T23:00:00Z</t>
  </si>
  <si>
    <t>Interview VP of HR</t>
  </si>
  <si>
    <t>MEETING-5228</t>
  </si>
  <si>
    <t>MEETING-5229</t>
  </si>
  <si>
    <t>1999-07-30T17:00:00Z</t>
  </si>
  <si>
    <t>NEW OFFICE DIGS (see below)</t>
  </si>
  <si>
    <t>Weekly Dept. Meeting</t>
  </si>
  <si>
    <t>We will meet in common area outside Trish's office and go over to the new office bldg.  Dan Hano will come up at 10am to escort us.  call Sarah w/Questions</t>
  </si>
  <si>
    <t>MEETING-5230</t>
  </si>
  <si>
    <t>2000-08-04T21:30:00Z</t>
  </si>
  <si>
    <t>Carolyn Luu</t>
  </si>
  <si>
    <t>MEETING-5231</t>
  </si>
  <si>
    <t>1999-05-07T18:30:00Z</t>
  </si>
  <si>
    <t>Digital Cities Term Sheet Discussion</t>
  </si>
  <si>
    <t>MEETING-5232</t>
  </si>
  <si>
    <t>1999-09-27T22:00:00Z</t>
  </si>
  <si>
    <t>MEETING-5233</t>
  </si>
  <si>
    <t>1999-10-06T20:00:00Z</t>
  </si>
  <si>
    <t>Joe and Trish Meet</t>
  </si>
  <si>
    <t>MEETING-5234</t>
  </si>
  <si>
    <t>1999-07-10T07:00:00Z</t>
  </si>
  <si>
    <t>Kerry Meeting</t>
  </si>
  <si>
    <t>MEETING-5235</t>
  </si>
  <si>
    <t>2000-06-13T23:30:00Z</t>
  </si>
  <si>
    <t>Megan at IlFornaio</t>
  </si>
  <si>
    <t>MEETING-5236</t>
  </si>
  <si>
    <t>1999-09-14T17:30:00Z</t>
  </si>
  <si>
    <t>MEETING-5237</t>
  </si>
  <si>
    <t>1999-09-02T18:00:00Z</t>
  </si>
  <si>
    <t>Director of Strategic Planning Interview</t>
  </si>
  <si>
    <t>MEETING-5238</t>
  </si>
  <si>
    <t>1998-09-14T20:30:00Z</t>
  </si>
  <si>
    <t>Ralph Terkowitz [Teleconf.]</t>
  </si>
  <si>
    <t>MEETING-5239</t>
  </si>
  <si>
    <t>1999-06-27T17:00:00Z</t>
  </si>
  <si>
    <t>Mom &amp; dad</t>
  </si>
  <si>
    <t>MEETING-5240</t>
  </si>
  <si>
    <t>2000-04-25T16:00:00Z</t>
  </si>
  <si>
    <t>Gail &amp; ?  From CoolEmail will call me on my cell</t>
  </si>
  <si>
    <t>MEETING-5241</t>
  </si>
  <si>
    <t>1999-02-05T23:00:00Z</t>
  </si>
  <si>
    <t>Discussion - Board of Director's Meeting</t>
  </si>
  <si>
    <t>Please confirm your availability for the above meeting called by Steve Ste. Marie.  Thank you.  Toomi Chatikavanij Ext. 297</t>
  </si>
  <si>
    <t>MEETING-5242</t>
  </si>
  <si>
    <t>Technical meeting w/Avenue A</t>
  </si>
  <si>
    <t>Dan,    Kristian Wilson (Biz Dev) and Paul Brownlow (Technical) are moving another appointment around in order to meet with you during the time you have available.  They know they need an hour sometime during your 1-3pm window.  They will confirm later today.  I'll modify the time accordingly.  I've reserved the Boardwalk conference room for your meeting.  Thanks, Trish</t>
  </si>
  <si>
    <t>MEETING-5243</t>
  </si>
  <si>
    <t>1999-08-24T18:00:00Z</t>
  </si>
  <si>
    <t>327a</t>
  </si>
  <si>
    <t>transition billing from marketing to accounting</t>
  </si>
  <si>
    <t>changing to 1/2 hour.... Sorry! Due to investor presentations I need to reschedule this again.   Okay. Last proposed time didn't work.  Let's try this time slot.  Thanks for your help!!</t>
  </si>
  <si>
    <t>MEETING-5245</t>
  </si>
  <si>
    <t>Trish &amp; Helen 1:1</t>
  </si>
  <si>
    <t>Sorry we couldn't do it today.  Have too many deadlines to hit today to meet Q3 MBOs.</t>
  </si>
  <si>
    <t>MEETING-5246</t>
  </si>
  <si>
    <t>1999-06-04T16:30:00Z</t>
  </si>
  <si>
    <t>Conference Call - They will call me</t>
  </si>
  <si>
    <t>Charlotte Masters -- Distribution 818-997-0190</t>
  </si>
  <si>
    <t>MEETING-5247</t>
  </si>
  <si>
    <t>1999-10-14T23:30:00Z</t>
  </si>
  <si>
    <t>Via phone, she calls Trish</t>
  </si>
  <si>
    <t>Gina Allemand, Looksmart</t>
  </si>
  <si>
    <t>This time worked best.  Hope it's okay to sub this in for your daily w/Trish.  If you need more time with her, let me know and we can schedule.</t>
  </si>
  <si>
    <t>MEETING-5248</t>
  </si>
  <si>
    <t>1998-12-23T21:00:00Z</t>
  </si>
  <si>
    <t>Water Grill</t>
  </si>
  <si>
    <t>Lunch with Mom &amp; Dad   water grill 891-0900</t>
  </si>
  <si>
    <t>MEETING-5249</t>
  </si>
  <si>
    <t>1999-05-05T17:30:00Z</t>
  </si>
  <si>
    <t>Mike/Trish  Getting up to speed</t>
  </si>
  <si>
    <t>MEETING-5250</t>
  </si>
  <si>
    <t>1999-10-04T17:00:00Z</t>
  </si>
  <si>
    <t>Suite 327A</t>
  </si>
  <si>
    <t>Marketing - August Financial Review</t>
  </si>
  <si>
    <t xml:space="preserve">(Per Richard and Sheryl) - Sheryl has handed Trish the reports Thursday morning for her review. </t>
  </si>
  <si>
    <t xml:space="preserve"> Due to previous experience, this meeting cannot be shorter than one hour.</t>
  </si>
  <si>
    <t>MEETING-5251</t>
  </si>
  <si>
    <t>1999-07-18T07:00:00Z</t>
  </si>
  <si>
    <t>MEETING-5252</t>
  </si>
  <si>
    <t>MEETING-5253</t>
  </si>
  <si>
    <t>1999-09-10T16:00:00Z</t>
  </si>
  <si>
    <t>MEETING-5254</t>
  </si>
  <si>
    <t>1998-09-09T17:00:00Z</t>
  </si>
  <si>
    <t>Andy Nagain [interview]</t>
  </si>
  <si>
    <t>Candidate for Sr. Business Analyst</t>
  </si>
  <si>
    <t>MEETING-5255</t>
  </si>
  <si>
    <t>2000-04-17T22:30:00Z</t>
  </si>
  <si>
    <t>BeFree - Ryan Hackney - tentative</t>
  </si>
  <si>
    <t>MEETING-5256</t>
  </si>
  <si>
    <t>Ron S. - Excite pricing  &amp; Stats &amp; beFree [confirmed] he calls him</t>
  </si>
  <si>
    <t>MEETING-5257</t>
  </si>
  <si>
    <t>1999-02-03T20:45:00Z</t>
  </si>
  <si>
    <t>Trish's</t>
  </si>
  <si>
    <t>CONF. CALL WashPost   RE:  Restrac Legal issues</t>
  </si>
  <si>
    <t>LEE HOROWITZ WILL CALL @ 12:45pm for 1/2 hour call      (703/469-2944)</t>
  </si>
  <si>
    <t>MEETING-5258</t>
  </si>
  <si>
    <t>1999-08-12T19:30:00Z</t>
  </si>
  <si>
    <t>MEETING-5259</t>
  </si>
  <si>
    <t>1999-08-23T16:45:00Z</t>
  </si>
  <si>
    <t>Pre-Lot21 Discussion</t>
  </si>
  <si>
    <t>Thought we should quickly get together prior to our Lot meeting at 11am to discuss our agenda.  Does this work?</t>
  </si>
  <si>
    <t>MEETING-5260</t>
  </si>
  <si>
    <t>2000-05-02T20:00:00Z</t>
  </si>
  <si>
    <t>your cell phone?</t>
  </si>
  <si>
    <t>CBSMarketwatch - conference call</t>
  </si>
  <si>
    <t>Dan, Kimberly Seward (business development)  of CBSMarketwatch has technical questions that need to be answered before they will move on to contract.  If this time doesn't work for you, please propose one that does.  Thanks</t>
  </si>
  <si>
    <t>MEETING-5261</t>
  </si>
  <si>
    <t>1999-05-19T22:00:00Z</t>
  </si>
  <si>
    <t>CNBC brainstorming call</t>
  </si>
  <si>
    <t>MEETING-5262</t>
  </si>
  <si>
    <t>2000-09-11T19:00:00Z</t>
  </si>
  <si>
    <t>Updated: Conference call to discuss content distribution</t>
  </si>
  <si>
    <t>Patrick,  Trish is out next week, how does Sept 11th  at 3pm (EDT) work for you?  Regards, Tony  --------------------------------------------------------------  Hi Patrick,  Wanted to follow up on our meeting from last week.  Please let us know if you are available Wed at 1:30 pm EDT to conduct this conference call.  I will set up a conference bridge.  Regards, Tony   Anthony N. Tarsia Director of Sales AvocadoIT, Inc. 4094 Majestic Lane, PMB 127 Fairfax, VA 22033  Office - 703-273-6313 Fax - 703-995-4722 e-mail - atarsia@avocadoit.com http://www.avocadoit.com</t>
  </si>
  <si>
    <t>MEETING-5263</t>
  </si>
  <si>
    <t>Engage [Flycast] w/Marcia - Jonathan Fox, Biz Dev Mgr, Russ Fradin, VP Biz Dev- 181 Fremont.</t>
  </si>
  <si>
    <t>MEETING-5264</t>
  </si>
  <si>
    <t>1999-10-12T20:00:00Z</t>
  </si>
  <si>
    <t>Aimee 1/4'ly review</t>
  </si>
  <si>
    <t>MEETING-5265</t>
  </si>
  <si>
    <t>1998-12-17T21:30:00Z</t>
  </si>
  <si>
    <t>MaryKay Bryan - Sales Executive Interview</t>
  </si>
  <si>
    <t>MEETING-5266</t>
  </si>
  <si>
    <t>1999-07-27T21:00:00Z</t>
  </si>
  <si>
    <t>Marketing Strategy Framework w/Leigh</t>
  </si>
  <si>
    <t>MEETING-5267</t>
  </si>
  <si>
    <t>MEETING-5268</t>
  </si>
  <si>
    <t>1999-04-26T17:30:00Z</t>
  </si>
  <si>
    <t>Barbara Heinrich - she will call</t>
  </si>
  <si>
    <t>MEETING-5269</t>
  </si>
  <si>
    <t>1999-09-21T20:00:00Z</t>
  </si>
  <si>
    <t>MEETING-5270</t>
  </si>
  <si>
    <t>1999-09-30T19:00:00Z</t>
  </si>
  <si>
    <t>Sinanet call -see below for phone # you call.</t>
  </si>
  <si>
    <t>Pls make the call to (408)548-0000 Vicki Liao ext 1317 or Bo Zhang  ext 1318</t>
  </si>
  <si>
    <t>MEETING-5271</t>
  </si>
  <si>
    <t>1999-02-18T23:30:00Z</t>
  </si>
  <si>
    <t>Pete Gilbert - CBS SportsLine</t>
  </si>
  <si>
    <t>MEETING-5272</t>
  </si>
  <si>
    <t>This meeting will be dedicated to the review of the Verizon presentation.  It replaces our regular weekly meeting.</t>
  </si>
  <si>
    <t>MEETING-5273</t>
  </si>
  <si>
    <t>1999-03-10T22:30:00Z</t>
  </si>
  <si>
    <t>PingPong Room</t>
  </si>
  <si>
    <t>Patricia Lim [Interview]</t>
  </si>
  <si>
    <t>MEETING-5274</t>
  </si>
  <si>
    <t>1999-08-30T18:00:00Z</t>
  </si>
  <si>
    <t>Meet with Brooke Fesperman -- she comes here.</t>
  </si>
  <si>
    <t>MEETING-5275</t>
  </si>
  <si>
    <t>1998-09-03T17:00:00Z</t>
  </si>
  <si>
    <t>MEETING-5276</t>
  </si>
  <si>
    <t>1999-06-11T20:30:00Z</t>
  </si>
  <si>
    <t>Interview w/ Peter Langenstein for sales mgr.</t>
  </si>
  <si>
    <t>MEETING-5277</t>
  </si>
  <si>
    <t>1999-06-23T15:30:00Z</t>
  </si>
  <si>
    <t>Jeff Flores - Time Inc., New Media - 434-5232</t>
  </si>
  <si>
    <t>MEETING-5278</t>
  </si>
  <si>
    <t>Kelsey - Hilton Hotel - they call me</t>
  </si>
  <si>
    <t>MEETING-5280</t>
  </si>
  <si>
    <t>1999-08-11T19:30:00Z</t>
  </si>
  <si>
    <t>Meet with Aimee</t>
  </si>
  <si>
    <t>MEETING-5281</t>
  </si>
  <si>
    <t>John O'Reilly - Pinpoint - [confirmed]</t>
  </si>
  <si>
    <t>MEETING-5282</t>
  </si>
  <si>
    <t>1999-05-27T19:00:00Z</t>
  </si>
  <si>
    <t>Beth Haggerty -[Tami Stockfish - Buena Vista]  i will call</t>
  </si>
  <si>
    <t>MEETING-5283</t>
  </si>
  <si>
    <t>1999-10-09T00:30:00Z</t>
  </si>
  <si>
    <t>strategic planning</t>
  </si>
  <si>
    <t>MEETING-5284</t>
  </si>
  <si>
    <t>2000-03-15T20:00:00Z</t>
  </si>
  <si>
    <t>Buyer Touch  call with Mike Bezona - he calls me [confirmed] - Jeff Hopwood?</t>
  </si>
  <si>
    <t>MEETING-5285</t>
  </si>
  <si>
    <t>1999-07-30T23:00:00Z</t>
  </si>
  <si>
    <t>Interview w/ Stacey Welsh.</t>
  </si>
  <si>
    <t>MEETING-5286</t>
  </si>
  <si>
    <t>1999-03-29T23:00:00Z</t>
  </si>
  <si>
    <t>SSM's office</t>
  </si>
  <si>
    <t>Discuss Restrack</t>
  </si>
  <si>
    <t>MEETING-5287</t>
  </si>
  <si>
    <t>Kathy Stayberg - She will call me</t>
  </si>
  <si>
    <t>MEETING-5288</t>
  </si>
  <si>
    <t>1999-09-17T01:30:00Z</t>
  </si>
  <si>
    <t>MEETING-5289</t>
  </si>
  <si>
    <t>1999-09-28T20:30:00Z</t>
  </si>
  <si>
    <t>MEETING-5290</t>
  </si>
  <si>
    <t>1998-10-07T18:00:00Z</t>
  </si>
  <si>
    <t>L&amp;W Conference Call</t>
  </si>
  <si>
    <t>MEETING-5291</t>
  </si>
  <si>
    <t>1999-07-13T20:00:00Z</t>
  </si>
  <si>
    <t>Megan Gray - RE.com; Excite</t>
  </si>
  <si>
    <t>MEETING-5292</t>
  </si>
  <si>
    <t>1999-08-25T19:30:00Z</t>
  </si>
  <si>
    <t>Momo's</t>
  </si>
  <si>
    <t>Pete Gilbert</t>
  </si>
  <si>
    <t>MEETING-5293</t>
  </si>
  <si>
    <t>1999-03-04T23:30:00Z</t>
  </si>
  <si>
    <t>Dr. Ian Armstrong</t>
  </si>
  <si>
    <t>MEETING-5294</t>
  </si>
  <si>
    <t>1999-08-26T20:30:00Z</t>
  </si>
  <si>
    <t>Marketing Strategy</t>
  </si>
  <si>
    <t>MEETING-5295</t>
  </si>
  <si>
    <t>1998-08-27T15:30:00Z</t>
  </si>
  <si>
    <t>I-Search [teleconf. Board Members]</t>
  </si>
  <si>
    <t>MEETING-5296</t>
  </si>
  <si>
    <t>1999-08-10T00:00:00Z</t>
  </si>
  <si>
    <t>MEETING-5297</t>
  </si>
  <si>
    <t>1999-08-17T22:00:00Z</t>
  </si>
  <si>
    <t>Digital Cities call 703-265-1528- Trish to call in</t>
  </si>
  <si>
    <t>MEETING-5298</t>
  </si>
  <si>
    <t>1999-05-10T20:00:00Z</t>
  </si>
  <si>
    <t>Personify contract mtg</t>
  </si>
  <si>
    <t>MEETING-5299</t>
  </si>
  <si>
    <t>1999-10-07T19:30:00Z</t>
  </si>
  <si>
    <t>here in person -- barbara's office</t>
  </si>
  <si>
    <t>Doug Chertok, candidate</t>
  </si>
  <si>
    <t>Juliet: can you please greet this candidate?  Can I let him know to call you when he arrives?  (I'll be out of the office).</t>
  </si>
  <si>
    <t>MEETING-5300</t>
  </si>
  <si>
    <t>Trish and Joe meet</t>
  </si>
  <si>
    <t>MEETING-5301</t>
  </si>
  <si>
    <t>1999-07-21T21:30:00Z</t>
  </si>
  <si>
    <t>Michael's Office</t>
  </si>
  <si>
    <t>Bus Dev Comp Issues</t>
  </si>
  <si>
    <t>MEETING-5302</t>
  </si>
  <si>
    <t>1999-07-29T19:00:00Z</t>
  </si>
  <si>
    <t>call w/Megan to finish up contract</t>
  </si>
  <si>
    <t>CLARK:  this is in addition to the time you needed with her today.</t>
  </si>
  <si>
    <t>MEETING-5303</t>
  </si>
  <si>
    <t>1999-03-24T22:00:00Z</t>
  </si>
  <si>
    <t>David Frankel / Pentawave</t>
  </si>
  <si>
    <t>MEETING-5304</t>
  </si>
  <si>
    <t>1999-09-15T20:00:00Z</t>
  </si>
  <si>
    <t>MEETING-5305</t>
  </si>
  <si>
    <t>1999-09-24T18:00:00Z</t>
  </si>
  <si>
    <t>MEETING-5306</t>
  </si>
  <si>
    <t>1998-09-30T19:00:00Z</t>
  </si>
  <si>
    <t>MEETING-5307</t>
  </si>
  <si>
    <t>1999-05-27T21:00:00Z</t>
  </si>
  <si>
    <t>Mike's Office</t>
  </si>
  <si>
    <t>Corp &amp; Bus Dev Update meeting</t>
  </si>
  <si>
    <t>MEETING-5308</t>
  </si>
  <si>
    <t>1999-08-25T16:00:00Z</t>
  </si>
  <si>
    <t>Megan</t>
  </si>
  <si>
    <t>MEETING-5309</t>
  </si>
  <si>
    <t>1999-09-01T20:00:00Z</t>
  </si>
  <si>
    <t>Next megan call, FYI</t>
  </si>
  <si>
    <t>MEETING-5310</t>
  </si>
  <si>
    <t>1999-06-07T21:00:00Z</t>
  </si>
  <si>
    <t>Updated: Cont of discussion of ad/ sponsorships</t>
  </si>
  <si>
    <t>MEETING-5311</t>
  </si>
  <si>
    <t>1999-06-17T21:00:00Z</t>
  </si>
  <si>
    <t>Having scheduling difficulties.  Can we see how far we can get in 30?</t>
  </si>
  <si>
    <t>MEETING-5312</t>
  </si>
  <si>
    <t>2000-03-29T01:00:00Z</t>
  </si>
  <si>
    <t>Joe Gorman - Cortex Interactive, Inc [tentative] - I call him - 512-472-1213 x515</t>
  </si>
  <si>
    <t>MEETING-5313</t>
  </si>
  <si>
    <t>2000-10-05T01:00:00Z</t>
  </si>
  <si>
    <t>MEETING-5314</t>
  </si>
  <si>
    <t>Dan Baca - Voice Portal</t>
  </si>
  <si>
    <t>MEETING-5315</t>
  </si>
  <si>
    <t>1999-08-13T18:00:00Z</t>
  </si>
  <si>
    <t>MEETING-5316</t>
  </si>
  <si>
    <t>Open conf room - call me at 206-323-5105</t>
  </si>
  <si>
    <t>Verizon Portal Strategy discussion</t>
  </si>
  <si>
    <t>Now that we have the Verizon RFI, let's discuss how we can fill in the pieces.  We may need to set up a call number, depending on where people are.  LEt me know if you will be at the office or calling in.</t>
  </si>
  <si>
    <t>MEETING-5318</t>
  </si>
  <si>
    <t>1999-10-14T00:00:00Z</t>
  </si>
  <si>
    <t>MEETING-5319</t>
  </si>
  <si>
    <t>Trish calls from her office</t>
  </si>
  <si>
    <t>Megan Grey re homeseekers/webstakes</t>
  </si>
  <si>
    <t>MEETING-5320</t>
  </si>
  <si>
    <t>1999-04-06T20:30:00Z</t>
  </si>
  <si>
    <t>SSM Office</t>
  </si>
  <si>
    <t>SSM - Responsiblity List</t>
  </si>
  <si>
    <t>MEETING-5321</t>
  </si>
  <si>
    <t>PM Conference room</t>
  </si>
  <si>
    <t>Management reporting meeting</t>
  </si>
  <si>
    <t>MEETING-5322</t>
  </si>
  <si>
    <t>1999-09-13T23:00:00Z</t>
  </si>
  <si>
    <t>MoMo's, no res were needed</t>
  </si>
  <si>
    <t>Joe Delaney, candidate</t>
  </si>
  <si>
    <t>MEETING-5323</t>
  </si>
  <si>
    <t>1998-09-25T22:00:00Z</t>
  </si>
  <si>
    <t>Anne Gregor - Editorial Budget</t>
  </si>
  <si>
    <t>MEETING-5324</t>
  </si>
  <si>
    <t>Sales Training - 5201 Great American Parkway #122</t>
  </si>
  <si>
    <t>MEETING-5325</t>
  </si>
  <si>
    <t>1999-02-22T19:00:00Z</t>
  </si>
  <si>
    <t>Sammy Tom</t>
  </si>
  <si>
    <t>MEETING-5326</t>
  </si>
  <si>
    <t>1999-08-23T22:30:00Z</t>
  </si>
  <si>
    <t>iOwn</t>
  </si>
  <si>
    <t>Chris Keeler of Media Metrix</t>
  </si>
  <si>
    <t>MEETING-5327</t>
  </si>
  <si>
    <t>1998-08-17T18:00:00Z</t>
  </si>
  <si>
    <t>tentative</t>
  </si>
  <si>
    <t>Conf. call - ISearch</t>
  </si>
  <si>
    <t>Dial  in #: (800) 891-9585 HOST CODE: 133795</t>
  </si>
  <si>
    <t>MEETING-5328</t>
  </si>
  <si>
    <t>1999-08-31T16:00:00Z</t>
  </si>
  <si>
    <t>MEETING-5329</t>
  </si>
  <si>
    <t>1999-06-03T02:00:00Z</t>
  </si>
  <si>
    <t>Accupuncture - Dana</t>
  </si>
  <si>
    <t>MEETING-5330</t>
  </si>
  <si>
    <t>1999-06-15T00:00:00Z</t>
  </si>
  <si>
    <t>Ben Bellinson - he will call me</t>
  </si>
  <si>
    <t>MEETING-5331</t>
  </si>
  <si>
    <t>2000-04-14T21:30:00Z</t>
  </si>
  <si>
    <t>Targus - [tentative] we call them</t>
  </si>
  <si>
    <t>MEETING-5332</t>
  </si>
  <si>
    <t>1999-01-12T21:00:00Z</t>
  </si>
  <si>
    <t>TRUCK MEETING:  Steve's office</t>
  </si>
  <si>
    <t>MEETING-5333</t>
  </si>
  <si>
    <t>1999-08-04T22:00:00Z</t>
  </si>
  <si>
    <t>Megan con call - see below</t>
  </si>
  <si>
    <t>To help expedite quick turnaround of contracts, Trish asks that you be close by during these calls with Megan that for the short term will be held 1x/day for one hour.  That way, if there's extra time to move onto other contracts, and she's had a chance to review ones that you've forwarded to her, you can be at hand to be pulled into this discussion.  Please talk with me if you have any questions.  -Sarah</t>
  </si>
  <si>
    <t>MEETING-5334</t>
  </si>
  <si>
    <t>2555 Townsgate Road</t>
  </si>
  <si>
    <t>Mike Balducci - NetZero</t>
  </si>
  <si>
    <t>Take 101 freeway - exit at Westlake Blvd.  at intersection of Westlake and Townsgate</t>
  </si>
  <si>
    <t>MEETING-5335</t>
  </si>
  <si>
    <t>1999-05-18T23:00:00Z</t>
  </si>
  <si>
    <t>MEETING-5336</t>
  </si>
  <si>
    <t>1999-10-01T18:15:00Z</t>
  </si>
  <si>
    <t>He call</t>
  </si>
  <si>
    <t>MEETING-5337</t>
  </si>
  <si>
    <t>1999-10-11T21:30:00Z</t>
  </si>
  <si>
    <t>kathleen, Trish, Sarah</t>
  </si>
  <si>
    <t>MEETING-5338</t>
  </si>
  <si>
    <t>1999-07-26T18:30:00Z</t>
  </si>
  <si>
    <t>he calls you.</t>
  </si>
  <si>
    <t>Aaron Kushner of mymove.com</t>
  </si>
  <si>
    <t>617-558-8000 x1291 and Sarah, his asst's ext. 1290.</t>
  </si>
  <si>
    <t>MEETING-5339</t>
  </si>
  <si>
    <t>1999-03-31T20:00:00Z</t>
  </si>
  <si>
    <t>Sandra Cheng Meeting</t>
  </si>
  <si>
    <t>Trish would like to speak with you for a few minutes as soon as she gets in to the office.</t>
  </si>
  <si>
    <t>MEETING-5340</t>
  </si>
  <si>
    <t>1999-09-20T18:30:00Z</t>
  </si>
  <si>
    <t>Excite - they will call me</t>
  </si>
  <si>
    <t>MEETING-5341</t>
  </si>
  <si>
    <t>1999-09-09T19:30:00Z</t>
  </si>
  <si>
    <t>MEETING-5342</t>
  </si>
  <si>
    <t>1998-09-22T18:30:00Z</t>
  </si>
  <si>
    <t>Kevin Dorlte [candidate]</t>
  </si>
  <si>
    <t>Candidate for VP,Affiliate Sales</t>
  </si>
  <si>
    <t>MEETING-5343</t>
  </si>
  <si>
    <t>2000-05-05T17:00:00Z</t>
  </si>
  <si>
    <t>Excite Meeting</t>
  </si>
  <si>
    <t>MEETING-5344</t>
  </si>
  <si>
    <t>1999-02-17T21:00:00Z</t>
  </si>
  <si>
    <t>Janet Simpson &amp; Adam Stein - Yahoo!</t>
  </si>
  <si>
    <t>MEETING-5345</t>
  </si>
  <si>
    <t>Tony Goolsby - Personify [tentative] - i call him 415-782-2050</t>
  </si>
  <si>
    <t>MEETING-5346</t>
  </si>
  <si>
    <t>1998-08-12T17:30:00Z</t>
  </si>
  <si>
    <t>Lauren will call me</t>
  </si>
  <si>
    <t>MEETING-5347</t>
  </si>
  <si>
    <t>2000-04-10T22:00:00Z</t>
  </si>
  <si>
    <t>Craig - Carrier portal strategy</t>
  </si>
  <si>
    <t>MEETING-5348</t>
  </si>
  <si>
    <t>2000-03-17T23:30:00Z</t>
  </si>
  <si>
    <t>Visto - Demo &amp; engineering discussion</t>
  </si>
  <si>
    <t>MEETING-5349</t>
  </si>
  <si>
    <t>1999-01-07T00:30:00Z</t>
  </si>
  <si>
    <t>Heidi Halverson - Marketing</t>
  </si>
  <si>
    <t>MEETING-5350</t>
  </si>
  <si>
    <t>1999-04-21T23:00:00Z</t>
  </si>
  <si>
    <t>Mike will call me</t>
  </si>
  <si>
    <t>MEETING-5351</t>
  </si>
  <si>
    <t>1999-09-29T20:00:00Z</t>
  </si>
  <si>
    <t>Sarah Harrison</t>
  </si>
  <si>
    <t>We had to move things around a bit...hope this works.</t>
  </si>
  <si>
    <t>MEETING-5352</t>
  </si>
  <si>
    <t>Main Conference Room</t>
  </si>
  <si>
    <t>Robert Half Career Assessment Tool - Conference Call</t>
  </si>
  <si>
    <t>MEETING-5353</t>
  </si>
  <si>
    <t>1999-09-16T18:00:00Z</t>
  </si>
  <si>
    <t>MEETING-5354</t>
  </si>
  <si>
    <t>1999-09-06T16:00:00Z</t>
  </si>
  <si>
    <t>MEETING-5355</t>
  </si>
  <si>
    <t>1998-09-17T18:30:00Z</t>
  </si>
  <si>
    <t>Sue, candidate for Western Reg. Sales MGR</t>
  </si>
  <si>
    <t>MEETING-5356</t>
  </si>
  <si>
    <t>1999-02-11T20:30:00Z</t>
  </si>
  <si>
    <t>CHRIS KRAMER PAGE #301/510-5510 TO CALL TRISH</t>
  </si>
  <si>
    <t>MEETING-5357</t>
  </si>
  <si>
    <t>Kim Barnes - Let's Talk - not confirmed - she calls me</t>
  </si>
  <si>
    <t>MEETING-5358</t>
  </si>
  <si>
    <t>1999-08-18T17:30:00Z</t>
  </si>
  <si>
    <t>MEETING-5359</t>
  </si>
  <si>
    <t>1999-05-26T20:00:00Z</t>
  </si>
  <si>
    <t>Discussion of sponsorships from relocation companies</t>
  </si>
  <si>
    <t>Harvey,  Trish and I wanted to meet with you to discuss sponsorships we are pursuing to put on our site from moving service companies.  We know that you are pursuing large relationships in the relocation channel.  We want to make sure that our efforts are leveraging and complementing your efforts.  Thanks! Aimee</t>
  </si>
  <si>
    <t>MEETING-5360</t>
  </si>
  <si>
    <t>2000-03-31T22:00:00Z</t>
  </si>
  <si>
    <t>Mike from Digital Face [confirmed] - I call him</t>
  </si>
  <si>
    <t>MEETING-5361</t>
  </si>
  <si>
    <t>1999-10-18T22:00:00Z</t>
  </si>
  <si>
    <t>After executive team meeting-San Francisco</t>
  </si>
  <si>
    <t>Updated: Sales/Leads/Goals meeting</t>
  </si>
  <si>
    <t>add Baron Wilhelm to attendees  Here is the agenda for today.</t>
  </si>
  <si>
    <t>MEETING-5362</t>
  </si>
  <si>
    <t>1999-05-07T17:00:00Z</t>
  </si>
  <si>
    <t>Lot 21 Report Meeting</t>
  </si>
  <si>
    <t>MEETING-5363</t>
  </si>
  <si>
    <t>1999-09-27T20:30:00Z</t>
  </si>
  <si>
    <t>MEETING-5364</t>
  </si>
  <si>
    <t>MEETING-5365</t>
  </si>
  <si>
    <t>1999-07-09T22:00:00Z</t>
  </si>
  <si>
    <t>Updated: review contract with HomeFair</t>
  </si>
  <si>
    <t>will 3 or 3:30 work for y'all?</t>
  </si>
  <si>
    <t>MEETING-5367</t>
  </si>
  <si>
    <t>1999-03-22T23:00:00Z</t>
  </si>
  <si>
    <t>Bijan Sabet [Please call him]</t>
  </si>
  <si>
    <t>MEETING-5368</t>
  </si>
  <si>
    <t>1999-09-14T17:15:00Z</t>
  </si>
  <si>
    <t>she calls u</t>
  </si>
  <si>
    <t>Stephanie Gilbert</t>
  </si>
  <si>
    <t>MEETING-5369</t>
  </si>
  <si>
    <t>1998-09-14T19:30:00Z</t>
  </si>
  <si>
    <t>MEETING-5370</t>
  </si>
  <si>
    <t>1999-06-26T17:00:00Z</t>
  </si>
  <si>
    <t>MEETING-5371</t>
  </si>
  <si>
    <t>2000-04-24T23:00:00Z</t>
  </si>
  <si>
    <t>Press kit review with Debbie and Jamie</t>
  </si>
  <si>
    <t>MEETING-5372</t>
  </si>
  <si>
    <t>1999-02-05T21:30:00Z</t>
  </si>
  <si>
    <t>MEETING-5373</t>
  </si>
  <si>
    <t>Heidi Krauel - [confirmed] - I call her - 212-484-7645</t>
  </si>
  <si>
    <t>MEETING-5374</t>
  </si>
  <si>
    <t>1999-08-24T17:30:00Z</t>
  </si>
  <si>
    <t>MEETING-5376</t>
  </si>
  <si>
    <t>2000-03-28T00:00:00Z</t>
  </si>
  <si>
    <t>Alan Rieter - meeting for Craig</t>
  </si>
  <si>
    <t>MEETING-5377</t>
  </si>
  <si>
    <t>1998-12-23T18:00:00Z</t>
  </si>
  <si>
    <t>Megan - NewsReal</t>
  </si>
  <si>
    <t>MEETING-5378</t>
  </si>
  <si>
    <t>1999-07-28T22:00:00Z</t>
  </si>
  <si>
    <t>Citron</t>
  </si>
  <si>
    <t>Competitive Review</t>
  </si>
  <si>
    <t>We will get together with Lot and Citron to review what the competition is doing.</t>
  </si>
  <si>
    <t>MEETING-5379</t>
  </si>
  <si>
    <t>2000-07-18T20:00:00Z</t>
  </si>
  <si>
    <t>Jamie Proctor - GoAmerica - he calls me</t>
  </si>
  <si>
    <t>MEETING-5380</t>
  </si>
  <si>
    <t>1999-04-07T23:30:00Z</t>
  </si>
  <si>
    <t>Anne Gregor-TekMetrics &amp; deal structuring</t>
  </si>
  <si>
    <t>MEETING-5381</t>
  </si>
  <si>
    <t>1999-09-22T23:30:00Z</t>
  </si>
  <si>
    <t>He call u 415-264 0410 cell phone</t>
  </si>
  <si>
    <t>Kevin Berger, CBS Market watch</t>
  </si>
  <si>
    <t>MEETING-5382</t>
  </si>
  <si>
    <t>MEETING-5383</t>
  </si>
  <si>
    <t>1999-07-08T16:00:00Z</t>
  </si>
  <si>
    <t>Barb Meeting</t>
  </si>
  <si>
    <t>MEETING-5384</t>
  </si>
  <si>
    <t>1999-07-17T07:00:00Z</t>
  </si>
  <si>
    <t>MEETING-5385</t>
  </si>
  <si>
    <t>1999-02-24T19:00:00Z</t>
  </si>
  <si>
    <t>Location - Front CR</t>
  </si>
  <si>
    <t>FW: Meeting #2, RE:  CAMPBELL EWALD--[3rd Re-Sched.]</t>
  </si>
  <si>
    <t>Please confirm you can attend above called by Trish.  Purpose is to review reports discussed in the initial meeting of Feb. 2, along with Campbell Ewald's report. Suzie Vye will not be able to attend.  Thanks,   sue</t>
  </si>
  <si>
    <t>MEETING-5386</t>
  </si>
  <si>
    <t>1999-08-31T21:30:00Z</t>
  </si>
  <si>
    <t>MEETING-5387</t>
  </si>
  <si>
    <t>1999-06-16T20:00:00Z</t>
  </si>
  <si>
    <t>Barb &amp; Ned re: online plan</t>
  </si>
  <si>
    <t>MEETING-5388</t>
  </si>
  <si>
    <t>Weekly EStaff Meeting</t>
  </si>
  <si>
    <t>MEETING-5389</t>
  </si>
  <si>
    <t>2000-05-08T23:30:00Z</t>
  </si>
  <si>
    <t>Josh Daniels - Go America</t>
  </si>
  <si>
    <t>MEETING-5390</t>
  </si>
  <si>
    <t>1999-08-23T15:45:00Z</t>
  </si>
  <si>
    <t>Interview with Danielle Caston</t>
  </si>
  <si>
    <t>MEETING-5392</t>
  </si>
  <si>
    <t>Engage [Flycast] w/Marcia - Jonathan Fox, Biz Dev Mgr, Russ Fradin, VP Biz Dev</t>
  </si>
  <si>
    <t>MEETING-5393</t>
  </si>
  <si>
    <t>1999-10-12T19:00:00Z</t>
  </si>
  <si>
    <t>trish's office</t>
  </si>
  <si>
    <t>aol call - details below</t>
  </si>
  <si>
    <t>Nancy, Joan and Sarah -   Please mark your calendars for our weekly iOwn call. It is now scheduled for  next Tuesday at 3:00est / 12:00pst. The meeting information (Meeting ID,  etc.) is listed below. If you have any questions please feel free to call me.  Thanks, Heather  Meeting Information: Meeting ID  2235 Meeting Telephone Number    1-877-708-6777 Meeting Name    iOwn Date for your meeting   October 12, 1999 Scheduled Start Time    3:00 PM Scheduled Length (minutes)      60 Number of locations     6</t>
  </si>
  <si>
    <t>MEETING-5394</t>
  </si>
  <si>
    <t>1998-12-17T20:00:00Z</t>
  </si>
  <si>
    <t>Rene G. - Infoseek Amendment</t>
  </si>
  <si>
    <t>MEETING-5395</t>
  </si>
  <si>
    <t>1999-08-03T18:00:00Z</t>
  </si>
  <si>
    <t>Megan - see below</t>
  </si>
  <si>
    <t>MEETING-5396</t>
  </si>
  <si>
    <t>1999-07-27T18:00:00Z</t>
  </si>
  <si>
    <t>Netscape/DCI Kickoff Meeting!</t>
  </si>
  <si>
    <t>Many people will be coming from NY, and Mountain View to wine and dine us....kidding.  Representatives from both Netscape and DCI will be in town to kickoff our new partnership, talk about strategies, plans and other related items.  I will follow up with a confirmed list of attendees when I receive it.  Paul</t>
  </si>
  <si>
    <t>MEETING-5397</t>
  </si>
  <si>
    <t>1999-04-24T19:00:00Z</t>
  </si>
  <si>
    <t>Armani Express</t>
  </si>
  <si>
    <t>Linda Denton</t>
  </si>
  <si>
    <t>MEETING-5398</t>
  </si>
  <si>
    <t>1999-09-21T18:00:00Z</t>
  </si>
  <si>
    <t>MEETING-5399</t>
  </si>
  <si>
    <t>1999-02-18T23:00:00Z</t>
  </si>
  <si>
    <t>SSM office</t>
  </si>
  <si>
    <t>SSM - List of Items</t>
  </si>
  <si>
    <t>MEETING-5400</t>
  </si>
  <si>
    <t>David Waxman - he will call me</t>
  </si>
  <si>
    <t>MEETING-5401</t>
  </si>
  <si>
    <t>1999-03-10T21:00:00Z</t>
  </si>
  <si>
    <t>Barbara - conference call - she will call me</t>
  </si>
  <si>
    <t>MEETING-5402</t>
  </si>
  <si>
    <t>1999-08-30T17:30:00Z</t>
  </si>
  <si>
    <t>Bus Dev/Mktg Org chart</t>
  </si>
  <si>
    <t>Oops, Trish meant for this to be 10:30-11:00.  Is that time possible?  Please indicate by accepting/not accepting.  Thx.  -Sarah Wanted to go over my vision regarding a new org structure for my department.  I've attached the proposed org chart and would appreciate your thoughts and recommendations.   For the 2 question marks, was going to allow Melissa a chance to pick which job she wants, then slot Paul into the position remaining.</t>
  </si>
  <si>
    <t>MEETING-5403</t>
  </si>
  <si>
    <t>1998-09-02T23:00:00Z</t>
  </si>
  <si>
    <t>LAT 5th Floor</t>
  </si>
  <si>
    <t>Renee LaBran - Review</t>
  </si>
  <si>
    <t>MEETING-5404</t>
  </si>
  <si>
    <t>1999-06-11T19:00:00Z</t>
  </si>
  <si>
    <t>512-7400</t>
  </si>
  <si>
    <t>Chris Werner Lunch @ Palomino</t>
  </si>
  <si>
    <t>MEETING-5405</t>
  </si>
  <si>
    <t>2000-11-20T21:00:00Z</t>
  </si>
  <si>
    <t>MEETING-5406</t>
  </si>
  <si>
    <t>MEETING-5407</t>
  </si>
  <si>
    <t>1999-08-11T19:00:00Z</t>
  </si>
  <si>
    <t>MEETING-5408</t>
  </si>
  <si>
    <t>1999-08-18T23:00:00Z</t>
  </si>
  <si>
    <t>First Review of August Creative</t>
  </si>
  <si>
    <t>Does this time work to look at inital round of August creative?</t>
  </si>
  <si>
    <t>MEETING-5409</t>
  </si>
  <si>
    <t>GoAmerica - rendering conference call</t>
  </si>
  <si>
    <t>MEETING-5410</t>
  </si>
  <si>
    <t>1999-10-08T21:45:00Z</t>
  </si>
  <si>
    <t>Intervw. Tom Pendoli, Corp. Dev. Candidate</t>
  </si>
  <si>
    <t>MEETING-5411</t>
  </si>
  <si>
    <t>2000-03-15T19:00:00Z</t>
  </si>
  <si>
    <t>confirmed</t>
  </si>
  <si>
    <t>iGo call with Rob Griffin - i call him</t>
  </si>
  <si>
    <t>MEETING-5412</t>
  </si>
  <si>
    <t>1999-07-23T22:00:00Z</t>
  </si>
  <si>
    <t>via phone</t>
  </si>
  <si>
    <t>Megan re excite</t>
  </si>
  <si>
    <t>MEETING-5413</t>
  </si>
  <si>
    <t>1999-03-29T21:00:00Z</t>
  </si>
  <si>
    <t>Trish's / Rene's Office</t>
  </si>
  <si>
    <t>Carol Reynes / Jupiter</t>
  </si>
  <si>
    <t>Overview of Jupiter's services</t>
  </si>
  <si>
    <t>MEETING-5414</t>
  </si>
  <si>
    <t>SFO Product Management</t>
  </si>
  <si>
    <t>Updated: Channel Meeting</t>
  </si>
  <si>
    <t>MEETING-5415</t>
  </si>
  <si>
    <t>Jeff Kateman -- Junglee</t>
  </si>
  <si>
    <t>MEETING-5416</t>
  </si>
  <si>
    <t>1999-07-13T17:30:00Z</t>
  </si>
  <si>
    <t>Megan Gray - RE.com, Excite</t>
  </si>
  <si>
    <t>MEETING-5417</t>
  </si>
  <si>
    <t>1999-08-12T17:30:00Z</t>
  </si>
  <si>
    <t>327B</t>
  </si>
  <si>
    <t>Marketing Financials</t>
  </si>
  <si>
    <t>Trish has read the reports, and thinks we can move through this in 1/2 hour....-Sarah</t>
  </si>
  <si>
    <t>MEETING-5418</t>
  </si>
  <si>
    <t>1999-03-04T23:00:00Z</t>
  </si>
  <si>
    <t>RHI Conference Call</t>
  </si>
  <si>
    <t>MEETING-5419</t>
  </si>
  <si>
    <t>1999-08-26T20:00:00Z</t>
  </si>
  <si>
    <t>MEETING-5420</t>
  </si>
  <si>
    <t>1998-08-26T21:30:00Z</t>
  </si>
  <si>
    <t>Joe Burkley [candidate]</t>
  </si>
  <si>
    <t>MEETING-5421</t>
  </si>
  <si>
    <t>Megan - Engage</t>
  </si>
  <si>
    <t>MEETING-5422</t>
  </si>
  <si>
    <t>2000-04-28T16:30:00Z</t>
  </si>
  <si>
    <t>Personify - Meet at their offices with Dan and Ron -</t>
  </si>
  <si>
    <t>MEETING-5423</t>
  </si>
  <si>
    <t>1999-08-09T23:00:00Z</t>
  </si>
  <si>
    <t>Daily call w/Megan</t>
  </si>
  <si>
    <t>Same as last week...please be on hand</t>
  </si>
  <si>
    <t>MEETING-5424</t>
  </si>
  <si>
    <t>1999-08-17T21:00:00Z</t>
  </si>
  <si>
    <t>Melissa &amp; Leigh</t>
  </si>
  <si>
    <t>MEETING-5425</t>
  </si>
  <si>
    <t>1999-05-25T17:45:00Z</t>
  </si>
  <si>
    <t>408-313-0799</t>
  </si>
  <si>
    <t>scott daniels - interview - my office</t>
  </si>
  <si>
    <t>trish --  this is a bus dev guy recently hired by Greg Richard of homes.com who he wanted us to talk to prior to our deal...the idea is might eventually be a resource for you or for me.  Can you meet with him at 10:45 or so that day?  let me know if you have any questions.  thx</t>
  </si>
  <si>
    <t>MEETING-5426</t>
  </si>
  <si>
    <t>1999-05-10T18:30:00Z</t>
  </si>
  <si>
    <t>DCI Conference Call</t>
  </si>
  <si>
    <t>MEETING-5427</t>
  </si>
  <si>
    <t>1999-10-07T18:40:00Z</t>
  </si>
  <si>
    <t>U call M's office/Deb</t>
  </si>
  <si>
    <t>Trish call Marcia, Robin</t>
  </si>
  <si>
    <t>MEETING-5428</t>
  </si>
  <si>
    <t>Lunch with Phil Viener</t>
  </si>
  <si>
    <t>MEETING-5429</t>
  </si>
  <si>
    <t>1999-07-29T18:00:00Z</t>
  </si>
  <si>
    <t>Blodwen's office</t>
  </si>
  <si>
    <t>Marketing needs from engineering</t>
  </si>
  <si>
    <t>MEETING-5430</t>
  </si>
  <si>
    <t>1999-09-15T19:00:00Z</t>
  </si>
  <si>
    <t>Weekly meeting w/Melissa</t>
  </si>
  <si>
    <t>Is it possible for you to reschedule this meeting for the time indicated here?  Just respond by accepting/not accepting.  Thanks. -Sarah</t>
  </si>
  <si>
    <t>MEETING-5431</t>
  </si>
  <si>
    <t>1999-09-24T00:00:00Z</t>
  </si>
  <si>
    <t>joe delaney - he will call me</t>
  </si>
  <si>
    <t>MEETING-5432</t>
  </si>
  <si>
    <t>1998-09-30T17:00:00Z</t>
  </si>
  <si>
    <t>Meeting:  eCALL -- Bart Wolman</t>
  </si>
  <si>
    <t>MEETING-5433</t>
  </si>
  <si>
    <t>2000-05-16T23:00:00Z</t>
  </si>
  <si>
    <t>Mom &amp; Dad - iCugini - reservation made</t>
  </si>
  <si>
    <t>MEETING-5434</t>
  </si>
  <si>
    <t>1999-09-13T17:00:00Z</t>
  </si>
  <si>
    <t>Martinez - #213</t>
  </si>
  <si>
    <t>Updated: Management Team Meeting</t>
  </si>
  <si>
    <t>Updated members of Management Team - no change in dates. 9/7/99 Bolet  Meeting time moved to 10am.  Management meetings are still scheduled to held on the second Monday of each month.  From now on they will be held in our Martinez office.</t>
  </si>
  <si>
    <t>MEETING-5435</t>
  </si>
  <si>
    <t>1998-08-20T22:00:00Z</t>
  </si>
  <si>
    <t>your ofc.</t>
  </si>
  <si>
    <t>Judy Shirley/Wentworth Co.</t>
  </si>
  <si>
    <t>MEETING-5436</t>
  </si>
  <si>
    <t>1999-06-17T18:45:00Z</t>
  </si>
  <si>
    <t>Hair Now- Billy</t>
  </si>
  <si>
    <t>MEETING-5437</t>
  </si>
  <si>
    <t>Bob Nitschke - Verocom.com [confirmed] -he calls me -</t>
  </si>
  <si>
    <t>MEETING-5438</t>
  </si>
  <si>
    <t>2000-04-21T20:00:00Z</t>
  </si>
  <si>
    <t>Press kit meeting w/Debbie and jamie</t>
  </si>
  <si>
    <t>MEETING-5439</t>
  </si>
  <si>
    <t>1999-08-13T16:00:00Z</t>
  </si>
  <si>
    <t>Discussion w/ Megan and AdForce atty, sales person</t>
  </si>
  <si>
    <t>contract which was sent is attached</t>
  </si>
  <si>
    <t>MEETING-5440</t>
  </si>
  <si>
    <t>1999-08-06T18:00:00Z</t>
  </si>
  <si>
    <t>MEETING-5441</t>
  </si>
  <si>
    <t>1999-05-20T23:30:00Z</t>
  </si>
  <si>
    <t>Maggie Pettinato - Martha Stewart</t>
  </si>
  <si>
    <t>MEETING-5442</t>
  </si>
  <si>
    <t>1999-10-05T16:00:00Z</t>
  </si>
  <si>
    <t>MEETING-5443</t>
  </si>
  <si>
    <t>1998-11-25T21:00:00Z</t>
  </si>
  <si>
    <t>MEETING-5444</t>
  </si>
  <si>
    <t>Martinez</t>
  </si>
  <si>
    <t>Executive Team Meeting</t>
  </si>
  <si>
    <t>Outlook meeting this Wednesday was inadvertently cancelled. This is to put it back in the calendar.</t>
  </si>
  <si>
    <t>MEETING-5445</t>
  </si>
  <si>
    <t>1999-07-19T23:00:00Z</t>
  </si>
  <si>
    <t>Product Mgmt Rm</t>
  </si>
  <si>
    <t>Suzanne of Martha Stewart</t>
  </si>
  <si>
    <t>MEETING-5446</t>
  </si>
  <si>
    <t>1999-07-28T18:30:00Z</t>
  </si>
  <si>
    <t>Paul Ch re Sinanet</t>
  </si>
  <si>
    <t>Paul: turns out the time we originally scheduled for this is unworkable b/c it needs to be travel time.  Is this ok? -S</t>
  </si>
  <si>
    <t>MEETING-5447</t>
  </si>
  <si>
    <t>1999-03-19T20:00:00Z</t>
  </si>
  <si>
    <t>Lunch w/Peggy</t>
  </si>
  <si>
    <t>MEETING-5448</t>
  </si>
  <si>
    <t>Greg Pfeifer - Palmtrail - i call him</t>
  </si>
  <si>
    <t>MEETING-5449</t>
  </si>
  <si>
    <t>1999-04-06T19:00:00Z</t>
  </si>
  <si>
    <t>Lunch w/Mom &amp; Dad</t>
  </si>
  <si>
    <t>MEETING-5450</t>
  </si>
  <si>
    <t>1999-09-22T16:00:00Z</t>
  </si>
  <si>
    <t>MEETING-5451</t>
  </si>
  <si>
    <t>1999-09-13T22:00:00Z</t>
  </si>
  <si>
    <t>MEETING-5452</t>
  </si>
  <si>
    <t>1998-09-25T21:00:00Z</t>
  </si>
  <si>
    <t>2:15PM Conference Call w/Amazon.com:  Ram Shriram, Greg Bahue and SSM</t>
  </si>
  <si>
    <t>MEETING-5453</t>
  </si>
  <si>
    <t>2000-05-09T22:30:00Z</t>
  </si>
  <si>
    <t>Kimberly Seward - CBSMarketwatch - [tentative] we call her</t>
  </si>
  <si>
    <t>MEETING-5454</t>
  </si>
  <si>
    <t>1999-02-22T18:00:00Z</t>
  </si>
  <si>
    <t>MEETING-5455</t>
  </si>
  <si>
    <t>2000-05-31T16:30:00Z</t>
  </si>
  <si>
    <t>MEETING-5456</t>
  </si>
  <si>
    <t>1999-08-23T22:00:00Z</t>
  </si>
  <si>
    <t>contract review -MonsterDaata</t>
  </si>
  <si>
    <t>MEETING-5457</t>
  </si>
  <si>
    <t>1998-08-14T23:00:00Z</t>
  </si>
  <si>
    <t>Rene G Tri-Weekly</t>
  </si>
  <si>
    <t>MEETING-5458</t>
  </si>
  <si>
    <t>1999-06-14T21:30:00Z</t>
  </si>
  <si>
    <t>Outstanding Job Reqs for Bus Dev</t>
  </si>
  <si>
    <t>Michael,  I'd like to review the outstanding job reqs for my department.  I understand that there are 2 reqs that have been approved.  One for "Lead Generation" and one for "Account Manager".  I'd like to restructure the department and need to see what the available $$$'s are in preapproved reqs.    Thanks, Trish</t>
  </si>
  <si>
    <t>MEETING-5459</t>
  </si>
  <si>
    <t>1999-01-12T18:30:00Z</t>
  </si>
  <si>
    <t>Updated: Glen Smith[Baker &amp; Hostetler]</t>
  </si>
  <si>
    <t>Re:  Pending legal issues 213/975-1617</t>
  </si>
  <si>
    <t>MEETING-5460</t>
  </si>
  <si>
    <t>1999-08-12T02:00:00Z</t>
  </si>
  <si>
    <t>MEETING-5461</t>
  </si>
  <si>
    <t>AOL discussion</t>
  </si>
  <si>
    <t>MEETING-5462</t>
  </si>
  <si>
    <t>1998-11-19T00:30:00Z</t>
  </si>
  <si>
    <t>MEETING-5463</t>
  </si>
  <si>
    <t>1999-10-11T21:00:00Z</t>
  </si>
  <si>
    <t>MEETING-5464</t>
  </si>
  <si>
    <t>2000-06-26T22:00:00Z</t>
  </si>
  <si>
    <t>Marcia - update meeting</t>
  </si>
  <si>
    <t>MEETING-5465</t>
  </si>
  <si>
    <t>1999-03-31T19:00:00Z</t>
  </si>
  <si>
    <t>Phone conference</t>
  </si>
  <si>
    <t>Ben Bellison</t>
  </si>
  <si>
    <t>MEETING-5466</t>
  </si>
  <si>
    <t>1999-09-20T17:30:00Z</t>
  </si>
  <si>
    <t>Meet w/ Tina Tran</t>
  </si>
  <si>
    <t>MEETING-5467</t>
  </si>
  <si>
    <t>1999-09-09T19:00:00Z</t>
  </si>
  <si>
    <t>Tina Tran</t>
  </si>
  <si>
    <t>MEETING-5468</t>
  </si>
  <si>
    <t>1999-06-23T23:00:00Z</t>
  </si>
  <si>
    <t>Pete Gilbert - Java?</t>
  </si>
  <si>
    <t>MEETING-5469</t>
  </si>
  <si>
    <t>1999-02-17T19:30:00Z</t>
  </si>
  <si>
    <t>Sam Worley - KPMG Audit Papers</t>
  </si>
  <si>
    <t>MEETING-5471</t>
  </si>
  <si>
    <t>2000-05-24T20:00:00Z</t>
  </si>
  <si>
    <t>Suzanne Cook - StockSmart- [confirmed] - I call her 212-720-0060</t>
  </si>
  <si>
    <t>MEETING-5472</t>
  </si>
  <si>
    <t>1999-08-19T23:30:00Z</t>
  </si>
  <si>
    <t>MEETING-5473</t>
  </si>
  <si>
    <t>Our Conference Room</t>
  </si>
  <si>
    <t>Chris Hinman - Lexis-Nexis</t>
  </si>
  <si>
    <t>MEETING-5474</t>
  </si>
  <si>
    <t>2000-04-10T19:00:00Z</t>
  </si>
  <si>
    <t>Company Communication Meeting</t>
  </si>
  <si>
    <t>MEETING-5475</t>
  </si>
  <si>
    <t>2000-03-17T20:00:00Z</t>
  </si>
  <si>
    <t>Rene - mobile portal</t>
  </si>
  <si>
    <t>MEETING-5476</t>
  </si>
  <si>
    <t>1999-01-06T23:30:00Z</t>
  </si>
  <si>
    <t>Rene G. - Tri Weekly</t>
  </si>
  <si>
    <t>MEETING-5477</t>
  </si>
  <si>
    <t>1999-09-29T17:00:00Z</t>
  </si>
  <si>
    <t>Joe delaney</t>
  </si>
  <si>
    <t>MEETING-5478</t>
  </si>
  <si>
    <t>1998-11-12T21:00:00Z</t>
  </si>
  <si>
    <t>MEETING-5479</t>
  </si>
  <si>
    <t>2000-06-17T01:00:00Z</t>
  </si>
  <si>
    <t>Updated: Palm - Andy Wong</t>
  </si>
  <si>
    <t>The host for this meeting is:  Andy Wong  If you are unable to attend in person, please let Noemi or Andy know, you can call in for it.</t>
  </si>
  <si>
    <t>MEETING-5480</t>
  </si>
  <si>
    <t>1999-03-25T23:00:00Z</t>
  </si>
  <si>
    <t>Martin Weaver [Reschedule]</t>
  </si>
  <si>
    <t>(212) 886-0800 ext 601</t>
  </si>
  <si>
    <t>MEETING-5481</t>
  </si>
  <si>
    <t>1999-09-16T16:00:00Z</t>
  </si>
  <si>
    <t>MEETING-5482</t>
  </si>
  <si>
    <t>1998-09-17T17:30:00Z</t>
  </si>
  <si>
    <t>Dale [Candidate]</t>
  </si>
  <si>
    <t>SW Regional Sales Mgr.</t>
  </si>
  <si>
    <t>MEETING-5483</t>
  </si>
  <si>
    <t>2000-04-28T22:00:00Z</t>
  </si>
  <si>
    <t>Voice Portal - Dan &amp; Prakash</t>
  </si>
  <si>
    <t>MEETING-5484</t>
  </si>
  <si>
    <t>1999-02-11T19:00:00Z</t>
  </si>
  <si>
    <t>MEGAN TO CALL TRISH</t>
  </si>
  <si>
    <t>MEETING-5485</t>
  </si>
  <si>
    <t>Mary Smith - umbrella release - confirmed</t>
  </si>
  <si>
    <t>MEETING-5486</t>
  </si>
  <si>
    <t>2000-05-19T19:00:00Z</t>
  </si>
  <si>
    <t>Mark Amerantes - Anyday - confirmed - they call me</t>
  </si>
  <si>
    <t>MEETING-5487</t>
  </si>
  <si>
    <t>1999-08-18T17:00:00Z</t>
  </si>
  <si>
    <t>Marcia Donner - LSG</t>
  </si>
  <si>
    <t>MEETING-5488</t>
  </si>
  <si>
    <t>1998-08-28T18:00:00Z</t>
  </si>
  <si>
    <t>MEETING-5489</t>
  </si>
  <si>
    <t>1999-08-25T23:30:00Z</t>
  </si>
  <si>
    <t>Meeting re:  Contract process</t>
  </si>
  <si>
    <t>MEETING-5490</t>
  </si>
  <si>
    <t>1999-05-26T18:30:00Z</t>
  </si>
  <si>
    <t>Updated: Trish/Randy Glein</t>
  </si>
  <si>
    <t>On tuesday or wednesday randy glein will be in the office to interview with most of you for a corp dev dir. position. David Kniffin from Tribune and I have both spent time with him and would like to get your input since you are likely to be working with him if he comes on board.  Juliet will get you his resume, but Randy has been SVP and then president of a new concept retail computing center/ ISP business since 1995, where he has raised money, put bus dev deals together with large corporate partners and generally was responsible for the business planning and analysis. Prior to that, he spent seven years in the New Ventures and Business Development groups at DirectTV, where he did JVs/ partnerships, investments, and new business start ups. UCLA MBA and USC MSEE.  I think I've learned a lot in the last few months about what it will take to make the corporate development function successful here, and I believe Randy's experience will really help. He is the most senior candidate we've seen but I think this level of experience is required.  I have asked that one person from Marketing (barb, trish or aimee) and from Product (blodwen, doug and charles) see him...if any of you would definitely like to see him, let Juliet know.  Thanks in advance for your time and feedback.</t>
  </si>
  <si>
    <t>MEETING-5491</t>
  </si>
  <si>
    <t>MEETING-5492</t>
  </si>
  <si>
    <t>2000-03-31T21:00:00Z</t>
  </si>
  <si>
    <t>Prakash - Info sharing</t>
  </si>
  <si>
    <t>MEETING-5493</t>
  </si>
  <si>
    <t>1999-10-18T20:00:00Z</t>
  </si>
  <si>
    <t>Nowhere Conference Room (Board Room)</t>
  </si>
  <si>
    <t>Updated: Executive Team Meeting</t>
  </si>
  <si>
    <t>10/15/99 Update - Addition of Baron Wilhelm. Time moved to 1:00 p.m. at 333 Bryant Street, Lower Level.  9/14/99 Update - Addition of Trish Lady in the list.  7/21/99 - Updated meeting request.  Please delete the old ones from your calendar.  Locations of these meetings will alternate weekly.  A reminder will go out the Thursday before to remind you of the location.  See schedule below.  7/26 - Martinez #213 8/2 - SF PM Conf Room 8/9 - Martinez (Management Team meeting to follow at 10am) #213 8/16 - SF PM Conf Room 8/23 - Martinez #213 8/30 - SF PM Conf Room 9/7 - (on Tuesday, due to Labor Day Holiday) - SF 9/13 - Martinez  #213 (Management Team meeting to follow at 10am) 9/20 - SF PM Conf Room 9/27 - Martinez #213 10/4 - SF PM Conf Room 10/11 -  Martinez  #213 (Management Team meeting to follow at 10am) 10/18 - SF PM Conf Room 10/25 - Martinez #213 11/1 - SF PM Conf Room 11/8 - Martinez #213 (Management Team meeting to follow at 10am) 11/15 - SF PM Conf Room 11/22 - Martinez #213 11/29 - SF PM Conf Room 12/6 - SF PM Conf Room 12/13 - Martinez #213 (Management Team meeting to follow at 10am) 12/20 - SF PM Conf Room 12/27 - Martinez #213</t>
  </si>
  <si>
    <t>MEETING-5494</t>
  </si>
  <si>
    <t>1999-08-09T16:00:00Z</t>
  </si>
  <si>
    <t>MEETING-5495</t>
  </si>
  <si>
    <t>1999-04-12T21:00:00Z</t>
  </si>
  <si>
    <t>SSS-List of things[I had to reschedule this-Rose]</t>
  </si>
  <si>
    <t>MEETING-5496</t>
  </si>
  <si>
    <t>1999-09-27T17:00:00Z</t>
  </si>
  <si>
    <t>MEETING-5497</t>
  </si>
  <si>
    <t>MEETING-5498</t>
  </si>
  <si>
    <t>1999-03-22T22:00:00Z</t>
  </si>
  <si>
    <t>Diane Vernon - she will call me</t>
  </si>
  <si>
    <t>MEETING-5499</t>
  </si>
  <si>
    <t>1998-09-14T18:30:00Z</t>
  </si>
  <si>
    <t>MEETING-5500</t>
  </si>
  <si>
    <t>Acct mgr interview - Rochelle Victov</t>
  </si>
  <si>
    <t>MEETING-5501</t>
  </si>
  <si>
    <t>1999-02-05T20:30:00Z</t>
  </si>
  <si>
    <t>LUNCH w/St. Leibmann &amp; Rene G.-- RE:  KINKOS &amp; TRACKING</t>
  </si>
  <si>
    <t>MEETING-5502</t>
  </si>
  <si>
    <t>Canceled: personify makeup call? - to be set for FRIDAY afternoon</t>
  </si>
  <si>
    <t>MEETING-5503</t>
  </si>
  <si>
    <t>1999-06-03T23:00:00Z</t>
  </si>
  <si>
    <t>Clark Weekly</t>
  </si>
  <si>
    <t>MEETING-5504</t>
  </si>
  <si>
    <t>2000-03-27T22:00:00Z</t>
  </si>
  <si>
    <t>MEETING-5505</t>
  </si>
  <si>
    <t>1999-10-14T22:00:00Z</t>
  </si>
  <si>
    <t>Sal meet with Trish</t>
  </si>
  <si>
    <t>Sal will call me @ 2:30 to determine whether Trish might have completed her 2:00 interview early as a way to get more time...</t>
  </si>
  <si>
    <t>MEETING-5506</t>
  </si>
  <si>
    <t>1998-12-23T16:00:00Z</t>
  </si>
  <si>
    <t>CALL SARMIS INT'L. DAN GIUGLEA           302-91-9254-5481</t>
  </si>
  <si>
    <t>MEETING-5507</t>
  </si>
  <si>
    <t>1999-08-05T14:15:00Z</t>
  </si>
  <si>
    <t>212-672-2530 - see below</t>
  </si>
  <si>
    <t>Beth Haggarty</t>
  </si>
  <si>
    <t>Her assistant says that Beth will be at this number, but asked for your home number just in case Beth was on the road.  I made the judgement to give it to her just in case</t>
  </si>
  <si>
    <t>MEETING-5508</t>
  </si>
  <si>
    <t>Leopard skin area</t>
  </si>
  <si>
    <t>Space planning</t>
  </si>
  <si>
    <t>What the heck, I'm going to try to do this through Outlook.  9AM Wed. was the soonest that everyone was available at once.  I'm not sure about Trish - I haven't met her yet, and she was showing up funky in Outlook scheduling.  Can someone explain?</t>
  </si>
  <si>
    <t>MEETING-5509</t>
  </si>
  <si>
    <t>1999-04-07T20:00:00Z</t>
  </si>
  <si>
    <t>David Frenkel</t>
  </si>
  <si>
    <t>Briefing re which CP people are coming to the meeting</t>
  </si>
  <si>
    <t>MEETING-5510</t>
  </si>
  <si>
    <t>1999-09-22T22:30:00Z</t>
  </si>
  <si>
    <t>Sarah Harrison weekly</t>
  </si>
  <si>
    <t>Sarah, we had to move this because of a management team meeting.  Does this work for you?</t>
  </si>
  <si>
    <t>MEETING-5511</t>
  </si>
  <si>
    <t>1999-10-04T16:00:00Z</t>
  </si>
  <si>
    <t>jennifer mode - i call her</t>
  </si>
  <si>
    <t>MEETING-5512</t>
  </si>
  <si>
    <t>1999-07-17T00:00:00Z</t>
  </si>
  <si>
    <t>Mike's office</t>
  </si>
  <si>
    <t>talk with Ned&amp;Trish about aol/imx deal</t>
  </si>
  <si>
    <t>MEETING-5513</t>
  </si>
  <si>
    <t>Hi Andrew,  Didn't have a chance to introduce myself yesterday.  We are having a meeting this Friday - regularly scheduled - and would like to include you as a participant.  The discussions typically center around the product management efforts for the portal launch.  I understand that you will be establishing relationships with device manufacturers to take our portal so you might want to attend.  Marcia Kadanoff has been filling in until your arrival.  If you have any questions, let me know.  Trish</t>
  </si>
  <si>
    <t>MEETING-5514</t>
  </si>
  <si>
    <t>1999-08-31T21:00:00Z</t>
  </si>
  <si>
    <t>Bill Raller he calls u</t>
  </si>
  <si>
    <t>MEETING-5515</t>
  </si>
  <si>
    <t>1998-09-08T18:30:00Z</t>
  </si>
  <si>
    <t>MEETING-5516</t>
  </si>
  <si>
    <t>1999-06-24T18:00:00Z</t>
  </si>
  <si>
    <t>conference call - i call</t>
  </si>
  <si>
    <t>Mike Earles - Lycos</t>
  </si>
  <si>
    <t>MEETING-5517</t>
  </si>
  <si>
    <t>2000-04-17T15:30:00Z</t>
  </si>
  <si>
    <t>Customer, Partner meeting - Einstein</t>
  </si>
  <si>
    <t>MEETING-5518</t>
  </si>
  <si>
    <t>2000-10-23T22:30:00Z</t>
  </si>
  <si>
    <t>CBSMarketwatch - they call me</t>
  </si>
  <si>
    <t>MEETING-5519</t>
  </si>
  <si>
    <t>2000-05-08T22:00:00Z</t>
  </si>
  <si>
    <t>Introduce Megan</t>
  </si>
  <si>
    <t>MEETING-5520</t>
  </si>
  <si>
    <t>1999-02-02T21:00:00Z</t>
  </si>
  <si>
    <t>FRONT CONFERENCE ROOM</t>
  </si>
  <si>
    <t>Please confirm your availability for above meeting called by Trish, which will be w/Suzie Vye from Campbell Ewald, to discuss reporting the value of the media time that the Tribune Company provided to CP.c.  Thank you.   sue</t>
  </si>
  <si>
    <t>MEETING-5521</t>
  </si>
  <si>
    <t>1999-08-12T18:30:00Z</t>
  </si>
  <si>
    <t>she will call you.</t>
  </si>
  <si>
    <t>Lisa of Consumernet</t>
  </si>
  <si>
    <t>MEETING-5523</t>
  </si>
  <si>
    <t>1999-05-19T21:30:00Z</t>
  </si>
  <si>
    <t>Pete Gilbert &amp; mark Moriani</t>
  </si>
  <si>
    <t>MEETING-5524</t>
  </si>
  <si>
    <t>MEETING-5525</t>
  </si>
  <si>
    <t>2000-03-21T22:00:00Z</t>
  </si>
  <si>
    <t>Helen -- Visto -- tentative</t>
  </si>
  <si>
    <t>MEETING-5526</t>
  </si>
  <si>
    <t>1998-12-17T19:00:00Z</t>
  </si>
  <si>
    <t>INFOSPACE CALL TO MARCO</t>
  </si>
  <si>
    <t>MEETING-5528</t>
  </si>
  <si>
    <t>1999-04-01T23:00:00Z</t>
  </si>
  <si>
    <t>Infoseek meeting [reschedule]</t>
  </si>
  <si>
    <t>Genette Davis</t>
  </si>
  <si>
    <t>MEETING-5529</t>
  </si>
  <si>
    <t>1999-04-23T18:00:00Z</t>
  </si>
  <si>
    <t>Mom dad</t>
  </si>
  <si>
    <t>MEETING-5530</t>
  </si>
  <si>
    <t>1999-09-21T17:00:00Z</t>
  </si>
  <si>
    <t>here</t>
  </si>
  <si>
    <t>Min Kim, Biz Dev. candidate</t>
  </si>
  <si>
    <t>MEETING-5531</t>
  </si>
  <si>
    <t>1999-09-30T16:00:00Z</t>
  </si>
  <si>
    <t>MEETING-5532</t>
  </si>
  <si>
    <t>1998-10-09T23:00:00Z</t>
  </si>
  <si>
    <t>MEETING-5533</t>
  </si>
  <si>
    <t>1999-07-15T17:00:00Z</t>
  </si>
  <si>
    <t>Updated: Andy Amunson interview</t>
  </si>
  <si>
    <t>Per our discussion, I have tentatively scheduled it for this time.  Can you please let me know if this works for you and if not what time would be best either this week or early next.  Thank you.</t>
  </si>
  <si>
    <t>MEETING-5534</t>
  </si>
  <si>
    <t>1999-02-18T20:00:00Z</t>
  </si>
  <si>
    <t>Hotel Intercontinental, 251 So. Olive St</t>
  </si>
  <si>
    <t>Tom Unterman Lecture</t>
  </si>
  <si>
    <t>MEETING-5536</t>
  </si>
  <si>
    <t>1999-03-10T20:00:00Z</t>
  </si>
  <si>
    <t>Smeraldi's</t>
  </si>
  <si>
    <t>Peggy Wei - Luncheon</t>
  </si>
  <si>
    <t>MEETING-5537</t>
  </si>
  <si>
    <t>1999-08-30T17:00:00Z</t>
  </si>
  <si>
    <t>Harvey's office</t>
  </si>
  <si>
    <t>Discuss impact of Bentley, credit union strategy.</t>
  </si>
  <si>
    <t>Updated.</t>
  </si>
  <si>
    <t>MEETING-5538</t>
  </si>
  <si>
    <t>1999-09-07T20:00:00Z</t>
  </si>
  <si>
    <t>MEETING-5539</t>
  </si>
  <si>
    <t>1999-06-11T18:30:00Z</t>
  </si>
  <si>
    <t>Reporter Call w/ Sarah</t>
  </si>
  <si>
    <t>MEETING-5540</t>
  </si>
  <si>
    <t>David Tiller</t>
  </si>
  <si>
    <t>MEETING-5542</t>
  </si>
  <si>
    <t>2000-05-03T19:00:00Z</t>
  </si>
  <si>
    <t>Time Warner w/Ron &amp; Marcia</t>
  </si>
  <si>
    <t>MEETING-5543</t>
  </si>
  <si>
    <t>1999-01-27T00:00:00Z</t>
  </si>
  <si>
    <t>Megan Gray - MS NDA</t>
  </si>
  <si>
    <t>MEETING-5544</t>
  </si>
  <si>
    <t>1999-08-11T17:00:00Z</t>
  </si>
  <si>
    <t>MEETING-5545</t>
  </si>
  <si>
    <t>MEETING-5546</t>
  </si>
  <si>
    <t>1999-05-14T15:30:00Z</t>
  </si>
  <si>
    <t>TC's</t>
  </si>
  <si>
    <t>Meet with John Durham and Winstar rep</t>
  </si>
  <si>
    <t>MEETING-5547</t>
  </si>
  <si>
    <t>Russ Sartain - yclip - he calls me [confirmed]</t>
  </si>
  <si>
    <t>MEETING-5548</t>
  </si>
  <si>
    <t>1999-10-08T21:00:00Z</t>
  </si>
  <si>
    <t>Homes.com discussion</t>
  </si>
  <si>
    <t>MEETING-5549</t>
  </si>
  <si>
    <t>2000-03-15T18:00:00Z</t>
  </si>
  <si>
    <t>Conference call with Dan Epel of Visto - I call him</t>
  </si>
  <si>
    <t>MEETING-5550</t>
  </si>
  <si>
    <t>1999-07-30T21:00:00Z</t>
  </si>
  <si>
    <t>Mike Z - HA</t>
  </si>
  <si>
    <t>MEETING-5552</t>
  </si>
  <si>
    <t>1999-09-28T18:30:00Z</t>
  </si>
  <si>
    <t>MEETING-5554</t>
  </si>
  <si>
    <t>1999-03-04T21:00:00Z</t>
  </si>
  <si>
    <t>1:00 - 2:00 p.m. Marketing Meeting with Mary-Kay</t>
  </si>
  <si>
    <t>MEETING-5555</t>
  </si>
  <si>
    <t>1999-09-02T22:30:00Z</t>
  </si>
  <si>
    <t>MEETING-5556</t>
  </si>
  <si>
    <t>WB Peale - Industry Standard - [tentative] - I call him</t>
  </si>
  <si>
    <t>MEETING-5557</t>
  </si>
  <si>
    <t>2000-04-28T15:30:00Z</t>
  </si>
  <si>
    <t>MEETING-5558</t>
  </si>
  <si>
    <t>1999-08-09T22:30:00Z</t>
  </si>
  <si>
    <t>eloan legal discussion on memo</t>
  </si>
  <si>
    <t>MEETING-5559</t>
  </si>
  <si>
    <t>1999-08-17T20:00:00Z</t>
  </si>
  <si>
    <t>Hoover's / Clark</t>
  </si>
  <si>
    <t>Hi Juliet,  I need to schedule time on Tuesday to meet with Trish about Hoover's.  Can you attempt to schedule me in?</t>
  </si>
  <si>
    <t>MEETING-5561</t>
  </si>
  <si>
    <t>1999-10-15T20:00:00Z</t>
  </si>
  <si>
    <t>MEETING-5562</t>
  </si>
  <si>
    <t>1999-07-29T17:00:00Z</t>
  </si>
  <si>
    <t>Melissa/Trish Weekly</t>
  </si>
  <si>
    <t>MEETING-5563</t>
  </si>
  <si>
    <t>1999-09-15T17:00:00Z</t>
  </si>
  <si>
    <t>Excite - Jeanne Houweling - she will call me thru Sarah</t>
  </si>
  <si>
    <t>MEETING-5564</t>
  </si>
  <si>
    <t>1999-09-23T23:30:00Z</t>
  </si>
  <si>
    <t>MEETING-5565</t>
  </si>
  <si>
    <t>1998-09-30T16:30:00Z</t>
  </si>
  <si>
    <t>Paul Pappajohn</t>
  </si>
  <si>
    <t>MEETING-5566</t>
  </si>
  <si>
    <t>1999-07-08T21:30:00Z</t>
  </si>
  <si>
    <t>Richard Cromewell - will call me</t>
  </si>
  <si>
    <t>MEETING-5567</t>
  </si>
  <si>
    <t>1999-06-28T21:30:00Z</t>
  </si>
  <si>
    <t>Lindsay &amp; Christine re:  cancellation</t>
  </si>
  <si>
    <t>MEETING-5568</t>
  </si>
  <si>
    <t>Updated: Marketing Plan discussion</t>
  </si>
  <si>
    <t>MEETING-5569</t>
  </si>
  <si>
    <t>1999-08-25T00:30:00Z</t>
  </si>
  <si>
    <t>Career Central -- he calls u, needs 5-10 mins</t>
  </si>
  <si>
    <t>Chuck Brownstein</t>
  </si>
  <si>
    <t>his number: 650-847-3514</t>
  </si>
  <si>
    <t>MEETING-5570</t>
  </si>
  <si>
    <t>1998-08-20T20:30:00Z</t>
  </si>
  <si>
    <t>Marketing Firm</t>
  </si>
  <si>
    <t>MEETING-5571</t>
  </si>
  <si>
    <t>1999-09-01T18:45:00Z</t>
  </si>
  <si>
    <t>Tina meet with Trish</t>
  </si>
  <si>
    <t>MEETING-5572</t>
  </si>
  <si>
    <t>1999-06-07T19:00:00Z</t>
  </si>
  <si>
    <t>Updated: Discussion of ideas to market to realtors</t>
  </si>
  <si>
    <t>Objective is to express some marketing ideas we have for approaching realtors. . .and to establish a process for getting such ideas to y'all for evaluation. . .</t>
  </si>
  <si>
    <t>MEETING-5573</t>
  </si>
  <si>
    <t>MEETING-5574</t>
  </si>
  <si>
    <t>1999-05-20T22:30:00Z</t>
  </si>
  <si>
    <t>Pete Gilbert - will call me</t>
  </si>
  <si>
    <t>MEETING-5575</t>
  </si>
  <si>
    <t>1999-10-05T00:00:00Z</t>
  </si>
  <si>
    <t>Joe and Trish meet</t>
  </si>
  <si>
    <t>MEETING-5576</t>
  </si>
  <si>
    <t>1999-09-22T01:30:00Z</t>
  </si>
  <si>
    <t>MEETING-5577</t>
  </si>
  <si>
    <t>Palm Pilot rescue</t>
  </si>
  <si>
    <t>MEETING-5578</t>
  </si>
  <si>
    <t>1998-09-25T19:00:00Z</t>
  </si>
  <si>
    <t>MEETING-5579</t>
  </si>
  <si>
    <t>2000-05-09T19:00:00Z</t>
  </si>
  <si>
    <t>Ryan Hackney - beFree [confirmed] - I call him</t>
  </si>
  <si>
    <t>MEETING-5580</t>
  </si>
  <si>
    <t>Discussion of Monster Data</t>
  </si>
  <si>
    <t>MEETING-5581</t>
  </si>
  <si>
    <t>1998-08-14T22:30:00Z</t>
  </si>
  <si>
    <t>Greg Bahue</t>
  </si>
  <si>
    <t>MEETING-5582</t>
  </si>
  <si>
    <t>1999-08-31T00:30:00Z</t>
  </si>
  <si>
    <t>Information Interview - Matt Henderson</t>
  </si>
  <si>
    <t>Hi Trish,  I think you know that I have been interning here in between 1st and 2nd years of an MBA program.  The internship is coming to a close the week after next and I was hoping to schedule some time with you prior to leaving to discuss online marketing and get a chance to hear some of your thoughts.  Please feel free to move this appointment around during the week of August 30 through September 3.  Thanks,  Matt</t>
  </si>
  <si>
    <t>MEETING-5583</t>
  </si>
  <si>
    <t>2000-04-14T17:30:00Z</t>
  </si>
  <si>
    <t>eCoupons - Andrea L. and Dinsh Guzdar [VP Biz Dev]  their offices</t>
  </si>
  <si>
    <t>MEETING-5584</t>
  </si>
  <si>
    <t>1999-08-12T00:00:00Z</t>
  </si>
  <si>
    <t>Megan Call</t>
  </si>
  <si>
    <t>MEETING-5585</t>
  </si>
  <si>
    <t>1999-08-04T20:30:00Z</t>
  </si>
  <si>
    <t>Doug McFarland</t>
  </si>
  <si>
    <t>MEETING-5586</t>
  </si>
  <si>
    <t>2000-08-03T22:45:00Z</t>
  </si>
  <si>
    <t>Starbucks</t>
  </si>
  <si>
    <t>Interview Steve Kujubu for Content Manager</t>
  </si>
  <si>
    <t>MEETING-5587</t>
  </si>
  <si>
    <t>1999-05-18T17:30:00Z</t>
  </si>
  <si>
    <t>CNBC discussion b4 call on Wed</t>
  </si>
  <si>
    <t>We should spend sometime together brainstorming ideas prior to the call -- they had asked for both sides to do this and then come together to discuss.  Trish, depending on your time, Clark and I can do this and then quickly brief you on what we came up with. klg</t>
  </si>
  <si>
    <t>MEETING-5588</t>
  </si>
  <si>
    <t>1999-10-01T00:30:00Z</t>
  </si>
  <si>
    <t>MEETING-5589</t>
  </si>
  <si>
    <t>1999-10-11T20:00:00Z</t>
  </si>
  <si>
    <t>Mark Baumli's old office</t>
  </si>
  <si>
    <t>John Baker, Dir mkting candidate</t>
  </si>
  <si>
    <t>So same deal on this guy in terms of Juliet greeting him.  Thanks, Alisa, for calling Juliet when he arrives!  Juliet: note that I put this guy in Marc Baumli's old office just to make sure that there wasn't overlap between the 2 candidates (that'd be kinda weird).  Just make sure if at all possible to remind trish to wrap up.  You are so kind.  I will be back by 1:15, and can take it from there.</t>
  </si>
  <si>
    <t>MEETING-5590</t>
  </si>
  <si>
    <t>1999-07-26T17:00:00Z</t>
  </si>
  <si>
    <t>Julie Mehta will call you via phone..[she sent email previously]</t>
  </si>
  <si>
    <t>310-209-0173</t>
  </si>
  <si>
    <t>MEETING-5591</t>
  </si>
  <si>
    <t>1999-03-12T01:15:00Z</t>
  </si>
  <si>
    <t>Ada Duan - Intern Interview</t>
  </si>
  <si>
    <t>MEETING-5592</t>
  </si>
  <si>
    <t>Canceled: meeting with Unimobile</t>
  </si>
  <si>
    <t>They need to  reschedule because they are moving. I'l let you know the new time when I here back</t>
  </si>
  <si>
    <t>MEETING-5593</t>
  </si>
  <si>
    <t>949-788-8294 U call him</t>
  </si>
  <si>
    <t>Chuck Holroyd, LoanWorks</t>
  </si>
  <si>
    <t>MEETING-5594</t>
  </si>
  <si>
    <t>1998-09-21T21:00:00Z</t>
  </si>
  <si>
    <t>KRI Trip &amp; Meeting</t>
  </si>
  <si>
    <t>MEETING-5595</t>
  </si>
  <si>
    <t>Decide.com - Betty King - i call her [tentative] 408-501-9752</t>
  </si>
  <si>
    <t>MEETING-5596</t>
  </si>
  <si>
    <t>2000-05-24T19:00:00Z</t>
  </si>
  <si>
    <t>Vanessa Ira - Business Wire [tentative] i call her - 212-752-9600</t>
  </si>
  <si>
    <t>MEETING-5597</t>
  </si>
  <si>
    <t>1998-08-11T20:00:00Z</t>
  </si>
  <si>
    <t>MEETING-5598</t>
  </si>
  <si>
    <t>1999-05-28T17:00:00Z</t>
  </si>
  <si>
    <t>Bus Dev Dept Meeting</t>
  </si>
  <si>
    <t>MEETING-5599</t>
  </si>
  <si>
    <t>MEETING-5600</t>
  </si>
  <si>
    <t>2000-03-17T19:00:00Z</t>
  </si>
  <si>
    <t>Prakash</t>
  </si>
  <si>
    <t>MEETING-5601</t>
  </si>
  <si>
    <t>1999-08-10T20:45:00Z</t>
  </si>
  <si>
    <t>he calls u</t>
  </si>
  <si>
    <t>Mike Stephans of Lot 21-re staff changes there.</t>
  </si>
  <si>
    <t>MEETING-5603</t>
  </si>
  <si>
    <t>1999-05-11T17:00:00Z</t>
  </si>
  <si>
    <t>Continue Discussions on Job Responsibilities</t>
  </si>
  <si>
    <t>MEETING-5604</t>
  </si>
  <si>
    <t>he calls u..</t>
  </si>
  <si>
    <t>MEETING-5605</t>
  </si>
  <si>
    <t>Anne Gregor - Harvard Profs</t>
  </si>
  <si>
    <t>MEETING-5606</t>
  </si>
  <si>
    <t>1999-10-07T23:30:00Z</t>
  </si>
  <si>
    <t>Joe and Trish meet - CIBC call w/Megan</t>
  </si>
  <si>
    <t>MEETING-5607</t>
  </si>
  <si>
    <t>IlFornaio</t>
  </si>
  <si>
    <t>Breakfast w/Anne Gregor</t>
  </si>
  <si>
    <t>MEETING-5608</t>
  </si>
  <si>
    <t>1999-09-16T02:00:00Z</t>
  </si>
  <si>
    <t>MEETING-5609</t>
  </si>
  <si>
    <t>Engage value proposition - sales room, Helen, Dan, Jim &amp; Barry</t>
  </si>
  <si>
    <t>MEETING-5610</t>
  </si>
  <si>
    <t>Jeff Batton, Providian Financial 278-4639 call him</t>
  </si>
  <si>
    <t>short conversation of introduction.  Trish wanted Aimee involved.</t>
  </si>
  <si>
    <t>MEETING-5611</t>
  </si>
  <si>
    <t>1999-08-25T22:00:00Z</t>
  </si>
  <si>
    <t>Echo</t>
  </si>
  <si>
    <t>MEETING-5612</t>
  </si>
  <si>
    <t>1999-05-26T18:00:00Z</t>
  </si>
  <si>
    <t>Intro Meeting</t>
  </si>
  <si>
    <t>MEETING-5613</t>
  </si>
  <si>
    <t>1999-06-08T20:00:00Z</t>
  </si>
  <si>
    <t>Marketing</t>
  </si>
  <si>
    <t>Infoseek Deal Points Discussion</t>
  </si>
  <si>
    <t>MEETING-5614</t>
  </si>
  <si>
    <t>Launch prep meeting - lunch room</t>
  </si>
  <si>
    <t>MEETING-5615</t>
  </si>
  <si>
    <t>Tina 'n Trish</t>
  </si>
  <si>
    <t>MEETING-5616</t>
  </si>
  <si>
    <t>1998-12-29T19:30:00Z</t>
  </si>
  <si>
    <t>CONFERENCE CALL:  Megan</t>
  </si>
  <si>
    <t>MEETING-5617</t>
  </si>
  <si>
    <t>1999-08-06T23:30:00Z</t>
  </si>
  <si>
    <t>checkin w/Sarah?</t>
  </si>
  <si>
    <t>MEETING-5618</t>
  </si>
  <si>
    <t>1999-07-30T07:00:00Z</t>
  </si>
  <si>
    <t>MEETING-5619</t>
  </si>
  <si>
    <t>Il Fornaio</t>
  </si>
  <si>
    <t>Jaime Proctor - GoAmerica</t>
  </si>
  <si>
    <t>MEETING-5620</t>
  </si>
  <si>
    <t>1999-05-06T23:30:00Z</t>
  </si>
  <si>
    <t>netscape call</t>
  </si>
  <si>
    <t>MEETING-5621</t>
  </si>
  <si>
    <t>Lisa Williams - e-Satifsy</t>
  </si>
  <si>
    <t>MEETING-5622</t>
  </si>
  <si>
    <t>1999-04-12T19:00:00Z</t>
  </si>
  <si>
    <t>Renee LaBran - Lunch</t>
  </si>
  <si>
    <t>MEETING-5623</t>
  </si>
  <si>
    <t>1999-10-05T22:30:00Z</t>
  </si>
  <si>
    <t>Tina and Trish meet</t>
  </si>
  <si>
    <t>Tina, can we change your time to above for today?</t>
  </si>
  <si>
    <t>MEETING-5624</t>
  </si>
  <si>
    <t>HotBot - Melissa</t>
  </si>
  <si>
    <t>MEETING-5625</t>
  </si>
  <si>
    <t>1999-03-22T21:00:00Z</t>
  </si>
  <si>
    <t>FCR</t>
  </si>
  <si>
    <t>Updated: Statistics Mtg.</t>
  </si>
  <si>
    <t>MEETING-5626</t>
  </si>
  <si>
    <t>1999-09-14T16:00:00Z</t>
  </si>
  <si>
    <t>MEETING-5627</t>
  </si>
  <si>
    <t>1999-09-02T00:30:00Z</t>
  </si>
  <si>
    <t>MEETING-5628</t>
  </si>
  <si>
    <t>1998-09-14T17:30:00Z</t>
  </si>
  <si>
    <t>CP Extra Alternatives [SSM,Marco]</t>
  </si>
  <si>
    <t>MEETING-5629</t>
  </si>
  <si>
    <t>1999-06-25T23:00:00Z</t>
  </si>
  <si>
    <t>Excite Contract Review and Exit Strategy Session &amp; Snap Term Sheet</t>
  </si>
  <si>
    <t>Bring a copy of the contract with you.  Thanks, T  Can we go over the Snap term sheet during this session too?</t>
  </si>
  <si>
    <t>MEETING-5630</t>
  </si>
  <si>
    <t>1999-06-18T00:00:00Z</t>
  </si>
  <si>
    <t>Getsmart discussion</t>
  </si>
  <si>
    <t>MEETING-5631</t>
  </si>
  <si>
    <t>1999-02-05T19:00:00Z</t>
  </si>
  <si>
    <t>ABC.COM  Craig Bland</t>
  </si>
  <si>
    <t>This meeting has been confirmed w/Craig BLand (818/623-3570). (Elizabeth)  and please note it has been moved to the Front. Conf.   s</t>
  </si>
  <si>
    <t>MEETING-5632</t>
  </si>
  <si>
    <t>John &amp; Mark at 1-800-TAXICAB</t>
  </si>
  <si>
    <t>MEETING-5633</t>
  </si>
  <si>
    <t>2000-05-12T19:30:00Z</t>
  </si>
  <si>
    <t>Jamie</t>
  </si>
  <si>
    <t>MEETING-5634</t>
  </si>
  <si>
    <t>1999-08-24T16:30:00Z</t>
  </si>
  <si>
    <t>Emily L</t>
  </si>
  <si>
    <t>MEETING-5635</t>
  </si>
  <si>
    <t>2000-05-17T17:30:00Z</t>
  </si>
  <si>
    <t>meeting to discuss portal where/how</t>
  </si>
  <si>
    <t>MEETING-5636</t>
  </si>
  <si>
    <t>2000-09-13T18:30:00Z</t>
  </si>
  <si>
    <t>Russ Sartain - yclip - he will call me</t>
  </si>
  <si>
    <t>MEETING-5637</t>
  </si>
  <si>
    <t>1999-06-03T20:30:00Z</t>
  </si>
  <si>
    <t>Conference call with Netscape</t>
  </si>
  <si>
    <t>MEETING-5638</t>
  </si>
  <si>
    <t>2000-03-27T20:30:00Z</t>
  </si>
  <si>
    <t>Call Megan regarding Visto - 231-975-1763</t>
  </si>
  <si>
    <t>MEETING-5639</t>
  </si>
  <si>
    <t>1998-12-23T00:00:00Z</t>
  </si>
  <si>
    <t>Stephen Stribley</t>
  </si>
  <si>
    <t>MEETING-5640</t>
  </si>
  <si>
    <t>1999-07-28T21:00:00Z</t>
  </si>
  <si>
    <t>Melissa re Smartmoney</t>
  </si>
  <si>
    <t>MEETING-5641</t>
  </si>
  <si>
    <t>1999-09-22T22:00:00Z</t>
  </si>
  <si>
    <t>Public relations - weekly meeting</t>
  </si>
  <si>
    <t>Trish &amp; Sarah, Wanted to get this on the calendar...thanks! Leigh</t>
  </si>
  <si>
    <t>MEETING-5642</t>
  </si>
  <si>
    <t>1999-07-07T23:00:00Z</t>
  </si>
  <si>
    <t>Product Management Conference Room</t>
  </si>
  <si>
    <t>Netscape/DCI Implementation Meeting</t>
  </si>
  <si>
    <t>Assuming the contract is executed tonight (or at least before the meeting) we will be discussing the immediate implementation of the Netscape and DCI elements.  Clark will bring enough copies of the agreement for all of us to scribble our notes on.</t>
  </si>
  <si>
    <t>MEETING-5643</t>
  </si>
  <si>
    <t>1999-07-16T22:30:00Z</t>
  </si>
  <si>
    <t>Outside Trish's</t>
  </si>
  <si>
    <t>Ned meets w/Marketing,Online,Site grps.</t>
  </si>
  <si>
    <t>Meet w/ Ned, drinks, munchies provided.</t>
  </si>
  <si>
    <t>MEETING-5644</t>
  </si>
  <si>
    <t>1999-02-23T22:00:00Z</t>
  </si>
  <si>
    <t>Carlos &amp; Barry Cooper</t>
  </si>
  <si>
    <t>MEETING-5646</t>
  </si>
  <si>
    <t>1999-03-15T21:00:00Z</t>
  </si>
  <si>
    <t>MEETING-5647</t>
  </si>
  <si>
    <t>1999-09-09T23:30:00Z</t>
  </si>
  <si>
    <t>MEETING-5648</t>
  </si>
  <si>
    <t>1999-08-31T20:30:00Z</t>
  </si>
  <si>
    <t>MEETING-5649</t>
  </si>
  <si>
    <t>1998-09-08T17:00:00Z</t>
  </si>
  <si>
    <t>apts.com [conf.call]</t>
  </si>
  <si>
    <t>w/apts.com, Rene and Anne  Sam will call in.</t>
  </si>
  <si>
    <t>MEETING-5650</t>
  </si>
  <si>
    <t>1999-06-16T15:30:00Z</t>
  </si>
  <si>
    <t>Updated: Personify Contract Discussion</t>
  </si>
  <si>
    <t>this is the only time for them. . .unless we can wait until Thursday  without our main rep. . .let's shoot for this if that is okay. . .</t>
  </si>
  <si>
    <t>MEETING-5651</t>
  </si>
  <si>
    <t>Marcia 1:1</t>
  </si>
  <si>
    <t>MEETING-5652</t>
  </si>
  <si>
    <t>1999-08-12T18:00:00Z</t>
  </si>
  <si>
    <t>LSG communication discussionw/Leigh</t>
  </si>
  <si>
    <t>MEETING-5653</t>
  </si>
  <si>
    <t>1999-08-20T23:00:00Z</t>
  </si>
  <si>
    <t>Megan [inperson or viaphone]</t>
  </si>
  <si>
    <t>MEETING-5654</t>
  </si>
  <si>
    <t>MEETING-5655</t>
  </si>
  <si>
    <t>1999-10-12T16:45:00Z</t>
  </si>
  <si>
    <t>U call her 310-204-1009</t>
  </si>
  <si>
    <t>Lorraine from Escrow</t>
  </si>
  <si>
    <t>MEETING-5656</t>
  </si>
  <si>
    <t>1999-08-03T17:00:00Z</t>
  </si>
  <si>
    <t>Lot21</t>
  </si>
  <si>
    <t>Rich Media Presentation</t>
  </si>
  <si>
    <t>I would like to have Lot21 present the rich media concepts they developed for us awhile back and was hoping to tack it on to our August kickoff meeting.  Let me know if this works.  Thanks.</t>
  </si>
  <si>
    <t>MEETING-5657</t>
  </si>
  <si>
    <t>Jamie Proctor - GoAmerica - I call him 201-996-1717 x3006</t>
  </si>
  <si>
    <t>MEETING-5658</t>
  </si>
  <si>
    <t>1999-04-01T19:00:00Z</t>
  </si>
  <si>
    <t>Telephone conference (we call)</t>
  </si>
  <si>
    <t>Restrac multi-year option - Tim McManus</t>
  </si>
  <si>
    <t>Tim will send a memo for participants to review before the meeting.</t>
  </si>
  <si>
    <t>MEETING-5659</t>
  </si>
  <si>
    <t>1999-09-30T03:00:00Z</t>
  </si>
  <si>
    <t>MEETING-5660</t>
  </si>
  <si>
    <t>1998-10-09T22:00:00Z</t>
  </si>
  <si>
    <t>Meeting w/Steve RE:  AOL trip and Misc Stuff</t>
  </si>
  <si>
    <t>MEETING-5661</t>
  </si>
  <si>
    <t>1999-02-18T19:00:00Z</t>
  </si>
  <si>
    <t>Sammy Tom to call you around 11:00</t>
  </si>
  <si>
    <t>MEETING-5662</t>
  </si>
  <si>
    <t>Board Meeting open session at 9:30</t>
  </si>
  <si>
    <t>MEETING-5663</t>
  </si>
  <si>
    <t>1999-03-09T22:00:00Z</t>
  </si>
  <si>
    <t>Anne Gregor - NewsReal</t>
  </si>
  <si>
    <t>MEETING-5664</t>
  </si>
  <si>
    <t>1999-08-30T16:30:00Z</t>
  </si>
  <si>
    <t>AdOne Call</t>
  </si>
  <si>
    <t>Trish--Do you have time to go through the major points of contention with AdOne?  Let me know.  Thx!</t>
  </si>
  <si>
    <t>MEETING-5665</t>
  </si>
  <si>
    <t>1998-09-02T18:00:00Z</t>
  </si>
  <si>
    <t>Rene G. - Tri-Weekly Meeting</t>
  </si>
  <si>
    <t>MEETING-5666</t>
  </si>
  <si>
    <t>1999-09-07T17:30:00Z</t>
  </si>
  <si>
    <t>MEETING-5667</t>
  </si>
  <si>
    <t>1999-06-11T17:00:00Z</t>
  </si>
  <si>
    <t>Bi-Weekly Department Meeting</t>
  </si>
  <si>
    <t>Needed to change location.  We need access to white board.  Bring a chair.</t>
  </si>
  <si>
    <t>MEETING-5669</t>
  </si>
  <si>
    <t>MEETING-5670</t>
  </si>
  <si>
    <t>Weekly Mktg.  Meeting</t>
  </si>
  <si>
    <t>MEETING-5671</t>
  </si>
  <si>
    <t>1999-08-18T22:00:00Z</t>
  </si>
  <si>
    <t>Megan call</t>
  </si>
  <si>
    <t>MEETING-5672</t>
  </si>
  <si>
    <t>2000-03-10T20:30:00Z</t>
  </si>
  <si>
    <t>demo setup...</t>
  </si>
  <si>
    <t>Need help setting equipment up for demo, and going through the demo process.  Was hoping you'd be available to assist.  Thanks</t>
  </si>
  <si>
    <t>MEETING-5673</t>
  </si>
  <si>
    <t>John Durham - TC's</t>
  </si>
  <si>
    <t>MEETING-5674</t>
  </si>
  <si>
    <t>1998-12-11T17:00:00Z</t>
  </si>
  <si>
    <t>Steve's  office</t>
  </si>
  <si>
    <t>Updated: Sr. staff mtg w/Steve</t>
  </si>
  <si>
    <t>re: Stuff</t>
  </si>
  <si>
    <t>MEETING-5675</t>
  </si>
  <si>
    <t>Interview -</t>
  </si>
  <si>
    <t>MEETING-5676</t>
  </si>
  <si>
    <t>1999-07-23T17:30:00Z</t>
  </si>
  <si>
    <t>Discussion of Home Warehouse terms</t>
  </si>
  <si>
    <t>MEETING-5678</t>
  </si>
  <si>
    <t>1999-09-16T23:00:00Z</t>
  </si>
  <si>
    <t>MEETING-5679</t>
  </si>
  <si>
    <t>1999-09-28T18:00:00Z</t>
  </si>
  <si>
    <t>He call u</t>
  </si>
  <si>
    <t>Marc Disiena via phone [candidate]</t>
  </si>
  <si>
    <t>MEETING-5680</t>
  </si>
  <si>
    <t>1999-07-13T16:00:00Z</t>
  </si>
  <si>
    <t>marketing</t>
  </si>
  <si>
    <t>Snap discussion</t>
  </si>
  <si>
    <t>I have the valuation back for the media and just wanted to go over the entire proposal with you.  PC</t>
  </si>
  <si>
    <t>MEETING-5681</t>
  </si>
  <si>
    <t>1999-03-04T19:00:00Z</t>
  </si>
  <si>
    <t>11:00 a.m. - 12:00 p.m. Rene Guardia:  Tri-weekly meeting w/Trish</t>
  </si>
  <si>
    <t>MEETING-5682</t>
  </si>
  <si>
    <t>1999-08-26T19:00:00Z</t>
  </si>
  <si>
    <t>MEETING-5684</t>
  </si>
  <si>
    <t>2000-04-28T01:00:00Z</t>
  </si>
  <si>
    <t>WB conference call -</t>
  </si>
  <si>
    <t>MEETING-5685</t>
  </si>
  <si>
    <t>1999-08-09T22:00:00Z</t>
  </si>
  <si>
    <t>Sarah review calendar</t>
  </si>
  <si>
    <t>MEETING-5686</t>
  </si>
  <si>
    <t>1999-08-17T19:00:00Z</t>
  </si>
  <si>
    <t>D.R. Horton Management Presentations</t>
  </si>
  <si>
    <t>MEETING-5687</t>
  </si>
  <si>
    <t>1999-10-07T02:00:00Z</t>
  </si>
  <si>
    <t>MEETING-5688</t>
  </si>
  <si>
    <t>1998-12-03T23:00:00Z</t>
  </si>
  <si>
    <t>STEPHEN STE.MARIE'S OFFICE</t>
  </si>
  <si>
    <t>CONFERENCE CALL W/INFOSPACE</t>
  </si>
  <si>
    <t>Please plan to attend a conference call with INFOSPACE.COM tomorrow afternoon, called by Trish. Let me know as soon as you can if you are not available.  We will phone Steven Stribley of Infospace from SSM's office.  The purpose of this meeting is 'ON-LINE JOB POSTING TECHNOLOGY.  On attachment please find a collection of stats on the company, should you not be too familiar with its background and mission.  Any questions, please call us.   Thank  ou!  sue</t>
  </si>
  <si>
    <t>MEETING-5689</t>
  </si>
  <si>
    <t>Updated: May/June Results &amp; July-Dec Forecast</t>
  </si>
  <si>
    <t>Same day, same time... just adding June results and forecast.</t>
  </si>
  <si>
    <t>MEETING-5690</t>
  </si>
  <si>
    <t>1999-03-24T00:00:00Z</t>
  </si>
  <si>
    <t>Chris Campbell - Intern Interview</t>
  </si>
  <si>
    <t>MEETING-5691</t>
  </si>
  <si>
    <t>1999-04-09T18:00:00Z</t>
  </si>
  <si>
    <t>Restrac - conference call [we call]</t>
  </si>
  <si>
    <t>MEETING-5692</t>
  </si>
  <si>
    <t>1999-09-14T23:30:00Z</t>
  </si>
  <si>
    <t>MEETING-5693</t>
  </si>
  <si>
    <t>1999-07-08T21:00:00Z</t>
  </si>
  <si>
    <t>Ned's office</t>
  </si>
  <si>
    <t>Ned/Trish/Mark B</t>
  </si>
  <si>
    <t>MEETING-5695</t>
  </si>
  <si>
    <t>1999-02-25T19:00:00Z</t>
  </si>
  <si>
    <t>Location - FCR or Steve's Office</t>
  </si>
  <si>
    <t>Distribution Strategy mtg</t>
  </si>
  <si>
    <t>Please confirm you can attend the above (3rd RE-schedule).  Thank you.   s</t>
  </si>
  <si>
    <t>MEETING-5696</t>
  </si>
  <si>
    <t>2000-12-11T22:30:00Z</t>
  </si>
  <si>
    <t>Call with Kelsey, Trish and Toni re portal and E*TRADE</t>
  </si>
  <si>
    <t>MEETING-5697</t>
  </si>
  <si>
    <t>1999-08-24T23:00:00Z</t>
  </si>
  <si>
    <t>MEETING-5698</t>
  </si>
  <si>
    <t>1998-08-20T18:30:00Z</t>
  </si>
  <si>
    <t>Nick on Competitive Analysis</t>
  </si>
  <si>
    <t>MEETING-5699</t>
  </si>
  <si>
    <t>1999-09-01T18:00:00Z</t>
  </si>
  <si>
    <t>Barbara's office?</t>
  </si>
  <si>
    <t>Tina meet w/ Aimee</t>
  </si>
  <si>
    <t>MEETING-5700</t>
  </si>
  <si>
    <t>2000-10-02T20:00:00Z</t>
  </si>
  <si>
    <t>MEETING-5701</t>
  </si>
  <si>
    <t>2000-04-20T01:00:00Z</t>
  </si>
  <si>
    <t>pricing and pipeline meeting - boardroom</t>
  </si>
  <si>
    <t>MEETING-5702</t>
  </si>
  <si>
    <t>1999-01-15T01:00:00Z</t>
  </si>
  <si>
    <t>MEETING-5703</t>
  </si>
  <si>
    <t>1999-08-13T00:00:00Z</t>
  </si>
  <si>
    <t>MEETING-5704</t>
  </si>
  <si>
    <t>1999-08-05T22:00:00Z</t>
  </si>
  <si>
    <t>MEETING-5705</t>
  </si>
  <si>
    <t>2000-08-11T16:30:00Z</t>
  </si>
  <si>
    <t>Russ Sarain - Yclip -[confirmed]</t>
  </si>
  <si>
    <t>MEETING-5706</t>
  </si>
  <si>
    <t>1999-05-06T15:00:00Z</t>
  </si>
  <si>
    <t>Jupiter Breakfast - Mark Hopkins / One nob hill</t>
  </si>
  <si>
    <t>MEETING-5707</t>
  </si>
  <si>
    <t>MEETING-5708</t>
  </si>
  <si>
    <t>1999-10-13T17:30:00Z</t>
  </si>
  <si>
    <t>MEETING-5709</t>
  </si>
  <si>
    <t>1999-03-18T23:00:00Z</t>
  </si>
  <si>
    <t>Teleconf. w/Matt Burnam,S.Knitter,T.Knight</t>
  </si>
  <si>
    <t>Re: 45-day plan</t>
  </si>
  <si>
    <t>MEETING-5710</t>
  </si>
  <si>
    <t>1999-09-21T23:30:00Z</t>
  </si>
  <si>
    <t>He calls u</t>
  </si>
  <si>
    <t>Joe Delaney</t>
  </si>
  <si>
    <t>MEETING-5711</t>
  </si>
  <si>
    <t>1998-09-25T17:00:00Z</t>
  </si>
  <si>
    <t>Laura &amp; Anna - LMU</t>
  </si>
  <si>
    <t>MEETING-5712</t>
  </si>
  <si>
    <t>1999-06-25T18:00:00Z</t>
  </si>
  <si>
    <t>Meeting with HotBot</t>
  </si>
  <si>
    <t>Trish--Can you join me to discuss renegotiating our deal with the HotBot folks?</t>
  </si>
  <si>
    <t>MEETING-5713</t>
  </si>
  <si>
    <t>1999-02-19T21:00:00Z</t>
  </si>
  <si>
    <t>Ron Toms Lunch @ Caseys</t>
  </si>
  <si>
    <t>MEETING-5715</t>
  </si>
  <si>
    <t>1999-08-23T21:00:00Z</t>
  </si>
  <si>
    <t>MEETING-5716</t>
  </si>
  <si>
    <t>1998-08-14T21:15:00Z</t>
  </si>
  <si>
    <t>MEETING-5717</t>
  </si>
  <si>
    <t>1999-08-30T22:30:00Z</t>
  </si>
  <si>
    <t>MEETING-5718</t>
  </si>
  <si>
    <t>2000-04-13T22:00:00Z</t>
  </si>
  <si>
    <t>Engage - Jon - 181 Fremont Street</t>
  </si>
  <si>
    <t>MEETING-5719</t>
  </si>
  <si>
    <t>2000-03-23T00:30:00Z</t>
  </si>
  <si>
    <t>Dana - 415-433-2255</t>
  </si>
  <si>
    <t>MEETING-5720</t>
  </si>
  <si>
    <t>1999-08-04T20:00:00Z</t>
  </si>
  <si>
    <t>he calls</t>
  </si>
  <si>
    <t>Seth Miller/Dave Lipps Aegon</t>
  </si>
  <si>
    <t>MEETING-5721</t>
  </si>
  <si>
    <t>2000-08-03T21:00:00Z</t>
  </si>
  <si>
    <t>Brian Spector - MobileSys - he will call me</t>
  </si>
  <si>
    <t>MEETING-5722</t>
  </si>
  <si>
    <t>1998-11-18T22:00:00Z</t>
  </si>
  <si>
    <t>Steve Ste. Marie - I-Search &amp; Kaplan</t>
  </si>
  <si>
    <t>MEETING-5723</t>
  </si>
  <si>
    <t>1999-10-11T19:30:00Z</t>
  </si>
  <si>
    <t>Trish's office.</t>
  </si>
  <si>
    <t>Tina Tran/Trish Lady</t>
  </si>
  <si>
    <t>MEETING-5724</t>
  </si>
  <si>
    <t>1999-07-26T07:00:00Z</t>
  </si>
  <si>
    <t>MEETING-5725</t>
  </si>
  <si>
    <t>1999-03-12T00:30:00Z</t>
  </si>
  <si>
    <t>Mike Zimmerman - He will call me</t>
  </si>
  <si>
    <t>MEETING-5726</t>
  </si>
  <si>
    <t>Greg Pfeifer - Palmtrail - i call him 215-509-6554</t>
  </si>
  <si>
    <t>MEETING-5727</t>
  </si>
  <si>
    <t>1999-09-18T00:00:00Z</t>
  </si>
  <si>
    <t>MEETING-5728</t>
  </si>
  <si>
    <t>1999-09-09T17:00:00Z</t>
  </si>
  <si>
    <t>Ad One Call</t>
  </si>
  <si>
    <t>We can just do this during my weekly.  Thanks!</t>
  </si>
  <si>
    <t>MEETING-5729</t>
  </si>
  <si>
    <t>1999-06-23T20:00:00Z</t>
  </si>
  <si>
    <t>HomeFair Discussions</t>
  </si>
  <si>
    <t>Let's get this baby over with!!! :)</t>
  </si>
  <si>
    <t>MEETING-5731</t>
  </si>
  <si>
    <t>2000-05-24T18:00:00Z</t>
  </si>
  <si>
    <t>Dan Troxell, President - YourSound.com [confirmed]i call him 617-818-8469</t>
  </si>
  <si>
    <t>MEETING-5732</t>
  </si>
  <si>
    <t>1999-08-19T20:30:00Z</t>
  </si>
  <si>
    <t>MEETING-5733</t>
  </si>
  <si>
    <t>1998-08-11T17:00:00Z</t>
  </si>
  <si>
    <t>Updated: i-search mtg</t>
  </si>
  <si>
    <t>re: performance goals 1998</t>
  </si>
  <si>
    <t>MEETING-5734</t>
  </si>
  <si>
    <t>1999-06-10T18:00:00Z</t>
  </si>
  <si>
    <t>Maggie from Martha Stewart - she will call me</t>
  </si>
  <si>
    <t>MEETING-5735</t>
  </si>
  <si>
    <t>Craig - carrier content</t>
  </si>
  <si>
    <t>MEETING-5736</t>
  </si>
  <si>
    <t>1999-08-02T17:00:00Z</t>
  </si>
  <si>
    <t>trish's</t>
  </si>
  <si>
    <t>cfn con call w/Aimee</t>
  </si>
  <si>
    <t>MEETING-5737</t>
  </si>
  <si>
    <t>Gabe Bass - handango</t>
  </si>
  <si>
    <t>MEETING-5738</t>
  </si>
  <si>
    <t>Clark weekly</t>
  </si>
  <si>
    <t>MEETING-5739</t>
  </si>
  <si>
    <t>1999-10-07T23:00:00Z</t>
  </si>
  <si>
    <t>MEETING-5740</t>
  </si>
  <si>
    <t>1999-07-22T02:00:00Z</t>
  </si>
  <si>
    <t>MEETING-5741</t>
  </si>
  <si>
    <t>1999-09-15T23:30:00Z</t>
  </si>
  <si>
    <t>MEETING-5742</t>
  </si>
  <si>
    <t>1999-09-03T21:00:00Z</t>
  </si>
  <si>
    <t>MEETING-5743</t>
  </si>
  <si>
    <t>1998-09-16T19:30:00Z</t>
  </si>
  <si>
    <t>Cafe Pinot</t>
  </si>
  <si>
    <t>Lunch w/Pete &amp; Dar</t>
  </si>
  <si>
    <t>Reservation made on 9/3.</t>
  </si>
  <si>
    <t>MEETING-5744</t>
  </si>
  <si>
    <t>1999-02-10T22:00:00Z</t>
  </si>
  <si>
    <t>CONF. CALL:  Peter Inich, Prez., ONLINE VIDEO/NEW Zealand TO CALL TRISH [011-64-21-300-001]</t>
  </si>
  <si>
    <t>MEETING-5745</t>
  </si>
  <si>
    <t>2000-11-02T19:30:00Z</t>
  </si>
  <si>
    <t>Trevor Woods - Shadowpack - not confirmed - they call me</t>
  </si>
  <si>
    <t>MEETING-5746</t>
  </si>
  <si>
    <t>Weekly consumer meeting</t>
  </si>
  <si>
    <t>MEETING-5747</t>
  </si>
  <si>
    <t>1999-08-18T15:30:00Z</t>
  </si>
  <si>
    <t>MEETING-5748</t>
  </si>
  <si>
    <t>1999-08-25T20:30:00Z</t>
  </si>
  <si>
    <t>MEETING-5749</t>
  </si>
  <si>
    <t>1999-05-26T17:00:00Z</t>
  </si>
  <si>
    <t>Meet with Trish</t>
  </si>
  <si>
    <t>MEETING-5750</t>
  </si>
  <si>
    <t>2000-03-31T17:00:00Z</t>
  </si>
  <si>
    <t>MEETING-5751</t>
  </si>
  <si>
    <t>1999-10-18T17:30:00Z</t>
  </si>
  <si>
    <t>Joe &amp; Trish</t>
  </si>
  <si>
    <t>MEETING-5752</t>
  </si>
  <si>
    <t>1999-08-06T21:00:00Z</t>
  </si>
  <si>
    <t>MEETING-5753</t>
  </si>
  <si>
    <t>1999-05-06T22:30:00Z</t>
  </si>
  <si>
    <t>327 A</t>
  </si>
  <si>
    <t>Updated: Discussion of Personify</t>
  </si>
  <si>
    <t>To all,  We are in the process of beginning a relationship with a vendor, Personify to measure our advertising effectiveness in driving users to our site.  This meeting is intended to update Trish regarding our progress with Personify and plan for working with them.  Trish,  I've enclosed our original business requirements document FYI.  Thanks! Aimee</t>
  </si>
  <si>
    <t>MEETING-5754</t>
  </si>
  <si>
    <t>1999-04-12T17:30:00Z</t>
  </si>
  <si>
    <t>White Paper</t>
  </si>
  <si>
    <t>MEETING-5755</t>
  </si>
  <si>
    <t>1999-09-24T22:00:00Z</t>
  </si>
  <si>
    <t>MEETING-5756</t>
  </si>
  <si>
    <t>1999-10-05T22:00:00Z</t>
  </si>
  <si>
    <t>Dave Heilmann of eBay</t>
  </si>
  <si>
    <t>MEETING-5757</t>
  </si>
  <si>
    <t>1999-07-09T19:00:00Z</t>
  </si>
  <si>
    <t>Updated: Discussion with Stephanie [Ad Strategy]</t>
  </si>
  <si>
    <t>MEETING-5758</t>
  </si>
  <si>
    <t>1999-07-20T20:30:00Z</t>
  </si>
  <si>
    <t>he'll call you, his #515-470-2544</t>
  </si>
  <si>
    <t>Doug from Global Online.Com</t>
  </si>
  <si>
    <t>MEETING-5759</t>
  </si>
  <si>
    <t>1999-03-22T18:30:00Z</t>
  </si>
  <si>
    <t>Megan Gray - NewsReal Contract</t>
  </si>
  <si>
    <t>MEETING-5760</t>
  </si>
  <si>
    <t>1999-09-14T01:30:00Z</t>
  </si>
  <si>
    <t>MEETING-5762</t>
  </si>
  <si>
    <t>1998-09-14T15:30:00Z</t>
  </si>
  <si>
    <t>0830AM - Main Conf.Room</t>
  </si>
  <si>
    <t>CP Staff Meeting</t>
  </si>
  <si>
    <t>MEETING-5763</t>
  </si>
  <si>
    <t>1999-06-25T22:30:00Z</t>
  </si>
  <si>
    <t>Weekly Distribution Management Meeting</t>
  </si>
  <si>
    <t>Purpose of meetings will be to brainstorm improving channel performance, identifying what is working and what isn't working, selecting distribution deals to renegotiate prior to termination, designing procedures......</t>
  </si>
  <si>
    <t>MEETING-5765</t>
  </si>
  <si>
    <t>1999-08-13T23:30:00Z</t>
  </si>
  <si>
    <t>MEETING-5766</t>
  </si>
  <si>
    <t>1999-08-24T16:00:00Z</t>
  </si>
  <si>
    <t>Randy Knoll</t>
  </si>
  <si>
    <t>MEETING-5767</t>
  </si>
  <si>
    <t>2000-05-13T00:30:00Z</t>
  </si>
  <si>
    <t>Meeting on behalf of Trish Lady</t>
  </si>
  <si>
    <t>On Trish's behalf, this will be a reoccurring event.  I am still searching for times to have this happen on Friday's.</t>
  </si>
  <si>
    <t>MEETING-5768</t>
  </si>
  <si>
    <t>Shailendra Gupta - InfoObjects - he will call me</t>
  </si>
  <si>
    <t>MEETING-5769</t>
  </si>
  <si>
    <t>2000-03-27T18:30:00Z</t>
  </si>
  <si>
    <t>MEETING-5770</t>
  </si>
  <si>
    <t>1999-08-05T02:00:00Z</t>
  </si>
  <si>
    <t>MEETING-5771</t>
  </si>
  <si>
    <t>1999-07-28T20:30:00Z</t>
  </si>
  <si>
    <t>Melissa: Bell South discussion</t>
  </si>
  <si>
    <t>MEETING-5772</t>
  </si>
  <si>
    <t>1999-04-07T19:00:00Z</t>
  </si>
  <si>
    <t>Kathy Stayberg</t>
  </si>
  <si>
    <t>MEETING-5774</t>
  </si>
  <si>
    <t>MEETING-5775</t>
  </si>
  <si>
    <t>1999-09-09T22:00:00Z</t>
  </si>
  <si>
    <t>MEETING-5777</t>
  </si>
  <si>
    <t>2000-05-08T19:00:00Z</t>
  </si>
  <si>
    <t>MEETING-5778</t>
  </si>
  <si>
    <t>1999-02-02T18:30:00Z</t>
  </si>
  <si>
    <t>MEETING-5780</t>
  </si>
  <si>
    <t>MoMo's</t>
  </si>
  <si>
    <t>Megan drinks?</t>
  </si>
  <si>
    <t>MEETING-5781</t>
  </si>
  <si>
    <t>1999-05-19T19:00:00Z</t>
  </si>
  <si>
    <t>MEETING-5782</t>
  </si>
  <si>
    <t>MEETING-5783</t>
  </si>
  <si>
    <t>1999-10-12T00:30:00Z</t>
  </si>
  <si>
    <t>MEETING-5784</t>
  </si>
  <si>
    <t>1998-12-16T22:00:00Z</t>
  </si>
  <si>
    <t>Ben's Office</t>
  </si>
  <si>
    <t>Restrac Meeting</t>
  </si>
  <si>
    <t>MEETING-5785</t>
  </si>
  <si>
    <t>1999-07-27T15:30:00Z</t>
  </si>
  <si>
    <t>Via phone</t>
  </si>
  <si>
    <t>Megan Call reHoovers</t>
  </si>
  <si>
    <t>MEETING-5786</t>
  </si>
  <si>
    <t>1999-08-03T00:30:00Z</t>
  </si>
  <si>
    <t>PM Conf Room &amp; Martinez #213</t>
  </si>
  <si>
    <t>Management Team Meeting</t>
  </si>
  <si>
    <t>MEETING-5788</t>
  </si>
  <si>
    <t>1999-04-22T19:00:00Z</t>
  </si>
  <si>
    <t>Peggy Wei - Lunch @ Marie Calendars</t>
  </si>
  <si>
    <t>MEETING-5789</t>
  </si>
  <si>
    <t>MEETING-5790</t>
  </si>
  <si>
    <t>1999-09-30T00:30:00Z</t>
  </si>
  <si>
    <t>925-640-8110 u call</t>
  </si>
  <si>
    <t>Dave Nielson on cell phone</t>
  </si>
  <si>
    <t>MEETING-5791</t>
  </si>
  <si>
    <t>1999-07-15T02:00:00Z</t>
  </si>
  <si>
    <t>MEETING-5792</t>
  </si>
  <si>
    <t>1999-02-18T18:00:00Z</t>
  </si>
  <si>
    <t>Jeff Morrow - AdStar</t>
  </si>
  <si>
    <t>MEETING-5793</t>
  </si>
  <si>
    <t>1999-08-30T16:00:00Z</t>
  </si>
  <si>
    <t>MEETING-5794</t>
  </si>
  <si>
    <t>1998-08-31T21:30:00Z</t>
  </si>
  <si>
    <t>Lauren - Conference call</t>
  </si>
  <si>
    <t>MEETING-5795</t>
  </si>
  <si>
    <t>1999-09-07T16:00:00Z</t>
  </si>
  <si>
    <t>MEETING-5797</t>
  </si>
  <si>
    <t>MEETING-5798</t>
  </si>
  <si>
    <t>2000-05-02T23:30:00Z</t>
  </si>
  <si>
    <t>CBSMarketwatch - conf call w/Dan &amp; Kimberley [need to confirm with Dan only, then follow-up with Kimberly] - I initiate call</t>
  </si>
  <si>
    <t>MEETING-5799</t>
  </si>
  <si>
    <t>1999-01-26T22:00:00Z</t>
  </si>
  <si>
    <t>kevin gage 203/327-2201  --  Jeff Nixon 203/353-8666</t>
  </si>
  <si>
    <t>MEETING-5800</t>
  </si>
  <si>
    <t>1999-08-11T01:00:00Z</t>
  </si>
  <si>
    <t>MEETING-5801</t>
  </si>
  <si>
    <t>1999-08-18T21:00:00Z</t>
  </si>
  <si>
    <t>Melissa's comp</t>
  </si>
  <si>
    <t>Thought I was done with the comp issues, but apparently there is one more regarding Melissa.  Here's the scoop.  Melissa moved from MarComm to Online in 11/98.  Her pay was not changed at the time of the transition, although promises were made by Kerry that she would receive a raise.  Her salary was raised in 4/99.  At that time Kerry told her she was unable to get the amount retroactive to 11/98, but would get it retro to 1/99.  Melissa received only 1/2 of the retro salary increase.  Can we talk?</t>
  </si>
  <si>
    <t>MEETING-5802</t>
  </si>
  <si>
    <t>1999-10-08T20:00:00Z</t>
  </si>
  <si>
    <t>Updated: Review Sept. Customer Acquisition Accruals</t>
  </si>
  <si>
    <t>Sorry to keep rescheduling.  Hopefully, this meeting time won't be changed anymore!  Sarah, Richard has discussed priorities w/ Trish, and Trish agreed to meet at this time.</t>
  </si>
  <si>
    <t>MEETING-5803</t>
  </si>
  <si>
    <t>1999-10-19T21:00:00Z</t>
  </si>
  <si>
    <t>MEETING-5804</t>
  </si>
  <si>
    <t>1999-07-23T16:30:00Z</t>
  </si>
  <si>
    <t>meet with Pr firm</t>
  </si>
  <si>
    <t>MEETING-5805</t>
  </si>
  <si>
    <t>Zing's offices</t>
  </si>
  <si>
    <t>Gregg Lavin - Zing</t>
  </si>
  <si>
    <t>MEETING-5806</t>
  </si>
  <si>
    <t>1999-03-26T21:30:00Z</t>
  </si>
  <si>
    <t>Newsreal Conference Call</t>
  </si>
  <si>
    <t>Call in 1-888-422-7109 Host Code 818 569</t>
  </si>
  <si>
    <t>MEETING-5807</t>
  </si>
  <si>
    <t>1998-10-05T15:30:00Z</t>
  </si>
  <si>
    <t>MEETING-5808</t>
  </si>
  <si>
    <t>1999-03-04T17:00:00Z</t>
  </si>
  <si>
    <t>Get blood test--see Angela @ Dr. Dillin's</t>
  </si>
  <si>
    <t>MEETING-5809</t>
  </si>
  <si>
    <t>1999-08-26T18:00:00Z</t>
  </si>
  <si>
    <t>Prod Mgmt Conf Rm</t>
  </si>
  <si>
    <t>Updated: Review of Chart of Accounts, Purchasing, Purchase Orders</t>
  </si>
  <si>
    <t>Need to reschedule again - sorry!</t>
  </si>
  <si>
    <t>MEETING-5810</t>
  </si>
  <si>
    <t>1998-08-25T21:30:00Z</t>
  </si>
  <si>
    <t>John Reese  [conference call]</t>
  </si>
  <si>
    <t>MEETING-5812</t>
  </si>
  <si>
    <t>2000-04-27T22:30:00Z</t>
  </si>
  <si>
    <t>Andrea L. at eCoupons</t>
  </si>
  <si>
    <t>MEETING-5813</t>
  </si>
  <si>
    <t>1999-01-20T20:00:00Z</t>
  </si>
  <si>
    <t>MEETING-5814</t>
  </si>
  <si>
    <t>1999-08-17T18:00:00Z</t>
  </si>
  <si>
    <t>FW: Lot 21 Research Meeting</t>
  </si>
  <si>
    <t>We need to reschedule this one for sometime next week.  Will keep you all posted.  Thanks, Melissa  -----Original Appointment----- From:</t>
  </si>
  <si>
    <t>Sarah Lightfoot (C)  On Behalf Of Trish Lady Sent:</t>
  </si>
  <si>
    <t>Monday, August 09, 1999 2:58 PM To:</t>
  </si>
  <si>
    <t>Trish Lady; Paul Chartrand; Melissa Mangini; Clark Hamon; JT Edelstein; Leigh Bohmfalk When:</t>
  </si>
  <si>
    <t>Tuesday, August 17, 1999 11:00 AM-12:30 PM (GMT-08:00) Pacific Time (US &amp; Canada); Tijuana. Where:</t>
  </si>
  <si>
    <t>MEETING-5815</t>
  </si>
  <si>
    <t>2000-08-22T00:00:00Z</t>
  </si>
  <si>
    <t>Mary's place</t>
  </si>
  <si>
    <t>Affiliate program burden on marketing</t>
  </si>
  <si>
    <t>I'm working on costing out the affiliate program to see if it of any value.  Need to understand the burden this puts on your department.</t>
  </si>
  <si>
    <t>MEETING-5816</t>
  </si>
  <si>
    <t>1999-10-07T00:00:00Z</t>
  </si>
  <si>
    <t>tina and trish meet</t>
  </si>
  <si>
    <t>MEETING-5817</t>
  </si>
  <si>
    <t>1998-12-03T21:00:00Z</t>
  </si>
  <si>
    <t>Meeting:  Renee Ward, CANDIDATE:  VP Affiliate Sales</t>
  </si>
  <si>
    <t>MEETING-5818</t>
  </si>
  <si>
    <t>1999-10-15T18:00:00Z</t>
  </si>
  <si>
    <t>MEETING-5819</t>
  </si>
  <si>
    <t>1999-07-29T07:00:00Z</t>
  </si>
  <si>
    <t>MEETING-5821</t>
  </si>
  <si>
    <t>1999-03-23T22:00:00Z</t>
  </si>
  <si>
    <t>6th floor conference room</t>
  </si>
  <si>
    <t>To discuss IDG Proposal</t>
  </si>
  <si>
    <t>MEETING-5822</t>
  </si>
  <si>
    <t>1999-09-23T20:00:00Z</t>
  </si>
  <si>
    <t>Martinez - 2pm meeting</t>
  </si>
  <si>
    <t>MEETING-5823</t>
  </si>
  <si>
    <t>1998-09-30T00:00:00Z</t>
  </si>
  <si>
    <t>Sandi Long</t>
  </si>
  <si>
    <t>MEETING-5825</t>
  </si>
  <si>
    <t>1999-08-24T21:00:00Z</t>
  </si>
  <si>
    <t>Updated: Wilson McHenry - new PR firm</t>
  </si>
  <si>
    <t>MEETING-5826</t>
  </si>
  <si>
    <t>1999-09-01T17:30:00Z</t>
  </si>
  <si>
    <t>Stacy of Gartner Group</t>
  </si>
  <si>
    <t>MEETING-5827</t>
  </si>
  <si>
    <t>2000-10-03T18:00:00Z</t>
  </si>
  <si>
    <t>Linda @ elocal - she call's me</t>
  </si>
  <si>
    <t>MEETING-5829</t>
  </si>
  <si>
    <t>1999-01-14T23:30:00Z</t>
  </si>
  <si>
    <t>TRISH'S OFFICE</t>
  </si>
  <si>
    <t>MEETING:  Heather White/Geo Cities:  310-302-1743</t>
  </si>
  <si>
    <t>hEATHER to send e=mail to Trish 1/8</t>
  </si>
  <si>
    <t>MEETING-5830</t>
  </si>
  <si>
    <t>1999-08-12T23:30:00Z</t>
  </si>
  <si>
    <t>meet with Melissa [weekly thing]</t>
  </si>
  <si>
    <t>MEETING-5831</t>
  </si>
  <si>
    <t>1999-08-05T21:00:00Z</t>
  </si>
  <si>
    <t>Megan -- adforce</t>
  </si>
  <si>
    <t>MEETING-5832</t>
  </si>
  <si>
    <t>MEETING-5833</t>
  </si>
  <si>
    <t>MEETING-5834</t>
  </si>
  <si>
    <t>1998-11-24T16:00:00Z</t>
  </si>
  <si>
    <t>Chicago Tribune, McCormick Room, 24th Floor</t>
  </si>
  <si>
    <t>Board Meeting in Chicago</t>
  </si>
  <si>
    <t>MEETING-5835</t>
  </si>
  <si>
    <t>1999-10-13T17:00:00Z</t>
  </si>
  <si>
    <t>meet with Sarah L</t>
  </si>
  <si>
    <t>MEETING-5836</t>
  </si>
  <si>
    <t>1999-07-28T07:00:00Z</t>
  </si>
  <si>
    <t>MEETING-5837</t>
  </si>
  <si>
    <t>1999-03-18T20:30:00Z</t>
  </si>
  <si>
    <t>Martin Weaver - He will call me.</t>
  </si>
  <si>
    <t>MEETING-5839</t>
  </si>
  <si>
    <t>1999-04-03T00:00:00Z</t>
  </si>
  <si>
    <t>Her Office 5th Floor</t>
  </si>
  <si>
    <t>Renee LaBran</t>
  </si>
  <si>
    <t>MEETING-5840</t>
  </si>
  <si>
    <t>MEETING-5841</t>
  </si>
  <si>
    <t>1999-09-13T19:00:00Z</t>
  </si>
  <si>
    <t>MEETING-5842</t>
  </si>
  <si>
    <t>Kachina's</t>
  </si>
  <si>
    <t>Nick's Farewell luncheon</t>
  </si>
  <si>
    <t>MEETING-5843</t>
  </si>
  <si>
    <t>1999-07-04T07:00:00Z</t>
  </si>
  <si>
    <t>MEETING-5844</t>
  </si>
  <si>
    <t>1999-06-25T16:30:00Z</t>
  </si>
  <si>
    <t>Bus Dev Staffing</t>
  </si>
  <si>
    <t>New developments since my conversation with Kerry on Friday.  Need to obtain your advice concerning replacement.</t>
  </si>
  <si>
    <t>MEETING-5846</t>
  </si>
  <si>
    <t>1999-08-23T19:30:00Z</t>
  </si>
  <si>
    <t>Investor Due Diligence -- on call</t>
  </si>
  <si>
    <t>MEETING-5847</t>
  </si>
  <si>
    <t>1999-08-30T22:00:00Z</t>
  </si>
  <si>
    <t>MEETING-5848</t>
  </si>
  <si>
    <t>1999-06-02T21:00:00Z</t>
  </si>
  <si>
    <t>Lot21 media plan</t>
  </si>
  <si>
    <t>Lot will present their media plan for the regional support of the offline campaigns.</t>
  </si>
  <si>
    <t>MEETING-5850</t>
  </si>
  <si>
    <t>1999-01-11T22:00:00Z</t>
  </si>
  <si>
    <t>MEETING-5851</t>
  </si>
  <si>
    <t>1999-08-04T18:00:00Z</t>
  </si>
  <si>
    <t>Lot21: Rich Media, Creative Kickoff CONFIRMED</t>
  </si>
  <si>
    <t>MEETING-5852</t>
  </si>
  <si>
    <t>1999-05-17T18:00:00Z</t>
  </si>
  <si>
    <t>AOL CALL</t>
  </si>
  <si>
    <t>fun fun fun</t>
  </si>
  <si>
    <t>MEETING-5853</t>
  </si>
  <si>
    <t>1999-04-29T01:00:00Z</t>
  </si>
  <si>
    <t>Mom and Dad</t>
  </si>
  <si>
    <t>MEETING-5854</t>
  </si>
  <si>
    <t>1999-09-30T22:00:00Z</t>
  </si>
  <si>
    <t>Tina and Trish meet...</t>
  </si>
  <si>
    <t>MEETING-5855</t>
  </si>
  <si>
    <t>1998-11-18T20:00:00Z</t>
  </si>
  <si>
    <t>Peter Gilbert</t>
  </si>
  <si>
    <t>MEETING-5856</t>
  </si>
  <si>
    <t>1999-10-11T19:00:00Z</t>
  </si>
  <si>
    <t>MEETING-5857</t>
  </si>
  <si>
    <t>1999-07-25T07:00:00Z</t>
  </si>
  <si>
    <t>MEETING-5858</t>
  </si>
  <si>
    <t>1999-03-11T23:30:00Z</t>
  </si>
  <si>
    <t>Scott Slater - he will call me</t>
  </si>
  <si>
    <t>MEETING-5859</t>
  </si>
  <si>
    <t>weekly 1:1 w/Dan</t>
  </si>
  <si>
    <t>MEETING-5860</t>
  </si>
  <si>
    <t>1999-03-31T00:00:00Z</t>
  </si>
  <si>
    <t>MEETING-5861</t>
  </si>
  <si>
    <t>1999-09-17T23:00:00Z</t>
  </si>
  <si>
    <t>MEETING-5862</t>
  </si>
  <si>
    <t>1999-09-08T20:00:00Z</t>
  </si>
  <si>
    <t>MEETING-5863</t>
  </si>
  <si>
    <t>1998-09-21T18:00:00Z</t>
  </si>
  <si>
    <t>Sandy Long</t>
  </si>
  <si>
    <t>Business plan</t>
  </si>
  <si>
    <t>MEETING-5864</t>
  </si>
  <si>
    <t>1999-02-16T21:00:00Z</t>
  </si>
  <si>
    <t>steve's office</t>
  </si>
  <si>
    <t>Board Mtg Review</t>
  </si>
  <si>
    <t>MEETING-5866</t>
  </si>
  <si>
    <t>2000-05-24T16:30:00Z</t>
  </si>
  <si>
    <t>MEETING-5867</t>
  </si>
  <si>
    <t>1999-05-27T22:30:00Z</t>
  </si>
  <si>
    <t>had a meeting conflict for next week.  had to push to 3</t>
  </si>
  <si>
    <t>MEETING-5868</t>
  </si>
  <si>
    <t>Rob Taylor - OmniSky - i call him</t>
  </si>
  <si>
    <t>MEETING-5869</t>
  </si>
  <si>
    <t>1999-08-10T18:30:00Z</t>
  </si>
  <si>
    <t>Daily Megan call</t>
  </si>
  <si>
    <t>You know the deal....</t>
  </si>
  <si>
    <t>MEETING-5870</t>
  </si>
  <si>
    <t>MEETING-5871</t>
  </si>
  <si>
    <t>1999-05-11T00:00:00Z</t>
  </si>
  <si>
    <t>more discussion/updates</t>
  </si>
  <si>
    <t>MEETING-5872</t>
  </si>
  <si>
    <t>1999-09-28T22:30:00Z</t>
  </si>
  <si>
    <t>MEETING-5873</t>
  </si>
  <si>
    <t>1998-11-11T23:30:00Z</t>
  </si>
  <si>
    <t>MEETING-5874</t>
  </si>
  <si>
    <t>1999-10-07T22:30:00Z</t>
  </si>
  <si>
    <t>Tom Bedcarre</t>
  </si>
  <si>
    <t>MEETING-5875</t>
  </si>
  <si>
    <t>1999-07-22T00:00:00Z</t>
  </si>
  <si>
    <t>MEETING-5876</t>
  </si>
  <si>
    <t>1999-03-05T20:00:00Z</t>
  </si>
  <si>
    <t>MEETING-5877</t>
  </si>
  <si>
    <t>2000-06-28T18:30:00Z</t>
  </si>
  <si>
    <t>Dana Courtley</t>
  </si>
  <si>
    <t>MEETING-5878</t>
  </si>
  <si>
    <t>1999-09-15T23:00:00Z</t>
  </si>
  <si>
    <t>hit 0 &amp; page if no ans. 800-410-1955x163</t>
  </si>
  <si>
    <t>John Hasenauer, LoanWeb</t>
  </si>
  <si>
    <t>MEETING-5879</t>
  </si>
  <si>
    <t>1998-09-16T18:30:00Z</t>
  </si>
  <si>
    <t>Rene G - Tri -Weekly</t>
  </si>
  <si>
    <t>MEETING-5880</t>
  </si>
  <si>
    <t>1999-02-10T18:30:00Z</t>
  </si>
  <si>
    <t>MEETING-5881</t>
  </si>
  <si>
    <t>Julie Harkins - DHR - confirmed - i call her</t>
  </si>
  <si>
    <t>MEETING-5884</t>
  </si>
  <si>
    <t>MEETING-5885</t>
  </si>
  <si>
    <t>Jamie Proctor - GoAmerica [tentative] I call him - 917-972-7191</t>
  </si>
  <si>
    <t>MEETING-5886</t>
  </si>
  <si>
    <t>1999-10-18T17:00:00Z</t>
  </si>
  <si>
    <t>MEETING-5887</t>
  </si>
  <si>
    <t>1999-10-16T01:00:00Z</t>
  </si>
  <si>
    <t>MEETING-5888</t>
  </si>
  <si>
    <t>1999-07-29T23:30:00Z</t>
  </si>
  <si>
    <t>Megan &amp; Clark - CV</t>
  </si>
  <si>
    <t>MEETING-5889</t>
  </si>
  <si>
    <t>1999-05-06T21:30:00Z</t>
  </si>
  <si>
    <t>Mike, trish barb ned</t>
  </si>
  <si>
    <t>MEETING-5890</t>
  </si>
  <si>
    <t>1999-04-12T16:30:00Z</t>
  </si>
  <si>
    <t>Rene Guardia - Review</t>
  </si>
  <si>
    <t>MEETING-5891</t>
  </si>
  <si>
    <t>1999-10-05T21:00:00Z</t>
  </si>
  <si>
    <t>MEETING-5892</t>
  </si>
  <si>
    <t>1999-07-20T18:00:00Z</t>
  </si>
  <si>
    <t>Meet w/Ned</t>
  </si>
  <si>
    <t>MEETING-5893</t>
  </si>
  <si>
    <t>2000-06-14T18:00:00Z</t>
  </si>
  <si>
    <t>Gabe Bass - handango [confirmed] - i call him</t>
  </si>
  <si>
    <t>MEETING-5894</t>
  </si>
  <si>
    <t>1999-09-14T00:30:00Z</t>
  </si>
  <si>
    <t>MEETING-5895</t>
  </si>
  <si>
    <t>1999-09-01T22:30:00Z</t>
  </si>
  <si>
    <t>MEETING-5896</t>
  </si>
  <si>
    <t>1998-09-11T23:00:00Z</t>
  </si>
  <si>
    <t>Paul Galleberg [conf.call]</t>
  </si>
  <si>
    <t>Paul will call in.</t>
  </si>
  <si>
    <t>MEETING-5898</t>
  </si>
  <si>
    <t>1999-02-05T18:15:00Z</t>
  </si>
  <si>
    <t>Scott Robinson - Junglee Audit Issue</t>
  </si>
  <si>
    <t>MEETING-5899</t>
  </si>
  <si>
    <t>2000-10-27T21:30:00Z</t>
  </si>
  <si>
    <t>MEETING-5900</t>
  </si>
  <si>
    <t>1999-08-23T23:30:00Z</t>
  </si>
  <si>
    <t>MEETING-5901</t>
  </si>
  <si>
    <t>2000-09-12T17:00:00Z</t>
  </si>
  <si>
    <t>Where should I call you?  I'll be in the office at 408.562.8036</t>
  </si>
  <si>
    <t>Call with Kelsey to discuss Advertisers and/or Engage</t>
  </si>
  <si>
    <t>MEETING-5902</t>
  </si>
  <si>
    <t>1999-06-03T17:30:00Z</t>
  </si>
  <si>
    <t>Product Management</t>
  </si>
  <si>
    <t>Updated: Discussion of strategy of content integration and sponsorships</t>
  </si>
  <si>
    <t>To all,  Trish and I are putting together a strategy for increasing revenue on our site through both targetted ad sales and content sponsorships.  We are starting with homeowners insurance, relocation/moving services and home improvement.  We would like to determine the optimal strategy from a revenue generating and product quality/ customer experience point of view.    During the discussion, we can determine the strategy, and set priorities of which content providers/ advertisers we would like to evaluate.  Thanks. Aimee</t>
  </si>
  <si>
    <t>MEETING-5903</t>
  </si>
  <si>
    <t>2000-03-27T18:00:00Z</t>
  </si>
  <si>
    <t>Jim Donnelley - coordinate sales &amp; content</t>
  </si>
  <si>
    <t>MEETING-5904</t>
  </si>
  <si>
    <t>1999-10-14T18:30:00Z</t>
  </si>
  <si>
    <t>She call u (510)596-4100</t>
  </si>
  <si>
    <t>Loy Sheflott, Consumer Financial Services Corp.</t>
  </si>
  <si>
    <t>MEETING-5905</t>
  </si>
  <si>
    <t>1998-12-22T02:00:00Z</t>
  </si>
  <si>
    <t>Christopher Justice - Conference Call</t>
  </si>
  <si>
    <t>MEETING-5907</t>
  </si>
  <si>
    <t>1999-07-28T20:00:00Z</t>
  </si>
  <si>
    <t>Melissa: New progress rpt format; feedback on last wk's rpt.</t>
  </si>
  <si>
    <t>MEETING-5908</t>
  </si>
  <si>
    <t>1999-04-07T17:00:00Z</t>
  </si>
  <si>
    <t>Dr. Victoria Liao</t>
  </si>
  <si>
    <t>MEETING-5909</t>
  </si>
  <si>
    <t>1999-09-22T20:00:00Z</t>
  </si>
  <si>
    <t>MEETING-5910</t>
  </si>
  <si>
    <t>1999-02-23T18:00:00Z</t>
  </si>
  <si>
    <t>BOD Report Meeting</t>
  </si>
  <si>
    <t>MEETING-5911</t>
  </si>
  <si>
    <t>2000-01-31T21:00:00Z</t>
  </si>
  <si>
    <t>MEETING-5912</t>
  </si>
  <si>
    <t>1999-08-31T19:00:00Z</t>
  </si>
  <si>
    <t>MEETING-5913</t>
  </si>
  <si>
    <t>1998-09-04T21:00:00Z</t>
  </si>
  <si>
    <t>Sharon Knitter [conf.call]</t>
  </si>
  <si>
    <t>MEETING-5914</t>
  </si>
  <si>
    <t>2000-05-08T18:30:00Z</t>
  </si>
  <si>
    <t>beFree w/Venk, Marcia &amp; Jim</t>
  </si>
  <si>
    <t>MEETING-5915</t>
  </si>
  <si>
    <t>1999-08-12T17:00:00Z</t>
  </si>
  <si>
    <t>MEETING-5916</t>
  </si>
  <si>
    <t>1999-08-20T22:30:00Z</t>
  </si>
  <si>
    <t>MEETING-5917</t>
  </si>
  <si>
    <t>Introduction and Knowledge Sharing w/Trish</t>
  </si>
  <si>
    <t>MEETING-5918</t>
  </si>
  <si>
    <t>Gregg Lavin-Zing</t>
  </si>
  <si>
    <t>MEETING-5919</t>
  </si>
  <si>
    <t>1999-05-29T22:00:00Z</t>
  </si>
  <si>
    <t>MEETING-5920</t>
  </si>
  <si>
    <t>Ron - research, contacts, etc</t>
  </si>
  <si>
    <t>MEETING-5921</t>
  </si>
  <si>
    <t>1999-10-12T00:10:00Z</t>
  </si>
  <si>
    <t>Jennifer Chae</t>
  </si>
  <si>
    <t>jennifer: this meeting may start later than you originally planned w/ trish</t>
  </si>
  <si>
    <t>MEETING-5922</t>
  </si>
  <si>
    <t>1999-07-27T07:00:00Z</t>
  </si>
  <si>
    <t>MEETING-5923</t>
  </si>
  <si>
    <t>1999-08-02T23:15:00Z</t>
  </si>
  <si>
    <t>MEETING-5925</t>
  </si>
  <si>
    <t>1999-03-31T23:30:00Z</t>
  </si>
  <si>
    <t>MEETING-5926</t>
  </si>
  <si>
    <t>1999-09-20T22:00:00Z</t>
  </si>
  <si>
    <t>re Marketing in Real Estate Channel</t>
  </si>
  <si>
    <t>MEETING-5927</t>
  </si>
  <si>
    <t>1999-09-29T23:30:00Z</t>
  </si>
  <si>
    <t>U Call Him: 1800 410-1955 x163</t>
  </si>
  <si>
    <t>John Next Direct</t>
  </si>
  <si>
    <t>MEETING-5928</t>
  </si>
  <si>
    <t>1998-10-09T19:00:00Z</t>
  </si>
  <si>
    <t>MEETING-5929</t>
  </si>
  <si>
    <t>1999-07-02T15:30:00Z</t>
  </si>
  <si>
    <t>Call in Gold Card GNC order for Super Tuesday</t>
  </si>
  <si>
    <t>MEETING-5930</t>
  </si>
  <si>
    <t>1999-02-18T00:30:00Z</t>
  </si>
  <si>
    <t>Trishes Office</t>
  </si>
  <si>
    <t>Updated: adstar demo</t>
  </si>
  <si>
    <t>Mike,  I'd like you to see this demo to give you an idea of the product that we're creating and the appropriate people to assign to it.  Thanks,  Jeff</t>
  </si>
  <si>
    <t>MEETING-5931</t>
  </si>
  <si>
    <t>2000-06-14T16:30:00Z</t>
  </si>
  <si>
    <t>MEETING-5932</t>
  </si>
  <si>
    <t>1998-08-31T18:30:00Z</t>
  </si>
  <si>
    <t>MEETING-5933</t>
  </si>
  <si>
    <t>1999-09-06T22:00:00Z</t>
  </si>
  <si>
    <t>MEETING-5934</t>
  </si>
  <si>
    <t>1999-06-22T18:30:00Z</t>
  </si>
  <si>
    <t>Trish's Office - we call him</t>
  </si>
  <si>
    <t>AOL contract - Conference call w/Mike Scott</t>
  </si>
  <si>
    <t>MEETING-5937</t>
  </si>
  <si>
    <t>Smart Money Conf Call w/Dan &amp; Marc [confirmed] - i call Marc</t>
  </si>
  <si>
    <t>MEETING-5938</t>
  </si>
  <si>
    <t>1999-08-10T23:30:00Z</t>
  </si>
  <si>
    <t>MEETING-5939</t>
  </si>
  <si>
    <t>Updated: Partner Strategy/Partner Program</t>
  </si>
  <si>
    <t>Hello team,  I would like to start a partner strategy/partner program.  I have started template that highlights the types of partners we are going after.  Can you please review and start filling in your respective areas.  Then can we meet to discuss what markets we are targetting, what partners we need to focus on to be dominant in that market, what does the partner ecosystem look like in that market and then bring them in.  In the meantime, I will start crafting up a partnership program.  Please provide me with your ideas on this.  Thanks Helen</t>
  </si>
  <si>
    <t>MEETING-5940</t>
  </si>
  <si>
    <t>1999-05-11T23:00:00Z</t>
  </si>
  <si>
    <t>follow up discussion</t>
  </si>
  <si>
    <t>MEETING-5941</t>
  </si>
  <si>
    <t>MEETING-5942</t>
  </si>
  <si>
    <t>1999-05-26T22:30:00Z</t>
  </si>
  <si>
    <t>Updated: Lot21 tracking mtg</t>
  </si>
  <si>
    <t>Trish/Melissa, If we move this to 3:30, it looks like you both have a conflict at 4pm.  We may be done in half an hour, but I'm not sure since this is the first one.  I'd keep it at 3pm, but Lot isn't available then.  Is there anyway you two can rearrange things?  Sorry for the inconvenience. Kerry  ***************************************************** This is the first of our weekly meetings with Lot21 to review their reports, identify problems/discrepancies and talk about opportunities for performance improvement.  Barb/Trish, please join us if you can. Kerry</t>
  </si>
  <si>
    <t>MEETING-5943</t>
  </si>
  <si>
    <t>1998-12-10T22:30:00Z</t>
  </si>
  <si>
    <t>SSM - John Reese</t>
  </si>
  <si>
    <t>MEETING-5944</t>
  </si>
  <si>
    <t>MEETING-5945</t>
  </si>
  <si>
    <t>MEETING-5946</t>
  </si>
  <si>
    <t>1999-09-16T21:00:00Z</t>
  </si>
  <si>
    <t>Excite Conference call - they will call me</t>
  </si>
  <si>
    <t>MEETING-5947</t>
  </si>
  <si>
    <t>1999-08-26T02:00:00Z</t>
  </si>
  <si>
    <t>MEETING-5949</t>
  </si>
  <si>
    <t>2000-04-27T20:00:00Z</t>
  </si>
  <si>
    <t>Melissa Mangini - lunch - Basil on Folsom btwn 7th &amp; 8th</t>
  </si>
  <si>
    <t>MEETING-5950</t>
  </si>
  <si>
    <t>MEETING-5951</t>
  </si>
  <si>
    <t>1999-05-24T16:30:00Z</t>
  </si>
  <si>
    <t>Space Planning</t>
  </si>
  <si>
    <t>MEETING-5952</t>
  </si>
  <si>
    <t>1999-05-10T17:00:00Z</t>
  </si>
  <si>
    <t>Weekly distn team mtg -327</t>
  </si>
  <si>
    <t>MEETING-5953</t>
  </si>
  <si>
    <t>1999-10-06T23:00:00Z</t>
  </si>
  <si>
    <t>Lee K/Trish L meet</t>
  </si>
  <si>
    <t>MEETING-5954</t>
  </si>
  <si>
    <t>1998-12-03T01:45:00Z</t>
  </si>
  <si>
    <t>700 W. 5th Street, LA</t>
  </si>
  <si>
    <t>Updated: Dinner w/Sr.Staff @Cafe Pinot</t>
  </si>
  <si>
    <t>MEETING-5955</t>
  </si>
  <si>
    <t>1999-10-15T17:00:00Z</t>
  </si>
  <si>
    <t>John Heinemann</t>
  </si>
  <si>
    <t>MEETING-5956</t>
  </si>
  <si>
    <t>1999-07-29T03:30:00Z</t>
  </si>
  <si>
    <t>818-246-6277(w) or (213) 975-1763(h)</t>
  </si>
  <si>
    <t>call with megan</t>
  </si>
  <si>
    <t>MEETING-5957</t>
  </si>
  <si>
    <t>1999-03-23T21:00:00Z</t>
  </si>
  <si>
    <t>Jupiter Analyst Call [rescheduled from 3/18]</t>
  </si>
  <si>
    <t>MEETING-5958</t>
  </si>
  <si>
    <t>1999-04-08T23:00:00Z</t>
  </si>
  <si>
    <t>Restrac Prep Mtg.</t>
  </si>
  <si>
    <t>MEETING-5959</t>
  </si>
  <si>
    <t>CIBC - they will call me</t>
  </si>
  <si>
    <t>MEETING-5960</t>
  </si>
  <si>
    <t>1999-09-14T23:00:00Z</t>
  </si>
  <si>
    <t>U call HIM: 882-9597 x205</t>
  </si>
  <si>
    <t>Dave Nielson, QSpace</t>
  </si>
  <si>
    <t>cell number: 925-640-8110</t>
  </si>
  <si>
    <t>MEETING-5961</t>
  </si>
  <si>
    <t>1998-09-29T23:00:00Z</t>
  </si>
  <si>
    <t>Greg Bahue &amp; Amazon.com</t>
  </si>
  <si>
    <t>MEETING-5962</t>
  </si>
  <si>
    <t>1999-06-28T17:30:00Z</t>
  </si>
  <si>
    <t>Homefair Call</t>
  </si>
  <si>
    <t>Does this time work for a quick call with Homefair?  Bill has a few items he wants to discuss.</t>
  </si>
  <si>
    <t>MEETING-5965</t>
  </si>
  <si>
    <t>1999-08-24T20:30:00Z</t>
  </si>
  <si>
    <t>MEETING-5966</t>
  </si>
  <si>
    <t>1999-09-01T16:00:00Z</t>
  </si>
  <si>
    <t>MEETING-5967</t>
  </si>
  <si>
    <t>2000-04-19T20:00:00Z</t>
  </si>
  <si>
    <t>eCoupons - their office - Andrea 199First St in Los Altos</t>
  </si>
  <si>
    <t>MEETING-5968</t>
  </si>
  <si>
    <t>1999-08-05T20:00:00Z</t>
  </si>
  <si>
    <t>rfp from infoseek w/Paul</t>
  </si>
  <si>
    <t>MEETING-5970</t>
  </si>
  <si>
    <t>1999-05-06T01:30:00Z</t>
  </si>
  <si>
    <t>mike's office</t>
  </si>
  <si>
    <t>MEETING-5971</t>
  </si>
  <si>
    <t>1998-11-24T06:30:00Z</t>
  </si>
  <si>
    <t>MEETING-5972</t>
  </si>
  <si>
    <t>1999-10-12T22:00:00Z</t>
  </si>
  <si>
    <t>Trish and Joe meet - call Megan</t>
  </si>
  <si>
    <t>MEETING-5973</t>
  </si>
  <si>
    <t>1999-07-19T18:00:00Z</t>
  </si>
  <si>
    <t>Charles re Bally Fitness</t>
  </si>
  <si>
    <t>MEETING-5974</t>
  </si>
  <si>
    <t>1999-07-27T23:30:00Z</t>
  </si>
  <si>
    <t>Paul re Megan wells</t>
  </si>
  <si>
    <t>MEETING-5975</t>
  </si>
  <si>
    <t>1999-03-17T18:30:00Z</t>
  </si>
  <si>
    <t>9343 Culver Blvd.</t>
  </si>
  <si>
    <t>Allen</t>
  </si>
  <si>
    <t>MEETING-5976</t>
  </si>
  <si>
    <t>2000-07-11T20:00:00Z</t>
  </si>
  <si>
    <t>Visto Application</t>
  </si>
  <si>
    <t>Venk would like to discuss Visto Application with you.</t>
  </si>
  <si>
    <t>MEETING-5977</t>
  </si>
  <si>
    <t>1999-09-21T22:30:00Z</t>
  </si>
  <si>
    <t>Issue: agency agreement was predicated on a certain compensation plan that no longer makes any sense.  Needs to make new compensation plan.  Awkward not to have a payment plan in place.  Will email proposal to you prior to this phone meeting.</t>
  </si>
  <si>
    <t>MEETING-5978</t>
  </si>
  <si>
    <t>1998-09-24T17:00:00Z</t>
  </si>
  <si>
    <t>Anna &amp; Laura</t>
  </si>
  <si>
    <t>MEETING-5979</t>
  </si>
  <si>
    <t>1999-07-03T07:00:00Z</t>
  </si>
  <si>
    <t>MEETING-5982</t>
  </si>
  <si>
    <t>1999-08-23T19:00:00Z</t>
  </si>
  <si>
    <t>call him 227-2121</t>
  </si>
  <si>
    <t>Eric Wheeler, lot21</t>
  </si>
  <si>
    <t>MEETING-5983</t>
  </si>
  <si>
    <t>1998-08-14T19:15:00Z</t>
  </si>
  <si>
    <t>Conf. call - kelly gerber</t>
  </si>
  <si>
    <t>MEETING-5984</t>
  </si>
  <si>
    <t>1999-08-30T21:00:00Z</t>
  </si>
  <si>
    <t>MEETING-5985</t>
  </si>
  <si>
    <t>Dan Donaghy</t>
  </si>
  <si>
    <t>MEETING-5987</t>
  </si>
  <si>
    <t>1999-01-11T21:00:00Z</t>
  </si>
  <si>
    <t>MEETING-5988</t>
  </si>
  <si>
    <t>1999-08-11T21:00:00Z</t>
  </si>
  <si>
    <t>Michael Meic's office</t>
  </si>
  <si>
    <t>Meet w/Paul, Michael</t>
  </si>
  <si>
    <t>Note time update.</t>
  </si>
  <si>
    <t>MEETING-5989</t>
  </si>
  <si>
    <t>1999-08-04T17:00:00Z</t>
  </si>
  <si>
    <t>MEETING-5990</t>
  </si>
  <si>
    <t>John Stowe - GoAmerica - he calls me</t>
  </si>
  <si>
    <t>MEETING-5991</t>
  </si>
  <si>
    <t>1999-05-17T17:30:00Z</t>
  </si>
  <si>
    <t>AOL/ DCI discussions</t>
  </si>
  <si>
    <t>MEETING-5992</t>
  </si>
  <si>
    <t>1999-04-28T22:00:00Z</t>
  </si>
  <si>
    <t>Linda Denton - Nordstrom coffee house</t>
  </si>
  <si>
    <t>MEETING-5993</t>
  </si>
  <si>
    <t>1999-09-30T21:00:00Z</t>
  </si>
  <si>
    <t>Kathleen HR phone conference</t>
  </si>
  <si>
    <t>MEETING-5994</t>
  </si>
  <si>
    <t>1998-11-18T16:30:00Z</t>
  </si>
  <si>
    <t>John Reese's office</t>
  </si>
  <si>
    <t>Mtg @ I-Search</t>
  </si>
  <si>
    <t>MEETING-5995</t>
  </si>
  <si>
    <t>1999-10-11T18:30:00Z</t>
  </si>
  <si>
    <t>Updated: Trish meets Jody Furtney</t>
  </si>
  <si>
    <t>Adding Blodwen for FYI- juliet 10-8-99  Do you have a quick moment to meet the new LSG Director for PERS and STERS? She will be visiting SF this day. I'm not whether she will be here all day or just the morning...  juliet</t>
  </si>
  <si>
    <t>MEETING-5996</t>
  </si>
  <si>
    <t>1999-03-30T23:30:00Z</t>
  </si>
  <si>
    <t>Updated: Discuss Restrack</t>
  </si>
  <si>
    <t>MEETING-5997</t>
  </si>
  <si>
    <t>1999-09-17T20:30:00Z</t>
  </si>
  <si>
    <t>MEETING-5998</t>
  </si>
  <si>
    <t>1998-09-21T17:00:00Z</t>
  </si>
  <si>
    <t>Business Plan meeting</t>
  </si>
  <si>
    <t>MEETING-5999</t>
  </si>
  <si>
    <t>1999-07-01T02:00:00Z</t>
  </si>
  <si>
    <t>MEETING-6002</t>
  </si>
  <si>
    <t>1999-08-19T18:00:00Z</t>
  </si>
  <si>
    <t>MEETING-6003</t>
  </si>
  <si>
    <t>1998-08-10T18:00:00Z</t>
  </si>
  <si>
    <t>ReneG. Implementation Mtg.</t>
  </si>
  <si>
    <t>MEETING-6004</t>
  </si>
  <si>
    <t>1999-08-27T16:00:00Z</t>
  </si>
  <si>
    <t>Martinez meeting, including travel time.</t>
  </si>
  <si>
    <t>MEETING-6005</t>
  </si>
  <si>
    <t>1999-05-27T21:30:00Z</t>
  </si>
  <si>
    <t>Updated: Monthly Marketing Report Review</t>
  </si>
  <si>
    <t>Trish- this is the only time I can get everybody together but you are busy- can you push back your 2pm- Let me know....</t>
  </si>
  <si>
    <t>MEETING-6006</t>
  </si>
  <si>
    <t>Michael Crosby - NewsAlert - i call him</t>
  </si>
  <si>
    <t>MEETING-6007</t>
  </si>
  <si>
    <t>Adam Smith - www.com [tentative] I-World room</t>
  </si>
  <si>
    <t>MEETING-6009</t>
  </si>
  <si>
    <t>1999-08-10T18:00:00Z</t>
  </si>
  <si>
    <t>MEETING-6010</t>
  </si>
  <si>
    <t>1999-07-31T21:30:00Z</t>
  </si>
  <si>
    <t>she calls you. Her:818-246-6277</t>
  </si>
  <si>
    <t>Megan re Excite</t>
  </si>
  <si>
    <t>MEETING-6011</t>
  </si>
  <si>
    <t>MEETING-6012</t>
  </si>
  <si>
    <t>1999-09-28T22:00:00Z</t>
  </si>
  <si>
    <t>Tina/Trish Meeting</t>
  </si>
  <si>
    <t>MEETING-6013</t>
  </si>
  <si>
    <t>1998-11-11T22:00:00Z</t>
  </si>
  <si>
    <t>MEETING:  Co-branding/Front conf.</t>
  </si>
  <si>
    <t>MEETING-6014</t>
  </si>
  <si>
    <t>1999-10-07T21:30:00Z</t>
  </si>
  <si>
    <t>Updated: Pulitzer Inc</t>
  </si>
  <si>
    <t>-----Original Message----- From: Jack Orchard [mailto:jorchard@redsqr.com]  Sent: Monday, August 30, 1999 2:12 PM To: mike.zimmerman@iown.com   Hi Mike, the last time I interacted with the Zimmerman family was when I tried to pitch Harlan on a deal in Russia!  How times have changed.  Last year I moved back to San Francisco and I've been doing some consulting work for Pulitzer Inc. that I thought you would be interested in.  Pulitzer Inc. is a newspaper and new media organization with 13 daily papers from Ohio to Hawaii with its flagship paper in St. Louis.  Last year they sold their radio and TV properties in the US and now have more than $1 billion with which to leverage Pulitzer's various brands on the internet. They built and run the largest ISPs in St. Louis and Tuscon and they maintain city portals for the 13 cities where they have newspaper interests. In extending their new media strategy they want to meet people who have unique perspectives on current trends in new media, and companies which might represent valuable new partners or investment opportunities for them.  The CEO of Pulitzer, Bob Woodworth, and the President of Pulitzer Technologies, Connie Hoffman, will be in the bay area on October 6th and 7th.  I was thinking that iOwn would be an interesting meeting for them, since newspapers are clearly a local marketplace and while iOwn has a national audience, it has an obvious local appeal to users.  If you had some time during those two days, we would love to meet you and Ned Hoyt.  Will you be in town then?  Jack Orchard  --------------------------- Tel: 415-543-5450 E-mail: jorchard@redsqr.com</t>
  </si>
  <si>
    <t>MEETING-6015</t>
  </si>
  <si>
    <t>1999-03-05T19:00:00Z</t>
  </si>
  <si>
    <t>Bruce Jaret, Pete &amp; Bryan from CBS SportsLine in FCR</t>
  </si>
  <si>
    <t>MEETING-6016</t>
  </si>
  <si>
    <t>1999-09-15T22:30:00Z</t>
  </si>
  <si>
    <t>MEETING-6017</t>
  </si>
  <si>
    <t>1998-09-16T17:00:00Z</t>
  </si>
  <si>
    <t>Stephen Stibley [conf.call]</t>
  </si>
  <si>
    <t>He will call in.  Sandy Long-confirmed</t>
  </si>
  <si>
    <t>MEETING-6018</t>
  </si>
  <si>
    <t>1999-06-29T00:00:00Z</t>
  </si>
  <si>
    <t>Pete Gilbert - MoMo's</t>
  </si>
  <si>
    <t>MEETING-6021</t>
  </si>
  <si>
    <t>Eric Illowski - Hollywood Online - confirmed - he will call me</t>
  </si>
  <si>
    <t>MEETING-6022</t>
  </si>
  <si>
    <t>1998-10-21T18:00:00Z</t>
  </si>
  <si>
    <t>MEETING-6023</t>
  </si>
  <si>
    <t>1999-08-25T19:00:00Z</t>
  </si>
  <si>
    <t>MEETING-6024</t>
  </si>
  <si>
    <t>Steve Hall - PSInet - he calls me</t>
  </si>
  <si>
    <t>MEETING-6027</t>
  </si>
  <si>
    <t>1999-04-12T15:30:00Z</t>
  </si>
  <si>
    <t>MEETING-6028</t>
  </si>
  <si>
    <t>1999-09-24T20:00:00Z</t>
  </si>
  <si>
    <t>He calls U.</t>
  </si>
  <si>
    <t>Kelly Perdew, Candidate</t>
  </si>
  <si>
    <t>MEETING-6029</t>
  </si>
  <si>
    <t>1999-10-05T20:30:00Z</t>
  </si>
  <si>
    <t>MEETING-6030</t>
  </si>
  <si>
    <t>1999-07-09T17:00:00Z</t>
  </si>
  <si>
    <t>MEETING-6031</t>
  </si>
  <si>
    <t>1999-07-20T17:30:00Z</t>
  </si>
  <si>
    <t>via phone she calls you.</t>
  </si>
  <si>
    <t>Cheryl Borg, Conducent[?] Technology</t>
  </si>
  <si>
    <t>MEETING-6032</t>
  </si>
  <si>
    <t>David Waxman - Free Comm - [confirmed] - i call him</t>
  </si>
  <si>
    <t>MEETING-6034</t>
  </si>
  <si>
    <t>1999-09-01T22:00:00Z</t>
  </si>
  <si>
    <t>Trent and Karen Tate from Advoco</t>
  </si>
  <si>
    <t>MEETING-6035</t>
  </si>
  <si>
    <t>1998-09-11T21:30:00Z</t>
  </si>
  <si>
    <t>MEETING-6036</t>
  </si>
  <si>
    <t>1999-08-13T19:30:00Z</t>
  </si>
  <si>
    <t>MEETING-6037</t>
  </si>
  <si>
    <t>Alex install thing that helps remote mail</t>
  </si>
  <si>
    <t>MEETING-6039</t>
  </si>
  <si>
    <t>1999-05-21T17:00:00Z</t>
  </si>
  <si>
    <t>Sponsorship discussion</t>
  </si>
  <si>
    <t>MEETING-6040</t>
  </si>
  <si>
    <t>John O'Reilly - pinpoint - i call him at beach 252-987-2835</t>
  </si>
  <si>
    <t>MEETING-6041</t>
  </si>
  <si>
    <t>Marcia</t>
  </si>
  <si>
    <t>MEETING-6043</t>
  </si>
  <si>
    <t>1999-07-07T20:30:00Z</t>
  </si>
  <si>
    <t>Banner Promo Initial Results</t>
  </si>
  <si>
    <t>I've attached inital results for the banner promo.  Does this time work to discuss them?  Let me know.  Interesting notes for the first two weeks of results: --Although the control had a higher click-thru, the promo banner resulted in more leads. --The promo banner had a higher unique rate than the control banner. --The control banner had a higher new user rate than the promo banner. --Click-thrus for these banners were higher than typical click-thrus on some sites, ie Bellsouth, About.com, Looksmart and Infoseek.</t>
  </si>
  <si>
    <t>MEETING-6044</t>
  </si>
  <si>
    <t>Discussion about different deals</t>
  </si>
  <si>
    <t>MEETING-6045</t>
  </si>
  <si>
    <t>1999-12-20T21:00:00Z</t>
  </si>
  <si>
    <t>MEETING-6046</t>
  </si>
  <si>
    <t>1999-03-12T22:00:00Z</t>
  </si>
  <si>
    <t>Paul Burrowes &amp; Fred Faltersack</t>
  </si>
  <si>
    <t>Westech is interested collaboration with CareerPath.com on different projects, including CP.com possibly investing in Westech and Westech's job fairs being co-sponsored by CareerPath.com or the Job Fairs possibly being branded CareerPath Job Fair (Ben's).  Paul and Fred will be meeting with us following some meetings at the LA Times.</t>
  </si>
  <si>
    <t>MEETING-6048</t>
  </si>
  <si>
    <t>1999-08-31T18:30:00Z</t>
  </si>
  <si>
    <t>Brooke - will call me</t>
  </si>
  <si>
    <t>MEETING-6049</t>
  </si>
  <si>
    <t>1998-09-04T20:30:00Z</t>
  </si>
  <si>
    <t>Dena Kaplan</t>
  </si>
  <si>
    <t>Candidate for VP, Product Mgmt.</t>
  </si>
  <si>
    <t>MEETING-6051</t>
  </si>
  <si>
    <t>Judy - plumber</t>
  </si>
  <si>
    <t>MEETING-6052</t>
  </si>
  <si>
    <t>1999-08-12T16:30:00Z</t>
  </si>
  <si>
    <t>Emily</t>
  </si>
  <si>
    <t>MEETING-6053</t>
  </si>
  <si>
    <t>1999-08-20T22:00:00Z</t>
  </si>
  <si>
    <t>harvey's office</t>
  </si>
  <si>
    <t>New role for Paul in real estate...</t>
  </si>
  <si>
    <t>note location</t>
  </si>
  <si>
    <t>MEETING-6055</t>
  </si>
  <si>
    <t>Ad Sponsorship mtg</t>
  </si>
  <si>
    <t>MEETING-6057</t>
  </si>
  <si>
    <t>2000-03-20T23:30:00Z</t>
  </si>
  <si>
    <t>Megan Gray - conference call re contract - she will call me</t>
  </si>
  <si>
    <t>MEETING-6058</t>
  </si>
  <si>
    <t>1999-10-11T23:45:00Z</t>
  </si>
  <si>
    <t>Michael/Trish</t>
  </si>
  <si>
    <t>MEETING-6060</t>
  </si>
  <si>
    <t>1999-09-20T21:00:00Z</t>
  </si>
  <si>
    <t>MEETING-6061</t>
  </si>
  <si>
    <t>1999-09-29T23:00:00Z</t>
  </si>
  <si>
    <t>Tina Tran/Trish Lady meet...</t>
  </si>
  <si>
    <t>MEETING-6062</t>
  </si>
  <si>
    <t>1999-03-09T19:00:00Z</t>
  </si>
  <si>
    <t>Steve's Office</t>
  </si>
  <si>
    <t>MEETING-6063</t>
  </si>
  <si>
    <t>1999-08-28T20:00:00Z</t>
  </si>
  <si>
    <t>Lobby</t>
  </si>
  <si>
    <t>Scott - Bay Club</t>
  </si>
  <si>
    <t>MEETING-6064</t>
  </si>
  <si>
    <t>1999-09-06T20:00:00Z</t>
  </si>
  <si>
    <t>MEETING-6066</t>
  </si>
  <si>
    <t>MEETING-6067</t>
  </si>
  <si>
    <t>Updated: Mike, Trish, Ned Check in</t>
  </si>
  <si>
    <t>MEETING-6068</t>
  </si>
  <si>
    <t>1999-05-26T22:00:00Z</t>
  </si>
  <si>
    <t>Trish--Does this work for our get together?  Let me know.  :)</t>
  </si>
  <si>
    <t>MEETING-6069</t>
  </si>
  <si>
    <t>1999-10-08T16:30:00Z</t>
  </si>
  <si>
    <t>Marcia and Trish's offices</t>
  </si>
  <si>
    <t>Robin, Marcia, Trish via phone</t>
  </si>
  <si>
    <t>I understand that you have a conference call that is to be completed by 9:30, but that your call may run later than that.  Just go ahead and call me x5018 when you are off your conference call.  Trish will be available between 9:30 - 10:05 to talk...just call in when you're off your conference call and I'll pipe you into Trish.  Thanks.</t>
  </si>
  <si>
    <t>MEETING-6070</t>
  </si>
  <si>
    <t>1998-12-10T21:30:00Z</t>
  </si>
  <si>
    <t>Front Conference room</t>
  </si>
  <si>
    <t>RE: SBA Meeting</t>
  </si>
  <si>
    <t>MEETING-6071</t>
  </si>
  <si>
    <t>1999-10-19T01:00:00Z</t>
  </si>
  <si>
    <t>MEETING-6072</t>
  </si>
  <si>
    <t>1999-07-30T18:00:00Z</t>
  </si>
  <si>
    <t>Paul: cobranding &amp; new format for wkly rpt; + feedback on last wk's rpt.</t>
  </si>
  <si>
    <t>Paul:  Would it be okay to postpone this 'till friday?  (Aimee needs some time to discuss a contract on Wednesday...something just has to give, and I'm volunteering you if you'd be so kind.)  thanks. -Sarah</t>
  </si>
  <si>
    <t>MEETING-6073</t>
  </si>
  <si>
    <t>Visto's offices</t>
  </si>
  <si>
    <t>Visto - Fortunata</t>
  </si>
  <si>
    <t>MEETING-6074</t>
  </si>
  <si>
    <t>1999-04-13T00:00:00Z</t>
  </si>
  <si>
    <t>MEETING-6075</t>
  </si>
  <si>
    <t>1999-09-16T20:30:00Z</t>
  </si>
  <si>
    <t>MEETING-6076</t>
  </si>
  <si>
    <t>1999-09-28T00:00:00Z</t>
  </si>
  <si>
    <t>Argent Hotel's Cafe 53: Reservations Yes</t>
  </si>
  <si>
    <t>Melissa L'Homme, Real Estate Mkting Candidate</t>
  </si>
  <si>
    <t>MEETING-6077</t>
  </si>
  <si>
    <t>1999-07-11T07:00:00Z</t>
  </si>
  <si>
    <t>MEETING-6079</t>
  </si>
  <si>
    <t>1999-03-03T21:00:00Z</t>
  </si>
  <si>
    <t>Patrick Keene, Nick Jones, Carol Reyes SPS lounge</t>
  </si>
  <si>
    <t>MEETING-6080</t>
  </si>
  <si>
    <t>1998-08-25T16:30:00Z</t>
  </si>
  <si>
    <t>your ofc</t>
  </si>
  <si>
    <t>Ben Bellinson</t>
  </si>
  <si>
    <t>candidate for VP, Prod. Mgr (resume)</t>
  </si>
  <si>
    <t>MEETING-6081</t>
  </si>
  <si>
    <t>1999-06-09T00:30:00Z</t>
  </si>
  <si>
    <t>Interview w/ Lisa Otero [Sales Mgr.]</t>
  </si>
  <si>
    <t>Trish,  Spoke with Lisa today to screen her.  She has experience predominantly in print (magazine ads) and some internet ads from the related magazines (30% of her job).  She would be a stretch hire.  We would have to believe that she could learn the space and deliver.  Would you test her enthusiasm and energy for this?    Aimee</t>
  </si>
  <si>
    <t>MEETING-6082</t>
  </si>
  <si>
    <t>1999-06-18T19:00:00Z</t>
  </si>
  <si>
    <t>Paul &amp; Melissa Comp Issues</t>
  </si>
  <si>
    <t>MEETING-6084</t>
  </si>
  <si>
    <t>2000-04-27T18:30:00Z</t>
  </si>
  <si>
    <t>Patrick &amp; Andrew - Screaming Media - Trish will conference in Dan</t>
  </si>
  <si>
    <t>MEETING-6085</t>
  </si>
  <si>
    <t>1999-01-20T00:00:00Z</t>
  </si>
  <si>
    <t>TRADES Review</t>
  </si>
  <si>
    <t>MEETING-6086</t>
  </si>
  <si>
    <t>1999-08-17T17:30:00Z</t>
  </si>
  <si>
    <t>MEETING-6087</t>
  </si>
  <si>
    <t>2000-08-21T18:00:00Z</t>
  </si>
  <si>
    <t>Affiliate Program impact on ChannelWave</t>
  </si>
  <si>
    <t>Working on the cost/benefit analysis of the affiliate program.  Need to understand more about the burden this would place on the infrastructure, including the ChannelWave solution.</t>
  </si>
  <si>
    <t>MEETING-6088</t>
  </si>
  <si>
    <t>Pete Gilbert - He will call me</t>
  </si>
  <si>
    <t>MEETING-6089</t>
  </si>
  <si>
    <t>1999-05-07T23:00:00Z</t>
  </si>
  <si>
    <t>Digital Cities - Term Sheet Discussion</t>
  </si>
  <si>
    <t>MEETING-6090</t>
  </si>
  <si>
    <t>1999-10-06T21:00:00Z</t>
  </si>
  <si>
    <t>Marcia Donner re Lead purchase deals</t>
  </si>
  <si>
    <t>MEETING-6091</t>
  </si>
  <si>
    <t>1998-12-03T00:00:00Z</t>
  </si>
  <si>
    <t>MEETING-6092</t>
  </si>
  <si>
    <t>1999-10-15T16:00:00Z</t>
  </si>
  <si>
    <t>MEETING-6093</t>
  </si>
  <si>
    <t>1999-07-20T23:00:00Z</t>
  </si>
  <si>
    <t>Updated: Discuss Offsite  [reshceduled]  Ned has t move our meeting.  Hope you can all make this work.</t>
  </si>
  <si>
    <t>Can we meet in either Ned or Blodwen's office?</t>
  </si>
  <si>
    <t>MEETING-6094</t>
  </si>
  <si>
    <t>Currie</t>
  </si>
  <si>
    <t>Weekly Consumer End Use Strategy Meeting</t>
  </si>
  <si>
    <t>MEETING-6095</t>
  </si>
  <si>
    <t>1999-03-23T19:00:00Z</t>
  </si>
  <si>
    <t>Jennifer Connelly &amp; Kay Kincaid Q &amp; A</t>
  </si>
  <si>
    <t>MEETING-6096</t>
  </si>
  <si>
    <t>1999-04-08T21:00:00Z</t>
  </si>
  <si>
    <t>1301 20th St, 2nd floor</t>
  </si>
  <si>
    <t>Dr. Bernard Geller</t>
  </si>
  <si>
    <t>MEETING-6097</t>
  </si>
  <si>
    <t>1999-09-23T16:30:00Z</t>
  </si>
  <si>
    <t>MEETING-6098</t>
  </si>
  <si>
    <t>1998-09-29T22:00:00Z</t>
  </si>
  <si>
    <t>MEETING-6099</t>
  </si>
  <si>
    <t>1999-06-28T17:00:00Z</t>
  </si>
  <si>
    <t>Updated: Infoseek Strategy Meeting</t>
  </si>
  <si>
    <t>Maggie and Michael would like to get together with us to discuss a new agreement and further content distribution on the Infoseek site and beyond.</t>
  </si>
  <si>
    <t>MEETING-6100</t>
  </si>
  <si>
    <t>1999-02-24T23:30:00Z</t>
  </si>
  <si>
    <t>Rene Guardi - Tri-Weekly</t>
  </si>
  <si>
    <t>MEETING-6102</t>
  </si>
  <si>
    <t>1998-08-19T21:30:00Z</t>
  </si>
  <si>
    <t>Conf. call - Apts.com</t>
  </si>
  <si>
    <t>MEETING-6103</t>
  </si>
  <si>
    <t>2000-04-19T18:30:00Z</t>
  </si>
  <si>
    <t>Patrick Lapham &amp; Prakash - Screaming Media - tentative</t>
  </si>
  <si>
    <t>MEETING-6105</t>
  </si>
  <si>
    <t>1999-01-14T19:00:00Z</t>
  </si>
  <si>
    <t>11:15AM -- Jeff Nixon and Kevin Gage to phone [15min call]</t>
  </si>
  <si>
    <t>MEETING-6106</t>
  </si>
  <si>
    <t>1999-08-12T21:00:00Z</t>
  </si>
  <si>
    <t>Megan daily call</t>
  </si>
  <si>
    <t>MEETING-6107</t>
  </si>
  <si>
    <t>Rob Taylor - OmniSky - [confirmed] - i call him 650-962-4324</t>
  </si>
  <si>
    <t>MEETING-6108</t>
  </si>
  <si>
    <t>1999-10-04T18:30:00Z</t>
  </si>
  <si>
    <t>MEETING-6109</t>
  </si>
  <si>
    <t>1999-10-12T21:30:00Z</t>
  </si>
  <si>
    <t>Tina/Trish</t>
  </si>
  <si>
    <t>MEETING-6110</t>
  </si>
  <si>
    <t>1999-07-19T17:00:00Z</t>
  </si>
  <si>
    <t>Pat Riley will call you</t>
  </si>
  <si>
    <t>MEETING-6111</t>
  </si>
  <si>
    <t>1999-09-21T22:00:00Z</t>
  </si>
  <si>
    <t>MEETING-6112</t>
  </si>
  <si>
    <t>1999-09-11T00:30:00Z</t>
  </si>
  <si>
    <t>MEETING-6113</t>
  </si>
  <si>
    <t>1998-09-23T22:00:00Z</t>
  </si>
  <si>
    <t>Sandi &amp; Anna - CPE Business Plan &amp; Specs</t>
  </si>
  <si>
    <t>MEETING-6114</t>
  </si>
  <si>
    <t>1999-06-24T23:30:00Z</t>
  </si>
  <si>
    <t>Trish's office &amp; MoMo's</t>
  </si>
  <si>
    <t>Meeting with Elizabeth Kennedy &amp; Suzanne Sobel of MSL</t>
  </si>
  <si>
    <t>Suzanne is Martha Stewart Living's Executive VP of Marketing.  The purpose of the meeting is to have a chance to meet with Suzanne and give them an update of our thoughts from the date we transmit to Maggie to Thursday. - t</t>
  </si>
  <si>
    <t>MEETING-6117</t>
  </si>
  <si>
    <t>2000-05-30T20:00:00Z</t>
  </si>
  <si>
    <t>Konrad App  Consumer Review</t>
  </si>
  <si>
    <t>MEETING-6118</t>
  </si>
  <si>
    <t>1999-08-23T18:00:00Z</t>
  </si>
  <si>
    <t>Updated: Lot21 Retainer Meeting</t>
  </si>
  <si>
    <t>Try this again...Does this time work for our retainer meeting with Lot?</t>
  </si>
  <si>
    <t>MEETING-6119</t>
  </si>
  <si>
    <t>1998-08-14T18:30:00Z</t>
  </si>
  <si>
    <t>call - 703-469-2506</t>
  </si>
  <si>
    <t>Marc Teren</t>
  </si>
  <si>
    <t>MEETING-6120</t>
  </si>
  <si>
    <t>1999-06-11T23:00:00Z</t>
  </si>
  <si>
    <t>Reporter Call</t>
  </si>
  <si>
    <t>MEETING-6121</t>
  </si>
  <si>
    <t>2000-04-12T22:00:00Z</t>
  </si>
  <si>
    <t>Rod Larson - iSyndicate - i call him</t>
  </si>
  <si>
    <t>MEETING-6123</t>
  </si>
  <si>
    <t>1999-01-11T18:30:00Z</t>
  </si>
  <si>
    <t>MEETING-6124</t>
  </si>
  <si>
    <t>1999-08-11T20:30:00Z</t>
  </si>
  <si>
    <t>(Michael's office)</t>
  </si>
  <si>
    <t>Meet w/Michael Meic [TRISH ONLY, FIRST]</t>
  </si>
  <si>
    <t>MEETING-6125</t>
  </si>
  <si>
    <t>Product Management conference room</t>
  </si>
  <si>
    <t>FW: HomeSales product demo and background</t>
  </si>
  <si>
    <t>-----Original Appointment----- From:</t>
  </si>
  <si>
    <t>Carol Park  Sent:</t>
  </si>
  <si>
    <t>Tuesday, July 20, 1999 9:38 PM To:</t>
  </si>
  <si>
    <t>Carol Park; Charles Coustan; Trish Lady; Aimee Randolph; Harvey Auger; Sarah Harrison; Leigh Bohmfalk Cc:</t>
  </si>
  <si>
    <t>Marketing; Barbara Heinrich; Brett Gentry; Jenna Marshall; JT Edelstein; Chris Frothinger; Paul Chartrand; Ann Marie Ventura (C); Clark Hamon; Jennifer Chae; Mark Baumli; Melissa Mangini; Nikki Americanos; Blodwen Tarter When:</t>
  </si>
  <si>
    <t>Wednesday, August 04, 1999 10:00 AM-11:00 AM (GMT-08:00) Pacific Time (US &amp; Canada); Tijuana. Where:</t>
  </si>
  <si>
    <t>Product Management conference room  Product management will launch HomeSales on August 16.  HomeSales will be our newest valuation tool, allowing customers to search for recent home sales and to get price level information on neighborhoods and cities.  We'd like to show you a brief demo of the product to give you an idea of what's upcoming.  If you have any questions before then, please let me know.  Carol Ext. 5031</t>
  </si>
  <si>
    <t>MEETING-6126</t>
  </si>
  <si>
    <t>1999-05-17T17:00:00Z</t>
  </si>
  <si>
    <t>AOL compuserve discussions</t>
  </si>
  <si>
    <t>MEETING-6127</t>
  </si>
  <si>
    <t>1999-09-30T20:30:00Z</t>
  </si>
  <si>
    <t>Jennifer</t>
  </si>
  <si>
    <t>MEETING-6128</t>
  </si>
  <si>
    <t>1999-10-11T16:00:00Z</t>
  </si>
  <si>
    <t>MEETING-6129</t>
  </si>
  <si>
    <t>1999-07-24T07:00:00Z</t>
  </si>
  <si>
    <t>MEETING-6130</t>
  </si>
  <si>
    <t>1999-03-11T18:30:00Z</t>
  </si>
  <si>
    <t>She will call you</t>
  </si>
  <si>
    <t>Megan Gray Conf. Call</t>
  </si>
  <si>
    <t>MEETING-6131</t>
  </si>
  <si>
    <t>1999-03-30T22:30:00Z</t>
  </si>
  <si>
    <t>Telephone Conference - we call him</t>
  </si>
  <si>
    <t>Kevin Gage / JobDirect.com [reschedule]</t>
  </si>
  <si>
    <t>(203) 327-2201</t>
  </si>
  <si>
    <t>MEETING-6132</t>
  </si>
  <si>
    <t>1999-09-17T18:00:00Z</t>
  </si>
  <si>
    <t>Discussion with the evil EarthLink</t>
  </si>
  <si>
    <t>MEETING-6133</t>
  </si>
  <si>
    <t>1999-09-08T16:00:00Z</t>
  </si>
  <si>
    <t>MEETING-6134</t>
  </si>
  <si>
    <t>1998-09-19T19:30:00Z</t>
  </si>
  <si>
    <t>Hootie &amp; the Blowfish - David Ludwig</t>
  </si>
  <si>
    <t>MEETING-6135</t>
  </si>
  <si>
    <t>1999-06-23T17:00:00Z</t>
  </si>
  <si>
    <t>Lot 21 retainer discussions</t>
  </si>
  <si>
    <t>MEETING-6137</t>
  </si>
  <si>
    <t>1999-08-19T02:00:00Z</t>
  </si>
  <si>
    <t>MEETING-6138</t>
  </si>
  <si>
    <t>Brad Winkler - firespout - i call him</t>
  </si>
  <si>
    <t>MEETING-6139</t>
  </si>
  <si>
    <t>2000-04-06T17:00:00Z</t>
  </si>
  <si>
    <t>CMGI - Dave Sweeney &amp; Jon Fox - Airport Marriott</t>
  </si>
  <si>
    <t>MEETING-6141</t>
  </si>
  <si>
    <t>1999-08-10T17:30:00Z</t>
  </si>
  <si>
    <t>Discuss Post issues w/Leigh</t>
  </si>
  <si>
    <t>MEETING-6142</t>
  </si>
  <si>
    <t>Tech Mart - 5201 Great American Parkway</t>
  </si>
  <si>
    <t>Sales Training presentation</t>
  </si>
  <si>
    <t>MEETING-6143</t>
  </si>
  <si>
    <t>1999-09-28T21:30:00Z</t>
  </si>
  <si>
    <t>MEETING-6144</t>
  </si>
  <si>
    <t>1998-11-10T22:00:00Z</t>
  </si>
  <si>
    <t>Anne Gregor</t>
  </si>
  <si>
    <t>MEETING-6145</t>
  </si>
  <si>
    <t>1999-10-07T21:00:00Z</t>
  </si>
  <si>
    <t>Blodwen.Trish meeting</t>
  </si>
  <si>
    <t>MEETING-6146</t>
  </si>
  <si>
    <t>1999-07-21T23:00:00Z</t>
  </si>
  <si>
    <t>Megan contract discussion</t>
  </si>
  <si>
    <t>MEETING-6147</t>
  </si>
  <si>
    <t>1999-09-15T22:00:00Z</t>
  </si>
  <si>
    <t>650-328-2474</t>
  </si>
  <si>
    <t>Brooke Fesperman, U call her</t>
  </si>
  <si>
    <t>MEETING-6148</t>
  </si>
  <si>
    <t>1999-09-03T18:30:00Z</t>
  </si>
  <si>
    <t>MEETING-6149</t>
  </si>
  <si>
    <t>1998-09-16T00:00:00Z</t>
  </si>
  <si>
    <t>Conference Room - Steve meeting</t>
  </si>
  <si>
    <t>MEETING-6151</t>
  </si>
  <si>
    <t>1999-02-10T00:00:00Z</t>
  </si>
  <si>
    <t>MEETING-6152</t>
  </si>
  <si>
    <t>Serdar - Portable Life - [confirmed]- I call him</t>
  </si>
  <si>
    <t>MEETING-6153</t>
  </si>
  <si>
    <t>1999-08-18T00:00:00Z</t>
  </si>
  <si>
    <t>MEETING-6155</t>
  </si>
  <si>
    <t>1999-08-25T18:00:00Z</t>
  </si>
  <si>
    <t>Deptmental Org. chart: Trish/Michael</t>
  </si>
  <si>
    <t>MEETING-6156</t>
  </si>
  <si>
    <t>1999-05-25T22:00:00Z</t>
  </si>
  <si>
    <t>Updated: weekly marketing meeting</t>
  </si>
  <si>
    <t>FYI:  Marketing meetings will now occur every other Tuesday in the Product Management conference room.</t>
  </si>
  <si>
    <t>MEETING-6157</t>
  </si>
  <si>
    <t>1999-06-07T22:30:00Z</t>
  </si>
  <si>
    <t>Discussion of HomeFair, Insweb</t>
  </si>
  <si>
    <t>Trish,  I want to ask questions about the Home Fair contract and discuss Insweb's questions.  Thanks! Aimee</t>
  </si>
  <si>
    <t>MEETING-6159</t>
  </si>
  <si>
    <t>Westin St. Francis</t>
  </si>
  <si>
    <t>Brian Levin - 335 Powell Street</t>
  </si>
  <si>
    <t>MEETING-6160</t>
  </si>
  <si>
    <t>2000-03-30T00:00:00Z</t>
  </si>
  <si>
    <t>Kimberly Seward - conference call [confirmed]  I call her - 415-733-0591</t>
  </si>
  <si>
    <t>MEETING-6170</t>
  </si>
  <si>
    <t>1998-09-11T20:00:00Z</t>
  </si>
  <si>
    <t>MEETING-6173</t>
  </si>
  <si>
    <t>2000-05-11T20:00:00Z</t>
  </si>
  <si>
    <t>Vanessa Ira - Business Wire [tentative] - i call her</t>
  </si>
  <si>
    <t>MEETING-6175</t>
  </si>
  <si>
    <t>2000-05-12T22:30:00Z</t>
  </si>
  <si>
    <t>Engage's offices</t>
  </si>
  <si>
    <t>Engage meeting</t>
  </si>
  <si>
    <t>MEETING-6177</t>
  </si>
  <si>
    <t>Gabe Bass - handango - they call me</t>
  </si>
  <si>
    <t>MEETING-6178</t>
  </si>
  <si>
    <t>Q2 Meeting</t>
  </si>
  <si>
    <t>MEETING-6179</t>
  </si>
  <si>
    <t>1998-12-21T20:00:00Z</t>
  </si>
  <si>
    <t>Rene G. - Tri-weekly</t>
  </si>
  <si>
    <t>MEETING-6189</t>
  </si>
  <si>
    <t>1998-09-04T20:00:00Z</t>
  </si>
  <si>
    <t>Ralph Terkowitz</t>
  </si>
  <si>
    <t>MEETING-6194</t>
  </si>
  <si>
    <t>1998-12-15T21:00:00Z</t>
  </si>
  <si>
    <t>Moving Center Conf Call</t>
  </si>
  <si>
    <t>MEETING-6203</t>
  </si>
  <si>
    <t>MEETING-6208</t>
  </si>
  <si>
    <t>2000-05-01T20:00:00Z</t>
  </si>
  <si>
    <t>Snowball - Jason Michaels - I call him - 415-508-2013 -</t>
  </si>
  <si>
    <t>MEETING-6215</t>
  </si>
  <si>
    <t>1998-12-10T19:30:00Z</t>
  </si>
  <si>
    <t>Call him</t>
  </si>
  <si>
    <t>MEETING-6218</t>
  </si>
  <si>
    <t>2000-07-19T20:30:00Z</t>
  </si>
  <si>
    <t>3:00-3:30 - This extra time will be for discussing Headcount and Planning (this information will be need for the next Board Meeting scheduled for August 25th.)</t>
  </si>
  <si>
    <t>MEETING-6221</t>
  </si>
  <si>
    <t>1998-10-02T23:00:00Z</t>
  </si>
  <si>
    <t>Business Plan Meeting</t>
  </si>
  <si>
    <t>MEETING-6223</t>
  </si>
  <si>
    <t>1999-02-11T23:00:00Z</t>
  </si>
  <si>
    <t>VISIT/MEETING:  SAMMY TOM</t>
  </si>
  <si>
    <t>3/783-2913</t>
  </si>
  <si>
    <t>MEETING-6228</t>
  </si>
  <si>
    <t>MEETING-6229</t>
  </si>
  <si>
    <t>2000-04-27T17:00:00Z</t>
  </si>
  <si>
    <t>Patrick at Screaming Media - I call him</t>
  </si>
  <si>
    <t>MEETING-6230</t>
  </si>
  <si>
    <t>1999-01-19T21:00:00Z</t>
  </si>
  <si>
    <t>TIM McManus/Restrac TO CALL</t>
  </si>
  <si>
    <t>MEETING-6232</t>
  </si>
  <si>
    <t>1999-08-09T18:00:00Z</t>
  </si>
  <si>
    <t>consultant ipo-ipo plans</t>
  </si>
  <si>
    <t>MEETING-6233</t>
  </si>
  <si>
    <t>2000-08-15T20:00:00Z</t>
  </si>
  <si>
    <t>Updated: meeting with Go America CTO to discuss how we get information from Salesforce.com to their devices</t>
  </si>
  <si>
    <t>MEETING-6234</t>
  </si>
  <si>
    <t>DCI w/Kerry and Clark</t>
  </si>
  <si>
    <t>MEETING-6236</t>
  </si>
  <si>
    <t>1998-12-02T23:00:00Z</t>
  </si>
  <si>
    <t>MARKETING Meeting w/M-K</t>
  </si>
  <si>
    <t>MEETING-6239</t>
  </si>
  <si>
    <t>1999-09-14T20:00:00Z</t>
  </si>
  <si>
    <t>Wilson McHenry</t>
  </si>
  <si>
    <t>Julie McHenry/Team I set this up...Julie McHenry not available before this, except when Trish is on vacation.  The best possible time is this time. - Sarah L.</t>
  </si>
  <si>
    <t>MEETING-6240</t>
  </si>
  <si>
    <t>1998-09-29T21:00:00Z</t>
  </si>
  <si>
    <t>John Reese</t>
  </si>
  <si>
    <t>MEETING-6248</t>
  </si>
  <si>
    <t>2000-09-28T00:00:00Z</t>
  </si>
  <si>
    <t>MEETING-6252</t>
  </si>
  <si>
    <t>1999-08-05T19:00:00Z</t>
  </si>
  <si>
    <t>Call Megan re Looksmart</t>
  </si>
  <si>
    <t>MEETING-6253</t>
  </si>
  <si>
    <t>2000-08-07T22:00:00Z</t>
  </si>
  <si>
    <t>Kimberlie Seward - CBS Marketwatch - i call her 415-733-0591</t>
  </si>
  <si>
    <t>MEETING-6254</t>
  </si>
  <si>
    <t>1999-05-05T21:00:00Z</t>
  </si>
  <si>
    <t>IS conference room</t>
  </si>
  <si>
    <t>Orientation Meeting</t>
  </si>
  <si>
    <t xml:space="preserve">Welcome aboard all!  Can we all meet in the IS conference room at 2pm to fill out your paperwork and have your benefits explained? </t>
  </si>
  <si>
    <t>Thanks, Leslie  :)</t>
  </si>
  <si>
    <t>MEETING-6257</t>
  </si>
  <si>
    <t>Updated: conference call with RealCall</t>
  </si>
  <si>
    <t>MEETING-6259</t>
  </si>
  <si>
    <t>1999-09-10T21:00:00Z</t>
  </si>
  <si>
    <t>MEETING-6260</t>
  </si>
  <si>
    <t>1998-09-23T21:00:00Z</t>
  </si>
  <si>
    <t>MEETING-6261</t>
  </si>
  <si>
    <t>1999-06-24T22:00:00Z</t>
  </si>
  <si>
    <t>Melissa - HotBot &amp; HomeFair</t>
  </si>
  <si>
    <t>MEETING-6264</t>
  </si>
  <si>
    <t>2000-05-30T19:00:00Z</t>
  </si>
  <si>
    <t>John Fox - Engage [confirmed] he will call me from his cell</t>
  </si>
  <si>
    <t>MEETING-6267</t>
  </si>
  <si>
    <t>1999-08-04T15:00:00Z</t>
  </si>
  <si>
    <t>Updated: call with WCC - telemarketing and lead generation</t>
  </si>
  <si>
    <t>Eastern Standard Time</t>
  </si>
  <si>
    <t>MEETING-6273</t>
  </si>
  <si>
    <t>1999-09-07T23:30:00Z</t>
  </si>
  <si>
    <t>MEETING-6274</t>
  </si>
  <si>
    <t>1998-09-18T23:00:00Z</t>
  </si>
  <si>
    <t>Laura Cohen Weekly</t>
  </si>
  <si>
    <t>MEETING-6277</t>
  </si>
  <si>
    <t>Gregg Lavin - Zing - he calls me</t>
  </si>
  <si>
    <t>MEETING-6283</t>
  </si>
  <si>
    <t>1998-11-10T21:00:00Z</t>
  </si>
  <si>
    <t>MEETING-6290</t>
  </si>
  <si>
    <t>Updated:  Consumer End Reach Meeting</t>
  </si>
  <si>
    <t>Venk has asked we reschedule this meeting for this one day only to a later start date so that he may attend.</t>
  </si>
  <si>
    <t>MEETING-6294</t>
  </si>
  <si>
    <t>2000-03-29T21:00:00Z</t>
  </si>
  <si>
    <t>Ryan Hackney - conference call [confirmed] - i call him - befree</t>
  </si>
  <si>
    <t>MEETING-6299</t>
  </si>
  <si>
    <t>Ryan Hackney - beFree [confirmed] - they call me</t>
  </si>
  <si>
    <t>MEETING-6302</t>
  </si>
  <si>
    <t>1998-09-11T17:00:00Z</t>
  </si>
  <si>
    <t>Jeff Kateman - conference call</t>
  </si>
  <si>
    <t>MEETING-6304</t>
  </si>
  <si>
    <t>2000-10-25T21:30:00Z</t>
  </si>
  <si>
    <t>Trevor Woods - Shadowpack [not confirmed] - i call him</t>
  </si>
  <si>
    <t>MEETING-6305</t>
  </si>
  <si>
    <t>2000-05-11T19:00:00Z</t>
  </si>
  <si>
    <t>Larry Hampton - Accuweather [tentative] - i call him</t>
  </si>
  <si>
    <t>MEETING-6308</t>
  </si>
  <si>
    <t>Meeting with Trish Lady 1 on 1</t>
  </si>
  <si>
    <t>MEETING-6309</t>
  </si>
  <si>
    <t>2000-09-12T18:30:00Z</t>
  </si>
  <si>
    <t>Updated: Meeting on Sales Presentation</t>
  </si>
  <si>
    <t>Can we change our meeting to 11:30?</t>
  </si>
  <si>
    <t>MEETING-6311</t>
  </si>
  <si>
    <t>2000-03-23T22:00:00Z</t>
  </si>
  <si>
    <t>Mike from Digital Face [confirmed]  - I call him</t>
  </si>
  <si>
    <t>MEETING-6313</t>
  </si>
  <si>
    <t>1998-12-21T19:00:00Z</t>
  </si>
  <si>
    <t>GEO CITIES/Heather White</t>
  </si>
  <si>
    <t>MEETING-6319</t>
  </si>
  <si>
    <t>1998-10-16T17:00:00Z</t>
  </si>
  <si>
    <t>Conf. Room 1</t>
  </si>
  <si>
    <t>Business Plan Mtg.</t>
  </si>
  <si>
    <t>To make final changes/additions to the Business Plan charts.</t>
  </si>
  <si>
    <t>MEETING-6323</t>
  </si>
  <si>
    <t>1998-09-04T19:00:00Z</t>
  </si>
  <si>
    <t>MEETING-6327</t>
  </si>
  <si>
    <t>2000-08-30T19:30:00Z</t>
  </si>
  <si>
    <t>MEETING-6328</t>
  </si>
  <si>
    <t>2000-03-20T18:30:00Z</t>
  </si>
  <si>
    <t>Serdar of portable life - i call him</t>
  </si>
  <si>
    <t>MEETING-6336</t>
  </si>
  <si>
    <t>1998-10-08T23:00:00Z</t>
  </si>
  <si>
    <t>MEETING-6338</t>
  </si>
  <si>
    <t>Content partner process meeting - Curie</t>
  </si>
  <si>
    <t>MEETING-6339</t>
  </si>
  <si>
    <t>1998-08-28T21:30:00Z</t>
  </si>
  <si>
    <t>Anne Kwan  [candidate]</t>
  </si>
  <si>
    <t>MEETING-6341</t>
  </si>
  <si>
    <t>MEETING-6342</t>
  </si>
  <si>
    <t>Kathy Kinney - Mapquest, she calls me</t>
  </si>
  <si>
    <t>MEETING-6343</t>
  </si>
  <si>
    <t>1999-01-26T00:30:00Z</t>
  </si>
  <si>
    <t>Project Independence - Meeting</t>
  </si>
  <si>
    <t>MEETING-6345</t>
  </si>
  <si>
    <t>Jon Stowe - GoAmerica - he calls me - confirmed</t>
  </si>
  <si>
    <t>MEETING-6347</t>
  </si>
  <si>
    <t>1998-12-09T23:00:00Z</t>
  </si>
  <si>
    <t>Moving Center Conference Call</t>
  </si>
  <si>
    <t>Conference call with Anne Martin and Bruce Mitchell to discuss logistics of a potential distribution relationship with the Moving Center.</t>
  </si>
  <si>
    <t>MEETING-6351</t>
  </si>
  <si>
    <t>1998-10-02T19:00:00Z</t>
  </si>
  <si>
    <t>MEETING-6356</t>
  </si>
  <si>
    <t>1998-12-02T22:00:00Z</t>
  </si>
  <si>
    <t>Scott's office</t>
  </si>
  <si>
    <t>Galleberg Call Regarding C-Corp</t>
  </si>
  <si>
    <t>MEETING-6359</t>
  </si>
  <si>
    <t>1998-09-29T20:30:00Z</t>
  </si>
  <si>
    <t>Rene Guardia - Snap &amp; Business Plan</t>
  </si>
  <si>
    <t>MEETING-6363</t>
  </si>
  <si>
    <t>2000-04-19T00:00:00Z</t>
  </si>
  <si>
    <t>Megan - Engage, portal and customers, rev share on adv, BeFree</t>
  </si>
  <si>
    <t>MEETING-6367</t>
  </si>
  <si>
    <t>2000-08-08T00:00:00Z</t>
  </si>
  <si>
    <t>Updated: Portal Content Discussion</t>
  </si>
  <si>
    <t>Verizon is displeased with their InfoSpace relationship and is asking us and Oracle for proposals on providing a complete end-to-end portal offering to potentially unseat InfoSpace.  I would like to discuss the content relationships and rendering capabilities we have in place to support such a project.  Verizon is forwarding requirements Monday morning -- so I will have outline of what they are looking for at the meeting.  Thanks.</t>
  </si>
  <si>
    <t>MEETING-6373</t>
  </si>
  <si>
    <t>Ron Silverton re:  Personify</t>
  </si>
  <si>
    <t>MEETING-6376</t>
  </si>
  <si>
    <t>1998-09-23T19:30:00Z</t>
  </si>
  <si>
    <t>MEETING-6380</t>
  </si>
  <si>
    <t>Charles Barzun - CNET [confirmed] i call him</t>
  </si>
  <si>
    <t>MEETING-6384</t>
  </si>
  <si>
    <t>2000-04-12T20:30:00Z</t>
  </si>
  <si>
    <t>Gale Graham - coolemail - they will call me</t>
  </si>
  <si>
    <t>MEETING-6387</t>
  </si>
  <si>
    <t>2000-08-02T18:00:00Z</t>
  </si>
  <si>
    <t>Barry @ Aloy.com - i call him 310-754-3112 [confirmed]</t>
  </si>
  <si>
    <t>MEETING-6390</t>
  </si>
  <si>
    <t>1998-11-17T19:00:00Z</t>
  </si>
  <si>
    <t>Genette Davis - Go Presentation</t>
  </si>
  <si>
    <t>MEETING-6393</t>
  </si>
  <si>
    <t>MEETING-6398</t>
  </si>
  <si>
    <t>Mark Amerantes - Anyday [tentative] - they call me</t>
  </si>
  <si>
    <t>MEETING-6401</t>
  </si>
  <si>
    <t>To discuss what happens prior to a req. being generated and what steps do we need to take to ensure that all hiring needs meet overall business goals.</t>
  </si>
  <si>
    <t>MEETING-6402</t>
  </si>
  <si>
    <t>2000-04-05T19:00:00Z</t>
  </si>
  <si>
    <t>Mike Kunz [tentative] I call him</t>
  </si>
  <si>
    <t>MEETING-6404</t>
  </si>
  <si>
    <t>1999-01-05T19:00:00Z</t>
  </si>
  <si>
    <t>MARKETING MTG. W/M-K</t>
  </si>
  <si>
    <t>MEETING-6407</t>
  </si>
  <si>
    <t>2000-07-28T21:00:00Z</t>
  </si>
  <si>
    <t>Trevor Woods - Shadowpack - he calls me</t>
  </si>
  <si>
    <t>MEETING-6411</t>
  </si>
  <si>
    <t>CONFERENCE CALL:  Dial-in 800/850-6063 -- CODE #227531 -- w/Tim Kennedy/Tribune &amp; Andy Kaplan/Kaplan Edu.</t>
  </si>
  <si>
    <t>MEETING-6418</t>
  </si>
  <si>
    <t>1998-09-15T21:30:00Z</t>
  </si>
  <si>
    <t>John Brewer, Candidate</t>
  </si>
  <si>
    <t>GM of Jobs candidate</t>
  </si>
  <si>
    <t>MEETING-6420</t>
  </si>
  <si>
    <t>1999-02-09T20:00:00Z</t>
  </si>
  <si>
    <t>Fred Finster - Luncheon [2] 891-0900 RESERVED</t>
  </si>
  <si>
    <t>MEETING-6421</t>
  </si>
  <si>
    <t>Barry Yudess - Earthlink - 3100 New York Drive</t>
  </si>
  <si>
    <t>MEETING-6426</t>
  </si>
  <si>
    <t>2000-03-29T19:00:00Z</t>
  </si>
  <si>
    <t>Rowan from Screaming Media [confirmed] - I call him - 212-691-7900 x2277</t>
  </si>
  <si>
    <t>MEETING-6431</t>
  </si>
  <si>
    <t>Gabe - Handango - [confirmed] - I call him</t>
  </si>
  <si>
    <t>MEETING-6434</t>
  </si>
  <si>
    <t>1998-09-10T23:00:00Z</t>
  </si>
  <si>
    <t>Megan Gray</t>
  </si>
  <si>
    <t>MEETING-6437</t>
  </si>
  <si>
    <t>MEETING-6438</t>
  </si>
  <si>
    <t>2000-05-11T18:00:00Z</t>
  </si>
  <si>
    <t>Heidi Krauel - Times Warner - [tentative]  - I call her</t>
  </si>
  <si>
    <t>MEETING-6439</t>
  </si>
  <si>
    <t>1999-02-04T23:00:00Z</t>
  </si>
  <si>
    <t>Sammy Tom - Phone Interview</t>
  </si>
  <si>
    <t>MEETING-6442</t>
  </si>
  <si>
    <t>Updated: Trish/Helen one on one</t>
  </si>
  <si>
    <t>MEETING-6444</t>
  </si>
  <si>
    <t>Roger Gould - yahoo - he calls me</t>
  </si>
  <si>
    <t>MEETING-6452</t>
  </si>
  <si>
    <t>Anne - bay club</t>
  </si>
  <si>
    <t>MEETING-6453</t>
  </si>
  <si>
    <t>MEETING-6460</t>
  </si>
  <si>
    <t>Rene Guardia - Tri-Weekly</t>
  </si>
  <si>
    <t>MEETING-6465</t>
  </si>
  <si>
    <t>1998-10-08T20:30:00Z</t>
  </si>
  <si>
    <t>MEETING-6468</t>
  </si>
  <si>
    <t>1998-08-28T20:00:00Z</t>
  </si>
  <si>
    <t>MEETING-6470</t>
  </si>
  <si>
    <t>portal content acquisition discussion</t>
  </si>
  <si>
    <t>MEETING-6471</t>
  </si>
  <si>
    <t>2000-05-01T18:30:00Z</t>
  </si>
  <si>
    <t>MEETING-6472</t>
  </si>
  <si>
    <t>1999-01-25T20:00:00Z</t>
  </si>
  <si>
    <t>MEETING-6474</t>
  </si>
  <si>
    <t>Russ yclip at ilfornaio - confirmed</t>
  </si>
  <si>
    <t>MEETING-6476</t>
  </si>
  <si>
    <t>1998-12-09T21:30:00Z</t>
  </si>
  <si>
    <t>Bruce Worrall - MSN</t>
  </si>
  <si>
    <t>MEETING-6480</t>
  </si>
  <si>
    <t>1998-10-02T18:00:00Z</t>
  </si>
  <si>
    <t>MEETING-6485</t>
  </si>
  <si>
    <t>1998-08-24T18:00:00Z</t>
  </si>
  <si>
    <t>Sandi Long - CPE business plan</t>
  </si>
  <si>
    <t>MEETING-6486</t>
  </si>
  <si>
    <t>2000-10-09T19:00:00Z</t>
  </si>
  <si>
    <t>Trish, Fortunata &amp; Toni 1:1</t>
  </si>
  <si>
    <t>MEETING-6487</t>
  </si>
  <si>
    <t>1999-01-19T18:00:00Z</t>
  </si>
  <si>
    <t>RE-SCHEDULED MEETING:  DISTRIBUTION STRATEGY</t>
  </si>
  <si>
    <t>Please confirm the above revised date/time is available for you.  tks. sue</t>
  </si>
  <si>
    <t>MEETING-6488</t>
  </si>
  <si>
    <t>2000-08-17T20:30:00Z</t>
  </si>
  <si>
    <t>Interview marketing candidate</t>
  </si>
  <si>
    <t>MEETING-6491</t>
  </si>
  <si>
    <t>1998-12-02T20:00:00Z</t>
  </si>
  <si>
    <t>Meet a tree in building lobby</t>
  </si>
  <si>
    <t>Ray Giovinni - Lunch</t>
  </si>
  <si>
    <t>MEETING-6497</t>
  </si>
  <si>
    <t>1998-09-29T19:00:00Z</t>
  </si>
  <si>
    <t>MEETING-6506</t>
  </si>
  <si>
    <t>1999-01-13T20:00:00Z</t>
  </si>
  <si>
    <t>MEETING-6510</t>
  </si>
  <si>
    <t>1998-11-20T23:30:00Z</t>
  </si>
  <si>
    <t>MEETING-6516</t>
  </si>
  <si>
    <t>1998-09-23T18:30:00Z</t>
  </si>
  <si>
    <t>Front conference room</t>
  </si>
  <si>
    <t>MEETING-6520</t>
  </si>
  <si>
    <t>Consumer End meeting</t>
  </si>
  <si>
    <t>MEETING-6522</t>
  </si>
  <si>
    <t>1998-08-13T20:00:00Z</t>
  </si>
  <si>
    <t>Wyndam Checkers Hotel - salon A</t>
  </si>
  <si>
    <t>Updated: Off-Site Meeting</t>
  </si>
  <si>
    <t>MEETING-6524</t>
  </si>
  <si>
    <t>who knows</t>
  </si>
  <si>
    <t>Lunch!! - Trish &amp; Mary</t>
  </si>
  <si>
    <t>Can't make it today.  How about we shoot for next Monday?</t>
  </si>
  <si>
    <t>MEETING-6526</t>
  </si>
  <si>
    <t>2000-04-12T19:00:00Z</t>
  </si>
  <si>
    <t>Ryan Hackney - [tentative] - I call him BeFree - 508-357-8888 x4206</t>
  </si>
  <si>
    <t>MEETING-6527</t>
  </si>
  <si>
    <t>1999-01-08T23:00:00Z</t>
  </si>
  <si>
    <t>REne, I'm taking the liberty of moving this prev. am meeting to above time. s</t>
  </si>
  <si>
    <t>MEETING-6529</t>
  </si>
  <si>
    <t>Trevor Woods - Shadowpack - I call him [confirmed] 415.637.8304</t>
  </si>
  <si>
    <t>MEETING-6531</t>
  </si>
  <si>
    <t>1998-11-17T00:00:00Z</t>
  </si>
  <si>
    <t>MEETING-6535</t>
  </si>
  <si>
    <t>2000-06-21T00:00:00Z</t>
  </si>
  <si>
    <t>Personify w/Ron</t>
  </si>
  <si>
    <t>MEETING-6538</t>
  </si>
  <si>
    <t>Jim Kilmartin - NetCentric [confirmed] - they call me</t>
  </si>
  <si>
    <t>MEETING-6540</t>
  </si>
  <si>
    <t>Weekly Distribution Team Meeting</t>
  </si>
  <si>
    <t>MEETING-6542</t>
  </si>
  <si>
    <t>2000-09-25T22:45:00Z</t>
  </si>
  <si>
    <t>Sales meeting</t>
  </si>
  <si>
    <t>MEETING-6543</t>
  </si>
  <si>
    <t>ConvergeTel - David Tiller - [tentative] - I call him</t>
  </si>
  <si>
    <t>MEETING-6546</t>
  </si>
  <si>
    <t>Leslie Williams - eSatisfy - i call her</t>
  </si>
  <si>
    <t>MEETING-6549</t>
  </si>
  <si>
    <t>1998-11-10T18:30:00Z</t>
  </si>
  <si>
    <t>Tim Kennedy - Conference Call</t>
  </si>
  <si>
    <t>MEETING-6554</t>
  </si>
  <si>
    <t>1998-09-15T21:00:00Z</t>
  </si>
  <si>
    <t>MEETING-6557</t>
  </si>
  <si>
    <t>1999-02-09T18:30:00Z</t>
  </si>
  <si>
    <t>10:45AM CALL BUZZ WURZER 212/649-2184</t>
  </si>
  <si>
    <t>MEETING-6558</t>
  </si>
  <si>
    <t>2000-05-17T18:00:00Z</t>
  </si>
  <si>
    <t>Paul Wilmes @ GoTo.com - 74 N. Pasadena - 2nd Floor</t>
  </si>
  <si>
    <t>MEETING-6560</t>
  </si>
  <si>
    <t>Ron - Woware</t>
  </si>
  <si>
    <t>MEETING-6562</t>
  </si>
  <si>
    <t>Consumer End Strategy Meeting</t>
  </si>
  <si>
    <t>MEETING-6564</t>
  </si>
  <si>
    <t>Russ Sartain &amp; David - yclip</t>
  </si>
  <si>
    <t>MEETING-6566</t>
  </si>
  <si>
    <t>Rob @ Targus - [confirmed] Dan Gallagher in wireless - they will call me</t>
  </si>
  <si>
    <t>MEETING-6574</t>
  </si>
  <si>
    <t>2000-06-28T16:20:00Z</t>
  </si>
  <si>
    <t>WebEx Training - log on 9:20am</t>
  </si>
  <si>
    <t>MEETING-6576</t>
  </si>
  <si>
    <t>1998-09-10T20:00:00Z</t>
  </si>
  <si>
    <t>Return calls, etc</t>
  </si>
  <si>
    <t>MEETING-6579</t>
  </si>
  <si>
    <t>Jeremy Usher - Placeware call - see email</t>
  </si>
  <si>
    <t>MEETING-6580</t>
  </si>
  <si>
    <t>Mark Amerantes - Anyday [tentative] - I call him</t>
  </si>
  <si>
    <t>MEETING-6581</t>
  </si>
  <si>
    <t>1999-02-04T21:30:00Z</t>
  </si>
  <si>
    <t>Megan Gray - NewsReal etc</t>
  </si>
  <si>
    <t>MEETING-6584</t>
  </si>
  <si>
    <t>Conference Call with Kimberly Seward of CMSM</t>
  </si>
  <si>
    <t>MEETING-6586</t>
  </si>
  <si>
    <t>2000-09-11T16:30:00Z</t>
  </si>
  <si>
    <t>Shaliendra - InfoObjects - he calls me</t>
  </si>
  <si>
    <t>MEETING-6587</t>
  </si>
  <si>
    <t>1998-12-19T00:00:00Z</t>
  </si>
  <si>
    <t>TRISH LADY'S OFFICE</t>
  </si>
  <si>
    <t>MEDIA METRIX conference call with Kathy Yates - TL to call</t>
  </si>
  <si>
    <t xml:space="preserve">Please plan on participating on a conference call called by Trish, to Kathy Yates/KRI  REGARDING:  "Media Metrix in relation to allocating co-branded page views to each newspaper affiliate":  </t>
  </si>
  <si>
    <t xml:space="preserve">this FRIDAY, 12/18 </t>
  </si>
  <si>
    <t>4-4:30pm  This is the earliest Kathy can do the call.  Please call if your schedule will not permit...  Trish to initiate call -- 408/938-6020.  Thank you.  sue</t>
  </si>
  <si>
    <t>MEETING-6594</t>
  </si>
  <si>
    <t>1998-09-04T17:00:00Z</t>
  </si>
  <si>
    <t>John Mellot [conf.call]</t>
  </si>
  <si>
    <t>MEETING-6597</t>
  </si>
  <si>
    <t>Interview with Kumi Thiruchelvam</t>
  </si>
  <si>
    <t>This is an interview for Craig Stewart/Rene Romain, European Business Development candidate.    Here is the proposed time.  I have marked your calendars already.  Here is the proposed schedule.  9:00</t>
  </si>
  <si>
    <t>Craig Stewart 9:15</t>
  </si>
  <si>
    <t>Ron Silverton 10:00</t>
  </si>
  <si>
    <t>Prakash Iyer 10:45</t>
  </si>
  <si>
    <t>Trish Lady 11:30</t>
  </si>
  <si>
    <t>Khou Fang  The resume will follow.</t>
  </si>
  <si>
    <t>MEETING-6599</t>
  </si>
  <si>
    <t>2000-08-28T22:00:00Z</t>
  </si>
  <si>
    <t>finance conference room</t>
  </si>
  <si>
    <t>Budget - BOD Presentation</t>
  </si>
  <si>
    <t>MEETING-6607</t>
  </si>
  <si>
    <t>Board Meeting Teleconference</t>
  </si>
  <si>
    <t>MEETING-6609</t>
  </si>
  <si>
    <t>1998-08-28T19:30:00Z</t>
  </si>
  <si>
    <t>Sandi Long re Junglee Technology</t>
  </si>
  <si>
    <t>MEETING-6611</t>
  </si>
  <si>
    <t>2000-10-17T19:30:00Z</t>
  </si>
  <si>
    <t>MEETING-6612</t>
  </si>
  <si>
    <t>2000-05-01T16:30:00Z</t>
  </si>
  <si>
    <t>Jason Donahue - eSpoke - at Il Fornaio</t>
  </si>
  <si>
    <t>MEETING-6613</t>
  </si>
  <si>
    <t>1999-01-25T18:00:00Z</t>
  </si>
  <si>
    <t>AOL Conference Call</t>
  </si>
  <si>
    <t>MEETING-6618</t>
  </si>
  <si>
    <t>1998-12-09T20:00:00Z</t>
  </si>
  <si>
    <t>MEETING-6621</t>
  </si>
  <si>
    <t>Neil Deutsch - ToBWireless.com</t>
  </si>
  <si>
    <t>MEETING-6629</t>
  </si>
  <si>
    <t>2000-04-26T16:00:00Z</t>
  </si>
  <si>
    <t>MEETING-6631</t>
  </si>
  <si>
    <t>Trish Lady &amp; Visto</t>
  </si>
  <si>
    <t>MEETING-6633</t>
  </si>
  <si>
    <t>1998-12-02T18:30:00Z</t>
  </si>
  <si>
    <t>conference call w/Steven Stribley &amp; bernee Straum CONFIRMED</t>
  </si>
  <si>
    <t>MEETING-6635</t>
  </si>
  <si>
    <t>2000-07-10T22:00:00Z</t>
  </si>
  <si>
    <t>OmniSky w/Venk</t>
  </si>
  <si>
    <t>MEETING-6640</t>
  </si>
  <si>
    <t>1998-09-29T18:30:00Z</t>
  </si>
  <si>
    <t>MEETING-6643</t>
  </si>
  <si>
    <t>2000-06-15T16:00:00Z</t>
  </si>
  <si>
    <t>Call Yoss office for depo shot next week</t>
  </si>
  <si>
    <t>MEETING-6650</t>
  </si>
  <si>
    <t>1998-11-20T22:00:00Z</t>
  </si>
  <si>
    <t>Restrac Conference Call</t>
  </si>
  <si>
    <t>MEETING-6655</t>
  </si>
  <si>
    <t>1998-09-23T17:00:00Z</t>
  </si>
  <si>
    <t>stephen Stribley - Conference call</t>
  </si>
  <si>
    <t>MEETING-6658</t>
  </si>
  <si>
    <t>2000-05-26T18:00:00Z</t>
  </si>
  <si>
    <t>Personify - conference call</t>
  </si>
  <si>
    <t>MEETING-6659</t>
  </si>
  <si>
    <t>1998-08-13T17:30:00Z</t>
  </si>
  <si>
    <t>MEETING-6662</t>
  </si>
  <si>
    <t>2000-04-12T18:00:00Z</t>
  </si>
  <si>
    <t>Gale Graham - coolemail - [tentative] - i call her 847-968-4506</t>
  </si>
  <si>
    <t>MEETING-6663</t>
  </si>
  <si>
    <t>1999-01-08T22:30:00Z</t>
  </si>
  <si>
    <t>MEETING-6666</t>
  </si>
  <si>
    <t>2000-08-02T01:00:00Z</t>
  </si>
  <si>
    <t>Rob Taylor - tentative - OmniSky</t>
  </si>
  <si>
    <t>MEETING-6670</t>
  </si>
  <si>
    <t>1998-11-16T22:30:00Z</t>
  </si>
  <si>
    <t>Rene G. -- Tri Weekly</t>
  </si>
  <si>
    <t>MEETING-6674</t>
  </si>
  <si>
    <t>MEETING-6676</t>
  </si>
  <si>
    <t>2000-05-22T20:00:00Z</t>
  </si>
  <si>
    <t>MEETING-6678</t>
  </si>
  <si>
    <t>1999-11-08T21:00:00Z</t>
  </si>
  <si>
    <t>See below</t>
  </si>
  <si>
    <t>Executive Team Meeting Schedule for November</t>
  </si>
  <si>
    <t>November 1 - San Francisco November 8 - Martinez November 15 - San Francisco November 22 - San Francisco November 29 - Martinez</t>
  </si>
  <si>
    <t>MEETING-6679</t>
  </si>
  <si>
    <t>Editor, CTO</t>
  </si>
  <si>
    <t>Marc Frons - SmartMoney [tentative] - i call him 212-830-9213</t>
  </si>
  <si>
    <t>MEETING-6683</t>
  </si>
  <si>
    <t>2000-08-09T22:00:00Z</t>
  </si>
  <si>
    <t>Cheescake Factory 310-306-3344</t>
  </si>
  <si>
    <t>Mom &amp; Dad 714-325-6185</t>
  </si>
  <si>
    <t>MEETING-6685</t>
  </si>
  <si>
    <t>1998-11-10T18:00:00Z</t>
  </si>
  <si>
    <t>Richard Adkins - Staffing</t>
  </si>
  <si>
    <t>MEETING-6689</t>
  </si>
  <si>
    <t>1998-09-15T19:30:00Z</t>
  </si>
  <si>
    <t>Mom  Dad</t>
  </si>
  <si>
    <t>MEETING-6693</t>
  </si>
  <si>
    <t>2000-09-18T23:30:00Z</t>
  </si>
  <si>
    <t>Jon Fox - Engage - he calls me</t>
  </si>
  <si>
    <t>MEETING-6696</t>
  </si>
  <si>
    <t>2000-07-19T23:30:00Z</t>
  </si>
  <si>
    <t>discussion of mobilesys</t>
  </si>
  <si>
    <t>MEETING-6700</t>
  </si>
  <si>
    <t>2000-06-08T18:30:00Z</t>
  </si>
  <si>
    <t>Trevor - ShadowPack - [tentative] - I call him</t>
  </si>
  <si>
    <t>MEETING-6704</t>
  </si>
  <si>
    <t>Phil V. Luncheon</t>
  </si>
  <si>
    <t>MEETING-6707</t>
  </si>
  <si>
    <t>Marc Frons - SmartMoney - i call him 212-830-9213</t>
  </si>
  <si>
    <t>MEETING-6709</t>
  </si>
  <si>
    <t>1999-02-04T19:00:00Z</t>
  </si>
  <si>
    <t>CONF. CALL:  w/RESTRAC</t>
  </si>
  <si>
    <t>TIM McMANUS TO CALL    (781/869-5125)</t>
  </si>
  <si>
    <t>MEETING-6712</t>
  </si>
  <si>
    <t>2000-09-11T16:00:00Z</t>
  </si>
  <si>
    <t>Sales presentation</t>
  </si>
  <si>
    <t>Venk asked that I share with you the fruits of my labor this past quarter - alliances to enhance AvocadoIT customer satisfaction.  This includes distribution, wireless ads and alerts.  Venk would like these to be integrated into the sales presentation which he believes you are the keeper of.  Would schedule it for sooner, but I'm leaving on vacation tomorrow night and I'm racing for the finish line on some agreements.</t>
  </si>
  <si>
    <t>MEETING-6714</t>
  </si>
  <si>
    <t>1998-12-18T22:30:00Z</t>
  </si>
  <si>
    <t>MEGAN GRAY TO CALL RE:  Clockwise</t>
  </si>
  <si>
    <t>MEETING-6717</t>
  </si>
  <si>
    <t>1998-10-15T23:00:00Z</t>
  </si>
  <si>
    <t>Rene Guardia</t>
  </si>
  <si>
    <t>MEETING-6722</t>
  </si>
  <si>
    <t>1998-09-04T15:30:00Z</t>
  </si>
  <si>
    <t>Kathy Yates [conf.call]</t>
  </si>
  <si>
    <t>MEETING-6726</t>
  </si>
  <si>
    <t>Glenn Griffin</t>
  </si>
  <si>
    <t>MEETING-6734</t>
  </si>
  <si>
    <t>1998-08-28T18:30:00Z</t>
  </si>
  <si>
    <t>John Reese &amp; Dave Wagman</t>
  </si>
  <si>
    <t>MEETING-6737</t>
  </si>
  <si>
    <t>Screaming Media Call</t>
  </si>
  <si>
    <t>MEETING-6739</t>
  </si>
  <si>
    <t>1999-01-23T00:00:00Z</t>
  </si>
  <si>
    <t>Project Independence - Conference Call</t>
  </si>
  <si>
    <t>MEETING-6744</t>
  </si>
  <si>
    <t>1998-12-09T19:00:00Z</t>
  </si>
  <si>
    <t>I initiate call</t>
  </si>
  <si>
    <t>Stephen Stribley - InfoSpace online job postings</t>
  </si>
  <si>
    <t>MEETING-6749</t>
  </si>
  <si>
    <t>1998-10-01T23:00:00Z</t>
  </si>
  <si>
    <t>MEETING-6751</t>
  </si>
  <si>
    <t>2000-05-31T22:00:00Z</t>
  </si>
  <si>
    <t>Kim from Astrology.com - i call her on cell</t>
  </si>
  <si>
    <t>MEETING-6756</t>
  </si>
  <si>
    <t>2000-10-06T23:45:00Z</t>
  </si>
  <si>
    <t>MEETING-6762</t>
  </si>
  <si>
    <t>Brendan - Hikari - he will call me</t>
  </si>
  <si>
    <t>MEETING-6769</t>
  </si>
  <si>
    <t>2000-06-07T17:00:00Z</t>
  </si>
  <si>
    <t>Carolyn Luu-425 Bush St #402</t>
  </si>
  <si>
    <t>MEETING-6775</t>
  </si>
  <si>
    <t>1999-01-13T18:30:00Z</t>
  </si>
  <si>
    <t>Scott Slater/NEWSREAL WILL CALL</t>
  </si>
  <si>
    <t>MEETING-6778</t>
  </si>
  <si>
    <t>Rob Griffin - iGo - i call him [confirmed] 775-746-6140 x251</t>
  </si>
  <si>
    <t>MEETING-6784</t>
  </si>
  <si>
    <t>2000-06-29T00:00:00Z</t>
  </si>
  <si>
    <t>Dr Doug</t>
  </si>
  <si>
    <t>MEETING-6786</t>
  </si>
  <si>
    <t>1998-09-22T22:30:00Z</t>
  </si>
  <si>
    <t>MEETING-6791</t>
  </si>
  <si>
    <t>1998-08-13T17:00:00Z</t>
  </si>
  <si>
    <t>MEETING-6796</t>
  </si>
  <si>
    <t>1999-01-08T22:00:00Z</t>
  </si>
  <si>
    <t>INTERVIEW CANDIDATE: Roy Forbes, Marketing position</t>
  </si>
  <si>
    <t>MEETING-6798</t>
  </si>
  <si>
    <t>2000-08-02T00:00:00Z</t>
  </si>
  <si>
    <t>Ron - about Mobile Sys - he will call me</t>
  </si>
  <si>
    <t>MEETING-6801</t>
  </si>
  <si>
    <t>1998-11-16T21:00:00Z</t>
  </si>
  <si>
    <t>MEETING-6804</t>
  </si>
  <si>
    <t>2000-06-20T00:00:00Z</t>
  </si>
  <si>
    <t>MEETING-6807</t>
  </si>
  <si>
    <t>1998-09-18T19:00:00Z</t>
  </si>
  <si>
    <t>Junglee Board Meeting</t>
  </si>
  <si>
    <t>MEETING-6810</t>
  </si>
  <si>
    <t>1999-06-09T18:00:00Z</t>
  </si>
  <si>
    <t>lead task force meeting</t>
  </si>
  <si>
    <t>Temporary meeting time, until 6/22.</t>
  </si>
  <si>
    <t>MEETING-6814</t>
  </si>
  <si>
    <t>1999-01-04T22:00:00Z</t>
  </si>
  <si>
    <t>MEETING-6817</t>
  </si>
  <si>
    <t>1998-11-09T21:00:00Z</t>
  </si>
  <si>
    <t>Kaplan - Conference Call</t>
  </si>
  <si>
    <t>MEETING-6824</t>
  </si>
  <si>
    <t>1998-09-15T19:00:00Z</t>
  </si>
  <si>
    <t>Marc Green, candidate</t>
  </si>
  <si>
    <t>Candidate - Director of User Interface</t>
  </si>
  <si>
    <t>MEETING-6826</t>
  </si>
  <si>
    <t>1999-02-08T19:00:00Z</t>
  </si>
  <si>
    <t>Rene G. Monthly distribution meeting &amp; review of contact list</t>
  </si>
  <si>
    <t>MEETING-6827</t>
  </si>
  <si>
    <t>MEETING-6830</t>
  </si>
  <si>
    <t>Mike McGuiness - OnePage - he will call me</t>
  </si>
  <si>
    <t>MEETING-6833</t>
  </si>
  <si>
    <t>1998-12-24T18:00:00Z</t>
  </si>
  <si>
    <t>Updated: Self Pub meeting to prepare for the Meeting with SSM</t>
  </si>
  <si>
    <t>This meeting is in preparation for the meeting with SSM later this week.  Sorry for the late notice. Thanks, Angie</t>
  </si>
  <si>
    <t>MEETING-6839</t>
  </si>
  <si>
    <t>1998-10-24T00:00:00Z</t>
  </si>
  <si>
    <t>Mtg w/Steve</t>
  </si>
  <si>
    <t>MEETING-6842</t>
  </si>
  <si>
    <t>1998-09-10T18:30:00Z</t>
  </si>
  <si>
    <t>Ted Stern [conf.call]</t>
  </si>
  <si>
    <t>Ted will be calling in.</t>
  </si>
  <si>
    <t>MEETING-6844</t>
  </si>
  <si>
    <t>Mark Adkins - CEO - 1-800-TAXICAB - not confirmed</t>
  </si>
  <si>
    <t>MEETING-6846</t>
  </si>
  <si>
    <t>1999-02-04T18:00:00Z</t>
  </si>
  <si>
    <t>TRISH TO CALL Vicki Harris/McKinsey, London 011-44-171-873-5419</t>
  </si>
  <si>
    <t>MEETING-6849</t>
  </si>
  <si>
    <t>Russ Sartain - yclip - confirmed - he calls me</t>
  </si>
  <si>
    <t>MEETING-6852</t>
  </si>
  <si>
    <t>1998-12-18T20:30:00Z</t>
  </si>
  <si>
    <t>SSM - Bus Dev Staffing &amp; JobDirect</t>
  </si>
  <si>
    <t>MEETING-6859</t>
  </si>
  <si>
    <t>1998-10-15T16:30:00Z</t>
  </si>
  <si>
    <t>Kurt Adelman</t>
  </si>
  <si>
    <t>MEETING-6863</t>
  </si>
  <si>
    <t>1998-09-04T14:30:00Z</t>
  </si>
  <si>
    <t>Marc Teren [conf.call]</t>
  </si>
  <si>
    <t>MEETING-6866</t>
  </si>
  <si>
    <t>1999-01-27T22:30:00Z</t>
  </si>
  <si>
    <t>MEETING:  Contracts - Promotional</t>
  </si>
  <si>
    <t>Please confirm you can attend this meeting called by Trish in order to discuss language requirements for promotional related contractual obligations.    Thank you!   sue</t>
  </si>
  <si>
    <t>MEETING-6867</t>
  </si>
  <si>
    <t>1999-12-13T21:00:00Z</t>
  </si>
  <si>
    <t>MEETING-6869</t>
  </si>
  <si>
    <t>Roger Gould - Yahoo</t>
  </si>
  <si>
    <t>MEETING-6873</t>
  </si>
  <si>
    <t>MEETING-6878</t>
  </si>
  <si>
    <t>1998-10-07T23:30:00Z</t>
  </si>
  <si>
    <t>Anna Kwan</t>
  </si>
  <si>
    <t>MEETING-6881</t>
  </si>
  <si>
    <t>Stephen Stribley [Conference call]</t>
  </si>
  <si>
    <t>MEETING-6883</t>
  </si>
  <si>
    <t>1999-01-22T22:00:00Z</t>
  </si>
  <si>
    <t>1:45PM-2PM Jeff Nixon --</t>
  </si>
  <si>
    <t>MEETING-6887</t>
  </si>
  <si>
    <t>1998-12-08T02:30:00Z</t>
  </si>
  <si>
    <t>Curry House - on LaCienega 1 blk. N of Wilshire</t>
  </si>
  <si>
    <t>Dinner w/Pete Gilbert</t>
  </si>
  <si>
    <t>163 N. La Cienaga, BH, 310-854-4959</t>
  </si>
  <si>
    <t>MEETING-6894</t>
  </si>
  <si>
    <t>1998-10-01T21:00:00Z</t>
  </si>
  <si>
    <t>Meeting here w/InfoSeek: Jeanette Davis [w/Rene]</t>
  </si>
  <si>
    <t>MEETING-6896</t>
  </si>
  <si>
    <t>Kim at Astrology Net - i call her on cell</t>
  </si>
  <si>
    <t>MEETING-6903</t>
  </si>
  <si>
    <t>Pacific Fresh - 1130 N Matilda</t>
  </si>
  <si>
    <t>Brian Spector &amp; Greg Simpson - MobileSys - [confirmed]</t>
  </si>
  <si>
    <t>MEETING-6905</t>
  </si>
  <si>
    <t>1998-12-01T21:30:00Z</t>
  </si>
  <si>
    <t>I-Search doc review</t>
  </si>
  <si>
    <t>MEETING-6911</t>
  </si>
  <si>
    <t>1998-09-28T19:00:00Z</t>
  </si>
  <si>
    <t>MEETING-6916</t>
  </si>
  <si>
    <t>1998-08-17T22:30:00Z</t>
  </si>
  <si>
    <t>Rene G. Tri Weekly</t>
  </si>
  <si>
    <t>MEETING-6919</t>
  </si>
  <si>
    <t>1999-01-13T02:00:00Z</t>
  </si>
  <si>
    <t>TRINA @SCMP to call Trish</t>
  </si>
  <si>
    <t>MEETING-6922</t>
  </si>
  <si>
    <t>1998-11-20T19:00:00Z</t>
  </si>
  <si>
    <t>I-Search's Offices</t>
  </si>
  <si>
    <t>I-Search - DBA Discussions</t>
  </si>
  <si>
    <t>MEETING-6926</t>
  </si>
  <si>
    <t>Trevor Woods - Shadowpack - he will call me</t>
  </si>
  <si>
    <t>MEETING-6929</t>
  </si>
  <si>
    <t>1998-09-22T21:30:00Z</t>
  </si>
  <si>
    <t>MEETING-6933</t>
  </si>
  <si>
    <t>PJT Am Call</t>
  </si>
  <si>
    <t>MEETING-6940</t>
  </si>
  <si>
    <t>1998-11-16T19:30:00Z</t>
  </si>
  <si>
    <t>Kaplan Conference Call</t>
  </si>
  <si>
    <t>MEETING-6946</t>
  </si>
  <si>
    <t>1998-09-18T17:00:00Z</t>
  </si>
  <si>
    <t>Sabin Rossi [conf.call]</t>
  </si>
  <si>
    <t>from Forrester - Please call Sabin at 617/503-5965</t>
  </si>
  <si>
    <t>MEETING-6948</t>
  </si>
  <si>
    <t>2000-05-20T00:00:00Z</t>
  </si>
  <si>
    <t>Steve O - Go2Net - tentative - I call him</t>
  </si>
  <si>
    <t>MEETING-6953</t>
  </si>
  <si>
    <t>1998-11-09T19:00:00Z</t>
  </si>
  <si>
    <t>MEETING-6958</t>
  </si>
  <si>
    <t>1998-09-14T23:30:00Z</t>
  </si>
  <si>
    <t>MEETING-6963</t>
  </si>
  <si>
    <t>2000-05-19T20:00:00Z</t>
  </si>
  <si>
    <t>Personify w/Ron - conference call</t>
  </si>
  <si>
    <t>MEETING-6965</t>
  </si>
  <si>
    <t>Gregg Lavin - ZingWireless</t>
  </si>
  <si>
    <t>MEETING-6971</t>
  </si>
  <si>
    <t>1998-10-23T23:00:00Z</t>
  </si>
  <si>
    <t>Conference call:  INFOSEEK</t>
  </si>
  <si>
    <t>MEETING-6976</t>
  </si>
  <si>
    <t>1998-09-10T18:00:00Z</t>
  </si>
  <si>
    <t>Beth Williams [conf.call]</t>
  </si>
  <si>
    <t>Beth will call in.</t>
  </si>
  <si>
    <t>MEETING-6978</t>
  </si>
  <si>
    <t>Rich D'Alessio - SBN - i call him 917-365-5692</t>
  </si>
  <si>
    <t>MEETING-6981</t>
  </si>
  <si>
    <t>Portal Strategy Meeting</t>
  </si>
  <si>
    <t>MEETING-6982</t>
  </si>
  <si>
    <t>Bahrat - Footpath - confirmed - he calls me</t>
  </si>
  <si>
    <t>MEETING-6986</t>
  </si>
  <si>
    <t>1998-12-18T20:00:00Z</t>
  </si>
  <si>
    <t>AUDREY LEE TO CALL RE:  I-S AGREEMENT</t>
  </si>
  <si>
    <t>MEETING-6993</t>
  </si>
  <si>
    <t>Unimobile with Ron</t>
  </si>
  <si>
    <t>MEETING-6996</t>
  </si>
  <si>
    <t>1998-09-03T22:30:00Z</t>
  </si>
  <si>
    <t>MEETING-6998</t>
  </si>
  <si>
    <t>MEETING-6999</t>
  </si>
  <si>
    <t>1999-01-27T21:00:00Z</t>
  </si>
  <si>
    <t>Updated:  Increased Traffic meeting</t>
  </si>
  <si>
    <t>MEETING-7002</t>
  </si>
  <si>
    <t>2000-03-17T21:00:00Z</t>
  </si>
  <si>
    <t>Mobile Portal w/Trish [Dan]</t>
  </si>
  <si>
    <t>Hi Dan,  I don't believe we have met yet.  I was hoping to get an hour of your time on Friday to go over the capabilities, vision, etc. for the mobile portal.  Thanks</t>
  </si>
  <si>
    <t>MEETING-7006</t>
  </si>
  <si>
    <t>1998-12-12T00:00:00Z</t>
  </si>
  <si>
    <t>Fred Finster - Lawyer</t>
  </si>
  <si>
    <t>MEETING-7018</t>
  </si>
  <si>
    <t>Updated: Trish Lady will call</t>
  </si>
  <si>
    <t>MEETING-7023</t>
  </si>
  <si>
    <t>1998-12-08T00:00:00Z</t>
  </si>
  <si>
    <t>FRONT CONF. ROOM</t>
  </si>
  <si>
    <t>MEETING:  PETER GILBERT</t>
  </si>
  <si>
    <t>Trish &amp; Rene,  All below have confirmed.  Peter Gilbert/CBS Sportsline  415/283-4770 Darawan Morrison/WhoWhere?  650/938-4400 x225  Dinner time &amp; place:  TBD  (Peter wants somewhere fun.)  SUE</t>
  </si>
  <si>
    <t>MEETING-7028</t>
  </si>
  <si>
    <t>MEETING-7029</t>
  </si>
  <si>
    <t>2000-05-31T23:00:00Z</t>
  </si>
  <si>
    <t>Jon Fox - Engage - tentative</t>
  </si>
  <si>
    <t>MEETING-7030</t>
  </si>
  <si>
    <t>2000-12-15T20:00:00Z</t>
  </si>
  <si>
    <t>Meeting with Zedo Advertismemts</t>
  </si>
  <si>
    <t>Trish, I'll conference you in from the San Francisco Conference room.</t>
  </si>
  <si>
    <t>MEETING-7036</t>
  </si>
  <si>
    <t>1999-01-16T00:00:00Z</t>
  </si>
  <si>
    <t>CRAIG BLAND/ABC News.com to call Trish [15 minutes]</t>
  </si>
  <si>
    <t>MEETING-7038</t>
  </si>
  <si>
    <t>AvocadoIT office</t>
  </si>
  <si>
    <t>Fortunata Hermoso - Visto [confirmed]</t>
  </si>
  <si>
    <t>MEETING-7041</t>
  </si>
  <si>
    <t>1998-12-01T20:00:00Z</t>
  </si>
  <si>
    <t>SMERALDI'S</t>
  </si>
  <si>
    <t>Lunch w/Laura Cohen</t>
  </si>
  <si>
    <t>MEETING-7045</t>
  </si>
  <si>
    <t>Mark and Brian from SmartPoint</t>
  </si>
  <si>
    <t>meeting with SmartPoint at our offices. They offer a hosted solution that includes the triggering mechanism.  Also, they will propose working together on prospects THEY have.  I made it clear the HDML/WML support is key and by the time they come out they will know exactly when they can support that (Mark said soon but will have more precise answer)</t>
  </si>
  <si>
    <t>MEETING-7049</t>
  </si>
  <si>
    <t>1998-09-28T18:00:00Z</t>
  </si>
  <si>
    <t>MEETING-7054</t>
  </si>
  <si>
    <t>2000-06-02T23:00:00Z</t>
  </si>
  <si>
    <t>Site rendering - follow up with Prakash</t>
  </si>
  <si>
    <t>MEETING-7060</t>
  </si>
  <si>
    <t>1999-01-13T00:00:00Z</t>
  </si>
  <si>
    <t>TRADES REVIEW</t>
  </si>
  <si>
    <t>MEETING-7063</t>
  </si>
  <si>
    <t>2000-08-04T23:30:00Z</t>
  </si>
  <si>
    <t>Travel to Carolyn's</t>
  </si>
  <si>
    <t>MEETING-7064</t>
  </si>
  <si>
    <t>1998-11-20T17:00:00Z</t>
  </si>
  <si>
    <t>MEETING-7067</t>
  </si>
  <si>
    <t>Interview y Deie King - she will call me</t>
  </si>
  <si>
    <t>MEETING-7071</t>
  </si>
  <si>
    <t>1998-09-22T21:00:00Z</t>
  </si>
  <si>
    <t>Lee Horowitz - Conference call</t>
  </si>
  <si>
    <t>MEETING-7075</t>
  </si>
  <si>
    <t>1998-08-12T19:30:00Z</t>
  </si>
  <si>
    <t>MEETING-7077</t>
  </si>
  <si>
    <t>MEETING-7078</t>
  </si>
  <si>
    <t>1999-01-07T23:30:00Z</t>
  </si>
  <si>
    <t>Dr.  Leroy Perry</t>
  </si>
  <si>
    <t>MEETING-7081</t>
  </si>
  <si>
    <t>2000-08-18T19:00:00Z</t>
  </si>
  <si>
    <t>MEETING-7084</t>
  </si>
  <si>
    <t>1998-11-13T19:00:00Z</t>
  </si>
  <si>
    <t>MEETING-7089</t>
  </si>
  <si>
    <t>Portal Strategy presentation meeting - Einstein</t>
  </si>
  <si>
    <t>MEETING-7094</t>
  </si>
  <si>
    <t>1999-01-04T18:30:00Z</t>
  </si>
  <si>
    <t>Phil Armstrong - MapQuest</t>
  </si>
  <si>
    <t>MEETING-7100</t>
  </si>
  <si>
    <t>1998-09-14T22:30:00Z</t>
  </si>
  <si>
    <t>Sandra Ching, candidate</t>
  </si>
  <si>
    <t>Sr. Business Analyst Candidate</t>
  </si>
  <si>
    <t>MEETING-7103</t>
  </si>
  <si>
    <t>1999-02-08T17:30:00Z</t>
  </si>
  <si>
    <t>Call Buzz Werzer - Texas for u</t>
  </si>
  <si>
    <t>MEETING-7104</t>
  </si>
  <si>
    <t>Peter Torres &amp; Vivek Gupta - Citium - confirmed - i call them 415-288-9100 x836</t>
  </si>
  <si>
    <t>MEETING-7108</t>
  </si>
  <si>
    <t>2000-09-18T23:00:00Z</t>
  </si>
  <si>
    <t>New York conf room</t>
  </si>
  <si>
    <t>MEETING-7115</t>
  </si>
  <si>
    <t>1998-10-23T22:00:00Z</t>
  </si>
  <si>
    <t>Discuss contracts.</t>
  </si>
  <si>
    <t>MEETING-7118</t>
  </si>
  <si>
    <t>Andrew Wong - portal update</t>
  </si>
  <si>
    <t>MEETING-7121</t>
  </si>
  <si>
    <t>Damon Marshall @ tickets.com - i call him</t>
  </si>
  <si>
    <t>MEETING-7123</t>
  </si>
  <si>
    <t>1999-02-04T00:00:00Z</t>
  </si>
  <si>
    <t>CONF. CALL w/GEO CITIES</t>
  </si>
  <si>
    <t>Heather White will call for 20-min. call.  (3/302-1743) s</t>
  </si>
  <si>
    <t>MEETING-7128</t>
  </si>
  <si>
    <t>1998-12-17T23:00:00Z</t>
  </si>
  <si>
    <t>OFFICE NEXT TO MARY KAY</t>
  </si>
  <si>
    <t>WEB STAT MEETING</t>
  </si>
  <si>
    <t>Please plan to attend the above-mentioned meeting, called by Trish.  If there is a conflict, please let me know.  Thanks :} s</t>
  </si>
  <si>
    <t>MEETING-7132</t>
  </si>
  <si>
    <t>2000-06-05T22:00:00Z</t>
  </si>
  <si>
    <t>MEETING-7135</t>
  </si>
  <si>
    <t>1998-09-03T22:00:00Z</t>
  </si>
  <si>
    <t>Trevor - Conference Call</t>
  </si>
  <si>
    <t>Direct line:  415-908-1501  Main line is 415-908-1500   His assistant's x 200</t>
  </si>
  <si>
    <t>MEETING-7139</t>
  </si>
  <si>
    <t>2000-12-11T21:00:00Z</t>
  </si>
  <si>
    <t>MEETING-7145</t>
  </si>
  <si>
    <t>Some discussion</t>
  </si>
  <si>
    <t>MEETING-7147</t>
  </si>
  <si>
    <t>1998-12-11T22:00:00Z</t>
  </si>
  <si>
    <t>FRONT CONF.</t>
  </si>
  <si>
    <t>Meeting:  ROBERT HALF INT'L. -- Re-scheduled</t>
  </si>
  <si>
    <t>Please move this meeting (previously 12/7) -- (Trish, Marco will be out of town that day).  Please let me know via this e-mail if a conflict w/this time comes up.   Thank you!  s</t>
  </si>
  <si>
    <t>MEETING-7153</t>
  </si>
  <si>
    <t>1998-08-27T21:30:00Z</t>
  </si>
  <si>
    <t>Judy Shirley [Human Resources]</t>
  </si>
  <si>
    <t>MEETING-7157</t>
  </si>
  <si>
    <t>1999-01-22T19:30:00Z</t>
  </si>
  <si>
    <t>Rene Guardia - Tri-weekly</t>
  </si>
  <si>
    <t>MEETING-7162</t>
  </si>
  <si>
    <t>1998-12-07T19:00:00Z</t>
  </si>
  <si>
    <t>MEETING-7167</t>
  </si>
  <si>
    <t>1998-09-30T23:00:00Z</t>
  </si>
  <si>
    <t>MEETING-7170</t>
  </si>
  <si>
    <t>OmniSky</t>
  </si>
  <si>
    <t>Hi Steve,  Just tried to reach you via telephone.  Thought instead of playing telephone tag, we could have a scheduled chat tomorrow.  If this time slot doesn't work for you, please let me know.  I spoke with Venk earlier today and he indicated that you have identified that only the AvocadoIT E*TRADE application has to be routed back thru Maryland.  The CNET and Industry Standard apps do not.  I'd like to get a firm understanding of the situation prior to contacting OmniSky regarding contractual issues.    Thanks, Trish</t>
  </si>
  <si>
    <t>MEETING-7192</t>
  </si>
  <si>
    <t>2000-08-04T21:00:00Z</t>
  </si>
  <si>
    <t>MEETING-7194</t>
  </si>
  <si>
    <t>1998-11-19T23:30:00Z</t>
  </si>
  <si>
    <t>Jeff Nixon/INTERACTIVE CAPITAL PARTNERS cell 917/592-9924</t>
  </si>
  <si>
    <t>MEETING-7198</t>
  </si>
  <si>
    <t>2000-06-27T00:00:00Z</t>
  </si>
  <si>
    <t>MEETING-7200</t>
  </si>
  <si>
    <t>1998-09-22T20:30:00Z</t>
  </si>
  <si>
    <t>CP Extra BPlan</t>
  </si>
  <si>
    <t>MEETING-7201</t>
  </si>
  <si>
    <t>2000-05-25T18:00:00Z</t>
  </si>
  <si>
    <t>Tony Goolsby - Personify [confirmed]  782-2050 - Filed for IPO</t>
  </si>
  <si>
    <t>MEETING-7203</t>
  </si>
  <si>
    <t>1998-08-12T18:30:00Z</t>
  </si>
  <si>
    <t>I-Search Conf. call</t>
  </si>
  <si>
    <t>MEETING-7207</t>
  </si>
  <si>
    <t>1999-01-07T18:00:00Z</t>
  </si>
  <si>
    <t>Ping pong room</t>
  </si>
  <si>
    <t>MICROSTRATEGY MEETING</t>
  </si>
  <si>
    <t>Please note this meeting location has to be moved upstairs to the 6th floor conf. room. The fax outlet will be used as a modem hook-up.  sue</t>
  </si>
  <si>
    <t>MEETING-7216</t>
  </si>
  <si>
    <t>Meshele Consumer Review - Sales conf room</t>
  </si>
  <si>
    <t>MEETING-7224</t>
  </si>
  <si>
    <t>in San Francisco</t>
  </si>
  <si>
    <t>Meeting at Engage w/ John Fox</t>
  </si>
  <si>
    <t>Meeting is from 4-5. need one hour TO &amp; FROM.</t>
  </si>
  <si>
    <t>MEETING-7232</t>
  </si>
  <si>
    <t>Follow up to Partner Support Swat Team Meeting</t>
  </si>
  <si>
    <t>This is to fill Prakash and Steve in from the earlier Partner Swat Team Meeting..</t>
  </si>
  <si>
    <t>MEETING-7233</t>
  </si>
  <si>
    <t>Heidi B-day dinner</t>
  </si>
  <si>
    <t>Make reservations for dinner w/Heidi at Mackies Supper Club</t>
  </si>
  <si>
    <t>7:30pm reservations.</t>
  </si>
  <si>
    <t>MEETING-7235</t>
  </si>
  <si>
    <t>2000-08-23T00:00:00Z</t>
  </si>
  <si>
    <t>Partner Qual form for Mitch</t>
  </si>
  <si>
    <t>MEETING-7236</t>
  </si>
  <si>
    <t>2000-11-21T01:30:00Z</t>
  </si>
  <si>
    <t>Palo Alto</t>
  </si>
  <si>
    <t>Dinner: Heidi &amp; Rod</t>
  </si>
  <si>
    <t>Steel Head Brewery...</t>
  </si>
  <si>
    <t>MEETING-7237</t>
  </si>
  <si>
    <t>Boardwalk Conf Room has been secured</t>
  </si>
  <si>
    <t>Kim has confirmed this meeting time.  Kim:  Boardwalk is located in the Biz Dev area.. See you tomorrow.</t>
  </si>
  <si>
    <t>MEETING-7238</t>
  </si>
  <si>
    <t>2000-11-17T08:00:00Z</t>
  </si>
  <si>
    <t>Las Vegas  - Need to secure hotels</t>
  </si>
  <si>
    <t>Comdex- Debbie to confirm.</t>
  </si>
  <si>
    <t>Stay over Friday night and come home on Saturday..</t>
  </si>
  <si>
    <t>MEETING-7239</t>
  </si>
  <si>
    <t>Updated: Solutions Map Review</t>
  </si>
  <si>
    <t>Greetings Team,  Can I tap on you all to review the solutions map?  I'm proposing that we have this meeting over lunch to kill to birds with one sling shot.  Thanks.  Alex</t>
  </si>
  <si>
    <t>MEETING-7241</t>
  </si>
  <si>
    <t>*Call in number** Partner Support SWAT team meeting</t>
  </si>
  <si>
    <t>call in number: (800) 559-0817 Passcode:</t>
  </si>
  <si>
    <t>6512845  This will be available for all calls..  should anyone not be able to physically be in this weekly meeting.   ---------------------------------------- This is a follow up from the September 7th meeting and will be a weekly occurrence until templates and process are agreed upon and deployment can be done.  Please plan on being an active participant in these weekly meeting to move the process forward. ------------------------------------------  **This is a mandatory meeting.. We need to get all cross functional departments to buyoff on the Partner Support Matrix and Biz Dev Process flow in order to project professional business dealings to our upcoming/proposed partners.  We also need to create supporting templates to back up these processes and implement immediately.  The two we plan on creating and implementing ASAP are:  1. An Account Management Plan: Will name AvocadoIT and Partner.... Business Leads/Technical Leads/Support Leads 2. Plan of Engagement: PreSales engagement rules/PostSales Account Management rules/PostSales Sales Support  Emma and I will be driving this effort.  I'll also be setting up a weekly meeting on this.. to follow.</t>
  </si>
  <si>
    <t>MEETING-7242</t>
  </si>
  <si>
    <t>2000-11-18T01:00:00Z</t>
  </si>
  <si>
    <t>Snack @ Spago's.. shop and then meet for dinner at Venetian.</t>
  </si>
  <si>
    <t>MEETING-7243</t>
  </si>
  <si>
    <t>Boardwalk Conference room</t>
  </si>
  <si>
    <t>MEETING-7244</t>
  </si>
  <si>
    <t>2000-08-30T20:30:00Z</t>
  </si>
  <si>
    <t>Rm TBD</t>
  </si>
  <si>
    <t>Invite E*Trade/Alaska Air for customer representation speaking opp at PCIA evening event</t>
  </si>
  <si>
    <t>**Looks like Barry is busy at this time..  Helen: I think you and I should go ahead and make the call together and fill Barry in.  Also believe you said that Betty invited AC and E&amp;Y to speak.. will be curious to see what transpired there?  Talk to you tomorrow.</t>
  </si>
  <si>
    <t>MEETING-7245</t>
  </si>
  <si>
    <t>2000-11-03T20:30:00Z</t>
  </si>
  <si>
    <t>possible lunch</t>
  </si>
  <si>
    <t>Donna - pictures..</t>
  </si>
  <si>
    <t>00 E. Hamilton Ave. it's the building right at Hamilton (as opposed to the one behind us).</t>
  </si>
  <si>
    <t>MEETING-7247</t>
  </si>
  <si>
    <t>2000-11-16T08:00:00Z</t>
  </si>
  <si>
    <t>MEETING-7248</t>
  </si>
  <si>
    <t>TBD. ... nearby conference room</t>
  </si>
  <si>
    <t>MEETING-7250</t>
  </si>
  <si>
    <t>Umbrella and Channel..</t>
  </si>
  <si>
    <t>PR/Gloria/ Trish and I</t>
  </si>
  <si>
    <t>Need to go over..</t>
  </si>
  <si>
    <t>MEETING-7252</t>
  </si>
  <si>
    <t>WDF</t>
  </si>
  <si>
    <t>Staff booth @ Comdex</t>
  </si>
  <si>
    <t>MEETING-7253</t>
  </si>
  <si>
    <t>2000-09-05T19:00:00Z</t>
  </si>
  <si>
    <t>Review Toni's MBO's</t>
  </si>
  <si>
    <t>Helen and Toni 1:1 Meeting</t>
  </si>
  <si>
    <t>Follow up notes/summary/ status update after each mtg.</t>
  </si>
  <si>
    <t>MEETING-7255</t>
  </si>
  <si>
    <t>B-day celebration</t>
  </si>
  <si>
    <t>Elizabeth and Trevor</t>
  </si>
  <si>
    <t>MEETING-7258</t>
  </si>
  <si>
    <t>2000-11-15T08:00:00Z</t>
  </si>
  <si>
    <t>MEETING-7260</t>
  </si>
  <si>
    <t>2000-08-15T02:30:00Z</t>
  </si>
  <si>
    <t>Andrew B-</t>
  </si>
  <si>
    <t>MEETING-7261</t>
  </si>
  <si>
    <t>Goodbye to Shawn/Biz Dev Meeting</t>
  </si>
  <si>
    <t>840 North First Street   (Reservations are at 12:45) San Jose, Ca 95131</t>
  </si>
  <si>
    <t>MEETING-7262</t>
  </si>
  <si>
    <t>Conv Center - See Parnian</t>
  </si>
  <si>
    <t>Comdex -Staffing the booth</t>
  </si>
  <si>
    <t>MEETING-7263</t>
  </si>
  <si>
    <t>Toni/David to review EWAP</t>
  </si>
  <si>
    <t>MEETING-7264</t>
  </si>
  <si>
    <t>work out later</t>
  </si>
  <si>
    <t>Tim-Sign up @Fitness Center</t>
  </si>
  <si>
    <t>MEETING-7266</t>
  </si>
  <si>
    <t>Trade show for Debbie.</t>
  </si>
  <si>
    <t>MEETING-7267</t>
  </si>
  <si>
    <t>Comm Meetings</t>
  </si>
  <si>
    <t>MEETING-7268</t>
  </si>
  <si>
    <t>Campbell</t>
  </si>
  <si>
    <t>Linda - Innovators 921-8707</t>
  </si>
  <si>
    <t>MEETING-7269</t>
  </si>
  <si>
    <t>Room TBD</t>
  </si>
  <si>
    <t>Channel Wave Con Call... W/Helen</t>
  </si>
  <si>
    <t>We will be discussing my comments to the channel wave contract.  We will also need to define who from our group has visibility to what tabs in these excel agreement sheets they sent us.  I will forward to you.  Regards, Helen</t>
  </si>
  <si>
    <t>MEETING-7270</t>
  </si>
  <si>
    <t>CJ to call me re: Channelwave</t>
  </si>
  <si>
    <t>MEETING-7271</t>
  </si>
  <si>
    <t>2000-11-18T05:00:00Z</t>
  </si>
  <si>
    <t>Venetian</t>
  </si>
  <si>
    <t>Candelottie's  Dinner w/Julie and Jack</t>
  </si>
  <si>
    <t>Julie and Jack C2K afterwards.. boat ride..</t>
  </si>
  <si>
    <t>MEETING-7272</t>
  </si>
  <si>
    <t>Helen and Toni.. discuss EWAP Process</t>
  </si>
  <si>
    <t>Meet w/Mitch to approve put together first.. run past Helen, David and send out or drop off revised contract to George before 2pm meeting..  Also waiting to hear back from Susan Simmonds regarding any finance issues around the % payout and monthy % of hosting fees.   Barry to join in on the 2pm meeting.</t>
  </si>
  <si>
    <t>MEETING-7273</t>
  </si>
  <si>
    <t>CG&amp;Y Training Issues and Certification</t>
  </si>
  <si>
    <t>30 minutes to touch base should be fine..</t>
  </si>
  <si>
    <t>MEETING-7274</t>
  </si>
  <si>
    <t>FW: Citium Meeting</t>
  </si>
  <si>
    <t>Tuesday, November 21, 2000 9:34 AM To:</t>
  </si>
  <si>
    <t>Jackie Valle; Trish Lady When:</t>
  </si>
  <si>
    <t>Monday, December 18, 2000 11:00 AM-12:00 PM (GMT-08:00) Pacific Time (US &amp; Canada); Tijuana. Where:</t>
  </si>
  <si>
    <t>MEETING-7275</t>
  </si>
  <si>
    <t>training for partners</t>
  </si>
  <si>
    <t>Toni  Let's set-up a time to review the Partnership Planning Document next week. (I don't have access to it from the office here at prresent). FYI the document forms a key element of a "Partnership Planning" workshop which is a training initiative that we should be discussing for the whole BD team - something I need to talk to Lisa and David Chan about).  If  you, Helen and I review the tool and the background, we can decide how we move forward from here.  For now I suggest we add this to the agenda for the meeting we already have scheduled next Tues at 1.00pm.  Chris</t>
  </si>
  <si>
    <t>MEETING-7276</t>
  </si>
  <si>
    <t>Toni House.. Alarm overview</t>
  </si>
  <si>
    <t>Julie - Dinner -Vegas Plan and Dinner</t>
  </si>
  <si>
    <t>MEETING-7277</t>
  </si>
  <si>
    <t>MEETING-7278</t>
  </si>
  <si>
    <t>Cafeteria.</t>
  </si>
  <si>
    <t>MEETING-7281</t>
  </si>
  <si>
    <t>ChannelWave.. Sales &amp; Partner functionality.. what it can do and what it can't do.. re: reporting, etc.</t>
  </si>
  <si>
    <t>MEETING-7282</t>
  </si>
  <si>
    <t>Updated: PR meeting with CCI</t>
  </si>
  <si>
    <t>MEETING-7286</t>
  </si>
  <si>
    <t>2000-12-25T19:00:00Z</t>
  </si>
  <si>
    <t>Updated: Trish, Fortunata &amp; Toni 1:1</t>
  </si>
  <si>
    <t>MEETING-7287</t>
  </si>
  <si>
    <t>800-559-0842, 6930134 (followed by pound sign)</t>
  </si>
  <si>
    <t>umbrella press release call..</t>
  </si>
  <si>
    <t>Hello,  For all who would like to join this call at 2:30pm, here is the dial-in information:  Toll Free #: 800-559-0842 Pass Code #: 6930134 (followed by pound sign)  Thank you,</t>
  </si>
  <si>
    <t>MEETING-7288</t>
  </si>
  <si>
    <t>2000-08-24T02:30:00Z</t>
  </si>
  <si>
    <t>Carolyn-Hair</t>
  </si>
  <si>
    <t>MEETING-7289</t>
  </si>
  <si>
    <t>See Jaime.. -Scan</t>
  </si>
  <si>
    <t>MEETING-7290</t>
  </si>
  <si>
    <t>PR Meeting.. Helen/Giselle/Toni.. et all.</t>
  </si>
  <si>
    <t>MEETING-7292</t>
  </si>
  <si>
    <t>2000-10-21T01:30:00Z</t>
  </si>
  <si>
    <t>Meet Donnatello at the E-Bar</t>
  </si>
  <si>
    <t>Coco and maybe Karen?</t>
  </si>
  <si>
    <t>MEETING-7293</t>
  </si>
  <si>
    <t>2000-10-22T00:00:00Z</t>
  </si>
  <si>
    <t>Off Meridian..</t>
  </si>
  <si>
    <t>Linda and Scott's Housewarming</t>
  </si>
  <si>
    <t>Go down Meridian, past Lunardi's, over some creek, and Hallbrook is the first street after the little creek.  They are 1619 Hallbrook Drive, 266-2205, . . . see you then - if I make it through the next hour &amp; fifteen . .</t>
  </si>
  <si>
    <t>MEETING-7294</t>
  </si>
  <si>
    <t>Toni's office?</t>
  </si>
  <si>
    <t>ChannelWave - Sales and Partner side</t>
  </si>
  <si>
    <t>We're going to call CJ.. I've already emailed  and left her a voice mail to the change..</t>
  </si>
  <si>
    <t>MEETING-7295</t>
  </si>
  <si>
    <t>2000-09-07T03:00:00Z</t>
  </si>
  <si>
    <t>Melissa-Hair..</t>
  </si>
  <si>
    <t>MEETING-7296</t>
  </si>
  <si>
    <t>EWAP - Finalize Tier 1 and Tier 2 and website w/Jaime and Mitch.</t>
  </si>
  <si>
    <t>MEETING-7297</t>
  </si>
  <si>
    <t>Liberate Demo Meeting</t>
  </si>
  <si>
    <t>MEETING-7298</t>
  </si>
  <si>
    <t>MEETING-7299</t>
  </si>
  <si>
    <t>2000-08-24T00:30:00Z</t>
  </si>
  <si>
    <t>Campbell 921-8707</t>
  </si>
  <si>
    <t>Linda - Innovators</t>
  </si>
  <si>
    <t>MEETING-7301</t>
  </si>
  <si>
    <t>2000-11-08T03:30:00Z</t>
  </si>
  <si>
    <t>Cocktail hour --- @ Birks?</t>
  </si>
  <si>
    <t>Mark and Andrew.. Advertising Meeting</t>
  </si>
  <si>
    <t>MEETING-7303</t>
  </si>
  <si>
    <t>2000-10-26T01:30:00Z</t>
  </si>
  <si>
    <t>Gordon Biersch...</t>
  </si>
  <si>
    <t>Heidi Hollywood... @7pm</t>
  </si>
  <si>
    <t>Heidi has to be back at her hotel for a con call @9pm.</t>
  </si>
  <si>
    <t>MEETING-7304</t>
  </si>
  <si>
    <t>2000-11-14T19:45:00Z</t>
  </si>
  <si>
    <t>Massage.. ask Mark where</t>
  </si>
  <si>
    <t>MEETING-7305</t>
  </si>
  <si>
    <t>Toni to call mike at 519 - 883-6360</t>
  </si>
  <si>
    <t>Mike R.  -iAnywhere..</t>
  </si>
  <si>
    <t>Prep w/the documents he will be sending.</t>
  </si>
  <si>
    <t>MEETING-7306</t>
  </si>
  <si>
    <t>2000-11-22T03:00:00Z</t>
  </si>
  <si>
    <t>840 N. First.</t>
  </si>
  <si>
    <t>Neil - dinner</t>
  </si>
  <si>
    <t>MEETING-7308</t>
  </si>
  <si>
    <t>FW: review ms project spreadsheet of xfunctional tasks</t>
  </si>
  <si>
    <t>Helen Spade   Sent:</t>
  </si>
  <si>
    <t>Wednesday, August 23, 2000 7:25 PM To:</t>
  </si>
  <si>
    <t>Helen Spade; Jim Donnelly; Betty Chan-Bauza; Toni Oliveria When:</t>
  </si>
  <si>
    <t>Friday, August 25, 2000 4:30 PM-5:30 PM (GMT-08:00) Pacific Time (US &amp; Canada); Tijuana. Where:</t>
  </si>
  <si>
    <t>High  Jim,  For the items you own, please come prepared to discuss:   1.  Resources required and who will be assigned 2.  Timeline to complete 3.  X functional dependencies  Thanks Helen</t>
  </si>
  <si>
    <t>MEETING-7309</t>
  </si>
  <si>
    <t>MEETING-7310</t>
  </si>
  <si>
    <t>Cupertino Location</t>
  </si>
  <si>
    <t>Andy Wong/Dan Milton.. Partnership with Compaq?</t>
  </si>
  <si>
    <t>Confirmed...</t>
  </si>
  <si>
    <t>MEETING-7311</t>
  </si>
  <si>
    <t>Updated: sales training presentation</t>
  </si>
  <si>
    <t>MEETING-7312</t>
  </si>
  <si>
    <t>***Wed 8/16*** Partner Support SWAT team meeting</t>
  </si>
  <si>
    <t>**Sorry.. the actual day slipped on me.. ***  Looks like everyone is open to meet this Wednesday form 10-11am..  I'll bring enough copies of the below mentioned document for all to review. Please confirm your participation..  Toni    Added:  Mary Smith    -----Original Message----- From: Francoise Tourniaire [mailto:flt@ftworks.com]   Helen-  As discussed this morning, here's a high-level plan to support partners,  with suggested owners. I hope it will be helpful to you as you meet with  other individuals throughout the company next week. I will touch base with  you upon my return on the 21st.  regards, francoise 650-559-9826</t>
  </si>
  <si>
    <t>MEETING-7313</t>
  </si>
  <si>
    <t>TBD ?</t>
  </si>
  <si>
    <t>Affiliate Program..  Call Trish 415-421-3752.</t>
  </si>
  <si>
    <t>Trish called in sick today but I still think us three should at least take a look at the revisions to the Affiliate program and try to move this effort forward.. We can fill Trish in later.   2:30-3pm would work a whole lot better for me today.. and hope you two can accommodate?   Please let me know.  Thanks. Toni</t>
  </si>
  <si>
    <t>MEETING-7314</t>
  </si>
  <si>
    <t>Go Conference Room - Booked</t>
  </si>
  <si>
    <t>**This should be 10-11am.. Liberate Update Meeting</t>
  </si>
  <si>
    <t>Hi All,  Please be available to touch base on the Liberate status this Wednesday Oct. 6th in the Go Conference Room over in Marketing.   Toni</t>
  </si>
  <si>
    <t>MEETING-7316</t>
  </si>
  <si>
    <t>2000-11-07T20:00:00Z</t>
  </si>
  <si>
    <t>Helen 1:1</t>
  </si>
  <si>
    <t>MEETING-7318</t>
  </si>
  <si>
    <t>TBD.. Toni's cube?</t>
  </si>
  <si>
    <t>Biz Dev Newsletter</t>
  </si>
  <si>
    <t>MEETING-7320</t>
  </si>
  <si>
    <t>Call in...</t>
  </si>
  <si>
    <t>Bus Dev Team Mtg..</t>
  </si>
  <si>
    <t>It's this Friday at 2pm (pacific time).......  800.559.0842  Passcode: 5391315</t>
  </si>
  <si>
    <t>MEETING-7321</t>
  </si>
  <si>
    <t>Updated: conference call with rene to discuss partnerships in europe.</t>
  </si>
  <si>
    <t>MEETING-7322</t>
  </si>
  <si>
    <t>Canceled: talk about the partner priorities</t>
  </si>
  <si>
    <t>moved to 5.00pm in wonder.</t>
  </si>
  <si>
    <t>MEETING-7323</t>
  </si>
  <si>
    <t>TBD.. Andy's office</t>
  </si>
  <si>
    <t>Liberate Update Meeting</t>
  </si>
  <si>
    <t>Please confirm your weekly attendance for this meeting.</t>
  </si>
  <si>
    <t>MEETING-7325</t>
  </si>
  <si>
    <t>2000-11-21T22:00:00Z</t>
  </si>
  <si>
    <t>Linda. Massage.. :]</t>
  </si>
  <si>
    <t>MEETING-7326</t>
  </si>
  <si>
    <t>Legal Partner Agreements</t>
  </si>
  <si>
    <t>MEETING-7327</t>
  </si>
  <si>
    <t>Brodia - Partner Call</t>
  </si>
  <si>
    <t>ASHISH BAMBROO Senior Director of Business Development BRODIA 415-538-1221 ashish.bambroo@brodia.com</t>
  </si>
  <si>
    <t>MEETING-7328</t>
  </si>
  <si>
    <t>**Change of Day** Partner Support SWAT team meeting</t>
  </si>
  <si>
    <t>MEETING-7329</t>
  </si>
  <si>
    <t>2000-11-12T03:30:00Z</t>
  </si>
  <si>
    <t>Festivities.. @ Toni's</t>
  </si>
  <si>
    <t>Toni &amp; Rod JP &amp; Rick V &amp; Tom Karen &amp; Jack Kelly &amp; Greg Annette Liz &amp; Eric Collette   - wine --------------------------------  Apps, cocktails and then the Britt.  Toni:  Vodka/soda/cran...beer and aps V: Mushroom caps/beer JP &amp; Rick:  Wine/ yummie apps for 10. Karen: alcohol and aps Liz/Eric- Tidley Mix Kelly &amp; Greg - vodka/soda/cran? and munchie</t>
  </si>
  <si>
    <t>MEETING-7332</t>
  </si>
  <si>
    <t>2000-08-11T17:00:00Z</t>
  </si>
  <si>
    <t>Updated: tracking comarketing funds /revenue share with partners</t>
  </si>
  <si>
    <t>MEETING-7333</t>
  </si>
  <si>
    <t>Toni's small cube?  :)</t>
  </si>
  <si>
    <t>Review Sales Training</t>
  </si>
  <si>
    <t>Do you think we need to bring anyone else into this meeting?</t>
  </si>
  <si>
    <t>MEETING-7334</t>
  </si>
  <si>
    <t>2000-11-22T01:30:00Z</t>
  </si>
  <si>
    <t>1 1/2 Roxy + 1 1/2 Cinnamon.. or use some Terracotta..</t>
  </si>
  <si>
    <t>Todd- Color..</t>
  </si>
  <si>
    <t>Need to also work out.. ?</t>
  </si>
  <si>
    <t>MEETING-7335</t>
  </si>
  <si>
    <t>tbd.</t>
  </si>
  <si>
    <t>**This is 11-12noon  To discuss Partner SWAT Team contracts and 1 page referral</t>
  </si>
  <si>
    <t>I believe that Helen is still in New York.. but Alex.. if you can chim in here I think it would be beneficial to move things forward..</t>
  </si>
  <si>
    <t>MEETING-7336</t>
  </si>
  <si>
    <t>Palo Alto.. stop on by..</t>
  </si>
  <si>
    <t>Emma and Paul Cocktail/horsey derves Party</t>
  </si>
  <si>
    <t>MEETING-7338</t>
  </si>
  <si>
    <t>Comm meeting</t>
  </si>
  <si>
    <t>MEETING-7339</t>
  </si>
  <si>
    <t>2000-11-20T03:00:00Z</t>
  </si>
  <si>
    <t>Neil - Dinner?</t>
  </si>
  <si>
    <t>MEETING-7341</t>
  </si>
  <si>
    <t>kelsey to speak..update on what's going on..</t>
  </si>
  <si>
    <t>Biz Dev mtg..</t>
  </si>
  <si>
    <t>MEETING-7342</t>
  </si>
  <si>
    <t>2000-11-11T22:00:00Z</t>
  </si>
  <si>
    <t>Barbara @ Toni's</t>
  </si>
  <si>
    <t>MEETING-7343</t>
  </si>
  <si>
    <t>Michelle is Marty's assistant..</t>
  </si>
  <si>
    <t>Call Marty in regards to 401K Transfer and choose funds with him..</t>
  </si>
  <si>
    <t>Marty will be back on Sept 8th..  Need to put money into Intel/Cisco and Tech fund. Try for Vodafone, InfoSpace, Speach Workd , Nuance and Text to Speech as well. My IRA account # is  63997868</t>
  </si>
  <si>
    <t>MEETING-7344</t>
  </si>
  <si>
    <t>I'm going to call Mike back. Location .. TBD</t>
  </si>
  <si>
    <t>ClearForest Mtg.</t>
  </si>
  <si>
    <t>Hi Helen,  I called Mike back and have set a time to discuss options @ 1:30pm today.. Considering that you had originally wanted you, Fortunata and myself on this initial call.. I thought you two would want to be included..  I understand that we are going to try and qualify the opportunity and also understand from Mike's voice message that they are eager to get started.    You mentioned the possibility of Prakash being involved should any technical requirements arise.. I suggest us making this initial call to decide where we're going ... first and then touch base with the others later..  Hope you two can make this time. Toni</t>
  </si>
  <si>
    <t>MEETING-7346</t>
  </si>
  <si>
    <t>Changed to Monday 10/23 10-11am in Boardwalk</t>
  </si>
  <si>
    <t>ClearForest Meeting</t>
  </si>
  <si>
    <t>Perhaps Helen and Fortunata already have this booked.. I don't.. and see that Prakash didn't either..  Please all confirm this upcoming Thursday 10am meeting..  Toni</t>
  </si>
  <si>
    <t>MEETING-7347</t>
  </si>
  <si>
    <t>FW: Meeting with Concio [to explore business opportunites]</t>
  </si>
  <si>
    <t>Thursday, November 16, 2000 11:24 AM To:</t>
  </si>
  <si>
    <t>Jackie Valle; Amitabh Sinha; Prakash Iyer; Amit Sethi; 'jay@concio.com' When:</t>
  </si>
  <si>
    <t>Tuesday, November 21, 2000 12:00 PM-1:00 PM (GMT-08:00) Pacific Time (US &amp; Canada); Tijuana. Where:</t>
  </si>
  <si>
    <t>Conference Room - Los Gatos  ("A" side)  Jay Goyal  (408) 450-6337 Concio 3130 Coronado Drive Santa Clara, Ca  www.concio.com  jay@concio.com</t>
  </si>
  <si>
    <t>MEETING-7348</t>
  </si>
  <si>
    <t>MEETING-7349</t>
  </si>
  <si>
    <t>ChannelWave Screenshots</t>
  </si>
  <si>
    <t>Need to go over all screen shots and provide input to Lisa Q, CJ and team by tomorrow.. (Tuesday).  Of course.. I'll not be here tomorrow..</t>
  </si>
  <si>
    <t>MEETING-7350</t>
  </si>
  <si>
    <t>Call Trish for 1:1</t>
  </si>
  <si>
    <t>MEETING-7353</t>
  </si>
  <si>
    <t>Wonder Room</t>
  </si>
  <si>
    <t>Clean up MS Project before meeting w/groups tomorrow..</t>
  </si>
  <si>
    <t>MEETING-7355</t>
  </si>
  <si>
    <t>iz Dev Mtg...</t>
  </si>
  <si>
    <t>MEETING-7356</t>
  </si>
  <si>
    <t>2000-08-10T19:30:00Z</t>
  </si>
  <si>
    <t>Updated: review of partner commitments and plan to execute</t>
  </si>
  <si>
    <t>MEETING-7359</t>
  </si>
  <si>
    <t>MEETING-7360</t>
  </si>
  <si>
    <t>Review BD Process Flow and Support Matrix..</t>
  </si>
  <si>
    <t>MEETING-7361</t>
  </si>
  <si>
    <t>Call Trish on Cell</t>
  </si>
  <si>
    <t>MEETING-7362</t>
  </si>
  <si>
    <t>Wonder. Room since we've got it secured all day</t>
  </si>
  <si>
    <t>Partner Stuff..</t>
  </si>
  <si>
    <t>MEETING-7363</t>
  </si>
  <si>
    <t>Toni to call Trish and Ron</t>
  </si>
  <si>
    <t>PR discussion w/Trish and Candelori</t>
  </si>
  <si>
    <t>Gloria/Trish/Ron/ Toni.. maybe Donna  Gloria and Donna to be in our office</t>
  </si>
  <si>
    <t>MEETING-7364</t>
  </si>
  <si>
    <t>MEETING-7365</t>
  </si>
  <si>
    <t>2000-08-22T02:30:00Z</t>
  </si>
  <si>
    <t>Chicken Ceasar Salad/Vino/lemon Water.</t>
  </si>
  <si>
    <t>Collette/Linda- Din Din @ mi casa</t>
  </si>
  <si>
    <t>MEETING-7366</t>
  </si>
  <si>
    <t>2000-10-28T05:00:00Z</t>
  </si>
  <si>
    <t>she'll call.</t>
  </si>
  <si>
    <t>Possibility of Debbie Deb coming over...?</t>
  </si>
  <si>
    <t>MEETING-7367</t>
  </si>
  <si>
    <t>2000-10-24T15:30:00Z</t>
  </si>
  <si>
    <t>Santa Cruz</t>
  </si>
  <si>
    <t>Sales Training -</t>
  </si>
  <si>
    <t>MEETING-7370</t>
  </si>
  <si>
    <t>2000-11-15T19:00:00Z</t>
  </si>
  <si>
    <t>MEETING-7371</t>
  </si>
  <si>
    <t>Today's meeting will be cancelled.. Let's meet next Monday..</t>
  </si>
  <si>
    <t>weekly solution partner team meeting to discuss certification, training, lab, etc....</t>
  </si>
  <si>
    <t>weekly solution partner team meeting.  To discus</t>
  </si>
  <si>
    <t>MEETING-7372</t>
  </si>
  <si>
    <t>Robert Update</t>
  </si>
  <si>
    <t>MEETING-7373</t>
  </si>
  <si>
    <t>Commm meeting and luncheon.. Sign up for fitness class</t>
  </si>
  <si>
    <t>MEETING-7374</t>
  </si>
  <si>
    <t>Biz Dev Staff Meeting</t>
  </si>
  <si>
    <t>MEETING-7376</t>
  </si>
  <si>
    <t>2000-08-24T16:30:00Z</t>
  </si>
  <si>
    <t>Toni &amp; Helen Partner Review.. Mitch's stuff</t>
  </si>
  <si>
    <t>MEETING-7380</t>
  </si>
  <si>
    <t>Trying for Short Line..</t>
  </si>
  <si>
    <t>Collateral for Channelwave Partner Launch Program</t>
  </si>
  <si>
    <t>We need to get our initial talks and brainstorming underway..  Please confirm your availability.. Toni</t>
  </si>
  <si>
    <t>MEETING-7385</t>
  </si>
  <si>
    <t>2000-12-07T18:00:00Z</t>
  </si>
  <si>
    <t>Just me and Brian.. per Trish</t>
  </si>
  <si>
    <t>Brian - Mobliss-Our Office</t>
  </si>
  <si>
    <t>Discuss moving forward with partnership See email..  ---- Great. We will see you then.  I will be there, along with Brent Brookler, our CTO.  Thanks  Brian E. Levin President Mobliss, Inc</t>
  </si>
  <si>
    <t>MEETING-7386</t>
  </si>
  <si>
    <t>2000-10-27T19:00:00Z</t>
  </si>
  <si>
    <t>Clearwater ph call w/ricardo</t>
  </si>
  <si>
    <t>MEETING-7387</t>
  </si>
  <si>
    <t>2000-08-29T00:00:00Z</t>
  </si>
  <si>
    <t>Review of finance tasks in ms project worksheet</t>
  </si>
  <si>
    <t>MEETING-7388</t>
  </si>
  <si>
    <t>2000-11-02T21:30:00Z</t>
  </si>
  <si>
    <t>Meeting w/Srinivas of SI Veuhasoft...possible WAP candidate...</t>
  </si>
  <si>
    <t>MEETING-7390</t>
  </si>
  <si>
    <t>617-621-1700 x359.</t>
  </si>
  <si>
    <t>CJ-Partner part of Channelwave</t>
  </si>
  <si>
    <t>MEETING-7391</t>
  </si>
  <si>
    <t>Helen 1:1.. call her on the cell phone</t>
  </si>
  <si>
    <t>MEETING-7394</t>
  </si>
  <si>
    <t>2000-09-01T23:00:00Z</t>
  </si>
  <si>
    <t>Birks which is across the freeway in the on the first floor of the Network Associates tower</t>
  </si>
  <si>
    <t>Labor Drinks on Helen</t>
  </si>
  <si>
    <t>MEETING-7395</t>
  </si>
  <si>
    <t>PSG Support Mtg @ 12noon today.. in Boardwalk</t>
  </si>
  <si>
    <t>MEETING-7396</t>
  </si>
  <si>
    <t>Lisa Q's office</t>
  </si>
  <si>
    <t>MEETING-7397</t>
  </si>
  <si>
    <t>2000-11-14T08:00:00Z</t>
  </si>
  <si>
    <t>MEETING-7398</t>
  </si>
  <si>
    <t>2000-12-23T23:00:00Z</t>
  </si>
  <si>
    <t>Los Gatos - Cut and Color</t>
  </si>
  <si>
    <t>Hair..  Melissa</t>
  </si>
  <si>
    <t>Make a right instead of left..  Mt. Mike Pizza. Scandellous Hair Design.</t>
  </si>
  <si>
    <t>MEETING-7400</t>
  </si>
  <si>
    <t>Kimberlie's office</t>
  </si>
  <si>
    <t>EWAP Overview..</t>
  </si>
  <si>
    <t>Got your message.. have to leave ..but will plan on seeing you tomorrow.</t>
  </si>
  <si>
    <t>MEETING-7404</t>
  </si>
  <si>
    <t>1:1 w/ Lisa Q.</t>
  </si>
  <si>
    <t>MEETING-7405</t>
  </si>
  <si>
    <t>Michael Howard &amp; Carlos for a Demo</t>
  </si>
  <si>
    <t>MEETING-7406</t>
  </si>
  <si>
    <t>BSmart w/David Elias, Phillip Atkinson, Bruce Hauptman, Venk, George, Prakash, Donivan, Rajeev, Joh Laporte</t>
  </si>
  <si>
    <t>MEETING-7407</t>
  </si>
  <si>
    <t>George/Venk re: Bus Plan Review</t>
  </si>
  <si>
    <t>MEETING-7408</t>
  </si>
  <si>
    <t>Dave Shrigley - Brainstorm re: salesforce, quota, compensation, allocation of resources to major accts vs. territorial vs. vertically focused accts.</t>
  </si>
  <si>
    <t>MEETING-7409</t>
  </si>
  <si>
    <t>Ron Gong of MyCFO</t>
  </si>
  <si>
    <t>MEETING-7410</t>
  </si>
  <si>
    <t>Background Phone Interview for Candelori</t>
  </si>
  <si>
    <t>We are currently in the process of redrafting AvocadoIT's corporate backgrounder and request your participation.  The corporate backgrounder will profile information such as company overview, mission, vision from the executives, perception of the marketplace, etc...</t>
  </si>
  <si>
    <t>MEETING-7411</t>
  </si>
  <si>
    <t>Interview Dave Young (Sales/New York)</t>
  </si>
  <si>
    <t>Elizabeth -8177</t>
  </si>
  <si>
    <t>MEETING-7412</t>
  </si>
  <si>
    <t>Prasad (BLABB)</t>
  </si>
  <si>
    <t>MEETING-7413</t>
  </si>
  <si>
    <t>2000-12-11T21:15:00Z</t>
  </si>
  <si>
    <t>Meet Bob Miller (Max's Deli, Terminal A, Across from Gate 12, San Jose Airport)</t>
  </si>
  <si>
    <t>MEETING-7419</t>
  </si>
  <si>
    <t>Chance Conference Room, possible Go conference Room in the Marketing area</t>
  </si>
  <si>
    <t>Go over technical presentation</t>
  </si>
  <si>
    <t>MEETING-7424</t>
  </si>
  <si>
    <t>status mtg</t>
  </si>
  <si>
    <t>MEETING-7432</t>
  </si>
  <si>
    <t>2000-10-24T18:00:00Z</t>
  </si>
  <si>
    <t>Meeting with Old Time Coffee</t>
  </si>
  <si>
    <t>MEETING-7434</t>
  </si>
  <si>
    <t>2000-12-21T08:00:00Z</t>
  </si>
  <si>
    <t>12:30pm Communications meeting</t>
  </si>
  <si>
    <t>MEETING-7436</t>
  </si>
  <si>
    <t>Relief for Mark@reception desk</t>
  </si>
  <si>
    <t>MEETING-7438</t>
  </si>
  <si>
    <t>BUSINESS MEETING WITH MONA @ CORPORATE EXPRESS</t>
  </si>
  <si>
    <t>MEETING-7439</t>
  </si>
  <si>
    <t>E-WAY TRAINING WITH MONA@CORPORATE EXPRESS</t>
  </si>
  <si>
    <t>MEETING-7445</t>
  </si>
  <si>
    <t>2000-06-23T07:00:00Z</t>
  </si>
  <si>
    <t>MEETING-7446</t>
  </si>
  <si>
    <t>1999-07-15T22:30:00Z</t>
  </si>
  <si>
    <t>Call Carlos Chang</t>
  </si>
  <si>
    <t>Carlos Chang - returning call - Symantec - Mike M - lots of stuff going on. Would you like to follow up.  Later on thisweek.  Thursday or Friday.  408.864-2874</t>
  </si>
  <si>
    <t>MEETING-7447</t>
  </si>
  <si>
    <t>2000-11-22T00:00:00Z</t>
  </si>
  <si>
    <t>1:1 Marcia and Ron</t>
  </si>
  <si>
    <t>MEETING-7448</t>
  </si>
  <si>
    <t>1999-10-05T19:00:00Z</t>
  </si>
  <si>
    <t>Embarcadero 4--8th floor</t>
  </si>
  <si>
    <t>Lunch with Rebecca Fuller</t>
  </si>
  <si>
    <t>MEETING-7449</t>
  </si>
  <si>
    <t>Jason Mironov</t>
  </si>
  <si>
    <t>MEETING-7450</t>
  </si>
  <si>
    <t>1 on 1 Venk and Marcia</t>
  </si>
  <si>
    <t>MEETING-7451</t>
  </si>
  <si>
    <t>If this is a good time, I propose meeting every Monday starting 1.10.00 for one hour.  You should bring enough copies of your project list to pass out to everyone on the team ... when we get an admin for the group, he or she will handle this for us.  What conference room do we generally use?!  mk</t>
  </si>
  <si>
    <t>MEETING-7452</t>
  </si>
  <si>
    <t>2000-07-23T07:00:00Z</t>
  </si>
  <si>
    <t>Arynne Simon</t>
  </si>
  <si>
    <t>MEETING-7453</t>
  </si>
  <si>
    <t>1999-11-18T18:00:00Z</t>
  </si>
  <si>
    <t>Call Brian Anderson at Award Track - 831.430.0180</t>
  </si>
  <si>
    <t>MEETING-7454</t>
  </si>
  <si>
    <t>1999-06-08T19:00:00Z</t>
  </si>
  <si>
    <t>Amy Shaver</t>
  </si>
  <si>
    <t>MEETING-7455</t>
  </si>
  <si>
    <t>1:30 - call - Lynn Harvey</t>
  </si>
  <si>
    <t>edetrick@psg.com lharvey@psg.com</t>
  </si>
  <si>
    <t>MEETING-7456</t>
  </si>
  <si>
    <t>2000-08-01T23:00:00Z</t>
  </si>
  <si>
    <t>MEETING-7457</t>
  </si>
  <si>
    <t>1999-01-26T16:00:00Z</t>
  </si>
  <si>
    <t>Il Fornio PA</t>
  </si>
  <si>
    <t>Jay Collins</t>
  </si>
  <si>
    <t>MEETING-7458</t>
  </si>
  <si>
    <t>2000-03-25T08:00:00Z</t>
  </si>
  <si>
    <t>Internet Showcase</t>
  </si>
  <si>
    <t>MEETING-7459</t>
  </si>
  <si>
    <t>MEETING-7460</t>
  </si>
  <si>
    <t>2000-04-03T17:30:00Z</t>
  </si>
  <si>
    <t>MEETING-7461</t>
  </si>
  <si>
    <t>1999-04-28T16:30:00Z</t>
  </si>
  <si>
    <t>Bessemer Venture Partners meeting</t>
  </si>
  <si>
    <t>I have scheduled with Ravi Mhatre to come and see our investor presentation on Wednesday at 9:30am here at iq.  Marcia, I asked Leslie to fill you in on her part of the presentation -- do you mind delivering the bus. dev info? (Leslie is out Wednesday</t>
  </si>
  <si>
    <t>MEETING-7462</t>
  </si>
  <si>
    <t>2000-05-26T18:30:00Z</t>
  </si>
  <si>
    <t>1:1 with Marcia &amp; David</t>
  </si>
  <si>
    <t>Everyother week...</t>
  </si>
  <si>
    <t>MEETING-7463</t>
  </si>
  <si>
    <t>MEETING-7464</t>
  </si>
  <si>
    <t>2000-04-11T23:00:00Z</t>
  </si>
  <si>
    <t>MEETING-7465</t>
  </si>
  <si>
    <t>2000-09-29T07:00:00Z</t>
  </si>
  <si>
    <t>BOD Meeting</t>
  </si>
  <si>
    <t>MEETING-7466</t>
  </si>
  <si>
    <t>2000-12-01T08:00:00Z</t>
  </si>
  <si>
    <t>Laurie Paley</t>
  </si>
  <si>
    <t>MEETING-7467</t>
  </si>
  <si>
    <t>1999-05-04T15:30:00Z</t>
  </si>
  <si>
    <t>Hobee - meet Karen Steele</t>
  </si>
  <si>
    <t>MEETING-7468</t>
  </si>
  <si>
    <t>1999-12-15T03:00:00Z</t>
  </si>
  <si>
    <t>Marilisa &amp; Prairie</t>
  </si>
  <si>
    <t>MEETING-7469</t>
  </si>
  <si>
    <t>1999-06-18T17:30:00Z</t>
  </si>
  <si>
    <t>PR Status Meeting</t>
  </si>
  <si>
    <t>MEETING-7470</t>
  </si>
  <si>
    <t>2000-08-29T07:00:00Z</t>
  </si>
  <si>
    <t>Marcos Sanchez</t>
  </si>
  <si>
    <t>MEETING-7471</t>
  </si>
  <si>
    <t>2000-05-18T18:00:00Z</t>
  </si>
  <si>
    <t>1:1 Marcia &amp; Ryan</t>
  </si>
  <si>
    <t>MEETING-7472</t>
  </si>
  <si>
    <t>1999-08-01T01:30:00Z</t>
  </si>
  <si>
    <t>Oodles - dinner with Anne &amp; Susan &amp; Stu &amp; Dave - in City</t>
  </si>
  <si>
    <t>MEETING-7473</t>
  </si>
  <si>
    <t>1:1 Marcia and Barry</t>
  </si>
  <si>
    <t>MEETING-7474</t>
  </si>
  <si>
    <t>1999-03-01T18:30:00Z</t>
  </si>
  <si>
    <t>Liz Hager</t>
  </si>
  <si>
    <t>2500 Sand Hill Road Suite 105 Quandras Driveway  1st parking lot on left go thru breezeway on first floor</t>
  </si>
  <si>
    <t>MEETING-7475</t>
  </si>
  <si>
    <t>1999-12-28T20:00:00Z</t>
  </si>
  <si>
    <t>Lunch with Chris Bedford re board seat</t>
  </si>
  <si>
    <t>-----Original Message----- From: Chris Bedford [mailto:cbedford@perigon.com] Sent: Monday, December 13, 1999 12:21 PM To: marciak@msdirect.com   Hi, Marcia:  thanks for the encouragement.   That week is pretty open for me  (even though Hawaii really does sound tempting, I'll probably be stuck here ;^}  Would Monday 12/27 work ? You'd be our welcome guest if you'd like to visit our office here in San Jose, say around 12:00?   we could do lunch as well.  If that's convenient, pls find directions below -&gt;   Upstream Networks (formerly Linuxtreme Corporation) Suite 512 San Jose Software Business Cluster 2 North First Street San Jose, CA 95113  office phone number: 408 287 4961                  Fax: 408-535-2711   DIRECTIONS  (assumes you are coming from the north)  Go south on US-101  Take the CA-87/GUADALUPE PKWY  Go past san jose airport.  Continue on Guadalupe for about 1.5 miles (you will go through 2 or 3  traffic lights)  Take the COLEMAN AVE / MARKET ST exit  At the end of the exit ramp Turn LEFT onto Market (at the light)  Go over the overpass and continue straight for about  3 or 4 blocks.  On your left you will see Victory parking. This is the closest place to park.  As you pass  by the attendant's booth you will see a big yellow sign for  the company "Logo graphics"  straight ahead of you  Park by that sign (which is at the rear of their building), then go around  to the other side of the building  you will be on North 1st street.  Cross the street and turn right.  Walk along the trolley tracks until you come to our building which says  "san jose software business Cluster" on it...  The sign is located about 12  feet off the ground, not at eye level.  Sign in with the guard and take the elevator to suite 512.</t>
  </si>
  <si>
    <t>MEETING-7476</t>
  </si>
  <si>
    <t>MEETING-7477</t>
  </si>
  <si>
    <t>2000-08-29T21:30:00Z</t>
  </si>
  <si>
    <t>Heidi</t>
  </si>
  <si>
    <t>MEETING-7479</t>
  </si>
  <si>
    <t>1999-05-15T16:45:00Z</t>
  </si>
  <si>
    <t>Hatim talk via phone</t>
  </si>
  <si>
    <t>MEETING-7480</t>
  </si>
  <si>
    <t>Updated: Internet Showcase planning</t>
  </si>
  <si>
    <t>MEETING-7481</t>
  </si>
  <si>
    <t>1999-07-01T19:00:00Z</t>
  </si>
  <si>
    <t>Sweepstakes Training</t>
  </si>
  <si>
    <t>MEETING-7482</t>
  </si>
  <si>
    <t>1:1 Marcia &amp; Giselle</t>
  </si>
  <si>
    <t>MEETING-7483</t>
  </si>
  <si>
    <t>1998-04-02T08:00:00Z</t>
  </si>
  <si>
    <t>Dave &amp; Selma</t>
  </si>
  <si>
    <t>MEETING-7484</t>
  </si>
  <si>
    <t>1999-11-03T18:30:00Z</t>
  </si>
  <si>
    <t>Dave Young</t>
  </si>
  <si>
    <t>Web producer candidate  Dave Young PO Box 931 Menlo Park, CA 94026 650-369-2621 dave@dycinc.com  http://www.dycinc.com/dave.htm</t>
  </si>
  <si>
    <t>MEETING-7485</t>
  </si>
  <si>
    <t>1999-08-10T01:30:00Z</t>
  </si>
  <si>
    <t>Bruce Schackman</t>
  </si>
  <si>
    <t>MEETING-7486</t>
  </si>
  <si>
    <t>2000-05-09T21:30:00Z</t>
  </si>
  <si>
    <t>MEETING-7487</t>
  </si>
  <si>
    <t>2000-09-29T21:00:00Z</t>
  </si>
  <si>
    <t>MEETING-7488</t>
  </si>
  <si>
    <t>1999-10-30T07:00:00Z</t>
  </si>
  <si>
    <t>Michael Morazadeh</t>
  </si>
  <si>
    <t>MEETING-7489</t>
  </si>
  <si>
    <t>MEETING-7490</t>
  </si>
  <si>
    <t>MEETING-7491</t>
  </si>
  <si>
    <t>MEETING-7492</t>
  </si>
  <si>
    <t>2000-01-16T01:00:00Z</t>
  </si>
  <si>
    <t>Lauren ... playdate -</t>
  </si>
  <si>
    <t>MEETING-7493</t>
  </si>
  <si>
    <t>2000-06-27T19:30:00Z</t>
  </si>
  <si>
    <t>MEETING-7494</t>
  </si>
  <si>
    <t>1998-07-12T07:00:00Z</t>
  </si>
  <si>
    <t>Marcia &amp; Rich</t>
  </si>
  <si>
    <t>Invite Barbara C</t>
  </si>
  <si>
    <t>Beenz meeting</t>
  </si>
  <si>
    <t>Steve Granville steve.granville@beenz.com office (415)386-7805 mobile(415)203-7805 www.beenz.com - the web's currency London    New York    San Francisco</t>
  </si>
  <si>
    <t>MEETING-7496</t>
  </si>
  <si>
    <t>MEETING-7497</t>
  </si>
  <si>
    <t>MEETING-7498</t>
  </si>
  <si>
    <t>1999-11-03T15:30:00Z</t>
  </si>
  <si>
    <t>MEETING-7499</t>
  </si>
  <si>
    <t>1999-05-26T16:00:00Z</t>
  </si>
  <si>
    <t>Jean Rossiter</t>
  </si>
  <si>
    <t>MEETING-7500</t>
  </si>
  <si>
    <t>2000-07-31T17:30:00Z</t>
  </si>
  <si>
    <t>MEETING-7501</t>
  </si>
  <si>
    <t>Rich takes Sasha east</t>
  </si>
  <si>
    <t>MEETING-7502</t>
  </si>
  <si>
    <t>Carol Mironov</t>
  </si>
  <si>
    <t>MEETING-7503</t>
  </si>
  <si>
    <t>1999-07-12T17:30:00Z</t>
  </si>
  <si>
    <t>MEETING-7504</t>
  </si>
  <si>
    <t>2000-03-07T20:30:00Z</t>
  </si>
  <si>
    <t>MEETING-7505</t>
  </si>
  <si>
    <t>1998-10-19T07:00:00Z</t>
  </si>
  <si>
    <t>Anne Casscells</t>
  </si>
  <si>
    <t>MEETING-7506</t>
  </si>
  <si>
    <t>Coffee --- Konditori - Randy - Los Altos</t>
  </si>
  <si>
    <t>MEETING-7507</t>
  </si>
  <si>
    <t>MEETING-7509</t>
  </si>
  <si>
    <t>2000-02-18T22:00:00Z</t>
  </si>
  <si>
    <t>MEETING-7510</t>
  </si>
  <si>
    <t>2000-04-10T17:30:00Z</t>
  </si>
  <si>
    <t>MEETING-7511</t>
  </si>
  <si>
    <t>2000-08-24T07:00:00Z</t>
  </si>
  <si>
    <t>Mary &amp; Albert</t>
  </si>
  <si>
    <t>MEETING-7512</t>
  </si>
  <si>
    <t>MEETING-7513</t>
  </si>
  <si>
    <t>Meet with Rick Thompson at Pasquas</t>
  </si>
  <si>
    <t>MEETING-7514</t>
  </si>
  <si>
    <t>2000-07-06T20:00:00Z</t>
  </si>
  <si>
    <t>MEETING-7515</t>
  </si>
  <si>
    <t>MEETING-7516</t>
  </si>
  <si>
    <t>1999-11-19T02:00:00Z</t>
  </si>
  <si>
    <t>Dinner with Ann Wengert atForeign Cinema at 2534 Mission Street at: 21st Street San Francisco 94110 tel: [415] 648-7600</t>
  </si>
  <si>
    <t>Foreign Cinema at 2534 Mission Street  at: 21st Street  San Francisco 94110  tel: [415] 648-7600</t>
  </si>
  <si>
    <t>MEETING-7517</t>
  </si>
  <si>
    <t>2000-12-22T19:30:00Z</t>
  </si>
  <si>
    <t>MEETING-7518</t>
  </si>
  <si>
    <t>2000-07-25T23:00:00Z</t>
  </si>
  <si>
    <t>MEETING-7519</t>
  </si>
  <si>
    <t>2000-03-22T08:00:00Z</t>
  </si>
  <si>
    <t>MEETING-7520</t>
  </si>
  <si>
    <t>2000-03-16T21:00:00Z</t>
  </si>
  <si>
    <t>MEETING-7521</t>
  </si>
  <si>
    <t>MEETING-7522</t>
  </si>
  <si>
    <t>1999-04-28T18:30:00Z</t>
  </si>
  <si>
    <t>Goals with Marketing Folk</t>
  </si>
  <si>
    <t>MEETING-7523</t>
  </si>
  <si>
    <t>1999-06-10T22:00:00Z</t>
  </si>
  <si>
    <t>MEETING-7524</t>
  </si>
  <si>
    <t>2000-08-12T07:00:00Z</t>
  </si>
  <si>
    <t>Mary Kerford [1963]</t>
  </si>
  <si>
    <t>MEETING-7525</t>
  </si>
  <si>
    <t>2000-05-12T18:30:00Z</t>
  </si>
  <si>
    <t>MEETING-7526</t>
  </si>
  <si>
    <t>2000-04-04T23:00:00Z</t>
  </si>
  <si>
    <t>MEETING-7527</t>
  </si>
  <si>
    <t>1999-10-13T07:00:00Z</t>
  </si>
  <si>
    <t>Nancy Stinnette Engels</t>
  </si>
  <si>
    <t>MEETING-7528</t>
  </si>
  <si>
    <t>2000-08-26T07:00:00Z</t>
  </si>
  <si>
    <t>MEETING-7529</t>
  </si>
  <si>
    <t>Interviewed tentative</t>
  </si>
  <si>
    <t>MEETING-7530</t>
  </si>
  <si>
    <t>1999-06-18T20:00:00Z</t>
  </si>
  <si>
    <t>eStaff meeting re product</t>
  </si>
  <si>
    <t>MEETING-7531</t>
  </si>
  <si>
    <t>2000-04-20T18:00:00Z</t>
  </si>
  <si>
    <t>MEETING-7532</t>
  </si>
  <si>
    <t>MEETING-7533</t>
  </si>
  <si>
    <t>1999-03-02T17:00:00Z</t>
  </si>
  <si>
    <t>Breakfast with Lauren - Il Fornio -</t>
  </si>
  <si>
    <t>1999-07-14T07:00:00Z</t>
  </si>
  <si>
    <t>Mary Doan back in town</t>
  </si>
  <si>
    <t>MEETING-7535</t>
  </si>
  <si>
    <t>1999-10-18T14:30:00Z</t>
  </si>
  <si>
    <t>MEETING-7536</t>
  </si>
  <si>
    <t>1999-05-10T22:00:00Z</t>
  </si>
  <si>
    <t>MEETING-7537</t>
  </si>
  <si>
    <t>2000-09-28T07:00:00Z</t>
  </si>
  <si>
    <t>MEETING-7538</t>
  </si>
  <si>
    <t>2000-08-22T21:30:00Z</t>
  </si>
  <si>
    <t>MEETING-7539</t>
  </si>
  <si>
    <t>1999-03-12T02:30:00Z</t>
  </si>
  <si>
    <t>Dinner with Mary Kerford</t>
  </si>
  <si>
    <t>MEETING-7540</t>
  </si>
  <si>
    <t>1999-10-22T15:00:00Z</t>
  </si>
  <si>
    <t>Fairmont Hotel</t>
  </si>
  <si>
    <t>Breakfast with David Mac.Smith</t>
  </si>
  <si>
    <t>950 Mason Street San Francisco, CA 94108</t>
  </si>
  <si>
    <t>MEETING-7541</t>
  </si>
  <si>
    <t>Nomenclature meeting</t>
  </si>
  <si>
    <t>MEETING-7542</t>
  </si>
  <si>
    <t>2000-01-06T17:30:00Z</t>
  </si>
  <si>
    <t>Mark Ricktor</t>
  </si>
  <si>
    <t>MEETING-7543</t>
  </si>
  <si>
    <t>2000-05-23T07:00:00Z</t>
  </si>
  <si>
    <t>Neal Goldberg</t>
  </si>
  <si>
    <t>MEETING-7544</t>
  </si>
  <si>
    <t>1999-11-10T21:00:00Z</t>
  </si>
  <si>
    <t>Ruth Scovill</t>
  </si>
  <si>
    <t>MEETING-7546</t>
  </si>
  <si>
    <t>2000-05-02T21:30:00Z</t>
  </si>
  <si>
    <t>MEETING-7547</t>
  </si>
  <si>
    <t>1999-03-23T01:00:00Z</t>
  </si>
  <si>
    <t>Marco DeMirez</t>
  </si>
  <si>
    <t>DeMiroz, Marco 948 Durlston Rd Redwood City, CA Bus: (408) 654-2022 Home: (408) 654-2022 Mobile: (650) 867-5311 Other: (650) 368-2253 Bus Fax: (408) 654-2023 Hm Fax: +1 650 E-mail: mdemiroz@best.com &lt;mailto:mdemiroz@best.com&gt; &lt;&lt;mailto:mdemiroz@be</t>
  </si>
  <si>
    <t>MEETING-7548</t>
  </si>
  <si>
    <t>2000-09-22T21:00:00Z</t>
  </si>
  <si>
    <t>MEETING-7549</t>
  </si>
  <si>
    <t>2000-02-17T21:00:00Z</t>
  </si>
  <si>
    <t>MEETING-7550</t>
  </si>
  <si>
    <t>2000-11-06T18:30:00Z</t>
  </si>
  <si>
    <t>MEETING-7551</t>
  </si>
  <si>
    <t>2000-06-15T07:00:00Z</t>
  </si>
  <si>
    <t>BabyCenter &amp; AudioBooks</t>
  </si>
  <si>
    <t>MEETING-7552</t>
  </si>
  <si>
    <t>1999-07-07T18:00:00Z</t>
  </si>
  <si>
    <t>Leslie re BoxerJam</t>
  </si>
  <si>
    <t>MEETING-7553</t>
  </si>
  <si>
    <t>MEETING-7554</t>
  </si>
  <si>
    <t>1998-07-20T07:00:00Z</t>
  </si>
  <si>
    <t>Mike &amp; Sandy</t>
  </si>
  <si>
    <t>Conference Call with iMall</t>
  </si>
  <si>
    <t>Just to confirm the call this afternoon, 1pm PST Call in number is: 1 888 550-5969 When prompted, punch in the code number:  415 552  If there's a problem, call me on my regular office phone, 415 552-1515 and I'll try to patch you in.   __________</t>
  </si>
  <si>
    <t>MEETING-7556</t>
  </si>
  <si>
    <t>2000-10-06T19:00:00Z</t>
  </si>
  <si>
    <t>MEETING-7557</t>
  </si>
  <si>
    <t>MEETING-7560</t>
  </si>
  <si>
    <t>2000-10-18T14:30:00Z</t>
  </si>
  <si>
    <t>MEETING-7561</t>
  </si>
  <si>
    <t>2000-07-12T07:00:00Z</t>
  </si>
  <si>
    <t>Anniversary - Rich Mironov</t>
  </si>
  <si>
    <t>MEETING-7562</t>
  </si>
  <si>
    <t>2000-02-29T20:30:00Z</t>
  </si>
  <si>
    <t>MEETING-7563</t>
  </si>
  <si>
    <t>1998-10-30T08:00:00Z</t>
  </si>
  <si>
    <t>1998-06-25T07:00:00Z</t>
  </si>
  <si>
    <t>Karen Steele</t>
  </si>
  <si>
    <t>1999-09-02T20:00:00Z</t>
  </si>
  <si>
    <t>CEO Interview - Richard Mandeberg</t>
  </si>
  <si>
    <t>MEETING-7566</t>
  </si>
  <si>
    <t>Noel Leca</t>
  </si>
  <si>
    <t>MEETING-7567</t>
  </si>
  <si>
    <t>2000-10-26T20:00:00Z</t>
  </si>
  <si>
    <t>MEETING-7569</t>
  </si>
  <si>
    <t>1999-06-03T01:00:00Z</t>
  </si>
  <si>
    <t>Scott V - Sr. PM opening</t>
  </si>
  <si>
    <t>MEETING-7571</t>
  </si>
  <si>
    <t>1999-07-16T17:30:00Z</t>
  </si>
  <si>
    <t>MEETING-7572</t>
  </si>
  <si>
    <t>2000-11-08T00:00:00Z</t>
  </si>
  <si>
    <t>MEETING-7573</t>
  </si>
  <si>
    <t>MEETING-7574</t>
  </si>
  <si>
    <t>2000-07-10T17:30:00Z</t>
  </si>
  <si>
    <t>MEETING-7575</t>
  </si>
  <si>
    <t>1999-11-20T03:00:00Z</t>
  </si>
  <si>
    <t>Girls night with Noel</t>
  </si>
  <si>
    <t>MEETING-7576</t>
  </si>
  <si>
    <t>2000-07-20T07:00:00Z</t>
  </si>
  <si>
    <t>MEETING-7577</t>
  </si>
  <si>
    <t>MEETING-7578</t>
  </si>
  <si>
    <t>1999-07-21T16:00:00Z</t>
  </si>
  <si>
    <t>Michelle for nails</t>
  </si>
  <si>
    <t>MEETING-7579</t>
  </si>
  <si>
    <t>MEETING-7580</t>
  </si>
  <si>
    <t>2000-03-19T08:00:00Z</t>
  </si>
  <si>
    <t>MEETING-7581</t>
  </si>
  <si>
    <t>2000-03-09T21:00:00Z</t>
  </si>
  <si>
    <t>MEETING-7582</t>
  </si>
  <si>
    <t>MEETING-7583</t>
  </si>
  <si>
    <t>1999-04-28T21:00:00Z</t>
  </si>
  <si>
    <t>Datamining Peter Kingsley - SPSS -</t>
  </si>
  <si>
    <t>w/ Craig</t>
  </si>
  <si>
    <t>MEETING-7584</t>
  </si>
  <si>
    <t>2000-04-28T18:30:00Z</t>
  </si>
  <si>
    <t>MEETING-7585</t>
  </si>
  <si>
    <t>Ellen &amp; Michelle re speaking oppt.</t>
  </si>
  <si>
    <t>MEETING-7586</t>
  </si>
  <si>
    <t>2000-08-13T07:00:00Z</t>
  </si>
  <si>
    <t>Elizabeth &amp; Frank</t>
  </si>
  <si>
    <t>MEETING-7587</t>
  </si>
  <si>
    <t>MEETING-7588</t>
  </si>
  <si>
    <t>1999-10-13T14:30:00Z</t>
  </si>
  <si>
    <t>MEETING-7589</t>
  </si>
  <si>
    <t>2000-08-25T07:00:00Z</t>
  </si>
  <si>
    <t>MEETING-7590</t>
  </si>
  <si>
    <t>1999-05-04T21:00:00Z</t>
  </si>
  <si>
    <t>MEETING-7591</t>
  </si>
  <si>
    <t>2000-03-16T19:00:00Z</t>
  </si>
  <si>
    <t>MEETING-7592</t>
  </si>
  <si>
    <t>Julie Riegel</t>
  </si>
  <si>
    <t>MEETING-7593</t>
  </si>
  <si>
    <t>1999-03-04T00:00:00Z</t>
  </si>
  <si>
    <t>Mark Sawyer - meet on College - Just Desserts - College &amp;</t>
  </si>
  <si>
    <t>brown hair blue eyes 40th  925 College Avenue at Ashby</t>
  </si>
  <si>
    <t>MEETING-7595</t>
  </si>
  <si>
    <t>Marketing Staff meeting</t>
  </si>
  <si>
    <t>MEETING-7596</t>
  </si>
  <si>
    <t>Rich Mironov's Anniversary</t>
  </si>
  <si>
    <t>MEETING-7598</t>
  </si>
  <si>
    <t>2000-05-02T07:00:00Z</t>
  </si>
  <si>
    <t>Dave Mironov</t>
  </si>
  <si>
    <t>MEETING-7599</t>
  </si>
  <si>
    <t>1999-06-27T03:00:00Z</t>
  </si>
  <si>
    <t>Geoff Hoyle at Berkeley Rep</t>
  </si>
  <si>
    <t>MEETING-7600</t>
  </si>
  <si>
    <t>2000-08-31T07:00:00Z</t>
  </si>
  <si>
    <t>MEETING-7601</t>
  </si>
  <si>
    <t>1999-08-05T17:00:00Z</t>
  </si>
  <si>
    <t>Sasi meeting</t>
  </si>
  <si>
    <t>MEETING-7602</t>
  </si>
  <si>
    <t>MEETING-7604</t>
  </si>
  <si>
    <t>Flycast - Jonathan Fox</t>
  </si>
  <si>
    <t>MEETING-7605</t>
  </si>
  <si>
    <t>1999-05-17T22:00:00Z</t>
  </si>
  <si>
    <t>Call Sarah at Mindstorm</t>
  </si>
  <si>
    <t>MEETING-7606</t>
  </si>
  <si>
    <t>2000-01-06T18:30:00Z</t>
  </si>
  <si>
    <t>Barry</t>
  </si>
  <si>
    <t>MEETING-7607</t>
  </si>
  <si>
    <t>1999-07-01T23:00:00Z</t>
  </si>
  <si>
    <t>Call Barbara C</t>
  </si>
  <si>
    <t>MEETING-7608</t>
  </si>
  <si>
    <t>MEETING-7609</t>
  </si>
  <si>
    <t>1998-04-16T07:00:00Z</t>
  </si>
  <si>
    <t>Mary Doan</t>
  </si>
  <si>
    <t>MEETING-7610</t>
  </si>
  <si>
    <t>1998-09-05T07:00:00Z</t>
  </si>
  <si>
    <t>Cindy &amp; Max</t>
  </si>
  <si>
    <t>MEETING-7611</t>
  </si>
  <si>
    <t>2000-06-25T07:00:00Z</t>
  </si>
  <si>
    <t>MEETING-7612</t>
  </si>
  <si>
    <t>1999-08-10T23:00:00Z</t>
  </si>
  <si>
    <t>Rob Moore 1:1</t>
  </si>
  <si>
    <t>MEETING-7613</t>
  </si>
  <si>
    <t>2000-04-25T21:30:00Z</t>
  </si>
  <si>
    <t>MEETING-7614</t>
  </si>
  <si>
    <t>1999-03-24T16:30:00Z</t>
  </si>
  <si>
    <t>Il Fornio</t>
  </si>
  <si>
    <t>Breakfast with Philip Florence</t>
  </si>
  <si>
    <t>MEETING-7615</t>
  </si>
  <si>
    <t>MEETING-7616</t>
  </si>
  <si>
    <t>MEETING-7617</t>
  </si>
  <si>
    <t>1999-05-21T22:00:00Z</t>
  </si>
  <si>
    <t>call Julie Kramer</t>
  </si>
  <si>
    <t>MEETING-7618</t>
  </si>
  <si>
    <t>1999-07-07T20:00:00Z</t>
  </si>
  <si>
    <t>CEO search meeting</t>
  </si>
  <si>
    <t>The meeting is now confirmed for Wednesday, July 7 at 1pm at Brentwood offices.  Beverly -- please reserve a conference room with a vga projector for our presentation.  Carl</t>
  </si>
  <si>
    <t>MEETING-7619</t>
  </si>
  <si>
    <t>MEETING-7620</t>
  </si>
  <si>
    <t>1998-07-22T07:00:00Z</t>
  </si>
  <si>
    <t>Betsy</t>
  </si>
  <si>
    <t>MEETING-7621</t>
  </si>
  <si>
    <t>1999-08-18T18:00:00Z</t>
  </si>
  <si>
    <t>Leslie</t>
  </si>
  <si>
    <t>MEETING-7622</t>
  </si>
  <si>
    <t>2000-09-01T19:00:00Z</t>
  </si>
  <si>
    <t>MEETING-7623</t>
  </si>
  <si>
    <t>MEETING-7624</t>
  </si>
  <si>
    <t>1999-11-03T20:00:00Z</t>
  </si>
  <si>
    <t>Ann Lui candidate</t>
  </si>
  <si>
    <t>MEETING-7625</t>
  </si>
  <si>
    <t>1999-05-26T19:00:00Z</t>
  </si>
  <si>
    <t>Lunch with Gary Sweeney of Visa</t>
  </si>
  <si>
    <t>MEETING-7627</t>
  </si>
  <si>
    <t>2000-02-22T20:30:00Z</t>
  </si>
  <si>
    <t>MEETING-7628</t>
  </si>
  <si>
    <t>1998-06-29T07:00:00Z</t>
  </si>
  <si>
    <t>Rebecca Fuller</t>
  </si>
  <si>
    <t>MEETING-7629</t>
  </si>
  <si>
    <t>1999-09-03T17:00:00Z</t>
  </si>
  <si>
    <t>Beenz Meeting</t>
  </si>
  <si>
    <t>Beenz is definitely hot to trot - they want to use our system as the basis of their affiliate program - using Beenz as payment of course.  Unfortunately, the only time their CTO is available to visit us is Friday a.m. on the 3rd.  I had planned on takin</t>
  </si>
  <si>
    <t>MEETING-7630</t>
  </si>
  <si>
    <t>MEETING-7632</t>
  </si>
  <si>
    <t>IVP at 8:30 - Jeff Yang</t>
  </si>
  <si>
    <t>MEETING-7633</t>
  </si>
  <si>
    <t>1999-11-09T16:45:00Z</t>
  </si>
  <si>
    <t>Breakfast with Lauren Speeth</t>
  </si>
  <si>
    <t>MEETING-7635</t>
  </si>
  <si>
    <t>MEETING-7636</t>
  </si>
  <si>
    <t>1999-01-18T18:00:00Z</t>
  </si>
  <si>
    <t>Bring in car [time approx.  Call Hertz first!]</t>
  </si>
  <si>
    <t>MEETING-7637</t>
  </si>
  <si>
    <t>2000-06-22T20:00:00Z</t>
  </si>
  <si>
    <t>MEETING-7638</t>
  </si>
  <si>
    <t>2000-07-03T17:30:00Z</t>
  </si>
  <si>
    <t>MEETING-7639</t>
  </si>
  <si>
    <t>1999-11-20T23:00:00Z</t>
  </si>
  <si>
    <t>Mary's party for Rebecca Fuller</t>
  </si>
  <si>
    <t>MEETING-7640</t>
  </si>
  <si>
    <t>2000-11-24T19:30:00Z</t>
  </si>
  <si>
    <t>1999-07-21T18:00:00Z</t>
  </si>
  <si>
    <t>Paul Pruneau - come to him in City</t>
  </si>
  <si>
    <t>MEETING-7642</t>
  </si>
  <si>
    <t>MEETING-7643</t>
  </si>
  <si>
    <t>1999-01-28T02:30:00Z</t>
  </si>
  <si>
    <t>Dinner with Mary K. and Rebecca</t>
  </si>
  <si>
    <t>1999-10-08T14:45:00Z</t>
  </si>
  <si>
    <t>Josh Pickus - breakfast - Il Fornaio</t>
  </si>
  <si>
    <t>MEETING-7645</t>
  </si>
  <si>
    <t>2000-03-16T08:00:00Z</t>
  </si>
  <si>
    <t>MEETING-7646</t>
  </si>
  <si>
    <t>2000-03-02T21:00:00Z</t>
  </si>
  <si>
    <t>MEETING-7647</t>
  </si>
  <si>
    <t>MEETING-7648</t>
  </si>
  <si>
    <t>1999-12-08T18:00:00Z</t>
  </si>
  <si>
    <t>Meet Jeff Lily at Grace Bakery</t>
  </si>
  <si>
    <t>MEETING-7649</t>
  </si>
  <si>
    <t>MEETING-7650</t>
  </si>
  <si>
    <t>2000-04-14T18:30:00Z</t>
  </si>
  <si>
    <t>MEETING-7651</t>
  </si>
  <si>
    <t>2000-06-29T07:00:00Z</t>
  </si>
  <si>
    <t>MEETING-7652</t>
  </si>
  <si>
    <t>1999-07-27T22:00:00Z</t>
  </si>
  <si>
    <t>Merchant aggregator release with Rob &amp; Prairie</t>
  </si>
  <si>
    <t>MEETING-7653</t>
  </si>
  <si>
    <t>MEETING-7654</t>
  </si>
  <si>
    <t>MEETING-7655</t>
  </si>
  <si>
    <t>Heather Streets</t>
  </si>
  <si>
    <t>MEETING-7656</t>
  </si>
  <si>
    <t>1999-12-15T23:00:00Z</t>
  </si>
  <si>
    <t>Venk [t]</t>
  </si>
  <si>
    <t>MEETING-7657</t>
  </si>
  <si>
    <t>1999-06-20T02:00:00Z</t>
  </si>
  <si>
    <t>Dinner at Paul Belotti's house w/ John &amp; Barbara</t>
  </si>
  <si>
    <t>MEETING-7658</t>
  </si>
  <si>
    <t>2000-11-28T22:30:00Z</t>
  </si>
  <si>
    <t>MEETING-7659</t>
  </si>
  <si>
    <t>1999-03-04T02:30:00Z</t>
  </si>
  <si>
    <t>Boulevard - Rebecca</t>
  </si>
  <si>
    <t>MEETING-7660</t>
  </si>
  <si>
    <t>1999-07-19T22:00:00Z</t>
  </si>
  <si>
    <t>All company meeting</t>
  </si>
  <si>
    <t>1999-12-31T02:00:00Z</t>
  </si>
  <si>
    <t>Dinner with Mike &amp; Noel [all 3 of us]</t>
  </si>
  <si>
    <t>MEETING-7662</t>
  </si>
  <si>
    <t>1998-01-11T08:00:00Z</t>
  </si>
  <si>
    <t>Katherine Baloff</t>
  </si>
  <si>
    <t>MEETING-7663</t>
  </si>
  <si>
    <t>2000-07-27T07:00:00Z</t>
  </si>
  <si>
    <t>MEETING-7664</t>
  </si>
  <si>
    <t>MEETING-7665</t>
  </si>
  <si>
    <t>MEETING-7666</t>
  </si>
  <si>
    <t>2000-12-29T22:00:00Z</t>
  </si>
  <si>
    <t>MEETING-7667</t>
  </si>
  <si>
    <t>1999-10-22T21:00:00Z</t>
  </si>
  <si>
    <t>Matt Brown</t>
  </si>
  <si>
    <t>650.322.4414</t>
  </si>
  <si>
    <t>MEETING-7668</t>
  </si>
  <si>
    <t>Frank re keynote</t>
  </si>
  <si>
    <t>MEETING-7669</t>
  </si>
  <si>
    <t>MEETING-7670</t>
  </si>
  <si>
    <t>MEETING-7671</t>
  </si>
  <si>
    <t>2000-04-18T21:30:00Z</t>
  </si>
  <si>
    <t>MEETING-7672</t>
  </si>
  <si>
    <t>1999-03-25T20:00:00Z</t>
  </si>
  <si>
    <t>Lunch with Robin?</t>
  </si>
  <si>
    <t>MEETING-7673</t>
  </si>
  <si>
    <t>MEETING-7674</t>
  </si>
  <si>
    <t>MEETING-7675</t>
  </si>
  <si>
    <t>1999-05-21T23:00:00Z</t>
  </si>
  <si>
    <t>Mike &amp; Noel for dinner</t>
  </si>
  <si>
    <t>MEETING-7676</t>
  </si>
  <si>
    <t>2000-06-22T07:00:00Z</t>
  </si>
  <si>
    <t>Bruce Judson</t>
  </si>
  <si>
    <t>MEETING-7677</t>
  </si>
  <si>
    <t>MEETING-7678</t>
  </si>
  <si>
    <t>2000-06-06T19:30:00Z</t>
  </si>
  <si>
    <t>1998-07-23T07:00:00Z</t>
  </si>
  <si>
    <t>MEETING-7680</t>
  </si>
  <si>
    <t>Julie Molloy for hair</t>
  </si>
  <si>
    <t>MEETING-7681</t>
  </si>
  <si>
    <t>2000-08-04T19:00:00Z</t>
  </si>
  <si>
    <t>MEETING-7682</t>
  </si>
  <si>
    <t>1999-04-02T08:00:00Z</t>
  </si>
  <si>
    <t>MEETING-7683</t>
  </si>
  <si>
    <t>MEETING-7684</t>
  </si>
  <si>
    <t>1999-11-03T21:00:00Z</t>
  </si>
  <si>
    <t>Press interview</t>
  </si>
  <si>
    <t>can you take this interview??? Thanks,  .m.  -----Original Message----- From: Anne Snook [mailto:annesnook@radioink.com] Sent: Monday, November 01, 1999 11:19 AM To: msanchez@iq.com  Hi Marcos! To recap, the editor of our magazine, Ed Ryan, would like to do a 20-minute phone interview tentatively scheduled for this Wed. at 1 p.m. EST. (10 a.m. your time) with Carl. The interview will be about How To Successfully Run Promotions on Radio Station Websites. Please let me know ASAP if this is gonna happen. If it's a go, then we'll just have Carl call in to Ed at 561-655-8778. Our magazine is eRadio and is all about Radio and the Internet. Thanks.  Anne Snook annesnook@eradiomag.com 224 Datura St., Suite 701 West Palm Beach, FL 33401 561-655-8778, ext. 215 Fax: 561-655-6134</t>
  </si>
  <si>
    <t>MEETING-7685</t>
  </si>
  <si>
    <t>1999-05-26T19:15:00Z</t>
  </si>
  <si>
    <t>Gary from Visa at The Fish Market</t>
  </si>
  <si>
    <t>MEETING-7687</t>
  </si>
  <si>
    <t>1998-12-01T08:00:00Z</t>
  </si>
  <si>
    <t>MEETING-7689</t>
  </si>
  <si>
    <t>1999-09-04T00:00:00Z</t>
  </si>
  <si>
    <t>Paul Lippe</t>
  </si>
  <si>
    <t>PAUL LIPPE - FRIDAY, September 3, 1999 - CEO POSITION  CARL/TONY: --3:30 PM---  4:00/4:30PM MARCIA: 5:00/5:30 PM STEVE: 6:00/6:30 PM</t>
  </si>
  <si>
    <t>MEETING-7690</t>
  </si>
  <si>
    <t>MEETING-7692</t>
  </si>
  <si>
    <t>Arrive London - Stay at Stafford Hotel with Noel</t>
  </si>
  <si>
    <t>MEETING-7693</t>
  </si>
  <si>
    <t>Breakfast with Rex Briggs - Postrio</t>
  </si>
  <si>
    <t>1999-06-03T19:30:00Z</t>
  </si>
  <si>
    <t>Lunch with Karen Edwards</t>
  </si>
  <si>
    <t>MEETING-7697</t>
  </si>
  <si>
    <t>MEETING-7698</t>
  </si>
  <si>
    <t>1999-01-18T22:00:00Z</t>
  </si>
  <si>
    <t>Wendy - here</t>
  </si>
  <si>
    <t>MEETING-7699</t>
  </si>
  <si>
    <t>1999-10-06T07:00:00Z</t>
  </si>
  <si>
    <t>Rich out</t>
  </si>
  <si>
    <t>MEETING-7700</t>
  </si>
  <si>
    <t>2000-06-15T20:00:00Z</t>
  </si>
  <si>
    <t>MEETING-7701</t>
  </si>
  <si>
    <t>2000-06-26T17:30:00Z</t>
  </si>
  <si>
    <t>MEETING-7702</t>
  </si>
  <si>
    <t>1999-11-21T23:00:00Z</t>
  </si>
  <si>
    <t>Mary Kerford's shower</t>
  </si>
  <si>
    <t>MEETING-7703</t>
  </si>
  <si>
    <t>MEETING-7704</t>
  </si>
  <si>
    <t>2000-06-24T07:00:00Z</t>
  </si>
  <si>
    <t>Judy &amp; Todd</t>
  </si>
  <si>
    <t>MEETING-7705</t>
  </si>
  <si>
    <t>MEETING-7706</t>
  </si>
  <si>
    <t>Paul P re adv</t>
  </si>
  <si>
    <t>MEETING-7707</t>
  </si>
  <si>
    <t>2000-07-04T23:00:00Z</t>
  </si>
  <si>
    <t>MEETING-7708</t>
  </si>
  <si>
    <t>2000-03-13T08:00:00Z</t>
  </si>
  <si>
    <t>MEETING-7709</t>
  </si>
  <si>
    <t>2000-02-24T21:00:00Z</t>
  </si>
  <si>
    <t>MEETING-7710</t>
  </si>
  <si>
    <t>2000-03-06T18:30:00Z</t>
  </si>
  <si>
    <t>MEETING-7711</t>
  </si>
  <si>
    <t>1999-04-29T15:30:00Z</t>
  </si>
  <si>
    <t>Breakfast with Karen Steele [t]</t>
  </si>
  <si>
    <t>Reply to:   RE: Great to hear from you Great - Hobbies it is. See you then. Karen Marcia Kadanoff wrote: &gt;Anywhere in Saratoga or Cupertino ... what about the Hobees in Cupertino -- &gt;21267 Stevens Creek Blvd. -- Say 8:30?! &gt; &gt;http://www.best.</t>
  </si>
  <si>
    <t>MEETING-7712</t>
  </si>
  <si>
    <t>2000-08-01T07:00:00Z</t>
  </si>
  <si>
    <t>Susan Ketcham</t>
  </si>
  <si>
    <t>MEETING-7713</t>
  </si>
  <si>
    <t>Jonathan Nelson at Organic</t>
  </si>
  <si>
    <t>MEETING-7714</t>
  </si>
  <si>
    <t>2000-03-31T19:30:00Z</t>
  </si>
  <si>
    <t>MEETING-7715</t>
  </si>
  <si>
    <t>MEETING-7716</t>
  </si>
  <si>
    <t>1999-02-19T23:00:00Z</t>
  </si>
  <si>
    <t>Randy xxx 347</t>
  </si>
  <si>
    <t>right on 4th left on Berry then park Suite 4th Floor  4700 past 4800</t>
  </si>
  <si>
    <t>MEETING-7717</t>
  </si>
  <si>
    <t>2000-07-28T07:00:00Z</t>
  </si>
  <si>
    <t>MEETING-7718</t>
  </si>
  <si>
    <t>1999-05-05T19:20:00Z</t>
  </si>
  <si>
    <t>Jim Nail - ad:tech</t>
  </si>
  <si>
    <t>Embarcardero Hyatt -</t>
  </si>
  <si>
    <t>MEETING-7719</t>
  </si>
  <si>
    <t>1999-12-16T01:30:00Z</t>
  </si>
  <si>
    <t>Drinks with Andrew Beebe [t]</t>
  </si>
  <si>
    <t>MEETING-7720</t>
  </si>
  <si>
    <t>1999-08-02T17:30:00Z</t>
  </si>
  <si>
    <t>MEETING-7721</t>
  </si>
  <si>
    <t>MEETING-7722</t>
  </si>
  <si>
    <t>Vicki Wilson 325.6030 re diamond</t>
  </si>
  <si>
    <t>------------ Due Date:</t>
  </si>
  <si>
    <t>Tuesday, March 02, 1999  Status:</t>
  </si>
  <si>
    <t>Not Started Percent Complete:</t>
  </si>
  <si>
    <t>0%  Total Work:</t>
  </si>
  <si>
    <t>0 hours Actual Work:</t>
  </si>
  <si>
    <t>0 hours  Owner:</t>
  </si>
  <si>
    <t>Me  Contacts:</t>
  </si>
  <si>
    <t>Vicki&amp;Tom Wilson</t>
  </si>
  <si>
    <t>MEETING-7723</t>
  </si>
  <si>
    <t>1999-10-19T07:00:00Z</t>
  </si>
  <si>
    <t>Return from NY</t>
  </si>
  <si>
    <t>MEETING-7724</t>
  </si>
  <si>
    <t>1999-05-12T17:00:00Z</t>
  </si>
  <si>
    <t>addwater web meeting</t>
  </si>
  <si>
    <t>MEETING-7725</t>
  </si>
  <si>
    <t>MEETING-7726</t>
  </si>
  <si>
    <t>Mark</t>
  </si>
  <si>
    <t>MEETING-7727</t>
  </si>
  <si>
    <t>MEETING-7728</t>
  </si>
  <si>
    <t>MEETING-7729</t>
  </si>
  <si>
    <t>2000-02-16T01:00:00Z</t>
  </si>
  <si>
    <t>American West 2809</t>
  </si>
  <si>
    <t>Return to SFO</t>
  </si>
  <si>
    <t>MEETING-7730</t>
  </si>
  <si>
    <t>1999-05-19T16:00:00Z</t>
  </si>
  <si>
    <t>Breakfast with Jean Rossiter</t>
  </si>
  <si>
    <t>Cafe Rendezvous is hokey but I thnk very close to your office. On Big Basin.  the later the better for me. I've written the 19th down.  Saratoga -</t>
  </si>
  <si>
    <t>MEETING-7731</t>
  </si>
  <si>
    <t>2000-01-07T02:00:00Z</t>
  </si>
  <si>
    <t>Cover for Rich</t>
  </si>
  <si>
    <t>MEETING-7732</t>
  </si>
  <si>
    <t>1999-07-02T00:00:00Z</t>
  </si>
  <si>
    <t>Frank Fazzio</t>
  </si>
  <si>
    <t>MEETING-7733</t>
  </si>
  <si>
    <t>2000-09-19T19:30:00Z</t>
  </si>
  <si>
    <t>MEETING-7734</t>
  </si>
  <si>
    <t>1998-05-02T07:00:00Z</t>
  </si>
  <si>
    <t>MEETING-7735</t>
  </si>
  <si>
    <t>2000-04-11T21:30:00Z</t>
  </si>
  <si>
    <t>MEETING-7736</t>
  </si>
  <si>
    <t>MEETING-7737</t>
  </si>
  <si>
    <t>MEETING-7738</t>
  </si>
  <si>
    <t>2000-10-16T17:30:00Z</t>
  </si>
  <si>
    <t>MEETING-7739</t>
  </si>
  <si>
    <t>1999-05-24T13:00:00Z</t>
  </si>
  <si>
    <t>Spec from Tony</t>
  </si>
  <si>
    <t>MEETING-7740</t>
  </si>
  <si>
    <t>Cube meeting</t>
  </si>
  <si>
    <t>MEETING-7741</t>
  </si>
  <si>
    <t>2000-05-30T19:30:00Z</t>
  </si>
  <si>
    <t>MEETING-7742</t>
  </si>
  <si>
    <t>1998-07-24T07:00:00Z</t>
  </si>
  <si>
    <t>Gary Humenik</t>
  </si>
  <si>
    <t>MEETING-7743</t>
  </si>
  <si>
    <t>1999-08-19T16:30:00Z</t>
  </si>
  <si>
    <t>Brett at Mizono</t>
  </si>
  <si>
    <t>MEETING-7744</t>
  </si>
  <si>
    <t>1999-04-02T17:00:00Z</t>
  </si>
  <si>
    <t>Offsite with Leslie - move meeting with Jeff</t>
  </si>
  <si>
    <t>MEETING-7746</t>
  </si>
  <si>
    <t>2000-05-12T21:00:00Z</t>
  </si>
  <si>
    <t>MEETING-7747</t>
  </si>
  <si>
    <t>JWT meeting[?]</t>
  </si>
  <si>
    <t>Carrell McCarthy Sr Partner, Director JWT Digital in Embarcadero 4.</t>
  </si>
  <si>
    <t>MEETING-7749</t>
  </si>
  <si>
    <t>1999-07-12T23:00:00Z</t>
  </si>
  <si>
    <t>1:1 with Marilisa</t>
  </si>
  <si>
    <t>MEETING-7750</t>
  </si>
  <si>
    <t>1998-12-05T08:00:00Z</t>
  </si>
  <si>
    <t>MEETING-7752</t>
  </si>
  <si>
    <t>1999-09-15T07:00:00Z</t>
  </si>
  <si>
    <t>Mark your calendars</t>
  </si>
  <si>
    <t>Promo Expo in Chicago - where we are an exhibitor</t>
  </si>
  <si>
    <t>MEETING-7753</t>
  </si>
  <si>
    <t>MEETING-7755</t>
  </si>
  <si>
    <t>Brentwood Prez - Jeff Brody</t>
  </si>
  <si>
    <t>MEETING-7756</t>
  </si>
  <si>
    <t>1999-06-04T01:15:00Z</t>
  </si>
  <si>
    <t>Julie Hair</t>
  </si>
  <si>
    <t>MEETING-7758</t>
  </si>
  <si>
    <t>2000-07-05T07:00:00Z</t>
  </si>
  <si>
    <t>Mom</t>
  </si>
  <si>
    <t>MEETING-7759</t>
  </si>
  <si>
    <t>Adforce meeting</t>
  </si>
  <si>
    <t>Hi guys -  As you know, AdForce now appears ready to get to work on executing a partnership with us. The big win, from their perspective, is to make the user experience seemless when it comes to scheduling promotions using Adforce. That way their sal</t>
  </si>
  <si>
    <t>MEETING-7760</t>
  </si>
  <si>
    <t>MEETING-7761</t>
  </si>
  <si>
    <t>1999-01-19T15:30:00Z</t>
  </si>
  <si>
    <t>Lisa Roser for MarketTouch at Il Fornio</t>
  </si>
  <si>
    <t>MEETING-7762</t>
  </si>
  <si>
    <t>2000-04-02T08:00:00Z</t>
  </si>
  <si>
    <t>MEETING-7763</t>
  </si>
  <si>
    <t>MEETING-7764</t>
  </si>
  <si>
    <t>MEETING-7765</t>
  </si>
  <si>
    <t>1999-04-26T20:30:00Z</t>
  </si>
  <si>
    <t>Rob re product road map</t>
  </si>
  <si>
    <t>MEETING-7766</t>
  </si>
  <si>
    <t>2000-07-24T07:00:00Z</t>
  </si>
  <si>
    <t>1999-11-22T22:00:00Z</t>
  </si>
  <si>
    <t>Eugene Chiu</t>
  </si>
  <si>
    <t>Niku Corporation 305 Main Street Redwood City, CA 94063 Tel : (650) 298-4600 Fax : (650) 298-4601</t>
  </si>
  <si>
    <t>MEETING-7768</t>
  </si>
  <si>
    <t>MEETING-7769</t>
  </si>
  <si>
    <t>1999-07-21T22:00:00Z</t>
  </si>
  <si>
    <t>Flycast conference call</t>
  </si>
  <si>
    <t>650.236.5890   email is on resume</t>
  </si>
  <si>
    <t>MEETING-7770</t>
  </si>
  <si>
    <t>2000-06-27T23:00:00Z</t>
  </si>
  <si>
    <t>MEETING-7771</t>
  </si>
  <si>
    <t>2000-03-10T08:00:00Z</t>
  </si>
  <si>
    <t>MEETING-7772</t>
  </si>
  <si>
    <t>2000-02-28T18:30:00Z</t>
  </si>
  <si>
    <t>MEETING-7773</t>
  </si>
  <si>
    <t>1999-12-08T22:00:00Z</t>
  </si>
  <si>
    <t>Call Lee</t>
  </si>
  <si>
    <t>MEETING-7774</t>
  </si>
  <si>
    <t>1999-06-13T02:00:00Z</t>
  </si>
  <si>
    <t>Seth &amp; Lauren [t]</t>
  </si>
  <si>
    <t>MEETING-7775</t>
  </si>
  <si>
    <t>2000-03-17T19:30:00Z</t>
  </si>
  <si>
    <t>MEETING-7776</t>
  </si>
  <si>
    <t>Sales &amp; Marketing meeting</t>
  </si>
  <si>
    <t>Managing editor - Ginger Conlon  October is the focus is on technology &amp; marketing on the web  Goal is to influence her on scope of article Pretty customer focused ... round up of advertising ... May be news  www.salesandmarketing.com  recent iss</t>
  </si>
  <si>
    <t>MEETING-7777</t>
  </si>
  <si>
    <t>2000-03-08T00:00:00Z</t>
  </si>
  <si>
    <t>MEETING-7778</t>
  </si>
  <si>
    <t>1999-10-14T01:30:00Z</t>
  </si>
  <si>
    <t>Julie - Hair</t>
  </si>
  <si>
    <t>MEETING-7779</t>
  </si>
  <si>
    <t>2000-07-01T07:00:00Z</t>
  </si>
  <si>
    <t>MEETING-7780</t>
  </si>
  <si>
    <t>1999-05-05T19:30:00Z</t>
  </si>
  <si>
    <t>MEETING-7781</t>
  </si>
  <si>
    <t>1999-12-16T19:00:00Z</t>
  </si>
  <si>
    <t>Mark Friend - USVP</t>
  </si>
  <si>
    <t>MEETING-7782</t>
  </si>
  <si>
    <t>MEETING-7783</t>
  </si>
  <si>
    <t>1999-03-05T21:00:00Z</t>
  </si>
  <si>
    <t>MEETING-7784</t>
  </si>
  <si>
    <t>Carol</t>
  </si>
  <si>
    <t>MEETING-7785</t>
  </si>
  <si>
    <t>1999-05-12T18:00:00Z</t>
  </si>
  <si>
    <t>Advanta Corp</t>
  </si>
  <si>
    <t>DM - brightware  Agency Software  $5 - $10 million - could come in &amp; follow</t>
  </si>
  <si>
    <t>MEETING-7786</t>
  </si>
  <si>
    <t>2000-01-01T01:00:00Z</t>
  </si>
  <si>
    <t>Ray &amp; Jordon</t>
  </si>
  <si>
    <t>Chinese?!</t>
  </si>
  <si>
    <t>MEETING-7787</t>
  </si>
  <si>
    <t>1999-06-28T21:00:00Z</t>
  </si>
  <si>
    <t>Barbara</t>
  </si>
  <si>
    <t>1998-01-14T08:00:00Z</t>
  </si>
  <si>
    <t>Leo Kadanoff</t>
  </si>
  <si>
    <t>MEETING-7789</t>
  </si>
  <si>
    <t>1999-11-16T20:00:00Z</t>
  </si>
  <si>
    <t>Lunch w/ Rhona &amp; Rick</t>
  </si>
  <si>
    <t>MEETING-7790</t>
  </si>
  <si>
    <t>2000-05-25T07:00:00Z</t>
  </si>
  <si>
    <t>MEETING-7791</t>
  </si>
  <si>
    <t>1999-08-05T21:30:00Z</t>
  </si>
  <si>
    <t>Board meeting</t>
  </si>
  <si>
    <t>MEETING-7792</t>
  </si>
  <si>
    <t>1999-03-15T17:45:00Z</t>
  </si>
  <si>
    <t>Leslie Latham</t>
  </si>
  <si>
    <t>MEETING-7794</t>
  </si>
  <si>
    <t>MEETING-7795</t>
  </si>
  <si>
    <t>2000-10-30T08:00:00Z</t>
  </si>
  <si>
    <t>MEETING-7797</t>
  </si>
  <si>
    <t>Eileen Jupiter</t>
  </si>
  <si>
    <t>MEETING-7798</t>
  </si>
  <si>
    <t>1999-07-02T17:30:00Z</t>
  </si>
  <si>
    <t>MEETING-7799</t>
  </si>
  <si>
    <t>2000-09-12T19:30:00Z</t>
  </si>
  <si>
    <t>1998-05-07T07:00:00Z</t>
  </si>
  <si>
    <t>Anne &amp; Susan [t]</t>
  </si>
  <si>
    <t>MEETING-7801</t>
  </si>
  <si>
    <t>MEETING-7802</t>
  </si>
  <si>
    <t>2000-04-04T21:30:00Z</t>
  </si>
  <si>
    <t>MEETING-7803</t>
  </si>
  <si>
    <t>MEETING-7804</t>
  </si>
  <si>
    <t>1999-11-01T15:30:00Z</t>
  </si>
  <si>
    <t>MEETING-7805</t>
  </si>
  <si>
    <t>2000-02-25T08:00:00Z</t>
  </si>
  <si>
    <t>MEETING-7806</t>
  </si>
  <si>
    <t>2000-10-09T17:30:00Z</t>
  </si>
  <si>
    <t>1999-07-08T20:00:00Z</t>
  </si>
  <si>
    <t>Kent Hill from Aberdeen</t>
  </si>
  <si>
    <t>(650) 330-3115</t>
  </si>
  <si>
    <t>MEETING-7808</t>
  </si>
  <si>
    <t>2000-05-23T19:30:00Z</t>
  </si>
  <si>
    <t>1998-07-29T07:00:00Z</t>
  </si>
  <si>
    <t>MEETING-7810</t>
  </si>
  <si>
    <t>Millward Brown meeting</t>
  </si>
  <si>
    <t>We are at 425 2nd Street, 6th Floor.  That is on  &gt; the corner of &gt; 2nd and Harrison.  There is parking right next door to the  &gt; building (if the &gt; lot is not full).  Our main number here is (415) 538-8300.   &gt; In the meeting &gt; with Rex Briggs, Ex</t>
  </si>
  <si>
    <t>MEETING-7811</t>
  </si>
  <si>
    <t>MEETING-7812</t>
  </si>
  <si>
    <t>Mary Kerford</t>
  </si>
  <si>
    <t>MEETING-7813</t>
  </si>
  <si>
    <t>1999-04-02T21:30:00Z</t>
  </si>
  <si>
    <t>lunch mtg  w jeff</t>
  </si>
  <si>
    <t>lldee</t>
  </si>
  <si>
    <t>MEETING-7814</t>
  </si>
  <si>
    <t>2000-05-05T21:00:00Z</t>
  </si>
  <si>
    <t>1999-05-27T01:00:00Z</t>
  </si>
  <si>
    <t>Anna/nails</t>
  </si>
  <si>
    <t>MEETING-7817</t>
  </si>
  <si>
    <t>1999-07-12T23:30:00Z</t>
  </si>
  <si>
    <t>MEETING-7818</t>
  </si>
  <si>
    <t>1998-10-13T07:00:00Z</t>
  </si>
  <si>
    <t>MEETING-7819</t>
  </si>
  <si>
    <t>1999-09-16T07:00:00Z</t>
  </si>
  <si>
    <t>MEETING-7820</t>
  </si>
  <si>
    <t>MEETING-7822</t>
  </si>
  <si>
    <t>1999-11-09T20:00:00Z</t>
  </si>
  <si>
    <t>Lunch with Barbara C</t>
  </si>
  <si>
    <t>MEETING-7825</t>
  </si>
  <si>
    <t>MEETING-7826</t>
  </si>
  <si>
    <t>1999-01-19T19:00:00Z</t>
  </si>
  <si>
    <t>Call Peristyle for reservations</t>
  </si>
  <si>
    <t>MEETING-7827</t>
  </si>
  <si>
    <t>2000-04-24T07:00:00Z</t>
  </si>
  <si>
    <t>MEETING-7828</t>
  </si>
  <si>
    <t>MEETING-7829</t>
  </si>
  <si>
    <t>2000-06-12T17:30:00Z</t>
  </si>
  <si>
    <t>MEETING-7830</t>
  </si>
  <si>
    <t>1999-11-23T02:00:00Z</t>
  </si>
  <si>
    <t>Ann Wengert</t>
  </si>
  <si>
    <t>We've got reservations for dinner Monday evening at 6PM at Rose Pistola, 532 Columbus (Between Green&amp; Union). They have valet parking! Telephone number-(415) 399-0499. Thanks for being understanding on the last minute change. Looking forward to seeing you on Monday!</t>
  </si>
  <si>
    <t>MEETING-7831</t>
  </si>
  <si>
    <t>2000-10-13T18:30:00Z</t>
  </si>
  <si>
    <t>1999-07-22T19:00:00Z</t>
  </si>
  <si>
    <t>Stacey Martin</t>
  </si>
  <si>
    <t>650.236.5890</t>
  </si>
  <si>
    <t>MEETING-7833</t>
  </si>
  <si>
    <t>MEETING-7834</t>
  </si>
  <si>
    <t>1999-01-29T19:30:00Z</t>
  </si>
  <si>
    <t>Lunch with Bill H.</t>
  </si>
  <si>
    <t>MEETING-7835</t>
  </si>
  <si>
    <t>1999-10-10T02:00:00Z</t>
  </si>
  <si>
    <t>B-B-Q at Anne &amp; Susan's house</t>
  </si>
  <si>
    <t>MEETING-7836</t>
  </si>
  <si>
    <t>2000-03-07T08:00:00Z</t>
  </si>
  <si>
    <t>MEETING-7837</t>
  </si>
  <si>
    <t>2000-02-21T18:30:00Z</t>
  </si>
  <si>
    <t>MEETING-7838</t>
  </si>
  <si>
    <t>1999-12-09T18:00:00Z</t>
  </si>
  <si>
    <t>Ian Valentine will call</t>
  </si>
  <si>
    <t>MEETING-7840</t>
  </si>
  <si>
    <t>MEETING-7842</t>
  </si>
  <si>
    <t>2000-03-01T00:00:00Z</t>
  </si>
  <si>
    <t>Call Harriet Rubin to confirm tomorrow's call</t>
  </si>
  <si>
    <t>MEETING-7844</t>
  </si>
  <si>
    <t>2000-06-30T07:00:00Z</t>
  </si>
  <si>
    <t>MEETING-7845</t>
  </si>
  <si>
    <t>1999-05-05T23:00:00Z</t>
  </si>
  <si>
    <t>Website Architecture meeting</t>
  </si>
  <si>
    <t>MEETING-7846</t>
  </si>
  <si>
    <t>1999-12-16T20:00:00Z</t>
  </si>
  <si>
    <t>Lunch with Barbara Coll - Lark Creek Confirmed</t>
  </si>
  <si>
    <t>MEETING-7847</t>
  </si>
  <si>
    <t>1:1 Marcia &amp; Mark</t>
  </si>
  <si>
    <t>MEETING-7848</t>
  </si>
  <si>
    <t>2000-11-07T22:30:00Z</t>
  </si>
  <si>
    <t>MEETING-7849</t>
  </si>
  <si>
    <t>1999-03-05T22:00:00Z</t>
  </si>
  <si>
    <t>Carl</t>
  </si>
  <si>
    <t>280 to 85 Saratoga (Sunnyvale/Saratogo road) right next to gas station after make turn onto main road - left into driveway pass gas station  Carl &amp; Tony   14415 Big Basin Way Suite B Saratoga, CA</t>
  </si>
  <si>
    <t>MEETING-7851</t>
  </si>
  <si>
    <t>2000-02-17T19:30:00Z</t>
  </si>
  <si>
    <t>Lunch with Marcia:Dan</t>
  </si>
  <si>
    <t>I've been remiss in not doing this earlier - want to catch a bite to eat so we can 1) get to know each other better; and 2) you can catch me up on the portal project? My treat - I was thinking the Decathalon Club...  mk</t>
  </si>
  <si>
    <t>MEETING-7852</t>
  </si>
  <si>
    <t>1999-05-12T19:00:00Z</t>
  </si>
  <si>
    <t>MEETING-7853</t>
  </si>
  <si>
    <t>2000-01-01T19:00:00Z</t>
  </si>
  <si>
    <t>John &amp; Barbara</t>
  </si>
  <si>
    <t>MEETING-7854</t>
  </si>
  <si>
    <t>1999-06-28T23:30:00Z</t>
  </si>
  <si>
    <t>Michelle Status Meeting</t>
  </si>
  <si>
    <t>MEETING-7855</t>
  </si>
  <si>
    <t>2000-12-26T20:30:00Z</t>
  </si>
  <si>
    <t>MEETING-7856</t>
  </si>
  <si>
    <t>MEETING-7857</t>
  </si>
  <si>
    <t>1998-01-16T08:00:00Z</t>
  </si>
  <si>
    <t>Noel &amp; Mike</t>
  </si>
  <si>
    <t>MEETING-7858</t>
  </si>
  <si>
    <t>1999-11-11T17:00:00Z</t>
  </si>
  <si>
    <t>Meet with Robert May</t>
  </si>
  <si>
    <t>MEETING-7859</t>
  </si>
  <si>
    <t>MEETING-7860</t>
  </si>
  <si>
    <t>1999-08-06T01:00:00Z</t>
  </si>
  <si>
    <t>Strategy meeting</t>
  </si>
  <si>
    <t>MEETING-7861</t>
  </si>
  <si>
    <t>2000-07-18T21:30:00Z</t>
  </si>
  <si>
    <t>MEETING-7862</t>
  </si>
  <si>
    <t>1999-03-15T22:30:00Z</t>
  </si>
  <si>
    <t>18500 Veffing Road  280 to 85S  85S to Saratoga Ave.  Rt onto Saratoga Ave. Left onto Fruitvale (3 stop light) Left on Allandale (1 stop light) Allendale all to the end Rt on qUITO 2 21 MPH SIGNS SECOND ONE IS VEFFING RIGHT ON VEFFFING</t>
  </si>
  <si>
    <t>MEETING-7863</t>
  </si>
  <si>
    <t>2000-12-08T22:00:00Z</t>
  </si>
  <si>
    <t>MEETING-7864</t>
  </si>
  <si>
    <t>Jessica - jdrislane2001@kellogg.nwu.edu 847-733-1929</t>
  </si>
  <si>
    <t>MEETING-7865</t>
  </si>
  <si>
    <t>1999-05-19T17:30:00Z</t>
  </si>
  <si>
    <t>Kim re promotions</t>
  </si>
  <si>
    <t>MEETING-7866</t>
  </si>
  <si>
    <t>2000-01-10T17:30:00Z</t>
  </si>
  <si>
    <t>Pyush meeting with consultant</t>
  </si>
  <si>
    <t>MEETING-7867</t>
  </si>
  <si>
    <t>2000-09-05T19:30:00Z</t>
  </si>
  <si>
    <t>MEETING-7868</t>
  </si>
  <si>
    <t>1998-05-10T07:00:00Z</t>
  </si>
  <si>
    <t>Frank Howland</t>
  </si>
  <si>
    <t>MEETING-7869</t>
  </si>
  <si>
    <t>1999-10-11T01:00:00Z</t>
  </si>
  <si>
    <t>Noel - restaurant -</t>
  </si>
  <si>
    <t>MEETING-7870</t>
  </si>
  <si>
    <t>2000-03-28T22:30:00Z</t>
  </si>
  <si>
    <t>MEETING-7871</t>
  </si>
  <si>
    <t>1999-03-26T20:30:00Z</t>
  </si>
  <si>
    <t>Robin M for lunch</t>
  </si>
  <si>
    <t>MEETING-7872</t>
  </si>
  <si>
    <t>2000-08-18T21:00:00Z</t>
  </si>
  <si>
    <t>MEETING-7873</t>
  </si>
  <si>
    <t>MEETING-7875</t>
  </si>
  <si>
    <t>Phil D.</t>
  </si>
  <si>
    <t>MEETING-7876</t>
  </si>
  <si>
    <t>2000-05-16T19:30:00Z</t>
  </si>
  <si>
    <t>MEETING-7877</t>
  </si>
  <si>
    <t>1998-08-01T07:00:00Z</t>
  </si>
  <si>
    <t>MEETING-7878</t>
  </si>
  <si>
    <t>MEETING-7879</t>
  </si>
  <si>
    <t>MEETING-7880</t>
  </si>
  <si>
    <t>1999-11-03T23:00:00Z</t>
  </si>
  <si>
    <t>1:1 with Marcia:Marcos</t>
  </si>
  <si>
    <t>1999-05-27T16:00:00Z</t>
  </si>
  <si>
    <t>Il Fornio - breakfast - Bob Brodie - 408.281.9812; 650.462.1048</t>
  </si>
  <si>
    <t>MEETING-7883</t>
  </si>
  <si>
    <t>1998-12-23T08:00:00Z</t>
  </si>
  <si>
    <t>Myrna &amp; Neal</t>
  </si>
  <si>
    <t>1999-09-17T07:00:00Z</t>
  </si>
  <si>
    <t>MEETING-7885</t>
  </si>
  <si>
    <t>MEETING-7886</t>
  </si>
  <si>
    <t>MEETING-7889</t>
  </si>
  <si>
    <t>1999-06-04T17:00:00Z</t>
  </si>
  <si>
    <t>Flycast meeting</t>
  </si>
  <si>
    <t>MEETING-7891</t>
  </si>
  <si>
    <t>Dave Miller</t>
  </si>
  <si>
    <t>MEETING-7892</t>
  </si>
  <si>
    <t>MEETING-7893</t>
  </si>
  <si>
    <t>280 to 19th Avenue Pass Stern Grove  rurn right on Riveria  turn left on 18th left on Pacheco -- 1633 Pacheco between 20th and 21st</t>
  </si>
  <si>
    <t>MEETING-7894</t>
  </si>
  <si>
    <t>2000-04-21T07:00:00Z</t>
  </si>
  <si>
    <t>MEETING-7895</t>
  </si>
  <si>
    <t>MEETING-7896</t>
  </si>
  <si>
    <t>2000-06-05T17:30:00Z</t>
  </si>
  <si>
    <t>1999-04-26T23:00:00Z</t>
  </si>
  <si>
    <t>MEETING-7898</t>
  </si>
  <si>
    <t>MEETING-7899</t>
  </si>
  <si>
    <t>2000-09-29T18:30:00Z</t>
  </si>
  <si>
    <t>MEETING-7900</t>
  </si>
  <si>
    <t>1999-07-22T22:30:00Z</t>
  </si>
  <si>
    <t>Rich media urls</t>
  </si>
  <si>
    <t>http://www.mbinteractive.com/wired_report.html</t>
  </si>
  <si>
    <t>MEETING-7901</t>
  </si>
  <si>
    <t>MEETING-7902</t>
  </si>
  <si>
    <t>MEETING-7904</t>
  </si>
  <si>
    <t>2000-03-04T08:00:00Z</t>
  </si>
  <si>
    <t>MEETING-7905</t>
  </si>
  <si>
    <t>2000-02-14T18:30:00Z</t>
  </si>
  <si>
    <t>1999-04-29T21:30:00Z</t>
  </si>
  <si>
    <t>Pr Agency - status meeting</t>
  </si>
  <si>
    <t>MEETING-7907</t>
  </si>
  <si>
    <t>1999-12-09T20:00:00Z</t>
  </si>
  <si>
    <t>Brian A will call</t>
  </si>
  <si>
    <t>MEETING-7908</t>
  </si>
  <si>
    <t>2000-02-23T00:00:00Z</t>
  </si>
  <si>
    <t>MEETING-7909</t>
  </si>
  <si>
    <t>1999-10-14T17:30:00Z</t>
  </si>
  <si>
    <t>Richard M</t>
  </si>
  <si>
    <t>MEETING-7910</t>
  </si>
  <si>
    <t>2000-05-27T07:00:00Z</t>
  </si>
  <si>
    <t>MEETING-7911</t>
  </si>
  <si>
    <t>1999-06-21T21:00:00Z</t>
  </si>
  <si>
    <t>Amy Shaver[t]</t>
  </si>
  <si>
    <t>MEETING-7912</t>
  </si>
  <si>
    <t>MEETING-7914</t>
  </si>
  <si>
    <t>2000-12-23T08:00:00Z</t>
  </si>
  <si>
    <t>MEETING-7915</t>
  </si>
  <si>
    <t>MEETING-7917</t>
  </si>
  <si>
    <t>AvocadoIT: Future board meetings</t>
  </si>
  <si>
    <t>Venk Shukla Sent:</t>
  </si>
  <si>
    <t>Sunday, January 30, 2000 2:13 PM To:</t>
  </si>
  <si>
    <t>Venk Shukla; 'Atiq Raza'; 'Jennifer Gill'; 'Mark Friend'; 'Raj Singh'; Piyush Goel Cc:</t>
  </si>
  <si>
    <t>'Dave Shrigley'; 'Crystal'; 'Debbie Carlos'; 'Jorge Del Calvo'; 'kerry'; 'Stan Pierson'; 'Teresa'; Noemi Petrone; Executive  Folks,  The next Board meeting is set for Friday, February 25 from 8.30am to 12pm at AvocadoIT.  All future Board meetings will take place the last Friday of every month from 8.30 to 12 pm. The next five board meeting dates are:  Feb 25 Mar 31 Apr 28 May 26 Jun 30   Venk Shukla Chief Executive Officer AvocadoIT.com 3231 Scott Blvd. Santa Clara, CA 95054  408-588-4057x16 888-763-0797 pager</t>
  </si>
  <si>
    <t>1999-06-29T21:00:00Z</t>
  </si>
  <si>
    <t>Mark Helfan</t>
  </si>
  <si>
    <t>MEETING-7920</t>
  </si>
  <si>
    <t>2000-12-19T20:30:00Z</t>
  </si>
  <si>
    <t>MEETING-7921</t>
  </si>
  <si>
    <t>2000-03-30T08:00:00Z</t>
  </si>
  <si>
    <t>MEETING-7922</t>
  </si>
  <si>
    <t>MEETING-7923</t>
  </si>
  <si>
    <t>1999-03-16T21:00:00Z</t>
  </si>
  <si>
    <t>Julie M. for Hair</t>
  </si>
  <si>
    <t>MEETING-7924</t>
  </si>
  <si>
    <t>MEETING-7925</t>
  </si>
  <si>
    <t>1999-10-25T14:30:00Z</t>
  </si>
  <si>
    <t>MEETING-7926</t>
  </si>
  <si>
    <t>2000-02-18T19:30:00Z</t>
  </si>
  <si>
    <t>MEETING-7927</t>
  </si>
  <si>
    <t>1999-05-19T21:00:00Z</t>
  </si>
  <si>
    <t>Erik re architecture</t>
  </si>
  <si>
    <t>MEETING-7928</t>
  </si>
  <si>
    <t>Andy Seybold</t>
  </si>
  <si>
    <t>Andrew Seybold's Outlook on Communications and Computing &lt;http://www.outlook.com/pcca&gt;</t>
  </si>
  <si>
    <t>MEETING-7929</t>
  </si>
  <si>
    <t>2000-08-29T19:30:00Z</t>
  </si>
  <si>
    <t>1998-05-23T07:00:00Z</t>
  </si>
  <si>
    <t>1999-10-21T19:00:00Z</t>
  </si>
  <si>
    <t>Lunch with Karen Steele [tentative]</t>
  </si>
  <si>
    <t>1999-08-11T23:00:00Z</t>
  </si>
  <si>
    <t>Marilisa</t>
  </si>
  <si>
    <t>MEETING-7933</t>
  </si>
  <si>
    <t>2000-03-21T22:30:00Z</t>
  </si>
  <si>
    <t>MEETING-7934</t>
  </si>
  <si>
    <t>MEETING-7935</t>
  </si>
  <si>
    <t>MEETING-7936</t>
  </si>
  <si>
    <t>1999-05-24T22:00:00Z</t>
  </si>
  <si>
    <t>Erik architecture</t>
  </si>
  <si>
    <t>MEETING-7937</t>
  </si>
  <si>
    <t>2000-07-22T07:00:00Z</t>
  </si>
  <si>
    <t>MEETING-7938</t>
  </si>
  <si>
    <t>2000-05-09T19:30:00Z</t>
  </si>
  <si>
    <t>MEETING-7939</t>
  </si>
  <si>
    <t>John Sebes</t>
  </si>
  <si>
    <t>MEETING-7940</t>
  </si>
  <si>
    <t>Company Staff Meeting</t>
  </si>
  <si>
    <t>There will be a Company Staff Meeting on Monday, August 23, 1999 at 3:00 PM. This will be held in the main conference room.  Please plan on attending.  Thanks!</t>
  </si>
  <si>
    <t>MEETING-7942</t>
  </si>
  <si>
    <t>MEETING-7943</t>
  </si>
  <si>
    <t>Lunch with Judy</t>
  </si>
  <si>
    <t>MEETING-7944</t>
  </si>
  <si>
    <t>2000-04-21T21:00:00Z</t>
  </si>
  <si>
    <t>MEETING-7945</t>
  </si>
  <si>
    <t>1999-05-27T23:00:00Z</t>
  </si>
  <si>
    <t>Anna nails?</t>
  </si>
  <si>
    <t>MEETING-7947</t>
  </si>
  <si>
    <t>1999-01-11T20:30:00Z</t>
  </si>
  <si>
    <t>Noel at house</t>
  </si>
  <si>
    <t>MEETING-7948</t>
  </si>
  <si>
    <t>1999-09-18T07:00:00Z</t>
  </si>
  <si>
    <t>MEETING-7949</t>
  </si>
  <si>
    <t>2000-09-14T20:00:00Z</t>
  </si>
  <si>
    <t>MEETING-7951</t>
  </si>
  <si>
    <t>Breakfast with Rex Briggs [rescheduled]</t>
  </si>
  <si>
    <t>MEETING-7952</t>
  </si>
  <si>
    <t>1999-06-04T17:30:00Z</t>
  </si>
  <si>
    <t>MEETING-7954</t>
  </si>
  <si>
    <t>MEETING-7955</t>
  </si>
  <si>
    <t>1999-01-20T03:00:00Z</t>
  </si>
  <si>
    <t>Venture Labs at Stanford - Angel Investing</t>
  </si>
  <si>
    <t>MEETING-7956</t>
  </si>
  <si>
    <t>Joan Osborne</t>
  </si>
  <si>
    <t>MEETING-7957</t>
  </si>
  <si>
    <t>MEETING-7958</t>
  </si>
  <si>
    <t>MEETING-7959</t>
  </si>
  <si>
    <t>2000-05-29T17:30:00Z</t>
  </si>
  <si>
    <t>MEETING-7960</t>
  </si>
  <si>
    <t>1999-04-27T00:30:00Z</t>
  </si>
  <si>
    <t>Carl [t]</t>
  </si>
  <si>
    <t>MEETING-7961</t>
  </si>
  <si>
    <t>1999-11-23T23:30:00Z</t>
  </si>
  <si>
    <t>Paul Pruneau</t>
  </si>
  <si>
    <t>MEETING-7962</t>
  </si>
  <si>
    <t>MEETING-7964</t>
  </si>
  <si>
    <t>2000-06-06T23:00:00Z</t>
  </si>
  <si>
    <t>1999-02-04T17:00:00Z</t>
  </si>
  <si>
    <t>Noel</t>
  </si>
  <si>
    <t>MEETING-7966</t>
  </si>
  <si>
    <t>1999-10-11T07:00:00Z</t>
  </si>
  <si>
    <t>Arielle &amp; Scott - see them for last time</t>
  </si>
  <si>
    <t>MEETING-7967</t>
  </si>
  <si>
    <t>2000-03-01T08:00:00Z</t>
  </si>
  <si>
    <t>MEETING-7968</t>
  </si>
  <si>
    <t>MEETING-7969</t>
  </si>
  <si>
    <t>1999-12-10T01:30:00Z</t>
  </si>
  <si>
    <t>Spagos - Palo Alto</t>
  </si>
  <si>
    <t>Seth</t>
  </si>
  <si>
    <t>MEETING-7970</t>
  </si>
  <si>
    <t>Pick up Bruce Judson [t]</t>
  </si>
  <si>
    <t>MEETING-7973</t>
  </si>
  <si>
    <t>1999-07-28T22:30:00Z</t>
  </si>
  <si>
    <t>MEETING-7974</t>
  </si>
  <si>
    <t>Call Harriet Rubin</t>
  </si>
  <si>
    <t>MEETING-7975</t>
  </si>
  <si>
    <t>1999-10-14T21:00:00Z</t>
  </si>
  <si>
    <t>MEETING-7976</t>
  </si>
  <si>
    <t>2000-05-26T07:00:00Z</t>
  </si>
  <si>
    <t>MEETING-7977</t>
  </si>
  <si>
    <t>1999-05-06T18:00:00Z</t>
  </si>
  <si>
    <t>Add Water</t>
  </si>
  <si>
    <t>Rob Gemmell</t>
  </si>
  <si>
    <t>from the SOUTH Take I-80 EAST towards the Bay Bridge/Oakland Take the FOURTH street exit towards the Embarcadero Merge onto BRYANT street Turn LEFT onto 2ND street Turn RIGHT onto FOLSOM street Turn LEFT onto FREMONT street Turn LEFT onto HOWARD st</t>
  </si>
  <si>
    <t>MEETING-7978</t>
  </si>
  <si>
    <t>Kelly Hurt - at H&amp;S</t>
  </si>
  <si>
    <t>MEETING-7980</t>
  </si>
  <si>
    <t>1999-06-22T01:30:00Z</t>
  </si>
  <si>
    <t>Dinner with Bruce Judson</t>
  </si>
  <si>
    <t>MEETING-7981</t>
  </si>
  <si>
    <t>MEETING-7982</t>
  </si>
  <si>
    <t>1999-08-02T22:30:00Z</t>
  </si>
  <si>
    <t>MEETING-7983</t>
  </si>
  <si>
    <t>MEETING-7984</t>
  </si>
  <si>
    <t>1999-03-09T18:00:00Z</t>
  </si>
  <si>
    <t>James Ash</t>
  </si>
  <si>
    <t>MEETING-7985</t>
  </si>
  <si>
    <t>MEETING-7986</t>
  </si>
  <si>
    <t>1998-01-23T08:00:00Z</t>
  </si>
  <si>
    <t>Joe Mironov</t>
  </si>
  <si>
    <t>MEETING-7987</t>
  </si>
  <si>
    <t>MEETING-7988</t>
  </si>
  <si>
    <t>1999-08-06T17:30:00Z</t>
  </si>
  <si>
    <t>MEETING-7989</t>
  </si>
  <si>
    <t>2000-07-04T21:30:00Z</t>
  </si>
  <si>
    <t>1999-03-17T00:30:00Z</t>
  </si>
  <si>
    <t>Carl Meyer [or dinner?]</t>
  </si>
  <si>
    <t>MEETING-7991</t>
  </si>
  <si>
    <t>2000-11-24T22:00:00Z</t>
  </si>
  <si>
    <t>1999-10-25T17:30:00Z</t>
  </si>
  <si>
    <t>MEETING-7993</t>
  </si>
  <si>
    <t>2000-02-17T19:00:00Z</t>
  </si>
  <si>
    <t>Rob Moore</t>
  </si>
  <si>
    <t>MEETING-7995</t>
  </si>
  <si>
    <t>2000-01-11T18:00:00Z</t>
  </si>
  <si>
    <t>David Ellis</t>
  </si>
  <si>
    <t>MEETING-7996</t>
  </si>
  <si>
    <t>MEETING-7997</t>
  </si>
  <si>
    <t>1998-05-25T07:00:00Z</t>
  </si>
  <si>
    <t>John Neitzel</t>
  </si>
  <si>
    <t>MEETING-7998</t>
  </si>
  <si>
    <t>1999-10-07T07:00:00Z</t>
  </si>
  <si>
    <t>MEETING-7999</t>
  </si>
  <si>
    <t>Talk to Robert Knowles</t>
  </si>
  <si>
    <t>415-307-1392 cell phone</t>
  </si>
  <si>
    <t>MEETING-8000</t>
  </si>
  <si>
    <t>MEETING-8001</t>
  </si>
  <si>
    <t>MEETING-8002</t>
  </si>
  <si>
    <t>2000-09-18T17:30:00Z</t>
  </si>
  <si>
    <t>1999-05-25T01:00:00Z</t>
  </si>
  <si>
    <t>Christine V - candidate</t>
  </si>
  <si>
    <t>MEETING-8005</t>
  </si>
  <si>
    <t>1999-07-09T01:00:00Z</t>
  </si>
  <si>
    <t>Meet with Mark Shevatone again</t>
  </si>
  <si>
    <t>Carl &amp; Tony: 2:30 - 3:15 ( You have 15 minutes between your meeting with Mark and Phil, sorry)  Frank &amp; Steve: 3:15 - 4:00  Leslie: 4:00 - 4:30  Marcia: 4:30 - 5:00</t>
  </si>
  <si>
    <t>MEETING-8006</t>
  </si>
  <si>
    <t>2000-05-02T19:30:00Z</t>
  </si>
  <si>
    <t>MEETING-8007</t>
  </si>
  <si>
    <t>1998-08-12T07:00:00Z</t>
  </si>
  <si>
    <t>MEETING-8008</t>
  </si>
  <si>
    <t>Lunch with Karen Steele</t>
  </si>
  <si>
    <t>MEETING-8009</t>
  </si>
  <si>
    <t>2000-12-28T21:00:00Z</t>
  </si>
  <si>
    <t>MEETING-8010</t>
  </si>
  <si>
    <t>1999-04-07T07:00:00Z</t>
  </si>
  <si>
    <t>Noel &amp; Mike in France</t>
  </si>
  <si>
    <t>MEETING-8011</t>
  </si>
  <si>
    <t>2000-04-14T21:00:00Z</t>
  </si>
  <si>
    <t>MEETING-8012</t>
  </si>
  <si>
    <t>1999-11-04T00:00:00Z</t>
  </si>
  <si>
    <t>Saratoga Center - Conference Room M</t>
  </si>
  <si>
    <t>Denise Interview for PR Manager position</t>
  </si>
  <si>
    <t>Denise - PR Manager Interview  (Source: Career Central)</t>
  </si>
  <si>
    <t>MEETING-8014</t>
  </si>
  <si>
    <t>Joan Osborn [t]</t>
  </si>
  <si>
    <t>MEETING-8015</t>
  </si>
  <si>
    <t>1999-01-11T23:00:00Z</t>
  </si>
  <si>
    <t>Adam Thacher</t>
  </si>
  <si>
    <t>475 Sansome Street &amp; Clay Street 7th Floor</t>
  </si>
  <si>
    <t>MEETING-8016</t>
  </si>
  <si>
    <t>1999-09-23T01:00:00Z</t>
  </si>
  <si>
    <t>Dinner with Lee</t>
  </si>
  <si>
    <t>MEETING-8017</t>
  </si>
  <si>
    <t>MEETING-8019</t>
  </si>
  <si>
    <t>Trinity - Todd Francis, Gus Tai, Larry Orr, Sand Hill Road</t>
  </si>
  <si>
    <t>MEETING-8020</t>
  </si>
  <si>
    <t>Paul Pruneau for lunch - at Basils 12 &amp; Folsom</t>
  </si>
  <si>
    <t>MEETING-8022</t>
  </si>
  <si>
    <t>2000-09-19T23:00:00Z</t>
  </si>
  <si>
    <t>MEETING-8023</t>
  </si>
  <si>
    <t>Joan Osborne [at house]</t>
  </si>
  <si>
    <t>MEETING-8024</t>
  </si>
  <si>
    <t>2000-04-15T07:00:00Z</t>
  </si>
  <si>
    <t>MEETING-8025</t>
  </si>
  <si>
    <t>MEETING-8026</t>
  </si>
  <si>
    <t>MEETING-8027</t>
  </si>
  <si>
    <t>2000-09-01T18:30:00Z</t>
  </si>
  <si>
    <t>MEETING-8028</t>
  </si>
  <si>
    <t>1999-07-23T15:30:00Z</t>
  </si>
  <si>
    <t>Breakfast with Janet Ryan [t]</t>
  </si>
  <si>
    <t>MEETING-8029</t>
  </si>
  <si>
    <t>2000-05-30T23:00:00Z</t>
  </si>
  <si>
    <t>MEETING-8030</t>
  </si>
  <si>
    <t>1999-02-05T19:45:00Z</t>
  </si>
  <si>
    <t>Meet Bill H for lunch</t>
  </si>
  <si>
    <t>MEETING-8031</t>
  </si>
  <si>
    <t>2000-02-27T08:00:00Z</t>
  </si>
  <si>
    <t>1999-04-30T00:00:00Z</t>
  </si>
  <si>
    <t>1999-12-10T20:30:00Z</t>
  </si>
  <si>
    <t>Lunch with Mary Doan at W</t>
  </si>
  <si>
    <t>MEETING-8035</t>
  </si>
  <si>
    <t>Kent Griswold</t>
  </si>
  <si>
    <t>MEETING-8036</t>
  </si>
  <si>
    <t>1999-06-15T18:00:00Z</t>
  </si>
  <si>
    <t>Leslie's candidate</t>
  </si>
  <si>
    <t>MEETING-8037</t>
  </si>
  <si>
    <t>MEETING-8038</t>
  </si>
  <si>
    <t>1999-07-29T15:00:00Z</t>
  </si>
  <si>
    <t>DM News Ted Kemp</t>
  </si>
  <si>
    <t>MEETING-8039</t>
  </si>
  <si>
    <t>1999-10-14T23:00:00Z</t>
  </si>
  <si>
    <t>Website plans for 6.0 + metrics</t>
  </si>
  <si>
    <t>MEETING-8040</t>
  </si>
  <si>
    <t>2000-04-29T07:00:00Z</t>
  </si>
  <si>
    <t>MEETING-8042</t>
  </si>
  <si>
    <t>1999-05-06T18:30:00Z</t>
  </si>
  <si>
    <t>Lunch with Ellen &amp; Christine [t]</t>
  </si>
  <si>
    <t>MEETING-8043</t>
  </si>
  <si>
    <t>1999-12-17T15:30:00Z</t>
  </si>
  <si>
    <t>Meet with Roy [avocadoit]</t>
  </si>
  <si>
    <t>Roy is an advisor.  He would like to meet Friday at 8:00am at Hobees in Sunnyvale (800 Ahwanee Ave., see url for map).  If you cannot make this, please let me know and I will let Roy know.  He has brown hair, is medium height, clean-shaven.  http://yp.yahoo.com/py/ypMap.py?Pyt=Typ&amp;YY=4813&amp;city=Sunnyvale&amp;state=CA&amp;coun try=US&amp;zip=94087&amp;stx=hobees&amp;stp=a&amp;ad=2500&amp;ycat=&amp;l=1&amp;tuid=9804155&amp;tq=8&amp;btype= default</t>
  </si>
  <si>
    <t>MEETING-8044</t>
  </si>
  <si>
    <t>1999-06-22T20:30:00Z</t>
  </si>
  <si>
    <t>AdWeek - Susan</t>
  </si>
  <si>
    <t>MEETING-8045</t>
  </si>
  <si>
    <t>MEETING-8046</t>
  </si>
  <si>
    <t>MEETING-8047</t>
  </si>
  <si>
    <t>2000-02-18T18:30:00Z</t>
  </si>
  <si>
    <t>Meeting with Jamie McNeally re EMM</t>
  </si>
  <si>
    <t>MEETING-8048</t>
  </si>
  <si>
    <t>1999-05-13T21:00:00Z</t>
  </si>
  <si>
    <t>Joanna MacMillian - she'll call 408.220.8075</t>
  </si>
  <si>
    <t>MEETING-8049</t>
  </si>
  <si>
    <t>MEETING-8050</t>
  </si>
  <si>
    <t>Mike Ehrlich</t>
  </si>
  <si>
    <t>1999-08-06T21:30:00Z</t>
  </si>
  <si>
    <t>Paul P.</t>
  </si>
  <si>
    <t>MEETING-8052</t>
  </si>
  <si>
    <t>2000-06-27T21:30:00Z</t>
  </si>
  <si>
    <t>MEETING-8053</t>
  </si>
  <si>
    <t>MEETING-8054</t>
  </si>
  <si>
    <t>2000-03-02T19:00:00Z</t>
  </si>
  <si>
    <t>1999-05-20T15:30:00Z</t>
  </si>
  <si>
    <t>Breakfast with Karen Edwards [LL friend] t</t>
  </si>
  <si>
    <t>MEETING-8056</t>
  </si>
  <si>
    <t>2000-08-15T19:30:00Z</t>
  </si>
  <si>
    <t>MEETING-8057</t>
  </si>
  <si>
    <t>2000-03-07T22:30:00Z</t>
  </si>
  <si>
    <t>MEETING-8058</t>
  </si>
  <si>
    <t>MEETING-8059</t>
  </si>
  <si>
    <t>1999-05-25T16:00:00Z</t>
  </si>
  <si>
    <t>MEETING-8060</t>
  </si>
  <si>
    <t>2000-04-25T19:30:00Z</t>
  </si>
  <si>
    <t>MEETING-8061</t>
  </si>
  <si>
    <t>1998-08-13T07:00:00Z</t>
  </si>
  <si>
    <t>MEETING-8062</t>
  </si>
  <si>
    <t>1998-03-01T08:00:00Z</t>
  </si>
  <si>
    <t>iq.com</t>
  </si>
  <si>
    <t>Updated: Media Plan with Lindi Labine</t>
  </si>
  <si>
    <t>MEETING-8064</t>
  </si>
  <si>
    <t>MEETING-8065</t>
  </si>
  <si>
    <t>2000-04-07T21:00:00Z</t>
  </si>
  <si>
    <t>MEETING-8066</t>
  </si>
  <si>
    <t>1999-05-28T19:00:00Z</t>
  </si>
  <si>
    <t>Lunch with Paul P</t>
  </si>
  <si>
    <t>MEETING-8068</t>
  </si>
  <si>
    <t>MEETING-8069</t>
  </si>
  <si>
    <t>MEETING-8070</t>
  </si>
  <si>
    <t>2000-09-11T17:30:00Z</t>
  </si>
  <si>
    <t>MEETING-8071</t>
  </si>
  <si>
    <t>2000-09-04T17:30:00Z</t>
  </si>
  <si>
    <t>MEETING-8072</t>
  </si>
  <si>
    <t>1999-11-12T20:00:00Z</t>
  </si>
  <si>
    <t>Robert May at Pier 40</t>
  </si>
  <si>
    <t>MEETING-8073</t>
  </si>
  <si>
    <t>MEETING-8074</t>
  </si>
  <si>
    <t>Nancy Raulston - re values - myself &amp; Carl Meyer - CEO</t>
  </si>
  <si>
    <t>MEETING-8075</t>
  </si>
  <si>
    <t>MEETING-8077</t>
  </si>
  <si>
    <t>MEETING-8078</t>
  </si>
  <si>
    <t>MEETING-8079</t>
  </si>
  <si>
    <t>2000-05-15T17:30:00Z</t>
  </si>
  <si>
    <t>MEETING-8080</t>
  </si>
  <si>
    <t>1999-04-27T18:00:00Z</t>
  </si>
  <si>
    <t>Jeff portfolio</t>
  </si>
  <si>
    <t>MEETING-8082</t>
  </si>
  <si>
    <t>2000-08-18T18:30:00Z</t>
  </si>
  <si>
    <t>MEETING-8083</t>
  </si>
  <si>
    <t>MEETING-8084</t>
  </si>
  <si>
    <t>2000-05-23T23:00:00Z</t>
  </si>
  <si>
    <t>MEETING-8085</t>
  </si>
  <si>
    <t>1999-02-06T23:00:00Z</t>
  </si>
  <si>
    <t>Rob Six</t>
  </si>
  <si>
    <t>MEETING-8086</t>
  </si>
  <si>
    <t>1999-10-11T14:30:00Z</t>
  </si>
  <si>
    <t>MEETING-8087</t>
  </si>
  <si>
    <t>MEETING-8088</t>
  </si>
  <si>
    <t>1999-12-11T20:00:00Z</t>
  </si>
  <si>
    <t>Second Saturday meeting</t>
  </si>
  <si>
    <t>SECOND SATURDAY MEETING: Our next Second Saturday Meeting is scheduled for December 11th from noon - 2 p.m. at the McKenna Group. See &lt;http://www.mckenna-group.com/contact/directions.html&gt; for directions. If you are interested in presenting, or know of a promising company that would like to present, please send an executive summary to me for consideration at jef-@springboardangels.com &lt;/person?protectID=045056047121146233171061186101192040078144042215234123241143049216142254099102&gt;. CONGRATULATIONS! We now have 400 members in our community of entrepreneurs, angles and professional service providers. If you know of friends/colleagues that would be interested in joining the Springboard Community, please have them send an e-mail to springboardangels-subscrib-@egroups.com &lt;/person?protectID=061154091009078072180149175148081253000210057179077200250120006216015010218107058129041023223095101247080202066014081&gt;. Happy Venturing, Jefferson</t>
  </si>
  <si>
    <t>MEETING-8089</t>
  </si>
  <si>
    <t>MEETING-8090</t>
  </si>
  <si>
    <t>1999-07-29T15:30:00Z</t>
  </si>
  <si>
    <t>Time/Warner Investment - Suzanna Lee</t>
  </si>
  <si>
    <t>1999-10-15T04:00:00Z</t>
  </si>
  <si>
    <t>David Mac.Smith</t>
  </si>
  <si>
    <t>MEETING-8092</t>
  </si>
  <si>
    <t>2000-04-28T07:00:00Z</t>
  </si>
  <si>
    <t>MEETING-8093</t>
  </si>
  <si>
    <t>1999-05-06T20:30:00Z</t>
  </si>
  <si>
    <t>MEETING-8094</t>
  </si>
  <si>
    <t>MEETING-8095</t>
  </si>
  <si>
    <t>2000-10-10T21:30:00Z</t>
  </si>
  <si>
    <t>MEETING-8096</t>
  </si>
  <si>
    <t>Dentist for Marcia</t>
  </si>
  <si>
    <t>MEETING-8097</t>
  </si>
  <si>
    <t>2000-02-16T20:00:00Z</t>
  </si>
  <si>
    <t>Beverly Heritage Hotel</t>
  </si>
  <si>
    <t>Updated: Budgeting Offsite Meeting (Oak Creek East Room)</t>
  </si>
  <si>
    <t>MEETING-8098</t>
  </si>
  <si>
    <t>1999-05-13T22:00:00Z</t>
  </si>
  <si>
    <t>Mark C - re budget</t>
  </si>
  <si>
    <t>MEETING-8099</t>
  </si>
  <si>
    <t>2000-11-28T20:30:00Z</t>
  </si>
  <si>
    <t>MEETING-8100</t>
  </si>
  <si>
    <t>1999-08-07T02:00:00Z</t>
  </si>
  <si>
    <t>dinner with Katherine b</t>
  </si>
  <si>
    <t>MEETING-8101</t>
  </si>
  <si>
    <t>2000-06-20T21:30:00Z</t>
  </si>
  <si>
    <t>MEETING-8102</t>
  </si>
  <si>
    <t>1999-03-17T22:45:00Z</t>
  </si>
  <si>
    <t>Jeff Brody</t>
  </si>
  <si>
    <t>3000 Sand Hill Park Road Benchmark Venture Partners</t>
  </si>
  <si>
    <t>MEETING-8103</t>
  </si>
  <si>
    <t>MEETING-8104</t>
  </si>
  <si>
    <t>1999-10-27T03:00:00Z</t>
  </si>
  <si>
    <t>Anne Richards</t>
  </si>
  <si>
    <t>former gov of tex  Anna Deavere Smith masonic mike and noel</t>
  </si>
  <si>
    <t>MEETING-8105</t>
  </si>
  <si>
    <t>2000-02-15T20:30:00Z</t>
  </si>
  <si>
    <t>MEETING-8106</t>
  </si>
  <si>
    <t>2000-12-25T18:30:00Z</t>
  </si>
  <si>
    <t>MEETING-8107</t>
  </si>
  <si>
    <t>Property Capital meeting</t>
  </si>
  <si>
    <t>MEETING-8108</t>
  </si>
  <si>
    <t>MEETING-8109</t>
  </si>
  <si>
    <t>1998-06-24T07:00:00Z</t>
  </si>
  <si>
    <t>1999-08-13T22:00:00Z</t>
  </si>
  <si>
    <t>Jona Group with David Chang</t>
  </si>
  <si>
    <t>415.750.3700</t>
  </si>
  <si>
    <t>MEETING-8112</t>
  </si>
  <si>
    <t>2000-02-29T22:30:00Z</t>
  </si>
  <si>
    <t>MEETING-8113</t>
  </si>
  <si>
    <t>1999-03-29T02:00:00Z</t>
  </si>
  <si>
    <t>Dinner with John &amp; Barb</t>
  </si>
  <si>
    <t>MEETING-8114</t>
  </si>
  <si>
    <t>MEETING-8115</t>
  </si>
  <si>
    <t>1999-11-02T01:00:00Z</t>
  </si>
  <si>
    <t>MEETING-8116</t>
  </si>
  <si>
    <t>Creative Presentation w/ addwater - Kim</t>
  </si>
  <si>
    <t>MEETING-8118</t>
  </si>
  <si>
    <t>2000-04-18T19:30:00Z</t>
  </si>
  <si>
    <t>MEETING-8119</t>
  </si>
  <si>
    <t>1998-08-24T07:00:00Z</t>
  </si>
  <si>
    <t>MEETING-8120</t>
  </si>
  <si>
    <t>MEETING-8122</t>
  </si>
  <si>
    <t>MEETING-8124</t>
  </si>
  <si>
    <t>1999-01-13T19:30:00Z</t>
  </si>
  <si>
    <t>Nancy G.</t>
  </si>
  <si>
    <t>MEETING-8126</t>
  </si>
  <si>
    <t>1999-10-01T16:30:00Z</t>
  </si>
  <si>
    <t>MEETING-8127</t>
  </si>
  <si>
    <t>MEETING-8128</t>
  </si>
  <si>
    <t>MEETING-8129</t>
  </si>
  <si>
    <t>2000-08-28T17:30:00Z</t>
  </si>
  <si>
    <t>MEETING-8131</t>
  </si>
  <si>
    <t>MEETING-8133</t>
  </si>
  <si>
    <t>2000-04-09T07:00:00Z</t>
  </si>
  <si>
    <t>MEETING-8134</t>
  </si>
  <si>
    <t>MEETING-8135</t>
  </si>
  <si>
    <t>MEETING-8137</t>
  </si>
  <si>
    <t>MEETING-8138</t>
  </si>
  <si>
    <t>1999-07-23T20:00:00Z</t>
  </si>
  <si>
    <t>PR status meeting</t>
  </si>
  <si>
    <t>MEETING-8139</t>
  </si>
  <si>
    <t>MEETING-8140</t>
  </si>
  <si>
    <t>MEETING-8141</t>
  </si>
  <si>
    <t>2000-02-21T08:00:00Z</t>
  </si>
  <si>
    <t>MEETING-8142</t>
  </si>
  <si>
    <t>1999-04-30T19:30:00Z</t>
  </si>
  <si>
    <t>MTV meeting</t>
  </si>
  <si>
    <t>China Basin rt on 4th Street 1st left on Berry  Parking lot 185 Berry Street - Lobby 2 - Suite 3600 415;977;0500 ext. 105 Lisa Media Technolgy Ventures</t>
  </si>
  <si>
    <t xml:space="preserve"> Peter Gardner is our contact</t>
  </si>
  <si>
    <t xml:space="preserve"> referral - from Brody? Or Josh</t>
  </si>
  <si>
    <t>MEETING-8143</t>
  </si>
  <si>
    <t>SECOND SATURDAY MEETING: Our next Second Saturday Meeting is scheduled for December 11th from noon - 2 p.m. at the McKenna Group. See &lt;http://www.mckenna-group.com/contact/directions.html&gt; for directions. If you are interested in presenting, or know of a promising company that would like to present, please send an executive summary to me for consideration at jef-@springboardangels.com &lt;/person?protectID=04505604712114623317106118610119204007814404221523412 3241143049216142254099102&gt;. CONGRATULATIONS! We now have 400 members in our community of entrepreneurs, angles and professional service providers. If you know of friends/colleagues that would be interested in joining the Springboard Community, please have them send an e-mail to springboardangels-subscrib-@egroups.com &lt;/person?protectID=06115409100907807218014917514808125300021005717907720 0250120006216015010218107058129041023223095101247080202066014081&gt;. Happy Venturing, Jefferson</t>
  </si>
  <si>
    <t>1999-06-15T22:00:00Z</t>
  </si>
  <si>
    <t>MEETING-8146</t>
  </si>
  <si>
    <t>MEETING-8147</t>
  </si>
  <si>
    <t>1999-07-29T19:30:00Z</t>
  </si>
  <si>
    <t>Carl lunch</t>
  </si>
  <si>
    <t>MEETING-8148</t>
  </si>
  <si>
    <t>1999-02-26T20:00:00Z</t>
  </si>
  <si>
    <t>Fresco's - meet Mary Bechman</t>
  </si>
  <si>
    <t>MEETING-8149</t>
  </si>
  <si>
    <t>1999-10-15T16:30:00Z</t>
  </si>
  <si>
    <t>Joan Osborne [at office]</t>
  </si>
  <si>
    <t>MEETING-8150</t>
  </si>
  <si>
    <t>2000-04-01T08:00:00Z</t>
  </si>
  <si>
    <t>MEETING-8151</t>
  </si>
  <si>
    <t>1999-05-07T17:30:00Z</t>
  </si>
  <si>
    <t>Michael Tchong</t>
  </si>
  <si>
    <t>1999-06-23T16:30:00Z</t>
  </si>
  <si>
    <t>MEETING-8153</t>
  </si>
  <si>
    <t>MEETING-8154</t>
  </si>
  <si>
    <t>MEETING-8156</t>
  </si>
  <si>
    <t>@ boardroom</t>
  </si>
  <si>
    <t>Meeting with Hikari - see previous email</t>
  </si>
  <si>
    <t>Shinji Kimura, the President of Hikari US Brendan Walsh, Investment Manager  re: Hikari Japan, Distribution and Strategic Investments.</t>
  </si>
  <si>
    <t>MEETING-8157</t>
  </si>
  <si>
    <t>1999-05-14T00:00:00Z</t>
  </si>
  <si>
    <t>Leslie/Rob/Craig re FSC</t>
  </si>
  <si>
    <t>MEETING-8158</t>
  </si>
  <si>
    <t>1999-06-30T20:30:00Z</t>
  </si>
  <si>
    <t>Paul G - LL candidate</t>
  </si>
  <si>
    <t>MEETING-8159</t>
  </si>
  <si>
    <t>MEETING-8160</t>
  </si>
  <si>
    <t>1998-02-08T08:00:00Z</t>
  </si>
  <si>
    <t>Rich Mironov</t>
  </si>
  <si>
    <t>MEETING-8162</t>
  </si>
  <si>
    <t>2000-06-13T21:30:00Z</t>
  </si>
  <si>
    <t>MEETING-8163</t>
  </si>
  <si>
    <t>2000-11-03T22:00:00Z</t>
  </si>
  <si>
    <t>MEETING-8164</t>
  </si>
  <si>
    <t>1999-10-27T14:30:00Z</t>
  </si>
  <si>
    <t>MEETING-8165</t>
  </si>
  <si>
    <t>2000-02-16T00:00:00Z</t>
  </si>
  <si>
    <t>MEETING-8166</t>
  </si>
  <si>
    <t>MEETING-8167</t>
  </si>
  <si>
    <t>1999-07-06T08:30:00Z</t>
  </si>
  <si>
    <t>Leslie 1:1 BoxerJam</t>
  </si>
  <si>
    <t>MEETING-8168</t>
  </si>
  <si>
    <t>2000-08-01T19:30:00Z</t>
  </si>
  <si>
    <t>MEETING-8169</t>
  </si>
  <si>
    <t>1999-11-04T08:00:00Z</t>
  </si>
  <si>
    <t>MEETING-8170</t>
  </si>
  <si>
    <t>1999-08-14T18:30:00Z</t>
  </si>
  <si>
    <t>MEETING-8171</t>
  </si>
  <si>
    <t>2000-02-22T22:30:00Z</t>
  </si>
  <si>
    <t>MEETING-8172</t>
  </si>
  <si>
    <t>MEETING-8173</t>
  </si>
  <si>
    <t>1999-05-25T18:00:00Z</t>
  </si>
  <si>
    <t>Jona Presentation</t>
  </si>
  <si>
    <t>MEETING-8175</t>
  </si>
  <si>
    <t>2000-04-11T19:30:00Z</t>
  </si>
  <si>
    <t>MEETING-8177</t>
  </si>
  <si>
    <t>1999-08-25T15:30:00Z</t>
  </si>
  <si>
    <t>Breakfast w/ Regina Lewis</t>
  </si>
  <si>
    <t>MEETING-8178</t>
  </si>
  <si>
    <t>MEETING-8180</t>
  </si>
  <si>
    <t>MEETING-8181</t>
  </si>
  <si>
    <t>1999-05-28T23:00:00Z</t>
  </si>
  <si>
    <t>Stop by Noel</t>
  </si>
  <si>
    <t>MEETING-8185</t>
  </si>
  <si>
    <t>2000-12-27T00:00:00Z</t>
  </si>
  <si>
    <t>MEETING-8186</t>
  </si>
  <si>
    <t>1999-01-13T21:00:00Z</t>
  </si>
  <si>
    <t>Julie B.</t>
  </si>
  <si>
    <t>1999-10-03T19:00:00Z</t>
  </si>
  <si>
    <t>Wendy will call</t>
  </si>
  <si>
    <t>MEETING-8188</t>
  </si>
  <si>
    <t>2000-04-16T07:00:00Z</t>
  </si>
  <si>
    <t>MEETING-8189</t>
  </si>
  <si>
    <t>Call restricted stock department - Schwab</t>
  </si>
  <si>
    <t>MEETING-8190</t>
  </si>
  <si>
    <t>MEETING-8191</t>
  </si>
  <si>
    <t>2000-08-21T17:30:00Z</t>
  </si>
  <si>
    <t>MEETING-8192</t>
  </si>
  <si>
    <t>Lunch with Rhona &amp; Rick</t>
  </si>
  <si>
    <t>MEETING-8194</t>
  </si>
  <si>
    <t>MEETING-8195</t>
  </si>
  <si>
    <t>1999-01-21T18:00:00Z</t>
  </si>
  <si>
    <t>Bucks at 10 am - Jean Rossiter</t>
  </si>
  <si>
    <t>jrossiter@aol.com</t>
  </si>
  <si>
    <t>MEETING-8196</t>
  </si>
  <si>
    <t>2000-04-06T07:00:00Z</t>
  </si>
  <si>
    <t>MEETING-8197</t>
  </si>
  <si>
    <t>2000-04-20T20:00:00Z</t>
  </si>
  <si>
    <t>MEETING-8198</t>
  </si>
  <si>
    <t>MEETING-8199</t>
  </si>
  <si>
    <t>MEETING-8200</t>
  </si>
  <si>
    <t>1999-07-23T21:00:00Z</t>
  </si>
  <si>
    <t>Noel ... CEO - 1-800-Wineshop Company</t>
  </si>
  <si>
    <t>www.800wineshop.com  currently in antioch moving Napa  Funders - angel round - private investors -  helping getting them VCs - great - possibility -</t>
  </si>
  <si>
    <t>MEETING-8201</t>
  </si>
  <si>
    <t>2000-05-09T23:00:00Z</t>
  </si>
  <si>
    <t>MEETING-8202</t>
  </si>
  <si>
    <t>1999-02-09T22:00:00Z</t>
  </si>
  <si>
    <t>Dentist for Marcia &amp; Sasha</t>
  </si>
  <si>
    <t>MEETING-8203</t>
  </si>
  <si>
    <t>2000-02-18T08:00:00Z</t>
  </si>
  <si>
    <t>MEETING-8204</t>
  </si>
  <si>
    <t>2000-11-25T08:00:00Z</t>
  </si>
  <si>
    <t>MEETING-8205</t>
  </si>
  <si>
    <t>2000-09-21T18:00:00Z</t>
  </si>
  <si>
    <t>MEETING-8206</t>
  </si>
  <si>
    <t>1999-07-29T22:00:00Z</t>
  </si>
  <si>
    <t>Chris Hyland 310-581-7528 ... Trish - stamps.com -</t>
  </si>
  <si>
    <t>MEETING-8208</t>
  </si>
  <si>
    <t>1999-10-15T19:30:00Z</t>
  </si>
  <si>
    <t>Lunch with Robin M - MacArthur Park</t>
  </si>
  <si>
    <t>MEETING-8209</t>
  </si>
  <si>
    <t>2000-03-31T08:00:00Z</t>
  </si>
  <si>
    <t>MEETING-8212</t>
  </si>
  <si>
    <t>MEETING-8214</t>
  </si>
  <si>
    <t>2000-09-26T21:30:00Z</t>
  </si>
  <si>
    <t>MEETING-8215</t>
  </si>
  <si>
    <t>1999-03-10T18:00:00Z</t>
  </si>
  <si>
    <t>Paul Belotti</t>
  </si>
  <si>
    <t>MEETING-8216</t>
  </si>
  <si>
    <t>1999-10-20T14:30:00Z</t>
  </si>
  <si>
    <t>MEETING-8217</t>
  </si>
  <si>
    <t>Heidi Kay (t)</t>
  </si>
  <si>
    <t>MEETING-8218</t>
  </si>
  <si>
    <t>FSC Call</t>
  </si>
  <si>
    <t>MEETING-8219</t>
  </si>
  <si>
    <t>2000-09-17T07:00:00Z</t>
  </si>
  <si>
    <t>Joe &amp; Carol</t>
  </si>
  <si>
    <t>MEETING-8220</t>
  </si>
  <si>
    <t>2000-01-04T18:00:00Z</t>
  </si>
  <si>
    <t>David</t>
  </si>
  <si>
    <t>MEETING-8221</t>
  </si>
  <si>
    <t>2000-03-08T08:00:00Z</t>
  </si>
  <si>
    <t>MEETING-8222</t>
  </si>
  <si>
    <t>2000-11-14T20:30:00Z</t>
  </si>
  <si>
    <t>MEETING-8223</t>
  </si>
  <si>
    <t>MEETING-8224</t>
  </si>
  <si>
    <t>1999-03-19T01:00:00Z</t>
  </si>
  <si>
    <t>Andrew Beebe [t]</t>
  </si>
  <si>
    <t>MEETING-8225</t>
  </si>
  <si>
    <t>MEETING-8226</t>
  </si>
  <si>
    <t>1999-10-27T20:00:00Z</t>
  </si>
  <si>
    <t>Lunch with Brian Anderson</t>
  </si>
  <si>
    <t>Bella Saratoga - between 3rd &amp; 4th Big Basin Way</t>
  </si>
  <si>
    <t>MEETING-8227</t>
  </si>
  <si>
    <t>2000-02-15T22:30:00Z</t>
  </si>
  <si>
    <t>MEETING-8228</t>
  </si>
  <si>
    <t>2000-12-11T18:30:00Z</t>
  </si>
  <si>
    <t>MEETING-8229</t>
  </si>
  <si>
    <t>1999-05-20T18:00:00Z</t>
  </si>
  <si>
    <t>Jennifer Butz</t>
  </si>
  <si>
    <t>MEETING-8230</t>
  </si>
  <si>
    <t>1999-07-06T09:30:00Z</t>
  </si>
  <si>
    <t>Erik re log in architecture</t>
  </si>
  <si>
    <t>MEETING-8231</t>
  </si>
  <si>
    <t>2000-07-25T19:30:00Z</t>
  </si>
  <si>
    <t>MEETING-8233</t>
  </si>
  <si>
    <t>1999-08-16T21:00:00Z</t>
  </si>
  <si>
    <t>MEETING-8234</t>
  </si>
  <si>
    <t>2000-07-07T21:00:00Z</t>
  </si>
  <si>
    <t>MEETING-8235</t>
  </si>
  <si>
    <t>2000-04-30T07:00:00Z</t>
  </si>
  <si>
    <t>MEETING-8236</t>
  </si>
  <si>
    <t>1999-05-25T21:00:00Z</t>
  </si>
  <si>
    <t>Kim transition</t>
  </si>
  <si>
    <t>MEETING-8238</t>
  </si>
  <si>
    <t>MEETING-8240</t>
  </si>
  <si>
    <t>2000-04-04T19:30:00Z</t>
  </si>
  <si>
    <t>MEETING-8241</t>
  </si>
  <si>
    <t>1998-08-28T07:00:00Z</t>
  </si>
  <si>
    <t>Me</t>
  </si>
  <si>
    <t>MEETING-8242</t>
  </si>
  <si>
    <t>Product Strategy Meeting</t>
  </si>
  <si>
    <t>MEETING-8243</t>
  </si>
  <si>
    <t>MEETING-8245</t>
  </si>
  <si>
    <t>2000-03-17T22:00:00Z</t>
  </si>
  <si>
    <t>1999-07-14T22:30:00Z</t>
  </si>
  <si>
    <t>Sophie Ryder</t>
  </si>
  <si>
    <t>Charles Belloc Lowndes Belloc Lowndes Fine Art 300 West Superior Street Suite 203 Chicago  IL 60610</t>
  </si>
  <si>
    <t>MEETING-8248</t>
  </si>
  <si>
    <t>MEETING-8251</t>
  </si>
  <si>
    <t>1999-10-04T17:30:00Z</t>
  </si>
  <si>
    <t>MEETING-8252</t>
  </si>
  <si>
    <t>MEETING-8253</t>
  </si>
  <si>
    <t>MEETING-8254</t>
  </si>
  <si>
    <t>MEETING-8255</t>
  </si>
  <si>
    <t>MEETING-8256</t>
  </si>
  <si>
    <t>1999-01-21T20:30:00Z</t>
  </si>
  <si>
    <t>MEETING-8257</t>
  </si>
  <si>
    <t>2000-04-03T07:00:00Z</t>
  </si>
  <si>
    <t>MEETING-8258</t>
  </si>
  <si>
    <t>MEETING-8259</t>
  </si>
  <si>
    <t>2000-04-24T17:30:00Z</t>
  </si>
  <si>
    <t>MEETING-8260</t>
  </si>
  <si>
    <t>1999-04-27T20:30:00Z</t>
  </si>
  <si>
    <t>Website meeting</t>
  </si>
  <si>
    <t>1999-12-02T02:00:00Z</t>
  </si>
  <si>
    <t>Flycast party [6 - 10 pm at Mercury 540 Howard Street between 1st &amp; 2nd Street]</t>
  </si>
  <si>
    <t>MEETING-8262</t>
  </si>
  <si>
    <t>MEETING-8263</t>
  </si>
  <si>
    <t>2000-05-02T23:00:00Z</t>
  </si>
  <si>
    <t>MEETING-8264</t>
  </si>
  <si>
    <t>1999-02-10T18:00:00Z</t>
  </si>
  <si>
    <t>Meet Jay re biz plan</t>
  </si>
  <si>
    <t>MEETING-8265</t>
  </si>
  <si>
    <t>2000-02-15T08:00:00Z</t>
  </si>
  <si>
    <t>MEETING-8266</t>
  </si>
  <si>
    <t>2000-10-28T07:00:00Z</t>
  </si>
  <si>
    <t>MEETING-8267</t>
  </si>
  <si>
    <t>MEETING-8268</t>
  </si>
  <si>
    <t>Norwest Partners Meeting</t>
  </si>
  <si>
    <t>Kevin Hall and Bob Abbott have scheduled us to present to the partners at Norwest on Monday at 3pm.</t>
  </si>
  <si>
    <t>MEETING-8269</t>
  </si>
  <si>
    <t>1999-12-14T16:00:00Z</t>
  </si>
  <si>
    <t>Breakfast with Mary Doan ... mfdoan@round1.com</t>
  </si>
  <si>
    <t>1999-06-16T19:30:00Z</t>
  </si>
  <si>
    <t>Interview Amy again</t>
  </si>
  <si>
    <t>MEETING-8271</t>
  </si>
  <si>
    <t>MEETING-8272</t>
  </si>
  <si>
    <t>MEETING-8274</t>
  </si>
  <si>
    <t>2000-09-10T07:00:00Z</t>
  </si>
  <si>
    <t>Sarah Rose Mironov</t>
  </si>
  <si>
    <t>MEETING-8275</t>
  </si>
  <si>
    <t>2000-02-26T08:00:00Z</t>
  </si>
  <si>
    <t>MEETING-8276</t>
  </si>
  <si>
    <t>1999-05-08T21:00:00Z</t>
  </si>
  <si>
    <t>Wendy &amp; Calvin</t>
  </si>
  <si>
    <t>MEETING-8278</t>
  </si>
  <si>
    <t>MEETING-8279</t>
  </si>
  <si>
    <t>1999-08-03T22:00:00Z</t>
  </si>
  <si>
    <t>Paul G.</t>
  </si>
  <si>
    <t>MEETING-8280</t>
  </si>
  <si>
    <t>MEETING-8281</t>
  </si>
  <si>
    <t>1999-03-10T18:30:00Z</t>
  </si>
  <si>
    <t>MEETING-8282</t>
  </si>
  <si>
    <t>Chris Bensen</t>
  </si>
  <si>
    <t>MEETING-8283</t>
  </si>
  <si>
    <t>1999-05-14T18:00:00Z</t>
  </si>
  <si>
    <t>Call Lyn!</t>
  </si>
  <si>
    <t>1999-06-30T23:00:00Z</t>
  </si>
  <si>
    <t>Rob 1:1</t>
  </si>
  <si>
    <t>MEETING-8286</t>
  </si>
  <si>
    <t>2000-11-07T20:30:00Z</t>
  </si>
  <si>
    <t>MEETING-8289</t>
  </si>
  <si>
    <t>MEETING-8290</t>
  </si>
  <si>
    <t>2000-05-30T21:30:00Z</t>
  </si>
  <si>
    <t>1999-03-19T02:30:00Z</t>
  </si>
  <si>
    <t>MEETING-8292</t>
  </si>
  <si>
    <t>MEETING-8293</t>
  </si>
  <si>
    <t>1999-10-28T20:30:00Z</t>
  </si>
  <si>
    <t>Tony - re Marilisa</t>
  </si>
  <si>
    <t>meth</t>
  </si>
  <si>
    <t>MEETING-8294</t>
  </si>
  <si>
    <t>2000-12-04T18:30:00Z</t>
  </si>
  <si>
    <t>MEETING-8295</t>
  </si>
  <si>
    <t>1999-05-20T19:00:00Z</t>
  </si>
  <si>
    <t>Lunch with Karen Edwards at the Decathalon Club [t]</t>
  </si>
  <si>
    <t>MEETING-8296</t>
  </si>
  <si>
    <t>1999-07-06T10:00:00Z</t>
  </si>
  <si>
    <t>Barbara C. interview</t>
  </si>
  <si>
    <t>MEETING-8297</t>
  </si>
  <si>
    <t>2000-07-18T19:30:00Z</t>
  </si>
  <si>
    <t>MEETING-8299</t>
  </si>
  <si>
    <t>1999-08-16T22:00:00Z</t>
  </si>
  <si>
    <t>MEETING-8300</t>
  </si>
  <si>
    <t>MEETING-8301</t>
  </si>
  <si>
    <t>MEETING-8303</t>
  </si>
  <si>
    <t>Frank Howland's Anniversary</t>
  </si>
  <si>
    <t>1999-07-09T17:30:00Z</t>
  </si>
  <si>
    <t>MEETING-8305</t>
  </si>
  <si>
    <t>2000-03-28T20:30:00Z</t>
  </si>
  <si>
    <t>MEETING-8306</t>
  </si>
  <si>
    <t>1998-09-17T07:00:00Z</t>
  </si>
  <si>
    <t>MEETING-8308</t>
  </si>
  <si>
    <t>2000-11-23T21:00:00Z</t>
  </si>
  <si>
    <t>MEETING-8310</t>
  </si>
  <si>
    <t>1999-04-09T16:30:00Z</t>
  </si>
  <si>
    <t>Kevin JWT guy at Brentwood</t>
  </si>
  <si>
    <t>MEETING-8311</t>
  </si>
  <si>
    <t>2000-03-10T22:00:00Z</t>
  </si>
  <si>
    <t>MEETING-8312</t>
  </si>
  <si>
    <t>1999-05-31T19:30:00Z</t>
  </si>
  <si>
    <t>MEETING-8314</t>
  </si>
  <si>
    <t>1999-07-15T21:00:00Z</t>
  </si>
  <si>
    <t>Dave Miller [t] if not at 9 am tomorrow</t>
  </si>
  <si>
    <t>MEETING-8315</t>
  </si>
  <si>
    <t>MEETING-8316</t>
  </si>
  <si>
    <t>1999-01-14T16:00:00Z</t>
  </si>
  <si>
    <t>1999-10-04T19:00:00Z</t>
  </si>
  <si>
    <t>Lunch w/ Wendy - New Montgomery &amp; market - XYZ - Hotel W</t>
  </si>
  <si>
    <t>MEETING-8318</t>
  </si>
  <si>
    <t>MEETING-8319</t>
  </si>
  <si>
    <t>2000-08-07T17:30:00Z</t>
  </si>
  <si>
    <t>MEETING-8320</t>
  </si>
  <si>
    <t>Outdoor signage meeting</t>
  </si>
  <si>
    <t>MEETING-8322</t>
  </si>
  <si>
    <t>2000-08-15T23:00:00Z</t>
  </si>
  <si>
    <t>MEETING-8323</t>
  </si>
  <si>
    <t>MEETING-8324</t>
  </si>
  <si>
    <t>2000-04-06T20:00:00Z</t>
  </si>
  <si>
    <t>MEETING-8325</t>
  </si>
  <si>
    <t>2000-04-17T17:30:00Z</t>
  </si>
  <si>
    <t>MEETING-8326</t>
  </si>
  <si>
    <t>1999-04-28T01:00:00Z</t>
  </si>
  <si>
    <t>Small Claims Court with Rich</t>
  </si>
  <si>
    <t>800 N. Humboldt St. San Mateo, CA 94401 (650) 573-2605</t>
  </si>
  <si>
    <t>MEETING-8327</t>
  </si>
  <si>
    <t>1999-12-02T04:00:00Z</t>
  </si>
  <si>
    <t>Ed Ball at Herbst</t>
  </si>
  <si>
    <t>MEETING-8328</t>
  </si>
  <si>
    <t>Agency meeting</t>
  </si>
  <si>
    <t>Peter + Cymber, Ari, Ellen can make it</t>
  </si>
  <si>
    <t>MEETING-8329</t>
  </si>
  <si>
    <t>2000-06-23T18:30:00Z</t>
  </si>
  <si>
    <t>MEETING-8330</t>
  </si>
  <si>
    <t>2000-04-25T23:00:00Z</t>
  </si>
  <si>
    <t>MEETING-8331</t>
  </si>
  <si>
    <t>1999-02-11T16:00:00Z</t>
  </si>
  <si>
    <t>Heidi reschedule</t>
  </si>
  <si>
    <t>MEETING-8332</t>
  </si>
  <si>
    <t>Barbara re sales tools</t>
  </si>
  <si>
    <t>MEETING-8333</t>
  </si>
  <si>
    <t>2000-02-12T08:00:00Z</t>
  </si>
  <si>
    <t>MEETING-8334</t>
  </si>
  <si>
    <t>MEETING-8335</t>
  </si>
  <si>
    <t>1999-05-03T20:30:00Z</t>
  </si>
  <si>
    <t>MEETING-8337</t>
  </si>
  <si>
    <t>1999-06-17T01:30:00Z</t>
  </si>
  <si>
    <t>David Hayden - Chairman - Critical Path</t>
  </si>
  <si>
    <t>320 First Street San Francisco  At Critical Path Mail checks to Coral Hunt, GSB</t>
  </si>
  <si>
    <t>MEETING-8338</t>
  </si>
  <si>
    <t>MEETING-8339</t>
  </si>
  <si>
    <t>1999-07-30T17:30:00Z</t>
  </si>
  <si>
    <t>MEETING-8340</t>
  </si>
  <si>
    <t>1999-06-25T02:00:00Z</t>
  </si>
  <si>
    <t>MEETING-8341</t>
  </si>
  <si>
    <t>2000-04-06T18:00:00Z</t>
  </si>
  <si>
    <t>MEETING-8342</t>
  </si>
  <si>
    <t>2000-12-28T08:00:00Z</t>
  </si>
  <si>
    <t>1999-08-03T23:00:00Z</t>
  </si>
  <si>
    <t>MEETING-8344</t>
  </si>
  <si>
    <t>MEETING-8346</t>
  </si>
  <si>
    <t>1999-05-14T20:30:00Z</t>
  </si>
  <si>
    <t>Call Rob Gemmell</t>
  </si>
  <si>
    <t>5/14 - Review strategic plan &amp; brand messaging platform (is 1:30 for a 30 min. call good for you?)</t>
  </si>
  <si>
    <t>MEETING-8347</t>
  </si>
  <si>
    <t>2000-01-05T19:00:00Z</t>
  </si>
  <si>
    <t>Meet with Craig Stewart</t>
  </si>
  <si>
    <t>MEETING-8348</t>
  </si>
  <si>
    <t>2000-10-31T20:30:00Z</t>
  </si>
  <si>
    <t>MEETING-8349</t>
  </si>
  <si>
    <t>2000-05-23T21:30:00Z</t>
  </si>
  <si>
    <t>MEETING-8350</t>
  </si>
  <si>
    <t>email  - allen@ventureassoc.com  12:00   Sabourin</t>
  </si>
  <si>
    <t>MEETING-8351</t>
  </si>
  <si>
    <t>2000-10-13T21:00:00Z</t>
  </si>
  <si>
    <t>MEETING-8352</t>
  </si>
  <si>
    <t>Dave and Selma</t>
  </si>
  <si>
    <t>MEETING-8353</t>
  </si>
  <si>
    <t>2000-11-27T18:30:00Z</t>
  </si>
  <si>
    <t>MEETING-8354</t>
  </si>
  <si>
    <t>1999-05-20T21:30:00Z</t>
  </si>
  <si>
    <t>Kim Munson</t>
  </si>
  <si>
    <t>MEETING-8355</t>
  </si>
  <si>
    <t>2000-01-15T22:30:00Z</t>
  </si>
  <si>
    <t>Michelle - H&amp;S LA - 213.237.6289</t>
  </si>
  <si>
    <t>MEETING-8356</t>
  </si>
  <si>
    <t>1999-07-06T20:30:00Z</t>
  </si>
  <si>
    <t>Leslie 1:1</t>
  </si>
  <si>
    <t>MEETING-8357</t>
  </si>
  <si>
    <t>1998-07-05T07:00:00Z</t>
  </si>
  <si>
    <t>MEETING-8359</t>
  </si>
  <si>
    <t>1999-03-30T20:00:00Z</t>
  </si>
  <si>
    <t>MEETING-8360</t>
  </si>
  <si>
    <t>MEETING-8361</t>
  </si>
  <si>
    <t>1999-05-26T15:30:00Z</t>
  </si>
  <si>
    <t>MEETING-8363</t>
  </si>
  <si>
    <t>2000-04-23T03:00:00Z</t>
  </si>
  <si>
    <t>Berkeley Rep - Addison</t>
  </si>
  <si>
    <t>Let my Enemy Live Long</t>
  </si>
  <si>
    <t>MEETING-8364</t>
  </si>
  <si>
    <t>1999-07-10T02:00:00Z</t>
  </si>
  <si>
    <t>Betsy for Dinner</t>
  </si>
  <si>
    <t>MEETING-8365</t>
  </si>
  <si>
    <t>2000-03-21T20:30:00Z</t>
  </si>
  <si>
    <t>1999-08-26T17:00:00Z</t>
  </si>
  <si>
    <t>Discuss Technologic Partners Demo Needs</t>
  </si>
  <si>
    <t>MEETING-8368</t>
  </si>
  <si>
    <t>MEETING-8370</t>
  </si>
  <si>
    <t>1999-04-09T17:00:00Z</t>
  </si>
  <si>
    <t>Turner/Martin</t>
  </si>
  <si>
    <t>MEETING-8371</t>
  </si>
  <si>
    <t>2000-03-03T22:00:00Z</t>
  </si>
  <si>
    <t>1999-07-15T22:00:00Z</t>
  </si>
  <si>
    <t>Call Marcos</t>
  </si>
  <si>
    <t>MEETING-8374</t>
  </si>
  <si>
    <t>MEETING-8375</t>
  </si>
  <si>
    <t>MEETING-8376</t>
  </si>
  <si>
    <t>Heidi or moved to 14th?</t>
  </si>
  <si>
    <t>MEETING-8377</t>
  </si>
  <si>
    <t>1999-10-05T02:00:00Z</t>
  </si>
  <si>
    <t>Pick Sasha &amp; Alex up at soccer</t>
  </si>
  <si>
    <t>MEETING-8378</t>
  </si>
  <si>
    <t>MEETING-8380</t>
  </si>
  <si>
    <t>Elizabeth at Mindstorm re white paper</t>
  </si>
  <si>
    <t>I have set up a conference call number for tomorrow's 9am meeting. Please dial 1-800-724-3350 and ask for the Mindstorm call.  Thanks, Sarah</t>
  </si>
  <si>
    <t>MEETING-8383</t>
  </si>
  <si>
    <t>2000-08-08T23:00:00Z</t>
  </si>
  <si>
    <t>MEETING-8384</t>
  </si>
  <si>
    <t>1999-10-07T15:30:00Z</t>
  </si>
  <si>
    <t>Lynn Harvey</t>
  </si>
  <si>
    <t>MEETING-8385</t>
  </si>
  <si>
    <t>2000-03-28T08:00:00Z</t>
  </si>
  <si>
    <t>MEETING-8386</t>
  </si>
  <si>
    <t>2000-03-30T21:00:00Z</t>
  </si>
  <si>
    <t>MEETING-8388</t>
  </si>
  <si>
    <t>1999-04-28T15:30:00Z</t>
  </si>
  <si>
    <t>Prairie Conference Call with iMall</t>
  </si>
  <si>
    <t>MEETING-8390</t>
  </si>
  <si>
    <t>1999-12-03T20:00:00Z</t>
  </si>
  <si>
    <t>Lunch with Brad Husick - RWC - Bridgeparkway -</t>
  </si>
  <si>
    <t>left on Bridge almost to the bay  2800 Bridgeway 2nd Floor</t>
  </si>
  <si>
    <t>MEETING-8391</t>
  </si>
  <si>
    <t>MEETING-8392</t>
  </si>
  <si>
    <t>MEETING-8393</t>
  </si>
  <si>
    <t>1999-02-12T17:00:00Z</t>
  </si>
  <si>
    <t>Michelle Nails</t>
  </si>
  <si>
    <t>MEETING-8394</t>
  </si>
  <si>
    <t>1999-10-12T23:00:00Z</t>
  </si>
  <si>
    <t>MEETING-8395</t>
  </si>
  <si>
    <t>2000-09-30T07:00:00Z</t>
  </si>
  <si>
    <t>MEETING-8396</t>
  </si>
  <si>
    <t>1999-12-14T23:00:00Z</t>
  </si>
  <si>
    <t>MEETING-8397</t>
  </si>
  <si>
    <t>MEETING-8398</t>
  </si>
  <si>
    <t>2000-12-26T22:30:00Z</t>
  </si>
  <si>
    <t>MEETING-8399</t>
  </si>
  <si>
    <t>1999-06-25T17:30:00Z</t>
  </si>
  <si>
    <t>MEETING-8400</t>
  </si>
  <si>
    <t>2000-11-30T08:00:00Z</t>
  </si>
  <si>
    <t>MEETING-8401</t>
  </si>
  <si>
    <t>1999-08-04T01:00:00Z</t>
  </si>
  <si>
    <t>I would like to have two strategy meetings next week -- one on Tuesday night (6pm - 8pm) with all of us, the other on Wednesday night or possibly Thursday night (6pm - 8pm) with all of us plus Randy and Ellen Levy.</t>
  </si>
  <si>
    <t>MEETING-8402</t>
  </si>
  <si>
    <t>MEETING-8403</t>
  </si>
  <si>
    <t>1999-03-10T20:30:00Z</t>
  </si>
  <si>
    <t>Randy Komisar</t>
  </si>
  <si>
    <t>Ridgeside Cafe, (off hwy 280 @ Alpine) tomorrow @ noon?  shopping center on right   Law - Apple - Claris - Go as COO - Lucas Arts CEO - CEO of Crystal Dynamics - virtual CEO Strategic thinks outside of the box ... very very smart ... really ikes the r</t>
  </si>
  <si>
    <t>1999-05-14T21:30:00Z</t>
  </si>
  <si>
    <t>Meet agency</t>
  </si>
  <si>
    <t>MEETING-8405</t>
  </si>
  <si>
    <t>2000-10-24T19:30:00Z</t>
  </si>
  <si>
    <t>MEETING-8406</t>
  </si>
  <si>
    <t>2000-05-16T21:30:00Z</t>
  </si>
  <si>
    <t>MEETING-8407</t>
  </si>
  <si>
    <t>1999-03-20T22:00:00Z</t>
  </si>
  <si>
    <t>Tim Roberts - The Springfield Project [t]</t>
  </si>
  <si>
    <t>Circadia. (Mariposa and Bryant).  Tim</t>
  </si>
  <si>
    <t>MEETING-8408</t>
  </si>
  <si>
    <t>MEETING-8409</t>
  </si>
  <si>
    <t>1999-10-29T07:00:00Z</t>
  </si>
  <si>
    <t>MEETING-8410</t>
  </si>
  <si>
    <t>Sun finalize agreement final review</t>
  </si>
  <si>
    <t>MEETING-8411</t>
  </si>
  <si>
    <t>2000-11-20T18:30:00Z</t>
  </si>
  <si>
    <t>MEETING-8412</t>
  </si>
  <si>
    <t>Kim</t>
  </si>
  <si>
    <t>2000-01-15T23:30:00Z</t>
  </si>
  <si>
    <t>Giselle Bisson - message from - Marketing Coordinator - Amy Ochert 408.626.7083</t>
  </si>
  <si>
    <t>1999-07-06T22:00:00Z</t>
  </si>
  <si>
    <t>Barbara Cammozzi</t>
  </si>
  <si>
    <t>MEETING-8415</t>
  </si>
  <si>
    <t>2000-07-04T19:30:00Z</t>
  </si>
  <si>
    <t>1999-08-17T00:00:00Z</t>
  </si>
  <si>
    <t>MEETING-8417</t>
  </si>
  <si>
    <t>2000-12-01T20:00:00Z</t>
  </si>
  <si>
    <t>MEETING-8418</t>
  </si>
  <si>
    <t>1999-03-30T21:30:00Z</t>
  </si>
  <si>
    <t>lnfoseek Mark Austin</t>
  </si>
  <si>
    <t>Infoseek  Gap analysis 80% there</t>
  </si>
  <si>
    <t>MEETING-8419</t>
  </si>
  <si>
    <t>2000-06-16T21:00:00Z</t>
  </si>
  <si>
    <t>MEETING-8420</t>
  </si>
  <si>
    <t>1999-11-03T00:00:00Z</t>
  </si>
  <si>
    <t>1:1 with Rob:Marcia</t>
  </si>
  <si>
    <t>MEETING-8423</t>
  </si>
  <si>
    <t>2000-03-14T20:30:00Z</t>
  </si>
  <si>
    <t>MEETING-8426</t>
  </si>
  <si>
    <t>1999-08-26T19:30:00Z</t>
  </si>
  <si>
    <t>MEETING-8427</t>
  </si>
  <si>
    <t>2000-11-09T21:00:00Z</t>
  </si>
  <si>
    <t>MEETING-8429</t>
  </si>
  <si>
    <t>1999-04-10T01:30:00Z</t>
  </si>
  <si>
    <t>Dinner with Ellen Levy</t>
  </si>
  <si>
    <t>MEETING-8430</t>
  </si>
  <si>
    <t>2000-02-25T22:00:00Z</t>
  </si>
  <si>
    <t>1999-11-08T19:00:00Z</t>
  </si>
  <si>
    <t>eBetween meeting</t>
  </si>
  <si>
    <t>MEETING-8436</t>
  </si>
  <si>
    <t>1999-06-16T07:00:00Z</t>
  </si>
  <si>
    <t>Amy Shaver back in for 2nd round</t>
  </si>
  <si>
    <t>Thanks!  Ruth  10:00 - 10:45AM : Rob 10:45 - 11:30AM : Carl &amp; Tony 11:30 - 12:00PM : Marilisa 12:00 - 12:30PM : Marcia 12:30 - 1:30PM  : Leslie</t>
  </si>
  <si>
    <t>MEETING-8440</t>
  </si>
  <si>
    <t>1999-06-23T07:00:00Z</t>
  </si>
  <si>
    <t>MEETING-8443</t>
  </si>
  <si>
    <t>1200 words due to Digitrends</t>
  </si>
  <si>
    <t>on affiliate marketing</t>
  </si>
  <si>
    <t>MEETING-8454</t>
  </si>
  <si>
    <t>2000-09-18T14:30:00Z</t>
  </si>
  <si>
    <t>MEETING-8473</t>
  </si>
  <si>
    <t>1999-01-07T17:00:00Z</t>
  </si>
  <si>
    <t>Call Colin Savage</t>
  </si>
  <si>
    <t>MEETING-8474</t>
  </si>
  <si>
    <t>1999-08-05T07:00:00Z</t>
  </si>
  <si>
    <t>1999-05-25T07:00:00Z</t>
  </si>
  <si>
    <t>RM:  Doug Askins?</t>
  </si>
  <si>
    <t>MEETING-8477</t>
  </si>
  <si>
    <t>1999-11-18T08:00:00Z</t>
  </si>
  <si>
    <t>meet with Joan Osburn?!</t>
  </si>
  <si>
    <t>MEETING-8480</t>
  </si>
  <si>
    <t>2000-07-12T14:30:00Z</t>
  </si>
  <si>
    <t>MEETING-8494</t>
  </si>
  <si>
    <t>2000-09-04T14:30:00Z</t>
  </si>
  <si>
    <t>MEETING-8495</t>
  </si>
  <si>
    <t>1999-10-26T07:00:00Z</t>
  </si>
  <si>
    <t>Jonathan Fuller Forman [1999]</t>
  </si>
  <si>
    <t>MEETING-8501</t>
  </si>
  <si>
    <t>1998-12-12T02:00:00Z</t>
  </si>
  <si>
    <t>Rich's Xmas party [time tentative]</t>
  </si>
  <si>
    <t>MEETING-8504</t>
  </si>
  <si>
    <t>1999-12-15T15:30:00Z</t>
  </si>
  <si>
    <t>MEETING-8513</t>
  </si>
  <si>
    <t>2000-01-03T15:30:00Z</t>
  </si>
  <si>
    <t>MEETING-8522</t>
  </si>
  <si>
    <t>2000-02-16T15:30:00Z</t>
  </si>
  <si>
    <t>MEETING-8533</t>
  </si>
  <si>
    <t>1999-10-02T07:00:00Z</t>
  </si>
  <si>
    <t>Call Wendy Sellwood</t>
  </si>
  <si>
    <t>MEETING-8534</t>
  </si>
  <si>
    <t>1999-04-08T07:00:00Z</t>
  </si>
  <si>
    <t>MEETING-8536</t>
  </si>
  <si>
    <t>2000-04-03T14:30:00Z</t>
  </si>
  <si>
    <t>MEETING-8537</t>
  </si>
  <si>
    <t>2000-01-07T08:00:00Z</t>
  </si>
  <si>
    <t>Heidi Kay</t>
  </si>
  <si>
    <t>MEETING-8559</t>
  </si>
  <si>
    <t>MEETING-8566</t>
  </si>
  <si>
    <t>1999-07-19T07:00:00Z</t>
  </si>
  <si>
    <t>Marilisa in training</t>
  </si>
  <si>
    <t>MEETING-8576</t>
  </si>
  <si>
    <t>1999-04-12T07:00:00Z</t>
  </si>
  <si>
    <t>MEETING-8577</t>
  </si>
  <si>
    <t>1999-11-10T15:30:00Z</t>
  </si>
  <si>
    <t>MEETING-8582</t>
  </si>
  <si>
    <t>2000-07-17T14:30:00Z</t>
  </si>
  <si>
    <t>MEETING-8586</t>
  </si>
  <si>
    <t>1999-11-29T15:30:00Z</t>
  </si>
  <si>
    <t>MEETING-8592</t>
  </si>
  <si>
    <t>1999-04-24T07:00:00Z</t>
  </si>
  <si>
    <t>Lynn Studio w Noel</t>
  </si>
  <si>
    <t>MEETING-8594</t>
  </si>
  <si>
    <t>2000-09-06T14:30:00Z</t>
  </si>
  <si>
    <t>MEETING-8598</t>
  </si>
  <si>
    <t>1998-12-11T20:00:00Z</t>
  </si>
  <si>
    <t>Lunch with Carol - reconfirm at Roti</t>
  </si>
  <si>
    <t>MEETING-8607</t>
  </si>
  <si>
    <t>2000-05-24T14:30:00Z</t>
  </si>
  <si>
    <t>MEETING-8611</t>
  </si>
  <si>
    <t>1999-08-16T07:00:00Z</t>
  </si>
  <si>
    <t>Rich dinner with Hank</t>
  </si>
  <si>
    <t>MEETING-8617</t>
  </si>
  <si>
    <t>2000-01-05T15:30:00Z</t>
  </si>
  <si>
    <t>MEETING-8622</t>
  </si>
  <si>
    <t>Dan Oudette/Marcia Kadanoff - JOINT THING</t>
  </si>
  <si>
    <t>MEETING-8627</t>
  </si>
  <si>
    <t>1999-09-21T07:00:00Z</t>
  </si>
  <si>
    <t>PSG White Paper</t>
  </si>
  <si>
    <t>PSG Briefings complete 9/3/99</t>
  </si>
  <si>
    <t>PSG Draft of White Ppaer 9/10/99</t>
  </si>
  <si>
    <t>PSG Review period complete 9/17/99</t>
  </si>
  <si>
    <t>PSG Final version 9/21/99</t>
  </si>
  <si>
    <t>PSG Last date for approval 9/30/99</t>
  </si>
  <si>
    <t>PSG Final version delivered</t>
  </si>
  <si>
    <t>1999-06-22T07:00:00Z</t>
  </si>
  <si>
    <t>MEETING-8633</t>
  </si>
  <si>
    <t>1999-06-17T07:00:00Z</t>
  </si>
  <si>
    <t>Presentation to the board due</t>
  </si>
  <si>
    <t>MEETING-8639</t>
  </si>
  <si>
    <t>1999-01-07T08:00:00Z</t>
  </si>
  <si>
    <t>MEETING-8640</t>
  </si>
  <si>
    <t>2000-04-05T14:30:00Z</t>
  </si>
  <si>
    <t>MEETING-8641</t>
  </si>
  <si>
    <t>2000-04-10T14:30:00Z</t>
  </si>
  <si>
    <t>MEETING-8651</t>
  </si>
  <si>
    <t>MEETING-8658</t>
  </si>
  <si>
    <t>1999-01-21T08:00:00Z</t>
  </si>
  <si>
    <t>Do s.t. with Noel</t>
  </si>
  <si>
    <t>MEETING-8660</t>
  </si>
  <si>
    <t>1998-11-04T08:00:00Z</t>
  </si>
  <si>
    <t>MEETING-8666</t>
  </si>
  <si>
    <t>MEETING-8667</t>
  </si>
  <si>
    <t>1999-09-02T07:00:00Z</t>
  </si>
  <si>
    <t>DM News opinion piece due</t>
  </si>
  <si>
    <t>Hi Marcia,  Ted Kemp from DM News was fine about receiving a viewpoint piece from you on Sept. 2nd. He would however like to get an outline of the article in the next week if possible, just to insure you're both on the same page.  Here are my notes from your interview regarding the article:  "Rich Media: Issues and Solutions"  1) RM requires a player download, with audio enabled player -  IQ requires a zero client solution nothing to download 2) Enliven or (Thinking Media) banner requirements - need a banner that takes advantage of a rich media, IQ allows a customer to wrap the text around it (no special knowledge of Photoshop, Director etc.) 3) It's not enough to create the banner, need the reporting on the backend - CGI scripting requirements (interactive agency business) not a core business for e-merchants. (IQ, reports are also prefabricated- more client friendly)  As Ted mentioned we can't specifically mention IQ.COM  in the article but you can discuss alternative solutions (by discussing IQ without the name) and let the reader make the connection when they see your byline.  Please feel free to send this directly to Ted (ted@dmnews.com) or Michelle can send it for you. Thanks, Ellen 415/661-4839</t>
  </si>
  <si>
    <t>MEETING-8687</t>
  </si>
  <si>
    <t>1999-08-08T07:00:00Z</t>
  </si>
  <si>
    <t>Return from Boston</t>
  </si>
  <si>
    <t>MEETING-8696</t>
  </si>
  <si>
    <t>2000-07-19T14:30:00Z</t>
  </si>
  <si>
    <t>MEETING-8707</t>
  </si>
  <si>
    <t>2000-09-11T14:30:00Z</t>
  </si>
  <si>
    <t>MEETING-8713</t>
  </si>
  <si>
    <t>1998-12-11T00:00:00Z</t>
  </si>
  <si>
    <t>Paul P</t>
  </si>
  <si>
    <t>MEETING-8718</t>
  </si>
  <si>
    <t>1999-10-05T07:00:00Z</t>
  </si>
  <si>
    <t>MEETING-8728</t>
  </si>
  <si>
    <t>2000-01-10T15:30:00Z</t>
  </si>
  <si>
    <t>MEETING-8738</t>
  </si>
  <si>
    <t>2000-02-21T15:30:00Z</t>
  </si>
  <si>
    <t>MEETING-8744</t>
  </si>
  <si>
    <t>1998-11-06T03:00:00Z</t>
  </si>
  <si>
    <t>http://computingcentral.msn.com/topics/windowsce/chat.asp</t>
  </si>
  <si>
    <t>Chris De Herrera Windows CE Chat</t>
  </si>
  <si>
    <t>Chat with Chris De Herrera of http://www.cewindows.net/ fame about Windows CE.</t>
  </si>
  <si>
    <t>MEETING-8750</t>
  </si>
  <si>
    <t>1999-05-14T17:30:00Z</t>
  </si>
  <si>
    <t>MEETING-8753</t>
  </si>
  <si>
    <t>2000-04-12T14:30:00Z</t>
  </si>
  <si>
    <t>MEETING-8756</t>
  </si>
  <si>
    <t>1999-04-05T07:00:00Z</t>
  </si>
  <si>
    <t>MEETING-8757</t>
  </si>
  <si>
    <t>1999-08-19T07:00:00Z</t>
  </si>
  <si>
    <t>Marcos starts</t>
  </si>
  <si>
    <t>MEETING-8767</t>
  </si>
  <si>
    <t>1999-01-25T08:00:00Z</t>
  </si>
  <si>
    <t>Call Nancy Raulston</t>
  </si>
  <si>
    <t>MEETING-8769</t>
  </si>
  <si>
    <t>1999-06-15T07:00:00Z</t>
  </si>
  <si>
    <t>MEETING-8771</t>
  </si>
  <si>
    <t>1999-04-09T07:00:00Z</t>
  </si>
  <si>
    <t>MEETING-8779</t>
  </si>
  <si>
    <t>MEETING-8787</t>
  </si>
  <si>
    <t>1999-01-14T08:00:00Z</t>
  </si>
  <si>
    <t>Rich home late</t>
  </si>
  <si>
    <t>MEETING-8794</t>
  </si>
  <si>
    <t>MEETING-8795</t>
  </si>
  <si>
    <t>2000-01-05T18:00:00Z</t>
  </si>
  <si>
    <t>MEETING-8808</t>
  </si>
  <si>
    <t>2000-07-24T14:30:00Z</t>
  </si>
  <si>
    <t>MEETING-8811</t>
  </si>
  <si>
    <t>1999-03-01T08:00:00Z</t>
  </si>
  <si>
    <t>Lights due from Don Kendall</t>
  </si>
  <si>
    <t>MEETING-8816</t>
  </si>
  <si>
    <t>1999-05-26T07:00:00Z</t>
  </si>
  <si>
    <t>COmments on SPec due to Tony</t>
  </si>
  <si>
    <t>MEETING-8818</t>
  </si>
  <si>
    <t>2000-04-19T14:30:00Z</t>
  </si>
  <si>
    <t>MEETING-8823</t>
  </si>
  <si>
    <t>1998-12-10T20:00:00Z</t>
  </si>
  <si>
    <t>Lunch with Larry &amp; Rick</t>
  </si>
  <si>
    <t>MEETING-8825</t>
  </si>
  <si>
    <t>1999-12-20T15:30:00Z</t>
  </si>
  <si>
    <t>MEETING-8826</t>
  </si>
  <si>
    <t>Lunch with Karen Steele (tentative)</t>
  </si>
  <si>
    <t>MEETING-8831</t>
  </si>
  <si>
    <t>2000-05-29T14:30:00Z</t>
  </si>
  <si>
    <t>MEETING-8840</t>
  </si>
  <si>
    <t>1998-11-20T23:00:00Z</t>
  </si>
  <si>
    <t>MEETING-8842</t>
  </si>
  <si>
    <t>2000-01-12T15:30:00Z</t>
  </si>
  <si>
    <t>MEETING-8848</t>
  </si>
  <si>
    <t>Follow up with Vinod at Kleiner re FireDrop</t>
  </si>
  <si>
    <t>MEETING-8849</t>
  </si>
  <si>
    <t>2000-02-23T15:30:00Z</t>
  </si>
  <si>
    <t>MEETING-8859</t>
  </si>
  <si>
    <t>1999-10-04T07:00:00Z</t>
  </si>
  <si>
    <t>MEETING-8883</t>
  </si>
  <si>
    <t>1999-07-22T07:00:00Z</t>
  </si>
  <si>
    <t>MEETING-8907</t>
  </si>
  <si>
    <t>MEETING-8911</t>
  </si>
  <si>
    <t>1999-08-15T07:00:00Z</t>
  </si>
  <si>
    <t>MEETING-8923</t>
  </si>
  <si>
    <t>1999-08-02T07:00:00Z</t>
  </si>
  <si>
    <t>Mark Shevatone - start date</t>
  </si>
  <si>
    <t>451-5516 ...</t>
  </si>
  <si>
    <t>MEETING-8925</t>
  </si>
  <si>
    <t>Wendy</t>
  </si>
  <si>
    <t>MEETING-8932</t>
  </si>
  <si>
    <t>2000-05-31T14:30:00Z</t>
  </si>
  <si>
    <t>MEETING-8940</t>
  </si>
  <si>
    <t>2000-01-17T15:30:00Z</t>
  </si>
  <si>
    <t>1999-12-18T08:00:00Z</t>
  </si>
  <si>
    <t>Marilisa housesits</t>
  </si>
  <si>
    <t>MEETING-8947</t>
  </si>
  <si>
    <t>1999-12-08T19:00:00Z</t>
  </si>
  <si>
    <t>Denise Apra - iQ.COM</t>
  </si>
  <si>
    <t>MEETING-8951</t>
  </si>
  <si>
    <t>1999-09-26T07:00:00Z</t>
  </si>
  <si>
    <t>Scottsdale</t>
  </si>
  <si>
    <t>eBiz Digitrends</t>
  </si>
  <si>
    <t>MEETING-8954</t>
  </si>
  <si>
    <t>1998-09-19T07:00:00Z</t>
  </si>
  <si>
    <t>MEETING-8964</t>
  </si>
  <si>
    <t>2000-04-17T14:30:00Z</t>
  </si>
  <si>
    <t>MEETING-8986</t>
  </si>
  <si>
    <t>2000-10-02T14:30:00Z</t>
  </si>
  <si>
    <t>MEETING-8988</t>
  </si>
  <si>
    <t>1999-07-12T07:00:00Z</t>
  </si>
  <si>
    <t>MEETING-8992</t>
  </si>
  <si>
    <t>1999-12-15T08:00:00Z</t>
  </si>
  <si>
    <t>OmniSky should ship</t>
  </si>
  <si>
    <t>MEETING-9004</t>
  </si>
  <si>
    <t>White paper of the future draft/outline/talking points due</t>
  </si>
  <si>
    <t>MEETING-9007</t>
  </si>
  <si>
    <t>1999-11-15T15:30:00Z</t>
  </si>
  <si>
    <t>MEETING-9014</t>
  </si>
  <si>
    <t>2000-07-31T14:30:00Z</t>
  </si>
  <si>
    <t>MEETING-9023</t>
  </si>
  <si>
    <t>1998-12-23T02:00:00Z</t>
  </si>
  <si>
    <t>Dinner with Seth at Spiedo's</t>
  </si>
  <si>
    <t>MEETING-9030</t>
  </si>
  <si>
    <t>1999-12-22T15:30:00Z</t>
  </si>
  <si>
    <t>MEETING-9035</t>
  </si>
  <si>
    <t>2000-06-05T14:30:00Z</t>
  </si>
  <si>
    <t>MEETING-9041</t>
  </si>
  <si>
    <t>1998-11-20T03:00:00Z</t>
  </si>
  <si>
    <t>MEETING-9042</t>
  </si>
  <si>
    <t>2000-01-19T15:30:00Z</t>
  </si>
  <si>
    <t>MEETING-9044</t>
  </si>
  <si>
    <t>1999-05-19T07:00:00Z</t>
  </si>
  <si>
    <t>Sairaide Board Meeting</t>
  </si>
  <si>
    <t>MEETING-9049</t>
  </si>
  <si>
    <t>1999-12-08T17:30:00Z</t>
  </si>
  <si>
    <t>Call Jeff Lily</t>
  </si>
  <si>
    <t>MEETING-9050</t>
  </si>
  <si>
    <t>2000-02-28T15:30:00Z</t>
  </si>
  <si>
    <t>MEETING-9055</t>
  </si>
  <si>
    <t>1999-09-27T07:00:00Z</t>
  </si>
  <si>
    <t>Mark your calendar - eBiz Digitrends</t>
  </si>
  <si>
    <t>We're a show sponsor and exhibiting at this show</t>
  </si>
  <si>
    <t>MEETING-9088</t>
  </si>
  <si>
    <t>2000-01-27T08:00:00Z</t>
  </si>
  <si>
    <t>MEETING-9089</t>
  </si>
  <si>
    <t>2000-10-04T14:30:00Z</t>
  </si>
  <si>
    <t>MEETING-9101</t>
  </si>
  <si>
    <t>1999-08-31T18:00:00Z</t>
  </si>
  <si>
    <t>1:1 with Marilisa:Marcia</t>
  </si>
  <si>
    <t>Marilisa, I set this up as a standing meeting for every 2 weeks now that Marcos is on board...hope you don't mind.  MK</t>
  </si>
  <si>
    <t>MEETING-9103</t>
  </si>
  <si>
    <t>1999-01-03T20:00:00Z</t>
  </si>
  <si>
    <t>Tech museum with Bill Hicks - time t</t>
  </si>
  <si>
    <t>MEETING-9110</t>
  </si>
  <si>
    <t>MEETING-9116</t>
  </si>
  <si>
    <t>1998-12-22T20:00:00Z</t>
  </si>
  <si>
    <t>Lunch with Lee</t>
  </si>
  <si>
    <t>MEETING-9117</t>
  </si>
  <si>
    <t>1999-12-01T15:30:00Z</t>
  </si>
  <si>
    <t>MEETING-9121</t>
  </si>
  <si>
    <t>2000-04-24T14:30:00Z</t>
  </si>
  <si>
    <t>MEETING-9136</t>
  </si>
  <si>
    <t>2000-06-07T14:30:00Z</t>
  </si>
  <si>
    <t>MEETING-9141</t>
  </si>
  <si>
    <t>1999-09-03T07:00:00Z</t>
  </si>
  <si>
    <t>PSG White paper</t>
  </si>
  <si>
    <t>MEETING-9145</t>
  </si>
  <si>
    <t>2000-01-24T15:30:00Z</t>
  </si>
  <si>
    <t>MEETING-9149</t>
  </si>
  <si>
    <t>1999-04-10T07:00:00Z</t>
  </si>
  <si>
    <t>MEETING-9153</t>
  </si>
  <si>
    <t>2000-03-01T15:30:00Z</t>
  </si>
  <si>
    <t>MEETING-9158</t>
  </si>
  <si>
    <t>1999-09-28T07:00:00Z</t>
  </si>
  <si>
    <t>MEETING-9172</t>
  </si>
  <si>
    <t>1999-04-06T07:00:00Z</t>
  </si>
  <si>
    <t>MEETING-9176</t>
  </si>
  <si>
    <t>MEETING-9180</t>
  </si>
  <si>
    <t>2000-01-10T18:30:00Z</t>
  </si>
  <si>
    <t>One page summary to Carl for board meeting</t>
  </si>
  <si>
    <t>MEETING-9210</t>
  </si>
  <si>
    <t>1999-11-17T15:30:00Z</t>
  </si>
  <si>
    <t>MEETING-9216</t>
  </si>
  <si>
    <t>2000-08-07T14:30:00Z</t>
  </si>
  <si>
    <t>MEETING-9219</t>
  </si>
  <si>
    <t>MEETING-9222</t>
  </si>
  <si>
    <t>Lunch with Carol</t>
  </si>
  <si>
    <t>MEETING-9229</t>
  </si>
  <si>
    <t>2000-04-26T14:30:00Z</t>
  </si>
  <si>
    <t>MEETING-9234</t>
  </si>
  <si>
    <t>1999-08-22T07:00:00Z</t>
  </si>
  <si>
    <t>Rich in traffic school</t>
  </si>
  <si>
    <t>MEETING-9235</t>
  </si>
  <si>
    <t>1998-12-08T08:30:00Z</t>
  </si>
  <si>
    <t>Lunch with Robin</t>
  </si>
  <si>
    <t>MEETING-9247</t>
  </si>
  <si>
    <t>1998-11-06T17:00:00Z</t>
  </si>
  <si>
    <t>MEETING-9250</t>
  </si>
  <si>
    <t>MEETING-9254</t>
  </si>
  <si>
    <t>MEETING-9279</t>
  </si>
  <si>
    <t>2000-01-13T08:00:00Z</t>
  </si>
  <si>
    <t>Noel Leca's Anniversary</t>
  </si>
  <si>
    <t>1999-09-30T07:00:00Z</t>
  </si>
  <si>
    <t>MEETING-9282</t>
  </si>
  <si>
    <t>MEETING-9285</t>
  </si>
  <si>
    <t>MEETING-9307</t>
  </si>
  <si>
    <t>2000-08-09T14:30:00Z</t>
  </si>
  <si>
    <t>MEETING-9312</t>
  </si>
  <si>
    <t>1998-12-18T00:00:00Z</t>
  </si>
  <si>
    <t>Pat House Interview</t>
  </si>
  <si>
    <t>MEETING-9318</t>
  </si>
  <si>
    <t>2000-05-01T14:30:00Z</t>
  </si>
  <si>
    <t>MEETING-9324</t>
  </si>
  <si>
    <t>1998-12-06T21:00:00Z</t>
  </si>
  <si>
    <t>Opera with Noel Vivandi</t>
  </si>
  <si>
    <t>MEETING-9331</t>
  </si>
  <si>
    <t>2000-06-12T14:30:00Z</t>
  </si>
  <si>
    <t>MEETING-9337</t>
  </si>
  <si>
    <t>2000-01-31T15:30:00Z</t>
  </si>
  <si>
    <t>MEETING-9338</t>
  </si>
  <si>
    <t>1999-10-14T07:00:00Z</t>
  </si>
  <si>
    <t>Drop dead for White Paper</t>
  </si>
  <si>
    <t>HTML + print</t>
  </si>
  <si>
    <t>MEETING-9344</t>
  </si>
  <si>
    <t>2000-03-08T15:30:00Z</t>
  </si>
  <si>
    <t>MEETING-9350</t>
  </si>
  <si>
    <t>1999-09-29T07:00:00Z</t>
  </si>
  <si>
    <t>MEETING-9383</t>
  </si>
  <si>
    <t>MEETING-9397</t>
  </si>
  <si>
    <t>2000-06-21T14:30:00Z</t>
  </si>
  <si>
    <t>MEETING-9400</t>
  </si>
  <si>
    <t>1999-09-01T21:00:00Z</t>
  </si>
  <si>
    <t>1:1 with Marcia:Vicki</t>
  </si>
  <si>
    <t>Vicki - In set up our 1:1 for every other week now that we're at full staffing (more or less).  Hope you don't mind.  MK</t>
  </si>
  <si>
    <t>MEETING-9416</t>
  </si>
  <si>
    <t>MEETING-9419</t>
  </si>
  <si>
    <t>1999-12-06T15:30:00Z</t>
  </si>
  <si>
    <t>MEETING-9423</t>
  </si>
  <si>
    <t>2000-05-03T14:30:00Z</t>
  </si>
  <si>
    <t>MEETING-9440</t>
  </si>
  <si>
    <t>1999-05-07T07:00:00Z</t>
  </si>
  <si>
    <t>Iconocast meeting [tentative]</t>
  </si>
  <si>
    <t>MEETING-9441</t>
  </si>
  <si>
    <t>2000-02-02T15:30:00Z</t>
  </si>
  <si>
    <t>MEETING-9442</t>
  </si>
  <si>
    <t>1999-11-05T20:00:00Z</t>
  </si>
  <si>
    <t>Lunch with Ellen C &amp; John N (make reservations)</t>
  </si>
  <si>
    <t>MEETING-9449</t>
  </si>
  <si>
    <t>2000-03-13T15:30:00Z</t>
  </si>
  <si>
    <t>MEETING-9474</t>
  </si>
  <si>
    <t>1999-12-17T20:00:00Z</t>
  </si>
  <si>
    <t>Lunch with Regina Lewis [t]</t>
  </si>
  <si>
    <t>MEETING-9491</t>
  </si>
  <si>
    <t>2000-06-26T14:30:00Z</t>
  </si>
  <si>
    <t>MEETING-9504</t>
  </si>
  <si>
    <t>2000-08-14T14:30:00Z</t>
  </si>
  <si>
    <t>MEETING-9517</t>
  </si>
  <si>
    <t>2000-05-08T14:30:00Z</t>
  </si>
  <si>
    <t>MEETING-9520</t>
  </si>
  <si>
    <t>1998-12-03T16:00:00Z</t>
  </si>
  <si>
    <t>MEETING-9530</t>
  </si>
  <si>
    <t>2000-06-14T14:30:00Z</t>
  </si>
  <si>
    <t>MEETING-9538</t>
  </si>
  <si>
    <t>2000-02-07T15:30:00Z</t>
  </si>
  <si>
    <t>MEETING-9543</t>
  </si>
  <si>
    <t>1999-12-26T08:00:00Z</t>
  </si>
  <si>
    <t>Return from Hawaii</t>
  </si>
  <si>
    <t>MEETING-9546</t>
  </si>
  <si>
    <t>2000-03-15T15:30:00Z</t>
  </si>
  <si>
    <t>MEETING-9573</t>
  </si>
  <si>
    <t>1999-12-05T08:00:00Z</t>
  </si>
  <si>
    <t>MEETING-9595</t>
  </si>
  <si>
    <t>2000-06-28T14:30:00Z</t>
  </si>
  <si>
    <t>MEETING-9602</t>
  </si>
  <si>
    <t>1999-11-22T15:30:00Z</t>
  </si>
  <si>
    <t>MEETING-9606</t>
  </si>
  <si>
    <t>2000-08-16T14:30:00Z</t>
  </si>
  <si>
    <t>MEETING-9615</t>
  </si>
  <si>
    <t>MEETING-9622</t>
  </si>
  <si>
    <t>MEETING-9626</t>
  </si>
  <si>
    <t>1999-12-27T15:30:00Z</t>
  </si>
  <si>
    <t>MEETING-9639</t>
  </si>
  <si>
    <t>2000-02-09T15:30:00Z</t>
  </si>
  <si>
    <t>MEETING-9693</t>
  </si>
  <si>
    <t>2000-07-03T14:30:00Z</t>
  </si>
  <si>
    <t>MEETING-9695</t>
  </si>
  <si>
    <t>Marcia:Barbara 1:1</t>
  </si>
  <si>
    <t>MEETING-9705</t>
  </si>
  <si>
    <t>2000-08-21T14:30:00Z</t>
  </si>
  <si>
    <t>MEETING-9723</t>
  </si>
  <si>
    <t>MEETING-9732</t>
  </si>
  <si>
    <t>2000-06-19T14:30:00Z</t>
  </si>
  <si>
    <t>MEETING-9748</t>
  </si>
  <si>
    <t>2000-03-20T15:30:00Z</t>
  </si>
  <si>
    <t>MEETING-9803</t>
  </si>
  <si>
    <t>1999-10-21T23:00:00Z</t>
  </si>
  <si>
    <t>Mark:Marcia One on One</t>
  </si>
  <si>
    <t>MEETING-9809</t>
  </si>
  <si>
    <t>1999-11-24T15:30:00Z</t>
  </si>
  <si>
    <t>MEETING-9814</t>
  </si>
  <si>
    <t>2000-08-23T14:30:00Z</t>
  </si>
  <si>
    <t>MEETING-9821</t>
  </si>
  <si>
    <t>1998-12-13T20:00:00Z</t>
  </si>
  <si>
    <t>Hanakkah party at Laurie Livingston</t>
  </si>
  <si>
    <t>MEETING-9830</t>
  </si>
  <si>
    <t>2000-05-15T14:30:00Z</t>
  </si>
  <si>
    <t>MEETING-9836</t>
  </si>
  <si>
    <t>1998-11-29T01:00:00Z</t>
  </si>
  <si>
    <t>Party for Annie at the home of  Beth Strutzel</t>
  </si>
  <si>
    <t>MEETING-9838</t>
  </si>
  <si>
    <t>1999-12-29T15:30:00Z</t>
  </si>
  <si>
    <t>MEETING-9858</t>
  </si>
  <si>
    <t>1999-04-08T23:30:00Z</t>
  </si>
  <si>
    <t>1:1 with Rob</t>
  </si>
  <si>
    <t>MEETING-9859</t>
  </si>
  <si>
    <t>2000-03-22T15:30:00Z</t>
  </si>
  <si>
    <t>MEETING-9909</t>
  </si>
  <si>
    <t>1999-01-10T00:00:00Z</t>
  </si>
  <si>
    <t>Paul Belotti review plans</t>
  </si>
  <si>
    <t>MEETING-9918</t>
  </si>
  <si>
    <t>2000-07-05T14:30:00Z</t>
  </si>
  <si>
    <t>MEETING-9923</t>
  </si>
  <si>
    <t>MEETING-9927</t>
  </si>
  <si>
    <t>1998-12-27T17:30:00Z</t>
  </si>
  <si>
    <t>Larry &amp; Abby - go to Marine World [time tentative]</t>
  </si>
  <si>
    <t>MEETING-9936</t>
  </si>
  <si>
    <t>MEETING-9942</t>
  </si>
  <si>
    <t>1999-12-13T15:30:00Z</t>
  </si>
  <si>
    <t>MEETING-9950</t>
  </si>
  <si>
    <t>2000-05-17T14:30:00Z</t>
  </si>
  <si>
    <t>MEETING-9976</t>
  </si>
  <si>
    <t>2000-03-27T15:30:00Z</t>
  </si>
  <si>
    <t>MEETING-10000</t>
  </si>
  <si>
    <t>MEETING-10001</t>
  </si>
  <si>
    <t>2000-09-13T14:30:00Z</t>
  </si>
  <si>
    <t>MEETING-10002</t>
  </si>
  <si>
    <t>Hello!  We are in the process of confirming flight and hotel reservation for Richard Mandeberg.  He will be meeting with all of you on September 2nd, 1999.  Please let me know ASAP what time would be best for you, so I can send him and Alan Sabrin the agenda.  Thanks!  Ruth</t>
  </si>
  <si>
    <t>MEETING-10003</t>
  </si>
  <si>
    <t>MEETING-10004</t>
  </si>
  <si>
    <t>MEETING-10005</t>
  </si>
  <si>
    <t>MEETING-10006</t>
  </si>
  <si>
    <t>1999-12-01T08:00:00Z</t>
  </si>
  <si>
    <t>MEETING-10007</t>
  </si>
  <si>
    <t>MEETING-10008</t>
  </si>
  <si>
    <t>MEETING-10009</t>
  </si>
  <si>
    <t>MEETING-10010</t>
  </si>
  <si>
    <t>MEETING-10011</t>
  </si>
  <si>
    <t>MEETING-10012</t>
  </si>
  <si>
    <t>MEETING-10013</t>
  </si>
  <si>
    <t>Bruno's  The address is 2389 Mission between 19th and 20th. If you're going south on Mission, there is a parking lot on the left just before the big Bruno's sign. Don't be foiled by the cinema sign, that's where the parking is. It's also accessible from Capp street just in back.</t>
  </si>
  <si>
    <t>MEETING-10014</t>
  </si>
  <si>
    <t>MEETING-10015</t>
  </si>
  <si>
    <t>MEETING-10016</t>
  </si>
  <si>
    <t>MEETING-10017</t>
  </si>
  <si>
    <t>MEETING-10018</t>
  </si>
  <si>
    <t>1999-11-08T15:30:00Z</t>
  </si>
  <si>
    <t>MEETING-10019</t>
  </si>
  <si>
    <t>MEETING-10020</t>
  </si>
  <si>
    <t>MEETING-10021</t>
  </si>
  <si>
    <t>MEETING-10022</t>
  </si>
  <si>
    <t>MEETING-10023</t>
  </si>
  <si>
    <t>MEETING-10024</t>
  </si>
  <si>
    <t>2000-07-10T14:30:00Z</t>
  </si>
  <si>
    <t>MEETING-10025</t>
  </si>
  <si>
    <t>MEETING-10026</t>
  </si>
  <si>
    <t>MEETING-10027</t>
  </si>
  <si>
    <t>MEETING-10028</t>
  </si>
  <si>
    <t>MEETING-10029</t>
  </si>
  <si>
    <t>MEETING-10030</t>
  </si>
  <si>
    <t>MEETING-10031</t>
  </si>
  <si>
    <t>MEETING-10032</t>
  </si>
  <si>
    <t>MEETING-10033</t>
  </si>
  <si>
    <t>MEETING-10034</t>
  </si>
  <si>
    <t>2000-08-30T14:30:00Z</t>
  </si>
  <si>
    <t>MEETING-10035</t>
  </si>
  <si>
    <t>MEETING-10036</t>
  </si>
  <si>
    <t>MEETING-10037</t>
  </si>
  <si>
    <t>MEETING-10038</t>
  </si>
  <si>
    <t>MEETING-10039</t>
  </si>
  <si>
    <t>MEETING-10040</t>
  </si>
  <si>
    <t>1998-12-13T03:00:00Z</t>
  </si>
  <si>
    <t>Lorene &amp; Tom's party [time tentative]</t>
  </si>
  <si>
    <t>MEETING-10041</t>
  </si>
  <si>
    <t>MEETING-10042</t>
  </si>
  <si>
    <t>MEETING-10043</t>
  </si>
  <si>
    <t>MEETING-10044</t>
  </si>
  <si>
    <t>1999-11-08T08:00:00Z</t>
  </si>
  <si>
    <t>MEETING-10045</t>
  </si>
  <si>
    <t>MEETING-10046</t>
  </si>
  <si>
    <t>MEETING-10047</t>
  </si>
  <si>
    <t>MEETING-10048</t>
  </si>
  <si>
    <t>MEETING-10049</t>
  </si>
  <si>
    <t>2000-05-22T14:30:00Z</t>
  </si>
  <si>
    <t>MEETING-10050</t>
  </si>
  <si>
    <t>MEETING-10051</t>
  </si>
  <si>
    <t>MEETING-10052</t>
  </si>
  <si>
    <t>MEETING-10053</t>
  </si>
  <si>
    <t>MEETING-10054</t>
  </si>
  <si>
    <t>MEETING-10055</t>
  </si>
  <si>
    <t>MEETING-10056</t>
  </si>
  <si>
    <t>MEETING-10057</t>
  </si>
  <si>
    <t>1998-11-27T21:00:00Z</t>
  </si>
  <si>
    <t>Open House at Seth and Lauren</t>
  </si>
  <si>
    <t>MEETING-10058</t>
  </si>
  <si>
    <t>MEETING-10059</t>
  </si>
  <si>
    <t>MEETING-10061</t>
  </si>
  <si>
    <t>MEETING-10062</t>
  </si>
  <si>
    <t>MEETING-10063</t>
  </si>
  <si>
    <t>MEETING-10064</t>
  </si>
  <si>
    <t>MEETING-10065</t>
  </si>
  <si>
    <t>MEETING-10066</t>
  </si>
  <si>
    <t>2000-02-14T15:30:00Z</t>
  </si>
  <si>
    <t>MEETING-10068</t>
  </si>
  <si>
    <t>MEETING-10069</t>
  </si>
  <si>
    <t>MEETING-10070</t>
  </si>
  <si>
    <t>MEETING-10071</t>
  </si>
  <si>
    <t>MEETING-10072</t>
  </si>
  <si>
    <t>MEETING-10073</t>
  </si>
  <si>
    <t>MEETING-10074</t>
  </si>
  <si>
    <t>MEETING-10075</t>
  </si>
  <si>
    <t>MEETING-10076</t>
  </si>
  <si>
    <t>MEETING-10077</t>
  </si>
  <si>
    <t>MEETING-10078</t>
  </si>
  <si>
    <t>MEETING-10079</t>
  </si>
  <si>
    <t>2000-03-29T15:30:00Z</t>
  </si>
  <si>
    <t>MEETING-10080</t>
  </si>
  <si>
    <t>MEETING-10081</t>
  </si>
  <si>
    <t>MEETING-10082</t>
  </si>
  <si>
    <t>2000-08-07T18:00:00Z</t>
  </si>
  <si>
    <t>MEETING-10083</t>
  </si>
  <si>
    <t>2000-03-15T02:15:00Z</t>
  </si>
  <si>
    <t>Here</t>
  </si>
  <si>
    <t>Interview Schedule for George Brown System Admin</t>
  </si>
  <si>
    <t>MEETING-10084</t>
  </si>
  <si>
    <t>MEETING-10086</t>
  </si>
  <si>
    <t>MEETING-10087</t>
  </si>
  <si>
    <t>2000-03-15T01:15:00Z</t>
  </si>
  <si>
    <t>Interview Schedule for Robert Crabbe</t>
  </si>
  <si>
    <t>MEETING-10088</t>
  </si>
  <si>
    <t>MEETING-10089</t>
  </si>
  <si>
    <t>2000-03-14T01:15:00Z</t>
  </si>
  <si>
    <t>Interview Schedule for Jason Sheu System Admin for Operations</t>
  </si>
  <si>
    <t>MEETING-10090</t>
  </si>
  <si>
    <t>backup meeting</t>
  </si>
  <si>
    <t>MEETING-10091</t>
  </si>
  <si>
    <t>IT Weekly Meeting</t>
  </si>
  <si>
    <t>MEETING-10092</t>
  </si>
  <si>
    <t>MEETING-10093</t>
  </si>
  <si>
    <t>Interview with Frank Tan for System Admin Position for Operations</t>
  </si>
  <si>
    <t>MEETING-10094</t>
  </si>
  <si>
    <t>Updated: Interview with Aldrin Siaw - NT Desktop Support Candidate</t>
  </si>
  <si>
    <t>MEETING-10095</t>
  </si>
  <si>
    <t>MEETING-10096</t>
  </si>
  <si>
    <t>2000-07-21T01:00:00Z</t>
  </si>
  <si>
    <t>Interview with Sunny Singh - NT Systems Admin Candidate</t>
  </si>
  <si>
    <t>MEETING-10099</t>
  </si>
  <si>
    <t>MS Access training</t>
  </si>
  <si>
    <t>MEETING-10100</t>
  </si>
  <si>
    <t>MEETING-10101</t>
  </si>
  <si>
    <t>2000-07-21T20:30:00Z</t>
  </si>
  <si>
    <t>Oracle resources planning</t>
  </si>
  <si>
    <t>MEETING-10103</t>
  </si>
  <si>
    <t>2000-04-25T15:30:00Z</t>
  </si>
  <si>
    <t>MEETING-10104</t>
  </si>
  <si>
    <t>2000-06-21T18:30:00Z</t>
  </si>
  <si>
    <t>maya lin</t>
  </si>
  <si>
    <t>Calling Jennifer &amp; Loading Similator/emulator</t>
  </si>
  <si>
    <t>MEETING-10106</t>
  </si>
  <si>
    <t>MEETING-10107</t>
  </si>
  <si>
    <t>Brief Interview with DTEC Contractor</t>
  </si>
  <si>
    <t>MEETING-10108</t>
  </si>
  <si>
    <t>2000-10-05T17:30:00Z</t>
  </si>
  <si>
    <t>MEETING-10110</t>
  </si>
  <si>
    <t>2000-09-07T01:30:00Z</t>
  </si>
  <si>
    <t>MEETING-10111</t>
  </si>
  <si>
    <t>MEETING-10112</t>
  </si>
  <si>
    <t>MEETING-10113</t>
  </si>
  <si>
    <t>Demo HW</t>
  </si>
  <si>
    <t>MEETING-10114</t>
  </si>
  <si>
    <t>MEETING-10115</t>
  </si>
  <si>
    <t>MEETING-10116</t>
  </si>
  <si>
    <t>MEETING-10117</t>
  </si>
  <si>
    <t>2000-05-22T15:00:00Z</t>
  </si>
  <si>
    <t>Setup Venk's Laptop</t>
  </si>
  <si>
    <t>MEETING-10118</t>
  </si>
  <si>
    <t>MEETING-10119</t>
  </si>
  <si>
    <t>Meeting on operations documentation requirements</t>
  </si>
  <si>
    <t>MEETING-10120</t>
  </si>
  <si>
    <t>2000-12-18T01:00:00Z</t>
  </si>
  <si>
    <t>Justin &amp; Caroline dinner</t>
  </si>
  <si>
    <t>MEETING-10121</t>
  </si>
  <si>
    <t>Rajeev Project status 1-1</t>
  </si>
  <si>
    <t>Topic: 1.</t>
  </si>
  <si>
    <t>Need specific dates for all the document deliverables. 2.</t>
  </si>
  <si>
    <t>None of the demos in the books should be EpXML based. We should use the Tool. 3.</t>
  </si>
  <si>
    <t>Any issues you have.</t>
  </si>
  <si>
    <t>MEETING-10122</t>
  </si>
  <si>
    <t>MEETING-10123</t>
  </si>
  <si>
    <t>Dean/ Ruth 1-1</t>
  </si>
  <si>
    <t>MEETING-10124</t>
  </si>
  <si>
    <t>MEETING-10125</t>
  </si>
  <si>
    <t>MEETING-10126</t>
  </si>
  <si>
    <t>Status report for Prakash</t>
  </si>
  <si>
    <t>MEETING-10127</t>
  </si>
  <si>
    <t>Updated: Licensing Status Meeting</t>
  </si>
  <si>
    <t>MEETING-10128</t>
  </si>
  <si>
    <t>MEETING-10129</t>
  </si>
  <si>
    <t>MEETING-10130</t>
  </si>
  <si>
    <t>Setting up my Palm Pilot</t>
  </si>
  <si>
    <t>MEETING-10131</t>
  </si>
  <si>
    <t>rescheduled 1-1 jacinda/Ruth</t>
  </si>
  <si>
    <t>I'm sorry - I've been pulled into something else at 2.00 with Lisa Q. - is this ok?  Rescheduled 1-1. Just to touch base on status and where we are while you're out. Issues?  Thanks</t>
  </si>
  <si>
    <t>MEETING-10132</t>
  </si>
  <si>
    <t>1999-11-30T14:30:00Z</t>
  </si>
  <si>
    <t>Run with Pam</t>
  </si>
  <si>
    <t>MEETING-10133</t>
  </si>
  <si>
    <t>2000-12-16T18:00:00Z</t>
  </si>
  <si>
    <t>release Project plan to Rajeev / Prakash for Executives</t>
  </si>
  <si>
    <t>MEETING-10134</t>
  </si>
  <si>
    <t>2000-10-13T23:00:00Z</t>
  </si>
  <si>
    <t>3.o rescheduled per Dan's request</t>
  </si>
  <si>
    <t>MEETING-10135</t>
  </si>
  <si>
    <t>2000-12-17T19:00:00Z</t>
  </si>
  <si>
    <t>Bruce football</t>
  </si>
  <si>
    <t>MEETING-10136</t>
  </si>
  <si>
    <t>MEETING-10137</t>
  </si>
  <si>
    <t>Rajeev responsible for Server and UI teams</t>
  </si>
  <si>
    <t>MEETING-10138</t>
  </si>
  <si>
    <t>Call Jeannine re contract position: phone: 408-778-7093, cell: 408-210-5515</t>
  </si>
  <si>
    <t>Requirements Server Documentation: - Configuration Guide - Administration tool - Installation information (NT, UNIX (HP, SUN, Solaris)) - Developer, production document - Specification writing (Functional, Design)  Call Alex after the interview</t>
  </si>
  <si>
    <t>MEETING-10139</t>
  </si>
  <si>
    <t>MEETING-10140</t>
  </si>
  <si>
    <t>ERT test with Nora</t>
  </si>
  <si>
    <t>MEETING-10141</t>
  </si>
  <si>
    <t>Owen St.</t>
  </si>
  <si>
    <t>Itch at 2.00 @2380 Owen St.</t>
  </si>
  <si>
    <t>101 exit San tomas, to scott, first left, 2380 last building</t>
  </si>
  <si>
    <t>MEETING-10142</t>
  </si>
  <si>
    <t>2000-07-18T00:00:00Z</t>
  </si>
  <si>
    <t>Talk with Editor Pat Tompkins</t>
  </si>
  <si>
    <t>MEETING-10143</t>
  </si>
  <si>
    <t>2000-09-12T00:30:00Z</t>
  </si>
  <si>
    <t>Interview with Ann brown</t>
  </si>
  <si>
    <t>MEETING-10144</t>
  </si>
  <si>
    <t>2000-11-04T19:30:00Z</t>
  </si>
  <si>
    <t>An overview of liberate</t>
  </si>
  <si>
    <t>MEETING-10145</t>
  </si>
  <si>
    <t>2000-09-13T20:00:00Z</t>
  </si>
  <si>
    <t>Phone interview - Rick Iverson</t>
  </si>
  <si>
    <t>MEETING-10146</t>
  </si>
  <si>
    <t>2000-10-25T23:30:00Z</t>
  </si>
  <si>
    <t>We'll find a place</t>
  </si>
  <si>
    <t>Ruth/Dean Goals for Q4 &amp; Q1</t>
  </si>
  <si>
    <t>MEETING-10147</t>
  </si>
  <si>
    <t>MEETING-10148</t>
  </si>
  <si>
    <t>Prakash Follow up</t>
  </si>
  <si>
    <t>MEETING-10149</t>
  </si>
  <si>
    <t>MEETING-10150</t>
  </si>
  <si>
    <t>MEETING-10151</t>
  </si>
  <si>
    <t>MEETING-10152</t>
  </si>
  <si>
    <t>MEETING-10153</t>
  </si>
  <si>
    <t>MEETING-10154</t>
  </si>
  <si>
    <t>2000-11-11T00:00:00Z</t>
  </si>
  <si>
    <t>Dean/Ruth 1-1</t>
  </si>
  <si>
    <t>MEETING-10155</t>
  </si>
  <si>
    <t>2000-06-30T01:00:00Z</t>
  </si>
  <si>
    <t>licensing meeting</t>
  </si>
  <si>
    <t>MEETING-10156</t>
  </si>
  <si>
    <t>2000-09-08T00:30:00Z</t>
  </si>
  <si>
    <t>product Roadmap meeting 3.0</t>
  </si>
  <si>
    <t>MEETING-10158</t>
  </si>
  <si>
    <t>Vertical Scroll presentation - Mamta</t>
  </si>
  <si>
    <t>MEETING-10159</t>
  </si>
  <si>
    <t>3.0 Roadmap feature list - Final meeting</t>
  </si>
  <si>
    <t>We need to do a rough sizing and a final feature list for the off-site on the 25th. So, I  think we have to finalize this in this meeting.  Prakash</t>
  </si>
  <si>
    <t>MEETING-10160</t>
  </si>
  <si>
    <t>MEETING-10161</t>
  </si>
  <si>
    <t>MEETING-10162</t>
  </si>
  <si>
    <t>2000-08-04T17:30:00Z</t>
  </si>
  <si>
    <t>Email Pat Tompkins [Editor] on requirements</t>
  </si>
  <si>
    <t>Email sample for edit Email list of requirements  Documentation set: Standards and styles for hardcopy, online docs,  Standards and styles guide  Work with writers on each of the books Get: Sample edit Sample: style guide</t>
  </si>
  <si>
    <t>MEETING-10163</t>
  </si>
  <si>
    <t>Updated: functional spec review for xml based config file</t>
  </si>
  <si>
    <t>MEETING-10164</t>
  </si>
  <si>
    <t>MEETING-10165</t>
  </si>
  <si>
    <t>2000-11-17T23:00:00Z</t>
  </si>
  <si>
    <t>SWAT team meeting update:</t>
  </si>
  <si>
    <t>MEETING-10166</t>
  </si>
  <si>
    <t>MEETING-10167</t>
  </si>
  <si>
    <t>follow up on release info from last meeting</t>
  </si>
  <si>
    <t>MEETING-10168</t>
  </si>
  <si>
    <t>2.5 Document set review/Mamta for QA team</t>
  </si>
  <si>
    <t>Assign sections of documents to the QA team for test with the software. Set schedule for feedback delivery</t>
  </si>
  <si>
    <t>MEETING-10169</t>
  </si>
  <si>
    <t>1-1 Mark/Ruth</t>
  </si>
  <si>
    <t>MEETING-10170</t>
  </si>
  <si>
    <t>DAL: Talk re: interview candidates</t>
  </si>
  <si>
    <t>MEETING-10171</t>
  </si>
  <si>
    <t>2000-09-07T00:30:00Z</t>
  </si>
  <si>
    <t>Roadmap planning</t>
  </si>
  <si>
    <t>MEETING-10173</t>
  </si>
  <si>
    <t>managers off-site meeting</t>
  </si>
  <si>
    <t>To discuss issues prior to off-site meeting.</t>
  </si>
  <si>
    <t>MEETING-10174</t>
  </si>
  <si>
    <t>1-1 meeting prakash</t>
  </si>
  <si>
    <t>MEETING-10175</t>
  </si>
  <si>
    <t>1999-11-02T14:30:00Z</t>
  </si>
  <si>
    <t>Run Track [Pam]</t>
  </si>
  <si>
    <t>MEETING-10176</t>
  </si>
  <si>
    <t>one on one with Ruth IMPORTANT</t>
  </si>
  <si>
    <t>MEETING-10177</t>
  </si>
  <si>
    <t>MEETING-10178</t>
  </si>
  <si>
    <t>2000-08-23T19:45:00Z</t>
  </si>
  <si>
    <t>Updated: Meet with Don James, Business Enterprise Mapping</t>
  </si>
  <si>
    <t>Ruth, can I move your time tomorrow to 12:45 pm?  I accidently double booked you.  Conference room across from Noemi</t>
  </si>
  <si>
    <t>MEETING-10179</t>
  </si>
  <si>
    <t>Installation Copy text for review Klee/Quinn</t>
  </si>
  <si>
    <t>MEETING-10180</t>
  </si>
  <si>
    <t>MEETING-10181</t>
  </si>
  <si>
    <t>MEETING-10182</t>
  </si>
  <si>
    <t>Lisa Q</t>
  </si>
  <si>
    <t>MEETING-10183</t>
  </si>
  <si>
    <t>2000-11-17T19:30:00Z</t>
  </si>
  <si>
    <t>Plan to transition to JDK 1.3</t>
  </si>
  <si>
    <t xml:space="preserve">We noticed considerable improvement in performance of the server with JDK1.3. Based on the conversations I had with Rajeev and Amitabh, we may have to move to JDK 1.3. We need to come up with a plan so that we can move to JDK 1.3 by refresh2 time frame.  Issues that come to my mind are:  </t>
  </si>
  <si>
    <t xml:space="preserve">a) ERT needs to be tested with JDK 1.3 </t>
  </si>
  <si>
    <t xml:space="preserve">b) QA ing our product with JDK 1.3 </t>
  </si>
  <si>
    <t>c) Providing a plan for operations  cheers --prasad</t>
  </si>
  <si>
    <t>MEETING-10184</t>
  </si>
  <si>
    <t>2000-09-16T00:30:00Z</t>
  </si>
  <si>
    <t>MEETING-10185</t>
  </si>
  <si>
    <t>MEETING-10186</t>
  </si>
  <si>
    <t>Communications meeting: Craig Stewart, Kumi, Rene</t>
  </si>
  <si>
    <t>MEETING-10187</t>
  </si>
  <si>
    <t>2000-11-07T01:00:00Z</t>
  </si>
  <si>
    <t>One on one with Ruth Gantly</t>
  </si>
  <si>
    <t>MEETING-10188</t>
  </si>
  <si>
    <t>MEETING-10189</t>
  </si>
  <si>
    <t>2000-12-12T22:00:00Z</t>
  </si>
  <si>
    <t>Canceled: Weekly Technical Training Course Design Mtg</t>
  </si>
  <si>
    <t>We're cancelling this weekly event until we need to re-convene after up-coming training course delivery sessions</t>
  </si>
  <si>
    <t>MEETING-10190</t>
  </si>
  <si>
    <t>MEETING-10191</t>
  </si>
  <si>
    <t>MEETING-10192</t>
  </si>
  <si>
    <t>1999-11-04T14:30:00Z</t>
  </si>
  <si>
    <t>Running Rancho [Pam]</t>
  </si>
  <si>
    <t>MEETING-10193</t>
  </si>
  <si>
    <t>MEETING-10194</t>
  </si>
  <si>
    <t>Call Dondi: 831-685-9149 Feature Spec</t>
  </si>
  <si>
    <t>MEETING-10195</t>
  </si>
  <si>
    <t>MEETING-10196</t>
  </si>
  <si>
    <t>MEETING-10197</t>
  </si>
  <si>
    <t>MEETING-10198</t>
  </si>
  <si>
    <t>MEETING-10199</t>
  </si>
  <si>
    <t>2000-09-18T21:30:00Z</t>
  </si>
  <si>
    <t>reschedule Etrade Tutorial review</t>
  </si>
  <si>
    <t>MEETING-10200</t>
  </si>
  <si>
    <t>1-1 Ravi/Ruth</t>
  </si>
  <si>
    <t>Can we meet up every two weeks just to touch base and keep track of how things are going between the doc team and the ECS team? I don't think we need to meet up more often than this. What do you think?</t>
  </si>
  <si>
    <t>MEETING-10201</t>
  </si>
  <si>
    <t>MEETING-10202</t>
  </si>
  <si>
    <t>MEETING-10203</t>
  </si>
  <si>
    <t>Interview with Ann Sasso.</t>
  </si>
  <si>
    <t>Do you need resume?????</t>
  </si>
  <si>
    <t>MEETING-10204</t>
  </si>
  <si>
    <t>2000-10-12T00:30:00Z</t>
  </si>
  <si>
    <t>Managers meeting</t>
  </si>
  <si>
    <t>To review employees who have reached their one-year anniversary.</t>
  </si>
  <si>
    <t>MEETING-10205</t>
  </si>
  <si>
    <t>2000-09-30T18:30:00Z</t>
  </si>
  <si>
    <t>Fed-Ex docs to Donivan</t>
  </si>
  <si>
    <t>MEETING-10206</t>
  </si>
  <si>
    <t>MEETING-10207</t>
  </si>
  <si>
    <t>Noelle in DC</t>
  </si>
  <si>
    <t>MEETING-10208</t>
  </si>
  <si>
    <t>Shileash - Training</t>
  </si>
  <si>
    <t>MEETING-10209</t>
  </si>
  <si>
    <t>ISO stock meeting</t>
  </si>
  <si>
    <t>MEETING-10210</t>
  </si>
  <si>
    <t>2000-11-05T02:00:00Z</t>
  </si>
  <si>
    <t>Process review</t>
  </si>
  <si>
    <t>MEETING-10211</t>
  </si>
  <si>
    <t>MEETING-10212</t>
  </si>
  <si>
    <t>Kathy - running</t>
  </si>
  <si>
    <t>MEETING-10213</t>
  </si>
  <si>
    <t>2000-04-21T02:00:00Z</t>
  </si>
  <si>
    <t>Faultline [John Foxhall]</t>
  </si>
  <si>
    <t>MEETING-10214</t>
  </si>
  <si>
    <t>Dean Start Date</t>
  </si>
  <si>
    <t>MEETING-10215</t>
  </si>
  <si>
    <t>1999-10-29T00:30:00Z</t>
  </si>
  <si>
    <t>Amitab - meeting [language overview, Error/warning msgs., Doc requirements]</t>
  </si>
  <si>
    <t>MEETING-10216</t>
  </si>
  <si>
    <t>Canceled: Server Instrumentation Functional Spec Review</t>
  </si>
  <si>
    <t>Find attached the doc for review.  Please plan on attending.  This functionality is targeted for the 2.5 GA release.   Please do due diligence in preparing for this meeting.  Howard, Ruth  Please identify a resource from your respective organization's who will participate in this review meeting.  Thanks Srik</t>
  </si>
  <si>
    <t>MEETING-10217</t>
  </si>
  <si>
    <t>To discuss the Halloween party.  Thanks</t>
  </si>
  <si>
    <t>MEETING-10218</t>
  </si>
  <si>
    <t>MEETING-10219</t>
  </si>
  <si>
    <t>2000-09-30T19:00:00Z</t>
  </si>
  <si>
    <t>Call Shilesh/ Dean re Docs</t>
  </si>
  <si>
    <t>MEETING-10220</t>
  </si>
  <si>
    <t>MEETING-10221</t>
  </si>
  <si>
    <t>Information Plan definition/Edit</t>
  </si>
  <si>
    <t>MEETING-10222</t>
  </si>
  <si>
    <t>Updated: review oustanding P5 bugs</t>
  </si>
  <si>
    <t xml:space="preserve">Agenda: </t>
  </si>
  <si>
    <t xml:space="preserve">Review outstanding P5 bugs (QA reported + cust reported) </t>
  </si>
  <si>
    <t xml:space="preserve">Any release stoppers ? </t>
  </si>
  <si>
    <t xml:space="preserve">If so we must fix them. </t>
  </si>
  <si>
    <t>If not, we must mark them as REMIND or LATER and provide workarounds for release notes.  Thanks Srik</t>
  </si>
  <si>
    <t>MEETING-10223</t>
  </si>
  <si>
    <t>Bruce out of town</t>
  </si>
  <si>
    <t>MEETING-10224</t>
  </si>
  <si>
    <t>MEETING-10225</t>
  </si>
  <si>
    <t>2000-11-05T01:30:00Z</t>
  </si>
  <si>
    <t>Information Plans</t>
  </si>
  <si>
    <t>MEETING-10226</t>
  </si>
  <si>
    <t>2000-07-07T07:00:00Z</t>
  </si>
  <si>
    <t>WebWorks Training: Jacinda: All Day</t>
  </si>
  <si>
    <t>MEETING-10227</t>
  </si>
  <si>
    <t>Our weekly meeting will be Tues at 12.00 unless we need to agree otherwise, starts today  Starting next week I want to start a series of regular review meetings for the team. Objectives will be: -</t>
  </si>
  <si>
    <t>MEETING-10228</t>
  </si>
  <si>
    <t>MEETING-10229</t>
  </si>
  <si>
    <t>2000-04-17T18:30:00Z</t>
  </si>
  <si>
    <t>Updated: talk about adding new cases from other html pages and flows [RENDERING TOOL]</t>
  </si>
  <si>
    <t>MEETING-10230</t>
  </si>
  <si>
    <t>2000-09-05T20:30:00Z</t>
  </si>
  <si>
    <t>Dean -  introduction to AvocadoIT</t>
  </si>
  <si>
    <t>MEETING-10231</t>
  </si>
  <si>
    <t>training class for the designer [Amitab]</t>
  </si>
  <si>
    <t>MEETING-10232</t>
  </si>
  <si>
    <t>MEETING-10233</t>
  </si>
  <si>
    <t>MEETING-10234</t>
  </si>
  <si>
    <t>Liberate Discussion</t>
  </si>
  <si>
    <t>MEETING-10235</t>
  </si>
  <si>
    <t>Call Dondi 831-685-9149 Feature Spec</t>
  </si>
  <si>
    <t>MEETING-10236</t>
  </si>
  <si>
    <t>Srik/Ruth - IP schedule update</t>
  </si>
  <si>
    <t>MEETING-10237</t>
  </si>
  <si>
    <t>ERT Tutorial planning meeting</t>
  </si>
  <si>
    <t>MEETING-10238</t>
  </si>
  <si>
    <t>2000-11-10T00:30:00Z</t>
  </si>
  <si>
    <t>Updated: Engineering weekly status meeting for 2.5GA</t>
  </si>
  <si>
    <t>To go over the 2.5 Refresh issues. o</t>
  </si>
  <si>
    <t>Release documentation. o</t>
  </si>
  <si>
    <t>Testing Goals.  Please have the following items ready by then: 1)</t>
  </si>
  <si>
    <t>List of all the bugs that have been fixed in the release. 2)</t>
  </si>
  <si>
    <t>The bug fixes that need to be documented - functional change or UI change etc. would be good candidates.; nice to have the required documentation material by then - at the minimum we should have identified the person that will provide this information. 3)</t>
  </si>
  <si>
    <t>Workarounds for all the P5 (blocker, critical, remind,later) bugs that were not fixed.</t>
  </si>
  <si>
    <t>MEETING-10239</t>
  </si>
  <si>
    <t>MEETING-10240</t>
  </si>
  <si>
    <t>Carolyn bachelorette party</t>
  </si>
  <si>
    <t>MEETING-10241</t>
  </si>
  <si>
    <t>meeting on style guides</t>
  </si>
  <si>
    <t>MEETING-10242</t>
  </si>
  <si>
    <t>2000-09-13T01:00:00Z</t>
  </si>
  <si>
    <t>Chris - dinner</t>
  </si>
  <si>
    <t>MEETING-10243</t>
  </si>
  <si>
    <t>2000-08-31T18:30:00Z</t>
  </si>
  <si>
    <t>MEETING-10244</t>
  </si>
  <si>
    <t>Knowledgebase meeting</t>
  </si>
  <si>
    <t>MEETING-10245</t>
  </si>
  <si>
    <t>2000-09-29T21:30:00Z</t>
  </si>
  <si>
    <t>Ann/Ruth meeting on UI chapter</t>
  </si>
  <si>
    <t>To touch base on where you are with the User Guide UI description</t>
  </si>
  <si>
    <t>MEETING-10246</t>
  </si>
  <si>
    <t>Berners-Lee is over by Rajeevs office.  This meeting is to go over the schedule. The current Dialog delivery schedule does not give Jacinda enough time to implement Help for all the new panels. She can get about 50% of the work done. We need to come up with a solution.   Can UI deliver the dialog designs before they implement them? Will they be frozen at this stage or will they change during implementation? Can we have functional descriptions for all functionality changes. In case where paths to perform specific tasks have changed, we need a list of all changes.   lets go over everything at the meeting.  Thanks,  Ruth</t>
  </si>
  <si>
    <t>MEETING-10247</t>
  </si>
  <si>
    <t>2000-09-18T07:00:00Z</t>
  </si>
  <si>
    <t>Call pam for dinner 10 - 2</t>
  </si>
  <si>
    <t>MEETING-10248</t>
  </si>
  <si>
    <t>Ann/Ruth 1-1</t>
  </si>
  <si>
    <t>I need to reschedule our 1-1 time as the Engineering managers meeting is now being held from 1.30 to 3.00 on Wednesdays. I'll send another appt.  Ruth</t>
  </si>
  <si>
    <t>MEETING-10249</t>
  </si>
  <si>
    <t>2000-07-31T18:30:00Z</t>
  </si>
  <si>
    <t>Set up biweekly online strategy meeting [help, docs, web, kbytes]</t>
  </si>
  <si>
    <t>MEETING-10250</t>
  </si>
  <si>
    <t>ERT training</t>
  </si>
  <si>
    <t>MEETING-10251</t>
  </si>
  <si>
    <t>Ann out of office - pre arranged</t>
  </si>
  <si>
    <t>MEETING-10252</t>
  </si>
  <si>
    <t>MEETING-10253</t>
  </si>
  <si>
    <t>MEETING-10254</t>
  </si>
  <si>
    <t>ECS/EVS status review</t>
  </si>
  <si>
    <t>MEETING-10255</t>
  </si>
  <si>
    <t>MEETING-10256</t>
  </si>
  <si>
    <t>Meeting to correct Stock issues</t>
  </si>
  <si>
    <t>MEETING-10257</t>
  </si>
  <si>
    <t>Group "holiday" status meeting</t>
  </si>
  <si>
    <t>MEETING-10258</t>
  </si>
  <si>
    <t>Doc team meeting</t>
  </si>
  <si>
    <t>MEETING-10259</t>
  </si>
  <si>
    <t>2000-08-09T20:00:00Z</t>
  </si>
  <si>
    <t>Facilities: Tag Palm Pilot</t>
  </si>
  <si>
    <t>MEETING-10260</t>
  </si>
  <si>
    <t>Performance management training</t>
  </si>
  <si>
    <t>MEETING-10261</t>
  </si>
  <si>
    <t>MEETING-10262</t>
  </si>
  <si>
    <t>MEETING-10263</t>
  </si>
  <si>
    <t>2000-10-06T16:30:00Z</t>
  </si>
  <si>
    <t>MEETING-10264</t>
  </si>
  <si>
    <t>2000-07-17T19:30:00Z</t>
  </si>
  <si>
    <t>MEETING-10265</t>
  </si>
  <si>
    <t>MEETING-10266</t>
  </si>
  <si>
    <t>MEETING-10267</t>
  </si>
  <si>
    <t>We'll find one</t>
  </si>
  <si>
    <t>amlscript discussion</t>
  </si>
  <si>
    <t>To discuss amlscript and what we are sending out with the 2.5 beta release.  Thanks,  Ruth</t>
  </si>
  <si>
    <t>MEETING-10268</t>
  </si>
  <si>
    <t>2000-09-22T00:30:00Z</t>
  </si>
  <si>
    <t>Dean 1-1</t>
  </si>
  <si>
    <t>MEETING-10269</t>
  </si>
  <si>
    <t>Ann Sasso at AvocadoIT</t>
  </si>
  <si>
    <t>Work schedule usually 7.30 to 4.30 10/06 and 10/09 need off</t>
  </si>
  <si>
    <t>MEETING-10270</t>
  </si>
  <si>
    <t>Teryl/Ruth</t>
  </si>
  <si>
    <t>MEETING-10271</t>
  </si>
  <si>
    <t>Doc group meeting</t>
  </si>
  <si>
    <t>Added Dean to the list of attendees  Agenda: Update from Prakash staff meeting  Update on Schedule dates Round table - Project status (what's working/ not working, general Issues/Concerns  Information updates from member of the group on their projects Guest speaker - sometimes we invite someone from another group in to talk with us about what they are doing</t>
  </si>
  <si>
    <t>MEETING-10272</t>
  </si>
  <si>
    <t>MEETING-10273</t>
  </si>
  <si>
    <t>MEETING-10274</t>
  </si>
  <si>
    <t>IPG - Interview</t>
  </si>
  <si>
    <t>MEETING-10275</t>
  </si>
  <si>
    <t>Eng.  All Hands Lunch Meeting [Presentations]</t>
  </si>
  <si>
    <t>MEETING-10276</t>
  </si>
  <si>
    <t>MEETING-10277</t>
  </si>
  <si>
    <t>Meeting with Phone Works</t>
  </si>
  <si>
    <t>Meeting with Bob Iannone from Phone Works</t>
  </si>
  <si>
    <t>MEETING-10278</t>
  </si>
  <si>
    <t>training room?</t>
  </si>
  <si>
    <t>basic training on the ERT</t>
  </si>
  <si>
    <t>Donivan is giving us an underground training session. Please make yourselves available to attend and come loaded with your questions.  Can we use the training room? how about the computers? Can we walkthrough an example?</t>
  </si>
  <si>
    <t>MEETING-10279</t>
  </si>
  <si>
    <t>2000-08-07T00:00:00Z</t>
  </si>
  <si>
    <t>BBQ: Elain &amp; Bob, Alison &amp; Dan, Hiliary &amp; Dougald</t>
  </si>
  <si>
    <t>MEETING-10280</t>
  </si>
  <si>
    <t>Documentation status meeting</t>
  </si>
  <si>
    <t>From 1.00 to 1.30 the meeting is specifically focusing on Installation issues (Srik, Ruth, Ashish, jacinda) Please arrive for the second half of the meeting at 1.30. 1.30  - 2.00: Doc unresolved issues</t>
  </si>
  <si>
    <t>MEETING-10281</t>
  </si>
  <si>
    <t>2000-09-29T20:30:00Z</t>
  </si>
  <si>
    <t>office opposite HR</t>
  </si>
  <si>
    <t>Dean /Ruth 1-1</t>
  </si>
  <si>
    <t>MEETING-10282</t>
  </si>
  <si>
    <t>MEETING-10283</t>
  </si>
  <si>
    <t>2000-09-22T00:00:00Z</t>
  </si>
  <si>
    <t>Training update</t>
  </si>
  <si>
    <t>MEETING-10284</t>
  </si>
  <si>
    <t>2000-11-16T18:30:00Z</t>
  </si>
  <si>
    <t>Case Study review</t>
  </si>
  <si>
    <t>Shailesh,  Can you work with us to go through the examples that we created for the Case Studies? Ann is new to the ERT and she wants to get up to speed with them as soon as she can.  Please let me know if this suits you.  Thanks,  Ruth</t>
  </si>
  <si>
    <t>MEETING-10285</t>
  </si>
  <si>
    <t>MEETING-10286</t>
  </si>
  <si>
    <t>Khou/Ruth - made offer to Dean</t>
  </si>
  <si>
    <t>MEETING-10287</t>
  </si>
  <si>
    <t>2000-07-01T15:30:00Z</t>
  </si>
  <si>
    <t>Tim moves to Boston</t>
  </si>
  <si>
    <t>MEETING-10288</t>
  </si>
  <si>
    <t>2000-12-16T21:00:00Z</t>
  </si>
  <si>
    <t>update doc list based on meeting today</t>
  </si>
  <si>
    <t>MEETING-10289</t>
  </si>
  <si>
    <t>MEETING-10290</t>
  </si>
  <si>
    <t>Ruth/Ajay Style guides</t>
  </si>
  <si>
    <t>MEETING-10291</t>
  </si>
  <si>
    <t>Please note that the meeting will be in Conference Room San Francisco.  The E-Staff meeting was moved to 11:30 for Monday the 11th. Since we have several people on the team that need to be in the E-Staff, I am rescheduling the program management meeting to 2 pm.  Thanks,  Glenn.   I will update this invite with the dial-in information early next week.  Please note that initial assessments as described in the Kickoff meeting presentation are due to me by Wednesday, 11/29. Please get in touch if you need additional clarification.  Happy Thanksgiving!  Glenn.</t>
  </si>
  <si>
    <t>MEETING-10292</t>
  </si>
  <si>
    <t>Please review files for meeting</t>
  </si>
  <si>
    <t>Please review the included file. These are examples created by Amitab that need to get added to the documentation. I need help in working out how the information should be added to the documents. I also need to get an AE or someone in the UI team to check to see whether we can currently perform these tasks in the ERT.  lets meet up to discuss the information and what needs to be done to get it documented correctly. Thanks,  Ruth</t>
  </si>
  <si>
    <t>MEETING-10293</t>
  </si>
  <si>
    <t xml:space="preserve">sorry for late invite.   -----Original Appointment----- From: </t>
  </si>
  <si>
    <t>MEETING-10294</t>
  </si>
  <si>
    <t>Mountain Bike training</t>
  </si>
  <si>
    <t>MEETING-10295</t>
  </si>
  <si>
    <t>2000-09-14T00:30:00Z</t>
  </si>
  <si>
    <t>1-1 Srik/Ruth</t>
  </si>
  <si>
    <t>I'm not sure if we need to meet up today and I'm scheduled for another meeting. Is it ok if I change the time today to 5.30 ans if we have issues we can meet then?  let me know. Thanks.  Ruth</t>
  </si>
  <si>
    <t>MEETING-10296</t>
  </si>
  <si>
    <t>Chris to Airport</t>
  </si>
  <si>
    <t>MEETING-10297</t>
  </si>
  <si>
    <t>2000-06-12T19:00:00Z</t>
  </si>
  <si>
    <t>Updated: BBLAB Lunch [Ruth Gantly]</t>
  </si>
  <si>
    <t>MEETING-10298</t>
  </si>
  <si>
    <t>MEETING-10299</t>
  </si>
  <si>
    <t>Prakash/Ruth Goals</t>
  </si>
  <si>
    <t>MEETING-10300</t>
  </si>
  <si>
    <t>ShortLine (Over by khou and Kathy)</t>
  </si>
  <si>
    <t>MEETING-10301</t>
  </si>
  <si>
    <t>2000-03-21T23:30:00Z</t>
  </si>
  <si>
    <t>New Feature Review [Piyush]</t>
  </si>
  <si>
    <t>MEETING-10302</t>
  </si>
  <si>
    <t>2000-10-18T02:30:00Z</t>
  </si>
  <si>
    <t>Next Steps discussion</t>
  </si>
  <si>
    <t>Continuation of our discussion from last week</t>
  </si>
  <si>
    <t>MEETING-10303</t>
  </si>
  <si>
    <t>2000-12-12T14:30:00Z</t>
  </si>
  <si>
    <t>Running Rob</t>
  </si>
  <si>
    <t>MEETING-10304</t>
  </si>
  <si>
    <t>2000-10-04T21:30:00Z</t>
  </si>
  <si>
    <t>Kathy - Run</t>
  </si>
  <si>
    <t>MEETING-10305</t>
  </si>
  <si>
    <t>installation process/document review - updated time</t>
  </si>
  <si>
    <t xml:space="preserve">All,  This is a follow up to the Installation meeting that I held on 11/22 to discuss the requirements for bringing the Installation information/process up to production quality. Please see the included email below from the last meeting outlining the issues that we will be discussing.  The Installation information has to be complete and sent out by Refresh 2. We need to decide on what exactly we are sending out (do we need the production environment installtion information?).  For those who were not at the meeting, Richard provided feedback from the customers on the Installation process and documentation. Some of this feedback was incorporated into the documentation for Refresh 1.   Please come prepared.  Thanks,  Ruth     -----Original Appointment----- From: </t>
  </si>
  <si>
    <t>Ruth Gantly   Sent:</t>
  </si>
  <si>
    <t>Friday, November 17, 2000 7:26 PM To:</t>
  </si>
  <si>
    <t>Ruth Gantly; Richard Yoza; Ruth Gantly; Srikanth Raghavan; Ashish Grover; Klee Larsen; Conference Room - Saratoga When:</t>
  </si>
  <si>
    <t>Monday, November 20, 2000 1:30 PM-2:30 PM (GMT-08:00) Pacific Time (US &amp; Canada); Tijuana. Where:</t>
  </si>
  <si>
    <t>Saratoga   All,  In this meeting we hope to accomplish the following: - outline what we currently have in the installation procedure and the supporting documentation - identify all the changes that need to be made to the installation    - This includes having a list of all the bugs filed against the installation    - any doc related bugs filed against the documentation   - all emails from AEs, marketing and whoever else has tested out the process and documentation   - input from Richard from the partners - Take action to update the installation process and documentation with all relevant requests. - other issues?  Please bring whatever you have along to the meeting.  Thanks,  Ruth</t>
  </si>
  <si>
    <t>MEETING-10306</t>
  </si>
  <si>
    <t>MEETING-10307</t>
  </si>
  <si>
    <t>2000-11-20T23:00:00Z</t>
  </si>
  <si>
    <t>Docs to Ricardo and Dan</t>
  </si>
  <si>
    <t>MEETING-10308</t>
  </si>
  <si>
    <t>MEETING-10309</t>
  </si>
  <si>
    <t>MEETING-10310</t>
  </si>
  <si>
    <t>1-1 Dean/Ruth</t>
  </si>
  <si>
    <t>MEETING-10311</t>
  </si>
  <si>
    <t>MEETING-10312</t>
  </si>
  <si>
    <t>MEETING-10313</t>
  </si>
  <si>
    <t>MEETING-10314</t>
  </si>
  <si>
    <t>Updated: center alignment feature review</t>
  </si>
  <si>
    <t>MEETING-10315</t>
  </si>
  <si>
    <t>Review of Etrade Tutorial document</t>
  </si>
  <si>
    <t>MEETING-10316</t>
  </si>
  <si>
    <t>2000-05-16T22:00:00Z</t>
  </si>
  <si>
    <t>Eng Mgr group meeting [Piyush]</t>
  </si>
  <si>
    <t>MEETING-10317</t>
  </si>
  <si>
    <t>MEETING-10318</t>
  </si>
  <si>
    <t>Klee/Ruth Rescheduled 1-1 for this week</t>
  </si>
  <si>
    <t>Klee,  I didn't get a chance to do a 1-1 with you last week.  Ruth</t>
  </si>
  <si>
    <t>MEETING-10319</t>
  </si>
  <si>
    <t>2000-12-16T20:00:00Z</t>
  </si>
  <si>
    <t>Process information to jacinda/ohm/Glen</t>
  </si>
  <si>
    <t>MEETING-10320</t>
  </si>
  <si>
    <t>MEETING-10321</t>
  </si>
  <si>
    <t>2000-12-14T05:00:00Z</t>
  </si>
  <si>
    <t>Stay at vinny &amp; Chris</t>
  </si>
  <si>
    <t>MEETING-10322</t>
  </si>
  <si>
    <t>MEETING-10323</t>
  </si>
  <si>
    <t>MEETING-10324</t>
  </si>
  <si>
    <t>Susan/Ruth - Stock</t>
  </si>
  <si>
    <t>MEETING-10325</t>
  </si>
  <si>
    <t>MEETING-10326</t>
  </si>
  <si>
    <t>MEETING-10327</t>
  </si>
  <si>
    <t>FW: Finally, the subcommittee meets!</t>
  </si>
  <si>
    <t>Whoops, forgot to send you an invitation.</t>
  </si>
  <si>
    <t xml:space="preserve">   -----Original Appointment----- From: </t>
  </si>
  <si>
    <t>Richard Yoza   Sent:</t>
  </si>
  <si>
    <t>Friday, November 10, 2000 11:00 AM To:</t>
  </si>
  <si>
    <t>Richard Yoza; Prakash Iyer; Prasad Krothapalli; Nihar Mehta; John Schemena; Michael Liang; Craig Harper Cc:</t>
  </si>
  <si>
    <t>Amitabh Sinha; Alex Tran; Steve Hirata When:</t>
  </si>
  <si>
    <t>Friday, November 10, 2000 2:00 PM-3:00 PM (GMT-08:00) Pacific Time (US &amp; Canada); Tijuana. Where:</t>
  </si>
  <si>
    <t>Conference Room - San Francisco  This meeting will review AvocadoIT tools and their use for the licensed and customer environments.  The discussion will cover topics such as:  *</t>
  </si>
  <si>
    <t>The "test servlet," whether we should/can productize this and how much effort is necessary. *</t>
  </si>
  <si>
    <t>The AdminServlet and its role in managing the Mobile Application Server. *</t>
  </si>
  <si>
    <t>Third party tools (e.g. Webtrends, Topaz, Netsaint, etc.) or services that provide testing, monitoring or web reporting. *</t>
  </si>
  <si>
    <t>AvocadoIT statistics and reports, and reporting in general *</t>
  </si>
  <si>
    <t>Testing, capacity planning, application validation, and server sizing.   This attached draft document describes in detail the scope of this project.</t>
  </si>
  <si>
    <t>MEETING-10328</t>
  </si>
  <si>
    <t>IPG Team Meeting</t>
  </si>
  <si>
    <t>Updated the meeting for this week to fit in with the project planning schedule. If this time suits everyone, we'll move the meeting to this time.</t>
  </si>
  <si>
    <t>MEETING-10329</t>
  </si>
  <si>
    <t>MEETING-10330</t>
  </si>
  <si>
    <t>2000-09-07T21:00:00Z</t>
  </si>
  <si>
    <t>Right now web Demo - Lisa Q</t>
  </si>
  <si>
    <t>MEETING-10331</t>
  </si>
  <si>
    <t>2000-12-16T19:00:00Z</t>
  </si>
  <si>
    <t>Report to Glen</t>
  </si>
  <si>
    <t>MEETING-10332</t>
  </si>
  <si>
    <t>Updated 3.p roadmap meeting with Dan's request</t>
  </si>
  <si>
    <t>MEETING-10333</t>
  </si>
  <si>
    <t>Right now web demo</t>
  </si>
  <si>
    <t>281-008483-EM</t>
  </si>
  <si>
    <t>057-015585-EM</t>
  </si>
  <si>
    <t>053-005900-EM</t>
  </si>
  <si>
    <t>257-010261-EM</t>
  </si>
  <si>
    <t>057-011969-EM</t>
  </si>
  <si>
    <t>057-016647-EM</t>
  </si>
  <si>
    <t>178-014036-EM</t>
  </si>
  <si>
    <t>281-000960-EM</t>
  </si>
  <si>
    <t>108-002072-EM</t>
  </si>
  <si>
    <t>057-016704-EM</t>
  </si>
  <si>
    <t>007-002813-EM</t>
  </si>
  <si>
    <t>279-006795-EM</t>
  </si>
  <si>
    <t>NIL</t>
  </si>
  <si>
    <t>053-006195-EM</t>
  </si>
  <si>
    <t>055-016381-EM</t>
  </si>
  <si>
    <t>189-004487-EM</t>
  </si>
  <si>
    <t>232-008626-EM</t>
  </si>
  <si>
    <t>167-013970-EM</t>
  </si>
  <si>
    <t>257-006860-EM</t>
  </si>
  <si>
    <t>178-013072-EM</t>
  </si>
  <si>
    <t>167-010025-EM</t>
  </si>
  <si>
    <t>007-005815-EM</t>
  </si>
  <si>
    <t>267-006144-EM</t>
  </si>
  <si>
    <t>267-005595-EM</t>
  </si>
  <si>
    <t>167-012508-EM</t>
  </si>
  <si>
    <t>151-000585-EM</t>
  </si>
  <si>
    <t>082-002176-EM</t>
  </si>
  <si>
    <t>135-001048-EM</t>
  </si>
  <si>
    <t>086-000299-EM</t>
  </si>
  <si>
    <t>055-016645-EM</t>
  </si>
  <si>
    <t>279-008069-EM</t>
  </si>
  <si>
    <t>055-016311-EM</t>
  </si>
  <si>
    <t>085-001866-EM</t>
  </si>
  <si>
    <t>167-013052-EM</t>
  </si>
  <si>
    <t>154-002394-EM</t>
  </si>
  <si>
    <t>135-001430-EM</t>
  </si>
  <si>
    <t>258-000804-EM</t>
  </si>
  <si>
    <t>085-001260-EM</t>
  </si>
  <si>
    <t>031-001156-EM</t>
  </si>
  <si>
    <t>MEETING-7258&amp;MEETING-7238</t>
  </si>
  <si>
    <t>015-000212-EM</t>
  </si>
  <si>
    <t>267-000980-EM</t>
  </si>
  <si>
    <t>154-002159-EM</t>
  </si>
  <si>
    <t>154-009831-EM</t>
  </si>
  <si>
    <t>057-011645-EM</t>
  </si>
  <si>
    <t>167-013983-EM</t>
  </si>
  <si>
    <t>193-001017-EM</t>
  </si>
  <si>
    <t>108-003098-EM</t>
  </si>
  <si>
    <t>219-001998-EM</t>
  </si>
  <si>
    <t>055-016901-EM</t>
  </si>
  <si>
    <t>MEETING-2543&amp;MEETING-861</t>
  </si>
  <si>
    <t>167-001958-EM</t>
  </si>
  <si>
    <t>162-000400-EM</t>
  </si>
  <si>
    <t>162-003675-EM</t>
  </si>
  <si>
    <t>219-000495-EM</t>
  </si>
  <si>
    <t>178-018729-EM</t>
  </si>
  <si>
    <t>270-004802-EM</t>
  </si>
  <si>
    <t>031-001441-EM</t>
  </si>
  <si>
    <t>007-008873-EM</t>
  </si>
  <si>
    <t>055-016168-EM</t>
  </si>
  <si>
    <t>154-012404-EM</t>
  </si>
  <si>
    <t>057-011680-EM</t>
  </si>
  <si>
    <t>208-002295-EM</t>
  </si>
  <si>
    <t>057-003852-EM</t>
  </si>
  <si>
    <t>147-004700-EM</t>
  </si>
  <si>
    <t>106-000933-EM</t>
  </si>
  <si>
    <t>106-001273-EM</t>
  </si>
  <si>
    <t>267-004927-EM</t>
  </si>
  <si>
    <t>058-004303-EM</t>
  </si>
  <si>
    <t>167-010102-EM</t>
  </si>
  <si>
    <t>057-008080-EM</t>
  </si>
  <si>
    <t>055-016291-EM</t>
  </si>
  <si>
    <t>007-004022-EM</t>
  </si>
  <si>
    <t>108-002672-EM</t>
  </si>
  <si>
    <t>135-000060-EM</t>
  </si>
  <si>
    <t>057-014597-EM</t>
  </si>
  <si>
    <t>082-002879-EM</t>
  </si>
  <si>
    <t>154-006990-EM</t>
  </si>
  <si>
    <t>106-000720-EM</t>
  </si>
  <si>
    <t>178-018269-EM</t>
  </si>
  <si>
    <t>207-000430-EM</t>
  </si>
  <si>
    <t>154-010810-EM</t>
  </si>
  <si>
    <t>200-000115-EM</t>
  </si>
  <si>
    <t>082-002019-EM</t>
  </si>
  <si>
    <t>267-000518-EM</t>
  </si>
  <si>
    <t>106-000230-EM</t>
  </si>
  <si>
    <t>135-003765-EM</t>
  </si>
  <si>
    <t>106-002810-EM</t>
  </si>
  <si>
    <t>057-010703-EM</t>
  </si>
  <si>
    <t>106-000267-EM</t>
  </si>
  <si>
    <t>007-013149-EM</t>
  </si>
  <si>
    <t>135-000889-EM</t>
  </si>
  <si>
    <t>167-013000-EM</t>
  </si>
  <si>
    <t>018-006589-EM</t>
  </si>
  <si>
    <t>135-001723-EM</t>
  </si>
  <si>
    <t>053-000454-EM</t>
  </si>
  <si>
    <t>007-014808-EM</t>
  </si>
  <si>
    <t>158-000638-EM</t>
  </si>
  <si>
    <t>108-000962-EM</t>
  </si>
  <si>
    <t>193-001393-EM</t>
  </si>
  <si>
    <t>257-006910-EM</t>
  </si>
  <si>
    <t>057-002251-EM</t>
  </si>
  <si>
    <t>279-005601-EM</t>
  </si>
  <si>
    <t>[avocadoit2]</t>
  </si>
  <si>
    <t>[outlook.ost]</t>
  </si>
  <si>
    <t>[chris.longstaffe]</t>
  </si>
  <si>
    <t>[david.marcus]</t>
  </si>
  <si>
    <t>[hspade]</t>
  </si>
  <si>
    <t>[james.larrue-baulch]</t>
  </si>
  <si>
    <t>[lisaq]</t>
  </si>
  <si>
    <t>[bphillips]</t>
  </si>
  <si>
    <t>[osonie]</t>
  </si>
  <si>
    <t>[peter.smialek]</t>
  </si>
  <si>
    <t>[tlady]</t>
  </si>
  <si>
    <t>[toni.oliveria]</t>
  </si>
  <si>
    <t>[avocadoit]</t>
  </si>
  <si>
    <t>[brandi.bernazzani]</t>
  </si>
  <si>
    <t>[chinhsueh.wu]</t>
  </si>
  <si>
    <t>[mko, hmora, jyothsna.amancherla, akarwal, alexis.huang, dmalladi, hspade, davem]</t>
  </si>
  <si>
    <t>[chris.longstaffe, akarwal]</t>
  </si>
  <si>
    <t>[berkeley, vshukla, jkouragian]</t>
  </si>
  <si>
    <t>[avocadoit2, avocadoit]</t>
  </si>
  <si>
    <t>[chris.longstaffe, matt.moore]</t>
  </si>
  <si>
    <t>[pkomeilizadeh, outlook.ost, davem]</t>
  </si>
  <si>
    <t>[hvansdadia, outlook.ost]</t>
  </si>
  <si>
    <t>[kgande, hvansdadia, outlook.ost]</t>
  </si>
  <si>
    <t>[berkeley]</t>
  </si>
  <si>
    <t>[hvansdadia, jkouragian, outlook.ost]</t>
  </si>
  <si>
    <t>[rgantly2, lisaq, syogi, marilisa.walski, mitchs, pkomeilizadeh, jkouragian, tlady, osonie, mgoyal, mko, nnagy, bphillips, yvasquez, mplesha, klarsen, outlook.ost]</t>
  </si>
  <si>
    <t>[rgantly2, kgande, lisaq, syogi, marilisa.walski, mitchs, pkomeilizadeh, hvansdadia, jkouragian, osonie, mgoyal, mko, bphillips, mplesha, outlook.ost]</t>
  </si>
  <si>
    <t>[rgantly2]</t>
  </si>
  <si>
    <t>[rgantly2, chris.longstaffe, dfield, hmora, lisaq]</t>
  </si>
  <si>
    <t>[rgantly2, jkouragian]</t>
  </si>
  <si>
    <t>[rgantly2, klarsen]</t>
  </si>
  <si>
    <t>[rgantly2, hmora]</t>
  </si>
  <si>
    <t>[rgantly2, syogi]</t>
  </si>
  <si>
    <t>[rgantly2, lisaq]</t>
  </si>
  <si>
    <t>[mgoyal, rgantly2, syogi, klarsen]</t>
  </si>
  <si>
    <t>[arun.aggarwal, rgantly2, sheri.gish, syogi, chinhsueh.wu, klarsen, dmalladi, jin.cheng, jkouragian, osonie]</t>
  </si>
  <si>
    <t>[mgoyal, rgantly2, werner.hehl, chris.longstaffe, lisaq]</t>
  </si>
  <si>
    <t>[rgantly2, chris.longstaffe]</t>
  </si>
  <si>
    <t>[mgoyal, rgantly2]</t>
  </si>
  <si>
    <t>[arun.aggarwal, rgantly2, svitthal, sheri.gish, syogi, chinhsueh.wu, klarsen, dmalladi, jin.cheng, jkouragian, osonie]</t>
  </si>
  <si>
    <t>[rgantly2, hmora, dmalladi, ming.guo, osonie]</t>
  </si>
  <si>
    <t>[mgoyal, rgantly2, klarsen]</t>
  </si>
  <si>
    <t>[rgantly2, dfield, lisaq]</t>
  </si>
  <si>
    <t>[arun.aggarwal, rgantly2, svitthal, sheri.gish, hmora, jyothsna.amancherla, syogi, jagrati.agarwal, osonie]</t>
  </si>
  <si>
    <t>[arun.aggarwal, rgantly2, klarsen]</t>
  </si>
  <si>
    <t>[bphillips, chris.longstaffe, lisaq, bryan.wiens, klarsen, marilisa.walski]</t>
  </si>
  <si>
    <t>[mgoyal, rgantly2, sheri.gish, syogi, klarsen, jin.cheng, osonie]</t>
  </si>
  <si>
    <t>[rgantly2, syogi, jin.cheng]</t>
  </si>
  <si>
    <t>[rgantly2, svitthal, hmora]</t>
  </si>
  <si>
    <t>[rgantly2, bphillips, richard.wadsworth]</t>
  </si>
  <si>
    <t>Updated: Quarterly Managerâ€™s Off-site (Silicon Valley Conference Center, 2161 N. First Street, San Jose)</t>
  </si>
  <si>
    <t>[rgantly2, svitthal]</t>
  </si>
  <si>
    <t>[mgoyal, rgantly2, svitthal]</t>
  </si>
  <si>
    <t>[mgoyal, rgantly2, syogi, kgollapudi]</t>
  </si>
  <si>
    <t>[rgantly2, svitthal, syogi, dmalladi, jkouragian, osonie, arun.aggarwal, sheri.gish, t, jyothsna.amancherla, dandi.gaskill, klarsen, jin.cheng]</t>
  </si>
  <si>
    <t>[rgantly2, werner.hehl, kgande, lisaq, syogi, dmalladi, pkomeilizadeh, jkouragian, tlady, bphillips, toni.oliveria, jyothsna.amancherla, yvasquez, bryan.wiens, ggarrett, rvoung, ssrilatha, calvin.le, tony.la]</t>
  </si>
  <si>
    <t>[mgoyal, arun.aggarwal, rgantly2, sheri.gish, kgande, syogi, klarsen, yihuan.wang, hvansdadia, jin.cheng, osonie]</t>
  </si>
  <si>
    <t>[chris.longstaffe, toni.oliveria, mitchs]</t>
  </si>
  <si>
    <t>[bphillips, parnian.kaboli, toni.oliveria, rayhan.abdulmughnee, laura.henderson]</t>
  </si>
  <si>
    <t>[chris.longstaffe, lisaq, elinscott, matt.moore]</t>
  </si>
  <si>
    <t>[chris.longstaffe, lisaq]</t>
  </si>
  <si>
    <t>[bphillips, marilisa.walski]</t>
  </si>
  <si>
    <t>[chris.longstaffe, ggarrett]</t>
  </si>
  <si>
    <t>[chris.longstaffe, lisaq, matt.moore, mitchs]</t>
  </si>
  <si>
    <t>[akarwal, jkouragian]</t>
  </si>
  <si>
    <t>[chris.longstaffe, dfield]</t>
  </si>
  <si>
    <t>[chris.longstaffe, mitchs]</t>
  </si>
  <si>
    <t>[bphillips, chris.longstaffe, dchan, dbaca]</t>
  </si>
  <si>
    <t>[bphillips, tlady]</t>
  </si>
  <si>
    <t>[kgande, lisaq, alexis.huang, pyadavili, rvoung, ssrilatha, ming.guo]</t>
  </si>
  <si>
    <t>[mehrak.hamzeh, chris.longstaffe, bryan.wiens, elinscott, rayhan.abdulmughnee]</t>
  </si>
  <si>
    <t>[bphillips, dbaca]</t>
  </si>
  <si>
    <t>[chris.longstaffe, elinscott]</t>
  </si>
  <si>
    <t>[kgande, alexis.huang, pyadavili, rvoung, ssrilatha]</t>
  </si>
  <si>
    <t>[bphillips, berkeley]</t>
  </si>
  <si>
    <t>[christopher.quinter]</t>
  </si>
  <si>
    <t>[cnuguri2, alexis.huang, rvoung, ssrilatha, ming.guo]</t>
  </si>
  <si>
    <t>[dandi.gaskill]</t>
  </si>
  <si>
    <t>[darcy.salzmann]</t>
  </si>
  <si>
    <t>[bphillips, lisaq, mitchs]</t>
  </si>
  <si>
    <t xml:space="preserve">John,  Thanks for the directions. We're confirmed to meet at your place on Wed (1/12) at 1pm. We may be able to get together for lunch prior (which would be great) but our morning agenda is in the city so it may be tight getting down to you before 1pm. I'll let you know on Monday or Tuesday if we can leave the city earlier.  As noted, our agenda should include: - introduction to our Java products - demo of JProbe - overview of HP Java strategy and partnering objectives (development and marketing) - discussion of JProbe requirements for HP-UX support (JVMPI) - discussion of strategies/plans for porting and co-marketing  I can be reached directly next week by cell (416) 802-2817 or by leaving vm at my KL number.  We're looking forward to meeting with you. cheers  "ROBERTSON,JOHN (HP-Cupertino,ex1)" wrote: &gt;  &gt; Greetings Lee, &gt;  &gt; I have booked a meeting room on our site here in Cupertino, California. Here &gt; are the directions to the lobby. &gt;  &gt; Take hwy 280 to Cupertino. &gt;  &gt; Exit at Wolfe Road and go north. (If you had been traveling south on 280, &gt; this will be a left-hand turn at the traffic light at the end of the &gt; off-ramp; if you had been traveling north on 280, it will be a right-hand &gt; turn at the end of the exit ramp.) &gt;  &gt; Turn right onto Pruneridge Ave. (This will be at the first stoplight if you &gt; had been traveling north on 280, second stoplight if you had been traveling &gt; south on 280.) &gt;  &gt; Turn left at the next stoplight. This will take you into the HP site. &gt;  &gt; You will immediately pass an unoccupied guard house. Turn right just past &gt; the guard house. &gt;  &gt; Take the second turn into the parking lot. You will see a lobby entrance &gt; with a flag pole. That is lobby 46. Visitor parking is nearby. &gt;  &gt; I will meet you in the lobby. If something goes wrong with these directions &gt; and you end up at a different lobby, have the attendant call lobby 46 and &gt; ask for me. In case of even more dramatic problems that keep you from &gt; reaching the site, call me in lobby 46 at phone number 408-447-1575. &gt;  &gt; Now, here is an alternative. If your schedule permits, some of us could meet &gt; you for lunch and get acquainted prior to the meeting. Please let me know if &gt; this would work for you. &gt;  &gt; Looking forward to meeting you! &gt;  &gt; Regards, &gt;  &gt; John Robertson &gt; Manager, Java Application Development Tools &gt; 408-447-5389 &gt; jrobertson@hp.com  --   ---------------------------------------------------- Lee Garrison Director, New Business Development      KL Group Inc. voice:  416 643-3545                    260 King Street East         800 663-4723 xt545              Toronto, ON, Canada M5A 4L5 fax:    416 594-1919                    WWW: http://www.klgroup.com ________________________________________________________              Software Development Productivity </t>
  </si>
  <si>
    <t>[bphillips, toni.oliveria]</t>
  </si>
  <si>
    <t>[davem]</t>
  </si>
  <si>
    <t>[bphillips, lisaq]</t>
  </si>
  <si>
    <t>[awong, davem]</t>
  </si>
  <si>
    <t>[chris.longstaffe, amit.sethi, lisaq, hspade]</t>
  </si>
  <si>
    <t>[yvasquez, davem]</t>
  </si>
  <si>
    <t>[parnian.kaboli, davem]</t>
  </si>
  <si>
    <t>[toni.oliveria, david.marcus]</t>
  </si>
  <si>
    <t>[mko, david.marcus, rayhan.abdulmughnee, ggarrett, grant.frederiksen, mitchs]</t>
  </si>
  <si>
    <t>[parnian.kaboli, david.marcus, awong]</t>
  </si>
  <si>
    <t>[amit.sethi]</t>
  </si>
  <si>
    <t>[bphillips, david.marcus]</t>
  </si>
  <si>
    <t>[david.marcus, mplesha]</t>
  </si>
  <si>
    <t>[dbaca]</t>
  </si>
  <si>
    <t>[bphillips, dchan, dbaca]</t>
  </si>
  <si>
    <t>[dchan]</t>
  </si>
  <si>
    <t>[dchan, tlady]</t>
  </si>
  <si>
    <t>[lisaq, bryan.wiens, elinscott, dchan, jkouragian]</t>
  </si>
  <si>
    <t>[mko, dchan, richard.wadsworth]</t>
  </si>
  <si>
    <t>[lisaq, dchan, tlady]</t>
  </si>
  <si>
    <t>[bphillips, dchan]</t>
  </si>
  <si>
    <t>[bphillips, dchan, tlady]</t>
  </si>
  <si>
    <t>[mko, bphillips, lisaq, marilisa.walski, mitchs, dchan]</t>
  </si>
  <si>
    <t>[werner.hehl, dfield, elinscott, akarwal, ssrilatha]</t>
  </si>
  <si>
    <t>[bphillips, amit.sethi, dfield, hmora]</t>
  </si>
  <si>
    <t>[dfield]</t>
  </si>
  <si>
    <t>[dfield, kgande, elinscott, rvoung, ssrilatha, ming.guo]</t>
  </si>
  <si>
    <t>[dfield, dmalladi, osonie]</t>
  </si>
  <si>
    <t>[werner.hehl, dfield]</t>
  </si>
  <si>
    <t>[werner.hehl, dfield, ssrilatha]</t>
  </si>
  <si>
    <t>[lisaq, dmalladi, ming.guo]</t>
  </si>
  <si>
    <t>[arun.aggarwal, dmalladi]</t>
  </si>
  <si>
    <t>[dmalladi, publications]</t>
  </si>
  <si>
    <t>[dmalladi]</t>
  </si>
  <si>
    <t>[svitthal, dmalladi]</t>
  </si>
  <si>
    <t>[arun.aggarwal, chinhsueh.wu, klarsen, dmalladi]</t>
  </si>
  <si>
    <t>[arun.aggarwal, sheri.gish, chinhsueh.wu, dmalladi, jin.cheng, osonie]</t>
  </si>
  <si>
    <t>[hmora, dmalladi, osonie]</t>
  </si>
  <si>
    <t>[radval, dmalladi]</t>
  </si>
  <si>
    <t>[arun.aggarwal, chinhsueh.wu, dmalladi]</t>
  </si>
  <si>
    <t>[arun.aggarwal, svitthal, dmalladi]</t>
  </si>
  <si>
    <t>[mtracy, dmalladi]</t>
  </si>
  <si>
    <t>[arun.aggarwal, svitthal, mtracy, dmalladi]</t>
  </si>
  <si>
    <t>[arun.aggarwal, svitthal, sheri.gish, hmora, jyothsna.amancherla, syogi, jagrati.agarwal, dmalladi, jin.cheng]</t>
  </si>
  <si>
    <t>[lisaq, dmalladi, kkouda]</t>
  </si>
  <si>
    <t>[lisaq, elinscott, grant.frederiksen, richard.wadsworth, tlady]</t>
  </si>
  <si>
    <t>[lisaq, elinscott, matt.moore]</t>
  </si>
  <si>
    <t>[elinscott]</t>
  </si>
  <si>
    <t>[elinscott, rvoung]</t>
  </si>
  <si>
    <t>[lisaq, elinscott]</t>
  </si>
  <si>
    <t>[bryan.wiens, elinscott, rayhan.abdulmughnee]</t>
  </si>
  <si>
    <t>[mko, bradley.seipp, mehrak.hamzeh, elinscott]</t>
  </si>
  <si>
    <t>[t, elinscott]</t>
  </si>
  <si>
    <t>[mehrak.hamzeh, elinscott]</t>
  </si>
  <si>
    <t>[mehrak.hamzeh, elinscott, mitchs]</t>
  </si>
  <si>
    <t>[werner.hehl, elinscott, ssrilatha, ming.guo]</t>
  </si>
  <si>
    <t>[mko, lisaq, elinscott]</t>
  </si>
  <si>
    <t>[elinscott, jkouragian]</t>
  </si>
  <si>
    <t>[bryan.wiens, elinscott, jkouragian]</t>
  </si>
  <si>
    <t>[mgoyal, elinscott, syogi, jkouragian]</t>
  </si>
  <si>
    <t>[mko, elinscott, ggarrett]</t>
  </si>
  <si>
    <t>[lisaq, elinscott, jkouragian]</t>
  </si>
  <si>
    <t>[lisaq, bryan.wiens, elinscott, jkouragian]</t>
  </si>
  <si>
    <t>[elinscott, klarsen]</t>
  </si>
  <si>
    <t>[bradley.seipp, mehrak.hamzeh, bryan.wiens, elinscott, mplesha]</t>
  </si>
  <si>
    <t>[lisaq, elinscott, akarwal]</t>
  </si>
  <si>
    <t>[akarwal]</t>
  </si>
  <si>
    <t>[elinscott, grant.frederiksen]</t>
  </si>
  <si>
    <t>[bryan.wiens, elinscott]</t>
  </si>
  <si>
    <t>[eric.tsui]</t>
  </si>
  <si>
    <t>[frontdesk]</t>
  </si>
  <si>
    <t>[ggarrett]</t>
  </si>
  <si>
    <t>[ggarrett, richard.wadsworth]</t>
  </si>
  <si>
    <t>[jnewman, lisaq, ggarrett]</t>
  </si>
  <si>
    <t>[brandi.bernazzani, matt.moore, ggarrett, mitchs, laura.henderson]</t>
  </si>
  <si>
    <t>[bradley.seipp, bphillips, jnewman, rayhan.abdulmughnee, ggarrett, marilisa.walski, mitchs]</t>
  </si>
  <si>
    <t>[grant.frederiksen]</t>
  </si>
  <si>
    <t>233 N. Michigan Ave.  26th Floor Chicago, IL 60601 (312) 228-8322  at the corner of Michigan &amp; S. Water walk towards something that looks like overpass over S. Water  his page                           FROM:                                                                 TO:                          Chicago O'Hare Intl. Arpt.                                                                  233 N. MICHIGAN AVE                                                                 CHICAGA IL 60601 US                               DIRECTIONS                                                                                       DISTANCE                          1: Start out going South on DEPARTURES towards TERMINAL RETURN.                                                                                         0.5 miles                                                                                         (0.9 km)                            2: Stay straight to go onto AIRPORT EXIT.                                                                                         0.1 miles                                                                                         (0.1 km)                            3: Turn SLIGHT LEFT onto DEPARTURES.                                                                                         0.1 miles                                                                                         (0.1 km)                            4: Take the I-190 E ramp.                                                                                         0.4 miles                                                                                         (0.6 km)                            5: Merge onto I-190 E.                                                                                         2.7 miles                                                                                         (4.4 km)                            6: Take I-90 E.                                                                                         13.3 miles                                                                                         (21.3 km)                            7: Take the EAST WASHINGTON BLVD/100 NORTH exit, exit number 51C.                                                                                         0.2 miles                                                                                         (0.3 km)                            8: Turn LEFT onto W WASHINGTON BLVD.                                                                                         0.3 miles                                                                                         (0.5 km)                            9: W WASHINGTON BLVD becomes W WASHINGTON ST.                                                                                         0.1 miles                                                                                         (0.2 km)                            10: Turn LEFT onto N UPPER WACKER DR.                                                                                         0.7 miles                                                                                         (1.2 km)                            11: Turn SLIGHT RIGHT.                                                                                         0.0 miles                                                                                         (0.0 km)                            12: Turn SLIGHT LEFT onto E WACKER PL.                                                                                         0.1 miles                                                                                         (0.1 km)                            13: Turn RIGHT onto N UPPER MICHIGAN AVE.                                                                                         0.0 miles                                                                                         (0.1 km)                             TOTAL ESTIMATED TIME:                            25 minutes                                                                                        TOTAL DISTANCE:                                                                                        18.5 miles (29.8 km)</t>
  </si>
  <si>
    <t>901 W. Jackson, Suite 205 Chicago, IL  60607 (312) 455-9500  cross street is Peoria  Above Jack's Tap  FROM:                                                                 TO:                          233 N. MICHIGAN AVE.                           CHICAGO, IL 60601 US                                                                  901 W. JACKSON                                                                  CHICAGO, IL 60607 US                               DIRECTIONS                                                                                          DISTANCE                          1: Start out going South on N UPPER MICHIGAN AVE towards E LAKE ST by turning                          left.                                                                                            0.0 miles                                                                                            (0.0 km)                            2: N UPPER MICHIGAN AVE becomes N MICHIGAN AVE.                                                                                            0.7 miles                                                                                            (1.1 km)                            3: Take E CONGRESS PKWY.                                                                                            0.7 miles                                                                                            (1.1 km)                            4: E CONGRESS PKWY becomes EISENHOWER EXWY W.                                                                                            0.6 miles                                                                                            (1.0 km)                            5: Take the MORGAN ST/1000 W exit, exit number 29B.                                                                                            0.1 miles                                                                                            (0.2 km)                            6: Turn RIGHT onto S MORGAN ST.                                                                                            0.1 miles                                                                                            (0.2 km)                            7: Turn RIGHT onto W JACKSON BLVD.                                                                                            0.1 miles                                                                                            (0.2 km)                             TOTAL ESTIMATED TIME:                            4 minutes                                                                                           TOTAL DISTANCE:                                                                                           2.4 miles</t>
  </si>
  <si>
    <t>[mehrak.hamzeh, grant.frederiksen]</t>
  </si>
  <si>
    <t>[brandi.bernazzani, grant.frederiksen]</t>
  </si>
  <si>
    <t>[hmora, jyothsna.amancherla, syogi]</t>
  </si>
  <si>
    <t>[hmora]</t>
  </si>
  <si>
    <t>[hmora, syogi]</t>
  </si>
  <si>
    <t>[hmora, hvansdadia, osonie, tony.la]</t>
  </si>
  <si>
    <t>[hmora, mplesha]</t>
  </si>
  <si>
    <t>[hmora, jyothsna.amancherla]</t>
  </si>
  <si>
    <t>[hmora, osonie]</t>
  </si>
  <si>
    <t>[losgatos, hspade]</t>
  </si>
  <si>
    <t>[toni.oliveria, hspade]</t>
  </si>
  <si>
    <t>[jkouragian, hspade]</t>
  </si>
  <si>
    <t>[berkeley, hspade]</t>
  </si>
  <si>
    <t>[mitchs, hspade]</t>
  </si>
  <si>
    <t>[hvansdadia]</t>
  </si>
  <si>
    <t>[mgoyal, hvansdadia]</t>
  </si>
  <si>
    <t>[jagrati.agarwal]</t>
  </si>
  <si>
    <t>[jin.cheng]</t>
  </si>
  <si>
    <t>[sheri.gish, jin.cheng]</t>
  </si>
  <si>
    <t>[sheri.gish, jin.cheng, osonie]</t>
  </si>
  <si>
    <t>[mgoyal, sheri.gish, syogi, jin.cheng, osonie]</t>
  </si>
  <si>
    <t>[arun.aggarwal, jyothsna.amancherla, jin.cheng]</t>
  </si>
  <si>
    <t xml:space="preserve"> </t>
  </si>
  <si>
    <t>[lisaq, jkouragian]</t>
  </si>
  <si>
    <t>[jkouragian]</t>
  </si>
  <si>
    <t xml:space="preserve">    </t>
  </si>
  <si>
    <t>[yvasquez, jkouragian]</t>
  </si>
  <si>
    <t>[bphillips, berkeley, jkouragian]</t>
  </si>
  <si>
    <t>[bphillips, jkouragian]</t>
  </si>
  <si>
    <t>[mgoyal, jkouragian]</t>
  </si>
  <si>
    <t>[mgoyal, klarsen, jkouragian, osonie]</t>
  </si>
  <si>
    <t>[mgoyal, syogi, klarsen, jkouragian]</t>
  </si>
  <si>
    <t>[pgonzales, jkouragian]</t>
  </si>
  <si>
    <t>[jnewman, jkouragian]</t>
  </si>
  <si>
    <t>[bphillips, marilisa.walski, tlady, awong]</t>
  </si>
  <si>
    <t>[jkouragian, awong]</t>
  </si>
  <si>
    <t>[jnewman]</t>
  </si>
  <si>
    <t>[mko, mehrak.hamzeh, jnewman, bryan.wiens]</t>
  </si>
  <si>
    <t>[mko, bradley.seipp, jnewman, bryan.wiens, rayhan.abdulmughnee]</t>
  </si>
  <si>
    <t>[jyothsna.amancherla, syogi]</t>
  </si>
  <si>
    <t>[jyothsna.amancherla]</t>
  </si>
  <si>
    <t>[kgande]</t>
  </si>
  <si>
    <t>[kgande, lisaq, rvoung, ming.guo]</t>
  </si>
  <si>
    <t>[kgande, rvoung]</t>
  </si>
  <si>
    <t>[mgoyal, syogi, kgollapudi]</t>
  </si>
  <si>
    <t>[kgollapudi]</t>
  </si>
  <si>
    <t>[mgoyal, klarsen, kgollapudi]</t>
  </si>
  <si>
    <t>[kkouda]</t>
  </si>
  <si>
    <t>[klarsen]</t>
  </si>
  <si>
    <t>[laura.henderson]</t>
  </si>
  <si>
    <t>[mko, laura.henderson]</t>
  </si>
  <si>
    <t>[brandi.bernazzani, lisaq, mitchs, laura.henderson]</t>
  </si>
  <si>
    <t>[brandi.bernazzani, matt.moore, mitchs, laura.henderson]</t>
  </si>
  <si>
    <t>[brandi.bernazzani, matt.moore, laura.henderson]</t>
  </si>
  <si>
    <t>[brandi.bernazzani, mitchs, laura.henderson]</t>
  </si>
  <si>
    <t>[bphillips, lisaq, marilisa.walski]</t>
  </si>
  <si>
    <t>[mitchs, laura.henderson]</t>
  </si>
  <si>
    <t>[mko, chris.longstaffe, mitchs, laura.henderson]</t>
  </si>
  <si>
    <t>[toni.oliveria, brandi.bernazzani, mitchs, laura.henderson]</t>
  </si>
  <si>
    <t>[brandi.bernazzani, laura.henderson]</t>
  </si>
  <si>
    <t>[lisaq, mitchs]</t>
  </si>
  <si>
    <t>[mgoyal, lisaq]</t>
  </si>
  <si>
    <t>[lisaq, matt.moore, mitchs]</t>
  </si>
  <si>
    <t>[lisaq, tlady]</t>
  </si>
  <si>
    <t>[toni.oliveria, lisaq]</t>
  </si>
  <si>
    <t>[berkeley, lisaq]</t>
  </si>
  <si>
    <t>[mko, lisaq, mitchs]</t>
  </si>
  <si>
    <t>[bphillips, mitchs]</t>
  </si>
  <si>
    <t xml:space="preserve">Some key people will not be able to attend the originally scheduled meeting time (tomorrow at 3:30pm to 4:30pm). So I am going to change the meeting to this new time based on finding the soonest date that everyone was available.  Let me know if there are any additional problems. thank you. jaime ---------------------------------------------------------------------------------------------------------------------------------------------------------- You have been invited to this meeting because it is a vendor presentation that may be of interest to you.  The vendor: Coremetrics (www.coremetrics.com) They are the first eMarketing intelligence application service provider to offer a comprehensive Web visitor reporting service. Coremetrics flagship service, eLuminate, enables you to intelligently analyze the relationship between lead generation, customer acquisition and retention activities to provide a unified view of your online consumer.   Coremetrics solution is the first true ASP-based comprehensive eMarketing platform. Coremetrics delivers insight on visitor browsing and purchasing behavior that you can actually use for your business-critical decisions through comprehensive reports.  New eMarketing standard Combining patent-pending technology and a robust architecture, Coremetrics' eLuminateâ„¢ is the industry's new standard for optimizing your eMarketing goals: </t>
  </si>
  <si>
    <t>[lisaq, mplesha]</t>
  </si>
  <si>
    <t>[arun.aggarwal]</t>
  </si>
  <si>
    <t>[lisaq, richard.wadsworth]</t>
  </si>
  <si>
    <t>[mko, lisaq]</t>
  </si>
  <si>
    <t>[bphillips, marilisa.walski, mitchs]</t>
  </si>
  <si>
    <t>[bphillips, lisaq, matt.moore, mitchs]</t>
  </si>
  <si>
    <t>[lisaq, losgatos]</t>
  </si>
  <si>
    <t>[mko, bphillips, lisaq, marilisa.walski, mitchs]</t>
  </si>
  <si>
    <t>Patch release process and system support - TBD  Close prior to 6.30 Specify the actual beta customers by category - to be resolved by Ron Silverton - as part of roadmap - prior to 6.30.  Preliminary thinking is to open the beta program to 1 SI, 1 e-business integrator, and 1 enterprise customer.    Specifying beta entrance criteria - to be resolved preliminary by Dan Baca - prior to 6.30 - part of roadmap  Identify all outside products that must be licensed and start to negotiate license terms - Ron Silverton.  For example, ERT requires an embedded database which today is Oracle.  We need to negotiate with Sybase to bundle SQL Anywhere in with the ERT/  Decisions made ECS and ERT will go out on two separate CDs - recognizing that ECS is likely to be installed by one person at the customer's site and the ERT by another person.  ERT must include a 1user license to the ECS for testing purposes  We will not set up separate documentation for use internally versus with customers.  Instead customers will get a subset of our documents, with some documents e.g. the Guide to epXML - designed for internal consumption ONLY.    Beta release manager appointed - in the form of Dan Baca.  ERT must be supported by online help files, recognizing that context-based help is not possible in the timing.     Discussion items Today, 30% of the AE's time is spent outside the tool.  No applications have been developed inside the tool in their entirety.  This makes licensing the ERT particularly challenging.  We need to recognize that September 30th may be overly aggressive and be careful not to commit to a GA date.  Marcia commented here that the business need to license our technology was very urgent and that we needed to start with the assumption that something would be available to license 9.30.00.  Prakash commented that the situation was not as grim as it might otherwise look in that the AE's are working with prior versions of the ERT and that the new release will represent a significant improvement.    Architecture for ERT, ECT will not change but the UI for the ERT is not optimal.  Prakash commented that the interface is not intuitive, most likely because tasks are organized according to the server work flow versus based on the user's needs.  Something which cannot be addressed in time for the licensing GA.</t>
  </si>
  <si>
    <t>[berkeley, lisaq, tlady]</t>
  </si>
  <si>
    <t>[avocadoit2, bphillips, avocadoit]</t>
  </si>
  <si>
    <t>[lisaq, mplesha, mitchs]</t>
  </si>
  <si>
    <t>[werner.hehl, lisaq]</t>
  </si>
  <si>
    <t>[lorraine.dokes, pkomeilizadeh]</t>
  </si>
  <si>
    <t>[lorraine.dokes]</t>
  </si>
  <si>
    <t>[bphillips, losgatos]</t>
  </si>
  <si>
    <t>[losgatos]</t>
  </si>
  <si>
    <t>[losgatos, matt.moore]</t>
  </si>
  <si>
    <t>[losgatos, rayhan.abdulmughnee]</t>
  </si>
  <si>
    <t>[toni.oliveria, losgatos]</t>
  </si>
  <si>
    <t>[marilisa.walski]</t>
  </si>
  <si>
    <t>[mko, bphillips]</t>
  </si>
  <si>
    <t>[bphillips, toni.oliveria, marilisa.walski]</t>
  </si>
  <si>
    <t>[marilisa.walski, mitchs]</t>
  </si>
  <si>
    <t>[toni.oliveria, marilisa.walski]</t>
  </si>
  <si>
    <t>[matt.moore]</t>
  </si>
  <si>
    <t>[bphillips, chris.longstaffe, matt.moore, mitchs]</t>
  </si>
  <si>
    <t>[bphillips, toni.oliveria, chris.longstaffe, matt.moore, mitchs]</t>
  </si>
  <si>
    <t>[arun.aggarwal, yihuan.wang]</t>
  </si>
  <si>
    <t>[brandi.bernazzani, matt.moore]</t>
  </si>
  <si>
    <t>[matt.moore, mitchs]</t>
  </si>
  <si>
    <t>[mehrak.hamzeh]</t>
  </si>
  <si>
    <t>[mehrak.hamzeh, bryan.wiens]</t>
  </si>
  <si>
    <t>[mehrak.hamzeh, rvoung]</t>
  </si>
  <si>
    <t>[mehrak.hamzeh, bryan.wiens, rayhan.abdulmughnee]</t>
  </si>
  <si>
    <t>Pankaj Sehgal is a candidate for Sr. Director/VP of Product Management. He has 9+ years of enterprise software experience, including 3+ years at McKinsey, 2 years as an internal Product Manager (called a "Project Management" as all customers were internal) at Kraft Foods, and 4 years of experience as a corporate database development again at Kraft Foods.     Currently he is at Oracle as Director of Product Management for the ePRM and eCRM  products.  He has been there 2 months and does not like it, largely because the PM role at Oracle is not one that drives the business from a strategic perspective.  He wants to be more involved in driving the product roadmap (through a partnership with R&amp;D) and to work somewhere where PM makes a demonstrable difference in terms of overall success of the business and its differentiation.    At McKinsey, he worked almost exclusively on enterprise software assignments out of their Houston office.  This includes significant work with Microsoft, BMC, Trinity, Oracle, HP(?), and 3Com where he was part of the team that advised them to spin out the Palm group(?).  The question marks are because it is not common for a consultant to name his clients directly so one has to abstract from his description of the client.  As he points out - there are 11 software companies with more than $1 billion in sales WW; he has worked with 4 of these companies.  One weakness in his background is that he did not "come up" through product management.  So everyone should assess him carefully with this in mind.  I've delineated focus areas below.  We are in a competitive situation with him so its important that we act fast.    Interview team:  David Swanson - fit, work ethic, style Lisa Quaglietti - thought leadership in ASP space, understanding of what it takes to execute Barry Phillips - best practices in product management, understanding of what it takes to execute  Dan Baca - technical know how, vision for product management and how best to align with R&amp;D Ron Silverton - thought leadership in wireless space, intellectual strength, strategic thinking Jim Donnelly - vision for product management and how to bring customer into process David Chan - strategic acumen, knowlege of best practices in enterprise space Prakash - is this someone who you can partner with, does he have a complimentary vision of where PM role starts and ends Amitabh - depth of technical thinking, someone who would add value as partner on "advanced products" Myself - overall skill set, intellect, leadership abilities, vision for product management Venk Shukla - ditto</t>
  </si>
  <si>
    <t>[mko, mehrak.hamzeh]</t>
  </si>
  <si>
    <t>[mko, mehrak.hamzeh, bryan.wiens]</t>
  </si>
  <si>
    <t>[mgoyal]</t>
  </si>
  <si>
    <t>Meeting with FranÃ§oise Tourniaire to discuss Customer Service requirements.</t>
  </si>
  <si>
    <t>[mgoyal, syogi]</t>
  </si>
  <si>
    <t>[ming.guo]</t>
  </si>
  <si>
    <t>[rvoung, ming.guo]</t>
  </si>
  <si>
    <t>[mitchs]</t>
  </si>
  <si>
    <t>[mplesha, mitchs]</t>
  </si>
  <si>
    <t>[brandi.bernazzani, mitchs]</t>
  </si>
  <si>
    <t>[toni.oliveria, mitchs]</t>
  </si>
  <si>
    <t>[toni.oliveria, mitchs, tlady]</t>
  </si>
  <si>
    <t>[mko, bphillips, mitchs, tlady]</t>
  </si>
  <si>
    <t>[mko]</t>
  </si>
  <si>
    <t>[mko, mplesha]</t>
  </si>
  <si>
    <t>[mko, tlady]</t>
  </si>
  <si>
    <t>[avocadoit2, bphillips]</t>
  </si>
  <si>
    <t>[mplesha]</t>
  </si>
  <si>
    <t>[mplesha, awong]</t>
  </si>
  <si>
    <t>[mplesha, pkomeilizadeh]</t>
  </si>
  <si>
    <t>[t, osonie]</t>
  </si>
  <si>
    <t>[bphillips, osonie]</t>
  </si>
  <si>
    <t>[sheri.gish, osonie]</t>
  </si>
  <si>
    <t>[parnian.kaboli]</t>
  </si>
  <si>
    <t>[parnian.kaboli, toni.oliveria]</t>
  </si>
  <si>
    <t>[parnian.kaboli, bphillips]</t>
  </si>
  <si>
    <t>[pgonzales]</t>
  </si>
  <si>
    <t>[yvasquez, pgonzales]</t>
  </si>
  <si>
    <t>[pkomeilizadeh]</t>
  </si>
  <si>
    <t>[pyadavili]</t>
  </si>
  <si>
    <t>[rayhan.abdulmughnee]</t>
  </si>
  <si>
    <t>[bradley.seipp, rayhan.abdulmughnee]</t>
  </si>
  <si>
    <t>Dan,  Rayhan and I are meeting with a company called AirClic (www.airclic.com) and we need your support via conference call.  AirClic requires a mobile application server to support their m-commerce platform which is being built on a typical 3 tier architecture (DB/App Server/Web Server).  They have looked at several transcoding engines but none really meets their exact needs.  It is a build vs. buy and AvocadoIT is the last company they are looking at they came across our booth at CTIA.  I gathered the following list of requirements and need your support to try and answer some of these questions.  They are interested in a license model only.  Device Adapters - they want to know what our support strategy will be for new devices.  Can they build adapters for new devices?  Will we have an open API that will enable them to modify the transformation.  Customized Presentation - While we allow you to customize the presentation per device, it sounds like they want to get very specific.  Looking at a hierarchical design for the transcoder that accounts for languages / browsers / devices.  QA  - What type of bug testing, load testing, regression testing, etc. do we put our product through.   A little background on AirClic: Motorola, Inc. (NYSE: MOT), Symbol Technologies, Inc. (NYSE: SBL), Connect Things, Inc., an affiliate of LM Ericsson AB (NASDAQ: ERICY), and AirClic, Inc. announced today that they have entered into memoranda of understanding and intend to invest up to an aggregate of $500 million to form a new company that will drive e-commerce growth through one-scan access to the Internet.  By creating a unique registry of Web codes, which are bar codes containing instructions for executing exact tasks, the new company will enable Motorola and other companies' wireless phones, cable TV set-top terminals, and other Internet-enabled appliances to access the Internet via Symbol bar code scanning technology.   Please let me know if you can support this call.  If not, any suggestions on who can handle it?  Anthony N. Tarsia Director of Sales AvocadoIT, Inc. 4094 Majestic Lane, PMB 127 Fairfax, VA 22033  Office - 703-273-6313      Cell - 703-861-5292 Fax - 703-995-4722          E-mail - anthony.tarsia@avocadoit.com http://www.avocadoit.com</t>
  </si>
  <si>
    <t>[toni.oliveria, rayhan.abdulmughnee, tlady]</t>
  </si>
  <si>
    <t>[richard.wadsworth, tlady]</t>
  </si>
  <si>
    <t>[richard.wadsworth]</t>
  </si>
  <si>
    <t>[rvoung]</t>
  </si>
  <si>
    <t>[sheri.gish]</t>
  </si>
  <si>
    <t>[sheri.gish, toni.oliveria]</t>
  </si>
  <si>
    <t>[sheri.gish, awong]</t>
  </si>
  <si>
    <t>[sisgitt]</t>
  </si>
  <si>
    <t>[arun.aggarwal, chinhsueh.wu]</t>
  </si>
  <si>
    <t>[sraghavan]</t>
  </si>
  <si>
    <t>[svitthal]</t>
  </si>
  <si>
    <t>[syogi]</t>
  </si>
  <si>
    <t xml:space="preserve">   </t>
  </si>
  <si>
    <t>[t]</t>
  </si>
  <si>
    <t>[chris.longstaffe, t]</t>
  </si>
  <si>
    <t>Here is his attached information and resume.  Check out his website www.smartcardcentral.com.  We need to determine how interested he is in sales vs. other biz dev. opportunities.  He says he is. . .I question that.  Dear Aimee,  I am applying for the Manager of Sales &amp; Business Development position listed on craigslist. I have solid marketing, account management and Internet experience that would be a great fit.  I have over four years experience in high tech marketing and currently operate a startup website (www.smartcardcentral.com &lt;http://www.smartcardcentral.com&gt;). I was responsible for writing the business proposal, producing and promoting the site, structuring deals with third parties and selling sponsorships. I have an in-depth knowledge of the Internet and its business models. I am looking for a new position where I could leverage this experience to help a growing technology businesses succeed through successful marketing and partnerships.   I welcome the opportunity to discuss my background and the position in more detail and look forward to hearing from you. Thank you.  Peter Langenstein ____________________________________________________________________ PETER W. LANGENSTEIN  2102 Filbert St. #1 San Francisco, CA 94123 (415) 775-6349  Email: Plangenstein@att.net &lt;mailto:Plangenstein@att.net&gt;  PROFILE High energy professional with over four years of increasing responsibility in marketing, product and sales management. Recognized team leader with proven ability to develop creative solutions to complex problems. Strong interpersonal skills in overcoming objections to attain or exceed marketing  or sales goals.  PROFESSIONAL EXPERIENCE  SMARTCARDCENTRAL.COM, Palo Alto CA - 1998 - present Manager, Website Sales and Marketing. Launching a new advertising-based website from the ground up with two partners (www.smartcardcentral.com &lt;http://www.smartcardcentral.com&gt;).   * Wrote business proposal and sold $20k in sponsorships. * Targeted companies to sell advertising on the site. * Negotiated partnerships with three research firms to provide original content for the site * Tripled traffic to site in 3 months of promotional efforts. Managing site content.  GEMPLUS CORP., San Mateo CA - 1996-1998 Marketing Manager, Financial Transactions Business Division Responsible for marketing of Visa smart card products in the US financial transactions division and ongoing business development with Visa International and local financial institutions.  * Launched new line of multi-function smart cards for Visa members and created marketing brochure and materials to penetrate the US market and establish company as a leader in the industry. * Established and maintained strategic relationship with local financial institutions resulting in sale of 2,500 cards for smart card pilots in the Bay Area. * Managed business relationship with Visa International including product sales and development. * Successfully negotiated a long-term contract with Visa International making the company a preferred supplier of chip cards to Visa members worldwide.  * Successfully managed order of Visa chip cards for a new pilot in Russia and delivered to client on time. * Designed an ordering process for our bank customers resulting in a two week reduction in delivery time.   VISA INTERNATIONAL, Foster City, CA, 1994-1996 Project Management Consultant, Stored Value Card Product Office Developed product implementation and marketing materials related to the launch of a new electronic cash card product (Visa Cash), managing multiple projects.  * Key role in writing and updating of the Visa Cash Planning and Implementation Guide. Reviewed product internally and transferred knowledge into a written document that was used by financial institutions worldwide during product implementation.  * Designed PC-based product demonstration of new electronic cash card. Evaluated and managed vendor to program demo on time and within budget. Demo was subsequently used internally to train staff worldwide. * Researched and wrote a comparison analysis of Mondex, a competing stored</t>
  </si>
  <si>
    <t>[brandi.bernazzani, tlady]</t>
  </si>
  <si>
    <t>[awong]</t>
  </si>
  <si>
    <t>Updated: Quarterly Managerâ€™s Off-site [Silicon Valley Conference Center, 2161 N. First Street, San Jose]</t>
  </si>
  <si>
    <t>[bradley.seipp, toni.oliveria, brandi.bernazzani]</t>
  </si>
  <si>
    <t>[bradley.seipp]</t>
  </si>
  <si>
    <t>[vshukla]</t>
  </si>
  <si>
    <t>[werner.hehl]</t>
  </si>
  <si>
    <t>[yihuan.wang]</t>
  </si>
  <si>
    <t>[yvasquez]</t>
  </si>
  <si>
    <t>[bryan.wiens]</t>
  </si>
  <si>
    <t xml:space="preserve">Hi Elba,  Craig and Lisa mentioned that it would be a good idea that you review the process of the ART document with me during my next Santa Clara visit in the week Aug28 to Sept1. Would you have some time in your schedule excluding lunch Monday, morning Tuesday and morning Wednesday ? Hope all is well.  See you soon. RenÃ©   -------------------------------------------------------------------------------- RenÃ© Romain </t>
  </si>
  <si>
    <t>[calvin.le]</t>
  </si>
  <si>
    <t>[ccattey]</t>
  </si>
  <si>
    <t>154-000079-EM</t>
  </si>
  <si>
    <t>154-000708-EM</t>
  </si>
  <si>
    <t>279-009516-EM</t>
  </si>
  <si>
    <t>164-000621-EM</t>
  </si>
  <si>
    <t>267-004147-EM</t>
  </si>
  <si>
    <t>193-000580-EM</t>
  </si>
  <si>
    <t>258-002762-EM</t>
  </si>
  <si>
    <t>279-003774-EM</t>
  </si>
  <si>
    <t>055-016952-EM</t>
  </si>
  <si>
    <t>106-002301-EM</t>
  </si>
  <si>
    <t>MEETING-588&amp;MEETING-2383&amp;MEETING-7241</t>
  </si>
  <si>
    <t>257-002000-EM</t>
  </si>
  <si>
    <t>117-003088-EM</t>
  </si>
  <si>
    <t>257-003310-EM</t>
  </si>
  <si>
    <t>007-003186-EM</t>
  </si>
  <si>
    <t>015-001751-EM</t>
  </si>
  <si>
    <t>117-000670-EM</t>
  </si>
  <si>
    <t>108-001174-EM</t>
  </si>
  <si>
    <t>154-001271-EM</t>
  </si>
  <si>
    <t>055-015889-EM</t>
  </si>
  <si>
    <t>178-018321-EM</t>
  </si>
  <si>
    <t>057-012473-EM</t>
  </si>
  <si>
    <t>135-004411-EM</t>
  </si>
  <si>
    <t>108-000068-EM</t>
  </si>
  <si>
    <t>207-001893-EM</t>
  </si>
  <si>
    <t>279-002073-EM</t>
  </si>
  <si>
    <t>154-007919-EM</t>
  </si>
  <si>
    <t>258-002629-EM</t>
  </si>
  <si>
    <t>178-013122-EM</t>
  </si>
  <si>
    <t>135-002112-EM</t>
  </si>
  <si>
    <t>178-013170-EM</t>
  </si>
  <si>
    <t>007-010578-EM</t>
  </si>
  <si>
    <t>MEETING-7342&amp;MEETING-3311</t>
  </si>
  <si>
    <t>267-004398-EM</t>
  </si>
  <si>
    <t>132-000655-EM</t>
  </si>
  <si>
    <t>106-002460-EM</t>
  </si>
  <si>
    <t>158-000513-EM</t>
  </si>
  <si>
    <t>279-001093-EM</t>
  </si>
  <si>
    <t>106-000190-EM</t>
  </si>
  <si>
    <t>167-003991-EM</t>
  </si>
  <si>
    <t>167-002882-EM</t>
  </si>
  <si>
    <t>057-014820-EM</t>
  </si>
  <si>
    <t>154-007643-EM</t>
  </si>
  <si>
    <t>281-002965-EM</t>
  </si>
  <si>
    <t>031-000449-EM</t>
  </si>
  <si>
    <t>106-000270-EM</t>
  </si>
  <si>
    <t>208-001925-EM</t>
  </si>
  <si>
    <t>167-002088-EM</t>
  </si>
  <si>
    <t>057-006968-EM</t>
  </si>
  <si>
    <t>093-004600-EM</t>
  </si>
  <si>
    <t>051-001768-EM</t>
  </si>
  <si>
    <t>055-014721-EM</t>
  </si>
  <si>
    <t>147-001528-EM</t>
  </si>
  <si>
    <t>281-006854-EM</t>
  </si>
  <si>
    <t>178-018925-EM</t>
  </si>
  <si>
    <t>147-004775-EM</t>
  </si>
  <si>
    <t>281-001068-EM</t>
  </si>
  <si>
    <t>098-000023-EM</t>
  </si>
  <si>
    <t>057-009502-EM</t>
  </si>
  <si>
    <t>085-003832-EM</t>
  </si>
  <si>
    <t>018-000120-EM</t>
  </si>
  <si>
    <t>154-005299-EM</t>
  </si>
  <si>
    <t>257-012432-EM</t>
  </si>
  <si>
    <t>267-006715-EM</t>
  </si>
  <si>
    <t>208-000022-EM</t>
  </si>
  <si>
    <t>189-001580-EM</t>
  </si>
  <si>
    <t>154-006577-EM</t>
  </si>
  <si>
    <t>258-003335-EM</t>
  </si>
  <si>
    <t>154-000912-EM</t>
  </si>
  <si>
    <t>208-001280-EM</t>
  </si>
  <si>
    <t>135-000264-EM</t>
  </si>
  <si>
    <t>178-018373-EM</t>
  </si>
  <si>
    <t>117-006024-EM</t>
  </si>
  <si>
    <t>108-000313-EM</t>
  </si>
  <si>
    <t>167-002266-EM</t>
  </si>
  <si>
    <t>162-002030-EM</t>
  </si>
  <si>
    <t>026-001051-EM</t>
  </si>
  <si>
    <t>279-010122-EM</t>
  </si>
  <si>
    <t>151-000414-EM</t>
  </si>
  <si>
    <t>208-000743-EM</t>
  </si>
  <si>
    <t>055-017040-EM</t>
  </si>
  <si>
    <t>257-007411-EM</t>
  </si>
  <si>
    <t>178-012561-EM</t>
  </si>
  <si>
    <t>219-002511-EM</t>
  </si>
  <si>
    <t>055-016992-EM</t>
  </si>
  <si>
    <t>219-001344-EM</t>
  </si>
  <si>
    <t>178-018294-EM</t>
  </si>
  <si>
    <t>154-012233-EM</t>
  </si>
  <si>
    <t>031-000918-EM</t>
  </si>
  <si>
    <t>178-012755-EM</t>
  </si>
  <si>
    <t>057-004719-EM</t>
  </si>
  <si>
    <t>007-013141-EM</t>
  </si>
  <si>
    <t>057-014289-EM</t>
  </si>
  <si>
    <t>108-003268-EM</t>
  </si>
  <si>
    <t>167-003612-EM</t>
  </si>
  <si>
    <t>257-007741-EM</t>
  </si>
  <si>
    <t>108-002620-EM</t>
  </si>
  <si>
    <t>135-004770-EM</t>
  </si>
  <si>
    <t>015-001059-EM</t>
  </si>
  <si>
    <t>193-000046-EM</t>
  </si>
  <si>
    <t>267-006449-EM</t>
  </si>
  <si>
    <t>258-003557-EM</t>
  </si>
  <si>
    <t>257-009641-EM</t>
  </si>
  <si>
    <t>279-004973-EM</t>
  </si>
  <si>
    <t>167-005848-EM</t>
  </si>
  <si>
    <t>147-004064-EM</t>
  </si>
  <si>
    <t>208-000242-EM</t>
  </si>
  <si>
    <t>108-001298-EM</t>
  </si>
  <si>
    <t>055-016140-EM</t>
  </si>
  <si>
    <t>208-002304-EM</t>
  </si>
  <si>
    <t>055-016070-EM</t>
  </si>
  <si>
    <t>257-009645-EM</t>
  </si>
  <si>
    <t>279-002676-EM</t>
  </si>
  <si>
    <t>048-000674-EM</t>
  </si>
  <si>
    <t>154-008203-EM</t>
  </si>
  <si>
    <t>208-001623-EM</t>
  </si>
  <si>
    <t>106-001326-EM</t>
  </si>
  <si>
    <t>057-002783-EM</t>
  </si>
  <si>
    <t>007-013158-EM</t>
  </si>
  <si>
    <t>108-002265-EM</t>
  </si>
  <si>
    <t>279-003261-EM</t>
  </si>
  <si>
    <t>164-000496-EM</t>
  </si>
  <si>
    <t>093-001588-EM</t>
  </si>
  <si>
    <t>MEETING-7391&amp;MEETING-2201</t>
  </si>
  <si>
    <t>055-016780-EM</t>
  </si>
  <si>
    <t>037-002609-EM</t>
  </si>
  <si>
    <t>279-009051-EM</t>
  </si>
  <si>
    <t>MEETING-2450,meeting one day before the email,both names in description,subject match 1:1 or one on one</t>
  </si>
  <si>
    <t>MEETING-1796,meeting one day before email,name match with owner,capital word match in subjects</t>
  </si>
  <si>
    <t>NIL,,,,call me right now</t>
  </si>
  <si>
    <t>NIL,,,</t>
  </si>
  <si>
    <t>NIL,,,,invitation</t>
  </si>
  <si>
    <t>MEETING-7582&amp;MEETING-7695,same day,,capital word match in subject</t>
  </si>
  <si>
    <t>NIL,,,group meeting</t>
  </si>
  <si>
    <t>NIL,,,last meeting</t>
  </si>
  <si>
    <t>NIL,,,no match for subject</t>
  </si>
  <si>
    <t>MEETING-8259&amp;MEETING-8372,time match,,subject match</t>
  </si>
  <si>
    <t>MEETING-1812,,match in description,</t>
  </si>
  <si>
    <t>NIL,,,dinner</t>
  </si>
  <si>
    <t>NIL,,,can you bring the files along to our meeting today</t>
  </si>
  <si>
    <t>MEETING-2016,,,two meetings one nonnil one nil</t>
  </si>
  <si>
    <t>NIL,,,minutes of meeting</t>
  </si>
  <si>
    <t>MEETING-88,,,,updates for board meeting</t>
  </si>
  <si>
    <t>NIL,,,,HP meeting in description</t>
  </si>
  <si>
    <t>MEETING-6712,,,,different minute same subject description</t>
  </si>
  <si>
    <t>NIL,,,meeting every two days</t>
  </si>
  <si>
    <t>NIL,,,,Meeting on monday at 2:00 pm to discuss std.ini parameters</t>
  </si>
  <si>
    <t>NIL,,,meeting options</t>
  </si>
  <si>
    <t>MEETING-2543&amp;MEETING-861,,,,capital words in email content and two meeting entries with different descriptions</t>
  </si>
  <si>
    <t>NIL,,,,invitation no specified time</t>
  </si>
  <si>
    <t>NIL,,,,can we re-schedule today's meeting lack of name evidence</t>
  </si>
  <si>
    <t>NIL,,,,I have to cancel the meeting today</t>
  </si>
  <si>
    <t>NIL,,,,i am trying to coordinate a meeting for early february to bring... together</t>
  </si>
  <si>
    <t>NIL,,,,avocaodoIT meeting a while back ago</t>
  </si>
  <si>
    <t>106-001629-EM</t>
  </si>
  <si>
    <t>057-004515-EM</t>
  </si>
  <si>
    <t>207-000460-EM</t>
  </si>
  <si>
    <t>007-005480-EM</t>
  </si>
  <si>
    <t>154-001375-EM</t>
  </si>
  <si>
    <t>106-002001-EM</t>
  </si>
  <si>
    <t>158-000747-EM</t>
  </si>
  <si>
    <t>219-000608-EM</t>
  </si>
  <si>
    <t>267-008626-EM</t>
  </si>
  <si>
    <t>178-012675-EM</t>
  </si>
  <si>
    <t>051-006773-EM</t>
  </si>
  <si>
    <t>279-001611-EM</t>
  </si>
  <si>
    <t>132-001313-EM</t>
  </si>
  <si>
    <t>208-001852-EM</t>
  </si>
  <si>
    <t>MEETING-2134&amp;MEETING-82&amp;MEETING-89&amp;MEETING-88</t>
  </si>
  <si>
    <t>257-005739-EM</t>
  </si>
  <si>
    <t>082-002617-EM</t>
  </si>
  <si>
    <t>281-000325-EM</t>
  </si>
  <si>
    <t>037-000297-EM</t>
  </si>
  <si>
    <t>055-016138-EM</t>
  </si>
  <si>
    <t>270-004234-EM</t>
  </si>
  <si>
    <t>257-001841-EM</t>
  </si>
  <si>
    <t>154-005022-EM</t>
  </si>
  <si>
    <t>108-001090-EM</t>
  </si>
  <si>
    <t>189-002081-EM</t>
  </si>
  <si>
    <t>154-003126-EM</t>
  </si>
  <si>
    <t>037-001656-EM</t>
  </si>
  <si>
    <t>178-012436-EM</t>
  </si>
  <si>
    <t>006-000727-EM</t>
  </si>
  <si>
    <t>026-001082-EM</t>
  </si>
  <si>
    <t>055-017082-EM</t>
  </si>
  <si>
    <t>106-000413-EM</t>
  </si>
  <si>
    <t>258-002113-EM</t>
  </si>
  <si>
    <t>257-002916-EM</t>
  </si>
  <si>
    <t>167-005871-EM</t>
  </si>
  <si>
    <t>106-001829-EM</t>
  </si>
  <si>
    <t>106-001111-EM</t>
  </si>
  <si>
    <t>208-000753-EM</t>
  </si>
  <si>
    <t>279-000074-EM</t>
  </si>
  <si>
    <t>007-013532-EM</t>
  </si>
  <si>
    <t>055-017059-EM</t>
  </si>
  <si>
    <t>167-013975-EM</t>
  </si>
  <si>
    <t>258-002472-EM</t>
  </si>
  <si>
    <t>167-002038-EM</t>
  </si>
  <si>
    <t>154-000934-EM</t>
  </si>
  <si>
    <t>154-000533-EM</t>
  </si>
  <si>
    <t>279-006742-EM</t>
  </si>
  <si>
    <t>MEETING7928&amp;MEETING137</t>
  </si>
  <si>
    <t>053-004699-EM</t>
  </si>
  <si>
    <t>189-000467-EM</t>
  </si>
  <si>
    <t>173-001646-EM</t>
  </si>
  <si>
    <t>055-016834-EM</t>
  </si>
  <si>
    <t>279-013764-EM</t>
  </si>
  <si>
    <t>007-005074-EM</t>
  </si>
  <si>
    <t>055-014764-EM</t>
  </si>
  <si>
    <t>106-001067-EM</t>
  </si>
  <si>
    <t>267-007322-EM</t>
  </si>
  <si>
    <t>276-001485-EM</t>
  </si>
  <si>
    <t>154-004425-EM</t>
  </si>
  <si>
    <t>098-000468-EM</t>
  </si>
  <si>
    <t>057-002108-EM</t>
  </si>
  <si>
    <t>258-003105-EM</t>
  </si>
  <si>
    <t>117-000653-EM</t>
  </si>
  <si>
    <t>167-010096-EM</t>
  </si>
  <si>
    <t>208-002406-EM</t>
  </si>
  <si>
    <t>178-014045-EM</t>
  </si>
  <si>
    <t>258-001182-EM</t>
  </si>
  <si>
    <t>158-000773-EM</t>
  </si>
  <si>
    <t>189-004472-EM</t>
  </si>
  <si>
    <t>267-009030-EM</t>
  </si>
  <si>
    <t>178-014044-EM</t>
  </si>
  <si>
    <t>106-000980-EM</t>
  </si>
  <si>
    <t>154-001105-EM</t>
  </si>
  <si>
    <t>031-000705-EM</t>
  </si>
  <si>
    <t>207-001275-EM</t>
  </si>
  <si>
    <t>057-007750-EM</t>
  </si>
  <si>
    <t>055-017019-EM</t>
  </si>
  <si>
    <t>MEETING-7347&amp;MEETING-3311</t>
  </si>
  <si>
    <t>[mahesh, sausalito, agrover, gpereira, rkaur]</t>
  </si>
  <si>
    <t>2001-06-18T18:00:00Z</t>
  </si>
  <si>
    <t>Updated: Regular R&amp;D Bi-Weekly Meeting</t>
  </si>
  <si>
    <t>Changed to accommodate another executive level meeting that Prakash must attend.  Also adjusting the time to earlier in the day.</t>
  </si>
  <si>
    <t>[kawarjit.bedi, mahesh, agrover, ann.sasso, ranand, mahadeva.kambampati, rgantly, rosh.radhakrishnan, sanjay.dubey, dbhatnagar]</t>
  </si>
  <si>
    <t>2001-01-30T23:30:00Z</t>
  </si>
  <si>
    <t>This is a mandatory meeting. Please plan to attend</t>
  </si>
  <si>
    <t>[hayward, amy.moore]</t>
  </si>
  <si>
    <t>2002-07-31T21:00:00Z</t>
  </si>
  <si>
    <t>Updated: Meet to discuss company picnic</t>
  </si>
  <si>
    <t>Change to Wednesday due to conflict of schedules. :-)</t>
  </si>
  <si>
    <t>[brett.welborn]</t>
  </si>
  <si>
    <t>2001-04-23T16:30:00Z</t>
  </si>
  <si>
    <t>Call Dave - Dominic - Ad-Tech</t>
  </si>
  <si>
    <t>2001-04-11T14:00:00Z</t>
  </si>
  <si>
    <t>AvocadoIT/American Airlines Conference Call</t>
  </si>
  <si>
    <t>AvocadoIT / American Airlines Conference Call Wednesday, April 12th @ 9am CST Call in number: 888-311-0089 Pass code: 6673831</t>
  </si>
  <si>
    <t>2001-07-23T15:00:00Z</t>
  </si>
  <si>
    <t>Sales Training in Chicago</t>
  </si>
  <si>
    <t>2001-04-12T15:00:00Z</t>
  </si>
  <si>
    <t>Phycom - Laura Ciavola - 800-207-0007 x2359</t>
  </si>
  <si>
    <t>[hayward, brett.welborn]</t>
  </si>
  <si>
    <t>2001-10-15T20:00:00Z</t>
  </si>
  <si>
    <t>Meet about Siebel</t>
  </si>
  <si>
    <t>2001-07-11T20:00:00Z</t>
  </si>
  <si>
    <t>FrontRange Solutions Call</t>
  </si>
  <si>
    <t>Hi Ricardo.  This is a technical call that I need your help with.  FrontRange is in our forecast - they are an ISV that focuses on the CRM/SFA space (products like Goldmine and Heat).  They want to understand how our software handles html and xml and how it would work in a licensed environment with their developers.  We have made their short list - I think Brience and Aether are the other two that did as well.  Please let me know ASAP if you can make this conference call: 888-816-1101 code: 5327479  We can talk more later about the history of this account to get you up to speed...</t>
  </si>
  <si>
    <t>[atran, brett.welborn, fremont, emma.fowler, david.meltzer]</t>
  </si>
  <si>
    <t>2001-03-16T23:30:00Z</t>
  </si>
  <si>
    <t>CTIA Global pre-show meeting (Mandatory)</t>
  </si>
  <si>
    <t>David, Brad, Janie &amp; Scott, please supply me with a phone number to reach you at. I will call at 3:30 Pacific Time. Thanks, dbm</t>
  </si>
  <si>
    <t>2001-06-22T17:30:00Z</t>
  </si>
  <si>
    <t>Call with Peter: 781-238-6774</t>
  </si>
  <si>
    <t>2001-08-28T19:00:00Z</t>
  </si>
  <si>
    <t>Texaco Call: Efthimios Filis - 713-432-2127</t>
  </si>
  <si>
    <t>Mike Richman is optional (it is early)...the URL is an internal intranet I think...I can't connect to it.  We should go after these people to help get into Texaco: http://www.texaco.com/asp/frameit.asp?tn=sr_t_nav.html&amp;bn=sr_b_nav.html&amp;cn=/shared/pr/2000pr/pr8_14.html   MESSAGE FROM EFTHIMIOS: ================================================== Ok, 2pm Texas time is good for me.  my contact info is below  Efthimios Filis Texaco GIS Telecommunications Wireless Technology and Pervasive Computing Team 4800 Fournace Place W809 Bellaire, Texas 77401 (713) 432-2127 filisep@texaco.com http://home.texweb.texaco.com/wireless/ ===================================================  From Efthimios: "Hello,  To be perfectly honest, Texaco is at a transition stage (getting ready for the merger with Chevron) and is not ready for implementing new technologies at the moment.  A conference call could be beneficial to both parties in the sense that I would file your company's ideas and strategies into my notes and then be able to bring those ideas to the new company, if/when the merger is completed.  With that in mind, I would be willing to spend some time on a call tomorrow or Wednesday.  thanks"</t>
  </si>
  <si>
    <t>2001-06-18T19:00:00Z</t>
  </si>
  <si>
    <t>AMR Call - Call Loring Spitler first, then Mike Shimp</t>
  </si>
  <si>
    <t>Stellcom: 858-554-1400 Loring Cell: 619-518-2715  Mike Shimp Cell: 303-886-4907 Mike Shimp Home: 281-353-4498</t>
  </si>
  <si>
    <t>[amy.moore]</t>
  </si>
  <si>
    <t>2002-07-01T17:00:00Z</t>
  </si>
  <si>
    <t>Check Competitor Websites for Earnings Calls</t>
  </si>
  <si>
    <t>7-24  Go to Investors &gt; Conference Calls  (approx. 7/25?)  AvantGo  Check Yahoo Acct. (7/24)  Aether  Check Yahoo Acct.</t>
  </si>
  <si>
    <t>[brett.welborn, david.meltzer]</t>
  </si>
  <si>
    <t>2001-05-17T21:30:00Z</t>
  </si>
  <si>
    <t>Mirage Resorts Call</t>
  </si>
  <si>
    <t>Steve Murphy, MIS Manager 702-650-6715 smurphy@mirageresorts.com  They currently do have a few projects that are implemented, like engineers being able to access information on Palms, some point of sale solutions, etc. There are many things they would like to do, like remote check in from the airport, etc.  This is an introductory call to discuss some of their projects, tell them who we are, and find out who the line of business managers are...</t>
  </si>
  <si>
    <t>2001-06-11T14:00:00Z</t>
  </si>
  <si>
    <t>Call Cem Yener @ Cisco Belgium... 32-478-681309</t>
  </si>
  <si>
    <t>[brett.welborn, ricardo.garcia]</t>
  </si>
  <si>
    <t>2001-05-18T15:00:00Z</t>
  </si>
  <si>
    <t>888-311-0089, Passcode: 678-0649</t>
  </si>
  <si>
    <t>Updated: Conf Call with John Hicks - Dir of Telecom of Burlington Northern</t>
  </si>
  <si>
    <t>Details on specific projects will be forthcoming from Brett. They already have Mobilsys in house.  Call in number 888-311-0089 Passcode: 678-0649 Conf #: 4023621</t>
  </si>
  <si>
    <t>[rcanual, brett.welborn, ricardo.garcia, larry.salerno, rsilverton, jennifer.park]</t>
  </si>
  <si>
    <t>2001-08-10T16:00:00Z</t>
  </si>
  <si>
    <t>Updated: WebEx Demo</t>
  </si>
  <si>
    <t>Use same number for the WebEx Demo.  See below.  11:00am EST - AvocadoIT Online Update - David Chan &amp; Ron Silverton  12:00pm EST - AvocadoIT / Siebel WebEx Demo - Andy Wong  Conf call info:  Call in #:</t>
  </si>
  <si>
    <t>1-800-669-6831  Pass code:</t>
  </si>
  <si>
    <t>7417217#  Conf. #:</t>
  </si>
  <si>
    <t>4527405 (Germana's use only)   12:00pm EST. WebEx Demo  ---------------------------------------------------------------------------------------  Andy Wong has invited you to join a meeting  on the Web, using WebEx.  ---------------------------------------- TO JOIN THE MEETING ---------------------------------------- On August 10, 2001 at 9:00AM click this URL:  http://avocadoit.webex.com/webex/e.asp?AT=JS&amp;ConfID=1401435&amp;UUID=421150  The password is: andy  ---------------------------------------- FIRST TIME USERS ---------------------------------------- For fully interactive meetings, including the ability  to present your documents and applications, a one-time  setup takes less than 10 minutes.  To set up now, go to:  http://avocadoit.webex.com/webex  Then click New User.  ---------------------------------------- MEETING SUMMARY ---------------------------------------- Name: sales Date: August 10, 2001 Time: 9:00AM, (GMT -07:00) Pacific Time, USA (Daylight Time). Meeting Number: 31958765 Meeting Password: andy Agenda:   Host:  Andy Wong 1(408)562-8131 mailto:andy.wong@avocadoit.com  http://www.webex.com We've got to start meeting like this(TM)</t>
  </si>
  <si>
    <t>[dswanson, atran, bsheth, rcanual, fortunata.hermoso, gpereira, rgantly, george.richard, sanjay.dubey, doug.adkins, tvansteenburgh, jjohnson, ricardo.garcia, ferdnand.braganza, avyas, dpatel, rkaur, marie.washington, rmanocha, mahesh, ann.sasso, nmehta, bagrawal, sng, jyotirmoy.paul, miyuki.goldman, rmoore, brett.welborn, jackie.valle, rsilverton, hhua, jennifer.park]</t>
  </si>
  <si>
    <t>2001-05-30T19:30:00Z</t>
  </si>
  <si>
    <t>Communications Meeting - Company Update.   NOTE: The 6/6 Comm. mtg is still on.</t>
  </si>
  <si>
    <t>2001-04-30T22:00:00Z</t>
  </si>
  <si>
    <t>Whitney hotel reservations?</t>
  </si>
  <si>
    <t>2001-05-23T19:00:00Z</t>
  </si>
  <si>
    <t>Ryan Buma Technical Brief: 206-465-8349</t>
  </si>
  <si>
    <t>Some quick API type questions, etc.  Should only be 15 minutes.  This is the one we've been trying to get for awhile, the guy who says he is a consultant.</t>
  </si>
  <si>
    <t>2001-04-24T17:00:00Z</t>
  </si>
  <si>
    <t>Call into Merrill Lynch with Jennifer Park</t>
  </si>
  <si>
    <t>2001-05-16T21:30:00Z</t>
  </si>
  <si>
    <t>Chris Longstaffe - Solution Sales Help (Eval Plan, ART Timing, etc.)</t>
  </si>
  <si>
    <t>2001-03-19T21:00:00Z</t>
  </si>
  <si>
    <t>Late Lunch, ECON 401 FINAL - Econ Office on 3rd Floor, See Sharon</t>
  </si>
  <si>
    <t>2002-07-31T18:00:00Z</t>
  </si>
  <si>
    <t>Mark Weiss of Amerindo (Call his assist Daniella 212-371-6360)</t>
  </si>
  <si>
    <t>2001-09-11T22:00:00Z</t>
  </si>
  <si>
    <t>Thinque A/R - Michael Ozen: 818-752-1350 x163</t>
  </si>
  <si>
    <t>SUSAN AND BRETT ON CALL  I have not received any return message from George Richard about being on this call, but I'd like to have at least one higher level person, so I'm including Susan and Peter on this invite.  Whoever accepts I will call 10 minutes before to coordinate and review this account (this is the time that the CFO suggested).  We have signed contract for $20k up front, $20k upon completion acceptance to build an application for their sales people to use.  They have not paid us the $20k up front, nor the $20k upon completion.  We worked through the action items and asked them for final go ahead.  If there are not any more problems to discuss and five days pass, the application is deemed accepted.  They were also going to pay $2k a month in hosting.  We eventually turned it off, but they were showing the application at trade shows, etc., against our agreement, so they at least owe us for some hosting too.</t>
  </si>
  <si>
    <t>[sausalito, brett.welborn]</t>
  </si>
  <si>
    <t>2001-06-25T20:30:00Z</t>
  </si>
  <si>
    <t>Updated: Discuss Demo/Presentation for American Medical Response</t>
  </si>
  <si>
    <t>All,  We have been invited to do a presentation and demo for American Medical Response.  We submitted a RFI with Stellcom and passed that stage.   Before bringing Stellcom in to discuss the demo, resourcing, etc. we should have an internal meeting to get some of our ducks in a row.   I'll forward in a separate email.  1) our RFI response 2) Brett's notes from a follow up call 3) Notes from a conference call we had with AMR and Stellcom prior to submitting the response  AMR is sending us information about the demo which we should receive on Monday.  If this time for a meeting doesn't work for you, please propose some other times.  - Robert</t>
  </si>
  <si>
    <t>2001-05-14T23:30:00Z</t>
  </si>
  <si>
    <t>Abilizer WebEx - Anders (415-401-3377)</t>
  </si>
  <si>
    <t>Ricardo - can you set up the WebEx?  They will call us on Monday...  Anders Kamperin manages their alliances.  This is an E*Trade ventures company.  They have nearly 100 customers like Sun and Cisco.  They have a very cool java based technology that utilizes drop down menus to generate entire portals in just a matter of hours.  They are looking to us to be their strategic alliance partner in the wireless space.  They are an ASP, so all of the applications we would do for them would probably be hosted.  They would like to learn a little bit more about us technology-wise, with the last step mobilizing a sample portal in their development lab to show prospective customers.  Obviously we would like to charge them for that, but we will cross that bridge when we get there.  The following meeting will be at their place with Mike Richman to discuss how we're gonna make money on this and how business will flow.</t>
  </si>
  <si>
    <t>2001-05-07T21:00:00Z</t>
  </si>
  <si>
    <t>David Swanson - Sales Position</t>
  </si>
  <si>
    <t>2001-08-10T15:00:00Z</t>
  </si>
  <si>
    <t>Siebel Conference call rescheduled</t>
  </si>
  <si>
    <t>Conference call this Friday 8/10  11:00am EST - AvocadoIT Online Update - David Chan &amp; Ron Silverton  12:00pm EST - AvocadoIT / Siebel WebEx Demo - Andy Wong  11:00am conf call info:  Call in #:</t>
  </si>
  <si>
    <t>4527405 (Germana's use only)  WebEx info to follow.</t>
  </si>
  <si>
    <t>2001-05-29T23:00:00Z</t>
  </si>
  <si>
    <t>Shawn Swanson Video</t>
  </si>
  <si>
    <t>2001-05-07T17:00:00Z</t>
  </si>
  <si>
    <t>AT&amp;T Meeting - Norvell McDonald - 562-468-6858</t>
  </si>
  <si>
    <t>Monday May 7th @ 10am  Norvell McDonald, Regional Sales Director Cal-Pacific 562-468-6858 (direct) 213-400-8495 (mobile)  12900 Park Plaza Drive Cerritos, CA  90703  =&gt; Go to the reception desk and ask for his assistant, Darlene Miller, who will come down and get him. =&gt; Remember the sensitivity about non-AT&amp;T devices/networks</t>
  </si>
  <si>
    <t>Updated: Quarterly Manager’s Off-site (Silicon Valley Conference Center, 2161 N. First Street, San Jose)</t>
  </si>
  <si>
    <t>2001-07-30T20:30:00Z</t>
  </si>
  <si>
    <t>Call with Brett &amp; Peter - Peter Has Ops Mtg That Conflicts</t>
  </si>
  <si>
    <t>2001-04-30T23:30:00Z</t>
  </si>
  <si>
    <t>Lunch with Venk Tomorrow</t>
  </si>
  <si>
    <t>2001-07-20T17:00:00Z</t>
  </si>
  <si>
    <t>Hiram, OTELNET - He will call me</t>
  </si>
  <si>
    <t>[sausalito, amy.moore]</t>
  </si>
  <si>
    <t>2002-07-16T16:00:00Z</t>
  </si>
  <si>
    <t>Sausalito Conf Room</t>
  </si>
  <si>
    <t>Strategy Mtg.</t>
  </si>
  <si>
    <t>Thanks, Amy</t>
  </si>
  <si>
    <t>2001-05-22T20:00:00Z</t>
  </si>
  <si>
    <t>Oldcastle Glass Group - Ron Webb: 310-452-5613</t>
  </si>
  <si>
    <t>Ron Webb - Business Anaylst rwebb@oldcastleglass.com 310-452-5613  Old Castle Glass Group 2400 Beverley #3 Santa Monica, CA  90405 310-264-4700  Phase 1: Mobile email and calendaring (Lotus Notes).  Knows he can buy a RIM device and exchange license, but is also thinking what about if he chooses another device?  Will go to executives first, probably around 20 people.  Phase 2: Customer data (for sales people and executives) to the devices.  Data currently lives in AS400 databases for their 30 plants.  They have limited IT resources, so they don't want to be doing a bunch of programming themselves to develop a solution.  He is only the person evaluating the project.  He reports to people higher that will cut the checks for any such project.  He wanted to meet, and you will be in his area that day, so I didn't want to push him for who the decision maker would be, etc.</t>
  </si>
  <si>
    <t>2001-07-11T17:00:00Z</t>
  </si>
  <si>
    <t>Brio Call - Call Julia w/Mike</t>
  </si>
  <si>
    <t>2001-04-02T15:00:00Z</t>
  </si>
  <si>
    <t>Call Larry Salerno - (847) 277-0600</t>
  </si>
  <si>
    <t>2001-09-20T20:00:00Z</t>
  </si>
  <si>
    <t>ViAir VP BizDev: John Herrema - 206-428-4203 (425-260-4417 mobile)</t>
  </si>
  <si>
    <t>They are a wireless PIM &amp; email company looking to fill a few holes in their capabilities.  For some unknown reason, we have a press release out that shows we use ThinAirApps, so that kind of let the cat out of the bag.  Anyway, its an intro conversation to see how we could work together, and what email/PIM capabilities we have...(this conversation will be wider than just email &amp; PIM).</t>
  </si>
  <si>
    <t>MEETING-1034</t>
  </si>
  <si>
    <t>2001-06-29T14:30:00Z</t>
  </si>
  <si>
    <t>Set AMR Call!!!</t>
  </si>
  <si>
    <t>2001-03-13T17:00:00Z</t>
  </si>
  <si>
    <t>Call Bill Lamoine @ JCI - 414-524-4715</t>
  </si>
  <si>
    <t>2001-09-11T17:00:00Z</t>
  </si>
  <si>
    <t>BusinessObjects Followon Call - Jill Henry: 703-918-2132</t>
  </si>
  <si>
    <t>Optional for Mike Richman  Next steps call - what would it take for us to do business together?  What's in their wireless product roadmap?  What capabilities will help them win new business?  What are they looking for?</t>
  </si>
  <si>
    <t>2001-06-22T14:30:00Z</t>
  </si>
  <si>
    <t>Call with Dave Meltzer, Mike Richman</t>
  </si>
  <si>
    <t>2001-08-28T23:00:00Z</t>
  </si>
  <si>
    <t>Air New Zealand Call - Andrew Cowan: +613 9623 2626 (Andrew's phone is +613 9623 4387)</t>
  </si>
  <si>
    <t>======================================================================================= Andrew's Message To Me "Would like some white paper or technical information on your mobile application server platform.. High level costs would also be advantageous. We are currently assessing platforms and solutions for an integrating a single source application platform for managing and developing content and information for multiple mobile devices, primarily 2-way SMS, WAP, and PDA (offline synchronisation only)..  Do you have a partner or reseller in the Asia Pacific (Australian) marketplace?" ======================================================================================= Hi Andrew:  The time we have agreed upon (Tuesday 4pm for me, Wednesday 9am for you) is fine.  For a tentative agenda, let me suggest the following:  * AvocadoIT overview - history of company =&gt; $100M funding (I added all these bold parts after the fact...) =&gt; Lots of awards =&gt; 75 clients * Customers and partners - special focus around airlines =&gt; Alaska Airlines, America West Airlines, 5 other RFPs =&gt; Wireless access to schedules, bookings, frequent flier info =&gt; Voice and data alerts for delayed/cancelled flights =&gt; Maintenance and repair - optimizing turn around time at gate for preventative maintenance * Partners - systems integration =&gt; Accenture as investor/customer/partner with above airline solutions - office in Australia.  Regional AvocadoIT office is in Tokyo. * Products - approach to mobile solutions (capabilities / offerings) =&gt; Set of GUI tools to facilitate the 3 modes of interaction - real time/wireless, offline/synching, and alert generating/delivery   I look forward to speaking with you soon.  Thanks for your help and flexibility setting this up.</t>
  </si>
  <si>
    <t>2001-06-15T15:30:00Z</t>
  </si>
  <si>
    <t>Brad Siepp! Pc ephone stock</t>
  </si>
  <si>
    <t>2002-10-04T19:00:00Z</t>
  </si>
  <si>
    <t>Communications Meeting/Auction Review (800-213-0326, 366065#)</t>
  </si>
  <si>
    <t>We have to push the Communications Meeting up due to some scheduling conflicts.  Please join us for Pizzas afterwards.  Amy</t>
  </si>
  <si>
    <t>2001-05-11T16:30:00Z</t>
  </si>
  <si>
    <t>Abilizer Brief Tech Overview</t>
  </si>
  <si>
    <t>Anders Kamperin manages their alliances.  This is an E*Trade ventures company.  They have nearly 100 customers like Sun and Cisco.  They have a very cool java based technology that utilizes drop down menus to generate entire portals in just a matter of hours.  They are looking to us to be their strategic alliance partner in the wireless space.  They are an ASP, so all of the applications we would do for them would probably be hosted.  They would like to learn a little bit more about us technology-wise, with the last step mobilizing a sample portal in their development lab to show prospective customers.  Obviously we would like to charge them for that, but we will cross that bridge when we get there.  The following meeting will be at their place with Mike Richman to discuss how we're gonna make money on this and how business will flow.</t>
  </si>
  <si>
    <t>2001-05-07T22:00:00Z</t>
  </si>
  <si>
    <t>Brett - Sales Position</t>
  </si>
  <si>
    <t>Brett, let's get together at 3:00 and talk about the opportunity in sales!</t>
  </si>
  <si>
    <t>2001-06-05T22:00:00Z</t>
  </si>
  <si>
    <t>REI Call: Amber Reed - 253-395-5855</t>
  </si>
  <si>
    <t>Amber is Manger, New Store Development, and is in charge of their Mystery Shopper program.  This will be my first conversation with her, but I have spoken with a couple other people within REI before.  REIs Mystery Shopper program is web-based - they receive all of their results over the internet.  So stores have the ability to see how they are doing, etc.  Right now they are using pdf files or something, so stores can't view the information.  I think there are a few kinks, so I'd like to learn how the entire process works and see if we can help.  I don't currently know how data is captured (paper, etc.).  This is not a required call for you, but you are welcome to join!</t>
  </si>
  <si>
    <t>[dswanson, sausalito, brett.welborn, jjohnson, ricardo.garcia, ferdnand.braganza, dpatel, rsilverton, hhua, bagrawal, jennifer.park, elisabeth.whaley]</t>
  </si>
  <si>
    <t>2001-08-15T21:00:00Z</t>
  </si>
  <si>
    <t>Updated: Elba's Shower</t>
  </si>
  <si>
    <t>Elba has a Dr. appmnt on the 16th so had to move it to the 15th.</t>
  </si>
  <si>
    <t>2001-05-23T18:00:00Z</t>
  </si>
  <si>
    <t>Saltmine Technical Presentation</t>
  </si>
  <si>
    <t>Technical overview of AvocadoIT, including a few slides that show the drag and drop functionality.  If he asks to see the tool, I am going to suggest he visit us down here.  We have too many people asking to see our software to give out free demos to everybody.   For the WebEx portion: ================================================ On May 23, 2001 at 11:00AM, (GMT -07:00) Pacific Time, USA (Daylight Time),  click this URL:  http://avocadoit.webex.com/webex/e.asp?AT=JS&amp;ConfID=1354292&amp;UUID=382564  The password is: saltmine ================================================  For the Conference call (voice) part: ================================================ 877-865-7027 pass code: 6890155#</t>
  </si>
  <si>
    <t>[brett.welborn, anthony.tarsia, jennifer.park]</t>
  </si>
  <si>
    <t>2001-04-23T15:00:00Z</t>
  </si>
  <si>
    <t>Updated: Western Weekly Sales Conference Call</t>
  </si>
  <si>
    <t>On Monday, 4/23/01, Everybody needs to call in by 8am as Venk will be speaking to the team.  If you are in San Jose, please come to the Sausalito Conference room.  8am PST every Monday in the Sausalito conference room    Call in#:</t>
  </si>
  <si>
    <t>1-888-313-1402 Passcode:</t>
  </si>
  <si>
    <t>6077921 Conf. #:</t>
  </si>
  <si>
    <t>2726335  If calling from International location:</t>
  </si>
  <si>
    <t>1-773-843-6319</t>
  </si>
  <si>
    <t>2001-07-19T17:00:00Z</t>
  </si>
  <si>
    <t>Updated: Quarterly Operations Review</t>
  </si>
  <si>
    <t>2001-06-06T17:00:00Z</t>
  </si>
  <si>
    <t>DPR Const. Followup Call - Eddie Parenti: 650-724-6826</t>
  </si>
  <si>
    <t>Review ideas, new ideas, and talk about next steps for who needs to be involved, etc. - get into value justification/ROI discussions.</t>
  </si>
  <si>
    <t>[bsheth, fortunata.hermoso, ranand, gpereira, rgantly, george.richard, elisabeth.whaley, betty.bauza, sweller, doug.adkins, kkerr, andrew.wagoner, jjohnson, ferdnand.braganza, avyas, dpatel, agrover, rkaur, rmanocha, sreddy, mahesh, ruyben.seth, bagrawal, sng, jyotirmoy.paul, brett.welborn, jackie.valle]</t>
  </si>
  <si>
    <t>2001-04-10T00:00:00Z</t>
  </si>
  <si>
    <t>Communications Meeting Follow-up (This will be explained in today's meeting)</t>
  </si>
  <si>
    <t>2001-03-30T16:00:00Z</t>
  </si>
  <si>
    <t>Call Peter Woodward @ Novell</t>
  </si>
  <si>
    <t>2002-11-01T20:00:00Z</t>
  </si>
  <si>
    <t>Time Card</t>
  </si>
  <si>
    <t>2001-07-10T17:00:00Z</t>
  </si>
  <si>
    <t>Nortel Networks: Chris DelVillaggio: 408-495-4654</t>
  </si>
  <si>
    <t>Mike - this is optional.  Its a first call with some eBusiness people at Nortel Networks</t>
  </si>
  <si>
    <t>[doug.adkins, brett.welborn, anthony.tarsia, kkerr, ruyben.seth, ricardo.garcia, jon.laporte, gpereira, jarmen.givargis, jennifer.park, philip.oconnell]</t>
  </si>
  <si>
    <t>Q2 Business Review Meeting</t>
  </si>
  <si>
    <t>[brett.welborn, fremont, jennifer.park]</t>
  </si>
  <si>
    <t>2001-06-11T16:30:00Z</t>
  </si>
  <si>
    <t>Updated: meet to talk about javaone leads, priorities etc.</t>
  </si>
  <si>
    <t>2001-05-10T22:00:00Z</t>
  </si>
  <si>
    <t>Paula Parker (HP Rep For Metawave Communications) 425-241-1230</t>
  </si>
  <si>
    <t>This call is to learn more about Metawave Communications, and to introduce ourselves to Paula, the HP rep over the Metawave account.</t>
  </si>
  <si>
    <t>[rmoore, brett.welborn]</t>
  </si>
  <si>
    <t>2001-05-29T18:30:00Z</t>
  </si>
  <si>
    <t>Review questions prior to call with AMR</t>
  </si>
  <si>
    <t>Dial in number:  (630) 424-7645 Pass code: 6591306 #</t>
  </si>
  <si>
    <t>2001-05-03T20:00:00Z</t>
  </si>
  <si>
    <t>Brio Technology Call - Neil Patil - 408-496-7663</t>
  </si>
  <si>
    <t>Andy and Ricardo are optional - Andy for the Business Intelligence piece, Ricardo for the true intelligence piece. :)  Neil has requested a 1 hour call to discuss his business issues, wireless strategy, and AvocadoIT's capabilities.  Note the emboldened words below that I feel highlight our synergies.  Hopefully they are hearing interest from their customers and we can go into one of their accounts...but this is the first introductory call, and they are probably developing wireless solutions internally, so we will see.  I'll see anybody that wants to attend in the Fremont Conference Room.  Please RSVP.  Inside ChannelWave are contacts from Brio's website that I think are relationship managers with some of their partners, including CGE&amp;Y, Accenture, Sun, and HP.  I have each partner's name and contact information.  Neil Patil Director, Strategic &amp; Product Marketing Brio Technology  4980 Great America Parkway Santa Clara, CA 95054 Phone: 408.496.7663 Fax: 408.496.7750 Email:npatil@brio.com  With headquarters in the heart of Silicon Valley, Brio Technology, Inc., (NASDAQ:BRIO) is the only business intelligence software provider to offer a complete, integrated analytic infrastructure for the virtual enterprise. The Brio ONE solution-including Brio.Enterprise, Brio.Report, Brio.Portal, and Brio.Applications-enables organizations to build and deliver business intelligence, enterprise reporting, and analytic applications to users in intranet and extranet environments, all with unmatched ease of experience and scalability. Brio ONE supports traditional "brick-and-mortar" business requirements as well as new e-business models-enabling customers to derive higher business value from all of their enterprise information sources. Brio ONE also enables customers to derive higher business value from all of their enterprise information sources, including enterprise resource planning (ERP), sales force automation (SFA) and customer relationship management (CRM) applications as well as data marts, data warehouses and others. Brio solutions are available through direct sales and professional services organizations located in the United States, Canada, the United Kingdom, France, Germany and Australia, and more than 40 countries worldwide through VARs, resellers and distributors. Brio has commercial relationships with companies such as Hewlett Packard, IBM, Microsoft, Oracle, PeopleSoft, SAP and Sun Microsystems.</t>
  </si>
  <si>
    <t>2001-07-27T00:10:00Z</t>
  </si>
  <si>
    <t>Call Dave Margulies: 408-730-1383</t>
  </si>
  <si>
    <t>2001-05-22T16:00:00Z</t>
  </si>
  <si>
    <t>AMR RFI Questions From Amit</t>
  </si>
  <si>
    <t>2001-05-10T18:00:00Z</t>
  </si>
  <si>
    <t>CONFERENCE CALL: Harrah's - Tim Stanley, 702-407-6000</t>
  </si>
  <si>
    <t>Thursday May 10th @ 11am LAS VEGAS TIME (is that PST?).  NOTE THAT THIS HAS CHANGED FROM A MEETING TO A 30 MINUTE CONFERENCE CALL.  Tim Stanley, VP of Information Technology Development 702-407-6000 tstanley@harrahs.com  Harrah's Entertainment 5100 West Sahara Boulevard Las Vegas, NV  89146  Please call Tim before hand to touch base with him and confirm his address.  Here is my message to Tim that got the meeting set up, so these are some of the things that generated interest:  "Hi Tim. I work with Dave Meltzer, one of our Directors, and would like to set up a 5 to 10 minute conversation with you to discuss your plans to incorporate wireless capabilities into Harrahs. Dave is currently working with similar companies, to implement projects anywhere from wireless bookings and alerts, to real time business intelligence (sales, occupancy rates, etc. to executives and management), to mobilizing internal sales people to be more productive out prospecting for clients."</t>
  </si>
  <si>
    <t>MEETING-1059</t>
  </si>
  <si>
    <t>2001-07-19T16:00:00Z</t>
  </si>
  <si>
    <t>Confirm CSG Systems call with Kevin</t>
  </si>
  <si>
    <t>2002-08-27T16:00:00Z</t>
  </si>
  <si>
    <t>Pick up Enterprize Car - Pick up Mark at SFO</t>
  </si>
  <si>
    <t>2001-05-18T16:00:00Z</t>
  </si>
  <si>
    <t>PACCAR - Tom Merrill: 425-254-4358</t>
  </si>
  <si>
    <t>Introduce Mike Richman, talk about business issues...</t>
  </si>
  <si>
    <t>MEETING-1061</t>
  </si>
  <si>
    <t>[brett.welborn, kkerr]</t>
  </si>
  <si>
    <t>2001-04-12T16:00:00Z</t>
  </si>
  <si>
    <t>Kelsey/Brett meeting to discuss territory strategy</t>
  </si>
  <si>
    <t>2001-04-17T18:00:00Z</t>
  </si>
  <si>
    <t>Getty Images - Lisa Tuttle</t>
  </si>
  <si>
    <t>2001-09-21T19:30:00Z</t>
  </si>
  <si>
    <t>MBA FNCE 460 Register:554-2300, #19302</t>
  </si>
  <si>
    <t>2001-06-29T15:00:00Z</t>
  </si>
  <si>
    <t>Mike Richman - Cisco VP Sales Messaging?</t>
  </si>
  <si>
    <t>[brett.welborn, gpereira, jennifer.park]</t>
  </si>
  <si>
    <t>2001-03-02T22:00:00Z</t>
  </si>
  <si>
    <t>2001-07-03T15:00:00Z</t>
  </si>
  <si>
    <t>Mt. Whitney</t>
  </si>
  <si>
    <t>2001-08-24T14:30:00Z</t>
  </si>
  <si>
    <t>Call Chris Quinter to talk target list</t>
  </si>
  <si>
    <t>2001-06-15T00:30:00Z</t>
  </si>
  <si>
    <t>Dublin VW: 925-829-0800....Dave Meltzer: 858-547-3567</t>
  </si>
  <si>
    <t>2001-05-14T18:00:00Z</t>
  </si>
  <si>
    <t>Webcor Builders, DPR Construction, Metawave, FutureProducts.net, Ironspire, Concur, Associated Grocers, Alaska - Mike Richman</t>
  </si>
  <si>
    <t>2002-12-14T04:30:00Z</t>
  </si>
  <si>
    <t>Mark (Pittsburgh)</t>
  </si>
  <si>
    <t>2001-08-16T16:30:00Z</t>
  </si>
  <si>
    <t>Agile Software: David Hartzband - 408-975-3900 (main)...408-472-1734 (cell)</t>
  </si>
  <si>
    <t>=&gt; Optional for Mike Richman, but considering he is the CTO, I would like you to be on the call.  Agile Software is an ISV.  Dr. David Hartzband CTO Agile Software david.hartzband@agilesoft.com 408-975-3900 (main) 408-472-1734 (cell)  9:30am PST Thursday  About Agile Software "Welcome to Agile Software, the leading provider of Collaborative Manufacturing Commerce solutions that speed the "build" and "buy" process across a virtual manufacturing network, thereby improving time to volume, customer responsiveness and cost of goods sold. Agile's solutions manage product content, and the critical communication, collaboration and commerce transactions among Original Equipment Manufacturers (OEMs), Electronic Manufacturing Service (EMS) providers, suppliers and customers in Internet time." Agile does have an "Agile Unwired" product.  I approached David to find out what capabilities they presently need or that are in their roadmap that AvocadoIT might be able to help them with. What is the Value Add or Compelling Event? Product features, including change notices, quality deviations, stop ships, product holds, looking up bills of material, actionable alerts, offline functionality, etc.  These are all features which when added together create the total end to end solution that entice people to buy Agile. Accenture is KEY Systems Integrator Email Today That Got Reply And Appt "Hi David.  I am still interested in setting up an introductory call.  Do you have 10 minutes this week?  I will respect your time committments and keep it under that.  Brett"  First Email To David</t>
  </si>
  <si>
    <t>2001-06-12T15:00:00Z</t>
  </si>
  <si>
    <t>Teleconf</t>
  </si>
  <si>
    <t>Eddie Parenti, DPR; HE WILL CALL YOU, BRETT, AT 8AM</t>
  </si>
  <si>
    <t>Brett, He was very non-committal during my brief converstation today. Read my Action Item note dated 6/5. I am in Seattle on the date for this call. You can patch me in on the call. I'll get you my number by then.</t>
  </si>
  <si>
    <t>2001-05-31T22:00:00Z</t>
  </si>
  <si>
    <t>Abilizer Call: Anders Kamperin - 415-401-3377</t>
  </si>
  <si>
    <t xml:space="preserve">Call to discuss next steps in our relationship:  1) They want a simple 'demo' to show their prospective customers what a wireless extension of their portal looks like (we can host this) </t>
  </si>
  <si>
    <t xml:space="preserve">a) I have told him we need to meet with someone on his side to determine the scope/cost of this work </t>
  </si>
  <si>
    <t xml:space="preserve">b) He has hinted that they don't want to pay much.  Haven't determined if that means $0 or $30,000, which is another </t>
  </si>
  <si>
    <t xml:space="preserve">reason why we need to scope out their work to determine what it costs.  But as I write this brings up an </t>
  </si>
  <si>
    <t xml:space="preserve">important point - we should understand what he is willing to pay before we scope out the project... 2) What is out go to market strategy?  Do they bring us leads, do we have one point of contact, etc.?  We need to minimize </t>
  </si>
  <si>
    <t>our resources at this stage, since we don't ultimately know where any revenue will be near term.</t>
  </si>
  <si>
    <t>2001-08-01T22:30:00Z</t>
  </si>
  <si>
    <t>Demo Mobile Pre-Show Planning</t>
  </si>
  <si>
    <t>2001-07-23T16:00:00Z</t>
  </si>
  <si>
    <t>CSG Systems - Kevin Lewis - 303-796-2864</t>
  </si>
  <si>
    <t>I am going to do this one while on the road to SFO probably.  CSG Systems is a software company focused on billing systems, etc. for telcom companies.  They have also developed a custom application that runs on WAP phones and CE devices for the mobile technicians to increase productivity.  AT&amp;T accounts for half of their business, and is very satisfied with the mobile piece (I researched pretty deep into AT&amp;T about CSG's Workforce Express product).  There is a specific opportunity at Echostar Communications that will come out in about 2 months.  They already use CSG Systems for their billing, so I expect Workforce Express to be the lead horse.  I am approaching CSG as a potential ISV partner, to use AvocadoIT as their wireless piece, and to go into Echostar together (I am going to bring them in...they may already know about the opp, but we'll see).  If you can make this also, that would be good.  I don't think my cell phone has 3 way calling, so maybe yours does?  Why use AvocadoIT? * Focus R&amp;D efforts on core competency * Proven history, 75 clients, mobility is our core competency * What about support for RIM, Palm, Symbol, Kyocera, PC ePhone? * What happens when a client wants custom development? * Channel sales (we have clients they could get business from, and vice versa)  Why use CSG? * Immediate opportunity at Echostar * Focus on FFA * Well received product on the market</t>
  </si>
  <si>
    <t>2001-05-17T21:00:00Z</t>
  </si>
  <si>
    <t>Broadvision - Next Steps Call: David Andrews (650-261-5920)</t>
  </si>
  <si>
    <t>MEETING-1076</t>
  </si>
  <si>
    <t>2001-07-11T18:30:00Z</t>
  </si>
  <si>
    <t>call mitch w/Tamra</t>
  </si>
  <si>
    <t>2001-03-30T16:30:00Z</t>
  </si>
  <si>
    <t>Call CIO of Avista</t>
  </si>
  <si>
    <t>2001-09-21T18:00:00Z</t>
  </si>
  <si>
    <t>Eastman, David Hrvniak: 423-229-2000 x4307</t>
  </si>
  <si>
    <t>2001-07-06T16:00:00Z</t>
  </si>
  <si>
    <t>Call Jim Tchida @ Best Western: 602-957-4200</t>
  </si>
  <si>
    <t>2002-07-17T16:00:00Z</t>
  </si>
  <si>
    <t>2001-07-02T15:00:00Z</t>
  </si>
  <si>
    <t>2001-05-10T20:30:00Z</t>
  </si>
  <si>
    <t>Ryan Buma - 206-465-8349</t>
  </si>
  <si>
    <t>Find out who the opportunity is and answer some questions about our architecture.</t>
  </si>
  <si>
    <t>2001-05-08T15:30:00Z</t>
  </si>
  <si>
    <t>http://avocadoit.webex.com/webex/e.asp?AT=MO; Call#: 877-295-8255  ID: 5005162</t>
  </si>
  <si>
    <t>Technical Presentation for Level3</t>
  </si>
  <si>
    <t>http://avocadoit.webex.com/webex/e.asp?AT=JS&amp;ConfID=1344099&amp;UUID=373335 Password is Level3</t>
  </si>
  <si>
    <t>2001-05-31T17:00:00Z</t>
  </si>
  <si>
    <t>Webcor Builders Call - Tommer Catlin: 650-524-6136</t>
  </si>
  <si>
    <t>He wants to get a look at our software so he can understand how we can help him.</t>
  </si>
  <si>
    <t>2001-04-30T23:00:00Z</t>
  </si>
  <si>
    <t>7:30am CALL with CTO tomorrow!</t>
  </si>
  <si>
    <t>2001-05-24T21:00:00Z</t>
  </si>
  <si>
    <t>Metawave Call - Erik Pierson: 425-702-5677</t>
  </si>
  <si>
    <t>GOAL IS TO SET QUALIFIED APPT WHEN MIKE IS IN SEATTLE IN JUNE.  Erik attended the HP Seminar.  He wants to set up a meeting for June and will pull in his boss.  We have spoken briefly, and are looking at the FFA/SFA verticals.  Their manufacturing/sales facility in Taiwan just had a fire, so I'm not sure how that will impact their business - they aren't expecting to ship any product out of their this quarter.  Here is a quote on their site about what they do... "Metawave is dedicated to reducing the cost of wireless capacity. Operators worldwide are using Metawave's smart antenna systems to expand their networks more quickly, flexibly and cost-effectively than they can with conventional infrastructure approaches."</t>
  </si>
  <si>
    <t>2001-04-26T20:00:00Z</t>
  </si>
  <si>
    <t>Union Bank - Los Angeles, Michelle Ghorudjian: 213-236-6780</t>
  </si>
  <si>
    <t>Thursday April 26th @ 1pm (note change from previous time [Tues 24th @ 1pm]  Michelle Ghorudjian, VP Internet Solutions Union Bank 445 S Figueroa St # 301 24th Floor (I think) Los Angeles, CA  90071 michelle.ghorudjian@uboc.com 213-236-6780 (direct) 213-236-7700 (main)  You will need to call Mick Spilsbury, EVP eBusiness Solutions 415-765-3762 mick.spilsbury@uboc.com He will be up in their San Francisco office...</t>
  </si>
  <si>
    <t>2001-07-31T20:00:00Z</t>
  </si>
  <si>
    <t>Digital Insight - John Gunn: 818-878-6754</t>
  </si>
  <si>
    <t>UPDATE JOHN ON OUR CAPABILITIES, TALK ABOUT NEXT STEPS (its in the forecast, but I think its still iffy)  This guy really likes us though.  Dial-in # - 888-811-3735 Passcode - 7204795 Confirmation Number - 4418850   Email chain leading up to call setup Not bad actually.  I'm headed off to Atlanta to do some wireless planning next week so the topic will be fresh in my mind.  I could block out a slot on the 31st in the afternoon.  Say...shortly after lunch?  Send me the time.  -----Original Message----- From: Brett Welborn [mailto:Brett.Welborn@avocadoit.com] Sent: Tuesday, July 17, 2001 3:58 PM To: John Gunn   Hi John.  When we spoke 3 weeks ago, we wanted to set up a conference call/meeting to discuss AvocadoIT's capabilities at this point (alerts, wireless billpay options), and strategize going forward.  We have a company meeting in Chicago next week, but perhaps the week of July 30th would be good?  What is your schedule looking like at that point to have a 30-60 minute conference call with some folks on our side?  Brett</t>
  </si>
  <si>
    <t>2001-04-09T23:15:00Z</t>
  </si>
  <si>
    <t>Gordon Biersch</t>
  </si>
  <si>
    <t>2001-09-17T18:30:00Z</t>
  </si>
  <si>
    <t>Lunch w/Jen, Debbie, Jamie</t>
  </si>
  <si>
    <t>2002-07-19T18:15:00Z</t>
  </si>
  <si>
    <t>Communications Meeting (877-865-7027, int'l: 773-843-6307, pc: 7543739#)</t>
  </si>
  <si>
    <t>FYI - The Comms Mtg has been pushed out 15 minutes.  Pizza will be served around noon : ).  Amy</t>
  </si>
  <si>
    <t>2001-06-28T21:30:00Z</t>
  </si>
  <si>
    <t>Call Jon LaPorte</t>
  </si>
  <si>
    <t>2001-08-24T16:15:00Z</t>
  </si>
  <si>
    <t>Eye Appointment - 700 Scott (Between Saratoga and Homestead)</t>
  </si>
  <si>
    <t>2001-06-16T01:00:00Z</t>
  </si>
  <si>
    <t>Dave Debbie Sushi</t>
  </si>
  <si>
    <t>2001-05-04T22:00:00Z</t>
  </si>
  <si>
    <t>Anders Kamperin: Abilizer - 415-401-3377</t>
  </si>
  <si>
    <t>2001-05-29T19:30:00Z</t>
  </si>
  <si>
    <t>Updated: AMR Call With Mark Bruning, VP Operations and Stellcom</t>
  </si>
  <si>
    <t>Tuesday May 29th @ 1pm PST Call in number: 888-330-4559 Passcode: 6395320#</t>
  </si>
  <si>
    <t>[brett.welborn, anthony.tarsia, gpereira, jennifer.park]</t>
  </si>
  <si>
    <t>2001-04-30T15:00:00Z</t>
  </si>
  <si>
    <t>Updated: Sales Conference Call</t>
  </si>
  <si>
    <t>Update:  New agenda for this call is for the Marketing department to go over the new pricing.  All sales reps need to attend.  Updated with NEW CALL IN number and NEW Passcode! 8am PST every Monday in the Sausalito conference room    Call in#:</t>
  </si>
  <si>
    <t>2001-04-18T19:30:00Z</t>
  </si>
  <si>
    <t>WestJet Airlines Call - Mark Boulton-Mills - 403-444-2626</t>
  </si>
  <si>
    <t>1:30pm Mountain Time  Call Mark Boulton-Mills, Director of Information Technology 403-444-2626 mark@westjet.com  Agenda * To set the agenda for the May 7th meeting - we want to make most efficient use of everyone's time * We understand from earlier discussions that WestJet has been looking into wireless capabilities on the B2C side to improve customer reach.  Can you explain your current initiative in this area? * We've been very active in the B2C area, with customers like America West Airlines and Alaska Airlines.  I think we sent some information, such as the wireless check-in that Alaska Airlines is doing.  We've also been very active in the B2E side, to help streamline the MRO side of companies, which also impacts customer service as well as reducing operating costs.  In fact, we have developed a video to showcase some of these projects in conjunction with another airline.  Would you like a copy of that video to view in advance of the meeting?  Should we also invite Tim Morgan, SVP Operations? * Any other qualifying questions Janie would like to ask...</t>
  </si>
  <si>
    <t>2001-07-18T19:30:00Z</t>
  </si>
  <si>
    <t>Trade Show Lead Biz Cards, Fortune Lists Distribution</t>
  </si>
  <si>
    <t>2001-05-15T17:00:00Z</t>
  </si>
  <si>
    <t>Email to Don - Goals/Alignment</t>
  </si>
  <si>
    <t>[brett.welborn, gpereira]</t>
  </si>
  <si>
    <t>2001-07-10T20:00:00Z</t>
  </si>
  <si>
    <t>Pipeline Opportunities, Market Reponse To AvocadoIT</t>
  </si>
  <si>
    <t>Probably 30-40 minute meeting...</t>
  </si>
  <si>
    <t>[mahesh, miyuki.goldman, jjohnson, agrover, gpereira, rgantly, rkaur, dbhatnagar]</t>
  </si>
  <si>
    <t>2001-06-06T18:00:00Z</t>
  </si>
  <si>
    <t>Presentation by Geoff Vona of AvocadoIT (Sitraka) Canada</t>
  </si>
  <si>
    <t>[saturn, amy.moore]</t>
  </si>
  <si>
    <t>2002-11-01T17:00:00Z</t>
  </si>
  <si>
    <t>Conference Room - Saturn</t>
  </si>
  <si>
    <t>Planning Meeting</t>
  </si>
  <si>
    <t>2001-04-05T15:00:00Z</t>
  </si>
  <si>
    <t>2001-06-27T21:00:00Z</t>
  </si>
  <si>
    <t>Brio Technology Call</t>
  </si>
  <si>
    <t>2001-03-02T18:00:00Z</t>
  </si>
  <si>
    <t>Call Siamak</t>
  </si>
  <si>
    <t>2001-08-31T21:00:00Z</t>
  </si>
  <si>
    <t>James Darcey (ALLTEL Portal RFP): 501-905-6664</t>
  </si>
  <si>
    <t>Calling James to ask questions about Portal RFP.  He may not be out of a meeting yet and his schedule is bad next week.  If we don't get him Friday, we have agreed to put our questions into an email and send it to him.  I will call you a few minutes before to strategize and organize ourselves...</t>
  </si>
  <si>
    <t>2001-06-20T17:15:00Z</t>
  </si>
  <si>
    <t>Mitch Stewart</t>
  </si>
  <si>
    <t>2001-05-11T17:00:00Z</t>
  </si>
  <si>
    <t>Call Ramesh - Redback Networks</t>
  </si>
  <si>
    <t>2001-08-16T20:30:00Z</t>
  </si>
  <si>
    <t>Teresa in Jaime's Office</t>
  </si>
  <si>
    <t>2001-05-31T18:00:00Z</t>
  </si>
  <si>
    <t>2001-05-25T18:30:00Z</t>
  </si>
  <si>
    <t>Stellcom - WebEx</t>
  </si>
  <si>
    <t>This is a floating WebEx - we are going to try and have a quick 15 minute WebEx with a few folks at Stellcom that will be working on the AMR account with us.  We are going to do the introduction and BRIEF technical overview (1 or 2 high level slides).  Amit mentioned that security might be something of interest to Stellcom, since this is a healthcare application, so I might need to pull you in...I will let you know if this indeed goes off...thanks for being flexible, and don't worry about it if this doesn't work out.</t>
  </si>
  <si>
    <t>2001-05-01T14:30:00Z</t>
  </si>
  <si>
    <t>Providence Health System Call - Ben Berry, CTO - 503-216-6114</t>
  </si>
  <si>
    <t>Hi Mike - I'd like you to be on this call with me, but its okay if you're not.  Just let me know  Ben Berry CTO, Providence Health Systems ($3B annual revenue) 503-216-6114 (headquartered in Seattle, Ben is in Portland area)  I got Ben signed up for the Portland HP Seminar, but he ended up not attending.  This is an account that I've been trying to get into for a month or so.  My email is below that got the meeting:  = = = = = = = = = = = = = = = = = = =  Brett,  Thanks for contacting me.  I will ask that Donna O'Donnell schedule some time for us to talk.  -----Original Message----- From: Brett Welborn [mailto:Brett.Welborn@avocadoit.com] Sent: Wednesday, April 25, 2001 3:15 PM To: 'bberry@providence.org'   Hi Ben.  I wanted to followup with you on your plans to incorporate wireless capabilities into Providence.  We have been working with similar companies, and I think there might be some similar value justifications - things like allowing doctors to automatically submit their billing, etc. into databases rather than using paper processes and data entry clerks - any process that uses data entry clerks costs a lot of money and risks data integrity.  There other applications as well, such as alerting, monitoring, and remote access to information when not at a desk.  I would like to set up a 10 minute call to discuss some of these capabilities and find out more about what you're looking at in this area and your critical business issues.  Do you have time in the next week?  Best Regards,  Brett Welborn</t>
  </si>
  <si>
    <t>2001-02-05T21:00:00Z</t>
  </si>
  <si>
    <t>Venk needs to be on the East coast so we had to cancel this one. Amy</t>
  </si>
  <si>
    <t>2001-04-17T20:30:00Z</t>
  </si>
  <si>
    <t>Kimberly Call Me</t>
  </si>
  <si>
    <t>2001-07-20T19:00:00Z</t>
  </si>
  <si>
    <t>Set autoreply for out of office (Sales Training)</t>
  </si>
  <si>
    <t>2001-04-09T15:30:00Z</t>
  </si>
  <si>
    <t>CALL DENVER</t>
  </si>
  <si>
    <t>2001-07-10T16:30:00Z</t>
  </si>
  <si>
    <t>Call Peter Smialek, RE: Compensation: 781-238-6774</t>
  </si>
  <si>
    <t>2001-04-04T15:00:00Z</t>
  </si>
  <si>
    <t>Sales Training, Sales Dinner</t>
  </si>
  <si>
    <t>2001-09-21T21:30:00Z</t>
  </si>
  <si>
    <t>RESCHEDULED CONFERENCE CALL WITH THINQUE CFO  We have signed contract for $20k up front, $20k upon completion acceptance to build an application for their sales people to use.  They have not paid us the $20k up front, nor the $20k upon completion.  We worked through the action items and asked them for final go ahead.  If there are not any more problems to discuss and five days pass, the application is deemed accepted.  They were also going to pay $2k a month in hosting.  We eventually turned it off, but they were showing the application at trade shows, etc., against our agreement, so they at least owe us for some hosting too.</t>
  </si>
  <si>
    <t>2001-06-27T16:30:00Z</t>
  </si>
  <si>
    <t>Cisco - VP Sales Messaging (Mike)</t>
  </si>
  <si>
    <t>2001-08-30T19:00:00Z</t>
  </si>
  <si>
    <t>Dan - Backweb Technologies: 408-410-0377 (mobile)      408-933-1785</t>
  </si>
  <si>
    <t>2001-06-21T22:00:00Z</t>
  </si>
  <si>
    <t>30 Minute Mtg: Brience, Account Focus, 1 on 1 ???</t>
  </si>
  <si>
    <t>If you can't make it, I understand.  I see your schedule is full - just trying to find a time to squeeze in and reschedule today's meeting...</t>
  </si>
  <si>
    <t>2001-05-15T16:00:00Z</t>
  </si>
  <si>
    <t>C Longstaffe - Eval Plan, ART Timing, etc.</t>
  </si>
  <si>
    <t>[amy.moore, germana.martinez]</t>
  </si>
  <si>
    <t>2002-08-21T22:00:00Z</t>
  </si>
  <si>
    <t>Nadir's shower</t>
  </si>
  <si>
    <t>P.S.  I will have a card ready for signature on Monday, the 19th.</t>
  </si>
  <si>
    <t>2001-05-14T19:00:00Z</t>
  </si>
  <si>
    <t>Open Sales Opportunity Meeting</t>
  </si>
  <si>
    <t>Don's office: 12 noon.  I added Mitch as tentative, in case we need to pull him in for anything...</t>
  </si>
  <si>
    <t>[rcanual, rmoore, brett.welborn, ricardo.garcia, larry.salerno, gpereira, rsilverton]</t>
  </si>
  <si>
    <t>2001-08-17T16:00:00Z</t>
  </si>
  <si>
    <t>Updated: New Pricing Model Per Peter's request.</t>
  </si>
  <si>
    <t>Call in #:</t>
  </si>
  <si>
    <t>1-877-864-2794  Pass Code:</t>
  </si>
  <si>
    <t>7918362  Conf. #:</t>
  </si>
  <si>
    <t>4556751 (Peter's use only)</t>
  </si>
  <si>
    <t>2001-05-31T15:30:00Z</t>
  </si>
  <si>
    <t>City of San Jose, Santa Clara County, Oakland, etc....</t>
  </si>
  <si>
    <t>2001-05-22T17:00:00Z</t>
  </si>
  <si>
    <t>Homestore Appt - Greg Bailey - 702-645-0181</t>
  </si>
  <si>
    <t>Greg is out of town the week of the 14th, so this was the next best thing.  Your meeting is scheduled for Tuesday May 22 at 10 am in West Lake Village-- 30700 Russell Ranch Road, take 101North to Landero Canyon Drive and take a right on Landero Canyon Road, and turn right on Russell Ranch Road, its about 1/4 of mile, theres a building on the left side of Russell Ranch Road park on the right, go into lobby and ask for Greg .  You know the issues, if you need more detail on that , please let me know and I will debrief further.   Greg Bailey, Director of Business Development 702-645-0181 greg.bailey@homestore.com</t>
  </si>
  <si>
    <t>2001-05-03T15:30:00Z</t>
  </si>
  <si>
    <t>ADR meeting - topics not covered Wednesday</t>
  </si>
  <si>
    <t>Lets go over what we missed at the last meeting!</t>
  </si>
  <si>
    <t>2001-08-02T13:00:00Z</t>
  </si>
  <si>
    <t>Delta RFP Conference Call - Faruq Hunter: 678-291-9155</t>
  </si>
  <si>
    <t>Chris:  Can you do a conference call through your phone?  I don't think I can do it from my cell phone.  So call my cell phone a minute early (408-857-8524) and then we can patch Faruq in.  I have also set up a 1-800 call in number just in case. dial-in number: 1-877-865-7028 pass code: 7213196 confirmation number: 4499809  Be ready with some questions you want to ask about things like: * What will be the format of our response to the RFP?  (Joint response, etc.) * How will the money flow? * Where will Millenium get their business in this RFP?  Why are they interested? * The RFP says it is due August 3rd.  Do we have approval to turn it in later?  What is his agreement with Delta? etc.  Brett</t>
  </si>
  <si>
    <t>2001-05-25T16:00:00Z</t>
  </si>
  <si>
    <t>Amit's Office...</t>
  </si>
  <si>
    <t>Con call w/Stellcom re AMR...</t>
  </si>
  <si>
    <t>2001-05-21T17:30:00Z</t>
  </si>
  <si>
    <t>Set Metawave Communications Call</t>
  </si>
  <si>
    <t>2001-04-20T17:00:00Z</t>
  </si>
  <si>
    <t>eAssist Meeting, San Diego - Dan Rich 858-458-4127</t>
  </si>
  <si>
    <t>eAssist Meeting 10am - 11am 5005 Wateridge Vista Drive, Suite 100 San Diego, CA  92121  Dan Rich Manager, Product Marketing dan.rich@eassist.com 858-458-4127 (direct) 858-735-8825 (mobile)  Dan met with Wireless Knowledge last week.  eAssist is starting to try and figure out how they want to play in the wireless space, which is perfect for us since we have so many similar customers like UpShot, SalesForce.com, xSellsys, ChannelWave, etc.  (eAssist is a CRM company).  They got a pretty large chunk of money from AT&amp;T Canada and Intel Capital in January, and have British Telecom as a customer.   Directions from San Diego Airport 5N exit 52 East 52 East exit 805N 805N exit Mira Mesa/Vista Sorrento Parkway Take Vista Sorrento Parkway to Lusk. Turn right. Take Lusk to Wateridge Circle. Turn right. Take Wateridge Circle to Wateridge Vista Drive. Turn right. Take Wateridge Vista Drive and you will dead-end into our business park. Turn left. Park in the lot and come in the main entrance.</t>
  </si>
  <si>
    <t>2001-07-16T22:20:00Z</t>
  </si>
  <si>
    <t>Call Cedric: NetPace - 510-476-1730 extn 251</t>
  </si>
  <si>
    <t>Hi Brett,  Thank you for your email.  We at Netpace are always open to meaningful partnerships. We do believe in "collaboration".  Let's talk. You can reach me at: 510-476-1730 extn 251  I have some time on Monday at 3:00pm. Let me know if this works for you.  Best Regards,  Cedric.</t>
  </si>
  <si>
    <t>2002-12-31T18:00:00Z</t>
  </si>
  <si>
    <t>Call Clare 707-688-2058</t>
  </si>
  <si>
    <t>2001-03-30T17:30:00Z</t>
  </si>
  <si>
    <t>Work through high priority call list</t>
  </si>
  <si>
    <t>[brett.welborn, jennifer.park]</t>
  </si>
  <si>
    <t>2001-06-25T18:00:00Z</t>
  </si>
  <si>
    <t>Updated: Postmorteum: Discuss Email Campaign B</t>
  </si>
  <si>
    <t>Because of the move I have moved this. Thank you  We can discuss what happened in this campaign. what went right, what went wrong and what we can do better. if you are off-site that day or working from home we can call you in.  jm</t>
  </si>
  <si>
    <t>2001-05-16T21:00:00Z</t>
  </si>
  <si>
    <t>Ryan Buma Call - 206-465-8349</t>
  </si>
  <si>
    <t>He used to work for Captura, when they were developing wireless applications internally.  Now he says he is a consultant and has an interested client.  He has a few questions about store and forward, how we access APIs in J2ME, and messaging support.  We do not have an NDA with him, and I doubt there is an opportunity.  We should use this call to give him some high level technical information, and at that point, based on our client list and experience, we should be introduced to the customer or walk away.</t>
  </si>
  <si>
    <t>2001-08-22T17:00:00Z</t>
  </si>
  <si>
    <t>Gartner Conference Call - Lisa Stallings</t>
  </si>
  <si>
    <t>Chris is optional.  Here is Lisa's last message to me (it is reeeeal early): "I work on a team that is responsible for strategic planning and technology evaluations for gartner.com. I am doing some preliminary research into what's available in the wireless market as we are starting to receive requests from clients for the ability to deliver our research content to a wireless platform. I do not have a firm set of requirements or anything like that; I am probably 3-6 months ahead of the development curve in that regard. My goal right now is to compile a list of the players, determine some initial costs and opportunities as well as do some preliminary viability analysis on these companies. I look forward to speaking with you soon about what AvocadoIT has to offer and about the company in general."  I think our only goal here is to establish a good rapport and trust for when (if) they are ever ready to look at wireless.  I really don't think somebody is going to pay to have a research report available on a wireless device, which begs the question - are they maybe just doing some real research into how a company qualifies, works, from the inside?  Meeting Information Conference call number: 888-330-4559 Conference call password: 7016614 Confirmation #: 4596051</t>
  </si>
  <si>
    <t>2001-05-09T18:00:00Z</t>
  </si>
  <si>
    <t>Fremont Conference room</t>
  </si>
  <si>
    <t>Updated: Meeting to Discuss Progress of Current Emarketing Campaign</t>
  </si>
  <si>
    <t>Just a quick discussion to talk about how the campaign has gone so far, the results and what are some ideas of how to touch these guys again when we send out the book.  thanks! jaime</t>
  </si>
  <si>
    <t>[doug.adkins, brobinson]</t>
  </si>
  <si>
    <t>2001-03-14T19:00:00Z</t>
  </si>
  <si>
    <t>sunnyvale</t>
  </si>
  <si>
    <t>Canceled: discuss supporting Mobilesys</t>
  </si>
  <si>
    <t xml:space="preserve">Product Training:  -How it works   *installation: </t>
  </si>
  <si>
    <t xml:space="preserve">What will this equate to at EP? </t>
  </si>
  <si>
    <t xml:space="preserve">Who owns this (at Mobilesys and what are their responsibilities) what affects (if any) relate to servicing the product? </t>
  </si>
  <si>
    <t xml:space="preserve">Breakdown of current process by department within Mobilesys. </t>
  </si>
  <si>
    <t xml:space="preserve">  *operations </t>
  </si>
  <si>
    <t xml:space="preserve">What are the service related issues that are generated from this process? </t>
  </si>
  <si>
    <t xml:space="preserve">What proactive tools exist to track and report issues? </t>
  </si>
  <si>
    <t xml:space="preserve">Is this all generated at the MX box at colo? </t>
  </si>
  <si>
    <t xml:space="preserve">  * troubleshooting </t>
  </si>
  <si>
    <t xml:space="preserve">What are the processes established to troubleshoot issues that EP will face? </t>
  </si>
  <si>
    <t xml:space="preserve">Are there established "best practice" methods used by Mobilesys to achieve this? </t>
  </si>
  <si>
    <t xml:space="preserve">Are there black-holes where there are no answers and how are these handled? </t>
  </si>
  <si>
    <t xml:space="preserve">What is the escalation process into Mobilesys? </t>
  </si>
  <si>
    <t xml:space="preserve">What are the SLA's for service responsiveness between Mobilesys and EP? </t>
  </si>
  <si>
    <t xml:space="preserve">What are the key Technical Skills required to effectively manage issues with the product? </t>
  </si>
  <si>
    <t xml:space="preserve">UNIX (how extensive), etc... </t>
  </si>
  <si>
    <t xml:space="preserve">What are the reporting capabilities of the product? </t>
  </si>
  <si>
    <t xml:space="preserve">Are there canned reports? </t>
  </si>
  <si>
    <t xml:space="preserve">Is there a report writer? </t>
  </si>
  <si>
    <t xml:space="preserve">Are they user created? </t>
  </si>
  <si>
    <t>Is there system administration requirements?   -MTBF data  -Most common problems with MTTR data)  -Levels of expertise / knowledge required to handle 1st level support  -Product release information (upgrades/updates)  -Access to product documentation  -Bug information   Submitting bugs   Communication process for status  -Third party relationships (if any) Service Commitments:  -Service Hours (24x7)?  -Global?  -Access strategy (Web based CRM or Call center only)?  -Support process (tiered, which level do I start with, etc.)  -Information repository  -SLA's for response time  -Call priorities (1, 2, 3)  -Field Organization locations  General: Do they have a formula to determine support size (engineers to calls)?</t>
  </si>
  <si>
    <t>[atran, mahesh, bsheth, brobinson, ann.sasso, rgantly, rosh.radhakrishnan, bagrawal, sng, kawarjit.bedi, doug.adkins, avyas, dpatel, agrover, rsilverton]</t>
  </si>
  <si>
    <t>2001-04-02T16:30:00Z</t>
  </si>
  <si>
    <t>Canceled: J2ME Demo from Phan</t>
  </si>
  <si>
    <t>All,  This meeting was scheduled at the request of Mark Tracy.  Your attendance is not mandatory, but Mark would love it if you could attend!  There is another meeting starting at 11:00 in the Training room so this meeting has to wrap at 10:30 AM.  Thanks! Lisa</t>
  </si>
  <si>
    <t>[dswanson, atran, bsheth, rglover, brobinson, emma.fowler, fortunata.hermoso, ranand, gpereira, rgantly, kfang, rosh.radhakrishnan, george.richard, sanjay.dubey, dbhatnagar, kawarjit.bedi, betty.bauza, doug.adkins, tweedsmuir.taylor, kkerr, andrew.wagoner, jjohnson, ricardo.garcia, ferdnand.braganza, avyas, dpatel, rkaur, marie.washington, rmanocha, sreddy, mahesh, teresa.dulce, tennille.tucker, bagrawal, jyotirmoy.paul, jackie.valle, jarmen.givargis, rsilverton, hhua, jennifer.park]</t>
  </si>
  <si>
    <t>2001-03-30T22:00:00Z</t>
  </si>
  <si>
    <t>Wishing Kathy Chancellor a fond farewell</t>
  </si>
  <si>
    <t>Come and join us to wish Kathy a fond farewell and best wishes.</t>
  </si>
  <si>
    <t>[doug.adkins, ricardo.garcia, brobinson, dpatel]</t>
  </si>
  <si>
    <t>2001-03-30T23:00:00Z</t>
  </si>
  <si>
    <t>san francisco</t>
  </si>
  <si>
    <t>Updated: alert delivery meeting REMINDER</t>
  </si>
  <si>
    <t>Attached spread sheet has the steps and required deliverables identified during the Alert Delivery procoess meeting held earlier today. Owners have been assigned for each deliverable.  Certain open items exist on our end that need closure, including:  *</t>
  </si>
  <si>
    <t>What is the capacity for the servlet being developed by R&amp;D?  What happens if we exceed this capacity? *</t>
  </si>
  <si>
    <t>How will Operations do load balancing? *</t>
  </si>
  <si>
    <t>Pricing needs to reflect peak load as well as volume *</t>
  </si>
  <si>
    <t>How will voice scoping be handled? *</t>
  </si>
  <si>
    <t>Will AvocadoIT provide consulting services to customers to assist in creating messages in EPAXML?   Please provide feedback.  A follow-up meeting will be held in 2 weeks.</t>
  </si>
  <si>
    <t>[brobinson]</t>
  </si>
  <si>
    <t>2001-03-15T20:30:00Z</t>
  </si>
  <si>
    <t>Updated: discuss process for supporting alerts</t>
  </si>
  <si>
    <t>This will be a first meeting to discuss process for supporting alerts once they're deployed. The purpose is to make sure we're thinking about all the issues from pre-sale through deployment and support.  Please advise if there is anyone else you think should be added to list. Prasad, I have only invited you from R&amp;D to allow Engineering to continue executing on Functional Spec.  Ron</t>
  </si>
  <si>
    <t>2002-08-06T17:00:00Z</t>
  </si>
  <si>
    <t>E-Managers Mtg. to review populated Performance Assessment Forms (800-213-0326, pc: 366065)</t>
  </si>
  <si>
    <t>Sorry, we ended up having to push this one out.    Please keep both this meeting and the following (8/7) E-Manager's meeting on your calendars.  Both are needed for this process.  Thanks,  Amy</t>
  </si>
  <si>
    <t>[rmanocha, bsheth, doug.adkins, dpatel, sng, elisabeth.whaley]</t>
  </si>
  <si>
    <t>2001-06-18T17:30:00Z</t>
  </si>
  <si>
    <t>To Be Determined</t>
  </si>
  <si>
    <t>Updated: Meeting with Lisa Q.</t>
  </si>
  <si>
    <t>This had to be moved to 10:30am.  Location will be told shortly.  THanks.</t>
  </si>
  <si>
    <t>[kawarjit.bedi, sreddy, mahesh, bsheth, miyuki.goldman, avyas, dpatel, bagrawal, rosh.radhakrishnan, dbhatnagar]</t>
  </si>
  <si>
    <t>2001-04-02T20:30:00Z</t>
  </si>
  <si>
    <t>Canceled: Introduction to EMDS 3.0</t>
  </si>
  <si>
    <t>Due to the pressures of the release, I am postponing these meetings until Monday afternoon. ================================================================= The EMDS team would like to invite you to an introduction to EMDS 3.0.  Presentation 1: "How to create an application." 1:30 - 2:30  Questions until 3:00.   Break: 3:00 - 3:15  Presentation 2: "These are the new items in 3.0."  3:15 - 4:00 Questions until 4:30.</t>
  </si>
  <si>
    <t>[bsheth]</t>
  </si>
  <si>
    <t>2001-06-12T22:00:00Z</t>
  </si>
  <si>
    <t>Training Track It</t>
  </si>
  <si>
    <t>[rmanocha, bsheth, doug.adkins, avyas, dpatel, rsilverton, bagrawal, sng, elisabeth.whaley]</t>
  </si>
  <si>
    <t>2001-05-02T17:00:00Z</t>
  </si>
  <si>
    <t>Professional Services Communications Meeting</t>
  </si>
  <si>
    <t>Please join me in the training room for a communications meeting.  See you Weds!  :)</t>
  </si>
  <si>
    <t>[bsheth, sng]</t>
  </si>
  <si>
    <t>2001-06-11T22:00:00Z</t>
  </si>
  <si>
    <t>Track it Training and Demo</t>
  </si>
  <si>
    <t>Steve Hirata will train and demo the process for creating Tech support cases in Track it. ( This is the new system we will be using to assign and track Tech Support cases.)</t>
  </si>
  <si>
    <t>2001-02-08T19:00:00Z</t>
  </si>
  <si>
    <t>Updated: Internationalization : Conference call</t>
  </si>
  <si>
    <t>Paul,  Let us have conference call to discuss issues.   You may send mail with latest status and then we can go throught it in the conference call.  Please confirm.  Om</t>
  </si>
  <si>
    <t>2001-06-11T18:00:00Z</t>
  </si>
  <si>
    <t>Santa Clara Conference Room</t>
  </si>
  <si>
    <t>Steve Hirata's Track IT training.</t>
  </si>
  <si>
    <t>2001-04-26T06:00:00Z</t>
  </si>
  <si>
    <t>Call up</t>
  </si>
  <si>
    <t>Call  up.</t>
  </si>
  <si>
    <t>2002-07-18T01:00:00Z</t>
  </si>
  <si>
    <t>Dinner @ Agenda Restaurant (399 South First Street, San Jose)</t>
  </si>
  <si>
    <t>http://www.agendalounge.com/ 1: Start out going Southeast on N 1ST ST towards KARINA CT by turning left.  0.39 miles   2: Turn RIGHT onto E BROKAW RD.  0.13 miles   3: E BROKAW RD becomes AIRPORT PKWY.  0.30 miles   4: Turn LEFT onto GUADALUPE PKWY.  1.86 miles   5: GUADALUPE PKWY becomes CA-87.  1.13 miles   6: Take the PARK AVENUE exit towards CA-82/SAN CARLOS ST.  0.22 miles   7: Turn LEFT onto PARK AVE.  0.26 miles   8: Turn RIGHT onto S ALMADEN BLVD.  0.11 miles   9: Turn LEFT onto W SAN CARLOS ST/CA-82 S.  0.19 miles   10: Stay straight to go onto W SAN CARLOS ST.  0.08 miles   11: Turn RIGHT onto S 1ST ST.  0.11 miles   Total Estimated Time: Total Distance: 8 minutes 4.79 miles</t>
  </si>
  <si>
    <t>[bsheth, avyas, dpatel, bagrawal]</t>
  </si>
  <si>
    <t>2001-05-24T00:30:00Z</t>
  </si>
  <si>
    <t>sunnyval</t>
  </si>
  <si>
    <t>John's Staff meeting udate</t>
  </si>
  <si>
    <t>John wanted me to continue the meeting.</t>
  </si>
  <si>
    <t>2001-05-25T15:00:00Z</t>
  </si>
  <si>
    <t>MRI appointment.. at San Jose Medical Center.</t>
  </si>
  <si>
    <t>MRI appointment at San Jose Medical Center.  -baxish.</t>
  </si>
  <si>
    <t>[dswanson, atran, bsheth, rcanual, fortunata.hermoso, gpereira, rgantly, george.richard, sanjay.dubey, betty.bauza, sweller, doug.adkins, kkerr, andrew.wagoner, tvansteenburgh, jjohnson, ricardo.garcia, ferdnand.braganza, avyas, dpatel, rkaur, rmanocha, sreddy, mahesh, ruyben.seth, ann.sasso, bagrawal, sng, jyotirmoy.paul, miyuki.goldman, rmoore, brett.welborn, jackie.valle, rsilverton, jennifer.park]</t>
  </si>
  <si>
    <t>2001-04-20T22:00:00Z</t>
  </si>
  <si>
    <t>2001-05-21T22:00:00Z</t>
  </si>
  <si>
    <t>Conference call with Jenny</t>
  </si>
  <si>
    <t>Please call Jenny @ 408-971-0282  -baxish.</t>
  </si>
  <si>
    <t>2001-05-18T21:00:00Z</t>
  </si>
  <si>
    <t>HR</t>
  </si>
  <si>
    <t>Conf call with Jenny Wang (408) 971-0282</t>
  </si>
  <si>
    <t>[rmanocha, sreddy, bsheth, avyas, bagrawal]</t>
  </si>
  <si>
    <t>2001-04-06T16:00:00Z</t>
  </si>
  <si>
    <t>Updated: TimeSheet Reminder</t>
  </si>
  <si>
    <t>This is a reminder:  Don't forget to turn in your Time Sheets!!  Thank you and have a wonderful, safe weekend.</t>
  </si>
  <si>
    <t>Conference call with Jenny Wang @ BakerLawCorp.</t>
  </si>
  <si>
    <t>Attend the conference call.  -baxish</t>
  </si>
  <si>
    <t>[rmanocha, sreddy, bsheth, doug.adkins, ruyben.seth, avyas, bagrawal, sng]</t>
  </si>
  <si>
    <t>2001-04-03T22:00:00Z</t>
  </si>
  <si>
    <t>We will be meeting in the San Francisco Room.  Please be there.  Thanks.</t>
  </si>
  <si>
    <t>[rmanocha, atran, bsheth, doug.adkins, jyotirmoy.paul, jackie.valle, fortunata.hermoso, rkaur, sng]</t>
  </si>
  <si>
    <t>2001-06-01T21:00:00Z</t>
  </si>
  <si>
    <t>Communications Meeting (Training Room)</t>
  </si>
  <si>
    <t>2002-12-18T17:00:00Z</t>
  </si>
  <si>
    <t>Planning Meeting Day 3 (Mark's Conference Room)</t>
  </si>
  <si>
    <t>[kawarjit.bedi, mahesh, bsheth, miyuki.goldman, avyas, dpatel, rsilverton, bagrawal, rosh.radhakrishnan]</t>
  </si>
  <si>
    <t>SF conference room</t>
  </si>
  <si>
    <t>Canceled: J2ME demo</t>
  </si>
  <si>
    <t>Due to conflicting meeting, will be cancelling the meeting.  Mark  One more update:  Calendar adjustment.  did not want this meeting to go on for 17 hours.  Update:  Please note that the conference room has already been taken between 2-3pm.  We will start on 3pm and continue until 4:45pm.  It's a hard stop at that point.  mark   Sorry for the confusion about the J2ME demo.    Let's have this meeting in the SF conference room.  I hope everyone can make it.  The agenda for this meeting is:  1.  45 min for Phani to go over what he has done for Motorola 2.  Q&amp;A  note: that there are limited seating in sf conference room.  If there a lot of demand, Phani has agreed to have another session on what he did for Motorola.  We are having this meeting here because we couldn't schedule the training room.  Mark</t>
  </si>
  <si>
    <t>Meeting with David Swanson.</t>
  </si>
  <si>
    <t>[mahesh, sausalito, charles.huang, ann.sasso, gpereira, dbhatnagar, miyuki.goldman, scott.bermon, justin.lee, jjohnson, agrover, shane.jarych, rkaur]</t>
  </si>
  <si>
    <t>2001-07-10T19:00:00Z</t>
  </si>
  <si>
    <t>AvocadoIT (Sitraka) Alert Studio Demo</t>
  </si>
  <si>
    <t xml:space="preserve">Agenda: ---------------  Rebecca Poon, lead studio engineer from AvocadoIT, Toronto will be presenting a complete demo of the studio and how a designer uses it to  </t>
  </si>
  <si>
    <t xml:space="preserve"> Demo will also include a demonstration of how the end user  uses the respond portal to </t>
  </si>
  <si>
    <t>[conferenceroomjanus, fremont, sanjay.dubey]</t>
  </si>
  <si>
    <t>2001-11-02T20:30:00Z</t>
  </si>
  <si>
    <t>Conference Room - Fremont; Conference Room - Janus (Toronto)</t>
  </si>
  <si>
    <t>Updated: Cradle sync + OCA admin app feature meeting</t>
  </si>
  <si>
    <t>Please review the latest FS here before each meeting: http://10.1.30.177/FS_CradleSync.doc  Toronto will call Fremont @408.562.7862  Otto out!</t>
  </si>
  <si>
    <t>[craig.levine]</t>
  </si>
  <si>
    <t>2001-01-19T13:30:00Z</t>
  </si>
  <si>
    <t>Call Thomas Viano at Nortel to reconfirm Monday Lunch</t>
  </si>
  <si>
    <t>[craig.levine, rsilverton]</t>
  </si>
  <si>
    <t>2001-01-23T00:00:00Z</t>
  </si>
  <si>
    <t>discuss a2w</t>
  </si>
  <si>
    <t>2001-01-05T14:00:00Z</t>
  </si>
  <si>
    <t>Call Gene at Suntrust</t>
  </si>
  <si>
    <t>2001-02-02T23:00:00Z</t>
  </si>
  <si>
    <t>Dinner with Scott and Kristie</t>
  </si>
  <si>
    <t>2001-01-16T12:00:00Z</t>
  </si>
  <si>
    <t>AvocadoIT Offices</t>
  </si>
  <si>
    <t>Conference Call/WebEx Presentation with OneSource</t>
  </si>
  <si>
    <t>Lets discuss this call ahead of time on Monday or today if possible</t>
  </si>
  <si>
    <t>2002-12-17T17:00:00Z</t>
  </si>
  <si>
    <t>Planning Meeting Day 2 (Mark's Conference Room)</t>
  </si>
  <si>
    <t>2001-01-19T05:00:00Z</t>
  </si>
  <si>
    <t>Training in San Jose</t>
  </si>
  <si>
    <t>[sanjose, craig.levine, george.richard, david.meltzer, philip.oconnell]</t>
  </si>
  <si>
    <t>2001-01-22T16:00:00Z</t>
  </si>
  <si>
    <t>Please note the time change to 8am PST, 9 am MST, 10am CST, 11am EST, everything else remains the same.    The call-in number is: 1-800-559-0873 Pass code number: 6504706  Confirmation number: 2726335  These numbers will be the same every week.  Any questions, you know the routine.</t>
  </si>
  <si>
    <t>2001-01-18T05:00:00Z</t>
  </si>
  <si>
    <t>[atran, rcanual, sausalito, jackie.valle, jon.laporte, craig.levine, george.richard, philip.oconnell]</t>
  </si>
  <si>
    <t>2001-01-15T16:00:00Z</t>
  </si>
  <si>
    <t>Please note the time change to 8am PST, 9 am MST, 10am CST, 11am EST, everything else remains the same.  The call-in number is: 1-800-559-0873 Pass code number: 6504706  Confirmation number: 2726335  These numbers will be the same every week.  Any questions, you know the routine.</t>
  </si>
  <si>
    <t>2001-01-17T05:00:00Z</t>
  </si>
  <si>
    <t>2001-01-12T18:30:00Z</t>
  </si>
  <si>
    <t>Phone call</t>
  </si>
  <si>
    <t>1:1 with David Chan and Craig Levine</t>
  </si>
  <si>
    <t>Craig please call david at 1:30 (EST)  --10:30 (PST) Thanks, Jackie</t>
  </si>
  <si>
    <t>2001-01-16T05:00:00Z</t>
  </si>
  <si>
    <t>2001-01-15T13:00:00Z</t>
  </si>
  <si>
    <t>2001-02-08T22:00:00Z</t>
  </si>
  <si>
    <t>Atlanta Renaissance</t>
  </si>
  <si>
    <t>Accenture eCRM Meeting</t>
  </si>
  <si>
    <t>2001-01-10T19:00:00Z</t>
  </si>
  <si>
    <t>Call Mark Satterfield at Equifax today</t>
  </si>
  <si>
    <t>MEETING-118</t>
  </si>
  <si>
    <t>[andrew.wagoner]</t>
  </si>
  <si>
    <t>2001-03-26T19:00:00Z</t>
  </si>
  <si>
    <t>Lunch at Tsing Tao w/ Kathy</t>
  </si>
  <si>
    <t>2001-02-08T05:00:00Z</t>
  </si>
  <si>
    <t>FedEx meeting in Chicago</t>
  </si>
  <si>
    <t>2001-01-15T12:00:00Z</t>
  </si>
  <si>
    <t>Call Mike Meisenheimer at Ockham Technologies on Cell phone at [770] 778-4179 to schedule future call</t>
  </si>
  <si>
    <t>2001-01-04T17:00:00Z</t>
  </si>
  <si>
    <t>Lunch with Peter Latimer</t>
  </si>
  <si>
    <t>2001-02-02T05:00:00Z</t>
  </si>
  <si>
    <t>FedEx meeting in Memphis</t>
  </si>
  <si>
    <t>2001-01-11T16:00:00Z</t>
  </si>
  <si>
    <t>Call Christopher Horace at CocaCola</t>
  </si>
  <si>
    <t>2001-01-08T16:30:00Z</t>
  </si>
  <si>
    <t>Lunch with Grant</t>
  </si>
  <si>
    <t>2001-01-29T15:00:00Z</t>
  </si>
  <si>
    <t>Interwoven Conf Call training</t>
  </si>
  <si>
    <t>2001-01-10T17:00:00Z</t>
  </si>
  <si>
    <t>Conference call with Alltel</t>
  </si>
  <si>
    <t>2001-02-02T15:00:00Z</t>
  </si>
  <si>
    <t>Call w Sun</t>
  </si>
  <si>
    <t>2001-01-10T15:00:00Z</t>
  </si>
  <si>
    <t>CCP 458</t>
  </si>
  <si>
    <t>Meet Gene Fountain at Coca Cola</t>
  </si>
  <si>
    <t>2001-03-26T21:00:00Z</t>
  </si>
  <si>
    <t>meeting with sir speedy printing</t>
  </si>
  <si>
    <t>2001-01-25T13:00:00Z</t>
  </si>
  <si>
    <t>Meet w Alltell</t>
  </si>
  <si>
    <t>2001-01-10T00:30:00Z</t>
  </si>
  <si>
    <t>Soto Soto</t>
  </si>
  <si>
    <t>Dinner with Ed/OneSource</t>
  </si>
  <si>
    <t>2001-01-24T15:00:00Z</t>
  </si>
  <si>
    <t>2001-01-11T19:00:00Z</t>
  </si>
  <si>
    <t>Call with Mike Rosenberg at CocaCola</t>
  </si>
  <si>
    <t>Set up by Kim, call mike at 404-676-1778</t>
  </si>
  <si>
    <t>[daimyo.chen]</t>
  </si>
  <si>
    <t>2001-01-19T22:00:00Z</t>
  </si>
  <si>
    <t>Kathy's Office</t>
  </si>
  <si>
    <t>Exit Interview</t>
  </si>
  <si>
    <t>[doug.adkins, rcanual, anthony.tarsia, brett.welborn, larry.salerno, david.hosch, gpereira, jennifer.park]</t>
  </si>
  <si>
    <t>1 (800) 653-5390</t>
  </si>
  <si>
    <t>Updated: AvocadoIT Alerts Conference Call</t>
  </si>
  <si>
    <t>emailresv@meetme.net Sent:</t>
  </si>
  <si>
    <t>July 6, 2001 3:03 PM To:</t>
  </si>
  <si>
    <t>darcy.salzmann@avocadoit.com  ***  1-800-CONFERENCE Confirmation Number 4368335  ***  This is to confirm the conference call #4368335, on 07/10/2001 10:00 AM Pacific Time.  Company: AvocadoIT Inc. Host: D'Arcy Salzmann Call Title/Reference: D'Arcy Confirmation Number: 4368335 Dial In: 1 (800) 653-5390 Alternate Dial-In:   International participants should dial: 1 (773) 843-6301 Passcode: 7604473  Number of Participants: 20  The Host and Participants will dial in and enter the Passcode 7604473, followed by the pound key (#).  Important Notes:  Press *0 at anytime during your conference call for operator assistance.  To convert to other time zones using Daylight Saving Time, please refer to the following: 7/10/01 10:00 AM PT.  ***  7/10/01 11:00 AM MT.  ***  7/10/01 12:00 PM CT.  *** 7/10/01 01:00 PM ET.  ***  7/10/01 06:00 AM GMT.   If there are any questions, comments, or changes regarding this or any other conference call please call us at 1 (800) 266-3373 or FAX at 1 (888) 620-5258. Please refer to confirmation number 4368335.  Thank You!  For additional information, please visit the 1-800-CONFERENCE web site at http://www.1800CONFERENCE.com  This Email Confirmation was sent at 07/06/01 14:01</t>
  </si>
  <si>
    <t>[david.meltzer]</t>
  </si>
  <si>
    <t>2001-01-16T16:00:00Z</t>
  </si>
  <si>
    <t>Need to call manny at bax global</t>
  </si>
  <si>
    <t>Rick Wilkenson 262-695-2816</t>
  </si>
  <si>
    <t>2001-05-10T16:00:00Z</t>
  </si>
  <si>
    <t>Venk Meeting</t>
  </si>
  <si>
    <t>Xsellsys Pricing Call FED EX VANTRA</t>
  </si>
  <si>
    <t>[mahesh, miyuki.goldman, jjohnson, agrover, ann.sasso, rkaur, sanjay.dubey, dbhatnagar]</t>
  </si>
  <si>
    <t>2001-05-08T23:00:00Z</t>
  </si>
  <si>
    <t>New Bugzilla Introduction</t>
  </si>
  <si>
    <t>There's a new bugtracking system in town.  Well, actually, it's a new customized installation of bugzilla. Since it is substantially the same as the existing bugzilla, the learning curve will be relatively short.  This meeting will introduce you to the new system.  On Tuesday night, a migration from the old system to the new system will be completed. We will begin using the new system on Wednesday morning.</t>
  </si>
  <si>
    <t>2001-03-15T23:00:00Z</t>
  </si>
  <si>
    <t>meeting with US Office</t>
  </si>
  <si>
    <t>2001-02-28T17:30:00Z</t>
  </si>
  <si>
    <t>Vantra Call</t>
  </si>
  <si>
    <t>2001-05-07T20:00:00Z</t>
  </si>
  <si>
    <t>HP Training in Anaheim check email</t>
  </si>
  <si>
    <t>2001-04-09T15:00:00Z</t>
  </si>
  <si>
    <t>Updated: All Sales Conference Call</t>
  </si>
  <si>
    <t>All Sales conference calls will be scheduled as needed for announcements and Marketing updates.  You will be updated when we will be having the call. 8am PST on Mondays, as needed, in the Sausalito conference room    Call in#:</t>
  </si>
  <si>
    <t>2001-02-21T22:00:00Z</t>
  </si>
  <si>
    <t>David Patel Voxeo</t>
  </si>
  <si>
    <t>[jackie.valle, jon.laporte, tennille.tucker, george.richard, sanjay.dubey, david.meltzer]</t>
  </si>
  <si>
    <t>2001-01-25T21:00:00Z</t>
  </si>
  <si>
    <t>GE Conference call</t>
  </si>
  <si>
    <t>NOTE:  This is 1:00pm PST  Dial In: 1 (877) 865-7031 Pass code: 6952358 Confirmation Number: 3440710</t>
  </si>
  <si>
    <t>2001-03-27T18:00:00Z</t>
  </si>
  <si>
    <t>Conference Call for Mexican Airlines</t>
  </si>
  <si>
    <t>Date: 3/27/01, Tuesday Time: 8am PST Domestic Dial-in :  1-877-865-7030 International Dial-in #: 773-843-6310 Pass code: 6674346# Confirmation:  3786859</t>
  </si>
  <si>
    <t>2001-03-15T19:00:00Z</t>
  </si>
  <si>
    <t>CGE&amp;Y Jeff</t>
  </si>
  <si>
    <t>2001-02-07T15:30:00Z</t>
  </si>
  <si>
    <t>David palek voxio</t>
  </si>
  <si>
    <t>2001-01-11T18:00:00Z</t>
  </si>
  <si>
    <t>Thinque Kick off meeting AndY Wong</t>
  </si>
  <si>
    <t>[dswanson, andrew.wagoner, jarmen.givargis]</t>
  </si>
  <si>
    <t>2001-03-08T23:00:00Z</t>
  </si>
  <si>
    <t>2001-02-07T21:00:00Z</t>
  </si>
  <si>
    <t>KYOCERA CONF. CALL</t>
  </si>
  <si>
    <t>2001-05-03T16:00:00Z</t>
  </si>
  <si>
    <t>2001-02-01T15:00:00Z</t>
  </si>
  <si>
    <t>Brad Seipp</t>
  </si>
  <si>
    <t>2001-04-25T14:00:00Z</t>
  </si>
  <si>
    <t>I2 conference call</t>
  </si>
  <si>
    <t>2001-02-27T17:00:00Z</t>
  </si>
  <si>
    <t>Set Debbie Frazier</t>
  </si>
  <si>
    <t>2001-04-16T20:00:00Z</t>
  </si>
  <si>
    <t>Kimberlie Cerrone</t>
  </si>
  <si>
    <t>2001-02-16T19:00:00Z</t>
  </si>
  <si>
    <t>Call Avi Chalid</t>
  </si>
  <si>
    <t>America West Tim Linderman</t>
  </si>
  <si>
    <t>2001-03-16T17:00:00Z</t>
  </si>
  <si>
    <t>Internet World</t>
  </si>
  <si>
    <t>2001-06-06T16:00:00Z</t>
  </si>
  <si>
    <t>Neil Rappaport Vitesse</t>
  </si>
  <si>
    <t>2001-03-14T21:00:00Z</t>
  </si>
  <si>
    <t>Sprint</t>
  </si>
  <si>
    <t>2001-02-07T17:00:00Z</t>
  </si>
  <si>
    <t>George Pricing</t>
  </si>
  <si>
    <t>2001-05-09T19:00:00Z</t>
  </si>
  <si>
    <t>Bit Flash Al Russo  Brew Conference Marriot.</t>
  </si>
  <si>
    <t>Allan Russo Western Regional Manager  BitFlash, Inc. Tel:  714-674-0160 Mobile:  714-322-8988 Fax: 714-674-0160 Website:  www.bitflash.com</t>
  </si>
  <si>
    <t>2001-03-14T18:30:00Z</t>
  </si>
  <si>
    <t>Toyota conference call</t>
  </si>
  <si>
    <t>The dial number is:  404-774-4105  id: 1238</t>
  </si>
  <si>
    <t>[sausalito, kkerr, jon.laporte, david.meltzer]</t>
  </si>
  <si>
    <t>2001-02-08T16:00:00Z</t>
  </si>
  <si>
    <t>West Coast Sales Status call</t>
  </si>
  <si>
    <t>Here's the meeting request for your calendars.</t>
  </si>
  <si>
    <t>2001-01-05T19:00:00Z</t>
  </si>
  <si>
    <t>Lloyd Parker.</t>
  </si>
  <si>
    <t>2001-04-26T22:00:00Z</t>
  </si>
  <si>
    <t>ADC Technologies - Doug Migliori - 888-823-2848</t>
  </si>
  <si>
    <t>ADC Technologies Doug Migliori, VP Products Division (Tee Migliori founded the company) 888-823-2848 (main #) dmigliori@adctech.com  4631 Teller Avenue, Suite 130 Newport Beach, CA   92660 Yes...exit Jamboree off 405...right on Campus...left on Teller...right into  parking area...4631 Teller, ste 130...red brick with black glass building.  =&gt; 30 employees - they use regional SIs as a sales/implementation channel =&gt; Supply Chain Management solutions =&gt; Looking for a wireless piece =&gt; Price sensitive, sounds like it needs to be around $50k or so =&gt; Might be able to scope once, render mostly same application =&gt; Have spoken with Gadgetspace and got tiny price quote, but worried about viability</t>
  </si>
  <si>
    <t>2001-02-01T14:30:00Z</t>
  </si>
  <si>
    <t>Amit and Mark for Fed Ex</t>
  </si>
  <si>
    <t>2001-02-27T17:30:00Z</t>
  </si>
  <si>
    <t>Andy Wong</t>
  </si>
  <si>
    <t>2001-01-29T23:00:00Z</t>
  </si>
  <si>
    <t>Call Mark from Accenture</t>
  </si>
  <si>
    <t>[andrew.wagoner, walnutcreek]</t>
  </si>
  <si>
    <t>2001-03-05T21:00:00Z</t>
  </si>
  <si>
    <t>meeting with US office</t>
  </si>
  <si>
    <t>2001-04-16T18:30:00Z</t>
  </si>
  <si>
    <t>Don Geisen</t>
  </si>
  <si>
    <t>2001-02-26T18:00:00Z</t>
  </si>
  <si>
    <t>Call Tim at America West</t>
  </si>
  <si>
    <t>2001-02-23T16:00:00Z</t>
  </si>
  <si>
    <t>Enterprise Conference Call</t>
  </si>
  <si>
    <t>2001-03-26T20:00:00Z</t>
  </si>
  <si>
    <t>Vantra, Sprint, Fed Ex</t>
  </si>
  <si>
    <t>2001-02-21T22:30:00Z</t>
  </si>
  <si>
    <t>Mike Manson</t>
  </si>
  <si>
    <t>2001-04-13T14:00:00Z</t>
  </si>
  <si>
    <t>Ken Sandifer GE 414-732-5655</t>
  </si>
  <si>
    <t>2001-05-23T17:00:00Z</t>
  </si>
  <si>
    <t>SRP (Salt River Project) - Corey Zollinger: 602-263-2103</t>
  </si>
  <si>
    <t>Very Important Notes: 1) This meeting is for 11am Tempe, AZ time (MST) 2) Corey's office is across the street from their main headquarters address  Corey Zollinger Systems Analyst, Customer Support Group (supports all mobile employees) 1600 North Priest Tempe, AZ  85281  602-236-2103 (direct) 602-568-2172 (mobile) crzollin@srpnet.com  Wednesday May 23rd, @ 11am Arizona time.  Main SRP Address: 1521 North Project Drive Tempe, AZ  85281 602-236-5900</t>
  </si>
  <si>
    <t>2001-05-09T17:00:00Z</t>
  </si>
  <si>
    <t>Steven Cady Call anytime after 9 AM.  310.318.0539.</t>
  </si>
  <si>
    <t>2001-02-05T14:30:00Z</t>
  </si>
  <si>
    <t>Amit Seth</t>
  </si>
  <si>
    <t>2001-04-25T15:30:00Z</t>
  </si>
  <si>
    <t>Call in info listed below</t>
  </si>
  <si>
    <t>Conference call with Dave Meltzer and Kevin and Madhav of i2-Taylor Made</t>
  </si>
  <si>
    <t>Call in Number 888-327-3006 Passcode - 6786264 Confirmation # - 3950423</t>
  </si>
  <si>
    <t>2001-01-31T17:30:00Z</t>
  </si>
  <si>
    <t>Barry Fed Ex</t>
  </si>
  <si>
    <t>2001-04-23T18:00:00Z</t>
  </si>
  <si>
    <t>Call Sam Scapone and Scott Weller for Leap Wirless</t>
  </si>
  <si>
    <t>Kevin Heater (VP of West Sales) for Sprint PCS suggested we get Dave hooked up with his lead data sales guy for S Cal.  Not sure how you two want to handle contacting him, but here's his contact info.  Eric Klein - Director, Data Sales 858-663-5000 (cell)  I've got a call scheduled with him for 11am PST on Monday to do initial intro to AvocadoIT and cover some of the stuff from the meeting with Kevin Heater -- if one or both of you would like to join in, let me know.  Either way, let's plan on jumping on this guy mid next week.</t>
  </si>
  <si>
    <t>2001-03-01T15:00:00Z</t>
  </si>
  <si>
    <t>Call June at Cyberbank.</t>
  </si>
  <si>
    <t>2001-05-08T16:00:00Z</t>
  </si>
  <si>
    <t>Hp Program in Los Angeles</t>
  </si>
  <si>
    <t>2001-02-23T19:30:00Z</t>
  </si>
  <si>
    <t>Star Alliance Meeting</t>
  </si>
  <si>
    <t>2001-03-27T19:00:00Z</t>
  </si>
  <si>
    <t>Scott turick</t>
  </si>
  <si>
    <t>1099 18th Street Suite 1100 Denver Co 80202 719-310-6253</t>
  </si>
  <si>
    <t>2001-04-01T01:00:00Z</t>
  </si>
  <si>
    <t>Charlie's Surprise Party</t>
  </si>
  <si>
    <t>Host: Melissa Kawa,Stacey Scott and Ron Saunar Where: Our Place Street: 3564 Mission Boulevard City / State: San Diego, CA 92109 Telephone: 858-488-0300 Date: Saturday March 31, 2001 Time: 05:00 pm</t>
  </si>
  <si>
    <t>2001-01-23T16:30:00Z</t>
  </si>
  <si>
    <t>Booth 1102 Peter schulz GSA 10-5:30</t>
  </si>
  <si>
    <t>[dswanson, andrew.wagoner, avyas, jarmen.givargis]</t>
  </si>
  <si>
    <t>2001-02-08T23:00:00Z</t>
  </si>
  <si>
    <t>[jon.laporte, david.meltzer]</t>
  </si>
  <si>
    <t>2001-04-09T21:00:00Z</t>
  </si>
  <si>
    <t>@ Interwoven's Sunnyvale office.. I will forward the address and details when I get them.</t>
  </si>
  <si>
    <t>Updated: Scott Hughes-Interwoven</t>
  </si>
  <si>
    <t>Please confirm your participation..   Expect Kelsey, Meshele and David Marcus to attend the onsite meeting.. and for Jon and David Meltzer to call in.   I'll forward details when I have them.   Thanks, Toni    --- Hi All,  Scott Hughes is the West Coast Manager..  I have a call into him now to see if a face to face meeting with all of you, Scott and his team can happen.. if not.. I'll be setting up a conference call and Andy will be setting up the Web Ex viewing..  Regardless, we would like all of you to be available for this meeting.. Please confirm your participation.  Thanks. Toni    ---=note from Scott---- There are twelve outside reps in the west with 1 more tbh (there are just as &gt; many SE's-managed by John McCormick, and inside reps-managed by Stephanie &gt; Sayer).  As Bob suggested, April would probably be better.  April 9 at 2PM &gt; or later would work. &gt; Thanks, Scott</t>
  </si>
  <si>
    <t>2001-04-24T15:00:00Z</t>
  </si>
  <si>
    <t>Ray Rahamin</t>
  </si>
  <si>
    <t>Yes call me tonight when you get achance 914 645 6617 Ray Rahamin</t>
  </si>
  <si>
    <t>MEETING-1252</t>
  </si>
  <si>
    <t>2001-01-29T14:00:00Z</t>
  </si>
  <si>
    <t>Td waterhuse</t>
  </si>
  <si>
    <t>Phil salv agio</t>
  </si>
  <si>
    <t>2001-01-30T17:30:00Z</t>
  </si>
  <si>
    <t>818-344-6980 Mizraki  310-710-7004  IT Linda Duchek. imizraki@aai-office.com</t>
  </si>
  <si>
    <t>2001-04-02T23:45:00Z</t>
  </si>
  <si>
    <t>Venk Lunch until 1:30 PM</t>
  </si>
  <si>
    <t>2001-02-12T15:00:00Z</t>
  </si>
  <si>
    <t>Re-schedlue Mike Manson deal with Fed Ex and tickets</t>
  </si>
  <si>
    <t>2001-01-09T22:30:00Z</t>
  </si>
  <si>
    <t>Kick off Meeting with Xsellsys</t>
  </si>
  <si>
    <t>Toyota Conference Call</t>
  </si>
  <si>
    <t>I just spoke to John. This meeting is on Wednesday, March 14th @ 10:30am.</t>
  </si>
  <si>
    <t>2001-02-05T15:00:00Z</t>
  </si>
  <si>
    <t>RFP Alex, Chris, Prakash, Ron et al</t>
  </si>
  <si>
    <t>2001-02-01T18:30:00Z</t>
  </si>
  <si>
    <t>Kelly brockway</t>
  </si>
  <si>
    <t>2001-02-21T17:00:00Z</t>
  </si>
  <si>
    <t>John is going to AAI</t>
  </si>
  <si>
    <t>2001-01-30T21:00:00Z</t>
  </si>
  <si>
    <t>Thinque Meeting Andy Wong Brett Welborn</t>
  </si>
  <si>
    <t>2001-01-12T21:00:00Z</t>
  </si>
  <si>
    <t>Chris Vercelli</t>
  </si>
  <si>
    <t>2001-03-19T18:30:00Z</t>
  </si>
  <si>
    <t>HNC Paul Jester.</t>
  </si>
  <si>
    <t>2001-01-29T15:30:00Z</t>
  </si>
  <si>
    <t>8:30 call to Joe Robuck</t>
  </si>
  <si>
    <t>2001-01-25T23:00:00Z</t>
  </si>
  <si>
    <t>Conference call above in Texas time.</t>
  </si>
  <si>
    <t>MEETING-1267</t>
  </si>
  <si>
    <t>Venk/Dave Meltzer 1:1</t>
  </si>
  <si>
    <t>2001-02-19T18:30:00Z</t>
  </si>
  <si>
    <t>Alex Tran Pricing Call</t>
  </si>
  <si>
    <t>2001-03-20T22:00:00Z</t>
  </si>
  <si>
    <t>Digital Insights Conf Call</t>
  </si>
  <si>
    <t>Call in: 1-888-327-3006  Passcode: 6276135#  Conf. #: 3741436</t>
  </si>
  <si>
    <t>2001-01-11T23:00:00Z</t>
  </si>
  <si>
    <t>Meeting withactivity committee</t>
  </si>
  <si>
    <t>[sausalito, ricardo.garcia, david.meltzer]</t>
  </si>
  <si>
    <t>2001-05-14T21:00:00Z</t>
  </si>
  <si>
    <t>Updated: Vantra Discussion</t>
  </si>
  <si>
    <t>Meeting to discuss Vantra strategy.</t>
  </si>
  <si>
    <t>Meet with mark 8:30</t>
  </si>
  <si>
    <t>2001-01-09T16:30:00Z</t>
  </si>
  <si>
    <t>Chris Vercilli</t>
  </si>
  <si>
    <t>[brett.welborn, ricardo.garcia, david.meltzer]</t>
  </si>
  <si>
    <t>2001-05-02T21:00:00Z</t>
  </si>
  <si>
    <t>Los Gatos Conference Room</t>
  </si>
  <si>
    <t>GM of BizDev from Novell who is pushing their wireless initiative will be here with a couple of his people to learn more about what we do and what business we can generate together.  We will be patching in Dave Meltzer from San Diego via phone.  I will call out to Dave Meltzer, but will have my cell and RIM with me (408-857-8524)...</t>
  </si>
  <si>
    <t>2001-03-07T16:00:00Z</t>
  </si>
  <si>
    <t>Call Tim Lindemann</t>
  </si>
  <si>
    <t>2001-02-09T15:00:00Z</t>
  </si>
  <si>
    <t>55 Broad and Beaver</t>
  </si>
  <si>
    <t>Markus Mary Kay Neiman Marcus et al.</t>
  </si>
  <si>
    <t>2001-01-30T17:00:00Z</t>
  </si>
  <si>
    <t>Jason Smith</t>
  </si>
  <si>
    <t>2001-01-08T16:00:00Z</t>
  </si>
  <si>
    <t>Meeting in Las Vegas.</t>
  </si>
  <si>
    <t>2001-02-01T17:00:00Z</t>
  </si>
  <si>
    <t>Amit.</t>
  </si>
  <si>
    <t>2001-02-26T21:30:00Z</t>
  </si>
  <si>
    <t>Status Con call on Texas Instruments...</t>
  </si>
  <si>
    <t>Con call to synch up on Texas Instruments status...  - Dave, please let me know if you are available - Scott, please call me and I can conference in Dave. My work number is 408.562.7966; mobile is 408.891.8169  Thank you both!   Amit.</t>
  </si>
  <si>
    <t>[andrew.wagoner, rglover]</t>
  </si>
  <si>
    <t>2001-02-23T01:00:00Z</t>
  </si>
  <si>
    <t>Mission Bay Bahia</t>
  </si>
  <si>
    <t>Verio Partner Cruise</t>
  </si>
  <si>
    <t>You are cordially invited to Verio's Partner Cruise event.    Come network and explore new ways to add revenue to your bottom line, as Verio welcomes new partners and recognizes peforming partners in 2000.</t>
  </si>
  <si>
    <t>2001-02-16T18:00:00Z</t>
  </si>
  <si>
    <t>Call lloyd parker and tim linderman</t>
  </si>
  <si>
    <t>2001-03-16T22:30:00Z</t>
  </si>
  <si>
    <t>Conference Call GE Ken Sandifer</t>
  </si>
  <si>
    <t>Conference call, 2/16/01, at 2:30pm (PST) with 6 lines.  Dial-in: 1-888-311-0082 Pass code: 6874041 Confirmation: 3733480</t>
  </si>
  <si>
    <t>2001-01-12T17:00:00Z</t>
  </si>
  <si>
    <t>Rich Love Andy wong</t>
  </si>
  <si>
    <t>2001-01-09T18:00:00Z</t>
  </si>
  <si>
    <t>Lloyd Parker</t>
  </si>
  <si>
    <t>2001-04-03T14:00:00Z</t>
  </si>
  <si>
    <t>Q1 Meeting</t>
  </si>
  <si>
    <t>2001-04-24T16:00:00Z</t>
  </si>
  <si>
    <t>Eric Klein - Director, Data Sales 858-663-5000 (cell)</t>
  </si>
  <si>
    <t>2001-02-05T20:00:00Z</t>
  </si>
  <si>
    <t>2001-01-29T22:30:00Z</t>
  </si>
  <si>
    <t>Ray Netappliances</t>
  </si>
  <si>
    <t>2001-05-21T23:00:00Z</t>
  </si>
  <si>
    <t>Updated: CONFERENCE CALL: Harrah's - Tim Stanley, 702-407-6000</t>
  </si>
  <si>
    <t>2001-03-26T23:30:00Z</t>
  </si>
  <si>
    <t>meeting with john schemena</t>
  </si>
  <si>
    <t>Meltzer will call in</t>
  </si>
  <si>
    <t>1:1 with David Meltzer</t>
  </si>
  <si>
    <t>2001-04-03T21:00:00Z</t>
  </si>
  <si>
    <t>Thinque conference call.</t>
  </si>
  <si>
    <t>When: Tuesday, April 03, 2001 2:00 PM-3:00 PM (GMT-08:00) Pacific Time (US &amp; Canada); Tijuana.  *~*~*~*~*~*~*~*~*~*  I will call Jerry and he will conference David. David please give Jerry your number.</t>
  </si>
  <si>
    <t>[ricardo.garcia, david.meltzer]</t>
  </si>
  <si>
    <t>2001-05-23T22:00:00Z</t>
  </si>
  <si>
    <t>VANTRA Meeting - Call in #: 1-888-811-3741, Pass Code: 6299265#</t>
  </si>
  <si>
    <t>Call in #: 1-888-811-3741  Pass Code: 6299265#  Conf. #: 4123791 (Don's use only)</t>
  </si>
  <si>
    <t>2001-03-16T19:00:00Z</t>
  </si>
  <si>
    <t>TD Watehouse 312.356.5922 Paul Karras</t>
  </si>
  <si>
    <t>2001-02-14T21:00:00Z</t>
  </si>
  <si>
    <t>Ehomes pre posal meeting</t>
  </si>
  <si>
    <t>2001-03-14T17:00:00Z</t>
  </si>
  <si>
    <t>Net Appliance Ray Chaufanos</t>
  </si>
  <si>
    <t>Dave - here is the phone information.  Web-ex info to follow shortly.    Time:  9am PST Date:  3/14/01, Wednesday Call-in number: 1-877-865-7029 Pass code:  6565901 (followed by #) Confirmation:  3709582</t>
  </si>
  <si>
    <t>2001-03-12T22:00:00Z</t>
  </si>
  <si>
    <t>Conf Call with Vicente to test demo for Telcel.</t>
  </si>
  <si>
    <t>This conf call is to test the Palm V that Vicente will have in Mexico.  800# - 888-811-3744 International Dial in # 773-843-6314 Passcode - 6768730 (Dial this number when prompted and hit the pound (#) key) Conf # 3678075</t>
  </si>
  <si>
    <t>2001-01-29T23:30:00Z</t>
  </si>
  <si>
    <t>Joe Robuck</t>
  </si>
  <si>
    <t>2001-04-23T20:00:00Z</t>
  </si>
  <si>
    <t>Tom Hassey</t>
  </si>
  <si>
    <t>TomHassey@aol.com</t>
  </si>
  <si>
    <t>2001-01-30T23:00:00Z</t>
  </si>
  <si>
    <t>Sheila Sprint</t>
  </si>
  <si>
    <t>[agrover, rkaur, sanjay.dubey]</t>
  </si>
  <si>
    <t>2001-04-17T21:00:00Z</t>
  </si>
  <si>
    <t>Updated: Today we are meeting in Pacifica</t>
  </si>
  <si>
    <t>Since I am going to be on vacation Ravi will conduct the meeting.  Rajdeep will present on Admin Tool.</t>
  </si>
  <si>
    <t>[ann.sasso]</t>
  </si>
  <si>
    <t>2001-07-12T17:00:00Z</t>
  </si>
  <si>
    <t>Call Aztec &amp; JC Penney about lamp shades</t>
  </si>
  <si>
    <t>2001-02-23T19:00:00Z</t>
  </si>
  <si>
    <t>Mark Kuzemka</t>
  </si>
  <si>
    <t>2001-01-30T19:30:00Z</t>
  </si>
  <si>
    <t>First Look Sarah Wood</t>
  </si>
  <si>
    <t>[doug.adkins, elisabeth.whaley, david.meltzer]</t>
  </si>
  <si>
    <t>2001-03-21T18:30:00Z</t>
  </si>
  <si>
    <t>Sprint Resource Project Planning</t>
  </si>
  <si>
    <t>Meeting as discussed last night to review outline plans for Sprint. Santa Clara Room. Polycom phone dial (408) 562 7861</t>
  </si>
  <si>
    <t>MEETING-1303</t>
  </si>
  <si>
    <t>2001-02-09T18:00:00Z</t>
  </si>
  <si>
    <t>Meeting with Qualcomm</t>
  </si>
  <si>
    <t>2001-03-27T22:30:00Z</t>
  </si>
  <si>
    <t>Chris Coles</t>
  </si>
  <si>
    <t>Tuesday 3/27 2:30-3:30 555 17th St., 15th Fl Come to the 7th floor (security) &amp; get checked in.  Give them my name so they will call me &amp; I will come get you  Have a great day!!  Julie Griffin, Executive Assistant to Chris Coles,  EVP &amp; COO Internet Solutions 555 Seventeenth St., 15th Fl. Denver, CO  80202 303.992.4250 fax 303.992.2789 julie.griffin@qwest.com</t>
  </si>
  <si>
    <t>MEETING-1306</t>
  </si>
  <si>
    <t>2001-02-09T17:00:00Z</t>
  </si>
  <si>
    <t>Pat Speca docks</t>
  </si>
  <si>
    <t>2001-01-08T23:00:00Z</t>
  </si>
  <si>
    <t>Conference call for Tellcell</t>
  </si>
  <si>
    <t>2001-01-03T21:00:00Z</t>
  </si>
  <si>
    <t>Greg Ruh HNC 9477 Waples #100</t>
  </si>
  <si>
    <t>2001-03-16T00:30:00Z</t>
  </si>
  <si>
    <t>Updated: Weekly FS review meeting: Standard API</t>
  </si>
  <si>
    <t>Agenda,  Status review.  Om</t>
  </si>
  <si>
    <t>MEETING-1310</t>
  </si>
  <si>
    <t>2001-04-23T19:00:00Z</t>
  </si>
  <si>
    <t>Company: AvocadoIT Inc. Host: Scott Weller Confirmation Number: 3942119 Dial In: 1 (877) 864-2237 Passcode: 6389295</t>
  </si>
  <si>
    <t>2001-02-01T16:30:00Z</t>
  </si>
  <si>
    <t>Ann honda call</t>
  </si>
  <si>
    <t>2001-02-14T18:00:00Z</t>
  </si>
  <si>
    <t>2001-01-24T21:00:00Z</t>
  </si>
  <si>
    <t>Dave will call David C.</t>
  </si>
  <si>
    <t>Updated: 1:1 with Dave Meltzer</t>
  </si>
  <si>
    <t>2001-03-28T15:00:00Z</t>
  </si>
  <si>
    <t>Fred Hossein</t>
  </si>
  <si>
    <t>Sandifer, Ken (MED)</t>
  </si>
  <si>
    <t>2001-02-20T22:30:00Z</t>
  </si>
  <si>
    <t>858 625 4675</t>
  </si>
  <si>
    <t>Ray Chaurf net appliac</t>
  </si>
  <si>
    <t>2001-01-10T16:00:00Z</t>
  </si>
  <si>
    <t>2001-02-07T18:45:00Z</t>
  </si>
  <si>
    <t>Hans</t>
  </si>
  <si>
    <t>2001-02-28T19:00:00Z</t>
  </si>
  <si>
    <t>telcell 525-625-3778 Jose Ponce  Erika 52 5400 23 91</t>
  </si>
  <si>
    <t>2001-01-27T00:00:00Z</t>
  </si>
  <si>
    <t>Phone conversation</t>
  </si>
  <si>
    <t>[dswanson, mahesh, ann.sasso, gpereira, nmehta, sanjay.dubey, elisabeth.whaley, miyuki.goldman, rmoore, jjohnson, ricardo.garcia, vmundhra, ferdnand.braganza, rsilverton, rkaur, marie.washington]</t>
  </si>
  <si>
    <t>2001-09-13T19:30:00Z</t>
  </si>
  <si>
    <t>Updated: UPDATE Lunch for David Chan</t>
  </si>
  <si>
    <t>Hello again,  Plans have changed.  We are to meet at Macaroni Grill (Italian restaurant) at McCarthy Ranch at 12:45pm.  If you do not know where it is, please click on link below.   However, the quickest way to get there is: Take Brokaw to 880 Oakland, exit on McCarthy, make a right on McCarthy and another right into the center.  Macaroni Grill is on your right side.  Let's all meet downstairs at 1230 to carpool.  Thanks.  Germana  Macaroni Grill 110 Ranch Dr.  Milpitas, CA 95035-5101 Phone:408-935-9875 Fax:408-935-8211 &lt;http://maps.yahoo.com/py/maps.py?Pyt=Tmap&amp;YY=17030&amp;Get+Map=Get+Map&amp;addr=110+Ranch+Dr.&amp;csz=Milpitas+CA&gt;</t>
  </si>
  <si>
    <t>2001-02-22T23:00:00Z</t>
  </si>
  <si>
    <t>Gordon birch</t>
  </si>
  <si>
    <t>2001-02-16T16:00:00Z</t>
  </si>
  <si>
    <t>Call Bruce Friedman 713-385-4956  281-966-2544</t>
  </si>
  <si>
    <t>2001-01-22T20:00:00Z</t>
  </si>
  <si>
    <t>Meet with HNC</t>
  </si>
  <si>
    <t>[kkerr, jon.laporte, david.meltzer]</t>
  </si>
  <si>
    <t>AvocadoIT West Forecast Conf. Call per Don Giesen</t>
  </si>
  <si>
    <t>Call in number: 1-877-865-7028  Pass code:</t>
  </si>
  <si>
    <t>6350991#  Conf. #:</t>
  </si>
  <si>
    <t>2001-01-11T15:00:00Z</t>
  </si>
  <si>
    <t>Updated: Conference Call with GE Medical</t>
  </si>
  <si>
    <t>Time has changed, please note! Please note, on behalf of David Meltzer, a conference call has been scheduled tomorrow, 1/11/01, for AvocadoIT and GE medical:  Time:  7am PST, 8am CST Dial In: 1 (800) 559-0842 Pass code: 6151045 (followed by the # sign) Confirmation Number: 3378041  (***Dave, I sent e-mails to Sarah and George, this is just a calendar e-mail for those in AvocadoIT.***)</t>
  </si>
  <si>
    <t>2001-03-09T19:30:00Z</t>
  </si>
  <si>
    <t>Sprint Scott Turik</t>
  </si>
  <si>
    <t>5600 N. River Road Suite 750 Colombia Center Rosemont IL 60018 847-318-3960</t>
  </si>
  <si>
    <t>David Marcus call today.</t>
  </si>
  <si>
    <t>2001-01-31T17:00:00Z</t>
  </si>
  <si>
    <t>George and America West.</t>
  </si>
  <si>
    <t>2001-01-26T23:00:00Z</t>
  </si>
  <si>
    <t>David chan</t>
  </si>
  <si>
    <t>2001-02-23T21:00:00Z</t>
  </si>
  <si>
    <t>Meeting with America West's Internet Group</t>
  </si>
  <si>
    <t>Discuss business requirements suggestions.</t>
  </si>
  <si>
    <t>2001-06-17T07:00:00Z</t>
  </si>
  <si>
    <t>Alex @ grandparents</t>
  </si>
  <si>
    <t>MEETING-1330</t>
  </si>
  <si>
    <t>2001-02-19T15:00:00Z</t>
  </si>
  <si>
    <t>Get answer from Bruce Friedman 713-385-4956</t>
  </si>
  <si>
    <t>2001-03-21T21:00:00Z</t>
  </si>
  <si>
    <t>Jeff McCallister IWOV Web Ex</t>
  </si>
  <si>
    <t>2001-05-15T19:00:00Z</t>
  </si>
  <si>
    <t>11-12.15Intro's, AvocadoIT overview, market positioning etc (Chris)12.15-1.00Lunch, meet the guys, network (All)1.00-2.00Value Propositions and Target markets (Chris)2.00-3.30Technical Sales Presentation and Demo (Brad)Stellcom3.30-4</t>
  </si>
  <si>
    <t>12.15-1.00</t>
  </si>
  <si>
    <t>Lunch, meet the guys, network (All)  1.00-2.00</t>
  </si>
  <si>
    <t>Value Propositions and Target markets (Chris)  2.00-3.30</t>
  </si>
  <si>
    <t>Technical Sales Presentation and Demo (Brad) Stellcom 3.30-4  11-12.15</t>
  </si>
  <si>
    <t>Intro's, AvocadoIT overview, market positioning etc (Chris)  12.15-1.00</t>
  </si>
  <si>
    <t>Technical Sales Presentation and Demo (Brad)  3.30-4.00</t>
  </si>
  <si>
    <t>Sales experience in the real world (Dave)  4.00</t>
  </si>
  <si>
    <t>Close</t>
  </si>
  <si>
    <t>2001-02-07T15:00:00Z</t>
  </si>
  <si>
    <t>Don 7950</t>
  </si>
  <si>
    <t>Secure Summit</t>
  </si>
  <si>
    <t>MEETING-1338</t>
  </si>
  <si>
    <t>2001-03-14T00:00:00Z</t>
  </si>
  <si>
    <t>Randy Ozden at Fat tomatoe Europe Deal</t>
  </si>
  <si>
    <t>2001-03-15T18:30:00Z</t>
  </si>
  <si>
    <t>Stuart Meinert Kevin Tahan</t>
  </si>
  <si>
    <t>2001-09-12T07:00:00Z</t>
  </si>
  <si>
    <t>CAncel appt w/Kelly at designers on 9/19</t>
  </si>
  <si>
    <t>2001-01-29T18:00:00Z</t>
  </si>
  <si>
    <t>Dave Marguiles Fix Rim</t>
  </si>
  <si>
    <t>2001-01-29T20:00:00Z</t>
  </si>
  <si>
    <t>Ray Network Appliance</t>
  </si>
  <si>
    <t>Bob Foyle Scoping</t>
  </si>
  <si>
    <t>2001-02-09T22:00:00Z</t>
  </si>
  <si>
    <t>Tom Rollins Sun micro 314-569-4736</t>
  </si>
  <si>
    <t>2001-02-15T18:30:00Z</t>
  </si>
  <si>
    <t>2001-05-01T17:30:00Z</t>
  </si>
  <si>
    <t>Updated: Venk, Don &amp; David M  (Please call Venk w:408-562-8010 or m:408-483-5931)</t>
  </si>
  <si>
    <t>2001-03-07T00:00:00Z</t>
  </si>
  <si>
    <t>Digital Insight conf call- Call in #: 1-888-811-3744, Pass Code: 6460764, Conf. #: 3676615</t>
  </si>
  <si>
    <t>1-888-811-3744  Pass Code:</t>
  </si>
  <si>
    <t>6460764  Conf. #:</t>
  </si>
  <si>
    <t>2001-04-23T21:30:00Z</t>
  </si>
  <si>
    <t>Harold Thomas</t>
  </si>
  <si>
    <t>2001-02-09T00:00:00Z</t>
  </si>
  <si>
    <t>2001-01-29T18:30:00Z</t>
  </si>
  <si>
    <t>Send Bob Mcool Package</t>
  </si>
  <si>
    <t>2001-01-31T16:00:00Z</t>
  </si>
  <si>
    <t>Jarmen today call</t>
  </si>
  <si>
    <t>[kkerr, fortunata.hermoso, ray.rahamin, david.meltzer]</t>
  </si>
  <si>
    <t>2001-04-13T21:30:00Z</t>
  </si>
  <si>
    <t>I will email everyone webex number</t>
  </si>
  <si>
    <t>Webex seminar on HP presentations</t>
  </si>
  <si>
    <t>This is Pacific Standard Time</t>
  </si>
  <si>
    <t>2001-02-22T20:30:00Z</t>
  </si>
  <si>
    <t>Sprint Mgm and others lvcc etc..</t>
  </si>
  <si>
    <t>2001-01-29T21:30:00Z</t>
  </si>
  <si>
    <t>Tom Rollins 314- 569 4746 314 503 5812</t>
  </si>
  <si>
    <t>2001-03-19T23:30:00Z</t>
  </si>
  <si>
    <t>John Gunn security</t>
  </si>
  <si>
    <t>2001-05-15T22:00:00Z</t>
  </si>
  <si>
    <t>Call #:1-888-311-0086, Passcode: 6287912</t>
  </si>
  <si>
    <t>Vantra requirements meeting</t>
  </si>
  <si>
    <t>2001-02-07T14:00:00Z</t>
  </si>
  <si>
    <t>Lloyd Parker america west</t>
  </si>
  <si>
    <t>[george.richard, david.meltzer]</t>
  </si>
  <si>
    <t>2001-03-12T21:00:00Z</t>
  </si>
  <si>
    <t>GE Medical Conf Call (800-446-1941 pc: 6265905) w/Venk, George, Prakash, David M, Jon L, Don G</t>
  </si>
  <si>
    <t>2001-04-25T18:30:00Z</t>
  </si>
  <si>
    <t>Vantra conference call</t>
  </si>
  <si>
    <t>[mahesh, miyuki.goldman, sausalito, jjohnson, ann.sasso, nmehta, rkaur, dbhatnagar]</t>
  </si>
  <si>
    <t>2001-08-08T21:00:00Z</t>
  </si>
  <si>
    <t>language presentation</t>
  </si>
  <si>
    <t>Prasad will present the new xhtml/jsp  based language for 4.0, He will also present the high level design of the server. Please plan on attending. Please forward this to the appropriate people in your group who needs to attend this presentation.</t>
  </si>
  <si>
    <t>2001-01-02T16:00:00Z</t>
  </si>
  <si>
    <t>Set up meeting with Bob Foyle.</t>
  </si>
  <si>
    <t>2001-01-30T00:00:00Z</t>
  </si>
  <si>
    <t>Dave Marcus get hotel for Memphis.</t>
  </si>
  <si>
    <t>2001-04-17T17:00:00Z</t>
  </si>
  <si>
    <t>Conference Call:  Call in #:1-888-811-3744, Pass code:6878976#,Conf. #:3898989</t>
  </si>
  <si>
    <t>FW: Venetian Conference Call on 4/17@10am</t>
  </si>
  <si>
    <t>Bradley Seipp   Sent:</t>
  </si>
  <si>
    <t>Friday, April 13, 2001 10:54 AM To:</t>
  </si>
  <si>
    <t>Bradley Seipp; Prakash Iyer; Richard Yoza; Rajeev Mohindra; Dan Baca; Bradley Seipp When:</t>
  </si>
  <si>
    <t>Tuesday, April 17, 2001 10:00 AM-10:30 AM (GMT-08:00) Pacific Time (US &amp; Canada); Tijuana. Where:</t>
  </si>
  <si>
    <t>Conference Call:  Call in #:1-888-811-3744, Pass code:6878976#,Conf. #:3898989  Team,  The Venetian Conference Call has been rescheduled for this Tuesday @ 10AM with Drew Courtney, Senior Programmer.   We will be gathering the final details on their infrastructure and objectives for their wireless initiative.  Basically, the Venetian wants AvocadoIT to demonstrate our ability to render from their AS/400, 5250 emulators with minimal integration work.  Please read below and plan to attend.    Venetian Requirements: The main processing will be through accessing their existing AS/400 screens and processes (5250 emulators, not 3270). They use DB2/400 on their AS/400, but the current projects being considered for "Wireless" are existing AS/400 "Green Screen" processes. These processes will involve both inquiry only and interactive update of data on our AS/400.  The Venetian wants AvocadoIT to be able to demonstrate how we are able to read their AS/400 screens and process the data from those screens interactively.  Call in #:</t>
  </si>
  <si>
    <t>1-888-811-3744  Pass code:</t>
  </si>
  <si>
    <t>6878976#  Conf. #:</t>
  </si>
  <si>
    <t>Call Robert's office</t>
  </si>
  <si>
    <t>Call with Meltzer and Moore on Interwoven.</t>
  </si>
  <si>
    <t>[dswanson, atran, ruyben.seth, fortunata.hermoso, gpereira, george.richard, david.meltzer, betty.bauza, doug.adkins, jyotirmoy.paul, rmoore, jackie.valle, ricardo.garcia, rsilverton, marie.washington]</t>
  </si>
  <si>
    <t>2001-04-12T18:30:00Z</t>
  </si>
  <si>
    <t>Sinaloa Restaurant: 19210 Monterey Road, Morgan Hill  (link below w/directions)</t>
  </si>
  <si>
    <t>Farewell to Helen Spade</t>
  </si>
  <si>
    <t>http://maps.yahoo.com/py/ddResults.py?Pyt=Tmap&amp;newname=AvocadoIT,+Inc.&amp;newdesc=&amp;newtname=&amp;newtdesc=&amp;newaddr=2211+N+First+St&amp;newcsz=San+Jose,+CA+95131-2021&amp;newcountry=us&amp;newtaddr=19210+Monterey+Road&amp;newtcsz=Morgan+Hill,+CA+95037-2704&amp;newtcountry=us   Please join us in wishing Helen a Farewell.    Kindly RSVP by 4:00 Tuesday 4/10/01.  Jackie Valle</t>
  </si>
  <si>
    <t>Net appliance at Gordon's Mission Valley</t>
  </si>
  <si>
    <t>2001-01-23T17:00:00Z</t>
  </si>
  <si>
    <t>2001-03-21T20:30:00Z</t>
  </si>
  <si>
    <t>Lunch with Scott Weller PCS</t>
  </si>
  <si>
    <t>[rosh.radhakrishnan, dbhatnagar]</t>
  </si>
  <si>
    <t>2001-02-02T23:30:00Z</t>
  </si>
  <si>
    <t>Another QA Team Meeting</t>
  </si>
  <si>
    <t>[ann.sasso, rgantly]</t>
  </si>
  <si>
    <t>Multiple Cards Per Deck, external review</t>
  </si>
  <si>
    <t>Lisa Quaglietti; Glenn Pereira</t>
  </si>
  <si>
    <t>[ann.sasso, rgantly, dbhatnagar]</t>
  </si>
  <si>
    <t>2001-02-02T20:00:00Z</t>
  </si>
  <si>
    <t>Pacifica conference room</t>
  </si>
  <si>
    <t>To review the functional specs for application specific parameters</t>
  </si>
  <si>
    <t>This feature is already there .Meeting is called to formally recognise this feature and review the specs.  Srikanth,  If somebody from EMDS can update the spec how to set application level parameter thr' EMDS</t>
  </si>
  <si>
    <t>[mahesh, miyuki.goldman, jjohnson, agrover, ann.sasso, gpereira, nmehta, rgantly, rkaur, sanjay.dubey, dbhatnagar]</t>
  </si>
  <si>
    <t>2001-06-04T20:00:00Z</t>
  </si>
  <si>
    <t>Talk by Roopak and Dondi on 4.0</t>
  </si>
  <si>
    <t>Hi,  Roopak: 1.00 to 2.00 EJB  Dondi: 2.00 to 3.00 UI  Om</t>
  </si>
  <si>
    <t>[mahesh, miyuki.goldman, ann.sasso, agrover, gpereira, nmehta, rkaur, sanjay.dubey, dbhatnagar]</t>
  </si>
  <si>
    <t>2001-06-02T20:30:00Z</t>
  </si>
  <si>
    <t>Updated: talk to sanjeev krishnan co-author of ejb 2.0 specs</t>
  </si>
  <si>
    <t>Confirming this meeting.  Agenda: Sanjeev knows a lot about all the next releases of specs, EJB, J2EE, JSP,  servlets, and the connector architecture. He also can help us understand  what  J2EE application servers have to implement to be compliant with standards.</t>
  </si>
  <si>
    <t>[miyuki.goldman, rosh.radhakrishnan, dbhatnagar]</t>
  </si>
  <si>
    <t>2001-03-23T21:00:00Z</t>
  </si>
  <si>
    <t>Updated: Weekly QA Team Meeting</t>
  </si>
  <si>
    <t>Need to move for this week.</t>
  </si>
  <si>
    <t>[kawarjit.bedi, mahesh, ann.sasso, ranand, mahadeva.kambampati, rgantly, rosh.radhakrishnan, sanjay.dubey, dbhatnagar]</t>
  </si>
  <si>
    <t>2001-02-02T01:30:00Z</t>
  </si>
  <si>
    <t>Meet the new leader</t>
  </si>
  <si>
    <t>sorry for the late notice</t>
  </si>
  <si>
    <t>[mahesh, miyuki.goldman, jjohnson, ann.sasso, gpereira, nmehta, rgantly, rkaur, sanjay.dubey, dbhatnagar]</t>
  </si>
  <si>
    <t>2001-06-04T18:30:00Z</t>
  </si>
  <si>
    <t>Updated: R&amp;D Meeting</t>
  </si>
  <si>
    <t>After this initial meeting, the R&amp;D regular meeting will occur every other week from 2:30 to 3:15.</t>
  </si>
  <si>
    <t>2001-02-02T19:00:00Z</t>
  </si>
  <si>
    <t>I'm expanding this week's QA meeting to one hour to account for QA cross-training on features. This week, we will hear about the following features: *</t>
  </si>
  <si>
    <t>Persistence (Vinayak) *</t>
  </si>
  <si>
    <t>Imode (Jyothsna) *</t>
  </si>
  <si>
    <t>Multiple Cards/Deck (Ravikumar) *</t>
  </si>
  <si>
    <t>Admin Tool enhancements (Deepak)  If you are presenting, please plan on summarizing the feature/functionality in ten minutes or less.  Next week, we will hear about the following features: *</t>
  </si>
  <si>
    <t>WML content delivery (Sharon) *</t>
  </si>
  <si>
    <t>Standard API (Rosh) *</t>
  </si>
  <si>
    <t>Offline Browsing (Ravi)  -Howard</t>
  </si>
  <si>
    <t>2001-08-01T15:00:00Z</t>
  </si>
  <si>
    <t>Updated: Touch base call | Ann/Dave</t>
  </si>
  <si>
    <t>Touch Base bi-weekly phone meeting  Dave's at W: 416-336-6425x732,  cell: 416-200-2292,  H: 905-637-2642  Ann's at W: (408) 562-7973</t>
  </si>
  <si>
    <t>[dbhatnagar]</t>
  </si>
  <si>
    <t>2001-06-05T02:00:00Z</t>
  </si>
  <si>
    <t>Conference call from IDC</t>
  </si>
  <si>
    <t>FW: Updated: Admin Tool FS review</t>
  </si>
  <si>
    <t>Madhu Prakash - India   Sent:</t>
  </si>
  <si>
    <t>Thursday, May 31, 2001 11:56 PM To:</t>
  </si>
  <si>
    <t>Madhu Prakash - India; Satyanarayana Vummidi - India; Divakar Tantravahi - India; Divakar Personal Mail; Amitabh Sinha; Divakar Tantravahi - India; Howard Mora; Nihar Mehta; Om Sonie; Prasad Krothapalli; Ravi Pachipala; Ruth Gantly; Srikanth Raghavan; Steve Hirata; Wilhan Martono; Lisa Quaglietti; Glenn Pereira; Ajay Menon - India When:</t>
  </si>
  <si>
    <t>Monday, June 04, 2001 7:00 PM-8:00 PM (GMT-08:00) Pacific Time (US &amp; Canada); Tijuana. Where:</t>
  </si>
  <si>
    <t>Conference call from IDC  This meeting is rescheduled to Monday evening at 6:30 pm PST as suggested by Om.</t>
  </si>
  <si>
    <t>[mahesh, doug.adkins, ranand, gpereira, nmehta, rgantly, sanjay.dubey, dbhatnagar]</t>
  </si>
  <si>
    <t>2001-03-15T22:00:00Z</t>
  </si>
  <si>
    <t>EMAS Review Meeting</t>
  </si>
  <si>
    <t>This meeting has been scheduled to address any outstanding issues resulting from the recent review of the EMAS Operations and Configuration Guide. If you have any issues that require further discussion than just review comments, please attend the meeting. If you feel you have completely addressed any issues through your review comments, your attendance is optional. If you cannot attend the meeting, either send a representative or see Dean.</t>
  </si>
  <si>
    <t>[sanjay.dubey, dbhatnagar]</t>
  </si>
  <si>
    <t>2001-01-31T01:00:00Z</t>
  </si>
  <si>
    <t>Updated: Changed Time : Weekly FS meeting: Offline Browsing</t>
  </si>
  <si>
    <t>Changed time because of All hands meeting.  Om ----------------------------------------------------------------  Agenda,  Status update.  Om</t>
  </si>
  <si>
    <t>[mahesh, miyuki.goldman, jjohnson, ann.sasso, ranand, rgantly, rosh.radhakrishnan, rkaur, sanjay.dubey, dbhatnagar]</t>
  </si>
  <si>
    <t>2001-04-03T20:00:00Z</t>
  </si>
  <si>
    <t>2001-03-01T21:00:00Z</t>
  </si>
  <si>
    <t>[ann.sasso, ranand, sanjay.dubey, dbhatnagar]</t>
  </si>
  <si>
    <t>2001-01-17T00:30:00Z</t>
  </si>
  <si>
    <t>Offline Browsing - External review meeting</t>
  </si>
  <si>
    <t>[dswanson, atran, tvansteenburgh, ferdnand.braganza, ann.sasso, rgantly, hhua, jennifer.park, elisabeth.whaley, dbhatnagar]</t>
  </si>
  <si>
    <t>Updated: Communications Meeting</t>
  </si>
  <si>
    <t>Venk would like to do our regular May Communications Meeting at noon today in the Training Room instead of on the 21st.  Sorry for the late notice. Amy</t>
  </si>
  <si>
    <t>2001-02-26T19:30:00Z</t>
  </si>
  <si>
    <t>Updated: 1-1 Meeting</t>
  </si>
  <si>
    <t>Deepak, Hello. Due to a bug in Outlook, I didn't know that I scheduled this meeting at the same time as a team meeting I should attend. Can we please meet a little earlier? Please let me know. Thanks. \Steve     Hi. Let's meet so we can get to know one another. I'd also be interested in knowing why you came to AvocadoIT, if you are happy at the moment, and what you like and don't like about our environment. I look forward to it. \Steve</t>
  </si>
  <si>
    <t>2001-01-12T00:00:00Z</t>
  </si>
  <si>
    <t>EMAS Administration Guide Review</t>
  </si>
  <si>
    <t>Meeting to discuss outstanding issues, modifications and changes to the Administration Tool for the 2.5GA release. Please bring your marked up copies of the EMAS Administration Guide to this meeting and be prepared to discuss your recommendations for changes  Thanks.  Ruth</t>
  </si>
  <si>
    <t>[mahesh, sausalito, jjohnson, ann.sasso, agrover, nmehta, rkaur, sanjay.dubey]</t>
  </si>
  <si>
    <t>2001-06-26T00:00:00Z</t>
  </si>
  <si>
    <t>Meeting to discuss new office assignments on the "A" side</t>
  </si>
  <si>
    <t>2001-05-14T21:30:00Z</t>
  </si>
  <si>
    <t>Canceled: Recurring R&amp;D Meeting</t>
  </si>
  <si>
    <t>Beginning May 14, I'm moving this to Monday at 2:30PM due to numerous requests to hold the meeting earlier in the day. Since we can't use the training room, we'll use San Francisco.   -------------------------------- Please join me for bi-weekly R&amp;D meetings.  We need a regular time for us all to get together, as there are a lot of things in motion.  During this meeting, I'll relay to you interesting news and activity within the company. It also gives us the chance to discuss our own activities, acknowledge accomplishments, and air issues of general interest. \Steve</t>
  </si>
  <si>
    <t>2001-08-08T18:30:00Z</t>
  </si>
  <si>
    <t>Deepak's office</t>
  </si>
  <si>
    <t>Short Meeting to go over SP8 final testing</t>
  </si>
  <si>
    <t>[mahesh, jjohnson, ann.sasso, agrover, nmehta, rgantly, rkaur, sanjay.dubey, dbhatnagar]</t>
  </si>
  <si>
    <t>2001-05-02T00:30:00Z</t>
  </si>
  <si>
    <t>R&amp;D Meeting</t>
  </si>
  <si>
    <t>When I switched the future R&amp;D Meetings to Monday, somehow tomorrow's meeting got canceled. It should not have been, as we are still meeting Tuesday at 5:30 one last time. \Steve</t>
  </si>
  <si>
    <t>[ann.sasso, ranand, rgantly, sanjay.dubey, dbhatnagar]</t>
  </si>
  <si>
    <t>2001-02-09T00:30:00Z</t>
  </si>
  <si>
    <t>MacroServlet - External Review Meeting</t>
  </si>
  <si>
    <t>Please go through the attached document prior to the meeting.</t>
  </si>
  <si>
    <t>[miyuki.goldman, dbhatnagar]</t>
  </si>
  <si>
    <t>2001-04-05T18:00:00Z</t>
  </si>
  <si>
    <t>2001-02-06T23:00:00Z</t>
  </si>
  <si>
    <t>Discuss deliverables for offline browsing</t>
  </si>
  <si>
    <t>I have an all-day meeting on Friday.  I need to move this meeting up to Thursday afternoon.  Please remember that we have presentations on the following features at this meeting: *</t>
  </si>
  <si>
    <t>Offline Browsing (Ravi)</t>
  </si>
  <si>
    <t>MEETING-14</t>
  </si>
  <si>
    <t>[kawarjit.bedi, mahesh, agrover, ranand, sanjay.dubey]</t>
  </si>
  <si>
    <t>2001-01-23T22:00:00Z</t>
  </si>
  <si>
    <t xml:space="preserve">Review of new build process(Rajiv Anand) </t>
  </si>
  <si>
    <t xml:space="preserve">Review of Internationalization &amp; cHTML(Jaigak) </t>
  </si>
  <si>
    <t xml:space="preserve">2.6 progress review (Om) </t>
  </si>
  <si>
    <t xml:space="preserve">Manager's report (Nihar, and Mahesh(substituting for ravi)) </t>
  </si>
  <si>
    <t>Chalk talk on Internationalization (Jaigak)</t>
  </si>
  <si>
    <t>2001-02-05T19:00:00Z</t>
  </si>
  <si>
    <t>Test Plan Review</t>
  </si>
  <si>
    <t>[mahesh, jjohnson, agrover, gpereira, rgantly, rkaur, dbhatnagar]</t>
  </si>
  <si>
    <t>2001-06-08T19:00:00Z</t>
  </si>
  <si>
    <t>Ed Lycklama from AvocadoIT Canada (formerly Sitraka Mobility)</t>
  </si>
  <si>
    <t>Ed Lycklama from AvocadoIT Canada (Sitraka) will be here to address the R&amp;D group.  He was Sitraka's CTO prior to the acquisition.   Because this meeting is scheduled during the lunch hour, Prakash has asked me to bring in some sandwiches.</t>
  </si>
  <si>
    <t>[doug.adkins]</t>
  </si>
  <si>
    <t>2001-07-13T17:00:00Z</t>
  </si>
  <si>
    <t>Exit interview with Doug Adkins</t>
  </si>
  <si>
    <t>[doug.adkins, dpatel, bagrawal, elisabeth.whaley]</t>
  </si>
  <si>
    <t>2001-07-17T18:00:00Z</t>
  </si>
  <si>
    <t>PS Team Meeting</t>
  </si>
  <si>
    <t>Divakar - due to the time frame , Sujan will schedule another meeting with you.</t>
  </si>
  <si>
    <t>2001-07-11T15:00:00Z</t>
  </si>
  <si>
    <t>Canceled: Accenture IIS Configuration Support call</t>
  </si>
  <si>
    <t>Accenture just indicated that they have got IIS working except for the following issue:     We will cancel the conference call but Chandu, would you please have someone work on the issue that they still have regarding the admin to l (please see Doug's e-mail with a more detailed description on this) &amp; also work on getting IIS configuration documented.  Thanks,  John</t>
  </si>
  <si>
    <t>Updated: Accenture IIS Configuration Support call</t>
  </si>
  <si>
    <t>Doug,  Would you please invite Robert from Accenture to the following conference call regarding IIS configuration:  Date:</t>
  </si>
  <si>
    <t>Wed. July 11, 2001 Time:</t>
  </si>
  <si>
    <t>8am PDT Tel.:</t>
  </si>
  <si>
    <t>1-800-653-5390</t>
  </si>
  <si>
    <t>or</t>
  </si>
  <si>
    <t>(773) 843-6301 Passcode:</t>
  </si>
  <si>
    <t>7400585# Host:</t>
  </si>
  <si>
    <t>John Schemena Conf. Name:</t>
  </si>
  <si>
    <t>Accenture IIS # of ports:</t>
  </si>
  <si>
    <t xml:space="preserve">5   Chandu,  The customer had additional questions regarding IIS configuration.  Would you please arrange to have an IIS-knowledgable engineer represent AvocadoIT on this call to help the customer configure IIS. The call is on Wed. July 11th at 8:30pm IST.  Also, if you could get a resource to help document the IIS configuration that would be appreciated.  Shailesh,  Would you please also join on the call.   Thanks,  John  -----Original Message----- From: </t>
  </si>
  <si>
    <t>Shailesh Kheny   Sent:</t>
  </si>
  <si>
    <t>Tuesday, July 10, 2001 7:29 AM To:</t>
  </si>
  <si>
    <t>Doug Adkins Cc:</t>
  </si>
  <si>
    <t xml:space="preserve">John Schemena; Richard Yoza  Doug,  Here is the mail I have received regarding the MS IIS settings.Kindly forward the same to Accenture.  Thanks  Shailesh   -----Original Message----- From: </t>
  </si>
  <si>
    <t>Chandrasekhar Putigampu - India   Sent:</t>
  </si>
  <si>
    <t>Monday, July 09, 2001 11:28 PM To:</t>
  </si>
  <si>
    <t>Shailesh Kheny; Divakar Tantravahi - India Cc:</t>
  </si>
  <si>
    <t xml:space="preserve">Narasing Rao Angina - India  Shailesh, We don't have any document regarding IIS configuration. Only you need to setup the classpaths of plugins you are using. Here we tested with two plugins and the configuration is as follows.  For any servlet engine add the following directories to class path </t>
  </si>
  <si>
    <t xml:space="preserve">1. &lt;ep-home&gt;/classes </t>
  </si>
  <si>
    <t xml:space="preserve">2. &lt;ep-home&gt;/avocadoit.jar </t>
  </si>
  <si>
    <t xml:space="preserve">3. &lt;ep-home&gt;/admin.jar </t>
  </si>
  <si>
    <t xml:space="preserve">4. your database driver  For JRun:  1. Start the administration console of JRun. 2. Expand the default server options in left side panel. 3. Click on java settings option 4. Click on edit icon for classpath. 5. Add the above specified four directories to this classpath. 6. Restart service.   For new atlanta:  1. Start the Administration Console for SevletExec. 2. Select Classpath&amp;Virtual Machine option and set class path to above specified values 3. Choose sevlet directory option and set to &lt;ep-home&gt;/classes. 4. Restart service.       -----Original Message----- From: </t>
  </si>
  <si>
    <t>Tuesday, July 10, 2001 1:35 AM To:</t>
  </si>
  <si>
    <t>Divakar Tantravahi - India Cc:</t>
  </si>
  <si>
    <t xml:space="preserve">Chandrasekhar Putigampu - India; Narasing Rao Angina - India   Hi All  Kindly forward me the  documentation on the configuration settings for  MS IIS.  Thanks  Shailesh   -----Original Message----- From: </t>
  </si>
  <si>
    <t>Monday, July 09, 2001 12:58 PM To:</t>
  </si>
  <si>
    <t>Shailesh Kheny Cc:</t>
  </si>
  <si>
    <t xml:space="preserve">Roopak Parikh  Shailesh,  Is this not documented?  IDC can help you in this regard.  Ravi   -----Original Message----- From: </t>
  </si>
  <si>
    <t>Monday, July 09, 2001 12:33 PM To:</t>
  </si>
  <si>
    <t>Ravi Pachipala Cc:</t>
  </si>
  <si>
    <t>Roopak Parikh   Ravi  Are there a set of configuration steps for MS IIS as there are for iPlanet  Thanks  Shailesh Kheny 2211 N.1St.,Ste.200 San Jose,CA 95131 Tel:408-562-8077 Mobile:408-836-6241 Fax:408-562-8100</t>
  </si>
  <si>
    <t>[doug.adkins, dpatel]</t>
  </si>
  <si>
    <t>2001-05-29T18:00:00Z</t>
  </si>
  <si>
    <t>Canceled: Prog. Mgmt. Meeting</t>
  </si>
  <si>
    <t>Cancelling these meetings. We will resurrect at a later date if necessary.  Glenn.</t>
  </si>
  <si>
    <t>[doug.adkins, jjohnson, ann.sasso, rgantly]</t>
  </si>
  <si>
    <t>EMDS User Guide and Online Help Review Meeting</t>
  </si>
  <si>
    <t>This meeting has been scheduled to address any outstanding issues resulting from the recent review of the EMDS documentation. If you have any issues that require further discussion than just review comments, please attend the meeting. If you feel you have completely addressed any issues through your review comments, your attendance is optional. If you cannot attend the meeting, either send a representative or see Ann (User Guide) or Jacinda (Online Help).</t>
  </si>
  <si>
    <t>[doug.adkins, dpatel, gpereira, rsilverton, elisabeth.whaley, marie.washington]</t>
  </si>
  <si>
    <t>2001-07-26T17:00:00Z</t>
  </si>
  <si>
    <t>Canceled: Quarterly Manager's Meeting</t>
  </si>
  <si>
    <t>This meeting is being moved to 7/19.  Because the name and players have changed so much, I am deleting this one and will re-send a new mtg. request called Quarterly Operational Review.  Thanks, Amy</t>
  </si>
  <si>
    <t>2001-04-12T20:00:00Z</t>
  </si>
  <si>
    <t>Lunch Vic</t>
  </si>
  <si>
    <t>2001-04-04T20:00:00Z</t>
  </si>
  <si>
    <t>Doug's Office</t>
  </si>
  <si>
    <t>Canceled: On Call Pay</t>
  </si>
  <si>
    <t>Unfortunately I need to be out of the office for the remainder of this week. Can we reschedule for early next week. In the mean time I will forward you some thoughts to think about. Sorry.</t>
  </si>
  <si>
    <t>[doug.adkins, fremont, gpereira, bagrawal]</t>
  </si>
  <si>
    <t>2001-04-03T23:00:00Z</t>
  </si>
  <si>
    <t>Updated: Joe's here from E*TRADE now.  Please come to the Fremont Conf room!</t>
  </si>
  <si>
    <t>I spoke with Joe this morning and he reviewed Prakash's email which is a start in the right direction, but is not detailed enough.  Joe will not renew their contract until we have a short term and long term solution in writing which includes actual sample reports that we feel comfortable that we can provide and that meets Joe's requirements.    Please let me know if I missed anyone for this meeting and I'll add them.  Has anyone officially taken responsibility for providing additional reporting  yet?  Thanks all.  KElsey</t>
  </si>
  <si>
    <t>2001-04-04T18:30:00Z</t>
  </si>
  <si>
    <t>Cafe Downstairs</t>
  </si>
  <si>
    <t>Lunch - Chuck</t>
  </si>
  <si>
    <t>[doug.adkins, rsilverton]</t>
  </si>
  <si>
    <t>discuss process for supporting alerts</t>
  </si>
  <si>
    <t>2001-06-16T07:00:00Z</t>
  </si>
  <si>
    <t>discuss supporting Mobilesys</t>
  </si>
  <si>
    <t>[doug.adkins, sausalito, dpatel]</t>
  </si>
  <si>
    <t>2001-02-19T19:00:00Z</t>
  </si>
  <si>
    <t>[doug.adkins, ruyben.seth, dpatel]</t>
  </si>
  <si>
    <t>2001-02-14T22:30:00Z</t>
  </si>
  <si>
    <t>PSG Staff meeting</t>
  </si>
  <si>
    <t>This is reminder that we ARE meeting today, please note where it will be:  right by John and Richard's desks.</t>
  </si>
  <si>
    <t>2001-02-13T00:00:00Z</t>
  </si>
  <si>
    <t>Sandra Hammond -Conference</t>
  </si>
  <si>
    <t>2001-02-12T17:00:00Z</t>
  </si>
  <si>
    <t>Sandra Hammond - Apple</t>
  </si>
  <si>
    <t>2001-02-13T00:30:00Z</t>
  </si>
  <si>
    <t>Outlaw Meeting</t>
  </si>
  <si>
    <t>[doug.adkins, sausalito]</t>
  </si>
  <si>
    <t>2001-02-07T02:00:00Z</t>
  </si>
  <si>
    <t>Divakar,  We're setting this meeting up at 6:00 pm Tuesday's on a weekly basis so that you may attend.  The phone number to the Santa Clara Conf. Room is: 408-562-7862.    Let me know if this time causes any problems.  Thanks, Lisa</t>
  </si>
  <si>
    <t>[doug.adkins, ruyben.seth]</t>
  </si>
  <si>
    <t>2001-01-24T02:30:00Z</t>
  </si>
  <si>
    <t>Updated: Prof. Services Staff Meeting</t>
  </si>
  <si>
    <t>I am re-sending this so that the correct time and location is on everyone's calendar.  Thanks.</t>
  </si>
  <si>
    <t>2001-01-03T02:00:00Z</t>
  </si>
  <si>
    <t>No meeting tonight.  I'll let you know if we'll have one this week.  Also, due to an exec off-site the meeting next week will be on Weds.  Thanks, Lisa</t>
  </si>
  <si>
    <t>[sausalito, jjohnson, vmundhra, ann.sasso, gpereira, nmehta]</t>
  </si>
  <si>
    <t>2001-08-25T01:30:00Z</t>
  </si>
  <si>
    <t>External review of 'Deploying offline applications SFS'</t>
  </si>
  <si>
    <t xml:space="preserve">Sorry for the late notice and the time chose. We want to complete the review before Monday to meet 8/29 release date to QA. In 8/29 drop - we will cover basic installation of client side components.  Please try to read the attached document before the review meeting. It will speed up the review meeting.  Attached SFS may change before the meeting. Madhu will send out an update.   -----Original Message----- From: </t>
  </si>
  <si>
    <t>Thursday, August 23, 2001 9:02 AM  I have updated the SFS for Deploying Offline Applications. I will check into VSS.      Thanks  Madhu Prakash. A  AvocadoIT Inc. R&amp;D Mobile:091 98480 34501 Office:</t>
  </si>
  <si>
    <t>091 40 3357869 091 40 3357870</t>
  </si>
  <si>
    <t>[doug.adkins, sanjose, dpatel]</t>
  </si>
  <si>
    <t>2001-07-10T16:00:00Z</t>
  </si>
  <si>
    <t>Weekly PS Staff Meeting</t>
  </si>
  <si>
    <t>These numbers will remain the same each week, please take note:  Domestic Dial-in:  1-877-865-6981 International Dial-in: 1-773-843-6305 Pass code:  6550809  Confirmation #: 3522256</t>
  </si>
  <si>
    <t>Updated: Weekly PS Staff Meeting</t>
  </si>
  <si>
    <t>This week's meeting date has changed to Thursday, will resume next Tuesday.  These numbers will remain the same each week, please take note:  Domestic Dial-in:  1-877-865-6981 International Dial-in: 1-773-843-6305 Pass code:  6550809  Confirmation #: 3522256</t>
  </si>
  <si>
    <t>[doug.adkins, sausalito, dpatel, gpereira, nmehta]</t>
  </si>
  <si>
    <t>2001-06-29T00:30:00Z</t>
  </si>
  <si>
    <t>Updated: Service Pack : Weekly meeting</t>
  </si>
  <si>
    <t>[doug.adkins, tvansteenburgh, dpatel, gpereira, elisabeth.whaley, marie.washington]</t>
  </si>
  <si>
    <t>2001-07-12T20:30:00Z</t>
  </si>
  <si>
    <t>Updated: License Process Training</t>
  </si>
  <si>
    <t>This is a reminder of today's meeting.  Please respond so we may know how many copies to make.  Thank you.</t>
  </si>
  <si>
    <t>[doug.adkins, tvansteenburgh, dpatel, marie.washington]</t>
  </si>
  <si>
    <t>2001-06-28T20:00:00Z</t>
  </si>
  <si>
    <t>Monthly Billing Update Meeting - YEAH!!</t>
  </si>
  <si>
    <t>2001-06-22T18:30:00Z</t>
  </si>
  <si>
    <t>Coco's</t>
  </si>
  <si>
    <t>[dswanson, mahesh, fortunata.hermoso, ann.sasso, gpereira, rgantly, sanjay.dubey, sng, sweller, doug.adkins, rmoore, brett.welborn, tvansteenburgh, jjohnson, ricardo.garcia, ferdnand.braganza, dpatel, rsilverton, hhua, jennifer.park, marie.washington]</t>
  </si>
  <si>
    <t>2001-06-19T18:00:00Z</t>
  </si>
  <si>
    <t>2001-06-15T18:00:00Z</t>
  </si>
  <si>
    <t>Discuss setting up  the automated test tool at colo to ensure better up-time</t>
  </si>
  <si>
    <t>Team,  Since we're obliged to provide a high application up-time for some of our ASP customers (ie. E*TRADE US, Alaska Airlines &amp; I've recently heard Salesforce), we need to investigate placing the automated test tool at colocation.  As you may/may not know the automated test tool for E*TRADE US currently runs on an AE workstation.  This leaves us vulnerable for several points of failure (ie. EP e-mail server, EP corporate internet access), not to mention the physical lack of security for the workstation - which could easily be disabled or unpowered.  We'd like to explore what it'll take to place the automated test tool at colo &amp; also what process changes will be required to support this.  Thanks,  John</t>
  </si>
  <si>
    <t>Due to a conflict (Doug And Divakar) with another meeting, this had to be moved.  I am the only one that can not make it, according to the schedule, but Stepehn Ng can bring me up to speed.  Steve Hirata will train and demo the process for creating Tech support cases in Track it. ( This is the new system we will be using to assign and track Tech Support cases.)</t>
  </si>
  <si>
    <t>[ann.sasso, nmehta, sanjay.dubey]</t>
  </si>
  <si>
    <t>Presentation by Geoff Vona of AvocadoIT [Sitraka] Canada</t>
  </si>
  <si>
    <t>2001-06-07T21:45:00Z</t>
  </si>
  <si>
    <t>sunnyvale conference room</t>
  </si>
  <si>
    <t>Canceled: Discuss Etrade Contract</t>
  </si>
  <si>
    <t>Just heard from Kimberlie and talked to Lisa.  Lisa said that some changes are being made to the Etrade Contract due to flux at Etrade end about XML application.  And that it would be more fruitful to discuss the Etrade Contract after these changes are stabilized.    Thanks, Bithi</t>
  </si>
  <si>
    <t>2001-05-31T21:00:00Z</t>
  </si>
  <si>
    <t>FW: Etrade knowledge transfer - meeting two</t>
  </si>
  <si>
    <t>Bithi Agrawal   Sent:</t>
  </si>
  <si>
    <t>Tuesday, May 29, 2001 7:21 PM To:</t>
  </si>
  <si>
    <t>Bithi Agrawal; Dan Baca; Rishi Manocha; John Schemena; Ming Guo; Stephen Ng; Conference Room - Santa Clara; Arun Kalasapudi When:</t>
  </si>
  <si>
    <t>Thursday, May 31, 2001 2:00 PM-3:00 PM (GMT-08:00) Pacific Time (US &amp; Canada); Tijuana. Where:</t>
  </si>
  <si>
    <t xml:space="preserve">  Hi, I was planning for knowledge transfer in two sessions of one hour each.  The first session would be where Arun will demonstrate the three applications on emulator.  The second session would cover the typical maintenance issues we come across.  The third would be an email with information about the weekly report I send to Etrade, Time Entry bill, etc.  I would like the second on May 31st 2:00pm - 3:00pm where Stephen will give an overview of the escalation process, we will go through a list of issues against which cases have been opened in the last one month and Arun will talk about the setup of the Monitoring Tool.  Thanks, Bithi</t>
  </si>
  <si>
    <t>[rmanocha, doug.adkins, sng]</t>
  </si>
  <si>
    <t>2001-05-21T21:00:00Z</t>
  </si>
  <si>
    <t>Updated: E*TRADE weekly call</t>
  </si>
  <si>
    <t>The weekly call with E*TRADE has been rescheduled for 2:00pm from today.  Thanks, Bithi</t>
  </si>
  <si>
    <t>2001-05-15T17:30:00Z</t>
  </si>
  <si>
    <t>Quicken Issue w/ OmniSky</t>
  </si>
  <si>
    <t>Need to determine what the plan is to resolve the customer's problem while using a Palm V w/ OmniSky.  Doug, would you be able to provide a summary of the status?  Thanks. Darshan</t>
  </si>
  <si>
    <t>[doug.adkins, rmoore, sausalito]</t>
  </si>
  <si>
    <t>2001-05-16T16:00:00Z</t>
  </si>
  <si>
    <t>Partner/Customer - Cross functional support plans</t>
  </si>
  <si>
    <t>Meeting objective to produce an outline plan and agree owners for the ongoing support of partners and customers; key topics include:  information updates on new features distribution and installation of new product releases training on new features AvocadoIT positioning (relevant to partners only)  the prime focus needs to be on putting a plan in place for Accenture US asap but the process will be required for Accenture worldwide, as well as for other partners and customers</t>
  </si>
  <si>
    <t>2001-05-16T17:00:00Z</t>
  </si>
  <si>
    <t>Survey Results &amp; Organization</t>
  </si>
  <si>
    <t>[doug.adkins, jyotirmoy.paul, gpereira]</t>
  </si>
  <si>
    <t>2001-05-03T10:00:00Z</t>
  </si>
  <si>
    <t>Mobilesys Training</t>
  </si>
  <si>
    <t>2001-03-02T19:15:00Z</t>
  </si>
  <si>
    <t>Barbara Rose @11:30</t>
  </si>
  <si>
    <t>[doug.adkins, sausalito, rgantly, rsilverton]</t>
  </si>
  <si>
    <t>2001-05-03T21:30:00Z</t>
  </si>
  <si>
    <t>Updated: Meeting #2: Customer Satisfaction</t>
  </si>
  <si>
    <t>Ladies and Gentlemen, Please join me for a reunion of our happy little team in the Sausalito conference room -- we had a great first session and now it is time to complete our open action items. The auto-picker says Thursday 2:30-4:30 is the only time we are all simultaneously available until May 30.   So please don't schedule anything in this time block and please arrive on time. I scheduled a just-in-case overflow meeting for the same time Friday (there are two conflicts but they can be rescheduled).  I will send out our progress to date tomorrow. Thanks to Ruth for writing it up and Lisa C. for typing it in. I'm going to massage it a bit so we have a running start. \Steve</t>
  </si>
  <si>
    <t>[rmanocha, doug.adkins]</t>
  </si>
  <si>
    <t>2001-04-27T17:30:00Z</t>
  </si>
  <si>
    <t>USPS phase 2 meeting</t>
  </si>
  <si>
    <t>Rishi and Doug, I would like to get together to discuss USPS development.  Doug, the reason I put you as optional is I think it's a development and partner issue and not support but please attend if you have the time (especially if you feel strongly that it IS a support issue).  Items for discussion *</t>
  </si>
  <si>
    <t>Scope of project *</t>
  </si>
  <si>
    <t>Timeframe *</t>
  </si>
  <si>
    <t>Staffing options *</t>
  </si>
  <si>
    <t>Co-development approaches  This meeting is going to be an informal brainstorming session.  Thanks, Richard</t>
  </si>
  <si>
    <t>[doug.adkins, kkerr]</t>
  </si>
  <si>
    <t>ETRADE - STATUS W/ Joe</t>
  </si>
  <si>
    <t>Joe will be here at 10 am to meet and discuss what occurred during the evening...</t>
  </si>
  <si>
    <t>[doug.adkins, ricardo.garcia, dpatel]</t>
  </si>
  <si>
    <t>2001-04-27T22:00:00Z</t>
  </si>
  <si>
    <t>Updated: alert delivery status meeting</t>
  </si>
  <si>
    <t>Rescheduled  Deliverables  Pricing</t>
  </si>
  <si>
    <t>Ron</t>
  </si>
  <si>
    <t>4/13 Collateral</t>
  </si>
  <si>
    <t>Mkting/SE</t>
  </si>
  <si>
    <t>4/27 Presentations</t>
  </si>
  <si>
    <t>4/27 ART</t>
  </si>
  <si>
    <t>SE</t>
  </si>
  <si>
    <t>4/13 Updated Project Plan Template</t>
  </si>
  <si>
    <t>Ajay</t>
  </si>
  <si>
    <t>4/13 Implementation Guide</t>
  </si>
  <si>
    <t>Ricardo</t>
  </si>
  <si>
    <t>4/27 Demo (Phase I)</t>
  </si>
  <si>
    <t>4/27 Delivery Testing Plan/Procedure</t>
  </si>
  <si>
    <t>Richard Yoza</t>
  </si>
  <si>
    <t>4/13 Servlet and documentation</t>
  </si>
  <si>
    <t>R&amp;D/QA</t>
  </si>
  <si>
    <t>4/27 Tech Support Process</t>
  </si>
  <si>
    <t>Tech Support</t>
  </si>
  <si>
    <t>5/4 Testing Scripts</t>
  </si>
  <si>
    <t>R&amp;D/Ops</t>
  </si>
  <si>
    <t>2 wks after QA Reconciliation Procedures</t>
  </si>
  <si>
    <t>Ops</t>
  </si>
  <si>
    <t>2 wks after QA Reporting Procedures</t>
  </si>
  <si>
    <t>2 wks after QA SE &amp; PM Training</t>
  </si>
  <si>
    <t>2 wks after QA</t>
  </si>
  <si>
    <t>[rmanocha, sausalito, ruyben.seth, rglover, larry.salerno, fortunata.hermoso, bagrawal, elisabeth.whaley, doug.adkins, jyotirmoy.paul, brett.welborn, jackie.valle, ferdnand.braganza, avyas, dpatel]</t>
  </si>
  <si>
    <t>2001-04-10T19:30:00Z</t>
  </si>
  <si>
    <t>Updated: Lunch &amp; Learn (w/call in information)</t>
  </si>
  <si>
    <t>To call in, please call - 1.888.311.0089 Passcode - 6473802  When: Tuesday - April 10, 2001; 12:30 pm - 2:00 pm Host: Ron Silverton Topic: Competitive Landscape Where: Sausalito Conference Room Please bring: your lunch &amp; your questions  If you are not on the San Jose campus and you would like to call in,  Please call - 1.888.311.0089 Passcode - 6473802  If you know of anyone who would like to attend, please send me an e-mail and forward this to them.</t>
  </si>
  <si>
    <t>2001-04-12T17:00:00Z</t>
  </si>
  <si>
    <t>Q1 Accomplishments and Q2 MBOs due to Lisa at 10:00.</t>
  </si>
  <si>
    <t>2001-04-10T16:30:00Z</t>
  </si>
  <si>
    <t>PSO Organizational Discussion</t>
  </si>
  <si>
    <t>Team,  This will be the continuation of the meeting we held this week.  Please note that I have a 2 hr meeting with Venk on Thurs to discuss the org, what's on our plates and how we're going to structure to accommodate.  We need to wrap this discussion up Tues so I can prepare my material Weds for this meeting.  Please come prepared to discuss your recommendations based on the meeting we had this week.  The notes from the meeting were sent out by Elisabeth earlier this week.  Some assumptions to be thinking about:  1.  We need to support customers and partners using the license product 2.  We need to expand the group for customer facing individuals and identify who will do what 3.  We should assume both ASP and License sales  Thanks, Lisa</t>
  </si>
  <si>
    <t>2001-04-11T19:00:00Z</t>
  </si>
  <si>
    <t>Coco Paul</t>
  </si>
  <si>
    <t>[jjohnson, ann.sasso, gpereira, nmehta, rgantly, rkaur]</t>
  </si>
  <si>
    <t>2001-05-25T19:00:00Z</t>
  </si>
  <si>
    <t>External review meeting for Smart Alerts</t>
  </si>
  <si>
    <t>[doug.adkins, bagrawal, elisabeth.whaley]</t>
  </si>
  <si>
    <t>2001-04-04T21:30:00Z</t>
  </si>
  <si>
    <t>Discuss the failure of RIM application &amp; remedies to prevent this again</t>
  </si>
  <si>
    <t>Steve Shcramm :  please invite anyone else from R&amp;D you may want Steve Hirata:  please invite anyone else from Operations you may want</t>
  </si>
  <si>
    <t>2001-04-04T17:00:00Z</t>
  </si>
  <si>
    <t>Planning Meeting to Restructure Organization</t>
  </si>
  <si>
    <t>2001-04-05T19:30:00Z</t>
  </si>
  <si>
    <t>Lunch-Paul</t>
  </si>
  <si>
    <t>2001-03-29T19:00:00Z</t>
  </si>
  <si>
    <t>CTIA On-going Support Meeting</t>
  </si>
  <si>
    <t>This meeting is to discuss the level of support needed for the CTIA project for the next few weeks and the remaining steps that need to be performed.  Overview: 1. We need to keep the production environment running for the CTIA project, but with less horsepower.  We can dismantle everything except for 1 Solaris (Accenture provided) server.  We need to ship the other 3 Solaris Accenture servers back as soon as we can. 2. We should return the 2 Compaq servers (Amit S. can talk more about this). 3. We need to monitor the remaining production environment in standard "Production" mode for next week.  After next week, can we run in "demo" mode until Accenture has finished setting up their hosting environment (where they will maintain the CTIA application for as long as they want). 4. Richard, need to determine if they should get a copy of the build used for CTIA or wait until 3.0 or whatever PSG thinks is best. 5. Anything else I'm missing.  NOTE: There is an Accenture event next week where they will showcase the application developed so need to help make that successful (we'll get showcased again with minimal extra work compared to getting ready for CTIA).  Thanks. Darshan</t>
  </si>
  <si>
    <t>2001-04-03T19:00:00Z</t>
  </si>
  <si>
    <t>Lunch - Vicky</t>
  </si>
  <si>
    <t>[atran, doug.adkins, tvansteenburgh, gpereira]</t>
  </si>
  <si>
    <t>2001-03-22T18:00:00Z</t>
  </si>
  <si>
    <t>License Process Meeting</t>
  </si>
  <si>
    <t>Complete the review of the draft process flow, we left off on the bottom of Step 4.  See you there.  If you cannot be in the meeting, can you call in?  Let me know.</t>
  </si>
  <si>
    <t>2001-03-21T19:30:00Z</t>
  </si>
  <si>
    <t>E*Trade Conference Call</t>
  </si>
  <si>
    <t>2001-02-08T22:30:00Z</t>
  </si>
  <si>
    <t>call pat</t>
  </si>
  <si>
    <t>2001-03-27T20:00:00Z</t>
  </si>
  <si>
    <t>VN</t>
  </si>
  <si>
    <t>Lunch-Phil</t>
  </si>
  <si>
    <t>[doug.adkins, gpereira]</t>
  </si>
  <si>
    <t>2001-03-20T02:00:00Z</t>
  </si>
  <si>
    <t>Performance Discussion</t>
  </si>
  <si>
    <t>Based on the concerns/issues that are being proposed by E*Trade, we need to begin discussion on performance measurement and improvement.</t>
  </si>
  <si>
    <t>[doug.adkins, gpereira, nmehta, rgantly, rkaur]</t>
  </si>
  <si>
    <t>2001-03-15T23:30:00Z</t>
  </si>
  <si>
    <t>Administration Guide Review Meeting</t>
  </si>
  <si>
    <t>This meeting has been scheduled to address any outstanding issues resulting from the recent review of the Administration Guide. If you have any issues that require further discussion than just review comments, please attend the meeting. If you feel you have completely addressed any issues through your review comments, your attendance is optional. If you cannot attend the meeting, either send a representative or see Dean.</t>
  </si>
  <si>
    <t>2001-03-01T01:00:00Z</t>
  </si>
  <si>
    <t>Review proposed license contract "Exhibit C".  Kimberlie needs by end of day, contract needs to go out in the morning to a customer.</t>
  </si>
  <si>
    <t>[doug.adkins, ruyben.seth, tvansteenburgh, gpereira]</t>
  </si>
  <si>
    <t>2001-03-07T17:00:00Z</t>
  </si>
  <si>
    <t>Licensing Processes Meeting #2</t>
  </si>
  <si>
    <t>Attached are meeting notes from our 2/28/01 meeting.  Please review and provide any corrections/updates at next meeting.  See you next week!</t>
  </si>
  <si>
    <t>2001-02-28T21:00:00Z</t>
  </si>
  <si>
    <t>Bug Process Review</t>
  </si>
  <si>
    <t>Need to get final bug process recommendations during this meeting.  I am meeting w/ Steve S. at 4:30 and need to discuss with him.  Thanks...</t>
  </si>
  <si>
    <t>call Dr. M for test results, ask for copy of thyroid and tell about bill problems</t>
  </si>
  <si>
    <t>2001-02-27T19:00:00Z</t>
  </si>
  <si>
    <t>Canceled: Weekly Prog. Mgmt.  Meeting Dial in #8005590817; Passcode: 6935924</t>
  </si>
  <si>
    <t>Deleting so I can reschedule for a bi-weekly frequency.</t>
  </si>
  <si>
    <t>[doug.adkins, nmehta, rgantly]</t>
  </si>
  <si>
    <t>2001-03-20T18:30:00Z</t>
  </si>
  <si>
    <t>Updated: Discuss and Finalize Patch Process</t>
  </si>
  <si>
    <t>This is the only time available when ALL are available !!  Please let me know if I have not inlcuded someone.  Revised proposed process is:</t>
  </si>
  <si>
    <t>[atran, doug.adkins, ruyben.seth, kchancellor, dpatel]</t>
  </si>
  <si>
    <t>2001-02-21T23:30:00Z</t>
  </si>
  <si>
    <t>Intranet Overview</t>
  </si>
  <si>
    <t>With these many people it's hard to find a good time that's going to work for everyone. (If you are unable to make it and still would like to know more about intranet please let me know x-7988, special 1:1 session!!).  I have send the intranet details yesterday.  Based on the questions I have received and since  there are lot of things which needs to be highlighted I am setting up this meeting.  Thanks, Ruyben.</t>
  </si>
  <si>
    <t>2001-02-22T19:30:00Z</t>
  </si>
  <si>
    <t>Soup with Phil</t>
  </si>
  <si>
    <t>2001-02-20T22:00:00Z</t>
  </si>
  <si>
    <t>Bug Process Meeting</t>
  </si>
  <si>
    <t>In this meeting we will discuss our internal process for prioritizing and submitting bugs to R&amp;D.</t>
  </si>
  <si>
    <t>RIchardo's Office</t>
  </si>
  <si>
    <t>Mobilesys Training Mtg.</t>
  </si>
  <si>
    <t>2001-02-15T19:30:00Z</t>
  </si>
  <si>
    <t>Henry's Paul</t>
  </si>
  <si>
    <t>[atran, sweller, doug.adkins, dpatel, gpereira, rgantly, george.richard, marie.washington]</t>
  </si>
  <si>
    <t>2001-04-26T15:30:00Z</t>
  </si>
  <si>
    <t>Updated: Quarterly Manager's Meeting</t>
  </si>
  <si>
    <t>Venk has to leave for Virginia at 2:00pm so this meeting has been shortened. Amy</t>
  </si>
  <si>
    <t>Sausalito Conf. Room</t>
  </si>
  <si>
    <t>Manager's Rating Meeting</t>
  </si>
  <si>
    <t>We will complete our Manager's Rating meeting this Friday, February 16th at 10am in the Sausalito Conference Room by reviewing the non-technical staff using the same format we utilized for the technical staff. Please plan on attending this important one hour meeting.</t>
  </si>
  <si>
    <t>E-Gain Call (Don)</t>
  </si>
  <si>
    <t>2001-01-10T19:30:00Z</t>
  </si>
  <si>
    <t>Lunch w/Chris</t>
  </si>
  <si>
    <t>2001-02-13T18:00:00Z</t>
  </si>
  <si>
    <t>Updated: Fleet Conf call</t>
  </si>
  <si>
    <t>2001-02-14T19:00:00Z</t>
  </si>
  <si>
    <t>Doug 1/1</t>
  </si>
  <si>
    <t>Weekly 1/1.</t>
  </si>
  <si>
    <t>2001-02-08T01:30:00Z</t>
  </si>
  <si>
    <t>SE Training</t>
  </si>
  <si>
    <t>2001-02-07T23:30:00Z</t>
  </si>
  <si>
    <t>Joe Raymond</t>
  </si>
  <si>
    <t>[doug.adkins, elisabeth.whaley]</t>
  </si>
  <si>
    <t>[doug.adkins, sausalito, dpatel, rgantly]</t>
  </si>
  <si>
    <t>2001-02-07T19:00:00Z</t>
  </si>
  <si>
    <t>Prog. Mgmt Meeting</t>
  </si>
  <si>
    <t>Folks,  I need to be in the city (San Francisco) on Monday morning, so I would like to move our Monday meeting to later in the week. This Wednesday time slot seemed to work best based on your calendars (I wasn't able to see Doug A, John, and Om's calendars).  Apologies for the short notice -- I found out about this on Friday afternoon.  Regards,  Glenn.</t>
  </si>
  <si>
    <t>2001-02-15T00:30:00Z</t>
  </si>
  <si>
    <t>Presentation to SE's</t>
  </si>
  <si>
    <t>2001-02-01T19:30:00Z</t>
  </si>
  <si>
    <t>Henrys</t>
  </si>
  <si>
    <t>[doug.adkins, ruyben.seth, dpatel, elisabeth.whaley]</t>
  </si>
  <si>
    <t>2001-01-31T02:00:00Z</t>
  </si>
  <si>
    <t>Prof. Services &amp; Support Staff Meeting</t>
  </si>
  <si>
    <t>Please note, this is the correct time.  Unfortunately, I am unable to delete the incorrect meeting time (the one at 6:30pm) on everyone's calendar so please delete it manually.  Thank you.</t>
  </si>
  <si>
    <t>[atran, sweller, doug.adkins, dpatel, rsilverton, george.richard, elisabeth.whaley, marie.washington]</t>
  </si>
  <si>
    <t>2001-02-09T16:00:00Z</t>
  </si>
  <si>
    <t>Updated: Quarterly Managers' Meeting</t>
  </si>
  <si>
    <t>2001-04-18T18:30:00Z</t>
  </si>
  <si>
    <t>lunch w/Barbara</t>
  </si>
  <si>
    <t>2001-01-30T21:30:00Z</t>
  </si>
  <si>
    <t>Robert - HP/Banamex Support</t>
  </si>
  <si>
    <t>Discuss options for HP to provide Level 1 Support for Banamex.</t>
  </si>
  <si>
    <t>2001-01-29T17:00:00Z</t>
  </si>
  <si>
    <t>Karen Tomlinson - Intuit</t>
  </si>
  <si>
    <t>Meeting to disucss support issues.</t>
  </si>
  <si>
    <t>[atran, doug.adkins, rcanual, kkerr, ruyben.seth, jarmen.givargis, jennifer.park, philip.oconnell]</t>
  </si>
  <si>
    <t>2001-01-24T18:00:00Z</t>
  </si>
  <si>
    <t>WebEx meeting to discuss pricing</t>
  </si>
  <si>
    <t>Greetings All You All,  I understand that we all need to followup on the pricing discussion that we started today.  I'll send out the WebEx details as soon as I get them.  Regards,  Alex</t>
  </si>
  <si>
    <t>2001-01-17T22:00:00Z</t>
  </si>
  <si>
    <t>Webex Demo with James Boone (Jam Cracker)</t>
  </si>
  <si>
    <t>Morgan Hill Room</t>
  </si>
  <si>
    <t>Meeting w/ Doug A., Toshi, Bithi, and John Schemena</t>
  </si>
  <si>
    <t>To talk about support E*TRADE Hong Kong</t>
  </si>
  <si>
    <t>2001-01-19T19:30:00Z</t>
  </si>
  <si>
    <t>Henry's</t>
  </si>
  <si>
    <t>Lunch -- Paul</t>
  </si>
  <si>
    <t>2001-01-12T21:30:00Z</t>
  </si>
  <si>
    <t>Conference room near Lisa's office</t>
  </si>
  <si>
    <t>Updated: Alerts Training Requirements for AE &amp; Support</t>
  </si>
  <si>
    <t>Rescheduled due to conflict on Lisa &amp; John's calendars.</t>
  </si>
  <si>
    <t>2001-01-08T20:00:00Z</t>
  </si>
  <si>
    <t>Updated: E*TRADE Meeting</t>
  </si>
  <si>
    <t>[atran, doug.adkins, sausalito, dpatel, rgantly]</t>
  </si>
  <si>
    <t>2001-01-11T01:00:00Z</t>
  </si>
  <si>
    <t>Release readiness meeting</t>
  </si>
  <si>
    <t>Please be prepared to provide updates on your action items from last Friday's meeting. We will also walk through the post-sales product delivery &amp; support processes to identify any additional issues.  Required attendees are: Ruth, Om, Srik, Richard, Steve, Dan, Alex, Darshan, John, Doug Adkins, Howard, Glenn.  All others are optional attendees.  Thanks,  Glenn.</t>
  </si>
  <si>
    <t>Lunch with Cliff and Phil</t>
  </si>
  <si>
    <t>[miyuki.goldman, ann.sasso]</t>
  </si>
  <si>
    <t>Updated: Postponed because of lunch: will meet in Palo Alto: Pocket PC: FS weekly meeting</t>
  </si>
  <si>
    <t>Again postponed because of offline FS meeting till 3:00  Status update.  Om</t>
  </si>
  <si>
    <t>2001-01-12T19:30:00Z</t>
  </si>
  <si>
    <t>John John</t>
  </si>
  <si>
    <t>Paul - Lunch</t>
  </si>
  <si>
    <t>[atran, doug.adkins, ruyben.seth]</t>
  </si>
  <si>
    <t>2001-01-09T17:30:00Z</t>
  </si>
  <si>
    <t>Tamra's office</t>
  </si>
  <si>
    <t>Updated: Greg Wetzle from Corio to demonstrate Order Management</t>
  </si>
  <si>
    <t>NOTE:  Meeting is moved to the training room.  Tomorrow Greg Wetzle from Corio will be demonstrating PeopleSoft Order Management module in my office (it needs to be on a system that is already hooked up).  This meeting is intended to be a first pass scope to see if the module would be needed/sufficient for licensing tracking.</t>
  </si>
  <si>
    <t>[atran, doug.adkins, ruyben.seth, tvansteenburgh]</t>
  </si>
  <si>
    <t>2001-01-10T00:00:00Z</t>
  </si>
  <si>
    <t>Meeting to Discuss Different Support Options and Tracking Customers</t>
  </si>
  <si>
    <t>Team,  Let's meet to discuss what we can offer our customers in terms of support when they license.  One thing that we need to cover is how we can track who ordered premium support versus basic support.  Is there an option in our Peoplesoft and/or Channelwave tools that allows us to track customers this way?  Regards,  Alex</t>
  </si>
  <si>
    <t>2001-01-11T19:30:00Z</t>
  </si>
  <si>
    <t>lunch - Paula</t>
  </si>
  <si>
    <t>2001-01-05T16:00:00Z</t>
  </si>
  <si>
    <t>COnference call with Wendy *Trade</t>
  </si>
  <si>
    <t>[atran, doug.adkins, dpatel, rgantly, rsilverton]</t>
  </si>
  <si>
    <t>2001-01-05T21:00:00Z</t>
  </si>
  <si>
    <t>Readiness Review for 2.5 Release</t>
  </si>
  <si>
    <t>I will send out the agenda tomorrow.  Thanks,  Glenn.</t>
  </si>
  <si>
    <t>2001-01-03T19:00:00Z</t>
  </si>
  <si>
    <t>AvocadoIT offices</t>
  </si>
  <si>
    <t>11am</t>
  </si>
  <si>
    <t>Introductions &gt; WB/JR/KK/JS/BA</t>
  </si>
  <si>
    <t>5min &gt; 11:05am</t>
  </si>
  <si>
    <t>Development Tool &amp; EMAS Overview &amp; Demo</t>
  </si>
  <si>
    <t>WB/JR/KK/ &gt; JS or BA</t>
  </si>
  <si>
    <t>30 min &gt; 11:35am</t>
  </si>
  <si>
    <t>Pocket PC Demo &amp; Product Discussion &gt; WB/JR/KK/JS/BA</t>
  </si>
  <si>
    <t>30 min &gt; 12:05pm</t>
  </si>
  <si>
    <t>lunch &gt; any - (may want to include Barry Phillips for intro?)</t>
  </si>
  <si>
    <t>50 min &gt; 12:55pm</t>
  </si>
  <si>
    <t>Customer Support &gt; WB/JR/DA</t>
  </si>
  <si>
    <t>50 min &gt; 1:45pm</t>
  </si>
  <si>
    <t>quick review of next steps, and any &gt; WB/JR/KK/JS</t>
  </si>
  <si>
    <t xml:space="preserve">15 min &gt; </t>
  </si>
  <si>
    <t>outstanding items from the previous week &gt;  &gt; WB = Wendy   &gt; JR = Joe   &gt; KK = Kelsey &gt; JS = John &gt; BA = Bithi &gt; DA = Doug Adkins</t>
  </si>
  <si>
    <t>2001-01-04T19:00:00Z</t>
  </si>
  <si>
    <t>via your</t>
  </si>
  <si>
    <t>Updated: phone interview with website writer</t>
  </si>
  <si>
    <t>The writers name is Cheryl Goldberg and I will have her call you directly.   Her number is: 510/832-5255, in case you need to contact her.  jaime</t>
  </si>
  <si>
    <t>[dpatel]</t>
  </si>
  <si>
    <t>2001-09-14T15:00:00Z</t>
  </si>
  <si>
    <t>Sujan Call</t>
  </si>
  <si>
    <t>2001-09-10T23:00:00Z</t>
  </si>
  <si>
    <t>Empty Conference Room</t>
  </si>
  <si>
    <t>Mike Richman</t>
  </si>
  <si>
    <t>This meeting is from 4:15 to 4:45 to discuss America West services and billing.</t>
  </si>
  <si>
    <t>2001-09-11T16:00:00Z</t>
  </si>
  <si>
    <t>CSG Mgt. Meeting</t>
  </si>
  <si>
    <t>2001-09-08T18:00:00Z</t>
  </si>
  <si>
    <t>Migration Status Email to Sujan</t>
  </si>
  <si>
    <t>[sausalito, dpatel]</t>
  </si>
  <si>
    <t>2001-09-07T23:00:00Z</t>
  </si>
  <si>
    <t>cs meeting</t>
  </si>
  <si>
    <t>2001-09-09T16:30:00Z</t>
  </si>
  <si>
    <t>Send Migration Update to Sujan</t>
  </si>
  <si>
    <t>Can you please send me weekly, end-of-week migration status so I can forward it to interested parties and potentially ostaff.</t>
  </si>
  <si>
    <t>2001-09-06T19:30:00Z</t>
  </si>
  <si>
    <t>2001-09-07T03:00:00Z</t>
  </si>
  <si>
    <t>Meet Jed for drinks @ 9:00</t>
  </si>
  <si>
    <t>2001-09-06T03:30:00Z</t>
  </si>
  <si>
    <t>Call Sanj @ work</t>
  </si>
  <si>
    <t>2001-09-10T22:00:00Z</t>
  </si>
  <si>
    <t>Thinque: CFO Meeting @ 3:30pm</t>
  </si>
  <si>
    <t>2001-09-05T21:00:00Z</t>
  </si>
  <si>
    <t>Send email about Andy Lewis</t>
  </si>
  <si>
    <t>2001-08-31T02:00:00Z</t>
  </si>
  <si>
    <t>end Peter S. GSA stuff</t>
  </si>
  <si>
    <t>[rmanocha, mahesh, ann.sasso, ranand, rgantly, bagrawal, sanjay.dubey, elisabeth.whaley, kawarjit.bedi, jjohnson, avyas, kchancellor, dpatel]</t>
  </si>
  <si>
    <t>2001-03-09T00:30:00Z</t>
  </si>
  <si>
    <t>Saying Good bye to Jennifer K. and Sheri G.</t>
  </si>
  <si>
    <t>Please plan on stopping by the San Francisco room for some cake and to wish Jennifer and Sheri a fond farewell.</t>
  </si>
  <si>
    <t>2001-09-01T03:30:00Z</t>
  </si>
  <si>
    <t>Review notes from meeting with Mike S.</t>
  </si>
  <si>
    <t>2001-09-08T18:30:00Z</t>
  </si>
  <si>
    <t>Send Scoping for stored cookies/iPaq for Salesforce to Mike R. and Review notes from meeting with Mike S.</t>
  </si>
  <si>
    <t>2001-08-24T03:00:00Z</t>
  </si>
  <si>
    <t>Call Chase about the illegal charges</t>
  </si>
  <si>
    <t>800.688.7944</t>
  </si>
  <si>
    <t>[dpatel, gpereira]</t>
  </si>
  <si>
    <t>2001-08-28T18:00:00Z</t>
  </si>
  <si>
    <t>Product Requirements Meeting</t>
  </si>
  <si>
    <t>I have not set up a dial in number for this call. Let me know if you are planning to dial-in and I will send out the dial-in info. if there is a need for it.  Thanks,  Glenn.</t>
  </si>
  <si>
    <t>2001-09-05T16:00:00Z</t>
  </si>
  <si>
    <t>Read Background Info on Yube for tomorrow's meeting</t>
  </si>
  <si>
    <t>-----Original Message----- From: Cathy Levitt [mailto:CLevitt@yube.com] Sent: Wednesday, August 22, 2001 6:13 PM To: 'sujan.menezes@avocadoit.com'   Hi Sujan!  I left you a message earlier but thought I'd try you by email as well. I was  visiting your website and thought our product could save you time and money  within your customer care/technical support department.  Yubé is the first on-line post sales solution built by customers for  customers. We have over 60 years of domain expertise built into the product.  We concentrate on Life after the Sale. It is what we believe to be the most  critical piece of a total Customer Service solution! Our key value  proposition is that we are customer centric! The customer drives their own  customer service. Yube's solution provides self service for your customers  where they can input their service requests directly on your website and  track where those requests are in the process.  Yubé is completely web based giving your customers, partners and employees  from all around the world immediate access to key information via a web  browser. Our solution works out of the box with a built in workflow process  already in place. It is very intuitive and provides the following  capabilities under one interface:  * Customer Support  * Field Services  * Events/Training  * Knowledge Base  * Defect Tracking  * Conference Call  By simply accessing a web browser anytime, anywhere, your customers, account  managers, field service personnel, customer support team and management will  have the most up to date status of an account. This application also has  the ability to interface with a multitude of applications.  Lastly, our customers are being implemented in a 2-5 day time frame, they  have only had to go through a couple hours of training and the cost has been  significantly less than that of traditional solutions, providing an imediate  return for a ROI.  Please feel free to call me at 408-982-8715 and if you have a moment take a  look at out our web page at www.yube.com. And by all means, if you would  like to see a demonstration of how our products work, please call to me to  set-up an on-line run demo or register directly on our site  &lt;http://www.yube.com/demo/1.html&gt; &lt;&lt;http://www.yube.com/demo/1.html&gt;&gt; . Feel  free to pass this along to anyone else in your organization who might have  an interest.  Thank you,  Cathy Levitt  Yubé, Inc.  Account Manager  3350 Scott Blvd. Building 52  Santa Clara, CA 95054  ph. # 408-982-8715  clevitt@yube.com  The Leader in Online Customer Service Applications . . .</t>
  </si>
  <si>
    <t>2001-08-24T19:30:00Z</t>
  </si>
  <si>
    <t>xsellsys timeline history and load testing to Mike</t>
  </si>
  <si>
    <t>[dpatel, bagrawal]</t>
  </si>
  <si>
    <t>2001-08-21T21:00:00Z</t>
  </si>
  <si>
    <t>FW: Support meeting</t>
  </si>
  <si>
    <t xml:space="preserve">Please attend if you have the time.   -----Original Appointment----- From: </t>
  </si>
  <si>
    <t>Thursday, August 16, 2001 6:47 PM To:</t>
  </si>
  <si>
    <t>Richard Yoza; Sujan Menezes; John Schemena; Shailesh Kheny When:</t>
  </si>
  <si>
    <t>Tuesday, August 21, 2001 2:00 PM-3:00 PM (GMT-08:00) Pacific Time (US &amp; Canada); Tijuana. Where:</t>
  </si>
  <si>
    <t>Conference Room - San Jose  Sorry, intended to have this meeting today but because of E*Trade issues couldn't get to it. Look's like everyone's booked in the morning so how about 2pm?</t>
  </si>
  <si>
    <t>2001-08-22T18:00:00Z</t>
  </si>
  <si>
    <t>Date</t>
  </si>
  <si>
    <t xml:space="preserve">: Wednesday, 08/22/2001  Time </t>
  </si>
  <si>
    <t xml:space="preserve">: 11:00am - 12:30pm Dial in Number : 800.653.5390  Passcode </t>
  </si>
  <si>
    <t>: 7015606 Location</t>
  </si>
  <si>
    <t>: Berkeley conference room Please send me your updates to the requirements doc since the last meeting. I will send out the agenda and consolidated updates later. Glenn.</t>
  </si>
  <si>
    <t>[rcanual, ricardo.garcia, dpatel, gpereira, rsilverton]</t>
  </si>
  <si>
    <t>2001-08-24T17:00:00Z</t>
  </si>
  <si>
    <t>US: 888-330-4559 Intl: 773-843-6322  Passcode:701-3695#  Reference: "Bergen Brunswig"</t>
  </si>
  <si>
    <t>Canceled: Bergen Brunswig Pharm/Tom Bergman/Technical Overview Web Ex</t>
  </si>
  <si>
    <t>Our goals in this 30 min call is to: 1. Ricardo: 15 min's; provide a high-level technical overview of how we do what we do 2. Darcy: 10 min's; ask high level questions that position us uniquely as providing robust alerts, somthing our competition doesn't offer today 3. General questions and Next steps  Overview:  This company delivers drugs to their customers, pharmacy's. They have 30 warehouses. They have implemented a barcode scanning process. They want to outfit their delivery trucks (owned by subcontractors) with a "signature capture" mobile device that will 1. reduce false claims by customers about not receiving shipments, 2. improve BB's ability to better manage the quality of delivery services by their vendors, 3. better tracking of their product deliveries.  Tom is in the IT dept (current sponsor for this initiative) and is in the Emerging Technologies area. They are in the very beginning stages of researching. They don't have budget nor timing today.   Business Drivers behind this project: 1. Competitor Impact: Their key competitor (McKessonHBO) is financially benefitting from mobile technology today in a cradle-synch capability; 2. Financial Impact: They are looking to reduce costs; 3. Customer Satisfaction: improve customer service capabilities and improve vendor management capabilities.  They are also speaking/learning from Aether, Avantgo (they are McKesson HBO's vendor for mobility and have a full-time sales rep handling this account); Softrack, Actsoft, Symbol (they already buy a lot from them)  Concerns: 1. Wireless accessibility: Because their customers are in poor wireless areas, how will wireless be an effective tool? [We will speak to store and forward] 2. Does EP have referencable customers in this area who they can speak with?  Note: Stellcom introduced us to this opportunity.</t>
  </si>
  <si>
    <t>2001-08-15T17:30:00Z</t>
  </si>
  <si>
    <t>Sujan Meeting: reviewing customer statuses</t>
  </si>
  <si>
    <t>2001-06-15T07:00:00Z</t>
  </si>
  <si>
    <t>2001-08-14T18:00:00Z</t>
  </si>
  <si>
    <t>Alerts demo from Emile (continued)</t>
  </si>
  <si>
    <t>2001-08-08T18:00:00Z</t>
  </si>
  <si>
    <t>Alerts Demo continuation</t>
  </si>
  <si>
    <t>Team,  Please join the conclusion of the Alerts presentation.  Emile will continue demoing the Alerts development environment &amp; also demonstrate actual use of an Alerts demo application.  Thanks,  John</t>
  </si>
  <si>
    <t>2001-08-08T16:00:00Z</t>
  </si>
  <si>
    <t>KnowledgeBase Requirements Review</t>
  </si>
  <si>
    <t>I'll leave the location up to the group with the one requirement that you hold the meeting somewhere with a telephone that I can dial in to. John, can you forward me a number once the meeting location is decided?  Thanks,  Mark</t>
  </si>
  <si>
    <t>2001-08-03T05:30:00Z</t>
  </si>
  <si>
    <t>Send Elba the response answer for the Project Management question for Delta</t>
  </si>
  <si>
    <t>2001-08-04T02:30:00Z</t>
  </si>
  <si>
    <t>Update USPS deployment plan and get stuff for Accenture</t>
  </si>
  <si>
    <t>2001-08-03T03:00:00Z</t>
  </si>
  <si>
    <t>Review updated Migration plan with Sujan</t>
  </si>
  <si>
    <t>2001-07-28T03:00:00Z</t>
  </si>
  <si>
    <t>Quicken: Complete Testing for Deployment Tonight (check w/ Sriram, Andy, Ops)</t>
  </si>
  <si>
    <t>2001-08-03T23:00:00Z</t>
  </si>
  <si>
    <t>Ask Sujan about planning an IDC trip</t>
  </si>
  <si>
    <t>2001-07-27T23:30:00Z</t>
  </si>
  <si>
    <t>Fidelity Canada Meeting (call-in number for John if needed)</t>
  </si>
  <si>
    <t>Sujan Menezes Peter Smialek David Hosch John Schemena Emile Khan  Time:  4:30PST, 7:30EST USA Domestic call-in number:  877-865-7025 International call-in number: 773-843-6306 Pass code: 7701915 # Confirmation #:4470269</t>
  </si>
  <si>
    <t>igration Prioritization Document/Migration Summary Document for Sujan</t>
  </si>
  <si>
    <t>Call dr Kamath for info 278-3674</t>
  </si>
  <si>
    <t>[dpatel, elisabeth.whaley]</t>
  </si>
  <si>
    <t>2001-08-01T17:00:00Z</t>
  </si>
  <si>
    <t>Operations Meeting Slide Deck Presentation</t>
  </si>
  <si>
    <t>2001-07-12T17:30:00Z</t>
  </si>
  <si>
    <t>Sorry, Darshan &amp; I were stuck in almost a 4 hr meeting today - let's try to keep this meeting short.   Agenda:  - Discuss eStaff meeting highlights - Discuss other activities (such as Documentation, standards, etc) - Discuss project status (brief) &amp; issues - Q&amp;A</t>
  </si>
  <si>
    <t>[dswanson, sweller, dpatel, gpereira, nmehta, rsilverton, marie.washington]</t>
  </si>
  <si>
    <t>Quarterly Operations Review</t>
  </si>
  <si>
    <t>2001-07-11T00:00:00Z</t>
  </si>
  <si>
    <t>Sujan Questions</t>
  </si>
  <si>
    <t>2001-07-10T21:15:00Z</t>
  </si>
  <si>
    <t>Support Knowledge Transfer from Doug</t>
  </si>
  <si>
    <t>2001-05-08T23:30:00Z</t>
  </si>
  <si>
    <t>Canceled: Project Management Team Meeting</t>
  </si>
  <si>
    <t>I think it's time for us to start having a regular scheduled Project Management Team meeting.  Being a team of 4, we can use this time to discuss any team status, issues, ideas, knowledge share, etc.  I will also provide an update on information from the various meetings with Lisa (eStaff information), Sales, Program Management (but really Product Management), etc. that would be good for all of us to know.  Feel free to ask any questions you have (either at this meeting or anytime).  Thanks. Darshan</t>
  </si>
  <si>
    <t>Weekly PS Staff Meeting (dp setup)</t>
  </si>
  <si>
    <t>2001-06-23T06:00:00Z</t>
  </si>
  <si>
    <t>Look up OmniSky user id info for John</t>
  </si>
  <si>
    <t>Ann/Ruth 1-1 rescheduled</t>
  </si>
  <si>
    <t>2001-06-12T21:00:00Z</t>
  </si>
  <si>
    <t>Canceled: Conference call w/ Mike Stoner</t>
  </si>
  <si>
    <t>Darshan, we got a copy of the signed SOW back from Kimberlie. I've requested a conference call w/ Mike Stoner @ 2 p.m. to discuss this as well as the open issues.  -Rishi</t>
  </si>
  <si>
    <t>[sanjose, dpatel, gpereira]</t>
  </si>
  <si>
    <t>2001-06-06T20:00:00Z</t>
  </si>
  <si>
    <t>Canceled: Customer Delivery Team Meeting</t>
  </si>
  <si>
    <t>We will meet only as a needs basis.</t>
  </si>
  <si>
    <t>2001-05-22T23:00:00Z</t>
  </si>
  <si>
    <t>Matt Whitehead</t>
  </si>
  <si>
    <t>Hi guys  Just as an FYI, Matt Whitehead from Accenture will be here for a meeting at 4.00pm to discuss training plans for the FSI team. You are welcome to join us for all or part of this meeting. Please let me know if you intend to join in. Thanks  Chris</t>
  </si>
  <si>
    <t>[rmanocha, dpatel, nmehta]</t>
  </si>
  <si>
    <t>2001-05-02T20:00:00Z</t>
  </si>
  <si>
    <t>Updated: Customer Deliver - Team Meeting</t>
  </si>
  <si>
    <t>This will be our first meeting as a follow-on to the Managers Meeting discussion.  Please give some thought to our processes discussions prior to the meeting.  If you want to bring materials to support these discussions, please do.  Thank you, Lisa</t>
  </si>
  <si>
    <t>2001-05-17T23:00:00Z</t>
  </si>
  <si>
    <t>Canceled: Discuss PM Intranet</t>
  </si>
  <si>
    <t>Brainstorm what should be in our PM pages of the AvocadoIT Intranet</t>
  </si>
  <si>
    <t>[mahesh, ricardo.garcia, ferdnand.braganza, dpatel, agrover, gpereira, bagrawal, george.richard, marie.washington, germana.martinez]</t>
  </si>
  <si>
    <t>Canceled: Communications Meeting (Training Room)</t>
  </si>
  <si>
    <t>[tvansteenburgh, dpatel, gpereira, nmehta]</t>
  </si>
  <si>
    <t>2001-05-16T22:00:00Z</t>
  </si>
  <si>
    <t>This is just a reminder for today's meeting.</t>
  </si>
  <si>
    <t>FW: Customer Deliver - Team Meeting</t>
  </si>
  <si>
    <t>Thursday, May 03, 2001 10:29 AM To:</t>
  </si>
  <si>
    <t>Lisa Quaglietti; Om Sonie; Dan Baca; John Schemena; Chris Longstaffe; Tamra Van Steenburgh; Barry Phillips; Glenn Pereira; Nihar Mehta; Ajay Karwal; Amitabh Sinha; Rajeev Mohindra; Rishi Manocha When:</t>
  </si>
  <si>
    <t>Wednesday, May 09, 2001 10:00 AM-12:00 PM (GMT-08:00) Pacific Time (US &amp; Canada); Tijuana. Where:</t>
  </si>
  <si>
    <t>Conference Room - San Francisco   EStaff was moved to Weds and now conflicts with our meeting.  Looks like everyone is available from 10-12 with the exception of Tamra.  Tamra, hopefully you can juggle your other appt.  If not, we'll take good notes.  Thanks...Lisa</t>
  </si>
  <si>
    <t>[miyuki.goldman, fremont, walnutcreek, ann.sasso]</t>
  </si>
  <si>
    <t>2001-08-14T21:00:00Z</t>
  </si>
  <si>
    <t>Updated: Pocket PC / Https: FS weekly meeting</t>
  </si>
  <si>
    <t>[rmanocha, avyas, dpatel]</t>
  </si>
  <si>
    <t>Project Management Team Meeting</t>
  </si>
  <si>
    <t>2001-04-26T23:00:00Z</t>
  </si>
  <si>
    <t>Process Doc. Meeting w/ Rishi</t>
  </si>
  <si>
    <t>2001-04-18T01:00:00Z</t>
  </si>
  <si>
    <t>2001-04-07T00:00:00Z</t>
  </si>
  <si>
    <t>[avyas, dpatel, bagrawal]</t>
  </si>
  <si>
    <t>2001-04-05T23:00:00Z</t>
  </si>
  <si>
    <t>2001-04-19T21:45:00Z</t>
  </si>
  <si>
    <t>2001-03-28T18:30:00Z</t>
  </si>
  <si>
    <t>Quicken Meeting</t>
  </si>
  <si>
    <t>[rmanocha, dpatel, bagrawal]</t>
  </si>
  <si>
    <t>2001-01-30T03:00:00Z</t>
  </si>
  <si>
    <t>Updated: Project Status Meeting (AE San Jose/IDC Mgt. and Proj Mgt Team)</t>
  </si>
  <si>
    <t>Call-In Information: Date:  Every Monday night Time:  7:00 - 8:00pm PST (8:30am Tuesday IDC Time) Dial-in (Domestic):  888-811-3744 Dial-in (International):  773-843-6314 Pass code:  6870317, then # Confirmation #:  3788146  Agenda: Weekly project status meeting to discuss the status of all projects being completed in IDC and San Jose that are being coordinated by Project Management: - Development status (Component ID, Rendering, Testing, QA, etc.) - Any open issues/questions (Build, Bugs, DDS, Website, etc.) - Timeframes - Upcoming projects if known - Other  Thanks. Darshan</t>
  </si>
  <si>
    <t>2001-03-22T21:30:00Z</t>
  </si>
  <si>
    <t>Paul Danter - AE Process</t>
  </si>
  <si>
    <t>2001-03-21T03:00:00Z</t>
  </si>
  <si>
    <t>Canceled: Prof Svcs Process Meeting</t>
  </si>
  <si>
    <t>These are officially cancelled...</t>
  </si>
  <si>
    <t>MEETING-1589</t>
  </si>
  <si>
    <t>[rmanocha, sreddy, avyas, dpatel, bagrawal]</t>
  </si>
  <si>
    <t>training room</t>
  </si>
  <si>
    <t>Updated: Please note that A.Es join you! (UI Training- Final Day)</t>
  </si>
  <si>
    <t>Hi,  In the final day training, A.Es and P.Ms work together. This has been planned to enhance 'design communication' between the two groups. Project managers: please note that there is no change in time for you.  I hope you will enjoy this, Bhagavan.</t>
  </si>
  <si>
    <t>2001-07-20T18:30:00Z</t>
  </si>
  <si>
    <t>FW: SFS review on multiple submits</t>
  </si>
  <si>
    <t xml:space="preserve">Ann,   Looking at this spec I think this is an EMDS feature.  Dean   -----Original Appointment----- From: </t>
  </si>
  <si>
    <t>Jaigak Song   Sent:</t>
  </si>
  <si>
    <t>Thursday, July 19, 2001 5:47 PM To:</t>
  </si>
  <si>
    <t>Jaigak Song; Prasad Krothapalli; Ravi Pachipala; Lisa Chui; Srikanth Raghavan; Arun Aggarwal; Dean Fulton; Sharon Yogi When:</t>
  </si>
  <si>
    <t>Friday, July 20, 2001 11:30 AM-12:00 PM (GMT-08:00) Pacific Time (US &amp; Canada); Tijuana. Where:</t>
  </si>
  <si>
    <t>Fremont  Please review the attached SFS before the meeting.</t>
  </si>
  <si>
    <t>Weekly Prog. Mgmt.  Meeting Dial in #8005590817; Passcode: 6935924</t>
  </si>
  <si>
    <t>Please note the new day and location for this meeting.</t>
  </si>
  <si>
    <t>2001-02-20T21:00:00Z</t>
  </si>
  <si>
    <t>Updated: Status Meeting - Sales/Prof Svcs</t>
  </si>
  <si>
    <t>Agenda:  1. SE progress with ART's 2. Overview AE resource availability 3. Setting sales/SE expectations 4. Current project status review  John and Darshan, please be prepared to discuss items 1 and 4.</t>
  </si>
  <si>
    <t>[ruyben.seth, dpatel, elisabeth.whaley]</t>
  </si>
  <si>
    <t>2001-01-24T02:00:00Z</t>
  </si>
  <si>
    <t>[dswanson, mahesh, sweller, rcanual, ferdnand.braganza, dpatel, george.richard, sanjay.dubey, marie.washington]</t>
  </si>
  <si>
    <t>2001-09-19T20:00:00Z</t>
  </si>
  <si>
    <t>Communications Meeting Dom: 877-865-6981, int'l: 1 773 843 6305, pc: 7727389</t>
  </si>
  <si>
    <t>2001-09-18T23:00:00Z</t>
  </si>
  <si>
    <t>USPS: Reviewing timesheets to make invoice for 7/14 - 9/14</t>
  </si>
  <si>
    <t>2001-09-18T22:00:00Z</t>
  </si>
  <si>
    <t>AW Air Call to test migration app</t>
  </si>
  <si>
    <t>2001-09-18T21:00:00Z</t>
  </si>
  <si>
    <t>Salesforce Call</t>
  </si>
  <si>
    <t>2001-09-18T05:00:00Z</t>
  </si>
  <si>
    <t>Return movies to Hollywood Video (California and Presidio)</t>
  </si>
  <si>
    <t>[agrover, nmehta]</t>
  </si>
  <si>
    <t>2001-05-04T00:30:00Z</t>
  </si>
  <si>
    <t>URGENT: Discuss Action Plan for Install problems</t>
  </si>
  <si>
    <t>This is for information of :  Steve and Rajeev</t>
  </si>
  <si>
    <t>[jjohnson, ann.sasso, rgantly]</t>
  </si>
  <si>
    <t>2001-04-10T17:30:00Z</t>
  </si>
  <si>
    <t>Updated: Alerts delivery meeting</t>
  </si>
  <si>
    <t>The Functional specification is attached here. The Marketing Requirement Document is also attached for reference.</t>
  </si>
  <si>
    <t>CS Management Meeting</t>
  </si>
  <si>
    <t>Dial In: 1 (877) 865-7030 Alternate Dial-In:   International participants should dial: 1 (773) 843-6310 Passcode: 7320274  Host: John Schemena Call Title/Reference: CS Meeting Confirmation Number: 4727435</t>
  </si>
  <si>
    <t>2001-09-11T23:30:00Z</t>
  </si>
  <si>
    <t>Follow-up Support talks</t>
  </si>
  <si>
    <t>2001-09-13T17:00:00Z</t>
  </si>
  <si>
    <t>Weekly PM Team Meeting</t>
  </si>
  <si>
    <t>Let's have a weekly meeting to catch up on customer status, team planning, issues, etc.  This should be good even with our team of 2.  We'll plan for 1 hour, but I imagine that it will typically be shorter.  Thanks, Darshan</t>
  </si>
  <si>
    <t>2001-09-12T16:00:00Z</t>
  </si>
  <si>
    <t>xSellsys (legal): Helping Kimberlie with next steps</t>
  </si>
  <si>
    <t>2001-09-12T17:00:00Z</t>
  </si>
  <si>
    <t>Talking to parents</t>
  </si>
  <si>
    <t>2001-09-11T20:30:00Z</t>
  </si>
  <si>
    <t>E*Trade: Reviewing status w/ PM</t>
  </si>
  <si>
    <t>2001-09-11T18:00:00Z</t>
  </si>
  <si>
    <t>Talking about WTC tragedy</t>
  </si>
  <si>
    <t>2001-09-11T19:30:00Z</t>
  </si>
  <si>
    <t>Intuit: Working on marketing ideas</t>
  </si>
  <si>
    <t>2001-09-11T03:30:00Z</t>
  </si>
  <si>
    <t>CS Meeting Review</t>
  </si>
  <si>
    <t>Dial In: 1 (888) 811-3741 Alternate Dial-In:   International participants should dial: 1 (773) 843-6313 Passcode: 7223183  Host: John Schemena Call Title/Reference: CS Meeting Confirmation Number: 4705354</t>
  </si>
  <si>
    <t>2001-08-17T07:00:00Z</t>
  </si>
  <si>
    <t>America West (pre-sales): Billing status review w/ Mike R.</t>
  </si>
  <si>
    <t>2001-09-11T00:30:00Z</t>
  </si>
  <si>
    <t>Salesforce: Maintenance status checking and reviewing details</t>
  </si>
  <si>
    <t>2001-09-10T21:00:00Z</t>
  </si>
  <si>
    <t>Salesforce (pre-sales): SOW creation for Pocket PC version of Palm app</t>
  </si>
  <si>
    <t>2001-09-10T20:00:00Z</t>
  </si>
  <si>
    <t>Talking to Kair</t>
  </si>
  <si>
    <t>2001-09-10T18:30:00Z</t>
  </si>
  <si>
    <t>xSellsys (pre-sales): Scoping review for website changes</t>
  </si>
  <si>
    <t>2001-09-10T18:00:00Z</t>
  </si>
  <si>
    <t>GSA (pre-sales): More information for Peter S.</t>
  </si>
  <si>
    <t>2001-09-10T17:00:00Z</t>
  </si>
  <si>
    <t>E*Trade: Transition plan/resource mgt review</t>
  </si>
  <si>
    <t>2001-09-14T22:00:00Z</t>
  </si>
  <si>
    <t>Send Migration Status Update to Sujan</t>
  </si>
  <si>
    <t>[sanjose, dpatel, bagrawal]</t>
  </si>
  <si>
    <t>2001-09-11T21:00:00Z</t>
  </si>
  <si>
    <t>Get AE input on support plan and process</t>
  </si>
  <si>
    <t>Please attend and provide your input on support issues. I will send out a summary on Monday for you to review.</t>
  </si>
  <si>
    <t>2001-09-08T00:00:00Z</t>
  </si>
  <si>
    <t>CS Mgt Meeting</t>
  </si>
  <si>
    <t>2001-06-14T07:00:00Z</t>
  </si>
  <si>
    <t>2001-09-07T22:30:00Z</t>
  </si>
  <si>
    <t>2001-09-07T19:30:00Z</t>
  </si>
  <si>
    <t>Support: Meeting w/ Steve H.</t>
  </si>
  <si>
    <t>2001-09-10T15:00:00Z</t>
  </si>
  <si>
    <t>Conference call - number to follow</t>
  </si>
  <si>
    <t>Unfortunately I have a conflict, at 11:30 so I will be on for 30 to 45 min. /Sujan</t>
  </si>
  <si>
    <t>2001-09-07T01:30:00Z</t>
  </si>
  <si>
    <t>PayTrust (Support): Working on getting E*T Bank account working</t>
  </si>
  <si>
    <t>2001-09-07T17:30:00Z</t>
  </si>
  <si>
    <t>Post Expo: Checking on deployment URL plan</t>
  </si>
  <si>
    <t>2001-09-07T22:00:00Z</t>
  </si>
  <si>
    <t>Go to Sausalito to meet America West (Mike R. and Tim L.)</t>
  </si>
  <si>
    <t>2001-09-07T15:00:00Z</t>
  </si>
  <si>
    <t>Date: September 7, 2001 Time: 8:00am PDT Domestic Dial-in: 1-877-864-2794 International Dial-in: 1-773-843-6303 Pass code #: 7329039 # Confirmation #: 4689204</t>
  </si>
  <si>
    <t>2001-09-06T18:30:00Z</t>
  </si>
  <si>
    <t>CS Management Meeting - IMPT</t>
  </si>
  <si>
    <t>Please call me at my desk at 416-643-4834 from Milpitas.  Thanks,,  Sujan</t>
  </si>
  <si>
    <t>2001-09-06T01:00:00Z</t>
  </si>
  <si>
    <t>Pre-sales: Helping Ricardo with Portal</t>
  </si>
  <si>
    <t>2001-03-02T19:30:00Z</t>
  </si>
  <si>
    <t>2001-09-07T20:00:00Z</t>
  </si>
  <si>
    <t>Farewell Lunch for Michelle P.</t>
  </si>
  <si>
    <t>We're having a farewell lunch for Michelle &amp; Marie on Friday - 1:00 p.m. at Pedro's in Santa Clara.  Please let me know if you can make it, so I can make reservations tomorrow.  DIRECTIONS: Starting from 2211 North First Street San Jose, CA.  Arriving at Pedro's Restaurant &amp; Cantina 3935 Freedom Cir Santa Clara, CA. 95054 (408) 496-6777   Take the US-101 NORTH ramp towards SAN FRANCISCO. Drive 0.3 miles Take the SAN TOMAS EXPWY/MONTAGUE EXPWY exit on the RIGHT Keep RIGHT at the fork in the ramp. Drive 0.4 miles Merge onto MONTAGUE EXPY. Drive 0.2 miles Turn LEFT onto MISSION COLLEGE BLVD. Drive 0.5 miles Turn LEFT onto FREEDOM CIR. Drive 0.4 miles to your destination at 3935 Freedom Cir</t>
  </si>
  <si>
    <t>2001-09-05T23:30:00Z</t>
  </si>
  <si>
    <t>Presales: Helping Ricardo gather production apps</t>
  </si>
  <si>
    <t>2001-09-05T16:30:00Z</t>
  </si>
  <si>
    <t>Quicken: Responding to Andy Lewis Farewell message</t>
  </si>
  <si>
    <t>2001-09-05T18:30:00Z</t>
  </si>
  <si>
    <t>GSA Presales: More info gathering for Peter S.</t>
  </si>
  <si>
    <t>2001-08-31T23:30:00Z</t>
  </si>
  <si>
    <t>R&amp;D: Researching maintenance resource question from Prakash</t>
  </si>
  <si>
    <t>2001-09-06T22:00:00Z</t>
  </si>
  <si>
    <t>I will patch you in</t>
  </si>
  <si>
    <t>Tim Lindemann, Dir of eBiz/Finalize the Flifo issue with Victor Bouffier</t>
  </si>
  <si>
    <t>Darshan, this is the item in which they didn't approve of our SOW in a timely manner so we didn't deliver the URL...and now they are saying we are at fault and a $1,000 bill is outstanding. I'd like to work through this with them and get this behind us. Let's listen to their position at the beginning of the call. We can make a decision as the call rolls along how we will handle this: a. ask for full payment, b. agree to 50% payment, c. not fight it and pass over the $1,000.</t>
  </si>
  <si>
    <t>2001-08-31T21:30:00Z</t>
  </si>
  <si>
    <t>Support: Reviewing some support documents</t>
  </si>
  <si>
    <t>2001-09-20T02:00:00Z</t>
  </si>
  <si>
    <t>Meet Subash this Sunday (mabye a picnic in GGP)</t>
  </si>
  <si>
    <t>2001-09-22T18:00:00Z</t>
  </si>
  <si>
    <t>Meet up with Subash</t>
  </si>
  <si>
    <t>2001-08-31T01:30:00Z</t>
  </si>
  <si>
    <t>Fidelity: Emails about NetBenefits planning</t>
  </si>
  <si>
    <t>2001-08-01T15:30:00Z</t>
  </si>
  <si>
    <t>call Butano SP for camping in March-April</t>
  </si>
  <si>
    <t>2001-08-31T01:00:00Z</t>
  </si>
  <si>
    <t>Accenture: Emails about UI review</t>
  </si>
  <si>
    <t>2001-08-31T22:00:00Z</t>
  </si>
  <si>
    <t>Pre-sales: Providing more GSA information for Peter S.</t>
  </si>
  <si>
    <t>2001-08-31T17:30:00Z</t>
  </si>
  <si>
    <t>E*Trade: Status meeting w/ PM</t>
  </si>
  <si>
    <t>2001-08-30T22:30:00Z</t>
  </si>
  <si>
    <t>Quicken: Relationship mgt and asking about mobile marketing</t>
  </si>
  <si>
    <t>2001-08-30T18:30:00Z</t>
  </si>
  <si>
    <t>Accenture XML: Status on AE QA review</t>
  </si>
  <si>
    <t>2001-08-30T16:30:00Z</t>
  </si>
  <si>
    <t>Siebel (pre-sales): Helping Ron with demo stuff</t>
  </si>
  <si>
    <t>2001-08-30T01:00:00Z</t>
  </si>
  <si>
    <t>Accenture: Palm app QA review</t>
  </si>
  <si>
    <t>2001-08-29T18:30:00Z</t>
  </si>
  <si>
    <t>xSellsys: Status meeting w/ AM</t>
  </si>
  <si>
    <t>2001-08-29T21:30:00Z</t>
  </si>
  <si>
    <t>USPS: Status discussion with Accenture</t>
  </si>
  <si>
    <t>2001-08-29T16:30:00Z</t>
  </si>
  <si>
    <t>Documentation: Providing feedback on redirect document to Rao</t>
  </si>
  <si>
    <t>2001-02-21T18:30:00Z</t>
  </si>
  <si>
    <t>2001-08-28T21:00:00Z</t>
  </si>
  <si>
    <t>Salesforce: Meeting preparation</t>
  </si>
  <si>
    <t>MEETING-1651</t>
  </si>
  <si>
    <t>2001-08-28T20:30:00Z</t>
  </si>
  <si>
    <t>Accenture: QA of Palm app</t>
  </si>
  <si>
    <t>2001-08-28T23:30:00Z</t>
  </si>
  <si>
    <t>Salesforce: Maintenance - reviewing API document</t>
  </si>
  <si>
    <t>[brett.welborn, dpatel]</t>
  </si>
  <si>
    <t>2001-09-04T21:00:00Z</t>
  </si>
  <si>
    <t>Monthly Billing Meeting</t>
  </si>
  <si>
    <t>2001-09-02T19:00:00Z</t>
  </si>
  <si>
    <t>Richard's BBQ</t>
  </si>
  <si>
    <t>You're invited to the 3rd annual R&amp;R (Richard and Rafael) BBQ and pool party!  When: Sunday, Sept 2nd., starting at noon Where: Richard's house. 363 Manila Dr., San Jose, CA 95119. See: www.mapquest.com/cgi-bin/ia_find?screen=ia-map-result&amp;link=btwn/twn-map_results&amp;event=share_map&amp;suid=s6ow.mi4aaqcksmi What: Swim (bring your swimwear) and hike around the foothills (bring walking shoes) Eats: We'll have plenty of bbq food and drinks. Bring a (HOMEMADE!!!) side dish or dessert. RSVP: Confirm via e-mail or call and leave a message.  Regards, Richard (408) 483-5735 cell (408) 225-1950 home</t>
  </si>
  <si>
    <t>[dpatel, bagrawal, elisabeth.whaley]</t>
  </si>
  <si>
    <t>2001-08-29T19:00:00Z</t>
  </si>
  <si>
    <t>Pasand</t>
  </si>
  <si>
    <t>Going away lunch for Sriram</t>
  </si>
  <si>
    <t>Let's all plan to go to lunch with Sriram on Wed. Please confirm by Tues. evening so I can make the reservation. Thanks.</t>
  </si>
  <si>
    <t>2001-08-27T18:30:00Z</t>
  </si>
  <si>
    <t>Updated: Weekly PS Developer/Consultant Status Meeting</t>
  </si>
  <si>
    <t>Team,  Sorry about being late for the meeting, I was scrambling to get the final Product Requirements spreadsheet out to Product Management  Let's have our meeting at 11:30am PDT (2:30pm EDT).  Thanks,  John  This is our weekly Developer/Consultant meeting.  For the Toronto team, this will take place in the meeting room at (416) 594-1026 x270  Agenda:  - Discuss oStaff meeting highlights - Discuss other activities (such as demos, standards, etc) - Discuss project status (brief) &amp; issues - Q&amp;A</t>
  </si>
  <si>
    <t>2001-08-24T15:30:00Z</t>
  </si>
  <si>
    <t>Internal: Planning for maintaining customer contacts</t>
  </si>
  <si>
    <t>2001-08-27T22:00:00Z</t>
  </si>
  <si>
    <t>Prepare for meeting with Mike Stoner</t>
  </si>
  <si>
    <t>2001-08-28T22:00:00Z</t>
  </si>
  <si>
    <t>Meet with Mike Stoner @ 3:00</t>
  </si>
  <si>
    <t>[vmundhra, fremont, ann.sasso, sanjay.dubey]</t>
  </si>
  <si>
    <t>2001-08-15T20:00:00Z</t>
  </si>
  <si>
    <t>Offline Browsing - Vivek presentation</t>
  </si>
  <si>
    <t>The next in the series. As discussed at the last meeting, Vivek will conduct the discussion.</t>
  </si>
  <si>
    <t>2001-08-27T13:00:00Z</t>
  </si>
  <si>
    <t>Return to SJ - flt: AA1197 @ 8:24am</t>
  </si>
  <si>
    <t>AA Reservation: buirrv Flight: 1197 (Depart ORD at 8:24am - Arrive SJ at 10:44am) Seat: 25F</t>
  </si>
  <si>
    <t>2001-08-24T22:00:00Z</t>
  </si>
  <si>
    <t>2001-08-27T02:00:00Z</t>
  </si>
  <si>
    <t>Meet friends</t>
  </si>
  <si>
    <t>Black Duck Tavern and Grille 1800 N. Halsted St. 312-664-1801 The Black Duck Tavern and Grille provides comfortable yet fashionable atmosphere.... see metromix fo' mo' details.</t>
  </si>
  <si>
    <t>2001-08-24T11:00:00Z</t>
  </si>
  <si>
    <t>Sejal at the Drake</t>
  </si>
  <si>
    <t>Drake Hotel 140 E. Walton and Michigan Chicago, IL Room: 501 312.787.2200</t>
  </si>
  <si>
    <t>2001-09-12T19:00:00Z</t>
  </si>
  <si>
    <t>Take Richard to lunch/dinner</t>
  </si>
  <si>
    <t>2001-08-23T23:30:00Z</t>
  </si>
  <si>
    <t>EP Cafe Meeting</t>
  </si>
  <si>
    <t>2001-08-23T21:00:00Z</t>
  </si>
  <si>
    <t>Lunch for Sriram</t>
  </si>
  <si>
    <t>2001-08-23T18:30:00Z</t>
  </si>
  <si>
    <t>Fidelity: Planning with PM</t>
  </si>
  <si>
    <t>2001-09-05T17:00:00Z</t>
  </si>
  <si>
    <t>Yube Confererence Meeting</t>
  </si>
  <si>
    <t>Demo with Mike from Yube.  Attendees: Richard, John, Elisabeth, and dp (Sujan by phone)  -----Original Message----- From: Cathy Levitt [mailto:CLevitt@yube.com] Sent: Wednesday, August 22, 2001 6:13 PM To: 'sujan.menezes@avocadoit.com'   Hi Sujan!  I left you a message earlier but thought I'd try you by email as well. I was  visiting your website and thought our product could save you time and money  within your customer care/technical support department.  Yubé is the first on-line post sales solution built by customers for  customers. We have over 60 years of domain expertise built into the product.  We concentrate on Life after the Sale. It is what we believe to be the most  critical piece of a total Customer Service solution! Our key value  proposition is that we are customer centric! The customer drives their own  customer service. Yube's solution provides self service for your customers  where they can input their service requests directly on your website and  track where those requests are in the process.  Yubé is completely web based giving your customers, partners and employees  from all around the world immediate access to key information via a web  browser. Our solution works out of the box with a built in workflow process  already in place. It is very intuitive and provides the following  capabilities under one interface:  * Customer Support  * Field Services  * Events/Training  * Knowledge Base  * Defect Tracking  * Conference Call  By simply accessing a web browser anytime, anywhere, your customers, account  managers, field service personnel, customer support team and management will  have the most up to date status of an account. This application also has  the ability to interface with a multitude of applications.  Lastly, our customers are being implemented in a 2-5 day time frame, they  have only had to go through a couple hours of training and the cost has been  significantly less than that of traditional solutions, providing an imediate  return for a ROI.  Please feel free to call me at 408-982-8715 and if you have a moment take a  look at out our web page at www.yube.com. And by all means, if you would  like to see a demonstration of how our products work, please call to me to  set-up an on-line run demo or register directly on our site  &lt;http://www.yube.com/demo/1.html&gt; &lt;&lt;http://www.yube.com/demo/1.html&gt;&gt; . Feel  free to pass this along to anyone else in your organization who might have  an interest.  Thank you,  Cathy Levitt  Yubé, Inc.  Account Manager  3350 Scott Blvd. Building 52  Santa Clara, CA 95054  ph. # 408-982-8715  clevitt@yube.com  The Leader in Online Customer Service Applications . . .</t>
  </si>
  <si>
    <t>2001-08-22T17:30:00Z</t>
  </si>
  <si>
    <t>Sears (pre-sales): Reviewing RFP</t>
  </si>
  <si>
    <t>[jjohnson, ann.sasso, gpereira, rgantly]</t>
  </si>
  <si>
    <t>2001-05-25T21:00:00Z</t>
  </si>
  <si>
    <t>Updated: external spec review - JDBC enhancements</t>
  </si>
  <si>
    <t>Attaching the spec below...     I am updating the doc now.  Will send it tomorrow.  In the mean time, please let me know your availability.  Thanks -Jin</t>
  </si>
  <si>
    <t>2001-08-22T20:30:00Z</t>
  </si>
  <si>
    <t>xSellsys: Status meeting with AM</t>
  </si>
  <si>
    <t>2001-08-22T21:00:00Z</t>
  </si>
  <si>
    <t>Accenture: Reviewing requirements for Stock Functionality</t>
  </si>
  <si>
    <t>And testing the source</t>
  </si>
  <si>
    <t>2001-08-22T22:00:00Z</t>
  </si>
  <si>
    <t>xSellsys: Reviewing customer feedback</t>
  </si>
  <si>
    <t>2001-08-23T01:30:00Z</t>
  </si>
  <si>
    <t>Salesforce: Reviewing upcoming website plan of action</t>
  </si>
  <si>
    <t>2001-08-30T05:00:00Z</t>
  </si>
  <si>
    <t>Move Sejal's car out of garage</t>
  </si>
  <si>
    <t>2001-08-22T19:00:00Z</t>
  </si>
  <si>
    <t>USPS: Customer meeting about status</t>
  </si>
  <si>
    <t>USPS: Redirect review and testing</t>
  </si>
  <si>
    <t>2001-08-23T00:00:00Z</t>
  </si>
  <si>
    <t>Internal: Reviewing Sales Pipeline</t>
  </si>
  <si>
    <t>2001-08-22T19:30:00Z</t>
  </si>
  <si>
    <t>Quicken Meeting: Talking to Andy</t>
  </si>
  <si>
    <t>2001-08-21T22:30:00Z</t>
  </si>
  <si>
    <t>Siebel Meeting (pre-sales)</t>
  </si>
  <si>
    <t>2001-08-21T22:00:00Z</t>
  </si>
  <si>
    <t>Support Meeting w/ Richard</t>
  </si>
  <si>
    <t>2001-08-20T21:30:00Z</t>
  </si>
  <si>
    <t>Accenture.com: Customer Meeting</t>
  </si>
  <si>
    <t>2001-08-21T19:30:00Z</t>
  </si>
  <si>
    <t>Meet Pravin for Lunch</t>
  </si>
  <si>
    <t>2001-08-21T20:00:00Z</t>
  </si>
  <si>
    <t>Meeting with Marek</t>
  </si>
  <si>
    <t>MEETING-1684</t>
  </si>
  <si>
    <t>2001-08-20T17:00:00Z</t>
  </si>
  <si>
    <t>xSellsys (pre-sales): Reviewing scoping analysis for website change</t>
  </si>
  <si>
    <t>2001-08-17T18:00:00Z</t>
  </si>
  <si>
    <t>Fidelity (pre-sales): Reviewing SOW and status, preparing marek</t>
  </si>
  <si>
    <t>2001-08-21T17:00:00Z</t>
  </si>
  <si>
    <t>Customer Delivery Team Meeting</t>
  </si>
  <si>
    <t>Please have open items and other information ready for discussion.   Sujan, we will conference you in or the number for the phone is:  408-562-7857</t>
  </si>
  <si>
    <t>2001-08-16T19:30:00Z</t>
  </si>
  <si>
    <t>Quicken: Reviewing 1 cookie issue for 0.0.0</t>
  </si>
  <si>
    <t>2001-08-16T19:00:00Z</t>
  </si>
  <si>
    <t>Salesforce: Reviewing AE issue document</t>
  </si>
  <si>
    <t>2001-08-16T17:30:00Z</t>
  </si>
  <si>
    <t>Preparing for Migration Plan Meeting</t>
  </si>
  <si>
    <t>2001-08-16T00:00:00Z</t>
  </si>
  <si>
    <t>xSellsys: Status meeting w/ with AM</t>
  </si>
  <si>
    <t>2001-08-15T21:30:00Z</t>
  </si>
  <si>
    <t>Elba's Shower</t>
  </si>
  <si>
    <t>2001-08-16T21:30:00Z</t>
  </si>
  <si>
    <t>Call with Chris Q.</t>
  </si>
  <si>
    <t>2001-08-15T03:30:00Z</t>
  </si>
  <si>
    <t>xSellsys: Deployment planning</t>
  </si>
  <si>
    <t>2001-08-14T19:00:00Z</t>
  </si>
  <si>
    <t>Siebel Demo (pre-sales): Helping BizDev get devices ready</t>
  </si>
  <si>
    <t>2001-08-15T01:00:00Z</t>
  </si>
  <si>
    <t>Talking to Sean Allen</t>
  </si>
  <si>
    <t>2001-08-15T02:00:00Z</t>
  </si>
  <si>
    <t>Alaska: Deployment planning</t>
  </si>
  <si>
    <t>2001-08-16T02:00:00Z</t>
  </si>
  <si>
    <t>Quicken: Call with IDC to review spreadsheet</t>
  </si>
  <si>
    <t>2001-08-14T20:30:00Z</t>
  </si>
  <si>
    <t>Meeting w/ Accenture</t>
  </si>
  <si>
    <t>[sausalito, dpatel, elisabeth.whaley]</t>
  </si>
  <si>
    <t>2001-08-16T18:00:00Z</t>
  </si>
  <si>
    <t>Migration Planning Meeting</t>
  </si>
  <si>
    <t>Extremely imperative that this Meeting is held this week.</t>
  </si>
  <si>
    <t>2001-04-10T21:00:00Z</t>
  </si>
  <si>
    <t>Updated: Weekly Meeting</t>
  </si>
  <si>
    <t>Install Issues - by Ashish</t>
  </si>
  <si>
    <t>[mahesh, karna.gupta, ann.sasso, agrover, gpereira, rkaur, sanjay.dubey]</t>
  </si>
  <si>
    <t>2001-07-31T20:30:00Z</t>
  </si>
  <si>
    <t>Bi-Weekly R&amp;D Group Meeting</t>
  </si>
  <si>
    <t>2001-08-13T17:00:00Z</t>
  </si>
  <si>
    <t>Bithi Meeting to discuss status and plan</t>
  </si>
  <si>
    <t>2001-08-14T00:30:00Z</t>
  </si>
  <si>
    <t>Talking with Nadir</t>
  </si>
  <si>
    <t>2001-08-10T21:00:00Z</t>
  </si>
  <si>
    <t>Accenture.com: Customer requirement review meeting</t>
  </si>
  <si>
    <t>Migration Planning</t>
  </si>
  <si>
    <t>2001-08-10T01:30:00Z</t>
  </si>
  <si>
    <t>Migration planning</t>
  </si>
  <si>
    <t>2001-08-10T03:00:00Z</t>
  </si>
  <si>
    <t>USPS (billable): Dev testing time</t>
  </si>
  <si>
    <t>WebEX - Alerts Demo</t>
  </si>
  <si>
    <t>Hi Folks, Sorry for moving this demo again !!!</t>
  </si>
  <si>
    <t>2001-08-13T19:00:00Z</t>
  </si>
  <si>
    <t>Andy Meeting</t>
  </si>
  <si>
    <t>2001-08-09T16:30:00Z</t>
  </si>
  <si>
    <t>Quicken: Feedback review</t>
  </si>
  <si>
    <t>Meeting w/ John</t>
  </si>
  <si>
    <t>[ann.sasso, gpereira, nmehta, sanjay.dubey]</t>
  </si>
  <si>
    <t>2001-06-21T20:00:00Z</t>
  </si>
  <si>
    <t>AlwaysOn external review</t>
  </si>
  <si>
    <t>This is an external review meeting for AvocadoIT AlwaysOn feature Function Specification. You may find the latest copy in VSS in Rel3.5/Functional Specs/FS_Offline_Phase2.doc. If I've forgotten someone from your group, please feel free to forward this invitation to them.  Regards,  Sanjay Dubey</t>
  </si>
  <si>
    <t>Updating Migration Plan</t>
  </si>
  <si>
    <t>2001-08-08T19:00:00Z</t>
  </si>
  <si>
    <t>Migration Plan Review</t>
  </si>
  <si>
    <t>2001-08-07T17:00:00Z</t>
  </si>
  <si>
    <t>Working on Migration Plan</t>
  </si>
  <si>
    <t>2001-08-07T19:00:00Z</t>
  </si>
  <si>
    <t>Discussing Comm Meeting with team</t>
  </si>
  <si>
    <t>2001-08-08T00:00:00Z</t>
  </si>
  <si>
    <t>2001-08-08T20:00:00Z</t>
  </si>
  <si>
    <t>Accenture/USPS Customer Meeting</t>
  </si>
  <si>
    <t>2001-08-09T21:00:00Z</t>
  </si>
  <si>
    <t>Quicken Meeting with Andy to review spreadsheet</t>
  </si>
  <si>
    <t>[sanjose, dpatel]</t>
  </si>
  <si>
    <t>The conference bridge details are:  Tel. #:</t>
  </si>
  <si>
    <t>1-888-330-4559 Passcode:</t>
  </si>
  <si>
    <t>7714211#  Bridge Name:</t>
  </si>
  <si>
    <t>KnowledgeBase Confirmation:</t>
  </si>
  <si>
    <t>2001-08-13T23:00:00Z</t>
  </si>
  <si>
    <t>Talk to Sherlock Sun about opportunities @ EP</t>
  </si>
  <si>
    <t>2001-08-07T06:00:00Z</t>
  </si>
  <si>
    <t>Delta (pre-sales): RFP help for Ricardo</t>
  </si>
  <si>
    <t>2001-08-16T07:00:00Z</t>
  </si>
  <si>
    <t>2001-08-06T22:00:00Z</t>
  </si>
  <si>
    <t>Migration Plan Document</t>
  </si>
  <si>
    <t>2001-08-08T22:00:00Z</t>
  </si>
  <si>
    <t>Updated: Product Requirements Meeting</t>
  </si>
  <si>
    <t>Agenda:  -- 3:00 - 4:00: Prakash will provide a product roadmap update to the team -- 4:45 - 4:45: Review requirement updates from the team -- 4:45 - 5:00: Determine action items for next meeting &amp; next rev. of requirements doc.  Dial-in information: Date</t>
  </si>
  <si>
    <t xml:space="preserve">: Wednesday, 08/08/2001  Time </t>
  </si>
  <si>
    <t xml:space="preserve">: 3:00 pm  Duration </t>
  </si>
  <si>
    <t xml:space="preserve">: 2:00 hours Phone Number : 8006535390  Passcode </t>
  </si>
  <si>
    <t>: 7318273  Thanks,  Glenn.</t>
  </si>
  <si>
    <t>2001-08-08T03:30:00Z</t>
  </si>
  <si>
    <t>Meet Matt R. for Birthday @ 7:00pm</t>
  </si>
  <si>
    <t>Bar None (1980 union st)</t>
  </si>
  <si>
    <t>2001-09-17T18:00:00Z</t>
  </si>
  <si>
    <t>See items below and Send Scoping for stored cookies/iPaq for Salesforce to Mike R. and Review notes from meeting with Mike S.</t>
  </si>
  <si>
    <t>- Look for Rishi's laptop - Setup Paytrust account with E*T Bank account - Find original estimate for America west for Mike R. - Stop migration of OnProject or any work until payment issue resolved - Review notes from meeting with Mike S. - Send Scoping for stored cookies/iPaq for Salesforce to Mike R. - Review any Customer Delivery team deliverables - Send Mike Richman load testing stuff - Look into creating Outlook/Public Folder/Customer/contact1, contact2, etc. (see Sujan email) - Give Sujan update on on-going E*T resouce planning and management (how can more get done in IDC) - Talk to Craig about Accenture.com production IP addresses - Work on Bithi's objectives for quarter/year - Complete my timesheets - Check on EP opportunities for Sherlock Sun - Plan vacation for October/November</t>
  </si>
  <si>
    <t>2001-08-03T17:00:00Z</t>
  </si>
  <si>
    <t>USPS (billable?): Meeting w/ Chris Enloe to discuss hosting deployment</t>
  </si>
  <si>
    <t>2001-08-03T19:30:00Z</t>
  </si>
  <si>
    <t>USPS (internal): Planning with Carlos</t>
  </si>
  <si>
    <t>2001-08-03T19:00:00Z</t>
  </si>
  <si>
    <t>2001-08-03T02:30:00Z</t>
  </si>
  <si>
    <t>xSellsys (rim issue): Testing RIM Neomar app w/ Go.web and reviewing customer RIM/Neomar feedback</t>
  </si>
  <si>
    <t>MEETING-1728</t>
  </si>
  <si>
    <t>2001-08-03T01:00:00Z</t>
  </si>
  <si>
    <t>USPS (internal): getting status on Hosting PO and making initial deployment plans</t>
  </si>
  <si>
    <t>2001-08-03T20:00:00Z</t>
  </si>
  <si>
    <t>Pre-sales (Delta): Send Elba the response answer for the Project Management question for Delta</t>
  </si>
  <si>
    <t>2001-06-13T07:00:00Z</t>
  </si>
  <si>
    <t>2001-08-02T17:00:00Z</t>
  </si>
  <si>
    <t>Provide Product Requirements Feedback for Glenn</t>
  </si>
  <si>
    <t>MEETING-1731</t>
  </si>
  <si>
    <t>2001-08-03T17:30:00Z</t>
  </si>
  <si>
    <t>Call: 800-669-6831; Passcode: 751-8188#;Cnfirm: 450-6843</t>
  </si>
  <si>
    <t>Updated: Lisa at xSellSys-review open issues list;discuss hosting for 4,000 customer</t>
  </si>
  <si>
    <t>REVISED... Darshan: you, Lisa, and I will speak for the first 1/2 hour Steve: you, Lisa, and I will follow-through on the hosting for as long as this takes.  Lisa,  Because I am going on vacation all next week, I'd like to be sure that we synch with you and your team about the following items so that we don't loose a week of time: 1. Open technical items 2. Advanced planning in the area of Hosting capacity for your Sept 1st launch of your 4,000 person new customer.  I am invitining Darshan to represent our Professional Services team so he can respond to your technical list. I am inviting Steve Hirata from our Hosting service so he can ask the questions of you he needs to provide you and I with a scoping estimate for the required services which will lead to a price quote from me should you need to increase your hosting capacities.  Please let me know ASAP if this time tomorrow doesn't work so that I can do my best to reschedule my team. Looking forward to our conversation  Mike 415-460-0644</t>
  </si>
  <si>
    <t>2001-08-01T22:00:00Z</t>
  </si>
  <si>
    <t>USPS (non-billable): Internal planning for deployment</t>
  </si>
  <si>
    <t>2001-08-01T23:00:00Z</t>
  </si>
  <si>
    <t>Sujan 1:1</t>
  </si>
  <si>
    <t>2001-08-01T23:30:00Z</t>
  </si>
  <si>
    <t>Quicken (support): Reviewing website changes plan and AE questions</t>
  </si>
  <si>
    <t>2001-08-02T00:30:00Z</t>
  </si>
  <si>
    <t>Migration Planning: Worked with Steve to review plan</t>
  </si>
  <si>
    <t>2001-08-02T18:00:00Z</t>
  </si>
  <si>
    <t>Accenture/USPS Meeting w/ Tim Shea about deployment plan</t>
  </si>
  <si>
    <t>2001-08-01T18:30:00Z</t>
  </si>
  <si>
    <t>Morgan Stanley (pre-sales): Helping SE before meeting</t>
  </si>
  <si>
    <t>2001-07-31T18:00:00Z</t>
  </si>
  <si>
    <t>Quicken (support): Reviewing requirements for 8/8 website update</t>
  </si>
  <si>
    <t>2001-07-31T16:00:00Z</t>
  </si>
  <si>
    <t>CSG Weekly Mgt Meeting</t>
  </si>
  <si>
    <t>2001-02-28T19:30:00Z</t>
  </si>
  <si>
    <t>Updated: Weekly FS meeting: I-mode</t>
  </si>
  <si>
    <t>Agenda,  status update.  Om</t>
  </si>
  <si>
    <t>Alerts 2.0 whitepaper - Architecuture Overview</t>
  </si>
  <si>
    <t>Team,  Emile has offered to perform a WebEx presentation on the AvocadoIT Alerts module.  Please participate in this informative session.  Thanks,  John</t>
  </si>
  <si>
    <t>MEETING-1741</t>
  </si>
  <si>
    <t>Alaska: Status tracking for Palm enhancement project</t>
  </si>
  <si>
    <t>2001-07-30T17:00:00Z</t>
  </si>
  <si>
    <t>Quicken (support): Reviewing status of cookie deployment</t>
  </si>
  <si>
    <t>2001-07-30T17:30:00Z</t>
  </si>
  <si>
    <t>USPS (non-billable): Meeting with customer to check-on status</t>
  </si>
  <si>
    <t>[sausalito, dpatel, gpereira]</t>
  </si>
  <si>
    <t>2001-08-02T20:00:00Z</t>
  </si>
  <si>
    <t>Conference call details:  Phone Number : 800.653.5390 International #</t>
  </si>
  <si>
    <t xml:space="preserve">: 773.843.6301 Passcode </t>
  </si>
  <si>
    <t xml:space="preserve">: 7016067 Date/Time </t>
  </si>
  <si>
    <t xml:space="preserve">: Thursday, 08/02/2001, 1:00pm California time Duration </t>
  </si>
  <si>
    <t xml:space="preserve">: 1:00  Call Title </t>
  </si>
  <si>
    <t>: Product Requirements</t>
  </si>
  <si>
    <t>2001-07-27T20:00:00Z</t>
  </si>
  <si>
    <t>Alaska: QA of Palm app</t>
  </si>
  <si>
    <t>2001-07-27T20:30:00Z</t>
  </si>
  <si>
    <t>AE Staff Meeting</t>
  </si>
  <si>
    <t>2001-07-27T12:00:00Z</t>
  </si>
  <si>
    <t>Alaska: QA testing of Palm app and feedback to AE (1 and .5)</t>
  </si>
  <si>
    <t>2001-07-27T02:00:00Z</t>
  </si>
  <si>
    <t>xSellsys (pre-sales): Talking to AM</t>
  </si>
  <si>
    <t>2001-07-31T00:00:00Z</t>
  </si>
  <si>
    <t>Migration Plan due to Sujan by Thursday (prioritization, dates, issues, etc.)</t>
  </si>
  <si>
    <t>[jjohnson, ann.sasso, rkaur]</t>
  </si>
  <si>
    <t>Review of SFS for supporting onmouseover event for submit and continue button</t>
  </si>
  <si>
    <t>2001-08-03T22:00:00Z</t>
  </si>
  <si>
    <t>Implementation Slides for Sujan (use project plan and flow chart as source)</t>
  </si>
  <si>
    <t>2001-07-26T16:30:00Z</t>
  </si>
  <si>
    <t>Alaska (support): Discussing issues on what happened</t>
  </si>
  <si>
    <t>2001-07-27T01:00:00Z</t>
  </si>
  <si>
    <t>xSellsys (pre-sales): Checking on estimate plan for private label</t>
  </si>
  <si>
    <t>MEETING-1753</t>
  </si>
  <si>
    <t>2001-07-27T01:30:00Z</t>
  </si>
  <si>
    <t>USPS (?billable): Following-up on Redirect Code and updating Andy at Accenture of status</t>
  </si>
  <si>
    <t>2001-08-01T20:30:00Z</t>
  </si>
  <si>
    <t>Accenture XML Meeting w/ Bonnie @ 2:00</t>
  </si>
  <si>
    <t>2001-07-25T21:00:00Z</t>
  </si>
  <si>
    <t>Lunch meeting w/ John</t>
  </si>
  <si>
    <t>2001-07-25T03:00:00Z</t>
  </si>
  <si>
    <t>USPS (billable): Reviewing code review results and communicating to Chris</t>
  </si>
  <si>
    <t>2001-07-25T01:00:00Z</t>
  </si>
  <si>
    <t>USPS (billable): Planning deployment steps and sent email to Tim Shea</t>
  </si>
  <si>
    <t>2001-07-24T23:00:00Z</t>
  </si>
  <si>
    <t>Reviewing 3.0 Mirgation Plans</t>
  </si>
  <si>
    <t>2001-07-31T21:00:00Z</t>
  </si>
  <si>
    <t>2001-07-24T20:30:00Z</t>
  </si>
  <si>
    <t>Migration to 3.0: Reviewing emails and planning response</t>
  </si>
  <si>
    <t>2001-07-24T19:30:00Z</t>
  </si>
  <si>
    <t>HP Mexico (consulting): Reviewing contract</t>
  </si>
  <si>
    <t>2001-07-24T17:30:00Z</t>
  </si>
  <si>
    <t>USPS (billable): Meeting w/ Chris to discuss deployment (contract status, build 3.0sp5, development for pocketPC, etc.)</t>
  </si>
  <si>
    <t>2001-07-24T16:30:00Z</t>
  </si>
  <si>
    <t>USPS: Deployment planning</t>
  </si>
  <si>
    <t>2001-07-24T02:00:00Z</t>
  </si>
  <si>
    <t>2001-07-24T00:30:00Z</t>
  </si>
  <si>
    <t>Internal: Pre-sales - reviewing press article planned for tomorrow</t>
  </si>
  <si>
    <t>2001-07-23T18:30:00Z</t>
  </si>
  <si>
    <t>USPS: Deployment planning (non-billable, internal planning)</t>
  </si>
  <si>
    <t>2001-07-27T19:00:00Z</t>
  </si>
  <si>
    <t>FW: Product Mtg. w/Matt, Glenn, Dan, Andy, Sujan, Darcy</t>
  </si>
  <si>
    <t xml:space="preserve">Please attend or forward you priorites to me. Thanks, Sujan   -----Original Appointment----- From: </t>
  </si>
  <si>
    <t>Amy Moore   On Behalf Of Matt DiMaria Sent:</t>
  </si>
  <si>
    <t>Friday, July 20, 2001 9:39 AM To:</t>
  </si>
  <si>
    <t>Matt DiMaria; Glenn Pereira; Dan Baca; Andy Wong; Sujan Menezes; D'Arcy Salzmann When:</t>
  </si>
  <si>
    <t>Friday, July 27, 2001 12:00 PM-1:00 PM (GMT-08:00) Pacific Time (US &amp; Canada); Tijuana. Where:</t>
  </si>
  <si>
    <t>Conference Room - Hayward  Purpose of this meeting is to develop a list of priorities for the product.    Sujan, please feel free to invite any other PS people as appropriate.  Dan, your calendar is booked all day Thursday and Friday.  If you can't make this meeting, can you send someone or call in on (408) 562-7852?  Thanks, Amy</t>
  </si>
  <si>
    <t>[karna.gupta, dpatel, gpereira, nmehta, rsilverton, marie.washington]</t>
  </si>
  <si>
    <t>2001-10-25T17:00:00Z</t>
  </si>
  <si>
    <t>Quarterly Operations Meeting</t>
  </si>
  <si>
    <t>Because this is such a long meeting, there will not be phone conferencing available.  For those of you coming from outside locations, please coordinate travel o.k. through your manager. Thanks! Amy</t>
  </si>
  <si>
    <t>[sriram, sweller, karna.gupta, jjohnson, dpatel, agrover, ann.sasso, gpereira, rsilverton, george.richard, rkaur, marie.washington]</t>
  </si>
  <si>
    <t>2001-08-07T18:00:00Z</t>
  </si>
  <si>
    <t>Communications Mtg. (888-329-2154, pc: 7608586#, Int'l 1 773 843-6321)</t>
  </si>
  <si>
    <t>meet w/Jacinda</t>
  </si>
  <si>
    <t>2001-07-20T00:00:00Z</t>
  </si>
  <si>
    <t>USPS: hosting contract planning</t>
  </si>
  <si>
    <t>2001-07-18T23:00:00Z</t>
  </si>
  <si>
    <t>2001-07-17T21:30:00Z</t>
  </si>
  <si>
    <t>Mike Richman Meeting</t>
  </si>
  <si>
    <t>2001-07-20T18:00:00Z</t>
  </si>
  <si>
    <t>Weekly PS Developer/Consultant Status Meeting</t>
  </si>
  <si>
    <t>This is our weekly Developer/Consultant meeting.  For the Toronto team, this will take place in the meeting room at (416) 594-1026 x270  Agenda:  - Discuss oStaff meeting highlights - Discuss other activities (such as demos, standards, etc) - Discuss project status (brief) &amp; issues - Q&amp;A</t>
  </si>
  <si>
    <t>2001-07-16T22:00:00Z</t>
  </si>
  <si>
    <t>Alaska: Palm enhancements testing and AE feedback</t>
  </si>
  <si>
    <t>2001-07-13T17:30:00Z</t>
  </si>
  <si>
    <t>quicken: customer meeting to review cookie policy</t>
  </si>
  <si>
    <t>2001-07-18T16:00:00Z</t>
  </si>
  <si>
    <t>Fleet Leasing Wrap-Up Meeting</t>
  </si>
  <si>
    <t>Dial-In:  877-765-8975 Passcode: 546687#</t>
  </si>
  <si>
    <t>2001-07-13T01:30:00Z</t>
  </si>
  <si>
    <t>xSellsys: Handling support call</t>
  </si>
  <si>
    <t>License Process Training</t>
  </si>
  <si>
    <t>2001-08-14T17:00:00Z</t>
  </si>
  <si>
    <t>3.5Offline - Doc meeting</t>
  </si>
  <si>
    <t>Go over Offline, discuss amount of work, type of material, general resourcing, go-forward plan..</t>
  </si>
  <si>
    <t>Quicken: Planning cookie deployment</t>
  </si>
  <si>
    <t>2001-07-12T18:00:00Z</t>
  </si>
  <si>
    <t>2001-07-12T20:00:00Z</t>
  </si>
  <si>
    <t>Pre-sales: Helping Mike Richman w/ questions (Brio)</t>
  </si>
  <si>
    <t>2001-07-11T18:00:00Z</t>
  </si>
  <si>
    <t>PM: General planning of all accounts</t>
  </si>
  <si>
    <t>[tvansteenburgh, dpatel]</t>
  </si>
  <si>
    <t>2001-07-11T22:00:00Z</t>
  </si>
  <si>
    <t>Updated: Customer Delivery Team Meeting</t>
  </si>
  <si>
    <t>Please note the change of time.  THanks.</t>
  </si>
  <si>
    <t>2001-07-13T21:00:00Z</t>
  </si>
  <si>
    <t>Updated: Communications Meeting (Training Room)</t>
  </si>
  <si>
    <t>We will hold our monthly AvocadoIT Communication Meeting this Friday at 2pm (PST).  We are testing a microphone system which should work with the dial in numbers listed below for those of you who are need of remote access.  Please try to use these lines sparingly as they will incur costs to AvocadoIT.  Meet with other employees if you can call in as a group, or attend the meeting in person if you are in the area and are able to.   We are still trying to set up a time that is convenient for all employees, which has proven to be a challenge since we literally have employees around the globe.  We will try to record these meetings in the future and place them on the co. intranet for those who would like to access it at a later time (however logistically, we could not put the recording feature in place for this one).   We will open up the phone lines for two-way conversations during the question and answer period at the end of the meeting.  Please preface your question with your name and where you're calling from to reduce confusion.  If you have questions that you would like addressed before, during or after the meeting, please send it them to Questions@avocadoit.com or select Questions in the AvocadoIT directory.  We will access these during the meeting.    Domestic Dial In: 1 (888) 329-2154 Int'l Dial In: 1 (773) 843-6321 Passcode: 7608586#  Let's keep our fingers crossed!  Amy</t>
  </si>
  <si>
    <t>2001-07-11T01:00:00Z</t>
  </si>
  <si>
    <t>Quicken: Deployment plan</t>
  </si>
  <si>
    <t>Delivery Meeting</t>
  </si>
  <si>
    <t>2001-07-09T21:30:00Z</t>
  </si>
  <si>
    <t>USPS (PM: checking status on various items-QA/Code Review, Redirect Code, Deployment Questions)</t>
  </si>
  <si>
    <t>Pre-sales: Asking questions about RIM market info</t>
  </si>
  <si>
    <t>2001-07-10T15:30:00Z</t>
  </si>
  <si>
    <t>Call xSellsys (Lisa) about Kyocera phone</t>
  </si>
  <si>
    <t>2001-07-09T19:30:00Z</t>
  </si>
  <si>
    <t>Updating Technical Summary documents (Amit did not complete this before leaving)</t>
  </si>
  <si>
    <t>2001-07-10T21:00:00Z</t>
  </si>
  <si>
    <t>Quicken Meeting w/ Andy</t>
  </si>
  <si>
    <t>2001-07-09T18:00:00Z</t>
  </si>
  <si>
    <t>John meeting (resouce planning)</t>
  </si>
  <si>
    <t>2001-07-09T18:30:00Z</t>
  </si>
  <si>
    <t>xSellsys: Support call handling</t>
  </si>
  <si>
    <t>2001-07-09T16:30:00Z</t>
  </si>
  <si>
    <t>2001-07-12T03:30:00Z</t>
  </si>
  <si>
    <t>Meet David M. for dinner/drinks</t>
  </si>
  <si>
    <t>2001-07-09T20:30:00Z</t>
  </si>
  <si>
    <t>Salesforce (Mike Stoner) Meeting</t>
  </si>
  <si>
    <t>2001-07-06T20:30:00Z</t>
  </si>
  <si>
    <t>Team,  Since the Communications meeting was postponed, let's move this earlier.  Agenda:  - Discuss eStaff meeting highlights - Discuss other activities (such as Documentation, standards, etc) - Discuss project status (brief) &amp; issues - Q&amp;A</t>
  </si>
  <si>
    <t>[mahesh, jjohnson, vmundhra, ann.sasso, nmehta, rkaur]</t>
  </si>
  <si>
    <t>Bi-Weekly R&amp;D "All Hands" Meeting</t>
  </si>
  <si>
    <t>2001-07-09T23:00:00Z</t>
  </si>
  <si>
    <t>Updated: Tech Assess and Sol Req Review</t>
  </si>
  <si>
    <t>Please review the Solution Requirements Document before our meeting.  Thanks everyone, Elba</t>
  </si>
  <si>
    <t>2001-07-03T03:00:00Z</t>
  </si>
  <si>
    <t>Email Lisa@xSellsys RIM HTML stuff</t>
  </si>
  <si>
    <t>2001-07-10T19:30:00Z</t>
  </si>
  <si>
    <t>Call Mike Richman about Wireless Checkin for America West (need to get an SE involved with new project)</t>
  </si>
  <si>
    <t>[hayward, dpatel]</t>
  </si>
  <si>
    <t>2001-07-02T18:30:00Z</t>
  </si>
  <si>
    <t>Updated: Matt/Darschan 1:1 r</t>
  </si>
  <si>
    <t>Sorry, had to move this out a bit. Amy</t>
  </si>
  <si>
    <t>2001-06-27T02:00:00Z</t>
  </si>
  <si>
    <t>PM/AE call with India (rescheduled from Mon.)</t>
  </si>
  <si>
    <t>Team,  I hope everyone saw the previous e-mail regarding holding the AE/PM conference call on Tues. June 26th @ 7pm PDT.  In addition to going over account status, Darshan had hoped to go over the proposed Project Manager re-assignments as indicated in the Current Customer List he sent last Friday.  Here's the call in information:  Domestic  1-800-669-6831  International  (773) 843-6300  Pass Code  7500209#   See you on the call.  Note: this should be over by 8pm PDT since some of us are scheduled to be on the E*TRADE knowledge transfer webex session at 8pm.  Thanks,  John</t>
  </si>
  <si>
    <t>[paul.cashmore, mark.porter, dpatel, gpereira, rsilverton, elisabeth.whaley]</t>
  </si>
  <si>
    <t>2001-07-18T18:00:00Z</t>
  </si>
  <si>
    <t>Updated: Bus Ops Conf Call 888-311-0086, int'l 1(773) 843-6316, pc: 7500190#</t>
  </si>
  <si>
    <t>Sorry, this was calendared wrong, should have been the third Wednesday of every month - not the 18th of every month.  Please accept this one.   Thanks, Amy</t>
  </si>
  <si>
    <t>[jjohnson, ann.sasso, rgantly, sanjay.dubey]</t>
  </si>
  <si>
    <t>2001-05-16T18:00:00Z</t>
  </si>
  <si>
    <t>Discussion on EAIM</t>
  </si>
  <si>
    <t>All,  Our offline feature is a major part of the AvocadoIT product offering. We really need to understand how it works and what systems we use to deliver the complete solution. Sanjay has agreed to talk with us on what he's been doing and where it is going.  This is a chance to ask questions. It will also give us a better understanding of what will be required by us to support it.   I've included the Requirements document and the most up to date Feature Specification for your review.  Ruth</t>
  </si>
  <si>
    <t>2001-06-25T16:00:00Z</t>
  </si>
  <si>
    <t>Quicken: Checking on support call</t>
  </si>
  <si>
    <t>2001-06-25T22:30:00Z</t>
  </si>
  <si>
    <t>Call Accenture about XML/XSLT question</t>
  </si>
  <si>
    <t>-----Original Message----- From: Adeel Ali [mailto:adeel_ali12@hotmail.com] Sent: Friday, June 22, 2001 7:28 AM To: dpatel@avocadoit.com Cc: bonnie.h.handmacher@accenture.com  Darshan I was not able to understand your question below. Could you please explain this, or better yet, give me a call so I can answer your questions.  Adeel Ali  Ph (847) 331-2354  &gt; Do all these XML links reference data that will be in a constant structure &gt; (that is no multiple templates for a single section)? They still have the &gt; xslt file extension so I wanted to make sure. &gt;  &gt; We are able to have multiple data source types (XML and HTML) and then &gt; display them on the mobile device within the same application. &gt;  &gt; Talk to you soon. &gt; Darshan</t>
  </si>
  <si>
    <t>MEETING-1812</t>
  </si>
  <si>
    <t>2001-06-22T21:30:00Z</t>
  </si>
  <si>
    <t>Call Sujan to review customer status report</t>
  </si>
  <si>
    <t>America West meeting - go to Matt's office</t>
  </si>
  <si>
    <t>2001-06-22T23:00:00Z</t>
  </si>
  <si>
    <t>EP Friday Meeting</t>
  </si>
  <si>
    <t>2001-06-22T15:30:00Z</t>
  </si>
  <si>
    <t>America West (maintenance): Customer meeting</t>
  </si>
  <si>
    <t>2001-06-22T10:00:00Z</t>
  </si>
  <si>
    <t>America West (summary message to Matt)</t>
  </si>
  <si>
    <t>2001-06-23T01:00:00Z</t>
  </si>
  <si>
    <t>Alaska: Test application and talk to the customer</t>
  </si>
  <si>
    <t>2001-06-23T00:30:00Z</t>
  </si>
  <si>
    <t>Plan meeting with all AEs to go over PM processes</t>
  </si>
  <si>
    <t>MEETING-1819</t>
  </si>
  <si>
    <t>2001-06-21T21:30:00Z</t>
  </si>
  <si>
    <t>Alaska: Planning New Project</t>
  </si>
  <si>
    <t>Functional Spec Status meeting</t>
  </si>
  <si>
    <t>Apologies, the last meeting request had the wrong date. This is the updated request.  To discuss issues/requirements based on spec content and format</t>
  </si>
  <si>
    <t>MEETING-1820</t>
  </si>
  <si>
    <t>2001-06-23T01:30:00Z</t>
  </si>
  <si>
    <t>Quicken: Send Andy PQA to test updated cookies</t>
  </si>
  <si>
    <t>2001-06-21T17:30:00Z</t>
  </si>
  <si>
    <t>America West: Maintence planning w/ customer</t>
  </si>
  <si>
    <t>2001-06-21T19:30:00Z</t>
  </si>
  <si>
    <t>USPS: Accenture meeting to start planning phase 2</t>
  </si>
  <si>
    <t>2001-06-21T18:00:00Z</t>
  </si>
  <si>
    <t>MEETING-1824</t>
  </si>
  <si>
    <t>Meeting with Accenture/USPS</t>
  </si>
  <si>
    <t>How does Friday at 11:00am PST/2:00pm EST work for you to discuss some basics for Phase 2?  I'll try to send you the information on the development effort for the Phase 1 fix tomorrow (just need to get the details from the developer).  I think the work might have already been done, but I'll find out.  Talk to you soon. Darshan  -----Original Message----- From: christian.m.enloe@accenture.com [mailto:christian.m.enloe@accenture.com] Sent: Wednesday, June 20, 2001 6:10 AM To: Darshan Patel Cc: timothy.p.shea@accenture.com; Anthony Tarsia; Ray Canuel  Darshan,  Thanks for the heads up.  So you finally got rid of Rishi, huh?  Just kidding.  It has been a pleasure working with him.  Regarding your question about the Phase 1 fix, I talked to Rishi about it and it should not be a large effort.  Please go to our Track/Confirm URL, which is:   trkcnfrm.smi.usps.com.  You will see a white background.  This is a different look from the original layout that you developed from.  I had to get a demo of Phase 1 working correctly so I fixed the Palm and I only had to replace 1 page (the delivery status page).  It did not take long, so I would expect that your developers could fix it within a day or so.  Please let Tim or I know what your estimate is for that effort as soon as possible.  We need to get this resolved before we go live, which could be soon.  As for your involvement on Phase 2, I think we should definitely have a discussion regarding that before you leave.  I don't foresee that we will need AvocadoIT to develop anything, but the following will certainly be helpful:  -- Code Review/QA -- Assistance with setting up security for eBillPay -- Assistance in any areas where we get stuck with development -- Assistance with environment issues as they arise  Let us know when you are available to discuss.  Thanks! Chris                                                                              From: Darshan Patel                                                                                           To:   Timothy P. Shea@Accenture, Christian M. Enloe@Accenture 06/19/2001 07:55 PM  Tim/Chris, wanted to let you know that we just reorganized our Project Management team and that I will be the primary contact for your account.  I look forward to continuing the USPS project (and many others) with you.  I also heard that the Time and Materials contract was in the process of getting finalized for Phase 2 so we should spend some time planning the types of activities/tasks/roles that you may want AvocadoIT to play during this phase.  I will be on vacation for most of next week, so we should try to get together this week if the project requires any significant AvocadoIT involvement during this time.  Otherwise, we could wait until the first week of July.  Let me know what works best for you.  Tim, I heard that you had a question about the development effort needed to account for a change on the USPS website.  I'll look into that and get back to you.  Could you let me know the specific website page/functionality that was affected?  Thanks and talk to you soon. Darshan  Darshan Patel Senior Manager, Professional Services AvocadoIT, Inc. 2211 North First Street San Jose, CA 95131 Direct: 408.562.8024 darshan.patel@avocadoit.com www.avocadoit.com AvocadoIT, Your Business Everywhere!</t>
  </si>
  <si>
    <t>2001-06-22T02:30:00Z</t>
  </si>
  <si>
    <t>Test xSellsys RIM application and send URL to Lisa</t>
  </si>
  <si>
    <t>2001-06-21T04:00:00Z</t>
  </si>
  <si>
    <t>Dave and Buster's Tonight</t>
  </si>
  <si>
    <t>MEETING-1827</t>
  </si>
  <si>
    <t>[tvansteenburgh, dpatel, nmehta]</t>
  </si>
  <si>
    <t>We all need to come in order for this meeting to be effective, according to Outlook, this was the best.  Matt and Marie have asked for the deliverables to be complete and Tamra will head the meeting.  Thanks.</t>
  </si>
  <si>
    <t>MEETING-1828</t>
  </si>
  <si>
    <t>2001-06-20T19:30:00Z</t>
  </si>
  <si>
    <t>Updated: PS Management Meeting</t>
  </si>
  <si>
    <t>2001-06-20T00:00:00Z</t>
  </si>
  <si>
    <t>Sujan Meeting</t>
  </si>
  <si>
    <t>2001-01-25T23:15:00Z</t>
  </si>
  <si>
    <t>meet w/barbara @ 4:00</t>
  </si>
  <si>
    <t>2001-06-21T15:00:00Z</t>
  </si>
  <si>
    <t>Accenture.com XML meeting with Bonnie @ 8:30</t>
  </si>
  <si>
    <t>Toll-Free Number: 877-714-4700 Scheduled Meeting ID: 4308  Requirements: - convert content in attachment below from the html setup it is in today to xml feed - create wireless site for both pda and phone (if possible)  Nichole Langenfeld (Marketing) will be joining us.  Bonnie H. Handmacher CIO Solution Delivery, Minneapolis Phone 612.277.8316, Octel 27/78316</t>
  </si>
  <si>
    <t>2001-06-20T01:00:00Z</t>
  </si>
  <si>
    <t>Leave for Lisa's Dinner</t>
  </si>
  <si>
    <t>2001-06-18T23:15:00Z</t>
  </si>
  <si>
    <t>Lisa Q. would like to have a meeting with everyone.</t>
  </si>
  <si>
    <t>MEETING-1834</t>
  </si>
  <si>
    <t>2001-06-18T22:30:00Z</t>
  </si>
  <si>
    <t>Meeting to discuss roles/responsibilities/process for the new organization</t>
  </si>
  <si>
    <t>2001-06-15T21:00:00Z</t>
  </si>
  <si>
    <t>Misc. meetings</t>
  </si>
  <si>
    <t>MEETING-1837</t>
  </si>
  <si>
    <t>Sitraka Stuff: Reviewing docs</t>
  </si>
  <si>
    <t>2001-06-14T20:00:00Z</t>
  </si>
  <si>
    <t>Quicken: Stored cookie deployment planning</t>
  </si>
  <si>
    <t>2001-06-13T23:00:00Z</t>
  </si>
  <si>
    <t>Quicken: planning for stored cookie stuff (working with Ops)</t>
  </si>
  <si>
    <t>2001-06-13T22:30:00Z</t>
  </si>
  <si>
    <t>Pre-sales (general): providing test account info for bizdev demos</t>
  </si>
  <si>
    <t>MEETING-1841</t>
  </si>
  <si>
    <t>2001-06-14T01:00:00Z</t>
  </si>
  <si>
    <t>Go get Sejal from Airport (AA1435) @ 7:30</t>
  </si>
  <si>
    <t>MEETING-1842</t>
  </si>
  <si>
    <t>2001-06-12T23:00:00Z</t>
  </si>
  <si>
    <t>Management - talking to PMs</t>
  </si>
  <si>
    <t>2001-06-13T17:30:00Z</t>
  </si>
  <si>
    <t>Quicken: Andy Meeting</t>
  </si>
  <si>
    <t>2001-06-11T19:00:00Z</t>
  </si>
  <si>
    <t>USPS (pre-sales): Answering questions about Go.Web - meeting w/ tony&amp;ray</t>
  </si>
  <si>
    <t>2001-06-11T18:30:00Z</t>
  </si>
  <si>
    <t>America West (maintenance): Checking website release plan with customer (email customer)</t>
  </si>
  <si>
    <t>2001-06-08T17:30:00Z</t>
  </si>
  <si>
    <t>Salesforce - meeting prep</t>
  </si>
  <si>
    <t>2001-06-08T16:30:00Z</t>
  </si>
  <si>
    <t>Lisa Meeting</t>
  </si>
  <si>
    <t>2001-06-08T18:00:00Z</t>
  </si>
  <si>
    <t>[rmanocha, dpatel]</t>
  </si>
  <si>
    <t>2001-06-07T22:00:00Z</t>
  </si>
  <si>
    <t>Status Call w/ Mike Stoner</t>
  </si>
  <si>
    <t>Mike confirmed that 3 p.m. is a good time for us to call him.  -Rishi</t>
  </si>
  <si>
    <t>2001-06-07T17:30:00Z</t>
  </si>
  <si>
    <t>Fleet Leasing:  Consulting w/ OmniSky device issues</t>
  </si>
  <si>
    <t>2001-06-06T23:30:00Z</t>
  </si>
  <si>
    <t>America West: Customer Meeting to plan website change</t>
  </si>
  <si>
    <t>2001-06-07T01:00:00Z</t>
  </si>
  <si>
    <t>Talking w/ David Margulies</t>
  </si>
  <si>
    <t>2001-06-07T21:00:00Z</t>
  </si>
  <si>
    <t>Talk to Rishi about Final Kickoff Meeting Template and Amit about Final DDS template for all devices</t>
  </si>
  <si>
    <t>WebEx: Closing out the account</t>
  </si>
  <si>
    <t>2001-06-18T20:00:00Z</t>
  </si>
  <si>
    <t>EP Communications Meeting</t>
  </si>
  <si>
    <t>2001-06-05T00:00:00Z</t>
  </si>
  <si>
    <t>Discussing Bug Process w/ Bithi</t>
  </si>
  <si>
    <t>Vantra (pre-sales): Reviewing Ricardo notes</t>
  </si>
  <si>
    <t>2001-06-04T19:30:00Z</t>
  </si>
  <si>
    <t>Banamex (pre-sales): Reviewing pricing information</t>
  </si>
  <si>
    <t>2001-06-03T20:00:00Z</t>
  </si>
  <si>
    <t>Review Process Document Binder</t>
  </si>
  <si>
    <t>2001-06-01T16:30:00Z</t>
  </si>
  <si>
    <t>Status discussion w/ Lisa while driving</t>
  </si>
  <si>
    <t>2001-06-01T01:30:00Z</t>
  </si>
  <si>
    <t>Quicken: Stored Cookie Discussion</t>
  </si>
  <si>
    <t>2001-05-31T04:30:00Z</t>
  </si>
  <si>
    <t>Call w/ Diva about today's communication meeting</t>
  </si>
  <si>
    <t>2001-05-31T03:00:00Z</t>
  </si>
  <si>
    <t>USPS: Support - helping John with PSG questions and checking w/ Baxish</t>
  </si>
  <si>
    <t>2001-05-31T16:30:00Z</t>
  </si>
  <si>
    <t>Level 3: pre-sales discussion with Janie</t>
  </si>
  <si>
    <t>2001-06-02T18:00:00Z</t>
  </si>
  <si>
    <t>Matt Reagan's Party - Union St. Fair</t>
  </si>
  <si>
    <t>3064 Buchanan St. (directly on the corner of filbert) my cell: 404.915.0696  closest one that will not be closed off is at webster and lombard...the entrance is an alley on webster on the south side of lombard...there is a  "P" sign for parking to lead your way</t>
  </si>
  <si>
    <t>2001-05-31T20:30:00Z</t>
  </si>
  <si>
    <t>Accenture/USPS Meeting to discuss test server use</t>
  </si>
  <si>
    <t>2001-05-31T00:00:00Z</t>
  </si>
  <si>
    <t>General project status from Rishi (Salesforce, Alaska, USPS)</t>
  </si>
  <si>
    <t>2001-05-30T21:30:00Z</t>
  </si>
  <si>
    <t>Pre-sales: Collecting GSA info on AmericaWest for Mitch and emailing John and Mehrak for Alaska/xSellsys</t>
  </si>
  <si>
    <t>2001-08-15T07:00:00Z</t>
  </si>
  <si>
    <t>2001-05-29T16:00:00Z</t>
  </si>
  <si>
    <t>PS Staff Meeting (waiting for it to start)</t>
  </si>
  <si>
    <t>2001-05-29T20:30:00Z</t>
  </si>
  <si>
    <t>Paytrust: Pre-sales (discussing upsell opportunities w/ SE)</t>
  </si>
  <si>
    <t>2001-05-30T17:00:00Z</t>
  </si>
  <si>
    <t>xSellsys: Discuss AE status w/ Rao</t>
  </si>
  <si>
    <t>2001-05-25T22:00:00Z</t>
  </si>
  <si>
    <t>Pre-sales: Answering Ray C. questions about current customers</t>
  </si>
  <si>
    <t>2001-05-25T20:30:00Z</t>
  </si>
  <si>
    <t>Pre-sales: Answering Ray C. questions about KB Kids</t>
  </si>
  <si>
    <t>2001-05-25T14:30:00Z</t>
  </si>
  <si>
    <t>Fleet Leasing: Customer Meeting getting final acceptance</t>
  </si>
  <si>
    <t>Fleet Leasing: Planing final deployment of RIM app to COLO</t>
  </si>
  <si>
    <t>2001-05-25T10:30:00Z</t>
  </si>
  <si>
    <t>Writing Chandu's review</t>
  </si>
  <si>
    <t>2001-05-25T02:30:00Z</t>
  </si>
  <si>
    <t>PM Intranet Content (helping Amit)</t>
  </si>
  <si>
    <t>2001-03-06T23:30:00Z</t>
  </si>
  <si>
    <t>follow up w/Ruth</t>
  </si>
  <si>
    <t>2001-05-24T23:00:00Z</t>
  </si>
  <si>
    <t>America West (pre-sales): Reviewing scoping request</t>
  </si>
  <si>
    <t>MEETING-1881</t>
  </si>
  <si>
    <t>2001-05-25T00:00:00Z</t>
  </si>
  <si>
    <t>Banamex (pre-sales): Reviewing scoping request</t>
  </si>
  <si>
    <t>2001-05-25T02:00:00Z</t>
  </si>
  <si>
    <t>xSellsys: PocketPC Deployment Planning</t>
  </si>
  <si>
    <t>2001-05-24T20:00:00Z</t>
  </si>
  <si>
    <t>Preparing for Service Pack meeting</t>
  </si>
  <si>
    <t>2001-05-24T19:00:00Z</t>
  </si>
  <si>
    <t>Vantra (pre-sales): Helping Lisa w/ Scoping Estimate for Vantra private label use</t>
  </si>
  <si>
    <t>2001-05-24T01:00:00Z</t>
  </si>
  <si>
    <t>Spreadsheet for Mitch (delivery dates)</t>
  </si>
  <si>
    <t>xSellsys: Planning w/ PM</t>
  </si>
  <si>
    <t>Fidelity Canada: Pre-sales discussion w/ Jeff Newman about potential licensing of product</t>
  </si>
  <si>
    <t>2001-05-22T18:00:00Z</t>
  </si>
  <si>
    <t>Fleet Leasing: Consulting - Helping troubleshoot Palm Emulator</t>
  </si>
  <si>
    <t>2001-05-22T18:30:00Z</t>
  </si>
  <si>
    <t>Alaska Airlines: SOW Creation (Palm Enhancements and RIM)</t>
  </si>
  <si>
    <t>2001-06-12T07:00:00Z</t>
  </si>
  <si>
    <t>PS Staff Meeting Con't</t>
  </si>
  <si>
    <t>2001-05-21T19:30:00Z</t>
  </si>
  <si>
    <t>Intranet: Planning PM portion of intranet w/ Amit</t>
  </si>
  <si>
    <t>MEETING-1892</t>
  </si>
  <si>
    <t>2001-06-03T02:00:00Z</t>
  </si>
  <si>
    <t>Hitesh and Mona's Party</t>
  </si>
  <si>
    <t>Address: 1059 Vallejo St. (btwn, Jones &amp; Taylor) Telephone: 415-674-7939 Time: 07:30 pm Notes: You are invited to a cocktail party at Mona and Hitesh's house on Saturday, June 2nd, 7:00PM-ish. An RSVP by May 28th would be much appreciated. Tel 415-674-7939 or email hitesh_and_mona@yahoo.com We look forward to seeing you. S.O.'s welcome.</t>
  </si>
  <si>
    <t>2001-05-18T22:30:00Z</t>
  </si>
  <si>
    <t>PS: Helping Lisa w/ FTE planning for Q3 and Q4</t>
  </si>
  <si>
    <t>2001-05-18T21:30:00Z</t>
  </si>
  <si>
    <t>Accenture XML: Planning project with PM</t>
  </si>
  <si>
    <t>2001-05-23T02:00:00Z</t>
  </si>
  <si>
    <t>Quicken: Get Device ID update to email to Andy</t>
  </si>
  <si>
    <t>MEETING-1896</t>
  </si>
  <si>
    <t>2001-05-18T19:00:00Z</t>
  </si>
  <si>
    <t>xSellsys: Planning next steps w/ PM</t>
  </si>
  <si>
    <t>2001-05-18T18:30:00Z</t>
  </si>
  <si>
    <t>Accenture XML: Planning next steps w/ PM</t>
  </si>
  <si>
    <t>2001-05-17T20:00:00Z</t>
  </si>
  <si>
    <t>xSellsys: Helping new PM with project plan for xSellsys</t>
  </si>
  <si>
    <t>Salesforce: Worked on planning response to test server request</t>
  </si>
  <si>
    <t>MEETING-19</t>
  </si>
  <si>
    <t>[mahesh, agrover, nmehta, rkaur, sanjay.dubey]</t>
  </si>
  <si>
    <t>2001-05-03T22:30:00Z</t>
  </si>
  <si>
    <t>To discuss Architectural Implications of being a bean</t>
  </si>
  <si>
    <t xml:space="preserve">Kick off Meeting for the new architecture. The goals of the meeting are </t>
  </si>
  <si>
    <t xml:space="preserve">a good understanding of the change in direction. Q&amp;A </t>
  </si>
  <si>
    <t>To identify the issues that we need to address due to the shift</t>
  </si>
  <si>
    <t>MEETING-1900</t>
  </si>
  <si>
    <t>Salesforce: Wrote status email to team (based on meeting today)</t>
  </si>
  <si>
    <t>2001-05-17T16:30:00Z</t>
  </si>
  <si>
    <t>1:1 with Lisa while driving to work</t>
  </si>
  <si>
    <t>2001-05-18T12:00:00Z</t>
  </si>
  <si>
    <t>PM Org Planning</t>
  </si>
  <si>
    <t>PS Org planning</t>
  </si>
  <si>
    <t>2001-05-18T12:30:00Z</t>
  </si>
  <si>
    <t>Quicken: app review customer</t>
  </si>
  <si>
    <t>2001-05-18T00:00:00Z</t>
  </si>
  <si>
    <t>Quicken: app review AE for cookie issue</t>
  </si>
  <si>
    <t>Salesforce: planning possible test server request</t>
  </si>
  <si>
    <t>xSellsys: helping new PM plan project</t>
  </si>
  <si>
    <t>1:1 w/ Lisa while driving</t>
  </si>
  <si>
    <t>2001-02-21T18:00:00Z</t>
  </si>
  <si>
    <t>Call Ken</t>
  </si>
  <si>
    <t>2001-05-17T18:00:00Z</t>
  </si>
  <si>
    <t>Reviewing PM Intranet Structure</t>
  </si>
  <si>
    <t>2001-05-17T22:00:00Z</t>
  </si>
  <si>
    <t>Updated: Call w/ Mike Stoner</t>
  </si>
  <si>
    <t>Mike wants to re-schedule to 3 p.m.</t>
  </si>
  <si>
    <t>2001-05-17T03:30:00Z</t>
  </si>
  <si>
    <t>Feedback to Org Meeting</t>
  </si>
  <si>
    <t>2001-05-17T02:30:00Z</t>
  </si>
  <si>
    <t>Salesforce: Helping PM with customer feedback and test server plan</t>
  </si>
  <si>
    <t>2001-05-23T00:30:00Z</t>
  </si>
  <si>
    <t>To-Do List</t>
  </si>
  <si>
    <t>Review for Chandu Q1 Accomplishments due to Lisa Email Vacation Request for Dip's wedding Do I need shots for India Quicken and Fleet Leasing: Thanks to the team email</t>
  </si>
  <si>
    <t>2001-05-16T01:00:00Z</t>
  </si>
  <si>
    <t>Quicken: website change planning</t>
  </si>
  <si>
    <t>2001-05-15T22:30:00Z</t>
  </si>
  <si>
    <t>2001-05-17T00:00:00Z</t>
  </si>
  <si>
    <t>Survey/Org Meeting - Con't</t>
  </si>
  <si>
    <t>2001-05-16T22:30:00Z</t>
  </si>
  <si>
    <t>AmericaWest: Planning for upcoming website changes</t>
  </si>
  <si>
    <t>2001-05-15T20:00:00Z</t>
  </si>
  <si>
    <t>2001-08-14T18:30:00Z</t>
  </si>
  <si>
    <t>Q-Lunch w/ Ann</t>
  </si>
  <si>
    <t>PM Meeting Internal - Discussing overall production migration plans</t>
  </si>
  <si>
    <t>2001-05-15T04:30:00Z</t>
  </si>
  <si>
    <t>Pickup Sejal from Airport</t>
  </si>
  <si>
    <t>2001-05-15T04:00:00Z</t>
  </si>
  <si>
    <t>Review email from America West about upcoming website changes</t>
  </si>
  <si>
    <t>2001-05-14T20:30:00Z</t>
  </si>
  <si>
    <t>Alaska team mtg</t>
  </si>
  <si>
    <t>See attached email:</t>
  </si>
  <si>
    <t>2001-05-11T22:30:00Z</t>
  </si>
  <si>
    <t>xSellsys: Customer call on private label situation</t>
  </si>
  <si>
    <t>2001-05-11T18:00:00Z</t>
  </si>
  <si>
    <t>Paytrust: Helping Support - Prob Analysis - Other</t>
  </si>
  <si>
    <t>2001-05-10T21:30:00Z</t>
  </si>
  <si>
    <t>America West: Reviewing contract to see if we missed any requirements</t>
  </si>
  <si>
    <t>2001-05-10T02:00:00Z</t>
  </si>
  <si>
    <t>Quicken: Following up w/ Support on old Omnisky issue</t>
  </si>
  <si>
    <t>[jjohnson, ann.sasso, gpereira, nmehta, rgantly]</t>
  </si>
  <si>
    <t>external spec review - EAI integration with SeeBeyond</t>
  </si>
  <si>
    <t>Functional spec is attached below.  Please let me know your availability.  Thanks -Jin</t>
  </si>
  <si>
    <t>2001-05-09T22:00:00Z</t>
  </si>
  <si>
    <t>Support Help - trying to figure out OmniSky issue</t>
  </si>
  <si>
    <t>2001-05-10T01:30:00Z</t>
  </si>
  <si>
    <t>Alaska - working with PM on ongoing plan</t>
  </si>
  <si>
    <t>2001-05-10T00:30:00Z</t>
  </si>
  <si>
    <t>2001-05-16T20:00:00Z</t>
  </si>
  <si>
    <t>Customer Acquisition Team Meeting</t>
  </si>
  <si>
    <t>Final meeting.  Review and sign-off on proposal to estaff.</t>
  </si>
  <si>
    <t>[atran, betty.bauza, dpatel, ray.rahamin, marie.washington]</t>
  </si>
  <si>
    <t>2001-05-11T19:30:00Z</t>
  </si>
  <si>
    <t>ACT Team Meeting</t>
  </si>
  <si>
    <t>First off, apologies that due to travel schedules had to move the meeting to Friday.  Hope you can make it.  Regards, Matt  Agenda:  1)  Review revised lead management process (Mitch) 2)  Conduct gap assessment, what holes need to be closed, items added (Team) 2)  Develop working plan to close gaps</t>
  </si>
  <si>
    <t>2001-05-09T23:00:00Z</t>
  </si>
  <si>
    <t>2001-05-09T18:30:00Z</t>
  </si>
  <si>
    <t>Delivery Team Meeting</t>
  </si>
  <si>
    <t>MEETING-1937</t>
  </si>
  <si>
    <t>2001-05-09T20:30:00Z</t>
  </si>
  <si>
    <t>Fleet Leasing: Palm &amp; RIM troubleshooting</t>
  </si>
  <si>
    <t>2001-05-09T11:30:00Z</t>
  </si>
  <si>
    <t>Fleet leasing app review w/ customer</t>
  </si>
  <si>
    <t>Support - Trouble shooting Fleet, but turns out to be affecting almost all Omnisky/EP apps (except E*Trade)</t>
  </si>
  <si>
    <t>2001-01-22T18:30:00Z</t>
  </si>
  <si>
    <t>Functional Spec status meeting</t>
  </si>
  <si>
    <t>To discuss issues/requirements based on spec content and format</t>
  </si>
  <si>
    <t>Venk Thing</t>
  </si>
  <si>
    <t>2001-05-08T18:00:00Z</t>
  </si>
  <si>
    <t>Fleet Leasing: App review</t>
  </si>
  <si>
    <t>2001-05-08T20:30:00Z</t>
  </si>
  <si>
    <t>PS/Sales Meeting</t>
  </si>
  <si>
    <t>PS Staff Meeting</t>
  </si>
  <si>
    <t>2001-05-08T21:30:00Z</t>
  </si>
  <si>
    <t>E*Trade KX Planning</t>
  </si>
  <si>
    <t>2001-05-09T01:00:00Z</t>
  </si>
  <si>
    <t>Accenture XML - Project Meeting</t>
  </si>
  <si>
    <t>2001-05-08T22:30:00Z</t>
  </si>
  <si>
    <t>Salesforce - Customer Meeting</t>
  </si>
  <si>
    <t>2001-05-07T19:00:00Z</t>
  </si>
  <si>
    <t>xSellsys: PM Other (planning deployment - build issues)</t>
  </si>
  <si>
    <t>Fleet Leasing: RIM App Review Drop 2</t>
  </si>
  <si>
    <t>2001-05-07T23:00:00Z</t>
  </si>
  <si>
    <t>Bug Escalation Status w/ Doug</t>
  </si>
  <si>
    <t>2001-07-20T17:30:00Z</t>
  </si>
  <si>
    <t>call with Dave</t>
  </si>
  <si>
    <t>2001-05-07T17:30:00Z</t>
  </si>
  <si>
    <t>Quicken: Meeting Internal w/ Don G.</t>
  </si>
  <si>
    <t>2001-05-07T14:30:00Z</t>
  </si>
  <si>
    <t>Hosting ideas email to Lisa</t>
  </si>
  <si>
    <t>2001-05-04T19:00:00Z</t>
  </si>
  <si>
    <t>Review Process Docs</t>
  </si>
  <si>
    <t>2001-05-04T02:00:00Z</t>
  </si>
  <si>
    <t>Internal - Palm Emulator Trouble Shooting w/ Lisa</t>
  </si>
  <si>
    <t>Internal Meeting - Discuss Partner/License process for outside development</t>
  </si>
  <si>
    <t>2001-05-02T22:00:00Z</t>
  </si>
  <si>
    <t>Call Andy Lewis</t>
  </si>
  <si>
    <t>2001-05-02T02:00:00Z</t>
  </si>
  <si>
    <t>[atran, betty.bauza, sweller, fremont, dpatel, ray.rahamin]</t>
  </si>
  <si>
    <t>Updated: Meeting: Acquisition Customer Team (ACT)</t>
  </si>
  <si>
    <t>Meeting two agenda:  *  Complete issue identification with current customer acquisition process *  Define desired state (information, process, timing) of customer acquision process\  Please read notes from meeting one before Weds.       Thanks, Matt</t>
  </si>
  <si>
    <t>2001-01-02T20:00:00Z</t>
  </si>
  <si>
    <t>call library 866-1991</t>
  </si>
  <si>
    <t>2001-04-27T08:30:00Z</t>
  </si>
  <si>
    <t>Type notes from Demand Generation meeting</t>
  </si>
  <si>
    <t>2001-04-26T23:30:00Z</t>
  </si>
  <si>
    <t>Reviewing SOW updates (device/browser)</t>
  </si>
  <si>
    <t>2001-04-27T01:30:00Z</t>
  </si>
  <si>
    <t>2001-04-26T21:30:00Z</t>
  </si>
  <si>
    <t>Alaska - Palm Performance</t>
  </si>
  <si>
    <t>Mike,  we will call you at 3:00 to discuss.  In a meeting until then.</t>
  </si>
  <si>
    <t>2001-04-25T22:30:00Z</t>
  </si>
  <si>
    <t>Fleet Leasing: app review customer</t>
  </si>
  <si>
    <t>2001-04-25T23:00:00Z</t>
  </si>
  <si>
    <t>Fleet Leasing: app review to AE</t>
  </si>
  <si>
    <t>2001-04-25T20:30:00Z</t>
  </si>
  <si>
    <t>DT: Out of office planning</t>
  </si>
  <si>
    <t>2001-04-25T21:30:00Z</t>
  </si>
  <si>
    <t>Quicken: Andy meeting</t>
  </si>
  <si>
    <t>2001-04-25T11:00:00Z</t>
  </si>
  <si>
    <t>Quicken: Developing migration plan for 3.0+, cookie and feedback list implementation</t>
  </si>
  <si>
    <t>[dswanson, ricardo.garcia, ann.sasso, rsilverton, jennifer.park, sanjay.dubey, marie.washington]</t>
  </si>
  <si>
    <t>Communications Meeting Follow-up [This will be explained in today's meeting]</t>
  </si>
  <si>
    <t>2001-04-25T01:00:00Z</t>
  </si>
  <si>
    <t>Meeting Internal (misc discusion w/ Lisa)</t>
  </si>
  <si>
    <t>2001-04-24T19:00:00Z</t>
  </si>
  <si>
    <t>Lunch w/ John and Divakar</t>
  </si>
  <si>
    <t>2001-04-25T00:00:00Z</t>
  </si>
  <si>
    <t>Salesforce: Consulting w/ Palm app distribution (customer, marketing, PM)</t>
  </si>
  <si>
    <t>2001-04-26T01:30:00Z</t>
  </si>
  <si>
    <t>Dinner w/ Divakar, Lisa, Darshan and John</t>
  </si>
  <si>
    <t>I have invited Venk to join us for dinner.  Would like to spend some time brainstorming ways to continue improving on our use and effective development in IDC.</t>
  </si>
  <si>
    <t>2001-04-23T22:00:00Z</t>
  </si>
  <si>
    <t>E*Trade Meeting - Internal to discuss proactive monitoring reporting</t>
  </si>
  <si>
    <t>2001-04-21T01:00:00Z</t>
  </si>
  <si>
    <t>CTIA: Discussing relationhip ownership issues w/ Amit S.</t>
  </si>
  <si>
    <t>2001-04-23T01:30:00Z</t>
  </si>
  <si>
    <t>Fleet Leasing: RIM App Review</t>
  </si>
  <si>
    <t>2001-05-25T23:00:00Z</t>
  </si>
  <si>
    <t>Sandip/Drew to SF</t>
  </si>
  <si>
    <t>Chicago (ORD) to San Francisco (SFO) Friday, May 25  United Airlines 147 Boeing 777  May 25   3:20 pm depart ORD  May 25   5:41 pm arrive SFO  Seats: 41A (window) &amp; 41B (aisle)  Class: Coach   San Francisco (SFO) to Chicago (ORD) Monday, May 28  United Airlines 152 Boeing 757-200  May 28   5:05 pm depart SFO  May 28 11:00 pm arrive ORD  Seats: 27F (window) &amp; 26F (window)  Class: Coach</t>
  </si>
  <si>
    <t>E*Trade Meeting - Sunnyvale</t>
  </si>
  <si>
    <t>2001-04-20T23:00:00Z</t>
  </si>
  <si>
    <t>Farewell party for Ruyben</t>
  </si>
  <si>
    <t>[sausalito, ann.sasso, nmehta, sanjay.dubey]</t>
  </si>
  <si>
    <t>2001-06-18T21:45:00Z</t>
  </si>
  <si>
    <t>Sorry everyone, I had to push this out by 15 minutes to accommodate another meeting on Prakash's calendar this afternoon.  Please be advised that due to training in the SF conference room all this week, this meeting will be held in the Sausalito conference room on the other side.</t>
  </si>
  <si>
    <t>2001-04-20T20:00:00Z</t>
  </si>
  <si>
    <t>Meeting w/ Ruyben - saying bye, etc.</t>
  </si>
  <si>
    <t>2001-04-20T18:30:00Z</t>
  </si>
  <si>
    <t>1:1 w/ Rishi</t>
  </si>
  <si>
    <t>2001-04-19T20:30:00Z</t>
  </si>
  <si>
    <t>CTIA: Reviewing total project hours prior to sending to Accenture</t>
  </si>
  <si>
    <t>2001-04-19T17:30:00Z</t>
  </si>
  <si>
    <t>Meeting and emails w/ Doug Fields</t>
  </si>
  <si>
    <t>2001-04-19T01:00:00Z</t>
  </si>
  <si>
    <t>Mehrak meeting (2 project status and concerns)</t>
  </si>
  <si>
    <t>2001-04-19T00:00:00Z</t>
  </si>
  <si>
    <t>Salesforce: Planning 3.0 migration due to server issue</t>
  </si>
  <si>
    <t>2001-04-18T22:30:00Z</t>
  </si>
  <si>
    <t>xSellsys: Planning KX for PM change</t>
  </si>
  <si>
    <t>PM General: Rishi 1:1</t>
  </si>
  <si>
    <t>2001-04-18T19:00:00Z</t>
  </si>
  <si>
    <t>PM General: Amit 1:1</t>
  </si>
  <si>
    <t>2001-04-18T20:00:00Z</t>
  </si>
  <si>
    <t>PS/Sales Meeting w/ Dan</t>
  </si>
  <si>
    <t>2001-08-14T07:00:00Z</t>
  </si>
  <si>
    <t>2001-04-18T01:30:00Z</t>
  </si>
  <si>
    <t>Rao KX Training</t>
  </si>
  <si>
    <t>Rao KX transfer</t>
  </si>
  <si>
    <t>Process document discussion w/ Rishi</t>
  </si>
  <si>
    <t>2001-04-16T23:30:00Z</t>
  </si>
  <si>
    <t>Rao Time: Reviewing processes</t>
  </si>
  <si>
    <t>[dpatel, jennifer.park]</t>
  </si>
  <si>
    <t>2001-05-16T19:00:00Z</t>
  </si>
  <si>
    <t>Updated: Brownbag w/Venk - Group 3</t>
  </si>
  <si>
    <t>Sorry all, I had to re-schedule this one again.  Turns out Venk will be in Europe. Thanks! Amy</t>
  </si>
  <si>
    <t>2001-04-14T00:00:00Z</t>
  </si>
  <si>
    <t>Alerts Stuff: Pre-sales emails w/ Ron about the implementation process for EP's alert offering</t>
  </si>
  <si>
    <t>2001-04-16T16:30:00Z</t>
  </si>
  <si>
    <t>Process Documents: review</t>
  </si>
  <si>
    <t>2001-04-15T17:00:00Z</t>
  </si>
  <si>
    <t>xSellsys: Status discussion w/ Diva about PM on project</t>
  </si>
  <si>
    <t>2001-04-13T18:30:00Z</t>
  </si>
  <si>
    <t>Fleet Leasing: Pre-sales for EAIM (email, research w/ John and Rishi)</t>
  </si>
  <si>
    <t>[mahesh, miyuki.goldman, jjohnson, agrover, ann.sasso, nmehta, rgantly, rkaur]</t>
  </si>
  <si>
    <t>2001-06-13T18:30:00Z</t>
  </si>
  <si>
    <t>Updated: Siebel Demo</t>
  </si>
  <si>
    <t>I need to confirm with Elisabeth that the Training Room is available at this time.  I am almost positive that it is, but Elisabeth has already left for the day.  This meeting was scheduled at the request of Rajeev.</t>
  </si>
  <si>
    <t>[mahesh, agrover, ranand, rkaur, sanjay.dubey]</t>
  </si>
  <si>
    <t>2001-04-13T19:00:00Z</t>
  </si>
  <si>
    <t>Updated: farewell lunch to Rajiv Anand</t>
  </si>
  <si>
    <t>As per Sanjay's suggestion it is a chinese restaurant. Let us meet at noon near my office and we will go from here. House Of Cathay 1339 N 1st St San Jose, CA</t>
  </si>
  <si>
    <t>[jjohnson, fremont, ann.sasso]</t>
  </si>
  <si>
    <t>Lines of Communication / Process Improvements Discussion</t>
  </si>
  <si>
    <t>Agenda is to discuss some clarification to our roles, responsibilities, and lines of communication clarification that I've developed..  It spells out the project management role better, filling in some gaps.  I think this addresses concerns raised by each of you, address dev mgmt concerns, and reduces confusion all around. It's based on my current understanding of how things work down here, so it's critical that I haven't missed anything -- there aren't any "loopholes".  Here are the new points:  -&gt; All new doc work/requests (ie "new requirements") should go to Dave       -&gt; If doc owner assigned for a module, work with owner directly, cc Dave   -&gt; Dean is the 3.5SanJose Project Manager, responsible for the Doc Plan, Milestone Schedule, Overall Status      ..goes to the weekly (Wed) release status meet w/ R&amp;D mgmt NB: 3.5SanJose planning isn't finished; Dean has started the plan, Ann &amp; Jacinda need to contribute, I'll help NB: 4.0 planning won't happen till close to end of 3.5  -&gt; Writers are responsible for assessing impact of ongoing feature devs on the modules they own      ..so while Dean's got a high-level picture of the whole release and has a general idea of the impact of each feature on the doc set, the writers are ultimately responsible for ensuring that they're on top of anything they need to do in their modules. This means they're on virtually all feature aliases and are responsible for reviewing specs, attending weekly FS meetings where it makes sense to do so. They're primarily there to get updates and feature dev shifts. &lt;talk to Om about not requiring doc presense at these&gt;  ...TBD: Service Pack Stuff</t>
  </si>
  <si>
    <t>2001-04-13T17:30:00Z</t>
  </si>
  <si>
    <t>2001-04-13T17:00:00Z</t>
  </si>
  <si>
    <t>Fleet Leasing: Pre-sales about EAIM request from Jeff Newman</t>
  </si>
  <si>
    <t>2001-04-13T02:30:00Z</t>
  </si>
  <si>
    <t>1:1 Dinner Meeting w/ Amit</t>
  </si>
  <si>
    <t>2001-04-12T23:00:00Z</t>
  </si>
  <si>
    <t>Quicken: Help trouble shot OmniSky error w/ Stephen</t>
  </si>
  <si>
    <t>Quicken: Continue reviewing deffered item list.</t>
  </si>
  <si>
    <t>2001-04-12T18:00:00Z</t>
  </si>
  <si>
    <t>Openair: fill out capacity planning info</t>
  </si>
  <si>
    <t>2001-04-13T21:00:00Z</t>
  </si>
  <si>
    <t>Discussion w/ Mike Stoner</t>
  </si>
  <si>
    <t>About our discussion today.</t>
  </si>
  <si>
    <t>Quicken: Troubleticket problem analysis (OmniSky not working well)</t>
  </si>
  <si>
    <t>2001-04-12T13:30:00Z</t>
  </si>
  <si>
    <t>Planning the days activities</t>
  </si>
  <si>
    <t>2001-04-12T14:30:00Z</t>
  </si>
  <si>
    <t>2001-02-12T19:30:00Z</t>
  </si>
  <si>
    <t>lunch with Barbara</t>
  </si>
  <si>
    <t>2001-04-11T21:00:00Z</t>
  </si>
  <si>
    <t>Process discussion w/ Rishi</t>
  </si>
  <si>
    <t>2001-04-11T22:00:00Z</t>
  </si>
  <si>
    <t>America West: Planning future testing of upcoming website changes w/ customer (Victor)</t>
  </si>
  <si>
    <t>2001-04-11T01:00:00Z</t>
  </si>
  <si>
    <t>PSO Organization Discussion/Meeting</t>
  </si>
  <si>
    <t>2001-04-10T22:00:00Z</t>
  </si>
  <si>
    <t>Fleet Leasing: Performing app audit w/ Diana, John, and Rishi (Diana will make quick fix to app, but IDC needs to review code)</t>
  </si>
  <si>
    <t>2001-04-11T20:30:00Z</t>
  </si>
  <si>
    <t>Salesforce: Status discussion w/ PM</t>
  </si>
  <si>
    <t>Update: Let's have an internal meeting at 1:30 to discuss our strategy/position on this matter. I'm still waiting for confirmation from Mike about this call.  Please accept this meeting so that I can confirm with Mike.  Thanks.</t>
  </si>
  <si>
    <t>Alaska: Change Request - reviewing the request for making app changes and status w/ AE</t>
  </si>
  <si>
    <t>Quicken: Cookie status (internal details w/ Glenn and Meshele)</t>
  </si>
  <si>
    <t>2001-04-12T19:30:00Z</t>
  </si>
  <si>
    <t>Quicken: Review deffered item list from Andy</t>
  </si>
  <si>
    <t>Quicken Meeting: Review Deffered Item List w/ Andy</t>
  </si>
  <si>
    <t>2001-04-10T15:30:00Z</t>
  </si>
  <si>
    <t>Quicken: Troubleticket entry (could not login to Smart Phone app), tested and called support and IDC to help test.  While driving in.</t>
  </si>
  <si>
    <t>Multiple Cards Per Deck FS review meeting.</t>
  </si>
  <si>
    <t>2001-04-10T06:30:00Z</t>
  </si>
  <si>
    <t>Fleet Leasing - Project Plan updates (RIM delivery timeframe)</t>
  </si>
  <si>
    <t>2001-04-10T06:00:00Z</t>
  </si>
  <si>
    <t>Quicken: PM other - reviewing items to close project</t>
  </si>
  <si>
    <t>MEETING-2022</t>
  </si>
  <si>
    <t>2001-04-10T05:30:00Z</t>
  </si>
  <si>
    <t>Planning PM process planning meeting</t>
  </si>
  <si>
    <t>MEETING-2023</t>
  </si>
  <si>
    <t>[rmanocha, avyas, dpatel, bagrawal]</t>
  </si>
  <si>
    <t>2001-04-11T22:30:00Z</t>
  </si>
  <si>
    <t>PM Process Meeting</t>
  </si>
  <si>
    <t>As we need to desperately get our processes documented, I have scheduled a meeting on Wednesday to review our documents as a team.  Please try to review all the documents in the document templates folder before hand and come with your ideas on how to consolidate and package the materials as if we are going to create a single binder that describes our mobilization process.  Both from an internal and external point of view.  Thanks. Darshan</t>
  </si>
  <si>
    <t>2001-04-10T03:00:00Z</t>
  </si>
  <si>
    <t>Meeting Other - John/Bithi discussion</t>
  </si>
  <si>
    <t>MEETING-2025</t>
  </si>
  <si>
    <t>2001-04-09T23:30:00Z</t>
  </si>
  <si>
    <t>1:1 w/ Amit</t>
  </si>
  <si>
    <t>2001-04-09T22:00:00Z</t>
  </si>
  <si>
    <t>Communication Meeting Breakout Session</t>
  </si>
  <si>
    <t>2001-04-07T01:30:00Z</t>
  </si>
  <si>
    <t>Departmental Task - Status checking w/ Rao on the week's training</t>
  </si>
  <si>
    <t>MEETING-2029</t>
  </si>
  <si>
    <t>2001-04-10T17:00:00Z</t>
  </si>
  <si>
    <t>2001-01-25T02:00:00Z</t>
  </si>
  <si>
    <t>Ken Bucholz about bathroom 921-5377</t>
  </si>
  <si>
    <t>2001-04-06T22:00:00Z</t>
  </si>
  <si>
    <t>Quicken: Getting Acceptance for Smart Phone and Palm</t>
  </si>
  <si>
    <t>2001-04-06T20:30:00Z</t>
  </si>
  <si>
    <t>Operations Policy Meeting</t>
  </si>
  <si>
    <t>2001-04-06T16:30:00Z</t>
  </si>
  <si>
    <t>Lisa Meeting: Just getting updated on various things going on</t>
  </si>
  <si>
    <t>2001-04-06T15:00:00Z</t>
  </si>
  <si>
    <t>Fleet Leasing Palm app testing</t>
  </si>
  <si>
    <t>2001-04-05T22:30:00Z</t>
  </si>
  <si>
    <t>Talk w/ Robert Moore about Partner project deployments</t>
  </si>
  <si>
    <t>2001-04-05T20:00:00Z</t>
  </si>
  <si>
    <t>NTT: Coordinating help for their Ops training</t>
  </si>
  <si>
    <t>2001-04-06T21:00:00Z</t>
  </si>
  <si>
    <t>Fleet Leasing Meeting: Discuss Status w/ Customer</t>
  </si>
  <si>
    <t>2001-04-05T17:00:00Z</t>
  </si>
  <si>
    <t>Departmental Issue: Trying to figure out why no one was at training for 3.0 today.</t>
  </si>
  <si>
    <t>2001-04-05T04:00:00Z</t>
  </si>
  <si>
    <t>Planning Rao's schedule for KX</t>
  </si>
  <si>
    <t>2001-04-05T02:00:00Z</t>
  </si>
  <si>
    <t>Accenture XML: Transition plan for Bithi to hand off to Amit</t>
  </si>
  <si>
    <t>[jjohnson, ann.sasso]</t>
  </si>
  <si>
    <t>2001-07-24T17:00:00Z</t>
  </si>
  <si>
    <t>Conference Room - Manitoulin (Toronto)</t>
  </si>
  <si>
    <t>Updated: TPubs WholeTeam Meet</t>
  </si>
  <si>
    <t>Los Gatos room telephone (408) 562-7869 Manitoulin room telephone 416-366-6425 x375  Agenda  - Dave will put something together and circulate prior to meet - Send Dave anything you want to go over with whole team</t>
  </si>
  <si>
    <t>2001-04-05T01:00:00Z</t>
  </si>
  <si>
    <t>Ajay Alerts Product Planning Meeting</t>
  </si>
  <si>
    <t>2001-04-05T02:30:00Z</t>
  </si>
  <si>
    <t>xSellsys: Status meeting w/ Mehrak to discuss potential bug issues</t>
  </si>
  <si>
    <t>2001-04-05T00:00:00Z</t>
  </si>
  <si>
    <t>Quicken: Customer meeting (call and emails)</t>
  </si>
  <si>
    <t>2001-04-04T23:30:00Z</t>
  </si>
  <si>
    <t>Discuss w/ AE Quicken load testing (will wait until weekend)</t>
  </si>
  <si>
    <t>2001-04-04T22:00:00Z</t>
  </si>
  <si>
    <t>Review Process Document completion plan with Amit</t>
  </si>
  <si>
    <t>2001-04-04T16:30:00Z</t>
  </si>
  <si>
    <t>Departmental: Working w/ Amit to plan activities</t>
  </si>
  <si>
    <t>2001-04-04T06:00:00Z</t>
  </si>
  <si>
    <t>Working w/ Baxish to determine Palm Emulator problem w/ HTTPS sites</t>
  </si>
  <si>
    <t>2001-04-04T02:00:00Z</t>
  </si>
  <si>
    <t>Conduct Training - Discussing process flows with Rao</t>
  </si>
  <si>
    <t>MEETING-2049</t>
  </si>
  <si>
    <t>Salesforce: Maintenance Planning</t>
  </si>
  <si>
    <t>MEETING-205</t>
  </si>
  <si>
    <t>2001-01-02T21:30:00Z</t>
  </si>
  <si>
    <t>Func spec review for multiple softkeys enhancement</t>
  </si>
  <si>
    <t>Updated functional spec..     Krishna.</t>
  </si>
  <si>
    <t>Updated: PS Team Meeting with Lisa Q.</t>
  </si>
  <si>
    <t>2001-04-03T17:30:00Z</t>
  </si>
  <si>
    <t>Departmental Task: Meeting w/ Lisa and John</t>
  </si>
  <si>
    <t>2001-04-02T21:30:00Z</t>
  </si>
  <si>
    <t>Salesforce: Discussing Billable Status w/ Rishi</t>
  </si>
  <si>
    <t>2001-04-02T21:00:00Z</t>
  </si>
  <si>
    <t>USPS: Discussing Billable Status w/ Rishi</t>
  </si>
  <si>
    <t>2001-04-02T23:30:00Z</t>
  </si>
  <si>
    <t>2001-04-02T22:00:00Z</t>
  </si>
  <si>
    <t>America West: Discussing upcoming website change w/ Ricardo</t>
  </si>
  <si>
    <t>2001-04-02T22:30:00Z</t>
  </si>
  <si>
    <t>Sales Training: Making updates to PPT</t>
  </si>
  <si>
    <t>2001-04-03T00:30:00Z</t>
  </si>
  <si>
    <t>Sales Training: PS Process Flow</t>
  </si>
  <si>
    <t>MEETING-2059</t>
  </si>
  <si>
    <t>2001-04-02T17:30:00Z</t>
  </si>
  <si>
    <t>Misc. Project Status w/ Amit and Rishi</t>
  </si>
  <si>
    <t>2001-06-18T21:15:00Z</t>
  </si>
  <si>
    <t>Prakash and Ann - 1:1</t>
  </si>
  <si>
    <t>2001-04-02T07:00:00Z</t>
  </si>
  <si>
    <t>Quicken: App Review</t>
  </si>
  <si>
    <t>2001-04-02T03:00:00Z</t>
  </si>
  <si>
    <t>MEETING-2062</t>
  </si>
  <si>
    <t>2001-04-01T20:00:00Z</t>
  </si>
  <si>
    <t>Customer Meeting: Discussing deployment items</t>
  </si>
  <si>
    <t>2001-03-31T21:00:00Z</t>
  </si>
  <si>
    <t>Quicken: Deployment Stuff and app review</t>
  </si>
  <si>
    <t>2001-03-31T01:30:00Z</t>
  </si>
  <si>
    <t>Salesforce: Change Order planning for using different website location for Search function</t>
  </si>
  <si>
    <t>2001-03-31T02:30:00Z</t>
  </si>
  <si>
    <t>Fleet Mortgage: Status checking w/ Rishi</t>
  </si>
  <si>
    <t>2001-03-30T21:00:00Z</t>
  </si>
  <si>
    <t>Salesforce: Status checking w/ Rishi</t>
  </si>
  <si>
    <t>2001-03-30T02:00:00Z</t>
  </si>
  <si>
    <t>Salesforce: Status from Rishi</t>
  </si>
  <si>
    <t>2001-03-30T01:00:00Z</t>
  </si>
  <si>
    <t>xSellsys: Handling customer request for having demo available on Monday</t>
  </si>
  <si>
    <t>2001-03-29T23:00:00Z</t>
  </si>
  <si>
    <t>Fleet Leasing: Deployment plan</t>
  </si>
  <si>
    <t>2001-03-29T22:00:00Z</t>
  </si>
  <si>
    <t>Updated: Migrating Applications - Review meeting</t>
  </si>
  <si>
    <t>Rescheduling meeting due to conflict.  To review the migration document with review updates included.  Ruth</t>
  </si>
  <si>
    <t>2001-03-29T20:00:00Z</t>
  </si>
  <si>
    <t>CTIA: Planning on-going support plan</t>
  </si>
  <si>
    <t>2001-03-28T21:30:00Z</t>
  </si>
  <si>
    <t>BizDev: Talking to them about potential Airline offering (Ty)</t>
  </si>
  <si>
    <t>2001-03-28T17:30:00Z</t>
  </si>
  <si>
    <t>CTIA: Planning on sending 4 Solaris servers back to them</t>
  </si>
  <si>
    <t>Quicken: Feedback review and sent to AE</t>
  </si>
  <si>
    <t>2001-03-28T14:30:00Z</t>
  </si>
  <si>
    <t>Fleet Leasing: Customer feedback review and sent to AE</t>
  </si>
  <si>
    <t>2001-03-28T07:30:00Z</t>
  </si>
  <si>
    <t>Fleet Leasing: Deployment Planning</t>
  </si>
  <si>
    <t>2001-03-28T00:30:00Z</t>
  </si>
  <si>
    <t>CTIA: Follow-up planning</t>
  </si>
  <si>
    <t>2001-03-28T04:30:00Z</t>
  </si>
  <si>
    <t>PS Org Review Meeting</t>
  </si>
  <si>
    <t>2001-08-03T07:00:00Z</t>
  </si>
  <si>
    <t>Alex @ rocket camp</t>
  </si>
  <si>
    <t>Thinque: Discussing customer's feedback on performance</t>
  </si>
  <si>
    <t>2001-03-27T18:30:00Z</t>
  </si>
  <si>
    <t>Fleet Mortgage: Palm device troubleshooting with Judy</t>
  </si>
  <si>
    <t>MEETING-2082</t>
  </si>
  <si>
    <t>2001-03-27T17:30:00Z</t>
  </si>
  <si>
    <t>Saleforce.com: Pre-sales questions about OmniSky/Pocket PC Questions</t>
  </si>
  <si>
    <t>[rmanocha, dpatel, gpereira]</t>
  </si>
  <si>
    <t>2001-03-28T22:00:00Z</t>
  </si>
  <si>
    <t>Salesforce.com/OmniSky PocketPC Issue</t>
  </si>
  <si>
    <t>Let's have an internal discussion to discuss our current and planned product offering to field the OmniSky Pocket PC question from Salesforce before discussing it with them.  We'll let Mike Stoner at Salesforce know that we are investigating their question, but need to gather some more information to properly respond back with additional details.  Thanks. Darshan</t>
  </si>
  <si>
    <t>2001-03-27T02:30:00Z</t>
  </si>
  <si>
    <t>Salesforce: Discussing OmniSky Issue</t>
  </si>
  <si>
    <t>2001-03-27T04:30:00Z</t>
  </si>
  <si>
    <t>Meeting w/ John about Pricing for Testing Apps by AE</t>
  </si>
  <si>
    <t>2001-03-27T01:00:00Z</t>
  </si>
  <si>
    <t>Reviewing Timesheets</t>
  </si>
  <si>
    <t>2001-03-26T23:00:00Z</t>
  </si>
  <si>
    <t>2001-03-26T22:00:00Z</t>
  </si>
  <si>
    <t>xSellsys: Status review w/ Mehrak</t>
  </si>
  <si>
    <t>2001-03-26T22:30:00Z</t>
  </si>
  <si>
    <t>Fleet Leasing: Meeting w/ Customer to review outcome of customer testing</t>
  </si>
  <si>
    <t>2001-09-06T17:00:00Z</t>
  </si>
  <si>
    <t>Quick touch base | Ann/Dave</t>
  </si>
  <si>
    <t>Quick call to talk about 3.5 Offline plan..  Likely won't take an hour, really..  Dave's at W: 416-336-6425x732,  cell: 416-200-2292,  H: 905-637-2642 Ann's at W: (408) 562-7973</t>
  </si>
  <si>
    <t>2001-03-28T22:30:00Z</t>
  </si>
  <si>
    <t>Meeting w/ Rob to review final steps for acceptance and move to production</t>
  </si>
  <si>
    <t>2001-03-28T00:00:00Z</t>
  </si>
  <si>
    <t>Con call/w Accenture (Becky, Tom, Jeremy, Bryan) on migrating the CTIA portal</t>
  </si>
  <si>
    <t>Con call info to be emailed by Becky Smith...</t>
  </si>
  <si>
    <t>MEETING-2092</t>
  </si>
  <si>
    <t>2001-03-26T15:00:00Z</t>
  </si>
  <si>
    <t>Quicken: Smart Phone App Review</t>
  </si>
  <si>
    <t>2001-03-26T15:30:00Z</t>
  </si>
  <si>
    <t>Fleet Leasing: Palm App Review</t>
  </si>
  <si>
    <t>Fleet Mortgage Status Update w/ Rishi</t>
  </si>
  <si>
    <t>MEETING-2095</t>
  </si>
  <si>
    <t>2001-03-26T18:30:00Z</t>
  </si>
  <si>
    <t>USPS Status Update w/ Rishi</t>
  </si>
  <si>
    <t>2001-03-25T23:30:00Z</t>
  </si>
  <si>
    <t>Fleet Leasing: Deployment planning</t>
  </si>
  <si>
    <t>MEETING-2097</t>
  </si>
  <si>
    <t>2001-03-26T01:00:00Z</t>
  </si>
  <si>
    <t>2001-03-26T00:00:00Z</t>
  </si>
  <si>
    <t>Quicken: Palm app testing</t>
  </si>
  <si>
    <t>2001-03-24T20:00:00Z</t>
  </si>
  <si>
    <t>Quicken: App Deployment planning</t>
  </si>
  <si>
    <t>[agrover]</t>
  </si>
  <si>
    <t>2001-07-26T11:30:00Z</t>
  </si>
  <si>
    <t>Off-Line review</t>
  </si>
  <si>
    <t>2001-03-23T22:00:00Z</t>
  </si>
  <si>
    <t>Fleet Leasing: Customer Calls</t>
  </si>
  <si>
    <t>2001-03-23T18:00:00Z</t>
  </si>
  <si>
    <t>Quicken: Meeting with AE/IDC to review remaining feedback items</t>
  </si>
  <si>
    <t>MEETING-2102</t>
  </si>
  <si>
    <t>2001-03-23T20:30:00Z</t>
  </si>
  <si>
    <t>Fleet Leasing: Trouble Shooting Mobile Device w/ Customer trying to access Palm app</t>
  </si>
  <si>
    <t>2001-03-23T14:00:00Z</t>
  </si>
  <si>
    <t>Quicken: Internal Status Reporting and Planning</t>
  </si>
  <si>
    <t>MEETING-2104</t>
  </si>
  <si>
    <t>2001-03-23T08:00:00Z</t>
  </si>
  <si>
    <t>Quicken: Smart Phone and Palm testing in production</t>
  </si>
  <si>
    <t>2001-03-23T12:00:00Z</t>
  </si>
  <si>
    <t>Quicken: Consolidating Feedback from customer meeting to send to AE</t>
  </si>
  <si>
    <t>2001-03-23T01:00:00Z</t>
  </si>
  <si>
    <t>Salesforce: Discussing questions from Rishi about website changes</t>
  </si>
  <si>
    <t>MEETING-2107</t>
  </si>
  <si>
    <t>2001-03-23T00:30:00Z</t>
  </si>
  <si>
    <t>CTIA: Transition Planning</t>
  </si>
  <si>
    <t>2001-03-23T02:30:00Z</t>
  </si>
  <si>
    <t>MEETING-2109</t>
  </si>
  <si>
    <t>2001-03-23T01:30:00Z</t>
  </si>
  <si>
    <t>2001-02-22T21:30:00Z</t>
  </si>
  <si>
    <t>Ann,  Can we please move our meeting up to today so we can discuss Doc/Engineering/Management issues immediately? Thanks. \Steve   Hi. Let's meet so we can get to know one another. I'd also be interested in knowing why you came to AvocadoIT, if you are happy at the moment, and what you like and don't like about our environment. I look forward to it. \Steve</t>
  </si>
  <si>
    <t>2001-03-26T17:30:00Z</t>
  </si>
  <si>
    <t>Call with AC about CTIA hosting transfer</t>
  </si>
  <si>
    <t>877.865.7031 Passcode: 6078392 # Company: AvocadoIT Inc. Host: Amit Sethi</t>
  </si>
  <si>
    <t>2001-03-22T22:00:00Z</t>
  </si>
  <si>
    <t>Quicken: App Review for Smart Phone</t>
  </si>
  <si>
    <t>MEETING-2112</t>
  </si>
  <si>
    <t>2001-03-22T17:00:00Z</t>
  </si>
  <si>
    <t>Fleet Leasing: Deployment status review</t>
  </si>
  <si>
    <t>2001-03-22T16:00:00Z</t>
  </si>
  <si>
    <t>Quicken: Discussing the Smart Phone status with AE/Baxish</t>
  </si>
  <si>
    <t>2001-03-22T07:00:00Z</t>
  </si>
  <si>
    <t>Fleet Leasing: Testing application for customer review tomorrow</t>
  </si>
  <si>
    <t>MEETING-2115</t>
  </si>
  <si>
    <t>2001-03-22T06:00:00Z</t>
  </si>
  <si>
    <t>Quicken: Discussions with AE to determine possible solutions to Smart Phone issue (w/ Richard and Baxish)</t>
  </si>
  <si>
    <t>2001-03-22T03:30:00Z</t>
  </si>
  <si>
    <t>Quicken: App Review on Test Server 1</t>
  </si>
  <si>
    <t>2001-03-22T02:00:00Z</t>
  </si>
  <si>
    <t>Call Ajay</t>
  </si>
  <si>
    <t>2001-03-21T18:00:00Z</t>
  </si>
  <si>
    <t>CTIA: Check on status w/ Amit</t>
  </si>
  <si>
    <t>[ann.sasso, gpereira, nmehta]</t>
  </si>
  <si>
    <t>2001-05-22T17:30:00Z</t>
  </si>
  <si>
    <t>PocketPC functional spec review</t>
  </si>
  <si>
    <t>We did have a functional spec review meeting today. Attendees were myself, Nihar, Yuyu, Ann, Jyothsna. We had some discussions. I have updated the document. As everybody could not attend the meeting, we will have a follow up meeting tomorrow.  Thanks arun</t>
  </si>
  <si>
    <t>2001-03-22T19:30:00Z</t>
  </si>
  <si>
    <t>Fleet Leasing Meeting w/ Customer to test app</t>
  </si>
  <si>
    <t>2001-03-21T17:00:00Z</t>
  </si>
  <si>
    <t>Fleet Leasing: Customer Call</t>
  </si>
  <si>
    <t>2001-03-21T09:00:00Z</t>
  </si>
  <si>
    <t>Fleet Leasing: Reviewing customer feedback and then sending modified version to AE</t>
  </si>
  <si>
    <t>2001-03-21T07:30:00Z</t>
  </si>
  <si>
    <t>Quicken: Status review with IDC</t>
  </si>
  <si>
    <t>2001-03-20T23:00:00Z</t>
  </si>
  <si>
    <t>Alaska: PS ART Review</t>
  </si>
  <si>
    <t>MEETING-2125</t>
  </si>
  <si>
    <t>Quicken: Meeting with Andy here in San Jose</t>
  </si>
  <si>
    <t>2001-03-20T19:30:00Z</t>
  </si>
  <si>
    <t>Fleet Leasing: Project Meeting w/ Support team that is here for training</t>
  </si>
  <si>
    <t>2001-03-20T19:00:00Z</t>
  </si>
  <si>
    <t>Quicken Customer meeting: quick status meeting and discussing SSL implementation</t>
  </si>
  <si>
    <t>2001-03-21T00:00:00Z</t>
  </si>
  <si>
    <t>Quicken: customer status meeting with Andy</t>
  </si>
  <si>
    <t>2001-03-20T01:00:00Z</t>
  </si>
  <si>
    <t>Other: Misc. emails to other departments (Training, Product Marketing)</t>
  </si>
  <si>
    <t>[mahesh, sausalito, jjohnson, vmundhra, ann.sasso, nmehta, rkaur, sanjay.dubey]</t>
  </si>
  <si>
    <t>2001-08-01T20:00:00Z</t>
  </si>
  <si>
    <t>R&amp;D "All Hands" Meeting</t>
  </si>
  <si>
    <t>This meeting will regularly occur every other Tuesday following this meeting.  I have scheduled this meeting separately because it is occuring on Wednesday.  Thanks for your patience and understanding!</t>
  </si>
  <si>
    <t>MEETING-2130</t>
  </si>
  <si>
    <t>2001-03-19T22:00:00Z</t>
  </si>
  <si>
    <t>xSellsys Status review with Mehrak</t>
  </si>
  <si>
    <t>2001-03-19T19:00:00Z</t>
  </si>
  <si>
    <t>Fleet Leasing: Prep Rishi to do Support training on app</t>
  </si>
  <si>
    <t>2001-03-19T16:30:00Z</t>
  </si>
  <si>
    <t>Fleet Leasing: Reviewing Customer Feedback</t>
  </si>
  <si>
    <t>Quicken: Customer status meeting</t>
  </si>
  <si>
    <t>2001-03-16T02:00:00Z</t>
  </si>
  <si>
    <t>Fleet App Review</t>
  </si>
  <si>
    <t>2001-03-15T06:00:00Z</t>
  </si>
  <si>
    <t>2001-03-16T01:00:00Z</t>
  </si>
  <si>
    <t>CTIA: Support Plan Document Review</t>
  </si>
  <si>
    <t>2001-03-15T22:30:00Z</t>
  </si>
  <si>
    <t>Quicken Status Review</t>
  </si>
  <si>
    <t>2001-03-15T19:30:00Z</t>
  </si>
  <si>
    <t>Fleet: Drop 1 Deployment Issues w/ Internet Problem</t>
  </si>
  <si>
    <t>[mahesh, miyuki.goldman, jjohnson, vmundhra, ann.sasso, nmehta, rkaur, sanjay.dubey]</t>
  </si>
  <si>
    <t>2001-09-10T20:30:00Z</t>
  </si>
  <si>
    <t>Lisa Crowder's Wedding</t>
  </si>
  <si>
    <t>Lisa is getting married this week. When she gets back on Monday, come and share a cake and congratulate her.   If you would like to contribute to a wedding gift, please see Elisabeth. She has a card for all to sign. (Be secretive- Lisa does not know.)</t>
  </si>
  <si>
    <t>2001-03-15T21:00:00Z</t>
  </si>
  <si>
    <t>Pre-Sales: Alerts Product Planning Meeting</t>
  </si>
  <si>
    <t>2001-03-15T04:00:00Z</t>
  </si>
  <si>
    <t>CTIA Status Review</t>
  </si>
  <si>
    <t>2001-03-14T23:30:00Z</t>
  </si>
  <si>
    <t>Fleet Mortgage - Change Order for short demo</t>
  </si>
  <si>
    <t>2001-03-15T00:30:00Z</t>
  </si>
  <si>
    <t>Quicken: Customer Meeting to review Smart Phone feedback</t>
  </si>
  <si>
    <t>xSellsys Status Review w/ Mehrak</t>
  </si>
  <si>
    <t>2001-03-14T20:00:00Z</t>
  </si>
  <si>
    <t>Quicken: Reviewing Feedback Process w/ Andy</t>
  </si>
  <si>
    <t>Departmental Task - Discussing Timesheet process and codes/Scoping process</t>
  </si>
  <si>
    <t>2001-03-14T22:30:00Z</t>
  </si>
  <si>
    <t>Quicken Customer Meeting</t>
  </si>
  <si>
    <t>2001-03-15T17:00:00Z</t>
  </si>
  <si>
    <t>Departmental Task: Scoping and Process Meeting</t>
  </si>
  <si>
    <t>I would like to have a meeting to discuss our process for scoping.  In evaluating our development time spent vs. the scoping provided to the customer, we are over (by a lot) on the 2 projects I have researched so far.  (Intuit and Fleet Mortgage)  We need to have a more accurate way of scoping our projects.  Let's brainstorm.  Lisa</t>
  </si>
  <si>
    <t>[avyas, dpatel]</t>
  </si>
  <si>
    <t>2001-03-14T23:00:00Z</t>
  </si>
  <si>
    <t>Discuss CTIA</t>
  </si>
  <si>
    <t>2001-01-31T18:00:00Z</t>
  </si>
  <si>
    <t>Call Mary Ellen Smith at Land title 558-9780 x222</t>
  </si>
  <si>
    <t>2001-03-15T03:00:00Z</t>
  </si>
  <si>
    <t>Talk to Rishi about his raise</t>
  </si>
  <si>
    <t>2001-03-14T04:00:00Z</t>
  </si>
  <si>
    <t>CTIA Status Review w/ Amit V.</t>
  </si>
  <si>
    <t>2001-03-14T03:00:00Z</t>
  </si>
  <si>
    <t>Quicken: Reviewing Issue w/ Portfolio Source Page Selected</t>
  </si>
  <si>
    <t>2001-03-14T02:00:00Z</t>
  </si>
  <si>
    <t>Quicken - Smart Phone App Review</t>
  </si>
  <si>
    <t>[betty.bauza, dpatel, gpereira, george.richard, marie.washington]</t>
  </si>
  <si>
    <t>2001-03-14T21:30:00Z</t>
  </si>
  <si>
    <t>Updated: Conf Call to discuss Accenture License and Support</t>
  </si>
  <si>
    <t>Conference Call Information - 4:30pm EST Dial In - 877-865-7025 Pass Code - 6272026# Conf # - 3724993  -------------------- Now that we have trained dozens of consultants at Accenture, they now want to use the EMDS to develop applications for their customers.  For phase two of the USPS project, Accenture wants to develop the enhanced track/confirm and post office locator, while AvocadoIT would do the e-BillPay application.   AvocadoIT would continue to host all of the applications.  This raises a couple of issues which we need to address now, before we get to far along on this effort.  1.  Per our marketing agreement with Accenture, free copies of the s/w can only be used for training consultants, creating demos and for marketing / promotional purposes. As for developing customer applications, Accenture and or the customer will have to purchase a development and or production license.  We need to address this with Accenture and make sure that everyone understands this policy.  We should also be ready to propose a license arrangement that will allow Accenture to develop applications for USPS and other customers.  2.  With Accenture doing the development and AvocadoIT doing the hosting, this raises issues with regards to ongoing support and maintenance of the application.  Operations needs to identify all of the issues and determine how we can address them.  Again, I would like to get this done now rather then when we are ready to host the Accenture application.   I think a conference call will be the best way to work through these issues.  I will set up a conference bridge tomorrow and send out the dial in / passcode to everyone.  Thanks for your help, Tony  Anthony N. Tarsia Director of Sales AvocadoIT, Inc. 4094 Majestic Lane, PMB 127 Fairfax, VA 22033  Office - 703-273-6313      Cell - 703-861-5292 Fax - 703-995-4722          E-mail - anthony.tarsia@avocadoit.com http://www.avocadoit.com</t>
  </si>
  <si>
    <t>MEETING-2155</t>
  </si>
  <si>
    <t>Meet Sammy the Bull</t>
  </si>
  <si>
    <t>At SFO Airport Marriott.</t>
  </si>
  <si>
    <t>2001-03-13T23:00:00Z</t>
  </si>
  <si>
    <t>Internal Meeting w/Rishi</t>
  </si>
  <si>
    <t>Discussing general issues.</t>
  </si>
  <si>
    <t>2001-03-13T22:00:00Z</t>
  </si>
  <si>
    <t>xSellsys Meeting w/ Mehrak</t>
  </si>
  <si>
    <t>2001-03-13T21:00:00Z</t>
  </si>
  <si>
    <t>Fleet Leasing Palm App Review</t>
  </si>
  <si>
    <t>2001-03-13T20:30:00Z</t>
  </si>
  <si>
    <t>Quicken Smart Phone App Review</t>
  </si>
  <si>
    <t>Call Dr. Brody 408-247-4900</t>
  </si>
  <si>
    <t>2001-03-13T16:00:00Z</t>
  </si>
  <si>
    <t>Fleet Leasing: Palm App AE Discussions</t>
  </si>
  <si>
    <t>2001-03-13T06:00:00Z</t>
  </si>
  <si>
    <t>2001-03-13T05:00:00Z</t>
  </si>
  <si>
    <t>Quicken - Palm Feedback Review w/ Andy</t>
  </si>
  <si>
    <t>2001-03-13T01:00:00Z</t>
  </si>
  <si>
    <t>Fleet - Meeting to plan Support Training</t>
  </si>
  <si>
    <t>2001-03-12T19:30:00Z</t>
  </si>
  <si>
    <t>Fidelity Canada Pre-Sales Meeting for RIM/Palm Apps</t>
  </si>
  <si>
    <t>2001-03-12T21:30:00Z</t>
  </si>
  <si>
    <t>Quicken Status Meeting R&amp;D Bug</t>
  </si>
  <si>
    <t>Discuss Quicken status and options for solving the HTTPS issue.</t>
  </si>
  <si>
    <t>2001-03-10T02:30:00Z</t>
  </si>
  <si>
    <t>Quicken App Review</t>
  </si>
  <si>
    <t>2001-03-12T18:00:00Z</t>
  </si>
  <si>
    <t>Fleet - AE Meeting</t>
  </si>
  <si>
    <t>2001-03-10T00:00:00Z</t>
  </si>
  <si>
    <t>2001-03-09T23:00:00Z</t>
  </si>
  <si>
    <t>Quicken Palm App Review</t>
  </si>
  <si>
    <t>2001-03-09T21:00:00Z</t>
  </si>
  <si>
    <t>Quicken Bug Status Review</t>
  </si>
  <si>
    <t>2001-03-09T11:30:00Z</t>
  </si>
  <si>
    <t>2001-03-09T09:00:00Z</t>
  </si>
  <si>
    <t>Quicken - Smart Phone DDS Updates</t>
  </si>
  <si>
    <t>2001-03-09T08:30:00Z</t>
  </si>
  <si>
    <t>Fleet Leasing: Palm application initial review</t>
  </si>
  <si>
    <t>2001-03-09T08:00:00Z</t>
  </si>
  <si>
    <t>Quicken: PM - Reviewing status and responding to customer emails</t>
  </si>
  <si>
    <t>2001-03-09T02:30:00Z</t>
  </si>
  <si>
    <t>Other - Departmental Task (general email review, etc.)</t>
  </si>
  <si>
    <t>2001-03-09T01:00:00Z</t>
  </si>
  <si>
    <t>Quicken - App Review</t>
  </si>
  <si>
    <t>2001-03-08T22:00:00Z</t>
  </si>
  <si>
    <t>Salesforce - Change Request Review</t>
  </si>
  <si>
    <t>2001-03-08T17:30:00Z</t>
  </si>
  <si>
    <t>Updated: IP group meeting</t>
  </si>
  <si>
    <t>I'm updating the group meeting as I've been at the quarterly managers meeting today.  See you tomorrow.  Ruth</t>
  </si>
  <si>
    <t>2001-03-08T05:30:00Z</t>
  </si>
  <si>
    <t>xSellsys Status Meeting</t>
  </si>
  <si>
    <t>2001-03-07T21:30:00Z</t>
  </si>
  <si>
    <t>Fleet Status Updates</t>
  </si>
  <si>
    <t>2001-03-08T05:00:00Z</t>
  </si>
  <si>
    <t>Thinque Status Meeting</t>
  </si>
  <si>
    <t>2001-03-08T04:00:00Z</t>
  </si>
  <si>
    <t>Salesforce Status Meeting</t>
  </si>
  <si>
    <t>MEETING-2184</t>
  </si>
  <si>
    <t>2001-03-08T03:00:00Z</t>
  </si>
  <si>
    <t>Quicken Bug Fix Discussion (HTTPS for Login)</t>
  </si>
  <si>
    <t>2001-03-08T02:00:00Z</t>
  </si>
  <si>
    <t>CTIA Status Updates from Amit V.</t>
  </si>
  <si>
    <t>2001-03-07T22:00:00Z</t>
  </si>
  <si>
    <t>Quicken - App Review and DDS Updates</t>
  </si>
  <si>
    <t>2001-03-07T19:30:00Z</t>
  </si>
  <si>
    <t>Quicken - Application Review</t>
  </si>
  <si>
    <t>2001-03-07T18:30:00Z</t>
  </si>
  <si>
    <t>CTIA Meeting with Amit S. and Robert M. to discuss contingency plan</t>
  </si>
  <si>
    <t>2001-03-08T23:30:00Z</t>
  </si>
  <si>
    <t>Updated: Product Roadmap presentation to AE (by Amitabh)</t>
  </si>
  <si>
    <t>[fremont, ann.sasso]</t>
  </si>
  <si>
    <t>2001-07-03T21:30:00Z</t>
  </si>
  <si>
    <t>Updated: Time Changed because of Ann: JSky - GoWeb: FS weekly meeting</t>
  </si>
  <si>
    <t>MEETING-2190</t>
  </si>
  <si>
    <t>2001-03-07T09:30:00Z</t>
  </si>
  <si>
    <t>Quicken Smart Phone DDS Updates</t>
  </si>
  <si>
    <t>2001-03-07T06:30:00Z</t>
  </si>
  <si>
    <t>Accenture/CTIA - Project Planning</t>
  </si>
  <si>
    <t>2001-03-07T03:30:00Z</t>
  </si>
  <si>
    <t>Quicken Meeting - Discuss Smart Phone DDS</t>
  </si>
  <si>
    <t>2001-03-07T03:00:00Z</t>
  </si>
  <si>
    <t>AE/PM Process Meeting</t>
  </si>
  <si>
    <t>2001-03-07T17:30:00Z</t>
  </si>
  <si>
    <t>Fleet Leasing - Customer Meeting to discuss status</t>
  </si>
  <si>
    <t>MEETING-2196</t>
  </si>
  <si>
    <t>2001-03-05T03:00:00Z</t>
  </si>
  <si>
    <t>Quicken Feedback Form updates for Palm</t>
  </si>
  <si>
    <t>2001-03-04T21:00:00Z</t>
  </si>
  <si>
    <t>Quicken Meeting - Palm App Review</t>
  </si>
  <si>
    <t>2001-03-02T22:30:00Z</t>
  </si>
  <si>
    <t>2001-03-02T17:30:00Z</t>
  </si>
  <si>
    <t>UI Training - Day 2</t>
  </si>
  <si>
    <t>Day 2 of UI Training (we plan to have just one more session after this).  Please read the materials in the binder for Day 1 that we quickly skimmed through in training and take a quick look at www.guru.com.  Also, training will be in the Santa Clara conference room on Friday.  The major goal of this training is to improve our ability to design mobile application which translates into better DDSs.  All of us are expected to use the concepts gained from these sessions in our role.  Thanks. Darshan</t>
  </si>
  <si>
    <t>[agrover, nmehta, rkaur, sanjay.dubey]</t>
  </si>
  <si>
    <t>2001-05-01T22:00:00Z</t>
  </si>
  <si>
    <t>discuss about 3.0 postpartum</t>
  </si>
  <si>
    <t>Let's meet immediately after Prasad's group meeting to discuss about your feedback on 3.0 project - ex. what is your feedback on QA, what is your feedback on the new process initiative we took in 3.0, etc.  Thanks, Nihar</t>
  </si>
  <si>
    <t>2001-06-18T19:30:00Z</t>
  </si>
  <si>
    <t>Documentation Team meeting with Prakash</t>
  </si>
  <si>
    <t>[rmanocha, kchancellor, dpatel]</t>
  </si>
  <si>
    <t>[rmanocha, sausalito, dpatel, gpereira]</t>
  </si>
  <si>
    <t>2001-03-02T00:00:00Z</t>
  </si>
  <si>
    <t>Salesforce.com Application Mobilization review</t>
  </si>
  <si>
    <t>Folks,  I'm setting up this meeting to follow-up on the issues raised by Salesforce.com regarding the long time frame for mobilizing the updated version of their site. They have a fairly complex site with lots of configurable components. I'd like to have Rishi walk us through their site / application and educate us about the factors that drive the long mobilization lead time. I'd then like to do some collective brainstorming on what can be done (if anything) to reduce the lead time. We should also think about any potential enhancements we can do in EMDS to address the types of complexities in the Salesforce.com application.  Thanks,  Glenn.</t>
  </si>
  <si>
    <t>2001-03-01T18:00:00Z</t>
  </si>
  <si>
    <t>Part 2 of this mornings meeting</t>
  </si>
  <si>
    <t>2001-02-28T20:30:00Z</t>
  </si>
  <si>
    <t>Fleet Meeting</t>
  </si>
  <si>
    <t>2001-02-28T18:00:00Z</t>
  </si>
  <si>
    <t>Discuss process and procedures across AE and PM</t>
  </si>
  <si>
    <t>2001-02-27T23:00:00Z</t>
  </si>
  <si>
    <t>Bithi Meeting</t>
  </si>
  <si>
    <t>2001-03-03T01:00:00Z</t>
  </si>
  <si>
    <t>2001-02-23T17:00:00Z</t>
  </si>
  <si>
    <t>Quicken/Andy Meeting</t>
  </si>
  <si>
    <t>MEETING-2209</t>
  </si>
  <si>
    <t>UI Training - Day One</t>
  </si>
  <si>
    <t>Bhagavan will be conducting the first HALF-day UI training session on Wednesday afternoon.  There will now be 4 half-day sessions instead of 2 full days.  The first session will be in the big training room.  Please see Bhagavan if you have any questions.  Thanks. Darshan</t>
  </si>
  <si>
    <t>2001-03-29T19:30:00Z</t>
  </si>
  <si>
    <t>Release Note Review meeting</t>
  </si>
  <si>
    <t>To review:  EMDS Release Notes EMAS Release notes Installation issues covered in the install.txt file</t>
  </si>
  <si>
    <t>Status Meeting - Celeris Mortgage</t>
  </si>
  <si>
    <t>Status Meeting with Judy for the first half-hour and then a discussion about training options.  Let me know if Rob accepts so I'll invite Chris to this meeting as well. Chris's schedule looks open during this time tomorrow.</t>
  </si>
  <si>
    <t>Discuss Support Plan for CTIA Project</t>
  </si>
  <si>
    <t>MEETING-2212</t>
  </si>
  <si>
    <t>2001-02-22T18:00:00Z</t>
  </si>
  <si>
    <t>Bhagavan Meeting</t>
  </si>
  <si>
    <t>Special one-day EMDS training</t>
  </si>
  <si>
    <t>Various people have asked for a one-day introduction to the EMDS.  If you know of others who should be invited, please forward their names to me.</t>
  </si>
  <si>
    <t>split meeting with new sales guy</t>
  </si>
  <si>
    <t>2001-02-21T19:00:00Z</t>
  </si>
  <si>
    <t>UI Training w/ Bhagavan</t>
  </si>
  <si>
    <t>Per Darshan's email:</t>
  </si>
  <si>
    <t>UI Training</t>
  </si>
  <si>
    <t>[ruyben.seth, dpatel]</t>
  </si>
  <si>
    <t>2001-02-21T00:00:00Z</t>
  </si>
  <si>
    <t>Timesheet Review Meeting</t>
  </si>
  <si>
    <t>Now that we've had our first round of timesheet submissions I would like to get everyone together to discuss the process, areas for improvement, etc.</t>
  </si>
  <si>
    <t>2001-08-02T07:00:00Z</t>
  </si>
  <si>
    <t>[kkerr, dpatel]</t>
  </si>
  <si>
    <t>2001-02-19T22:15:00Z</t>
  </si>
  <si>
    <t>Meeting to discuss customer checklist document</t>
  </si>
  <si>
    <t>2001-02-20T00:00:00Z</t>
  </si>
  <si>
    <t>[dswanson, sausalito, dpatel]</t>
  </si>
  <si>
    <t>2001-03-09T18:00:00Z</t>
  </si>
  <si>
    <t>Updated: Exec. Solutions Sales Training</t>
  </si>
  <si>
    <t>MEETING-2223</t>
  </si>
  <si>
    <t>2001-02-15T23:00:00Z</t>
  </si>
  <si>
    <t>CTIA: Conference Call with Accenture and LasVegas.com</t>
  </si>
  <si>
    <t>Talk through project specifics, updates, and closure of action items. Thanks.  Ty</t>
  </si>
  <si>
    <t>2001-02-16T21:00:00Z</t>
  </si>
  <si>
    <t>Fleet Leasing Meeting</t>
  </si>
  <si>
    <t>2001-02-13T23:00:00Z</t>
  </si>
  <si>
    <t>Contract Review Time</t>
  </si>
  <si>
    <t>2001-02-14T17:30:00Z</t>
  </si>
  <si>
    <t>Front Lobby</t>
  </si>
  <si>
    <t>Meet with Accenture folks</t>
  </si>
  <si>
    <t>2001-02-14T18:30:00Z</t>
  </si>
  <si>
    <t>Discuss Operational Procedures &amp; Security with Accenture</t>
  </si>
  <si>
    <t>2001-03-05T23:00:00Z</t>
  </si>
  <si>
    <t>Nilesh's office</t>
  </si>
  <si>
    <t>FW: Offiline Browsing training</t>
  </si>
  <si>
    <t>Offiline Browsing training</t>
  </si>
  <si>
    <t>MEETING-2230</t>
  </si>
  <si>
    <t>2001-02-15T18:00:00Z</t>
  </si>
  <si>
    <t>Discuss USPS Project Status with Accenture</t>
  </si>
  <si>
    <t>2001-02-13T01:00:00Z</t>
  </si>
  <si>
    <t>CTIA Project Meeting</t>
  </si>
  <si>
    <t>Meeting with team</t>
  </si>
  <si>
    <t>Also the rest of Darshan's team (project managers)</t>
  </si>
  <si>
    <t>[rmanocha, sreddy, avyas, dpatel]</t>
  </si>
  <si>
    <t>2001-02-14T01:45:00Z</t>
  </si>
  <si>
    <t>Open Air Training</t>
  </si>
  <si>
    <t>Prep for Training of AE on Open Air</t>
  </si>
  <si>
    <t>Finalize the training for AEs.</t>
  </si>
  <si>
    <t>Fleet Leasing Kickoff Con Call</t>
  </si>
  <si>
    <t>Bridge number:  888-252-8682  passcode:  6959835  Meeting begins at 10:00 am PST</t>
  </si>
  <si>
    <t>MEETING-2236</t>
  </si>
  <si>
    <t>Updated: Celeris Financial Kick-off Con Call</t>
  </si>
  <si>
    <t>Please note the correct bridge number:  888-252-8652.  Sorry for the confusion.  Passcode:  6951875  Meeting begins at 10:00 am PST</t>
  </si>
  <si>
    <t>MEETING-2237</t>
  </si>
  <si>
    <t>2001-02-09T02:00:00Z</t>
  </si>
  <si>
    <t>Dave Meltzer Meeting</t>
  </si>
  <si>
    <t>MEETING-2238</t>
  </si>
  <si>
    <t>2001-02-06T17:30:00Z</t>
  </si>
  <si>
    <t>CTIA Project Kickoff Meeting</t>
  </si>
  <si>
    <t>Conference Call with Accenture.   Please contact me if you have any questions.   Amit Vyas Email : amit.vyas@avocadoit.com Direct: 408-562-8114 Mobile: 408-857-8525</t>
  </si>
  <si>
    <t>2001-02-05T23:00:00Z</t>
  </si>
  <si>
    <t>CTIA Meeting w/ Robert Moore</t>
  </si>
  <si>
    <t>2001-09-07T17:00:00Z</t>
  </si>
  <si>
    <t>Techpubs / 3.5 release meet</t>
  </si>
  <si>
    <t>Locations--  - Toronto - Dave's office - 416-366-6425 x732 - San Jose - Fremont - 408-562-7863  Agenda-- 1. Quick Progress / Status [everyone] 2. Updates on old Action Items [Dave] 3. New Overall 3.5 Project Issues (the meat of the meet) [everyone]     a- Overall Doc Set - delivery format integration (PDF/HTML)     b- New Module Naming - everyone clear on the new/old/new names of things for 3.5?     c- Manual Titles - renaming some for consistency [Wayne lead] 3. Infrastructure [Dave, everyone]     a- Frame 6 - who, when, why, how     b- Source - how to share source for 3.5, initial thoughts on common source repository     c- Frame template, mods made for Alerts, what next? 4. New regular time for this?  Weekly or bi-weekly? [everyone]</t>
  </si>
  <si>
    <t>2001-02-05T22:00:00Z</t>
  </si>
  <si>
    <t>Accenture/USPS Meeting</t>
  </si>
  <si>
    <t>Paytrust Help</t>
  </si>
  <si>
    <t>Con Call with Jerry, Pedro and Bob? Discuss Issues</t>
  </si>
  <si>
    <t>MEETING-2244</t>
  </si>
  <si>
    <t>2001-02-02T20:30:00Z</t>
  </si>
  <si>
    <t>EP Communication Meeting</t>
  </si>
  <si>
    <t>[ruyben.seth, tvansteenburgh, dpatel]</t>
  </si>
  <si>
    <t>Updated: Open Air Implementation Meeting</t>
  </si>
  <si>
    <t>2001-02-07T16:00:00Z</t>
  </si>
  <si>
    <t>Open Air Implementation Meeting</t>
  </si>
  <si>
    <t>Please plan on attending this two day implementation meeting.</t>
  </si>
  <si>
    <t>2001-02-02T17:00:00Z</t>
  </si>
  <si>
    <t>Updated: PM Process Meeting w/Lunch</t>
  </si>
  <si>
    <t>MEETING-2248</t>
  </si>
  <si>
    <t>2001-02-01T19:00:00Z</t>
  </si>
  <si>
    <t>Quicken Meeting with Andy</t>
  </si>
  <si>
    <t>2001-02-01T00:30:00Z</t>
  </si>
  <si>
    <t>Michelle Pleasha Meeting</t>
  </si>
  <si>
    <t>2001-03-06T00:00:00Z</t>
  </si>
  <si>
    <t>follow up with Mark on Error Messages</t>
  </si>
  <si>
    <t>Xsellsys review and application walk thru</t>
  </si>
  <si>
    <t>MEETING-2252</t>
  </si>
  <si>
    <t>2001-01-30T00:30:00Z</t>
  </si>
  <si>
    <t>2001-01-30T18:30:00Z</t>
  </si>
  <si>
    <t>Define exercises to be completed prior to training next week.</t>
  </si>
  <si>
    <t>2001-01-30T22:30:00Z</t>
  </si>
  <si>
    <t>Project Billing discussion</t>
  </si>
  <si>
    <t>Discuss project billing - what we should be billing vs not.</t>
  </si>
  <si>
    <t>SE Training Materials to be mailed</t>
  </si>
  <si>
    <t>We will go over the materials that we have ready today, so that we can mail them. Please respond. Elba</t>
  </si>
  <si>
    <t>MEETING-2257</t>
  </si>
  <si>
    <t>OpenAir Preparation meeting</t>
  </si>
  <si>
    <t>Quicken Meeting w/ Karen</t>
  </si>
  <si>
    <t>2001-01-31T19:30:00Z</t>
  </si>
  <si>
    <t>Updated: Jamcracker - OpenAir Kick-off Meeting</t>
  </si>
  <si>
    <t>Tentative kick-off meeting for open-air</t>
  </si>
  <si>
    <t>2001-01-26T22:00:00Z</t>
  </si>
  <si>
    <t>[rmanocha, rcanual, dpatel]</t>
  </si>
  <si>
    <t>2001-02-06T16:30:00Z</t>
  </si>
  <si>
    <t>There will be two invites, due to calendar scheduling problems.  Sorry for the multiple e-mails.</t>
  </si>
  <si>
    <t>[rmanocha, atran, dpatel]</t>
  </si>
  <si>
    <t>Conference Room - Santa Cruz</t>
  </si>
  <si>
    <t>SE Training Planning Meeting for February</t>
  </si>
  <si>
    <t>Follow-up planning meeting.  If you have any questions, please contact Chris Longstaffe.</t>
  </si>
  <si>
    <t>MEETING-2263</t>
  </si>
  <si>
    <t>2001-01-26T19:00:00Z</t>
  </si>
  <si>
    <t>MEETING-2264</t>
  </si>
  <si>
    <t>[dpatel, elisabeth.whaley, philip.oconnell]</t>
  </si>
  <si>
    <t>2001-01-25T18:00:00Z</t>
  </si>
  <si>
    <t>Lisa Q.'s office</t>
  </si>
  <si>
    <t>Meeting with Divakar &amp; Philip</t>
  </si>
  <si>
    <t>Divakar would like to have this meeting ASAP.  THanks.  Divakar -- call Lisa Lisa call Philip O'Connell at 212-749-0852</t>
  </si>
  <si>
    <t>[atran, dpatel]</t>
  </si>
  <si>
    <t>2001-01-24T23:30:00Z</t>
  </si>
  <si>
    <t>Updated: SE Training - Planning Meeting</t>
  </si>
  <si>
    <t>Hi Folks  We need to move the start time of this meeting back to 3.30pm.  OK?   (Let's have an initial set-up meeting to:  - agree objectives for the SE training on Feb 6-8  - agree who's doing what by when  Elba will be sending out the current list of topics which the SE's have requested that we address.)</t>
  </si>
  <si>
    <t>Fleet Contract Meeting w/ Jeff</t>
  </si>
  <si>
    <t>2001-01-24T01:00:00Z</t>
  </si>
  <si>
    <t>Xsellsys Meeting</t>
  </si>
  <si>
    <t>2001-01-23T18:00:00Z</t>
  </si>
  <si>
    <t>Fleet Meeting w/ Jeff</t>
  </si>
  <si>
    <t>MEETING-2269</t>
  </si>
  <si>
    <t>Project Status Meeting (AE San Jose/IDC Mgt. and Proj Mgt Team)</t>
  </si>
  <si>
    <t>2001-02-19T19:30:00Z</t>
  </si>
  <si>
    <t>Review plans and issues for EMDS for 2.6</t>
  </si>
  <si>
    <t>2001-01-23T19:00:00Z</t>
  </si>
  <si>
    <t>Xsellsys Project Plan Time</t>
  </si>
  <si>
    <t>MEETING-2271</t>
  </si>
  <si>
    <t>2001-01-24T00:00:00Z</t>
  </si>
  <si>
    <t>2001-01-22T23:30:00Z</t>
  </si>
  <si>
    <t>Onesource Meeting</t>
  </si>
  <si>
    <t>2001-01-24T22:00:00Z</t>
  </si>
  <si>
    <t>USPS/Accenture Meeting</t>
  </si>
  <si>
    <t>MEETING-2274</t>
  </si>
  <si>
    <t>2001-01-23T02:30:00Z</t>
  </si>
  <si>
    <t>[rmanocha, avyas, dpatel, elisabeth.whaley]</t>
  </si>
  <si>
    <t>2001-01-23T03:30:00Z</t>
  </si>
  <si>
    <t>Project Management Meeting (IDC/San Jose)</t>
  </si>
  <si>
    <t xml:space="preserve">Divakar, how about having a weekly project management meeting every Monday night at 7:30 PM US Time (9:00 AM Tuesday morning in IDC)?  We can have more frequent meetings as needed.  We can discuss the project status of all projects being completed in IDC: - Development status (Component ID, Rendering, Testing, QA, etc.) - Any open issues/questions - Timeframes - Upcoming projects  Current Projects managed by Project Management Team (Darshan and Rishi): - Salesforce Phase 1 (limited functionality on the Palm as defined) - Quicken (Palm first, then Smart Phone and RIM) - USPS (Palm and Smart Phone due on 2/2/01, then RIM afterwards) - Salesforce Phase 2 (all the rest of the functionality and Smart Phone) - Thinque - Xsellsys  Current Projects managed by AE San Jose (John): - ABN Amro Demo - E*Trade WML - ?  Thanks. Darshan   -----Original Message----- From: </t>
  </si>
  <si>
    <t>Monday, January 22, 2001 9:55 AM To:</t>
  </si>
  <si>
    <t>Darshan Patel; Divakar Tantravahi - India Cc:</t>
  </si>
  <si>
    <t xml:space="preserve">Shailesh Kheny; John Schemena  Divakar,  I don't recall indicating you should stop development on Quicken unless is was a conversation from December before we got the contract.  Darshan's email is correct about USPS.  Darshan,  I think you will need to have a weekly project meeting with IDC just to make sure everyone is on the same page.  Thanks, Lisa    -----Original Message----- From: </t>
  </si>
  <si>
    <t>Darshan Patel   Sent:</t>
  </si>
  <si>
    <t>Monday, January 22, 2001 9:40 AM To:</t>
  </si>
  <si>
    <t>Shailesh Kheny; John Schemena Importance:</t>
  </si>
  <si>
    <t xml:space="preserve">High  Actually, both are signed deals.  Quicken was signed on 12/29/00 and we have a hard delivery date of 2/2/01 for the Palm application (with Smart Phone and RIM to follow).  Also, USPS had a verbal agreement and we have been developing the application based on this agreement (doing development without a formal agreement for this one was approved by Gene and both USPS and Accenture knew this).  This one is also due as scheduled (2/2/01).  Thinque is also a signed deal with the due date on 2/19/01.  We are working with the customer to finalize the Xsellsys DDS (but the ones sent to you will be fairly accurate if not 100%).  Xsellsys is also signed, so please have resources work on this project also.  All dates are finalized.  Please let me know if there is any reason we will not be able to make any of the dates.  It is important that we make all of the dates (especially Quicken).  I was not aware of any discussion with Lisa to halt development, let's talk about this and determine where there might have been some miscommunication.  Thanks. Darshan   -----Original Message----- From: </t>
  </si>
  <si>
    <t>Divakar Tantravahi - India   Sent:</t>
  </si>
  <si>
    <t>Saturday, January 20, 2001 2:33 AM To:</t>
  </si>
  <si>
    <t>John Schemena Cc:</t>
  </si>
  <si>
    <t xml:space="preserve">Darshan Patel; Shailesh Kheny  Darshan,  As per our discussion with Lisa USPS, Quicken are not signed customers and we are not expected to work on them.   Are these dates are finalized ?  USPS and SalesForce phase I will get done as per the proposed dates.  Thanks, diva.    -----Original Message----- From: </t>
  </si>
  <si>
    <t>John Schemena   Sent:</t>
  </si>
  <si>
    <t>Wednesday, January 17, 2001 7:10 AM To:</t>
  </si>
  <si>
    <t>Darshan Patel; Shailesh Kheny  Divakar,  Shailesh has informed me that you're looking for due dates for several of the applications/demos being performed by IDC.  Here's what I know:  ABN-AMRO</t>
  </si>
  <si>
    <t>Jan. 23</t>
  </si>
  <si>
    <t>demo to customer by Sales needs to be performed on this day.  XSellsys</t>
  </si>
  <si>
    <t>Darshan is creating the project plan which should consist of 58 development days for the 2 devices  USPS</t>
  </si>
  <si>
    <t>Feb. 2  Quicken</t>
  </si>
  <si>
    <t>Feb. 2  SalesForce phase1</t>
  </si>
  <si>
    <t xml:space="preserve">  Thinque</t>
  </si>
  <si>
    <t>Feb. 19   Note: these are the dates the applications need to be working at production-quality (which means they've been QA'd) &amp; hosted at colocation.  It would help if you could get back to Darshan &amp; I regarding when these applications will be production-quality ready.   Sincerely,  John Schemena Director Applications Engineering   &lt;&lt; OLE Object: Picture (Metafile) &gt;&gt;   AvocadoIT Inc. Tel.:  408.562.8028 FAX: 408.562.8100 2211 North First Street Suite 200 San Jose, CA 95131 john.schemena@avocadoit.com &lt;mailto:john.schemena@avocadoit.com&gt;</t>
  </si>
  <si>
    <t>MEETING-2276</t>
  </si>
  <si>
    <t>2001-01-18T22:00:00Z</t>
  </si>
  <si>
    <t>2001-01-18T00:00:00Z</t>
  </si>
  <si>
    <t>R&amp;D Pocket PC Discussions</t>
  </si>
  <si>
    <t>[sausalito, avyas, dpatel]</t>
  </si>
  <si>
    <t>2001-01-19T16:00:00Z</t>
  </si>
  <si>
    <t>SE Training - Breakout</t>
  </si>
  <si>
    <t>Hello everyone Just to confirm that there will be a special breakout session from the sales training on Friday for the SE's. The program will start at 8.30 and you should plan to rejoin the main group for the final wrap-up comments at 5.00pm. Detailed agenda will follow this afternoon Thanks Chris</t>
  </si>
  <si>
    <t>2001-01-17T20:00:00Z</t>
  </si>
  <si>
    <t>2001-05-17T17:30:00Z</t>
  </si>
  <si>
    <t>Review Customer Survey  Any other items that need to be added?</t>
  </si>
  <si>
    <t>2001-01-17T02:00:00Z</t>
  </si>
  <si>
    <t>Divakar,  We're setting this meeting up at 6:00 pm Tuesday's on a weekly basis so that you may attend.  We'll provide you with the phone number for the Park Place conference room so that you can conference in.  Let me know if this time causes any problems.  Thanks, Lisa</t>
  </si>
  <si>
    <t>Updated: OpenAir WebEx Demo</t>
  </si>
  <si>
    <t>Sorry if you are seeing this for the 2nd time.  This is a Jamcracker meeting to see their Prof Svcs and Time Reporting package.  It's far less expensive than Corio's offering.  We will take a look and see if it can meet our needs.</t>
  </si>
  <si>
    <t>2001-01-17T01:30:00Z</t>
  </si>
  <si>
    <t>Updated: OpenAir Webex Conf</t>
  </si>
  <si>
    <t>Jamcracker will be hosting a demo of OpenAir, their Prof Svcs and Time Reporting app.  FYI, from a cost perspective it $5000 to implment and about $600 a month for all 60 users in Prof Svcs.  A far cry from Corio's offering.  This will be a webex demo to show functionality.</t>
  </si>
  <si>
    <t>2001-01-16T20:30:00Z</t>
  </si>
  <si>
    <t>OneSource Meeting</t>
  </si>
  <si>
    <t>2001-01-15T22:00:00Z</t>
  </si>
  <si>
    <t>Customer Meeting</t>
  </si>
  <si>
    <t>Alerts Meeting</t>
  </si>
  <si>
    <t>Thinque Kick off meeting</t>
  </si>
  <si>
    <t>Prof Svcs Organization Planning</t>
  </si>
  <si>
    <t>This will be our final meeting to outline roles and responsibilities in Prof Svcs as it relates to AE and PM.  Please be prepared to discuss your thoughts.  Lisa</t>
  </si>
  <si>
    <t>Intuit Meeting</t>
  </si>
  <si>
    <t>2001-01-18T23:00:00Z</t>
  </si>
  <si>
    <t>We'll start tomorrow.  Ruth</t>
  </si>
  <si>
    <t>MEETING-2291</t>
  </si>
  <si>
    <t>Updated: Kick off Meeting with Xsellsys</t>
  </si>
  <si>
    <t>2001-01-11T02:30:00Z</t>
  </si>
  <si>
    <t>Lisa's Staff Meeting</t>
  </si>
  <si>
    <t>2001-01-03T20:30:00Z</t>
  </si>
  <si>
    <t>2001-01-04T20:30:00Z</t>
  </si>
  <si>
    <t>[dpatel, sng]</t>
  </si>
  <si>
    <t>2001-01-09T20:30:00Z</t>
  </si>
  <si>
    <t>Please reserve TUESDAY, 1/9/01 from 12:30 to 2:00 for a Communication Lunch.  Lunch will be served at 12:30 (Chinese), we will meet in the Training Room on Side A and Venk will speak at 1:00.</t>
  </si>
  <si>
    <t>MEETING-2297</t>
  </si>
  <si>
    <t>[dpatel, george.richard]</t>
  </si>
  <si>
    <t>2001-01-04T18:00:00Z</t>
  </si>
  <si>
    <t>Updated: 2001 Planning w/ Gene/John/Darshan/Elba/Lisa</t>
  </si>
  <si>
    <t>It's time for a brainstorming session for 2001 with Sales.  Gene and I spoke today and want to jointly come up with a plan that will scale with us in 2001.  The objectives for this meeting will be:  1.  Discuss roles (SE, AE, PM, MC) 2.  Discuss what's worked and what hasn't in 2000 with respect to MC/AE and PM 3.  Brainstorm ways in which we can more effectively turn ART/DDS/SCOPING and DEMOs around for the field and our customers. 4.  Outline an implementation plan for new processes/procedures/roles  We will conference Gene in for this meeting.  I would appreciate it if you would all give these topics some thought prior to the meeting and come prepared to discuss your ideas.  Thanks, Lisa</t>
  </si>
  <si>
    <t>[dswanson]</t>
  </si>
  <si>
    <t>2001-04-11T18:30:00Z</t>
  </si>
  <si>
    <t>Bob King</t>
  </si>
  <si>
    <t>post mortem review meeting</t>
  </si>
  <si>
    <t>MEETING-2300</t>
  </si>
  <si>
    <t>[dswanson, marie.washington]</t>
  </si>
  <si>
    <t>2001-07-18T14:30:00Z</t>
  </si>
  <si>
    <t>Board Conf Call (888-811-3735, int'l 773-843-6312, pc: 7004716#)</t>
  </si>
  <si>
    <t>Venk/David S [review employee/resume project]</t>
  </si>
  <si>
    <t>2001-09-13T00:00:00Z</t>
  </si>
  <si>
    <t>Berkeley Conference Room</t>
  </si>
  <si>
    <t>Budget Reviews</t>
  </si>
  <si>
    <t>[dswanson, jjohnson, elisabeth.whaley]</t>
  </si>
  <si>
    <t>2001-07-03T21:00:00Z</t>
  </si>
  <si>
    <t>Employee Activity Committee meeting</t>
  </si>
  <si>
    <t>Marie and Michelle Lunch</t>
  </si>
  <si>
    <t>2001-06-19T15:30:00Z</t>
  </si>
  <si>
    <t>Meet:  David/Matt</t>
  </si>
  <si>
    <t>MEETING-2307</t>
  </si>
  <si>
    <t>2001-03-12T23:00:00Z</t>
  </si>
  <si>
    <t>Kelsey/Don Call</t>
  </si>
  <si>
    <t>2001-06-04T21:30:00Z</t>
  </si>
  <si>
    <t>Jothi Paul</t>
  </si>
  <si>
    <t>2001-06-05T17:30:00Z</t>
  </si>
  <si>
    <t>Updated: Ann/ Ruth 1-1</t>
  </si>
  <si>
    <t>Ann, I'm rescheduling our 1-1 for this week to the same time tomorrow.  Ruth</t>
  </si>
  <si>
    <t>2001-10-15T19:00:00Z</t>
  </si>
  <si>
    <t>Matt DiMaria</t>
  </si>
  <si>
    <t>MEETING-2311</t>
  </si>
  <si>
    <t>2001-07-27T21:00:00Z</t>
  </si>
  <si>
    <t>Updated: CCall w/David C, Toshi, Amit, Peter S, Dan B &amp; David S (888-329-2154, pc 7901899, int'l 773 843 6321)</t>
  </si>
  <si>
    <t>Sorry, already had to change this one.   Amy</t>
  </si>
  <si>
    <t>2001-04-11T23:00:00Z</t>
  </si>
  <si>
    <t>Venk/David S MBOs</t>
  </si>
  <si>
    <t>2001-07-17T19:00:00Z</t>
  </si>
  <si>
    <t>Updated: Prakash, Matt &amp; David S re: Qtrly Ops Mtg.</t>
  </si>
  <si>
    <t>2001-03-27T23:00:00Z</t>
  </si>
  <si>
    <t>Don Giesen</t>
  </si>
  <si>
    <t>2001-03-23T22:30:00Z</t>
  </si>
  <si>
    <t>Dan McCorte 3pm</t>
  </si>
  <si>
    <t>2001-05-04T16:00:00Z</t>
  </si>
  <si>
    <t>Compensation Updates</t>
  </si>
  <si>
    <t>Release Status Review</t>
  </si>
  <si>
    <t>To review the status of the doc set.  We are aiming to close the books today, so that the localization project can begin. Is this realistic? What are the outstanding issues as of today ? What information can we put off into Release Notes? Bug list review Any other concerns</t>
  </si>
  <si>
    <t>Nadir</t>
  </si>
  <si>
    <t>Venk to speak at Communications Meeting?</t>
  </si>
  <si>
    <t>I'm adding all of these to your calendars (David and Kathy) just as a reminder for all of us...thanks, Amy</t>
  </si>
  <si>
    <t>2001-08-21T02:00:00Z</t>
  </si>
  <si>
    <t>Southwest #357</t>
  </si>
  <si>
    <t>Pick Up Emily (815pm)</t>
  </si>
  <si>
    <t>MEETING-2324</t>
  </si>
  <si>
    <t>Milpitas Conference Room (Near Kimberlie)</t>
  </si>
  <si>
    <t>Review Agenda for Manager's Meeting</t>
  </si>
  <si>
    <t>I will send out a draft agenda tonight to review. Don if you won't be here we can call you.</t>
  </si>
  <si>
    <t>MEETING-2325</t>
  </si>
  <si>
    <t>[dswanson, hayward]</t>
  </si>
  <si>
    <t>2001-08-07T16:30:00Z</t>
  </si>
  <si>
    <t>Matt, Prakash &amp; David C re: Comms Mtg.</t>
  </si>
  <si>
    <t>2001-04-20T21:30:00Z</t>
  </si>
  <si>
    <t>Prep for Comms Meeting</t>
  </si>
  <si>
    <t>[dswanson, brett.welborn]</t>
  </si>
  <si>
    <t>2001-10-15T21:00:00Z</t>
  </si>
  <si>
    <t>Updated: Meet with Brett Welborn</t>
  </si>
  <si>
    <t>Consolidate Questions for Comms Mtg</t>
  </si>
  <si>
    <t>2001-05-23T15:00:00Z</t>
  </si>
  <si>
    <t>Set up eStaff Mtg</t>
  </si>
  <si>
    <t>2001-08-01T07:00:00Z</t>
  </si>
  <si>
    <t>2001-05-30T15:00:00Z</t>
  </si>
  <si>
    <t>Updated: Board Meeting: 10:00-12:00pm OPEN.  Call in 1-800-446-1941, Int'l 630 424 8476, pc: 6051010 [Sausalito]</t>
  </si>
  <si>
    <t>2001-07-24T18:00:00Z</t>
  </si>
  <si>
    <t>SE Comp Plan</t>
  </si>
  <si>
    <t>MEETING-2333</t>
  </si>
  <si>
    <t>2001-10-03T15:30:00Z</t>
  </si>
  <si>
    <t>Radford Survey Planning</t>
  </si>
  <si>
    <t>2001-07-17T15:00:00Z</t>
  </si>
  <si>
    <t>Comms Reminder</t>
  </si>
  <si>
    <t>Monthly Global Comms Meetings - Tuesdays at 11am (Pacific Time) Weekly Friday Comms/Beer Meetings - Fridays at 4pm</t>
  </si>
  <si>
    <t>[dswanson, jackie.valle, kchancellor, tennille.tucker, kfang, elisabeth.whaley]</t>
  </si>
  <si>
    <t>2001-03-28T19:30:00Z</t>
  </si>
  <si>
    <t>Wing Wau's restaurant</t>
  </si>
  <si>
    <t>Farewell lunch for Kathy</t>
  </si>
  <si>
    <t>Hey everyone,  Since Kathy will be leaving us, how about we go and have a farewell lunch for her.    Where:</t>
  </si>
  <si>
    <t>Wing Wau's Chinese Restaurant on Capitol and Montague Expwy  Let me know if you will be able to make it since I need to make reservations.  Let's meet in the lobby at 11:30am SHARP!!!!  Germ</t>
  </si>
  <si>
    <t>2001-09-21T17:00:00Z</t>
  </si>
  <si>
    <t>Jamie McNeely</t>
  </si>
  <si>
    <t>Agenda Planning</t>
  </si>
  <si>
    <t>[dswanson, elisabeth.whaley]</t>
  </si>
  <si>
    <t>2001-06-28T18:00:00Z</t>
  </si>
  <si>
    <t>Discussion of Admin Duties.  Who's supporting who????</t>
  </si>
  <si>
    <t>2001-05-04T15:00:00Z</t>
  </si>
  <si>
    <t>Telephone - David S will call David C's Cell Phone</t>
  </si>
  <si>
    <t>European Compensation Discussion</t>
  </si>
  <si>
    <t>[mahesh, miyuki.goldman, sausalito, jjohnson, vmundhra, ann.sasso, nmehta, rkaur]</t>
  </si>
  <si>
    <t>2001-08-31T18:00:00Z</t>
  </si>
  <si>
    <t>Meeting before R&amp;D San Jose Team Event</t>
  </si>
  <si>
    <t>Prakash would like to meet with everyone prior to leaving.  We will meet in the Sausalito Conference room.  See you then!</t>
  </si>
  <si>
    <t>MEETING-2340</t>
  </si>
  <si>
    <t>2001-04-30T20:00:00Z</t>
  </si>
  <si>
    <t>Mgrs Meeting Survey</t>
  </si>
  <si>
    <t>2001-02-02T21:00:00Z</t>
  </si>
  <si>
    <t>2001-06-07T20:30:00Z</t>
  </si>
  <si>
    <t>Tamra</t>
  </si>
  <si>
    <t>Marie Washington</t>
  </si>
  <si>
    <t>2001-04-24T23:00:00Z</t>
  </si>
  <si>
    <t>[dswanson, sweller, rcanual, ferdnand.braganza, jmcneely]</t>
  </si>
  <si>
    <t>2001-12-17T22:00:00Z</t>
  </si>
  <si>
    <t>Communications Meeting - Training Room (877-865-7030, int'l 773 843 6310, pc: 7741689#)</t>
  </si>
  <si>
    <t>2001-04-19T15:00:00Z</t>
  </si>
  <si>
    <t>Manager's Meeting Agenda</t>
  </si>
  <si>
    <t>2001-10-17T21:00:00Z</t>
  </si>
  <si>
    <t>Jim Holley - Doubletree</t>
  </si>
  <si>
    <t>David Meltzer</t>
  </si>
  <si>
    <t>2001-04-20T15:00:00Z</t>
  </si>
  <si>
    <t>This one had to be pushed out because a few of the members were unable to attend. Amy</t>
  </si>
  <si>
    <t>2001-05-18T17:00:00Z</t>
  </si>
  <si>
    <t>Comp Planning</t>
  </si>
  <si>
    <t>2001-06-14T21:00:00Z</t>
  </si>
  <si>
    <t>I'll be in around lunch time tomorrow as I've got some doctor appts. I'm rescheduling our meeting for the afternoon.</t>
  </si>
  <si>
    <t>MEETING-2350</t>
  </si>
  <si>
    <t>2001-04-09T19:30:00Z</t>
  </si>
  <si>
    <t>2001-10-02T21:00:00Z</t>
  </si>
  <si>
    <t>Peter Federer Letter</t>
  </si>
  <si>
    <t>2001-07-18T15:00:00Z</t>
  </si>
  <si>
    <t>Q3 Bookings Goals ccall (1-877-864-2237, 773 843 6302, pc: 7805633#)</t>
  </si>
  <si>
    <t>Benefits Meeting Prep</t>
  </si>
  <si>
    <t>Meshele/Don</t>
  </si>
  <si>
    <t>2001-09-24T22:15:00Z</t>
  </si>
  <si>
    <t>Updated: Conf call with Ann Chau - Immigration attorney</t>
  </si>
  <si>
    <t>MEETING-2356</t>
  </si>
  <si>
    <t>2001-05-09T15:00:00Z</t>
  </si>
  <si>
    <t>Comms Meeting Planning</t>
  </si>
  <si>
    <t>2001-03-20T18:00:00Z</t>
  </si>
  <si>
    <t>TBD - Recruiting area</t>
  </si>
  <si>
    <t>Updated: HR Staff Meeting</t>
  </si>
  <si>
    <t>2001-09-06T19:00:00Z</t>
  </si>
  <si>
    <t>Snacks for 4pm Meeting</t>
  </si>
  <si>
    <t>2001-03-05T18:00:00Z</t>
  </si>
  <si>
    <t>follow up with Bedi and Dave on Cookie Use cases.</t>
  </si>
  <si>
    <t>2001-06-18T18:30:00Z</t>
  </si>
  <si>
    <t>2001-05-01T23:00:00Z</t>
  </si>
  <si>
    <t>760 739 6933</t>
  </si>
  <si>
    <t>Kristine Aller</t>
  </si>
  <si>
    <t>2001-08-15T14:30:00Z</t>
  </si>
  <si>
    <t>Emily to Airport (740am)</t>
  </si>
  <si>
    <t>2001-04-24T22:00:00Z</t>
  </si>
  <si>
    <t>Europe Terms</t>
  </si>
  <si>
    <t>2001-10-25T22:00:00Z</t>
  </si>
  <si>
    <t>Review Benefits</t>
  </si>
  <si>
    <t>MEETING-2365</t>
  </si>
  <si>
    <t>2001-03-10T00:30:00Z</t>
  </si>
  <si>
    <t>Warren Falero</t>
  </si>
  <si>
    <t>2001-06-24T01:30:00Z</t>
  </si>
  <si>
    <t>Executive Social @ Venk's Home [Details attached]</t>
  </si>
  <si>
    <t>You and a guest are invited to join Venk and Abha for cocktails and dinner starting at 6:30pm.  Dress is casual.  I appologize to those of you who are unable to make this date.  It was overall the best date for most.  Venk's home is located at 22777 San Juan Road in Cupertino (cross Street Stephens Cannon Rd or Foothill Rd)  Shukla home phone:  (408) 252-9056 Venk's mobile:  (408) 483-5931  Amy</t>
  </si>
  <si>
    <t>2001-10-12T21:30:00Z</t>
  </si>
  <si>
    <t>Venk, David S, Toshi re: Japan Bonus Plan</t>
  </si>
  <si>
    <t>MEETING-2369</t>
  </si>
  <si>
    <t>2001-07-31T22:00:00Z</t>
  </si>
  <si>
    <t>Training Planning</t>
  </si>
  <si>
    <t>2001-08-17T19:00:00Z</t>
  </si>
  <si>
    <t>Fuctional spec review</t>
  </si>
  <si>
    <t>Meeting to review the following functional spec</t>
  </si>
  <si>
    <t>2001-07-27T16:00:00Z</t>
  </si>
  <si>
    <t>Peppermill</t>
  </si>
  <si>
    <t>Pam Farrell</t>
  </si>
  <si>
    <t>MEETING-2371</t>
  </si>
  <si>
    <t>Bonus Plan Documentation</t>
  </si>
  <si>
    <t>Comms Mtg Survey</t>
  </si>
  <si>
    <t>MEETING-2374</t>
  </si>
  <si>
    <t>2001-10-02T17:00:00Z</t>
  </si>
  <si>
    <t>Boccie Ball Event Planning</t>
  </si>
  <si>
    <t>MEETING-2375</t>
  </si>
  <si>
    <t>Comp Review</t>
  </si>
  <si>
    <t>2001-09-20T21:00:00Z</t>
  </si>
  <si>
    <t>Ricardo Garcia</t>
  </si>
  <si>
    <t>MEETING-2377</t>
  </si>
  <si>
    <t>2001-05-11T16:45:00Z</t>
  </si>
  <si>
    <t>abd - Review 401(k)</t>
  </si>
  <si>
    <t>Mike Nonke 650 839 6007</t>
  </si>
  <si>
    <t>Mike will be here to review our 401(k) plan documents. Can you have them ready? Also you should plan to attend.</t>
  </si>
  <si>
    <t>2001-06-28T15:00:00Z</t>
  </si>
  <si>
    <t>Goerge Richard</t>
  </si>
  <si>
    <t>Brandon's</t>
  </si>
  <si>
    <t>Paul Danter and Juliana King</t>
  </si>
  <si>
    <t>2001-06-08T01:30:00Z</t>
  </si>
  <si>
    <t>CDC meeting</t>
  </si>
  <si>
    <t>2001-06-13T22:00:00Z</t>
  </si>
  <si>
    <t>2001-03-13T19:00:00Z</t>
  </si>
  <si>
    <t>discuss career path for CDO reps</t>
  </si>
  <si>
    <t>2001-08-14T17:30:00Z</t>
  </si>
  <si>
    <t>Sujan's Office</t>
  </si>
  <si>
    <t>Discuss Toronto Bonus Scheme</t>
  </si>
  <si>
    <t>2001-11-02T19:00:00Z</t>
  </si>
  <si>
    <t>Updated: Benefits Review Mtg. w/Venk, Matt, Prakash, David S, Susan, Teresa &amp; Germana</t>
  </si>
  <si>
    <t>2001-10-18T18:30:00Z</t>
  </si>
  <si>
    <t>Mike Horne/Lisa Lindores</t>
  </si>
  <si>
    <t>2001-06-07T16:30:00Z</t>
  </si>
  <si>
    <t>Meeting with Echo Temp and Good Shark</t>
  </si>
  <si>
    <t>To discuss the merger between Echo Design &amp; temporary personnel and Good Shark.  It's about a new HR software that Good Shark carries.  We have a contract with Echo at this time for temporary needs and they would like to introduce us to the CEP of Good Shark for future needs.  Please say yes, I don't want to do it alone.</t>
  </si>
  <si>
    <t>2001-04-24T15:30:00Z</t>
  </si>
  <si>
    <t>H1 Visa Training seminar</t>
  </si>
  <si>
    <t>DATE:</t>
  </si>
  <si>
    <t>April 24, 2001 (Tuesday) TIME:</t>
  </si>
  <si>
    <t>9:00 am to 12 noon PLACE:</t>
  </si>
  <si>
    <t>95 South Market Street, Suite 480</t>
  </si>
  <si>
    <t>San Jose, CA 95113</t>
  </si>
  <si>
    <t>2001-05-22T21:00:00Z</t>
  </si>
  <si>
    <t>Updated: Tiger Kono [Interview for Tokyo TV]</t>
  </si>
  <si>
    <t>2001-10-02T16:00:00Z</t>
  </si>
  <si>
    <t>Source List</t>
  </si>
  <si>
    <t>2001-07-13T16:30:00Z</t>
  </si>
  <si>
    <t>Doug Atkins</t>
  </si>
  <si>
    <t>2001-02-14T22:00:00Z</t>
  </si>
  <si>
    <t>Ann &amp; Ruth, One on One</t>
  </si>
  <si>
    <t>2001-09-26T14:00:00Z</t>
  </si>
  <si>
    <t>Will Call</t>
  </si>
  <si>
    <t>Tom Hall</t>
  </si>
  <si>
    <t>MEETING-2392</t>
  </si>
  <si>
    <t>Milpitas (Near David's Office)</t>
  </si>
  <si>
    <t>Agenda Review</t>
  </si>
  <si>
    <t>Matt, Lisa and I are going to review a draft agenda (attached) tonight. Feel free to join us.</t>
  </si>
  <si>
    <t>2001-06-28T23:00:00Z</t>
  </si>
  <si>
    <t>Venk, Matt, Prakash &amp; Swanson</t>
  </si>
  <si>
    <t>MEETING-2395</t>
  </si>
  <si>
    <t>2001-09-24T14:00:00Z</t>
  </si>
  <si>
    <t>Lisa Q Term</t>
  </si>
  <si>
    <t>2001-06-13T23:30:00Z</t>
  </si>
  <si>
    <t>Team Mtg. w/Venk, Prakash, David S &amp; David C (will call)</t>
  </si>
  <si>
    <t>MEETING-2397</t>
  </si>
  <si>
    <t>Venk/David S 1:1</t>
  </si>
  <si>
    <t>2001-06-07T18:00:00Z</t>
  </si>
  <si>
    <t>Rajeev regarding Mahesh</t>
  </si>
  <si>
    <t>2001-08-17T16:45:00Z</t>
  </si>
  <si>
    <t>pick up Alex at airport</t>
  </si>
  <si>
    <t>2001-07-06T21:00:00Z</t>
  </si>
  <si>
    <t>2001-10-24T21:30:00Z</t>
  </si>
  <si>
    <t>510 625 2521</t>
  </si>
  <si>
    <t>Enwisen Call</t>
  </si>
  <si>
    <t>2001-08-06T17:00:00Z</t>
  </si>
  <si>
    <t>2001-07-13T20:00:00Z</t>
  </si>
  <si>
    <t>FSLA Discussion</t>
  </si>
  <si>
    <t>Sujan Menezes</t>
  </si>
  <si>
    <t>2001-03-23T16:00:00Z</t>
  </si>
  <si>
    <t>Meeting Prep</t>
  </si>
  <si>
    <t>2001-07-09T21:00:00Z</t>
  </si>
  <si>
    <t>Mike Portman</t>
  </si>
  <si>
    <t>2001-05-08T21:00:00Z</t>
  </si>
  <si>
    <t>Mgrs Meeting Survey Analysis</t>
  </si>
  <si>
    <t>2001-09-07T00:30:00Z</t>
  </si>
  <si>
    <t>Scott Donnelly</t>
  </si>
  <si>
    <t>[ann.sasso, agrover, gpereira, nmehta, rgantly]</t>
  </si>
  <si>
    <t>2001-05-22T01:00:00Z</t>
  </si>
  <si>
    <t>Updated: Offline Phase 2 - external review request</t>
  </si>
  <si>
    <t xml:space="preserve">I've updated the functional specification of Offline Phase 2 so that it reflects all the changes made to the feature description up till now. I'm now calling for an external review for this FS. Please either accept this meeting request or send me an email with the name of a representative who should attend this review on your behalf so I can send them a meeting request.  You may find the latest version of the FS in VSS at:  </t>
  </si>
  <si>
    <t>$/RnDwebsite/Rel3.5/Functional Specs/FS_Offline_Phase2.doc    Regards,  Sanjay Dubey AvocadoIT Inc. R&amp;D sanjay.dubey@avocadoit.com (408) 562 7975  "AvocadoIT, Your Business Everywhere!"</t>
  </si>
  <si>
    <t>2001-06-26T15:00:00Z</t>
  </si>
  <si>
    <t>R Grant</t>
  </si>
  <si>
    <t>2001-06-13T21:00:00Z</t>
  </si>
  <si>
    <t>Venk/David S</t>
  </si>
  <si>
    <t>2001-04-27T15:00:00Z</t>
  </si>
  <si>
    <t>2001-04-24T21:00:00Z</t>
  </si>
  <si>
    <t>Fremont Conf Room</t>
  </si>
  <si>
    <t>Manager's Meeting Agenda Review</t>
  </si>
  <si>
    <t>Would like to get your input on the attached.</t>
  </si>
  <si>
    <t>2001-10-22T22:30:00Z</t>
  </si>
  <si>
    <t>2001-03-08T00:00:00Z</t>
  </si>
  <si>
    <t>2001-04-17T23:00:00Z</t>
  </si>
  <si>
    <t>Rao</t>
  </si>
  <si>
    <t>Brett Welborne</t>
  </si>
  <si>
    <t>Recruiting Center</t>
  </si>
  <si>
    <t>Meeting with Shalonda Goode - Benefits Alliance</t>
  </si>
  <si>
    <t>2001-02-08T18:00:00Z</t>
  </si>
  <si>
    <t>Stop by Sanjay's for offline browsing demo</t>
  </si>
  <si>
    <t>2001-07-20T22:00:00Z</t>
  </si>
  <si>
    <t>Hayward</t>
  </si>
  <si>
    <t>Review Sales Commission Plan</t>
  </si>
  <si>
    <t>MEETING-2421</t>
  </si>
  <si>
    <t>[dswanson, kfang]</t>
  </si>
  <si>
    <t>2001-04-02T18:00:00Z</t>
  </si>
  <si>
    <t>Interview with Chris Quinter</t>
  </si>
  <si>
    <t>Resume and Agenda will follow.</t>
  </si>
  <si>
    <t>2001-10-01T21:00:00Z</t>
  </si>
  <si>
    <t>Updated: Venk/David S re: Quarterly Ops Mtg</t>
  </si>
  <si>
    <t>Matt/David S re: Comms Mtg. Agenda</t>
  </si>
  <si>
    <t>2001-05-11T15:30:00Z</t>
  </si>
  <si>
    <t>Brian Silverman</t>
  </si>
  <si>
    <t>Updated: Interview with Robert Scott - Atlanta Sales Candidate</t>
  </si>
  <si>
    <t>Venk, Matt, Prakash, Susan, David S, Amit, Amitabh, Andy W, Rajeev, Toshi (per Venk)</t>
  </si>
  <si>
    <t>Toshi,  The polycom number in Berkeley is (408) 562-7855 or you can always call me and I'll patch you in (408) 562-8032.  Amy</t>
  </si>
  <si>
    <t>2001-09-06T22:30:00Z</t>
  </si>
  <si>
    <t>Rajeev M</t>
  </si>
  <si>
    <t>Review CIGNA Plan</t>
  </si>
  <si>
    <t>2001-05-14T14:30:00Z</t>
  </si>
  <si>
    <t>print docs for meeting w/ debbie</t>
  </si>
  <si>
    <t>2001-06-12T16:30:00Z</t>
  </si>
  <si>
    <t>2001-04-27T16:30:00Z</t>
  </si>
  <si>
    <t>Updated: Follow-up to discussions earlier this week</t>
  </si>
  <si>
    <t>Regarding Doug Field.</t>
  </si>
  <si>
    <t>2001-06-06T23:00:00Z</t>
  </si>
  <si>
    <t>Geoff Vona</t>
  </si>
  <si>
    <t>2001-10-19T14:00:00Z</t>
  </si>
  <si>
    <t>S Meeting</t>
  </si>
  <si>
    <t>2001-03-07T23:00:00Z</t>
  </si>
  <si>
    <t>2001-10-12T19:00:00Z</t>
  </si>
  <si>
    <t>David Swanson's Lunch (Red Sea Restaurant, 684 N. 1st Street)</t>
  </si>
  <si>
    <t>David will be leaving us as a full-time AvocadoIT employee as of the end of next week.  Please join us in wishing him the best!  RED SEA ETHIOPIAN RESTAURANT @ 12:00pm 684 N. 1st Street San Jose, CA 95112-5109  (408) 993-1990  Directions</t>
  </si>
  <si>
    <t>Distance</t>
  </si>
  <si>
    <t xml:space="preserve"> 1: Start out going Southeast on N 1ST ST towards KARINA CT by turning left.</t>
  </si>
  <si>
    <t>0.39 miles</t>
  </si>
  <si>
    <t xml:space="preserve"> 2: Turn RIGHT onto E BROKAW RD.</t>
  </si>
  <si>
    <t>0.13 miles</t>
  </si>
  <si>
    <t xml:space="preserve"> 3: E BROKAW RD becomes AIRPORT PKWY.</t>
  </si>
  <si>
    <t>0.30 miles</t>
  </si>
  <si>
    <t xml:space="preserve"> 4: Turn LEFT onto GUADALUPE PKWY.</t>
  </si>
  <si>
    <t>1.48 miles</t>
  </si>
  <si>
    <t xml:space="preserve"> 5: Turn LEFT onto W HEDDING ST.</t>
  </si>
  <si>
    <t>0.36 miles</t>
  </si>
  <si>
    <t xml:space="preserve"> 6: Turn RIGHT onto N 1ST ST.</t>
  </si>
  <si>
    <t>0.37 miles</t>
  </si>
  <si>
    <t xml:space="preserve"> Total Distance:</t>
  </si>
  <si>
    <t>3.04 miles</t>
  </si>
  <si>
    <t xml:space="preserve"> Estimated Time:</t>
  </si>
  <si>
    <t xml:space="preserve">5 minutes </t>
  </si>
  <si>
    <t xml:space="preserve">  Thanks, Amy</t>
  </si>
  <si>
    <t>2001-05-22T20:30:00Z</t>
  </si>
  <si>
    <t>Venk/David S re: Integration</t>
  </si>
  <si>
    <t>2001-04-12T22:00:00Z</t>
  </si>
  <si>
    <t>Activity Committee</t>
  </si>
  <si>
    <t>Jacinda Johnson</t>
  </si>
  <si>
    <t>[ann.sasso, rosh.radhakrishnan]</t>
  </si>
  <si>
    <t>2001-01-25T22:00:00Z</t>
  </si>
  <si>
    <t>Functional spec review meeting - Standard API for External DataSource</t>
  </si>
  <si>
    <t>2001-10-16T17:30:00Z</t>
  </si>
  <si>
    <t>Tamara Van Steenburg</t>
  </si>
  <si>
    <t>2001-10-01T19:00:00Z</t>
  </si>
  <si>
    <t>Pick Up @ Office 320 Dardanelli</t>
  </si>
  <si>
    <t>John Miles</t>
  </si>
  <si>
    <t>2001-09-18T20:00:00Z</t>
  </si>
  <si>
    <t>416 435 1815</t>
  </si>
  <si>
    <t>2001-05-08T15:00:00Z</t>
  </si>
  <si>
    <t>Survey Review</t>
  </si>
  <si>
    <t>Pillsbury Con Call re Stock</t>
  </si>
  <si>
    <t>2001-04-27T00:00:00Z</t>
  </si>
  <si>
    <t>Evening Meeting</t>
  </si>
  <si>
    <t>2001-08-09T19:00:00Z</t>
  </si>
  <si>
    <t>Peter Lunch</t>
  </si>
  <si>
    <t>2001-04-25T18:45:00Z</t>
  </si>
  <si>
    <t>2001-06-06T16:30:00Z</t>
  </si>
  <si>
    <t>2001-10-18T21:00:00Z</t>
  </si>
  <si>
    <t>Vivek R</t>
  </si>
  <si>
    <t>Europe Conf Call +44 1296 480 180 PIN 388870#</t>
  </si>
  <si>
    <t>2001-10-11T17:00:00Z</t>
  </si>
  <si>
    <t>Vivek Ragavan (1030)</t>
  </si>
  <si>
    <t>[dswanson, sausalito, gpereira, ray.rahamin]</t>
  </si>
  <si>
    <t>2001-12-14T16:00:00Z</t>
  </si>
  <si>
    <t>Board Meeting: 10:00-12:00pm OPEN</t>
  </si>
  <si>
    <t>2001-08-01T18:00:00Z</t>
  </si>
  <si>
    <t>Updated: Discuss general Human Resource issues</t>
  </si>
  <si>
    <t>This meeting was scheduled at the request of David Swanson.</t>
  </si>
  <si>
    <t>Recruiting room</t>
  </si>
  <si>
    <t>Benefit meeting to discuss benefit responsibilities between Germana and Teresa.</t>
  </si>
  <si>
    <t>MEETING-2458</t>
  </si>
  <si>
    <t>2001-04-02T16:00:00Z</t>
  </si>
  <si>
    <t>2001-05-11T15:00:00Z</t>
  </si>
  <si>
    <t>Marie/George</t>
  </si>
  <si>
    <t>2001-07-03T16:45:00Z</t>
  </si>
  <si>
    <t>San Ramon Conference Room</t>
  </si>
  <si>
    <t>Meeting with Dave Truman from Toronto</t>
  </si>
  <si>
    <t>2001-03-22T23:00:00Z</t>
  </si>
  <si>
    <t>Saturday Meeting Org</t>
  </si>
  <si>
    <t>2001-09-18T18:15:00Z</t>
  </si>
  <si>
    <t>Venk, Matt, Prakash, Susan, David S</t>
  </si>
  <si>
    <t>[dswanson, rsilverton, hhua]</t>
  </si>
  <si>
    <t>Moving to next Friday since many people are out this week. Thanks, Amy</t>
  </si>
  <si>
    <t>Brett Welborn</t>
  </si>
  <si>
    <t>2001-03-16T21:00:00Z</t>
  </si>
  <si>
    <t>2001-04-26T16:00:00Z</t>
  </si>
  <si>
    <t>Managers Meeting Breakouts</t>
  </si>
  <si>
    <t>2001-08-14T14:00:00Z</t>
  </si>
  <si>
    <t>Don Giesen Term Prep</t>
  </si>
  <si>
    <t>MEETING-2467</t>
  </si>
  <si>
    <t>[dswanson, rmoore, tvansteenburgh, jjohnson, ann.sasso, nmehta, rsilverton, jennifer.park, sanjay.dubey, marie.washington]</t>
  </si>
  <si>
    <t>Just got word that Venk is unable to accommodate this into his schedule this week.  Sorry for the moving target! Amy</t>
  </si>
  <si>
    <t>Finalize Performance Review</t>
  </si>
  <si>
    <t>[dswanson, jarmen.givargis]</t>
  </si>
  <si>
    <t>FW: Employee Activity Committee Meeting</t>
  </si>
  <si>
    <t xml:space="preserve">This week's agenda:  1. April activity (4/27, Scavenger Hunt)  2. Monthly activity suggestions 3. Summer picnic suggestions    -----Original Appointment----- From: </t>
  </si>
  <si>
    <t>Friday, March 09, 2001 10:09 AM To:</t>
  </si>
  <si>
    <t>Kathy Chancellor; Jacinda Johnson; Amit Vyas Cc:</t>
  </si>
  <si>
    <t>Occurs every 2 week(s) on Thursday effective 12/14/00 from 3:00 PM to 4:00 PM (GMT-08:00) Pacific Time (US &amp; Canada); Tijuana. Where:</t>
  </si>
  <si>
    <t>2001-05-11T17:30:00Z</t>
  </si>
  <si>
    <t>Rescheduling our original 1-1 as I'm out until Wednesday.</t>
  </si>
  <si>
    <t>2001-10-11T22:45:00Z</t>
  </si>
  <si>
    <t>Wendy at First Title (445pm)</t>
  </si>
  <si>
    <t>2001-11-09T16:00:00Z</t>
  </si>
  <si>
    <t>2001-04-19T18:00:00Z</t>
  </si>
  <si>
    <t>Recruiting area</t>
  </si>
  <si>
    <t>Meeting with Bob Barrett with Plan Design reg 401K</t>
  </si>
  <si>
    <t>Berkeley Conf</t>
  </si>
  <si>
    <t>Ops Meeting Communications Material Review</t>
  </si>
  <si>
    <t>2001-03-29T17:00:00Z</t>
  </si>
  <si>
    <t>2001-10-18T16:00:00Z</t>
  </si>
  <si>
    <t>Elba Linscott</t>
  </si>
  <si>
    <t>Saturday Meeting Planning</t>
  </si>
  <si>
    <t>2001-09-18T18:00:00Z</t>
  </si>
  <si>
    <t>Sujan</t>
  </si>
  <si>
    <t>Germana Review Finalization</t>
  </si>
  <si>
    <t>2001-05-14T16:30:00Z</t>
  </si>
  <si>
    <t>Updated: Executive Staff Meeting: 1 [800] 446-1941, Int'l 630 424 8476, passcode 6636311#</t>
  </si>
  <si>
    <t>Had to move this one also.  Venk will be off-site all day on Monday. Amy</t>
  </si>
  <si>
    <t>2001-03-19T16:00:00Z</t>
  </si>
  <si>
    <t>call equifax</t>
  </si>
  <si>
    <t>Compensation Planning</t>
  </si>
  <si>
    <t>Divakar (Will Call Here)</t>
  </si>
  <si>
    <t>2001-03-14T18:00:00Z</t>
  </si>
  <si>
    <t>European Employement Call</t>
  </si>
  <si>
    <t>Mark - Set Up for Manager's Meeting</t>
  </si>
  <si>
    <t>2001-04-23T21:00:00Z</t>
  </si>
  <si>
    <t>UK Payments</t>
  </si>
  <si>
    <t>2001-03-07T21:00:00Z</t>
  </si>
  <si>
    <t>2001-04-16T19:30:00Z</t>
  </si>
  <si>
    <t>2001-09-28T15:00:00Z</t>
  </si>
  <si>
    <t>2001-05-22T14:30:00Z</t>
  </si>
  <si>
    <t>Change Mgmt Presentation</t>
  </si>
  <si>
    <t>Don 415 893 9597</t>
  </si>
  <si>
    <t>2001-07-31T07:00:00Z</t>
  </si>
  <si>
    <t>2001-03-30T19:30:00Z</t>
  </si>
  <si>
    <t>MEETING-2491</t>
  </si>
  <si>
    <t>2001-07-20T15:00:00Z</t>
  </si>
  <si>
    <t>Ops Meeting Comms Materials</t>
  </si>
  <si>
    <t>2001-03-29T00:00:00Z</t>
  </si>
  <si>
    <t>LQ Meeting Review</t>
  </si>
  <si>
    <t>2001-09-17T22:30:00Z</t>
  </si>
  <si>
    <t>Venk, Matt, Prakash, David S, Susan S (per Venk)</t>
  </si>
  <si>
    <t>2001-07-03T23:00:00Z</t>
  </si>
  <si>
    <t>Germana Review</t>
  </si>
  <si>
    <t>David's</t>
  </si>
  <si>
    <t>Kim Tran</t>
  </si>
  <si>
    <t>2001-09-04T20:30:00Z</t>
  </si>
  <si>
    <t>Updated: Prakash, Matt and David Swanson</t>
  </si>
  <si>
    <t>Scheduled at the request of Prakash.</t>
  </si>
  <si>
    <t>MEETING-2499</t>
  </si>
  <si>
    <t>[dswanson, kchancellor]</t>
  </si>
  <si>
    <t>L1 processing - Conference Call Ann Chau</t>
  </si>
  <si>
    <t>2001-02-06T21:30:00Z</t>
  </si>
  <si>
    <t>Canceled: FS review meeting: UI improvements</t>
  </si>
  <si>
    <t>2001-04-25T22:00:00Z</t>
  </si>
  <si>
    <t>2001-06-07T18:30:00Z</t>
  </si>
  <si>
    <t>Venk/David S re: Qtrly Mgrs Mtg agenda</t>
  </si>
  <si>
    <t>2001-03-07T18:00:00Z</t>
  </si>
  <si>
    <t>E-Staff had to be moved because Venk is out ill.  Amy</t>
  </si>
  <si>
    <t>2001-08-14T23:00:00Z</t>
  </si>
  <si>
    <t>Big Lil's</t>
  </si>
  <si>
    <t>MEETING-2505</t>
  </si>
  <si>
    <t>2001-04-19T16:30:00Z</t>
  </si>
  <si>
    <t>Ruyben' s Paperwork</t>
  </si>
  <si>
    <t>I moved to 930 because your calendar showed a conflict at 9am.</t>
  </si>
  <si>
    <t>2001-10-10T00:00:00Z</t>
  </si>
  <si>
    <t>Venk, Matt, Prakash &amp; Toshi re: tomorrow's Comms Mtg planning</t>
  </si>
  <si>
    <t>Venk just called and said he won't be in until the afternoon on Monday so I had to bump E-Staff to later in the day.  Sausalito was not available, please meet in Berkeley. Amy</t>
  </si>
  <si>
    <t>2001-10-04T18:00:00Z</t>
  </si>
  <si>
    <t>Discuss Brett Welborn</t>
  </si>
  <si>
    <t>2001-07-27T23:00:00Z</t>
  </si>
  <si>
    <t>Updated: Matt/David S re: Performance Plan Review</t>
  </si>
  <si>
    <t>2001-05-17T15:00:00Z</t>
  </si>
  <si>
    <t>2001-03-29T02:00:00Z</t>
  </si>
  <si>
    <t>David Marcus</t>
  </si>
  <si>
    <t>2001-09-26T20:00:00Z</t>
  </si>
  <si>
    <t>Board Presentation Prep</t>
  </si>
  <si>
    <t>2001-03-21T19:00:00Z</t>
  </si>
  <si>
    <t>Dean Poster</t>
  </si>
  <si>
    <t>2001-07-03T18:00:00Z</t>
  </si>
  <si>
    <t>Bonus Plan Scenarios</t>
  </si>
  <si>
    <t>2001-05-07T15:00:00Z</t>
  </si>
  <si>
    <t>David Chan/Venk</t>
  </si>
  <si>
    <t>[dswanson, george.richard]</t>
  </si>
  <si>
    <t>2001-03-17T00:00:00Z</t>
  </si>
  <si>
    <t>eStaff Meeting</t>
  </si>
  <si>
    <t>Venk would like to have a short eStaff meeting today from 4 to 430. Please plan on attending if you are in San Jose. We can set up a call in number if you will be calling in. Please let me know if you are not planning on being in San Jose and will be calling in.</t>
  </si>
  <si>
    <t>David S, Matt &amp; Prakash re: 9/4 Comms Mtg</t>
  </si>
  <si>
    <t>Lisa, I know you still need to confirm w/Prakash but thought I'd at least put it in there.  Thanks, Amy</t>
  </si>
  <si>
    <t>Quarterly Manager's Meeting</t>
  </si>
  <si>
    <t>The original distribution list did not show your names. I apologize for the error.</t>
  </si>
  <si>
    <t>2001-03-01T21:30:00Z</t>
  </si>
  <si>
    <t>Cookie Storage meeting</t>
  </si>
  <si>
    <t>2002-03-28T01:00:00Z</t>
  </si>
  <si>
    <t>Updated: Mark/David S 1:1</t>
  </si>
  <si>
    <t>2001-06-05T17:00:00Z</t>
  </si>
  <si>
    <t>Europe Review</t>
  </si>
  <si>
    <t>2001-04-20T19:30:00Z</t>
  </si>
  <si>
    <t>Venk/David S re: presentation for Comm Mtg.</t>
  </si>
  <si>
    <t>2001-08-21T02:30:00Z</t>
  </si>
  <si>
    <t>Rm 108 High School</t>
  </si>
  <si>
    <t>Liturgical Meeting (730)</t>
  </si>
  <si>
    <t>2001-05-24T15:00:00Z</t>
  </si>
  <si>
    <t>Mgr Training</t>
  </si>
  <si>
    <t>Manager's Meeting Planning</t>
  </si>
  <si>
    <t>2001-10-14T17:00:00Z</t>
  </si>
  <si>
    <t>Mom and Dad/Jeanette and Peter</t>
  </si>
  <si>
    <t>[dswanson, rmoore, jennifer.park, sanjay.dubey]</t>
  </si>
  <si>
    <t>Had to move this one.       1.  Elisabeth:  Please book Training room    2.  Phil:  Please set Training room up  Thanks, Amy</t>
  </si>
  <si>
    <t>2001-10-04T17:00:00Z</t>
  </si>
  <si>
    <t>Meeting with Annette O'Neil</t>
  </si>
  <si>
    <t>2001-05-24T16:00:00Z</t>
  </si>
  <si>
    <t>Extended to include follow up on Content Investigation   Review project status Raise Issues Communicate internal happenings in R&amp;D and company</t>
  </si>
  <si>
    <t>2001-09-25T21:30:00Z</t>
  </si>
  <si>
    <t>Call Prakash</t>
  </si>
  <si>
    <t>2001-09-20T19:00:00Z</t>
  </si>
  <si>
    <t>3255-1</t>
  </si>
  <si>
    <t>Vivek Ragavan</t>
  </si>
  <si>
    <t>Michelle/Don</t>
  </si>
  <si>
    <t>2001-08-31T20:30:00Z</t>
  </si>
  <si>
    <t>Comp Plan Details</t>
  </si>
  <si>
    <t>2001-06-20T18:00:00Z</t>
  </si>
  <si>
    <t>Compensation Structure Review</t>
  </si>
  <si>
    <t>2001-04-25T23:30:00Z</t>
  </si>
  <si>
    <t>Mrgs Meeting FInalization</t>
  </si>
  <si>
    <t>2002-02-18T19:30:00Z</t>
  </si>
  <si>
    <t>Updated: Mark/David S (here)</t>
  </si>
  <si>
    <t>http://maps.yahoo.com/py/ddResults.py?Pyt=Tmap&amp;tarname=&amp;tardesc=&amp;newname=&amp;newdesc=&amp;newHash=&amp;newTHash=&amp;newSts=&amp;newTSts=&amp;tlt=&amp;tln=&amp;slt=&amp;sln=&amp;newFL=Use+Address+Below&amp;newaddr=900+Pepper+Tree+Lane&amp;newcsz=Santa+Clara%2C+CA&amp;newcountry=us&amp;newTFL=Use+Address+Below&amp;newtaddr=2909+Lakeside+Drive&amp;newtcsz=Santa+Clara%2C+CA+95054-2815&amp;newtcountry=us&amp;Submit=Get+Directions</t>
  </si>
  <si>
    <t>2001-06-29T16:00:00Z</t>
  </si>
  <si>
    <t>Ralph Anderson - Ergonomics 650 814 4353</t>
  </si>
  <si>
    <t>2001-03-08T21:30:00Z</t>
  </si>
  <si>
    <t>Venk and Alex</t>
  </si>
  <si>
    <t>[dswanson, sausalito]</t>
  </si>
  <si>
    <t>2001-08-30T15:00:00Z</t>
  </si>
  <si>
    <t>Updated: Board Meeting: 10:00-12:00pm OPEN.  Call in 1-800-446-1941, Int'l 630 424 8476, pc: 6051010 (Sausalito)</t>
  </si>
  <si>
    <t>Amy:  1.  Call for Breakfast 2.  Make sure Board Folder is set up and contains copies of presentations 3.  Start up computer in Sausalito 4.  Start Conf call 5.  Notify Front Desk</t>
  </si>
  <si>
    <t>2001-05-22T16:30:00Z</t>
  </si>
  <si>
    <t>David and Kimberlie @ AvocadoIT, George and Marie Callin</t>
  </si>
  <si>
    <t>Discuss Mobility EEs</t>
  </si>
  <si>
    <t>START TIME MOVED TO 930AM</t>
  </si>
  <si>
    <t>HR Area</t>
  </si>
  <si>
    <t>Review Pregnancy Time Off Rules</t>
  </si>
  <si>
    <t>2001-10-09T18:30:00Z</t>
  </si>
  <si>
    <t>Bob King Lunch</t>
  </si>
  <si>
    <t>2001-09-24T22:30:00Z</t>
  </si>
  <si>
    <t>Conf call with Ann Chau</t>
  </si>
  <si>
    <t>MEETING-2546</t>
  </si>
  <si>
    <t>2001-05-10T15:00:00Z</t>
  </si>
  <si>
    <t>MEETING-2548</t>
  </si>
  <si>
    <t>Toni Olivera</t>
  </si>
  <si>
    <t>Tuition Reimbursement</t>
  </si>
  <si>
    <t>MEETING-2549</t>
  </si>
  <si>
    <t>2001-03-20T00:00:00Z</t>
  </si>
  <si>
    <t>Kelsey/Don</t>
  </si>
  <si>
    <t>Documentation review</t>
  </si>
  <si>
    <t>MEETING-2551</t>
  </si>
  <si>
    <t>2001-06-19T22:00:00Z</t>
  </si>
  <si>
    <t>MEETING-2552</t>
  </si>
  <si>
    <t>2001-05-01T16:30:00Z</t>
  </si>
  <si>
    <t>Sales Mtg</t>
  </si>
  <si>
    <t>MEETING-2553</t>
  </si>
  <si>
    <t>2001-08-16T17:00:00Z</t>
  </si>
  <si>
    <t>Bonus Plan</t>
  </si>
  <si>
    <t>MEETING-2554</t>
  </si>
  <si>
    <t>2001-06-08T20:00:00Z</t>
  </si>
  <si>
    <t>Carl Davidson [He will call the conf room polycom]</t>
  </si>
  <si>
    <t>2001-04-25T15:00:00Z</t>
  </si>
  <si>
    <t>Mgr Meeting Planning</t>
  </si>
  <si>
    <t>MEETING-2556</t>
  </si>
  <si>
    <t>2002-01-08T20:30:00Z</t>
  </si>
  <si>
    <t>Updated: Mark/David Swanson 1:1</t>
  </si>
  <si>
    <t>MEETING-2557</t>
  </si>
  <si>
    <t>2001-08-09T17:30:00Z</t>
  </si>
  <si>
    <t>Matt, David C, David S re: R. Moore</t>
  </si>
  <si>
    <t>2001-04-21T00:00:00Z</t>
  </si>
  <si>
    <t>MEETING-2559</t>
  </si>
  <si>
    <t>Venk and Ron</t>
  </si>
  <si>
    <t>2001-01-19T23:45:00Z</t>
  </si>
  <si>
    <t>Barbara Rose @ 4:00 p.m.</t>
  </si>
  <si>
    <t>2001-04-17T20:00:00Z</t>
  </si>
  <si>
    <t>Comms Meeting Agenda</t>
  </si>
  <si>
    <t>2001-10-09T20:00:00Z</t>
  </si>
  <si>
    <t>Updated: Committee Meeting - Lunch provided</t>
  </si>
  <si>
    <t>Sales Comp Plan Revisions</t>
  </si>
  <si>
    <t>MEETING-2564</t>
  </si>
  <si>
    <t>2001-04-10T20:00:00Z</t>
  </si>
  <si>
    <t>Meeting with Callie UNUM</t>
  </si>
  <si>
    <t>2001-10-17T19:00:00Z</t>
  </si>
  <si>
    <t>Updated: Meeting with ABD</t>
  </si>
  <si>
    <t>MEETING-2566</t>
  </si>
  <si>
    <t>2001-03-27T21:00:00Z</t>
  </si>
  <si>
    <t>Presentation Materials</t>
  </si>
  <si>
    <t>MEETING-2567</t>
  </si>
  <si>
    <t>2001-09-26T17:00:00Z</t>
  </si>
  <si>
    <t>David Yates</t>
  </si>
  <si>
    <t>MEETING-2568</t>
  </si>
  <si>
    <t>2001-07-18T22:00:00Z</t>
  </si>
  <si>
    <t>Meeting (Karna &amp; David)</t>
  </si>
  <si>
    <t>MEETING-2569</t>
  </si>
  <si>
    <t>Saturday Meeting</t>
  </si>
  <si>
    <t>[ann.sasso, gpereira]</t>
  </si>
  <si>
    <t>2001-07-13T20:30:00Z</t>
  </si>
  <si>
    <t>FW: SFS review on logout (application directed session timeout)</t>
  </si>
  <si>
    <t xml:space="preserve">Ann,   Here's the first of these little features that there're sneaking in at the late minute.  Dean   -----Original Appointment----- From: </t>
  </si>
  <si>
    <t>Thursday, July 12, 2001 4:46 PM To:</t>
  </si>
  <si>
    <t>Jaigak Song; Ravi Pachipala; Srikanth Raghavan; Sharon Yogi; Dean Fulton; Conference Room - Fremont When:</t>
  </si>
  <si>
    <t>Friday, July 13, 2001 1:30 PM-2:00 PM (GMT-08:00) Pacific Time (US &amp; Canada); Tijuana. Where:</t>
  </si>
  <si>
    <t>Conference Room - Fremont  Hi alls,  This feature is for SP8. Please read the attached SFS, it's really short.   Thanks, Jaigak</t>
  </si>
  <si>
    <t>2001-05-09T21:30:00Z</t>
  </si>
  <si>
    <t>Had to move this one because Venk will now be in London. Amy</t>
  </si>
  <si>
    <t>2001-05-01T15:30:00Z</t>
  </si>
  <si>
    <t>MEETING-2572</t>
  </si>
  <si>
    <t>St Patrick's Party</t>
  </si>
  <si>
    <t>Meeting with Shalonda and Andrew.</t>
  </si>
  <si>
    <t>MEETING-2574</t>
  </si>
  <si>
    <t>(Berkeley Conf Room)</t>
  </si>
  <si>
    <t>2001-08-02T14:00:00Z</t>
  </si>
  <si>
    <t>Bkft Mtg</t>
  </si>
  <si>
    <t>David S/Michael Reich</t>
  </si>
  <si>
    <t>[elisabeth.whaley]</t>
  </si>
  <si>
    <t>2001-04-27T19:00:00Z</t>
  </si>
  <si>
    <t>DMA Training</t>
  </si>
  <si>
    <t>Accenture Training  Instructor: Doug Field  Attendees: 1.  (Accenture - France) 2.  (Accenture - France) 3.   4.   5.   6.   7.   8.   9.</t>
  </si>
  <si>
    <t>FW: Meeting w/Bill Crisafulli and Jacqueline Cao of Nokia...</t>
  </si>
  <si>
    <t>Amit Sethi   Sent:</t>
  </si>
  <si>
    <t>Friday, August 24, 2001 10:02 AM To:</t>
  </si>
  <si>
    <t>Amit Sethi; Conference Room - Sausalito; Prakash Iyer; Lisa Crowder When:</t>
  </si>
  <si>
    <t>Friday, August 31, 2001 11:00 AM-12:00 PM (GMT-08:00) Pacific Time (US &amp; Canada); Tijuana. Where:</t>
  </si>
  <si>
    <t>High  Discuss how AvocadoIT and Nokia work together. Nokia has come out with a hybrid java device called Communicator 9210 targeted at enterprise customers. Potential GTM would be AvocadoIT + Nokia + Accenture + Siebel?</t>
  </si>
  <si>
    <t>Meeting for UI Training</t>
  </si>
  <si>
    <t>[bagrawal, elisabeth.whaley]</t>
  </si>
  <si>
    <t>Team,  It's 6am &amp; Nilesh &amp; Diana have been battling an E*TRADE's production website problem all night (I've just been lending moral support).  Given that we had our weekly meeting this past Monday &amp; there isn't any oStaff info or other earth-shaking news that I know of, let's hold off on this Friday's meeting &amp; resume it next Fri.  I'd appreciate it if you could just send me a brief status e-mail on any work items you're working on or have completed since Mon.  I wish everyone a great holiday weekend!  Thanks,  John   This is our weekly Developer/Consultant meeting.  For the Toronto team, this will take place in the meeting room at (416) 594-1026 x270  Agenda:  - Discuss oStaff meeting highlights - Discuss other activities (such as demos, standards, etc) - Discuss project status (brief) &amp; issues - Q&amp;A</t>
  </si>
  <si>
    <t>MEETING-2581</t>
  </si>
  <si>
    <t>2001-03-06T12:00:00Z</t>
  </si>
  <si>
    <t>1-1 meeting with Pramoda</t>
  </si>
  <si>
    <t>1-1 meeting with Ms. Pramoda at 5.30 pm on 6th March, 2001 (Tuesday).</t>
  </si>
  <si>
    <t>2001-02-14T17:00:00Z</t>
  </si>
  <si>
    <t>Divakar's office</t>
  </si>
  <si>
    <t>1/1 with Ruyben &amp; Divakar</t>
  </si>
  <si>
    <t>Divakar's room is located by Lisa Q.'s desk (room B21K12, ext. 7947) Discuss Intranet</t>
  </si>
  <si>
    <t>[betty.bauza, tvansteenburgh, elisabeth.whaley]</t>
  </si>
  <si>
    <t>2002-06-19T07:00:00Z</t>
  </si>
  <si>
    <t>United States</t>
  </si>
  <si>
    <t>Birth of Gral. Jose Artigas</t>
  </si>
  <si>
    <t>MEETING-2585</t>
  </si>
  <si>
    <t>2001-05-03T23:30:00Z</t>
  </si>
  <si>
    <t>Updated: Pulling the capacity report data together for Venk...</t>
  </si>
  <si>
    <t>MEETING-2586</t>
  </si>
  <si>
    <t>MEETING-2587</t>
  </si>
  <si>
    <t>2001-03-28T23:00:00Z</t>
  </si>
  <si>
    <t>FW: meeting to discuss verizon</t>
  </si>
  <si>
    <t xml:space="preserve">Lisa wanted to attend this meeting but it looked like she was booked all day.  This was the only time the other attendees were available.  If you see her, ask if she can get out of other meetings to attend this one.   -----Original Appointment----- From: </t>
  </si>
  <si>
    <t>Wednesday, March 28, 2001 1:17 PM To:</t>
  </si>
  <si>
    <t>Lisa Quaglietti; Scott Weller; Jyotirmoy Paul; Ajay Karwal When:</t>
  </si>
  <si>
    <t>Wednesday, March 28, 2001 3:00 PM-4:00 PM (GMT-08:00) Pacific Time (US &amp; Canada); Tijuana. Where:</t>
  </si>
  <si>
    <t xml:space="preserve">  Planning meeting for Verizon, called by Jyoti.</t>
  </si>
  <si>
    <t>MEETING-2588</t>
  </si>
  <si>
    <t>[walnutcreek, elisabeth.whaley]</t>
  </si>
  <si>
    <t>Meeting w/Bill Crisafulli and Jacqueline Cao of Nokia...</t>
  </si>
  <si>
    <t>Discuss how AvocadoIT and Nokia work together. Nokia has come out with a hybrid java device called Communicator 9210 targeted at enterprise customers. Potential GTM would be AvocadoIT + Nokia + Accenture + Siebel?</t>
  </si>
  <si>
    <t>Call credit agency</t>
  </si>
  <si>
    <t>MEETING-2590</t>
  </si>
  <si>
    <t>2001-03-06T11:30:00Z</t>
  </si>
  <si>
    <t>1-1 meeting with Ms. Prema</t>
  </si>
  <si>
    <t>1-1 meeting with Ms. Prema at 5.00 pm on 6th march, 2001(Tuesday).</t>
  </si>
  <si>
    <t>MEETING-2592</t>
  </si>
  <si>
    <t>1/1 with Prasad &amp; Divakar</t>
  </si>
  <si>
    <t>Divakar's room is located by Lisa Q.'s desk (room B21K12, ext. 7947)</t>
  </si>
  <si>
    <t>2001-07-27T18:00:00Z</t>
  </si>
  <si>
    <t>Meeting with Matt, John, Toronto PSG, and Sujan</t>
  </si>
  <si>
    <t>Call-in numbers: Domestic:  1-888-311-0089 International: 1-773-843-6318 Pass code: 7902965# Confirmation #: 4476678</t>
  </si>
  <si>
    <t>MEETING-2594</t>
  </si>
  <si>
    <t>2001-06-19T07:00:00Z</t>
  </si>
  <si>
    <t>MEETING-2595</t>
  </si>
  <si>
    <t>[tvansteenburgh, elisabeth.whaley]</t>
  </si>
  <si>
    <t>2001-06-28T16:00:00Z</t>
  </si>
  <si>
    <t>Reports for Sujan</t>
  </si>
  <si>
    <t>MEETING-2596</t>
  </si>
  <si>
    <t>[avyas, elisabeth.whaley]</t>
  </si>
  <si>
    <t>Project Status Meeting (AE San Jose/IDC and Proj Mgt)</t>
  </si>
  <si>
    <t>Weekly project status meeting every Monday night at 7:00 PM US Time (8:30 AM Tuesday morning in IDC).  To discuss the project status of all projects being completed in IDC: - Development status (Component ID, Rendering, Testing, QA, etc.) - Any open issues/questions - Timeframes - Upcoming projects - AE Resource Availability - Other  Thanks. Darshan</t>
  </si>
  <si>
    <t>MEETING-2597</t>
  </si>
  <si>
    <t>Elisabeth's desk</t>
  </si>
  <si>
    <t>Updated: OpenAir proxy &amp; reports training</t>
  </si>
  <si>
    <t>Thanks</t>
  </si>
  <si>
    <t>MEETING-2598</t>
  </si>
  <si>
    <t>MEETING-2599</t>
  </si>
  <si>
    <t>Farewell for Jennifer K. and Sheri G.</t>
  </si>
  <si>
    <t>[agrover, sanjay.dubey]</t>
  </si>
  <si>
    <t>EAI Kickoff meeting</t>
  </si>
  <si>
    <t>[mahesh, miyuki.goldman, sausalito, jjohnson, ann.sasso, gpereira, nmehta, rkaur, sanjay.dubey]</t>
  </si>
  <si>
    <t>2001-07-03T20:00:00Z</t>
  </si>
  <si>
    <t>R&amp;D Group Meeting</t>
  </si>
  <si>
    <t>MEETING-2600</t>
  </si>
  <si>
    <t>2001-03-05T04:30:00Z</t>
  </si>
  <si>
    <t>1-1 meeting with kumar on 5th march, 2001 at from 10.00 am to 10.30 am.</t>
  </si>
  <si>
    <t>MEETING-2601</t>
  </si>
  <si>
    <t>[elisabeth.whaley, marie.washington]</t>
  </si>
  <si>
    <t>2001-02-13T19:00:00Z</t>
  </si>
  <si>
    <t>1/1 with Marie Washington &amp; Divakar</t>
  </si>
  <si>
    <t>2001-07-20T03:30:00Z</t>
  </si>
  <si>
    <t>Updated: Meeting with Sujan and IDC</t>
  </si>
  <si>
    <t>Divakar - if there is anyone on your team not on the list, please let them know of this meeting.  It is scheduled for 9:00am, July 20, your time.</t>
  </si>
  <si>
    <t>Updated: Meeting with Singapore Infocomm Development Authority</t>
  </si>
  <si>
    <t>All,  Through our contacts at Accenture Singapore, we have arranged a meeting with two visiting people from the Infocomm Development Authority (IDA) of Singapore: Lester Ng (Assistant Manager, Innovation &amp; Wireless) and Louis Tan (Manager, Innovation &amp; Wireless). The IDA is a statutory board under the Singapore Ministry of Communications and Information Technology (MCIT). The IDA oversees both IT and telecommunications, related or emerging infocomm industries, as well as the technical aspects of broadcasting regulation. The IDA asked Accenture for high-tech and wireless companies that would be key to visit while they are in the US, and Accenture pointed them to us. http://www.ida.gov.sg Here is my cut at the agenda:  - Overview of IDA (Lester, Louis) - Brief overview of overall wireless activity and notable trends (Matt) - AvocadoIT overview of company, product features, capabilities, and mobile application process (Toshi, Glenn) - Demo of applications (Ricardo) - BREAK - Accenture and AvocadoIT joint client engagement work (Ty, Toshi) - Discussion of collaboration ideas for projects in Singapore (All)  For this particular trip, Louis and Lester have specific interest in retailing applications (Salesforce.com, BestBuy) and general interest to hear about what we do. I will pull together the presentation framework and some initial slides. I will look for your help to add some content and editorial.  Thanks,  Ty  ******** Info on IDA: Located at the crossroads of Asia, Singapore is an ideal platform for companies with regional or global ambitions to launch or expand their business operations in the region. The country offers an attractive and open telecommunications as well as world-class transport and financial infrastructures. At a time when technology, capital, knowledge and talent are being pushed beyond national boundaries, Singaporeans think global and act fast.  At the heart of this new economy is the Infocomm Development Authority of Singapore (IDA). IDA listens, develops, promotes and where necessary, regulates the market. Its vision is to create a digital future for Singapore where innovation, entrepreneurship and e-lifestyle are the norm.  As policy maker, IDA formulates a clear and transparent framework that supports the diverse promotional efforts to establish Singapore as a leading infocomm hub in Asia. As regulator, IDA levels the playing field so that competition and collaboration thrive and consumers benefit. As developer, IDA works to ensure that Singapore's infocomm industry is a major engine of economic growth. It also initiates and coordinates efforts create a leading eGovernment, and position Singapore as a trusted e-commerce  As promoter, IDA is chartered to bring Singaporeans online and put Singapore on the world map. ********</t>
  </si>
  <si>
    <t>1/1 with Venk &amp; Divakar</t>
  </si>
  <si>
    <t>2001-03-16T16:00:00Z</t>
  </si>
  <si>
    <t>call dr b and e-mail sharon about pack meeting.</t>
  </si>
  <si>
    <t>Dinner with Paul, pick him up at Cupertino</t>
  </si>
  <si>
    <t>2001-03-07T23:30:00Z</t>
  </si>
  <si>
    <t>training on OpenAir for Timesheet</t>
  </si>
  <si>
    <t>Regarding: how to fill-out the Timesheet in OpenAir.  It shouldn't take very long as it is quite a painless procedure.:)</t>
  </si>
  <si>
    <t>2001-03-03T10:00:00Z</t>
  </si>
  <si>
    <t>by telephone</t>
  </si>
  <si>
    <t>Telephonic Interview with Mr. Debashish Samaddar at 3.30 pm on 3rd March, 2001 (Saturday). His Telephone No. is 91-33--557-5465.</t>
  </si>
  <si>
    <t>MEETING-2613</t>
  </si>
  <si>
    <t>2001-02-14T20:00:00Z</t>
  </si>
  <si>
    <t>Launch Event Press conference Interview opp. w/Dataquest or CNBC TiE Presentation at Hyderabad Chapter Potential customer meet  Picnic with IDC team</t>
  </si>
  <si>
    <t>2001-07-20T20:30:00Z</t>
  </si>
  <si>
    <t>Meet with Mona Phillips</t>
  </si>
  <si>
    <t>MEETING-2617</t>
  </si>
  <si>
    <t>2001-03-01T13:00:00Z</t>
  </si>
  <si>
    <t>conference hall</t>
  </si>
  <si>
    <t>1-1 meeting with Ravi</t>
  </si>
  <si>
    <t>1-1 meeting with Ravi putrevu between 6.30 pm to 7 pm.</t>
  </si>
  <si>
    <t>2001-03-13T00:00:00Z</t>
  </si>
  <si>
    <t>Meeting w/ Bhagavan, Steve Schramm, and Rajeev Mohindra</t>
  </si>
  <si>
    <t>2001-06-22T07:00:00Z</t>
  </si>
  <si>
    <t>MEETING-2620</t>
  </si>
  <si>
    <t>2001-03-03T11:00:00Z</t>
  </si>
  <si>
    <t>Telephonic Interview with Mr. Laxman Uchlani at 4.30 pm on 3rd March, 2001 (Saturday). His Telephone No. is 022-5408135.</t>
  </si>
  <si>
    <t>MEETING-2621</t>
  </si>
  <si>
    <t>2001-02-14T01:00:00Z</t>
  </si>
  <si>
    <t>Open Air training for the team</t>
  </si>
  <si>
    <t>MEETING-2622</t>
  </si>
  <si>
    <t>Training schedule-wording</t>
  </si>
  <si>
    <t>[sausalito, avyas, elisabeth.whaley]</t>
  </si>
  <si>
    <t>Updated: Tiger Kono (Interview for Tokyo TV)</t>
  </si>
  <si>
    <t>MEETING-2624</t>
  </si>
  <si>
    <t>2001-05-01T18:00:00Z</t>
  </si>
  <si>
    <t>OpenAir - Call with Tim Groves</t>
  </si>
  <si>
    <t>[ferdnand.braganza, bagrawal, elisabeth.whaley]</t>
  </si>
  <si>
    <t>2001-09-04T19:30:00Z</t>
  </si>
  <si>
    <t>Elba's maybe last pregnancy lunch. :-)</t>
  </si>
  <si>
    <t>Please feel free to forward to anyone I may have missed.  Elba, let us know what your baby is craving???????</t>
  </si>
  <si>
    <t>MEETING-2627</t>
  </si>
  <si>
    <t>[jackie.valle, walnutcreek, elisabeth.whaley]</t>
  </si>
  <si>
    <t>Travel Management Training</t>
  </si>
  <si>
    <t>If there are any concerns you have regarding Travel Management, please bring the list with you.</t>
  </si>
  <si>
    <t>2001-04-02T17:00:00Z</t>
  </si>
  <si>
    <t>Call Dr. Slater's office</t>
  </si>
  <si>
    <t>Call Dr. Slater office for follow-up on the glasses.  446-4004</t>
  </si>
  <si>
    <t>2001-03-01T12:30:00Z</t>
  </si>
  <si>
    <t>1-1meeting with krishna</t>
  </si>
  <si>
    <t>1-1 meeting with sri krishna mukkamala between 6 pm to 6.30 pm.</t>
  </si>
  <si>
    <t>2001-03-01T22:00:00Z</t>
  </si>
  <si>
    <t>Canceled: Strategic planning</t>
  </si>
  <si>
    <t>Our 1-1 meeting will take the place of this meeting for this week.</t>
  </si>
  <si>
    <t>2001-03-03T10:30:00Z</t>
  </si>
  <si>
    <t>Telephonic Interview with Mr.P.S.R. Anjaneyulu (Ramu) at 4.00 pm on 3rd March, 2001 (Saturday). His Telephone No. is 040-7074609.</t>
  </si>
  <si>
    <t>2001-02-15T01:00:00Z</t>
  </si>
  <si>
    <t>San Francisco Room</t>
  </si>
  <si>
    <t>Group meeting w/ Rajeev</t>
  </si>
  <si>
    <t>Per Rajeev's request</t>
  </si>
  <si>
    <t>2001-02-21T01:30:00Z</t>
  </si>
  <si>
    <t>FW: New Recurring R&amp;D Meeting</t>
  </si>
  <si>
    <t xml:space="preserve">Elisabeth, I tried to schedule this meeting but couldn't. I asked Amy, and she said you are the master of the Training Room's time. I scheduled it at 5:30 hoping that whatever training which was occurring would be done by then. I did not see a conflict for next Tuesday. Would you please schedule the time for me? Thanks! \Steve   -----Original Appointment----- From: </t>
  </si>
  <si>
    <t>Steve Schramm   Sent:</t>
  </si>
  <si>
    <t>Friday, February 16, 2001 12:06 PM To:</t>
  </si>
  <si>
    <t>R&amp;D When:</t>
  </si>
  <si>
    <t>Occurs every 2 week(s) on Tuesday effective 2/20/01 until 1/7/03 from 5:30 PM to 6:00 PM (GMT-08:00) Pacific Time (US &amp; Canada); Tijuana. Where:</t>
  </si>
  <si>
    <t>High  Please join me for bi-weekly R&amp;D meetings Tuesday in the Training Room.  We need a regular time for us all to get together, as there are a lot of things in motion.  During this meeting, I'll relay to you interesting news and activity within the company. It also gives us the chance to discuss our own activities, acknowledge accomplishments, and air issues of general interest. I look forward to seeing you at the first meeting next Tuesday afternoon. \Steve</t>
  </si>
  <si>
    <t>[atran, rcanual, ricardo.garcia, elisabeth.whaley]</t>
  </si>
  <si>
    <t>2001-05-14T15:00:00Z</t>
  </si>
  <si>
    <t>FW: All Sales Conference Call</t>
  </si>
  <si>
    <t>Friday, May 11, 2001 8:05 AM To:</t>
  </si>
  <si>
    <t>Mitch Stewart; Don Giesen; Janie Specketer; David Meltzer; Mike Richman; Elba Linscott; Ricardo Garcia; Bradley Seipp; Alex Tran; Venk Shukla; Jeff Newman; Christopher Quinter; Anthony Tarsia; Larry Salerno; John Armbruster; Scott Isgitt; Jimmy  Kim; Ray Canuel; Matt DiMaria Cc:</t>
  </si>
  <si>
    <t>Dan Baca; Peter Smialek; Ray Rahamin When:</t>
  </si>
  <si>
    <t>Monday, May 14, 2001 8:00 AM-9:00 AM (GMT-08:00) Pacific Time (US &amp; Canada); Tijuana. Where:</t>
  </si>
  <si>
    <t>Conference Room - Sausalito  On May 14th, we will be having important training on the Phase 1 License process, please plan on attending the call.  8am PST on Mondays, as needed, in the Sausalito conference room    Call in#:</t>
  </si>
  <si>
    <t>Meeting with Lisa Q.</t>
  </si>
  <si>
    <t>2001-03-26T22:45:00Z</t>
  </si>
  <si>
    <t>2001-03-01T12:00:00Z</t>
  </si>
  <si>
    <t>1-1 meeting with jyothi</t>
  </si>
  <si>
    <t>1-1 meeting with jyothi between 5.30pm  to 6 pm.</t>
  </si>
  <si>
    <t>[kchancellor, elisabeth.whaley]</t>
  </si>
  <si>
    <t>Admin meeting - everyone must attend!</t>
  </si>
  <si>
    <t>[miyuki.goldman, ann.sasso, rgantly]</t>
  </si>
  <si>
    <t>2001-06-11T21:00:00Z</t>
  </si>
  <si>
    <t>Updated: FS weekly meeting : HTTPs tunneling</t>
  </si>
  <si>
    <t>Meeting with team (Darshan &amp; John's)</t>
  </si>
  <si>
    <t>2001-06-18T15:00:00Z</t>
  </si>
  <si>
    <t>FW: Conference call with IDC at 7:30PM</t>
  </si>
  <si>
    <t xml:space="preserve">Please set up a call in number for this, I will do the call from home...  Thanks...Lisa    -----Original Appointment----- From: </t>
  </si>
  <si>
    <t>Monday, June 18, 2001 11:02 AM To:</t>
  </si>
  <si>
    <t>Divakar Tantravahi - India; Lisa Quaglietti When:</t>
  </si>
  <si>
    <t>Monday, June 18, 2001 8:00 AM-8:30 AM (GMT-08:00) Pacific Time (US &amp; Canada); Tijuana. Where:</t>
  </si>
  <si>
    <t>2001-03-26T23:15:00Z</t>
  </si>
  <si>
    <t>Recruiting Room B</t>
  </si>
  <si>
    <t>Canceled: Interview with Marlo Banks - HR Manager Candidate</t>
  </si>
  <si>
    <t>2001-03-01T11:30:00Z</t>
  </si>
  <si>
    <t>1-1meeting with madhu</t>
  </si>
  <si>
    <t>1-1 meeting with madhu prakash between 5 pm to 5.30 pm.</t>
  </si>
  <si>
    <t>begin review for ESA manual</t>
  </si>
  <si>
    <t>We can either meet in your office or in Morgan Hill, the office by Lisa's desk.</t>
  </si>
  <si>
    <t>2001-03-01T10:30:00Z</t>
  </si>
  <si>
    <t>Telephonic Intrerview with Mr. P.S.R.Anjaneyulu (Ramu) at 4 pm. on 3rd March, 2001 (Saturday). His telephone No. is 040-7074609.</t>
  </si>
  <si>
    <t>Updated: Content Investigation meeting</t>
  </si>
  <si>
    <t>I hate to do this, but once again we need to reschedule as Jacinda and I have a Webex conference call with on of the SEs and It is important that we do it today. I've included a template that should help us gather the data we need. Feel free to make suggestions, as this is a first draft.   I'll reschedule the meeting to tomorrow so that you can all meet up. I may not be able to make it, but you have enough to work on. If you've any questions, please ask....or one of you can schedule it and send me the minutes - which is actually a better idea at this point.  Thanks,  Ruth      I'm rescheduling this meeting once again as my meeting with Steve went on for a few hours. I'm also setting up a follow up for Wednesday, in case we need it.  Ruth   I need to reschedule as Steve has to reschedule my 1-1 to this time - Sorry!   To touch base on where we are now in specifying the information content requirments for the end-users of our products. What information we need to add, remove, and re-arrange to meet the end-user needs.  Bring whatever information that you've gathered at this point to the meeting and we'll put it together and brainstorm on all the topics and issues. Include any information that you've managed to gather from looking at requirements specs for future releases. We really need to home in on this and drive the scoping to completion by the end of next week.   The scoping areas for more detailed investigation were divided as follows: Ann - Novice user requirements for application development, design, and EMDS use Jacinda - Advanced user requirements for application development, design and EMDS use. Dean - all Operations requirements  Ann will be out tomorrow, Friday, but we can have a follow up meeting on this next week.</t>
  </si>
  <si>
    <t>Accepted: FW: Fidelity Canada Scope Request</t>
  </si>
  <si>
    <t>1/1 with Divakar &amp; Doug Adkins</t>
  </si>
  <si>
    <t>2001-07-13T22:00:00Z</t>
  </si>
  <si>
    <t>Licensed Product Shipping components review</t>
  </si>
  <si>
    <t>Training with OpenAir</t>
  </si>
  <si>
    <t>2001-05-04T21:00:00Z</t>
  </si>
  <si>
    <t>Monthly Communications Meeting</t>
  </si>
  <si>
    <t>2001-03-05T14:30:00Z</t>
  </si>
  <si>
    <t>Telephonic Interview with Mr. CH.RAYALU at 8.00 pm today i.e. 5th March, 2001. He is resident of Hyderabad. His Telephone No. 6215413. confirmed by him that he will be ready at 8 pm.</t>
  </si>
  <si>
    <t>2001-09-01T01:00:00Z</t>
  </si>
  <si>
    <t>Dinner with Bill</t>
  </si>
  <si>
    <t>2001-03-01T10:00:00Z</t>
  </si>
  <si>
    <t>Telephonic interview with Mr. Debashish Samaddar at 3.30 pm on 3rd March,2001(Saturday). His Telephone No is  91-33-557-5465.</t>
  </si>
  <si>
    <t>2001-02-14T19:30:00Z</t>
  </si>
  <si>
    <t>1/1 with Divakar &amp; Glenn</t>
  </si>
  <si>
    <t>Divakar's room is located by Lisa Q.'s desk (room B21K12, ext. 7947) Note new time.</t>
  </si>
  <si>
    <t>2001-04-09T07:00:00Z</t>
  </si>
  <si>
    <t>Training for 3.0 DMA</t>
  </si>
  <si>
    <t>Alexis,  training begins at 9:00am beginning Monday until Friday.  You are down for the training!</t>
  </si>
  <si>
    <t>2001-09-14T18:30:00Z</t>
  </si>
  <si>
    <t>Sorry, I need to move this week's meeting to start 30 min. later than usual due to an E*TRADE call  This is our weekly Developer/Consultant meeting.  For the Toronto team, this will take place in the meeting room at (416) 366-6425 x270  Agenda:  - Discuss oStaff meeting highlights - Discuss other activities (such as demos, standards, etc) - Discuss project status (brief) &amp; issues - Q&amp;A</t>
  </si>
  <si>
    <t>[sausalito, elisabeth.whaley]</t>
  </si>
  <si>
    <t>Cathy will come to our facility for a demo on their company.  Sujan will be confreneced in via Web-ex.  More information to come, stay tuned.</t>
  </si>
  <si>
    <t>2001-03-01T15:30:00Z</t>
  </si>
  <si>
    <t>Telephonic Interview with Mr. Deepak at 9 pm today i.e. 1st march, 2001. His telephone No. is  98201 91846. Confirmed by him that he will be ready by 9pm.</t>
  </si>
  <si>
    <t>2001-07-27T17:30:00Z</t>
  </si>
  <si>
    <t>2001-07-24T19:00:00Z</t>
  </si>
  <si>
    <t>Conference Room:Fremont</t>
  </si>
  <si>
    <t>FW: Review of SFS for Rendering images as label on Button</t>
  </si>
  <si>
    <t>Srikanth Raghavan   On Behalf Of Rajdeep Kaur Sent:</t>
  </si>
  <si>
    <t>Monday, July 23, 2001 6:13 PM To:</t>
  </si>
  <si>
    <t>Rajdeep Kaur; Arun Aggarwal When:</t>
  </si>
  <si>
    <t>Tuesday, July 24, 2001 12:00 PM-12:30 PM (GMT-08:00) Pacific Time (US &amp; Canada); Tijuana. Where:</t>
  </si>
  <si>
    <t xml:space="preserve">Conference Room:Fremont   Arun, I think this should require no work from our side for SP8. We'll ask the user to use Advanced attributes.  For 3.5  we can fix this.  What do you think ?  Srik  -----Original Appointment----- From: </t>
  </si>
  <si>
    <t>Rajdeep Kaur   Sent:</t>
  </si>
  <si>
    <t>Monday, July 23, 2001 5:56 PM To:</t>
  </si>
  <si>
    <t>Rajdeep Kaur; Srikanth Raghavan; Sharon Yogi; Dean Fulton; Ravi Pachipala; Conference Room - Fremont When:</t>
  </si>
  <si>
    <t>2001-05-29T22:00:00Z</t>
  </si>
  <si>
    <t>Updated: Executive Staff Meeting: 1 (800) 446-1941, Int'l 630 424 8476, passcode 6636311#</t>
  </si>
  <si>
    <t>Moving this one out due to Memorial Day. Amy</t>
  </si>
  <si>
    <t>in my office...</t>
  </si>
  <si>
    <t>meet to discuss the certificate</t>
  </si>
  <si>
    <t>2001-09-22T00:30:00Z</t>
  </si>
  <si>
    <t>Temple Session with Leah 7:00 session</t>
  </si>
  <si>
    <t>2001-03-08T12:30:00Z</t>
  </si>
  <si>
    <t>1-1 with Ms. Padma</t>
  </si>
  <si>
    <t>1-1 meeting with Ms. Padma at 6 pm.  on 8th March, 2001 (Thursday)</t>
  </si>
  <si>
    <t>[hayward, elisabeth.whaley]</t>
  </si>
  <si>
    <t>Updated: Intercom &amp; Shipping Training</t>
  </si>
  <si>
    <t>We'll just do these together tomorrow.</t>
  </si>
  <si>
    <t>2001-04-26T14:30:00Z</t>
  </si>
  <si>
    <t>An all-day meeting for Venk</t>
  </si>
  <si>
    <t>Telephonic interview with Mr. S.N. Balaji at 8.30 pm today i.e. 1st March, 2001. His telephone No. is 080-6691129. confirmed by him that he will be ready by 8.30 pm.</t>
  </si>
  <si>
    <t>2001-02-12T18:30:00Z</t>
  </si>
  <si>
    <t>1/1 with Lisa Q. &amp; Divakar</t>
  </si>
  <si>
    <t>2001-06-20T07:00:00Z</t>
  </si>
  <si>
    <t>Updated: DMA Training</t>
  </si>
  <si>
    <t>Instructor:</t>
  </si>
  <si>
    <t>Doug Field  Attendees: 1.  Ivo Stoyanoff Stellcom 2.  Suman Shrestha, HPC, US 3.  Clark Crummer, HPC, US 4.  Wade Haynes, HPC, US 5.  Mehrak Hamzeh, AvocadoIT 6.   7.</t>
  </si>
  <si>
    <t>2001-09-10T07:00:00Z</t>
  </si>
  <si>
    <t>Milan, Italy</t>
  </si>
  <si>
    <t>DMA training (Tentative)</t>
  </si>
  <si>
    <t>2001-04-06T21:30:00Z</t>
  </si>
  <si>
    <t>Meeting with Travel Management</t>
  </si>
  <si>
    <t>Ruby will be here to go over the concerns you have.  Would you like me to attend?  I can get a list of the concerns the admins have if that would, just let me know.</t>
  </si>
  <si>
    <t>2001-03-08T12:00:00Z</t>
  </si>
  <si>
    <t>1-1 with Ms. Indu</t>
  </si>
  <si>
    <t>1-1 meeting with Ms. Indira Albert at 5.30 pm on 8th March, 2001 (Thursday).</t>
  </si>
  <si>
    <t>2001-08-21T00:00:00Z</t>
  </si>
  <si>
    <t>1-888-330-4559 - Pass Code 7015622</t>
  </si>
  <si>
    <t>Call Joe Raymond</t>
  </si>
  <si>
    <t>This is the actual call with Joe Raymond (the one everyone discussed at 8-8:30 AM)  Sujan and Mike, Prakash said that he will be involved in the call in the morning, but he didn't feel that it was necessary for him to be involved in this call.  He will be involved in another meeting at this time anyway.  He said that he would mention it to both of you.  SUJAN!  The dial in number for this call for you is 1-773-843-6322.  Pass code is 7015622.</t>
  </si>
  <si>
    <t>Communications All-employee meeting</t>
  </si>
  <si>
    <t>2001-03-02T12:30:00Z</t>
  </si>
  <si>
    <t>ITC Hotel Kakatiya</t>
  </si>
  <si>
    <t>Presentation by E&amp;Y.</t>
  </si>
  <si>
    <t>To attend a Presentation on the implications of the union budget, 2001 conducted by Ernst &amp; Young at Hotel kakatiya on  2nd March, 2001  from 6 pm  to  9 pm.</t>
  </si>
  <si>
    <t>Accepted: Fidelity Canada Scope Request</t>
  </si>
  <si>
    <t>2001-02-13T22:00:00Z</t>
  </si>
  <si>
    <t>R &amp; D meeting</t>
  </si>
  <si>
    <t>To discuss the R &amp; D projects for IDC and process requirements.</t>
  </si>
  <si>
    <t>Training with Travel Management</t>
  </si>
  <si>
    <t>Ruby from Travel Management will be here to teach us some things about their company, booking online....  Please plan on attending.  Thanks.</t>
  </si>
  <si>
    <t>MEETING-269</t>
  </si>
  <si>
    <t>Meet w/Miyuki for Japanese Screen captures</t>
  </si>
  <si>
    <t>Fleet Training</t>
  </si>
  <si>
    <t>2001-08-21T15:15:00Z</t>
  </si>
  <si>
    <t>1-888-330-4559 - Pass code 7014612</t>
  </si>
  <si>
    <t>Updated: Discuss Joe Raymond/E*Trade</t>
  </si>
  <si>
    <t xml:space="preserve">Meeting scheduled at the request of Mike Richman/Sujan Menezes.  SUJAN!  This call will occur at 11:00 AM your time.  Your dial in number for this call from Canada is 1-773-843-6322.  The pass code is 7014612.  The purpose of this call is to discuss (strategize?) for the call with Joe Raymond of E*Trade that will occur from 5PM to 5:30 PM (Pacific Time)...  8PM to 8:30 PM Canadian time.  Please scroll down for a refresher/more information on the purpose of this call.    Mike,  I think we should have an internal call with this with Prakash prior to the call with Joe, so that we are all on the same page.  Thanks,  Sujan   -----Original Message----- From: </t>
  </si>
  <si>
    <t>Mike Richman   Sent:</t>
  </si>
  <si>
    <t>Thursday, August 16, 2001 3:46 PM To:</t>
  </si>
  <si>
    <t>Lisa Crowder; Prakash Iyer; Sujan Menezes Cc:</t>
  </si>
  <si>
    <t>Peter Smialek  Hi Prakash and Sujan,  We have what I consider to be a "development and billing philosophy" issue with Joe Raymond of E*TRADE.   Apparently, in January of this year, we completed a mobile app that supports HDML. Around that time, WML become prevalent in the marketplace and we charged $35,000 him for this update. His feeling is that AvocadoIT should keep our technology current to the current standards as a matter of everyday business and not charge its customers for this. Based on my request, he's agreed to pay ½ of this $35k now as a gesture of goodwill. He'd like to speak with you both of you to further explain his feelings and hear what our approach will be going forward.  I will work through Lisa C to schedule a telephone call. Please let me know if you have any questions. Thank you.  Mike Richman</t>
  </si>
  <si>
    <t>2001-03-01T06:30:00Z</t>
  </si>
  <si>
    <t>meeting with PWC</t>
  </si>
  <si>
    <t>There is a meeting for you at 12 pm with Mr. Ashlesh &amp; Mr.Venkateshwarlu of PWC regarding :  1)  stock options -  to discuss about Cash less or Cash.  2)  I T matters   -  to discuss about avocadoit-TDS returns and avocadoit income tax returns etc.</t>
  </si>
  <si>
    <t>1/1 with Venk</t>
  </si>
  <si>
    <t>2001-01-31T03:30:00Z</t>
  </si>
  <si>
    <t>Lisa 1-1</t>
  </si>
  <si>
    <t>2001-06-19T15:00:00Z</t>
  </si>
  <si>
    <t>2001-04-05T17:30:00Z</t>
  </si>
  <si>
    <t>IP Group meeting</t>
  </si>
  <si>
    <t>2001-04-24T18:00:00Z</t>
  </si>
  <si>
    <t>Weekly Project meeting with Glenn P.</t>
  </si>
  <si>
    <t>Will this room work for your Weekly Project meeting?  It has a flat-screen and a poly-com in it. Thanks</t>
  </si>
  <si>
    <t>MEETING-2702</t>
  </si>
  <si>
    <t>2001-08-21T21:15:00Z</t>
  </si>
  <si>
    <t>Updated: Shipping Training</t>
  </si>
  <si>
    <t>The time has changed for this week only.</t>
  </si>
  <si>
    <t>2001-02-13T21:00:00Z</t>
  </si>
  <si>
    <t>1/1 with Divakar &amp; John Schemena</t>
  </si>
  <si>
    <t>Divakar's room is located by Lisa Q.'s desk (room B21K12, ext. 7947) To discuss AE projects and processes</t>
  </si>
  <si>
    <t>Meeting with Aviva Solutions</t>
  </si>
  <si>
    <t>OpenAi Training</t>
  </si>
  <si>
    <t>[atran, gpereira, elisabeth.whaley]</t>
  </si>
  <si>
    <t>2001-04-18T23:00:00Z</t>
  </si>
  <si>
    <t>Conference call with Quest RFP</t>
  </si>
  <si>
    <t>Date: April 18, 2001 Time:  4:00pm PST # of lines:  8 The below information is for today's conference call  Date:  April 18, 2001 # of lines:  8 Time:  4pm PST Dial-in #: 1-888-811-3735 Pass code: 6985021# Confirmation #: 3912782</t>
  </si>
  <si>
    <t>Lisa's Shower</t>
  </si>
  <si>
    <t>2001-03-06T13:00:00Z</t>
  </si>
  <si>
    <t>1-1 meeting with Mr. Ramgopal</t>
  </si>
  <si>
    <t>1-1 meeting with Mr. Ramgopal at 6.30 pm on 6th March, 2001 (Tuesday).</t>
  </si>
  <si>
    <t>Lisa Staff</t>
  </si>
  <si>
    <t>2001-06-11T16:00:00Z</t>
  </si>
  <si>
    <t>[mahesh, brett.welborn, bagrawal, elisabeth.whaley]</t>
  </si>
  <si>
    <t>2001-05-01T20:00:00Z</t>
  </si>
  <si>
    <t>Brown Bag w/Venk - Group 1</t>
  </si>
  <si>
    <t>Please bring your lunch to this informal session w/Venk. Thanks, Amy</t>
  </si>
  <si>
    <t>2001-03-22T19:00:00Z</t>
  </si>
  <si>
    <t>FW: Meeting with Bowne Global account manager to discuss documentation localization project</t>
  </si>
  <si>
    <t>Jacinda Johnson   Sent:</t>
  </si>
  <si>
    <t>Wednesday, March 14, 2001 6:46 PM To:</t>
  </si>
  <si>
    <t>Jacinda Johnson; Ruth Gantly; Om Sonie; Steve Schramm; Rajeev Mohindra When:</t>
  </si>
  <si>
    <t>Thursday, March 22, 2001 11:00 AM-12:00 PM (GMT-08:00) Pacific Time (US &amp; Canada); Tijuana. Where:</t>
  </si>
  <si>
    <t>Conference Room - San Francisco  Daniel Gray, the AvocadoIT account manager from Bowne Global, will be here to introduce himself to the team and give a brief presentation on Bowne's overall services, as well as specific information regarding our documentation localization project.   Feel free to invite anyone else that may be interested in attending this meeting.  --Jacinda</t>
  </si>
  <si>
    <t>Planning Kathy's Farewell</t>
  </si>
  <si>
    <t>This should only take about 15 minutes to go over some ideas.  Thanks.</t>
  </si>
  <si>
    <t>2001-09-05T02:00:00Z</t>
  </si>
  <si>
    <t>This meeting is getting rescheduled to the next day since San Jose and Toronto offices are on holiday.  Thanks, Darshan  Call-In Information: Date:  Every Monday night Time:  7:00 - 8:00pm PST (8:30am Tuesday IDC Time) Dial-in (Domestic):  888-811-3744 Dial-in (International):  773-843-6314 Pass code:  6870317, then # Confirmation #:  3788146  Agenda: Weekly project status meeting to discuss the status of all projects being completed in IDC and San Jose that are being coordinated by Project Management: - Development status (Component ID, Rendering, Testing, QA, etc.) - Any open issues/questions (Build, Bugs, DDS, Website, etc.) - Timeframes - Upcoming projects if known - Other  Thanks. Darshan</t>
  </si>
  <si>
    <t>2001-03-13T18:00:00Z</t>
  </si>
  <si>
    <t>2001-03-06T12:30:00Z</t>
  </si>
  <si>
    <t>1-1 meeting with Sriram</t>
  </si>
  <si>
    <t>1-1 meeting with Mr. Sriram at 6.00 pm on 6th March, 2001 (Tuesday).</t>
  </si>
  <si>
    <t>Meeting with Baxish and Shailesh</t>
  </si>
  <si>
    <t>Divakar's room is located by Lisa Q.'s desk (room B21K12, ext. 7947) To discuss how the IDC support is working out.</t>
  </si>
  <si>
    <t>Conference Room - Sausalito; Peter Federer; Matt DiMaria; Dan Baca; Prakash Iyer; David Chan</t>
  </si>
  <si>
    <t>Prep Meeting for the Deutsche Telecom with Peter Frederer only</t>
  </si>
  <si>
    <t>This meeting is with Peter Frederer to go over the agenda, issues to be discussed....  Please let me know if you will be able to attend this prep meeting.  Thank you - Elisabeth</t>
  </si>
  <si>
    <t>2001-02-13T20:00:00Z</t>
  </si>
  <si>
    <t>1/1 Divakar * Howard Mora</t>
  </si>
  <si>
    <t>Divakar's room is located by Lisa Q.'s desk (room B21K12, ext. 7947) To discuss: QA issues</t>
  </si>
  <si>
    <t>2001-01-30T02:30:00Z</t>
  </si>
  <si>
    <t>Updated: Conference call with IDC.</t>
  </si>
  <si>
    <t>Hi,  Because Divakar has one more meeting with AE at 7:00pm, let us have it from 6:30 to 7:00pm.  --------------------------------------------------- Hi Divakar,  Proposed Agenda:  1. Status review for IDC activities  Om</t>
  </si>
  <si>
    <t>2001-06-07T20:00:00Z</t>
  </si>
  <si>
    <t>OpenAir Training - WebEx</t>
  </si>
  <si>
    <t>OpenAir Timesheet Training</t>
  </si>
  <si>
    <t>2001-06-21T07:00:00Z</t>
  </si>
  <si>
    <t>MEETING-2730</t>
  </si>
  <si>
    <t>[emma.fowler]</t>
  </si>
  <si>
    <t>2001-01-05T20:00:00Z</t>
  </si>
  <si>
    <t>cgey meeting with Betty</t>
  </si>
  <si>
    <t>2001-03-01T00:00:00Z</t>
  </si>
  <si>
    <t>Mountain view</t>
  </si>
  <si>
    <t>Meet with Ike at Mobile Bazaar</t>
  </si>
  <si>
    <t>Emma,  Hold this time and I'll try to get confirmation from Ike.</t>
  </si>
  <si>
    <t>2001-01-18T17:00:00Z</t>
  </si>
  <si>
    <t>partner training</t>
  </si>
  <si>
    <t>[sausalito, emma.fowler]</t>
  </si>
  <si>
    <t>2001-01-11T21:00:00Z</t>
  </si>
  <si>
    <t>Updated: Suntone Presentation with Martin Ford of Sun</t>
  </si>
  <si>
    <t>Updated: Mobile Design Studio Training</t>
  </si>
  <si>
    <t>**** Chris *****  It looks like 1/4/00 from 10 to 4 works for marketing.  I believe that we will have 8-10 people.  Please confirm on your end.  Thanks.  Alex Tran  *****************************************************************************************  Gang,  I'm trying to setup basic training for marketing on the tool.  Normally, training lasts for 1 to 2 weeks.  Since we're not expected to become SEs or AEs soon, we can probably get away with one day's worth of training.  Please let me know is this date works for you.  Thanks.  Alex</t>
  </si>
  <si>
    <t>2001-03-23T19:30:00Z</t>
  </si>
  <si>
    <t>Emma's Office</t>
  </si>
  <si>
    <t>Intel pre-call for the case study</t>
  </si>
  <si>
    <t>ph: 916-356-9200 res: 6-332410 pass: 9583232 time: 11:30-12:30</t>
  </si>
  <si>
    <t>MEETING-2737</t>
  </si>
  <si>
    <t>[rmoore, emma.fowler, fortunata.hermoso]</t>
  </si>
  <si>
    <t>2001-03-13T18:30:00Z</t>
  </si>
  <si>
    <t>Hp call</t>
  </si>
  <si>
    <t>Julie would like to have our next HP call on Tuesday 3/13. Robert it looks like you are busy at 11am. Therefore, we will have you give us an update @ 10:30.</t>
  </si>
  <si>
    <t>MEETING-2738</t>
  </si>
  <si>
    <t>Icap call</t>
  </si>
  <si>
    <t>1-800-865-2755</t>
  </si>
  <si>
    <t>2001-01-15T22:30:00Z</t>
  </si>
  <si>
    <t>Amit's Office</t>
  </si>
  <si>
    <t>call with Tom, CTIA</t>
  </si>
  <si>
    <t>2001-02-22T22:00:00Z</t>
  </si>
  <si>
    <t>[atran, rglover, emma.fowler, gpereira, rsilverton]</t>
  </si>
  <si>
    <t>2001-03-08T20:00:00Z</t>
  </si>
  <si>
    <t>Saratoga Inn (meeting) and La Fondue (dinner)</t>
  </si>
  <si>
    <t>Marketing Offsite - Thursday March 8th</t>
  </si>
  <si>
    <t>Meeting will be at the Inn at Saratoga (Saratoga Suite, 3rd floor) from noon to 6pm, lunch will be provided. (lunch details to follow) Dinner following across the street at La Fondue at 6:30pm.  The Inn at Saratoga is located: 20645 Fourth Street Saratoga, CA 95070 (408) 867-5020 For details and directions: http://www.innatsaratoga.com/   La Fondue is located: 14510 Big Basin Way Saratoga, CA 95070 (408) 867-3332 For details regarding the restaurant: http://www.lafondue.com/</t>
  </si>
  <si>
    <t>Updated:  Conference call with Accenture on CTIA Mobile Media Portal</t>
  </si>
  <si>
    <t>Tom Kane and team at Accenture is available to discuss the CTIA Mobile Media Portal at this time.  We should use the meeting to discuss any issues/concerns related to the portal and key items such as resources rendering and the scope of the hosting.  Call in number:  (877) 864 - 2237 Pass code:  6554751 #</t>
  </si>
  <si>
    <t>2001-01-20T01:00:00Z</t>
  </si>
  <si>
    <t>Updated: CTIA Meeting w/Venk, Prakash, George, David C, Amit &amp; Emma</t>
  </si>
  <si>
    <t>Sorry, I had to move this again since David C is unavailable until 5:00pm.  Number for Berkeley Conf Room:  (408) 562-7856 or Polycom (408) 562-7855.   Thanks, Amy</t>
  </si>
  <si>
    <t>MEETING-2743</t>
  </si>
  <si>
    <t>[emma.fowler, fortunata.hermoso]</t>
  </si>
  <si>
    <t>2001-01-03T18:00:00Z</t>
  </si>
  <si>
    <t>Call with Joe Wagle</t>
  </si>
  <si>
    <t>conf. room</t>
  </si>
  <si>
    <t>ep meeting</t>
  </si>
  <si>
    <t>[emma.fowler, rsilverton]</t>
  </si>
  <si>
    <t>Accenture presentation for Reston BLC...</t>
  </si>
  <si>
    <t>Meeting objective is to talk about content &amp; format for AvocadoIT sales presentation to be made available to customers/consultants at Accenture's business launch center in Reston.</t>
  </si>
  <si>
    <t>MEETING-2746</t>
  </si>
  <si>
    <t>[rglover, emma.fowler]</t>
  </si>
  <si>
    <t>2001-01-18T21:00:00Z</t>
  </si>
  <si>
    <t>Training room</t>
  </si>
  <si>
    <t>This is optional, but I thought everyone might benefit from sitting in and learning.</t>
  </si>
  <si>
    <t>emma's office</t>
  </si>
  <si>
    <t>sun marketing</t>
  </si>
  <si>
    <t>2001-03-16T08:00:00Z</t>
  </si>
  <si>
    <t>Emma in Virginia</t>
  </si>
  <si>
    <t>Fremont Conf. Room</t>
  </si>
  <si>
    <t>Partner Marketing Update</t>
  </si>
  <si>
    <t>Thanks!  Looking forward to our meeting, Emma</t>
  </si>
  <si>
    <t>MEETING-275</t>
  </si>
  <si>
    <t>2001-08-30T20:30:00Z</t>
  </si>
  <si>
    <t>Ravi's office</t>
  </si>
  <si>
    <t>3.5 Feature List</t>
  </si>
  <si>
    <t>2001-02-03T00:00:00Z</t>
  </si>
  <si>
    <t>net app/sun update  Helen</t>
  </si>
  <si>
    <t>2001-04-05T16:30:00Z</t>
  </si>
  <si>
    <t>andy's partners marketing</t>
  </si>
  <si>
    <t>2001-03-15T08:00:00Z</t>
  </si>
  <si>
    <t>Emma out of the office</t>
  </si>
  <si>
    <t>2001-01-17T17:15:00Z</t>
  </si>
  <si>
    <t>Call Tom Kane</t>
  </si>
  <si>
    <t>2001-01-05T16:30:00Z</t>
  </si>
  <si>
    <t>AC CTIA Call</t>
  </si>
  <si>
    <t>cgey marketing</t>
  </si>
  <si>
    <t>Dinner with Gordon</t>
  </si>
  <si>
    <t>[rglover, fremont, emma.fowler]</t>
  </si>
  <si>
    <t>2001-02-02T00:00:00Z</t>
  </si>
  <si>
    <t>Marketing Mtg to review deliverables</t>
  </si>
  <si>
    <t>2001-01-24T23:00:00Z</t>
  </si>
  <si>
    <t>Updated: meeting with Sun to create partner marketing plan</t>
  </si>
  <si>
    <t>Conference call with Susan Hartmann - HP tour</t>
  </si>
  <si>
    <t>2001-09-14T16:00:00Z</t>
  </si>
  <si>
    <t>Call DA to follow up on check 877-520-6137, case #91137</t>
  </si>
  <si>
    <t>2001-04-02T20:00:00Z</t>
  </si>
  <si>
    <t>ac marketing</t>
  </si>
  <si>
    <t>2001-01-17T16:30:00Z</t>
  </si>
  <si>
    <t>AC to provide con call info...</t>
  </si>
  <si>
    <t>FW: Presentation to Accenture's Content &amp; Commerce Architecture group...</t>
  </si>
  <si>
    <t xml:space="preserve">Dan - Prakash and Amitabh can't make this. Prakash is in Mexico and will be on the flight back to SJ tomorrow. Amitabh indicated you could do this one. Please confirm your availability asap...sorry for the short notice, but I just found out yesterday. Thanks!  Emma - could you pls follow up with Dan. I need to email our presentation to Accenture this evening for tomorrow morning's call. Call details are given below. Thanks   Amit.   -----Original Appointment----- From: </t>
  </si>
  <si>
    <t>Monday, January 15, 2001 11:51 AM To:</t>
  </si>
  <si>
    <t>Prakash Iyer; Jennifer Kouragian When:</t>
  </si>
  <si>
    <t>Wednesday, January 17, 2001 8:30 AM-9:30 AM (GMT-08:00) Pacific Time (US &amp; Canada); Tijuana. Where:</t>
  </si>
  <si>
    <t>AC to provide con call info... Importance:</t>
  </si>
  <si>
    <t>High  This is a 30-40 min presentation to AC's Content &amp; Commerce Architecture group that is part of AC's Global Architecture &amp; Core Technology group. Audience is 40 technologists comprising of all levels (partners, managers, analysts). The Content &amp; Commerce Arch. group is broadening it's charter from packaged commerce apps (Broadvision, Blue Martini,...) to include wireless.  Presentation format: 20-25 mins presentation; 10-15 mins Q&amp;A. Presentation should be technically oriented given the audience  Date &amp; Time: Wed, Jan 17 @ 8:15a, Pacific  Areas the group would like to see addressed in the presentation:  - Overview of the company - Overview of the product - Product architecture (audience will include architects)  Call-in info: Will be emailed shortly  EP To Do's  - Confirm Prakash's availability to present - Email copy of presentation to Amit by Tue (tomorrow) morning  Thanks!</t>
  </si>
  <si>
    <t>2001-01-03T00:30:00Z</t>
  </si>
  <si>
    <t>Channel Marketing Roles and Responsibilities</t>
  </si>
  <si>
    <t>Toni and I will join you at 5pm.  Thanks! Emma</t>
  </si>
  <si>
    <t>2001-03-30T18:00:00Z</t>
  </si>
  <si>
    <t>Emma's office</t>
  </si>
  <si>
    <t>HP marketing plan</t>
  </si>
  <si>
    <t>[rmoore, sausalito, emma.fowler, fortunata.hermoso, gpereira]</t>
  </si>
  <si>
    <t>Updated: Weekly Biz Dev Staff Meeting</t>
  </si>
  <si>
    <t>MEETING-2765</t>
  </si>
  <si>
    <t>2001-02-01T20:00:00Z</t>
  </si>
  <si>
    <t>Local</t>
  </si>
  <si>
    <t>Lunch with Marie Wiens</t>
  </si>
  <si>
    <t>2001-01-10T23:00:00Z</t>
  </si>
  <si>
    <t>Call with Sarah Kao</t>
  </si>
  <si>
    <t>The dial in for Sarah's call is  877-612-3185 pass code 869691</t>
  </si>
  <si>
    <t>2001-01-03T22:30:00Z</t>
  </si>
  <si>
    <t>Meeting with Rick Schaefer (SUN)</t>
  </si>
  <si>
    <t>Emma - Rich Scheafer would like to come and meet with you regarding co-marketing activities.  He's expecting some sort of document / agreement.  fyi - Helen will not be here for your  meeting.  andy</t>
  </si>
  <si>
    <t>2001-03-13T22:30:00Z</t>
  </si>
  <si>
    <t>hp call</t>
  </si>
  <si>
    <t>2001-03-02T20:00:00Z</t>
  </si>
  <si>
    <t>HP Site</t>
  </si>
  <si>
    <t>HP lUnch/Marketing Plan</t>
  </si>
  <si>
    <t>[sausalito, ann.sasso, nmehta]</t>
  </si>
  <si>
    <t>2001-08-17T17:00:00Z</t>
  </si>
  <si>
    <t>FS review for NTServices</t>
  </si>
  <si>
    <t>FS review for Admin Services as NTServices  FS is available in VSS at $\RnDwebsite\Rel3.5\Functional Specs\SFS_AdminServicesAsNTServices</t>
  </si>
  <si>
    <t>Updated: Sun kick off meeting</t>
  </si>
  <si>
    <t>I've moved the conference room because sales training claimed the one we had booked.</t>
  </si>
  <si>
    <t>2001-01-16T19:30:00Z</t>
  </si>
  <si>
    <t>Call with Rene</t>
  </si>
  <si>
    <t>2001-03-28T18:00:00Z</t>
  </si>
  <si>
    <t>180 Montgomery, SF</t>
  </si>
  <si>
    <t>meeting at Neomar</t>
  </si>
  <si>
    <t>2001-01-25T21:30:00Z</t>
  </si>
  <si>
    <t>Susan Hartmann</t>
  </si>
  <si>
    <t>2001-01-16T18:00:00Z</t>
  </si>
  <si>
    <t>net app collateral review with Helen</t>
  </si>
  <si>
    <t>2001-03-27T17:00:00Z</t>
  </si>
  <si>
    <t>sausalito room</t>
  </si>
  <si>
    <t>Bus. Dev. planning meeting</t>
  </si>
  <si>
    <t>tune up Emma's laptop</t>
  </si>
  <si>
    <t>[fremont, emma.fowler]</t>
  </si>
  <si>
    <t>2001-02-20T23:30:00Z</t>
  </si>
  <si>
    <t>CTIA Planning/Confirmation</t>
  </si>
  <si>
    <t>2001-01-24T17:00:00Z</t>
  </si>
  <si>
    <t>Venk's Chicago Presentation Meeting</t>
  </si>
  <si>
    <t>Updated: sun, marketing and more</t>
  </si>
  <si>
    <t>Ryan Vuong's office</t>
  </si>
  <si>
    <t>Updated: Voice prompt recording for HUD application demo</t>
  </si>
  <si>
    <t>Emma,  We've got the prompt recording setup in my office.  Here's the latest copy of the voice prompt list in case you'd like to go over it in advance:    Thanks in advance,  John</t>
  </si>
  <si>
    <t>2001-03-26T20:30:00Z</t>
  </si>
  <si>
    <t>Marketing All Hands</t>
  </si>
  <si>
    <t>Bi weekly all hands Marketing team meeting.</t>
  </si>
  <si>
    <t>2001-01-16T00:00:00Z</t>
  </si>
  <si>
    <t>accenture pres. meeting</t>
  </si>
  <si>
    <t>2001-03-16T00:00:00Z</t>
  </si>
  <si>
    <t>Updated: Marketing Team Meeting</t>
  </si>
  <si>
    <t>Tentative agenda:  *  Q1 - key project status *  Q2 objectives *  Admin issues</t>
  </si>
  <si>
    <t>[ferdnand.braganza]</t>
  </si>
  <si>
    <t>Rishi -- update salesforce pda</t>
  </si>
  <si>
    <t>MEETING-2786</t>
  </si>
  <si>
    <t>[ferdnand.braganza, sanjay.dubey]</t>
  </si>
  <si>
    <t>2001-11-20T21:30:00Z</t>
  </si>
  <si>
    <t>FW: Bi-Weekly R&amp;D "All Hands" Meeting</t>
  </si>
  <si>
    <t>Lisa Zissen   Sent:</t>
  </si>
  <si>
    <t>Tuesday, November 20, 2001 11:13 AM To:</t>
  </si>
  <si>
    <t>Lisa Zissen; Om Sonie; Wilhan Martono; Srikanth Raghavan; Tony Raj; Ritesh Adval; Arun Aggarwal; Dondi Gaskill; Deviprasad Malladi; Dave Sulcer; Edward Tian; Mark Tracy; Rajeev Mohindra; Amitabh Sinha; Sharon Yogi; Ravi Dadi; Vinayak Dhanapune; Miyuki Goldman; Sreenivas Madiraju; Nora Nagy; Ravikumar Palanisamy; Prasad Krothapalli; Nihar Mehta; Yuyu Chen; Jin Cheng; Sanjay Dubey; Rajdeep Kaur; Ravi Pachipala; Jaigak Song; Lisa Chui; Krishnamohan Ganti; Roopak Parikh; Vivek Mundhra; Mahesh Rangamani; Dean Fulton; Jacinda Johnson; Ann Sasso; Steve Hirata; Om Sonie; Dave Sulcer; Prakash Iyer When:</t>
  </si>
  <si>
    <t>Tuesday, November 20, 2001 1:30 PM-2:30 PM (GMT-08:00) Pacific Time (US &amp; Canada); Tijuana. Where:</t>
  </si>
  <si>
    <t>2001-02-27T07:30:00Z</t>
  </si>
  <si>
    <t>call chip</t>
  </si>
  <si>
    <t>2001-02-04T00:00:00Z</t>
  </si>
  <si>
    <t>Build updates -- Paytrust, Salesforce and Quicken</t>
  </si>
  <si>
    <t>2001-01-22T23:00:00Z</t>
  </si>
  <si>
    <t>Alexis -- update files for JetBlue demo</t>
  </si>
  <si>
    <t>2001-02-08T18:30:00Z</t>
  </si>
  <si>
    <t>Apologies - the meeting didn't pick up the correct date, it's supposed to be this Thursday 02/08. Updated the meeting for this week to fit in with the project planning schedule. If this time suits everyone, we'll move the meeting to this time.</t>
  </si>
  <si>
    <t>2001-04-25T20:00:00Z</t>
  </si>
  <si>
    <t>Meet to archive e-mails</t>
  </si>
  <si>
    <t>Accenture -- demo problems with harley and pg1</t>
  </si>
  <si>
    <t>2001-01-30T04:00:00Z</t>
  </si>
  <si>
    <t>Diana -- setup Banamex</t>
  </si>
  <si>
    <t>2001-01-22T21:00:00Z</t>
  </si>
  <si>
    <t>Rishi -- update files for salesforce</t>
  </si>
  <si>
    <t>2002-04-24T20:00:00Z</t>
  </si>
  <si>
    <t>Canceled: let's meet at 1:00 PM to discuss statistics</t>
  </si>
  <si>
    <t>I spoke to Krishna. This meeting is not needed.</t>
  </si>
  <si>
    <t>2002-01-22T22:00:00Z</t>
  </si>
  <si>
    <t>Updated: Debbie's Baby Shower</t>
  </si>
  <si>
    <t>Some people are not able to be here on Friday, so we changed it to Tuesday instead.</t>
  </si>
  <si>
    <t>Accenture for Donivan's discovery.com</t>
  </si>
  <si>
    <t>[ferdnand.braganza, hhua]</t>
  </si>
  <si>
    <t>FW: Status of  biogen siebel demo (Please call into San Jose conference room)</t>
  </si>
  <si>
    <t xml:space="preserve">updated doc for Biogen demo.    -----Original Appointment----- From: </t>
  </si>
  <si>
    <t>Amitabh Sinha   Sent:</t>
  </si>
  <si>
    <t>Tuesday, October 09, 2001 11:48 AM To:</t>
  </si>
  <si>
    <t>Amitabh Sinha; Shane Jarych; Sanjay Dubey; Carlos Restrepo; Andy Wong; Diana Chen; Ray Canuel; Michael Liang; Otto Mok; Vinayak Dhanapune Cc:</t>
  </si>
  <si>
    <t>Prasad Krothapalli; Sharon Yogi; Rajeev Mohindra; Prakash Iyer When:</t>
  </si>
  <si>
    <t>Occurs every day effective 10/4/2001 until 10/19/2001 from 11:00 AM to 11:30 AM (GMT-08:00) Pacific Time (US &amp; Canada); Tijuana. Where:</t>
  </si>
  <si>
    <t>Conference Room - San Jose   Please refer to the document to follow up on the items you own.  Latest document is always at the following adddress: http://cm/rnd/offline/biogen.doc You might have to hit cancel if it prompts you for a login.</t>
  </si>
  <si>
    <t>2001-01-30T03:30:00Z</t>
  </si>
  <si>
    <t>Rishi -- update salesforce</t>
  </si>
  <si>
    <t>[agrover, nmehta, sanjay.dubey]</t>
  </si>
  <si>
    <t>2001-05-30T22:00:00Z</t>
  </si>
  <si>
    <t>Siebel Meeting</t>
  </si>
  <si>
    <t>Meeting will start at 3:15</t>
  </si>
  <si>
    <t>2001-05-11T20:30:00Z</t>
  </si>
  <si>
    <t>Updated: Documentation review</t>
  </si>
  <si>
    <t>[sausalito, ferdnand.braganza]</t>
  </si>
  <si>
    <t>2002-01-02T22:30:00Z</t>
  </si>
  <si>
    <t>Meeting with Prakash</t>
  </si>
  <si>
    <t>Meeting scheduled at Prakash's request.</t>
  </si>
  <si>
    <t>Phillip O Connel -- verify link for sales server sp500</t>
  </si>
  <si>
    <t>2002-06-14T16:00:00Z</t>
  </si>
  <si>
    <t>Jay's bach party in vegas</t>
  </si>
  <si>
    <t>2001-11-12T21:30:00Z</t>
  </si>
  <si>
    <t>Computer Sale Planning</t>
  </si>
  <si>
    <t>2001-10-05T20:00:00Z</t>
  </si>
  <si>
    <t>TODAI</t>
  </si>
  <si>
    <t>IT/Operations Lunch Meeting</t>
  </si>
  <si>
    <t>Yes, we haven't had this in awhile but, if everyone is available on Friday and if I don't get selected to serve on a jury. Let's have the weekly meeting at Todai. Hung, can you make a reservation for us? Thanks.  Should this plan fall through, we will have our weekly meeting on Monday...at Todai.   Sorry, thought I sent this out this morning.</t>
  </si>
  <si>
    <t>[sweller, rcanual, ferdnand.braganza]</t>
  </si>
  <si>
    <t>2002-10-08T18:00:00Z</t>
  </si>
  <si>
    <t>877-865-7027, int'l: 773-843-6307, pc: 7543739#</t>
  </si>
  <si>
    <t>2001-02-14T07:00:00Z</t>
  </si>
  <si>
    <t>ETrade updates -- Arun</t>
  </si>
  <si>
    <t>[mahesh, ferdnand.braganza]</t>
  </si>
  <si>
    <t>Canceled: Communications Mtg. (888-329-2154, pc: 7608586#, Int'l 1 773 843-6321)</t>
  </si>
  <si>
    <t>The Communications meetings will now happen on a quarterly basis.  I will put them back on the calendar as soon as I find appropriate dates.  Thanks all, Amy</t>
  </si>
  <si>
    <t>2002-07-19T18:00:00Z</t>
  </si>
  <si>
    <t>Updated: Communications Meeting (877-865-7027, int'l: 773-843-6307, pc: 7543739#)</t>
  </si>
  <si>
    <t>This one too has to be moved to coincide with the end of the quarter, after the Board Meeting. Thanks, Amy</t>
  </si>
  <si>
    <t>[ferdnand.braganza, fremont, sanjay.dubey]</t>
  </si>
  <si>
    <t>FW: Cradle sync + OCA admin app feature meeting</t>
  </si>
  <si>
    <t xml:space="preserve">Dear helpdesk,  Could you please look into why x7859 doesn't work?  Ravi  -----Original Appointment----- From: </t>
  </si>
  <si>
    <t>Otto Mok   Sent:</t>
  </si>
  <si>
    <t>Friday, November 02, 2001 12:51 PM To:</t>
  </si>
  <si>
    <t>Otto Mok; Sanjay Dubey; Geoff Vona Cc:</t>
  </si>
  <si>
    <t>Rajeev Mohindra; Richard Fogel; Prasad Krothapalli; Amitabh Sinha; Ravi Pachipala When:</t>
  </si>
  <si>
    <t>Friday, November 02, 2001 12:30 PM-1:00 PM (GMT-08:00) Pacific Time (US &amp; Canada); Tijuana. Where:</t>
  </si>
  <si>
    <t>Conference Room - Fremont; Conference Room - Janus (Toronto) Importance:</t>
  </si>
  <si>
    <t>High  Please review the latest FS here before each meeting: http://otto/FS_CradleSync.doc  Toronto will call Fremont @408.562.7859  x7859 is suppose to be the PolyCom # in Fremont, but it doesn't work. I have dialed x7863 for 15 minutes, but no one answered.  This meeting has been cancelled.  Otto out!</t>
  </si>
  <si>
    <t>2002-03-20T20:00:00Z</t>
  </si>
  <si>
    <t>Updated: Richard's Super-Authentic Japanese Lunch Spot</t>
  </si>
  <si>
    <t>Revised date.  Is this a good day?</t>
  </si>
  <si>
    <t>[sweller, rcanual, ferdnand.braganza, germana.martinez]</t>
  </si>
  <si>
    <t>2002-04-26T18:00:00Z</t>
  </si>
  <si>
    <t>Had to move this one to coincide with the end of the quarter, after the Board Meeting. Thanks, Amy</t>
  </si>
  <si>
    <t>2001-09-13T21:00:00Z</t>
  </si>
  <si>
    <t>FW: Technical Meeting with Siebel (here's that agenda)</t>
  </si>
  <si>
    <t xml:space="preserve">This is a meeting we should be in.   Although it is not related to what we do now, it will make the work later easier.  Hung and Fernand, come to the meeting if you have time.  /Michael      -----Original Appointment----- From: </t>
  </si>
  <si>
    <t>Thursday, September 13, 2001 10:23 AM To:</t>
  </si>
  <si>
    <t>Andy Wong; Rajeev Mohindra; Amitabh Sinha; Prakash Iyer; Carlos Restrepo; Yuyu Chen; Michael Liang; Nihar Mehta; Richard Fogel; Prasad Krothapalli When:</t>
  </si>
  <si>
    <t>Thursday, September 13, 2001 2:00 PM-4:00 PM (GMT-08:00) Pacific Time (US &amp; Canada); Tijuana. Where:</t>
  </si>
  <si>
    <t>Conference Room - Sausalito  This meeting has been confirmed.  Rahul will be here at 2pm.  This morning, I sent the following e-mail to him:  Rahul -  I also wanted to add a couple of items to our agenda.    1. CORBA and COM. We've been in contact with some technical people from Siebel Japan and they recommended CORBA and/or COM to us as potential integration methods.  2. Syncronization &amp; conflict resolution.  As you know, we are developing an offline solution.  We would like to get a better understanding of how Siebel manages conflict resolution when your offline client sync's with the server.  Thanks!  Andy  +++++++++++++++++++ [original agenda]  Rahul -  Per your request, here is the agenda and questions we would like to cover. We're looking forward to seeing you on Thursday.  Thanks!  Andy   Introductions  Overview of AvocadoIT Architecture - AvocadoIT typically interfaces with applications via XML, HTML, API, (JDBC for DB). - AvocadoIT's objective is to apply the most robust and efficient integration method to deliver a compelling joint offering.  Overview of Siebel Integration Approaches - What are the issues involved with using Siebel Tools to create views (HTML/XML) which would be subsequently mobilized by AvocadoIT? - What are the pro's &amp; con's of the various integration methods (e.g. BIM, etc) - What integrations does Siebel currently support and how? (e.g. SAP, i2, MS Exchange, etc)  Customizations - What some examples of the most typical customizations for field service and enterprise sales? - If the customer upgrades their software, how does that affect the existing customizations?  Specifically, how is Siebel Wireless affected by customizations? (e.g. Initial implementation vs. future upgradees)  Siebel Handheld Product (It may be instructive to use this as an example). - Overview of synchronization process - How are customizations managed (e.g. Initial Implementation vs. Upgrades)</t>
  </si>
  <si>
    <t>2001-02-01T07:00:00Z</t>
  </si>
  <si>
    <t>help with training room setup</t>
  </si>
  <si>
    <t>[ferdnand.braganza, walnutcreek]</t>
  </si>
  <si>
    <t>2001-07-19T21:00:00Z</t>
  </si>
  <si>
    <t>Updated: Ops/IT Meeting</t>
  </si>
  <si>
    <t>Thought I would renew this time and book meeting place. No need to respond as I know you will all be attending.</t>
  </si>
  <si>
    <t>2001-11-02T18:30:00Z</t>
  </si>
  <si>
    <t>Conference room - Sausalito</t>
  </si>
  <si>
    <t>Updated: Gartner Concall: Wireless Field Service</t>
  </si>
  <si>
    <t>Here is the dial-up info.  You do not need to send me another acceptance for this invite.  Thanks! Andy  1 800 423 1988 (Domestic)  1 303 267 1016 (International) Conference ID#: 1311122   As a Gartner Client, AvocadoIT is entitled to tap into Gartner's knowledge base, including direct access to the Analysts themselves.  This is affords us opportunity to learn more about Siebel from Gartner's subject matter experts.  I've set up this concall with Bud Bivin, the Gartner Analyst who covers Siebel in the Wireless Field Service segment.    Here is the highlevel agenda that I'm planning to propose.  Please comment  How does Siebel play in the FFA market? (Market size, buying behaviors, industry dynamics, etc) What do their customers do with the product? What do their customers think of the product (strengths/weakness)? How might the product be enhanced by AvocadoIT on the mobile front?  This is a confirmed appointment and I will provide concall info when they send it to me.  Andy</t>
  </si>
  <si>
    <t>Ray -- upload new build on Sales server</t>
  </si>
  <si>
    <t>2001-11-01T21:30:00Z</t>
  </si>
  <si>
    <t>Canceled: Gartner Concall re: Siebel Pharma</t>
  </si>
  <si>
    <t>Gartner had a scheduling snafu.  We'll have to reschedule.  Andy   I just spoke to the concall company to fix this.  Please try the same number again. ~ Andy  I'm going to try calling Gartner to see where the Analyst is.  Andy     This has been rescheduled.    Here is the concall info:  People in SJ should meet in Sausalito.  Please Dial: 1 800 423 1988 (Domestic)  1 303 267 1016 (Internat'l) Conference ID#:  1290666   As a Gartner Client, AvocadoIT is entitled to tap into Gartner's knowledge base, including direct access to the Analysts themselves.  This is affords us opportunity to learn more about Siebel from Gartner's subject matter experts.  I've set up this concall with Dale Hagemeyer, the Gartner Analyst who covers Siebel in the Pharmaceutical Industry.    Here is the highlevel agenda that I'm planning to propose.  Please comment  How does Siebel play in the Pharma vertical? (Market size, buying behaviors, industry dynamics, etc) What do their customers do with the product? What do their customers think of the product (strengths/weakness)? How might the product be enhanced by AvocadoIT on the mobile front?  This is a confirmed appointment and I will provide concall info when they send it to me.  Andy</t>
  </si>
  <si>
    <t>Meet at Navaro for 10pm Inspection</t>
  </si>
  <si>
    <t>MEETING-2826</t>
  </si>
  <si>
    <t>Rishi -- load Salesforce on Solaris</t>
  </si>
  <si>
    <t>Prasad -- updates for AmericaWest</t>
  </si>
  <si>
    <t>2001-12-17T19:30:00Z</t>
  </si>
  <si>
    <t>Milpitas Conference Room</t>
  </si>
  <si>
    <t>Discuss mobilized E*Trade error diagnostics</t>
  </si>
  <si>
    <t>Let's go over the mobilized error diagnostics tool for etrade.  Nilesh on behalf of Richard</t>
  </si>
  <si>
    <t>MEETING-2829</t>
  </si>
  <si>
    <t>[rcanual, ferdnand.braganza, sanjay.dubey]</t>
  </si>
  <si>
    <t>2001-10-29T19:00:00Z</t>
  </si>
  <si>
    <t>Updated: Gartner Concall re: Siebel SFA</t>
  </si>
  <si>
    <t>Here is the concall info  Please Dial: 1 800 423 1988 Conference ID#: 1290669  As a Gartner Client, AvocadoIT is entitled to tap into Gartner's knowledge base, including direct access to the Analysts themselves.  This is affords us opportunity to learn more about Siebel from Gartner's subject matter experts.  I've set up this concall with Beth Eisenfeld, the Gartner Analyst who covers Siebel -SFA.    Here is the highlevel agenda that I'm planning to propose.  Please feel free to comment.  How does Siebel play in the SFA market? (Market size, buying behaviors, industry dynamics, etc) What do their customers do with the product? What do their customers think of the product (strengths/weakness)? How might the product be enhanced by AvocadoIT on the mobile front?  This is a confirmed appointment and I will provide concall info when they send it to me.  Andy</t>
  </si>
  <si>
    <t>2001-02-01T03:00:00Z</t>
  </si>
  <si>
    <t>Arun -- update ETRADE voice files</t>
  </si>
  <si>
    <t>2001-01-17T23:30:00Z</t>
  </si>
  <si>
    <t>Lisa C. -- PC Anywhere access for JTESTSRVR</t>
  </si>
  <si>
    <t>2002-05-08T22:00:00Z</t>
  </si>
  <si>
    <t>Updated: R&amp;D (San Jose) Meeting</t>
  </si>
  <si>
    <t>AE's and IT/Operations - Prakash has asked that both of your groups attend this brief meeting.</t>
  </si>
  <si>
    <t>2001-12-14T21:30:00Z</t>
  </si>
  <si>
    <t>[rcanual, sausalito, ferdnand.braganza]</t>
  </si>
  <si>
    <t>2001-10-23T17:00:00Z</t>
  </si>
  <si>
    <t>Updated: Gartner Concall - re: PRM ( eChannel)</t>
  </si>
  <si>
    <t>Let's start the call!!!  People in SJ should plan on meeting in the Sausalito conference room  Here is the concall info:  Please Dial:  1 800 423 1988 Conference ID#:  1290672  Also, this is only a 30 minute concall.  We'll spend a few minutes debriefing after the call.   As a Gartner Client, AvocadoIT is entitled to tap into Gartner's knowledge base, including direct access to the Analysts themselves.  This is affords us opportunity to learn more about Siebel from Gartner's subject matter experts.  Toshi and Nobu are actively pursuing a company in Korea that is implementing Siebel eChannel with Accenture.  I've set up this concall with Claudio Marcus, the Gartner Analyst who covers this product.  eChannel allows companies to manage customer information (e.g. sales leads) with their distribution partners.  For example, the Korean company is an insurance company.  As you may know, most insurance companies use affiliates (who are not employees of the insurance company) to sell the insurance policies.  This is analogous to a high tech company who uses a VAR (Value Added Reseller) to sell it's products.  Therefore, Siebel eChannel will help the insurance company manage the sales leads and customer information for its entire affiliate network.  Here is the highlevel agenda that I'm planning to propose.  Please feel free to comment.  How does Siebel play in the PRM vertical? (Market size, buying behaviors, industry dynamics, etc) What do their customers do with the product? What do their customers think of the product (strengths/weakness)? How might the product be enhanced by AvocadoIT on the mobile front?  This is a confirmed appointment and I will provide concall info when they send it to me.  Andy</t>
  </si>
  <si>
    <t>2001-02-01T06:00:00Z</t>
  </si>
  <si>
    <t>Voice demo ETRADE troubleshooting</t>
  </si>
  <si>
    <t>MEETING-2838</t>
  </si>
  <si>
    <t>2001-01-17T23:00:00Z</t>
  </si>
  <si>
    <t>Lisa C. -- requested FTP access for Joe Raymond</t>
  </si>
  <si>
    <t>2001-01-13T05:00:00Z</t>
  </si>
  <si>
    <t>Arun -- Financial Demo down</t>
  </si>
  <si>
    <t>Restarted server</t>
  </si>
  <si>
    <t>[ferdnand.braganza, jmcneely, germana.martinez]</t>
  </si>
  <si>
    <t>2002-05-10T17:00:00Z</t>
  </si>
  <si>
    <t>Updated: Communications Mtg  (Training Room, 800-213-0326, pc: 366065)</t>
  </si>
  <si>
    <t>2002-02-08T20:00:00Z</t>
  </si>
  <si>
    <t>Lunch after all hands mtg?</t>
  </si>
  <si>
    <t>2001-02-06T20:30:00Z</t>
  </si>
  <si>
    <t>Salesforce hdml upload -- Prasad</t>
  </si>
  <si>
    <t>2002-05-08T19:00:00Z</t>
  </si>
  <si>
    <t>Communications Meeting (Training Room, 800-213-0326, pc: 366065)</t>
  </si>
  <si>
    <t>Canceled: Bi-Weekly R&amp;D "All Hands" Meeting</t>
  </si>
  <si>
    <t>I will send out another meeting request shortly rescheduling this meeting to once a month.</t>
  </si>
  <si>
    <t>2001-01-31T00:30:00Z</t>
  </si>
  <si>
    <t>Richard -- Test FTP with Craig</t>
  </si>
  <si>
    <t>2002-02-08T19:00:00Z</t>
  </si>
  <si>
    <t>San Jose Training Room</t>
  </si>
  <si>
    <t>I need to reschedule the meeting as Ann has a conflict.  Ruth   Extending invitation to Steve.  Communicating the results of the presentation given at the Engineering meeting today. Presentation: Interactions between our group and R&amp;D during the release process - the good areas/ those needing improvement.   Review project status Raise Issues Communicate internal happenings in R&amp;D and company</t>
  </si>
  <si>
    <t>[mahesh, ferdnand.braganza, sanjay.dubey]</t>
  </si>
  <si>
    <t>2002-01-03T21:30:00Z</t>
  </si>
  <si>
    <t xml:space="preserve">FYI   -----Original Appointment----- From: </t>
  </si>
  <si>
    <t>Wednesday, November 28, 2001 6:07 PM To:</t>
  </si>
  <si>
    <t>Lisa Zissen; Om Sonie; Wilhan Martono; Srikanth Raghavan; Tony Raj; Ritesh Adval; Arun Aggarwal; Dondi Gaskill; Deviprasad Malladi; Dave Sulcer; Edward Tian; Mark Tracy; Prakash Iyer; Rajeev Mohindra; Amitabh Sinha; Sharon Yogi; Ravi Dadi; Vinayak Dhanapune; Miyuki Goldman; Sreenivas Madiraju; Nora Nagy; Ravikumar Palanisamy; Prasad Krothapalli; Nihar Mehta; Yuyu Chen; Jin Cheng; Sanjay Dubey; Rajdeep Kaur; Ravi Pachipala; Jaigak Song; Lisa Chui; Krishnamohan Ganti; Roopak Parikh; Vivek Mundhra; Mahesh Rangamani; Dean Fulton; Jacinda Johnson; Ann Sasso; Steve Hirata; Om Sonie; Dave Sulcer When:</t>
  </si>
  <si>
    <t>Thursday, January 03, 2002 1:30 PM-2:30 PM (GMT-08:00) Pacific Time (US &amp; Canada); Tijuana. Where:</t>
  </si>
  <si>
    <t>Conference Room - Sausalito  Rescheduling this one from January 1st (company holiday) to later in the week.</t>
  </si>
  <si>
    <t>MEETING-2851</t>
  </si>
  <si>
    <t>2001-01-31T05:00:00Z</t>
  </si>
  <si>
    <t>Richard -- update ftp files for partners</t>
  </si>
  <si>
    <t>Craig -- inserting Etrade .30 into cluster</t>
  </si>
  <si>
    <t>2001-02-05T14:00:00Z</t>
  </si>
  <si>
    <t>Update to Paytrust -- Shailesh</t>
  </si>
  <si>
    <t>MEETING-2854</t>
  </si>
  <si>
    <t>[fortunata.hermoso]</t>
  </si>
  <si>
    <t>2001-04-23T07:00:00Z</t>
  </si>
  <si>
    <t>f/up on HP Japan meetiong with Robert</t>
  </si>
  <si>
    <t>2001-03-12T19:00:00Z</t>
  </si>
  <si>
    <t>Discuss Pre sales process for HP/Sun</t>
  </si>
  <si>
    <t>I would like to get together to put a pre-sales and post sales process together for HP/Sun. I believe that there will be a lot of activity for us in Latin America. We need to prepare and train our partners to be successful.</t>
  </si>
  <si>
    <t>2001-04-18T20:30:00Z</t>
  </si>
  <si>
    <t>Sun call</t>
  </si>
  <si>
    <t>[jackie.valle, fortunata.hermoso]</t>
  </si>
  <si>
    <t>Interview with Colleen Brown - SUN GAM Candidate</t>
  </si>
  <si>
    <t>2001-04-16T07:00:00Z</t>
  </si>
  <si>
    <t>call aireen and mexico city - need to set up call with Pres- mex.city and Venk</t>
  </si>
  <si>
    <t>[sausalito, fortunata.hermoso]</t>
  </si>
  <si>
    <t>HP Training Overview.. and next steps</t>
  </si>
  <si>
    <t>Ed Lycklama from AvocadoIT Canada [formerly Sitraka Mobility]</t>
  </si>
  <si>
    <t>[atran, fortunata.hermoso]</t>
  </si>
  <si>
    <t>2001-04-10T21:30:00Z</t>
  </si>
  <si>
    <t>Reseller Agreement w/Venk, Alex &amp; Fortunata</t>
  </si>
  <si>
    <t>Alex &amp; Fortunata,  Could you please send Venk the highlights of the terms before this meeting tomorrow @ 2:30pm.  Thanks, Amy</t>
  </si>
  <si>
    <t>2001-04-09T18:00:00Z</t>
  </si>
  <si>
    <t>HPC Training</t>
  </si>
  <si>
    <t>Chris,  Can someone help me on this call??  Fortunata</t>
  </si>
  <si>
    <t>[atran, fortunata.hermoso, george.richard]</t>
  </si>
  <si>
    <t>2001-02-06T22:00:00Z</t>
  </si>
  <si>
    <t>Discuss HP pricing</t>
  </si>
  <si>
    <t>MEETING-2865</t>
  </si>
  <si>
    <t>EMAS training</t>
  </si>
  <si>
    <t>[betty.bauza, sausalito, jackie.valle, fortunata.hermoso]</t>
  </si>
  <si>
    <t>2001-03-05T17:45:00Z</t>
  </si>
  <si>
    <t>Biz Dev Staff meeting TODAY</t>
  </si>
  <si>
    <t>2001-05-29T07:00:00Z</t>
  </si>
  <si>
    <t>HP CSPP contract needs to be signed.- Kimberlie</t>
  </si>
  <si>
    <t>2001-01-14T08:00:00Z</t>
  </si>
  <si>
    <t>Updated: Girls slumber party--1555 Shirley Drive Pleasant Hill 94523</t>
  </si>
  <si>
    <t>Girls slumber party!!!</t>
  </si>
  <si>
    <t>Massage with James</t>
  </si>
  <si>
    <t>2001-02-27T08:00:00Z</t>
  </si>
  <si>
    <t>Call Uli</t>
  </si>
  <si>
    <t>2001-01-29T21:00:00Z</t>
  </si>
  <si>
    <t>Conference call with HPC Latin America - Training</t>
  </si>
  <si>
    <t>1. They would like to discuss pricing for Latin America  2. HPC - Latin America want to be trained on our Design Studio. They would like our help on what the training looks like  Leonardo Recht and Eduardo Garcia will be on the call.</t>
  </si>
  <si>
    <t>2001-05-04T18:00:00Z</t>
  </si>
  <si>
    <t>Updated: Ben Dubois mini sales training</t>
  </si>
  <si>
    <t>Hi Fortunata,  I gave Ben Dubois a last minute briefing on our FSI offerings before he was going in to see David Littlewood today for a few minutes.  Ben is going to try to get some time scheduled on David's calendar for us (an hour or so).  In talking with him, it became clear to me that he is not up to speed our solution.   We need our parnters to be our champions, so I invited Ben to our offices next Tuesday to get up to speed on EP.   I scheduled two hours with him, but he has nothing planned after the meeting so he could stay longer.  I've blocked 3 hours on our calendars just in case.  - Robert</t>
  </si>
  <si>
    <t>2001-01-22T17:00:00Z</t>
  </si>
  <si>
    <t>Discuss Agenda  for Mitch's team - HP 16 city tour</t>
  </si>
  <si>
    <t>2001-03-08T08:00:00Z</t>
  </si>
  <si>
    <t>call leonardo</t>
  </si>
  <si>
    <t>2001-02-21T21:30:00Z</t>
  </si>
  <si>
    <t>Conference call with Helen Lum - Pricing</t>
  </si>
  <si>
    <t>2001-04-19T21:30:00Z</t>
  </si>
  <si>
    <t>HPC Miami call</t>
  </si>
  <si>
    <t>2001-01-22T08:00:00Z</t>
  </si>
  <si>
    <t>follow up with David with Gina and Nigal ball</t>
  </si>
  <si>
    <t>2001-04-13T23:00:00Z</t>
  </si>
  <si>
    <t>Call with Aireen</t>
  </si>
  <si>
    <t>MEETING-2879</t>
  </si>
  <si>
    <t>Call Jon Laporte</t>
  </si>
  <si>
    <t>2001-09-26T21:45:00Z</t>
  </si>
  <si>
    <t>Peter @ 4:00</t>
  </si>
  <si>
    <t>[fortunata.hermoso, ray.rahamin]</t>
  </si>
  <si>
    <t>2001-01-10T17:30:00Z</t>
  </si>
  <si>
    <t>Los Gatos Conf Room</t>
  </si>
  <si>
    <t>Updated: Discuss HP 16 City Road Tour</t>
  </si>
  <si>
    <t>Would really appreciate everyone's participation in this meeting to drive efforts forward.. Please respond back with your confirmation.   Thanks. Toni</t>
  </si>
  <si>
    <t>2001-02-08T17:30:00Z</t>
  </si>
  <si>
    <t>Meeting Room Morgan Hill</t>
  </si>
  <si>
    <t>Updated: Training for HP Mexico</t>
  </si>
  <si>
    <t>Moving meeting location to Morgan Hill because the other room is double booked. (Morgan Hill is next to Lisa's office B side)</t>
  </si>
  <si>
    <t>Meeting with Accenture &amp; HP</t>
  </si>
  <si>
    <t>2001-04-05T07:00:00Z</t>
  </si>
  <si>
    <t>call Leonardo Recht, Javier</t>
  </si>
  <si>
    <t>2001-05-30T18:15:00Z</t>
  </si>
  <si>
    <t>Conf Call with HP re:  Qwest</t>
  </si>
  <si>
    <t>This call is with John Pickett and Marion Chaisson (HP) to discuss Qwest's "beta" program for WLANs in the hotel &amp;/or mfg industries.   Call is at 12:15 mountain time on Wed (11:15am PST).  Don, I know you have a board mtg, hope you can slip away for this call...  Call-in # is:  (763) 315-6802 ID # is:  6495784</t>
  </si>
  <si>
    <t>2001-01-08T08:00:00Z</t>
  </si>
  <si>
    <t>call Doreen - HP I applicances</t>
  </si>
  <si>
    <t>2001-03-05T17:00:00Z</t>
  </si>
  <si>
    <t>HP 16 City tour call</t>
  </si>
  <si>
    <t>2001-01-26T08:00:00Z</t>
  </si>
  <si>
    <t>review HP pres with Helen</t>
  </si>
  <si>
    <t>2001-05-03T23:00:00Z</t>
  </si>
  <si>
    <t>Call in number:  (888) 811-3744  Pass code: 6688570 #</t>
  </si>
  <si>
    <t>SUN call with Dave Welder</t>
  </si>
  <si>
    <t>This time is best for helen and everyone.  Dave said he's available all day except 9-10am mtn time. -jackie</t>
  </si>
  <si>
    <t>2001-08-15T21:45:00Z</t>
  </si>
  <si>
    <t>Peter @ 3:00, Imad @ 6:00?</t>
  </si>
  <si>
    <t>MEETING-2890</t>
  </si>
  <si>
    <t>[michael.hughes, fortunata.hermoso]</t>
  </si>
  <si>
    <t>2001-01-19T08:00:00Z</t>
  </si>
  <si>
    <t>This will be VERY IMPORTANT for all of us to attend, especially as we move into a sales capacity.  Please mark it on your calendars.  I think primarily 18/19.    David Chan, VP Business Development 2211 North First Street Suite 200 San Jose, CA 95131 Direct: 408.562.8080  Mobile: 415.819.5490 Fax: 408.562.8100</t>
  </si>
  <si>
    <t>[kkerr, fortunata.hermoso]</t>
  </si>
  <si>
    <t>2001-03-30T21:30:00Z</t>
  </si>
  <si>
    <t>Meeting with John Picket HP with Kelsey</t>
  </si>
  <si>
    <t>meeting at 2:00pm leave here at 1:30</t>
  </si>
  <si>
    <t>MEETING-2892</t>
  </si>
  <si>
    <t>2001-02-26T22:00:00Z</t>
  </si>
  <si>
    <t>Call Leonardo Recht</t>
  </si>
  <si>
    <t>[atran, rmoore, fortunata.hermoso]</t>
  </si>
  <si>
    <t>Meeting with Helen Lum</t>
  </si>
  <si>
    <t>Agenda,  Please share with helen the following details:  1. Our new strategy in the B2E space - Alex please present the same ppt slide that we shared with Carl 2. How do we get the word out to her organization about our new strategy 3. Please qualify if HPC is represented in this HPC contract?  Alex this is your call if we should ask or not. 4. Share with her that our Lawyer is working on our contract and will be working with the HP lawyer, Kim Amason 5. Thank her again for inviting us to to the Canadian Wireless Seminar. Unfortunately we had to declined do to our new focus. She is aware that we declined. I left her a message.  6. Do not share the new pricing yet. We want Kimberlie to push the contract through as is. If we share the new pricing with Helen Lum, it just might slow down the process. I will share the decrease of price when everything is signed</t>
  </si>
  <si>
    <t>2001-01-14T00:00:00Z</t>
  </si>
  <si>
    <t>MEETING-2896</t>
  </si>
  <si>
    <t>2001-02-23T08:00:00Z</t>
  </si>
  <si>
    <t>email Paul Yurka info - Aireens presentation, white papers</t>
  </si>
  <si>
    <t>Out with Craig and Trudy</t>
  </si>
  <si>
    <t>2001-02-20T21:30:00Z</t>
  </si>
  <si>
    <t>forch's office</t>
  </si>
  <si>
    <t>call with Openview</t>
  </si>
  <si>
    <t>MEETING-29</t>
  </si>
  <si>
    <t>Conference Room - Santa clara</t>
  </si>
  <si>
    <t>Updated: Demo on Admin tool</t>
  </si>
  <si>
    <t>Reminder :Admin demo at santa clara conference room. Everything is setup for you. Please be there in time.</t>
  </si>
  <si>
    <t>Updated: Because of Lunch again rescheduled !! FS review meeting: UI improvements</t>
  </si>
  <si>
    <t>Again!!  Changed time. ------------------------- Agenda,  Status review.  Om</t>
  </si>
  <si>
    <t>2001-01-12T22:00:00Z</t>
  </si>
  <si>
    <t>HP - f/up from Julie watson meeting.</t>
  </si>
  <si>
    <t>Venk's Ofc.</t>
  </si>
  <si>
    <t>Updated: Results of Banamex Mtg. w/Venk, Fortunata</t>
  </si>
  <si>
    <t>MEETING-2902</t>
  </si>
  <si>
    <t>Call with EP Europe</t>
  </si>
  <si>
    <t>Discuss and map out involvement and speakers for HP 16 city road show</t>
  </si>
  <si>
    <t>2001-06-15T00:00:00Z</t>
  </si>
  <si>
    <t>Dinner with Toni</t>
  </si>
  <si>
    <t>2001-01-27T01:00:00Z</t>
  </si>
  <si>
    <t>Haircut with Jackie</t>
  </si>
  <si>
    <t>MEETING-2906</t>
  </si>
  <si>
    <t>send plan to Aireen and funnel</t>
  </si>
  <si>
    <t>2001-01-03T08:00:00Z</t>
  </si>
  <si>
    <t>call all dm - jerry's</t>
  </si>
  <si>
    <t>MEETING-2908</t>
  </si>
  <si>
    <t>2001-03-22T08:00:00Z</t>
  </si>
  <si>
    <t>call Kristin Futran - get together.</t>
  </si>
  <si>
    <t>2001-02-26T08:00:00Z</t>
  </si>
  <si>
    <t>call Tom Reynolds back - need Case studies and ROI's 404.648.5968</t>
  </si>
  <si>
    <t>2001-08-09T15:00:00Z</t>
  </si>
  <si>
    <t>call Ford</t>
  </si>
  <si>
    <t>MEETING-2910</t>
  </si>
  <si>
    <t>2001-04-24T07:00:00Z</t>
  </si>
  <si>
    <t>email Nobuyuki on Hp meeting</t>
  </si>
  <si>
    <t>2001-03-15T20:00:00Z</t>
  </si>
  <si>
    <t>Meeting with 763.315.6802 id 17761</t>
  </si>
  <si>
    <t>Fotch and Toni.. Ray AOI PPt inclusion.. in to HP PPT</t>
  </si>
  <si>
    <t>Lunch with Julie Call with Rene</t>
  </si>
  <si>
    <t>2001-04-20T07:00:00Z</t>
  </si>
  <si>
    <t>new presentation to Julie - FFA group</t>
  </si>
  <si>
    <t>2001-02-27T19:30:00Z</t>
  </si>
  <si>
    <t>Lunch with John Picket</t>
  </si>
  <si>
    <t>MEETING-2916</t>
  </si>
  <si>
    <t>2001-01-12T16:30:00Z</t>
  </si>
  <si>
    <t>Call kim - HP lawyer</t>
  </si>
  <si>
    <t>New training presentation for EP reps and HP reps</t>
  </si>
  <si>
    <t>2001-02-13T23:30:00Z</t>
  </si>
  <si>
    <t>HP Bldg. 49b</t>
  </si>
  <si>
    <t>Hp E Speak meeting</t>
  </si>
  <si>
    <t>Topics of discussion:  Sales Opportunity</t>
  </si>
  <si>
    <t>Robert/Meshele Fullfill original contract- Integrate or build adapter for E Speak wireless services  Integration</t>
  </si>
  <si>
    <t>Robert/Andy Integrate with ESpeak and Bluestone</t>
  </si>
  <si>
    <t>MEETING-2919</t>
  </si>
  <si>
    <t>2001-01-09T23:00:00Z</t>
  </si>
  <si>
    <t>See Kimberlie</t>
  </si>
  <si>
    <t>2001-05-21T18:00:00Z</t>
  </si>
  <si>
    <t>Customer Survey/ Style Guide Mtg</t>
  </si>
  <si>
    <t>To provide feedback on the Customer Survey: - Does it address all the metrics we want to track? - Does it work for all end-users of our documentation? - Does it need to be more specific or do we need to create other sections?  To provide feedback on the Style Guide. - See the email from Ann</t>
  </si>
  <si>
    <t>2001-04-09T17:30:00Z</t>
  </si>
  <si>
    <t>Worke with Toni Tarsia on HP Presentation</t>
  </si>
  <si>
    <t>2001-02-08T16:30:00Z</t>
  </si>
  <si>
    <t>Call lynn - Birthday</t>
  </si>
  <si>
    <t>Javier Morales in town</t>
  </si>
  <si>
    <t>2001-01-10T08:00:00Z</t>
  </si>
  <si>
    <t>call Newton Walpert</t>
  </si>
  <si>
    <t>2001-02-05T08:00:00Z</t>
  </si>
  <si>
    <t>f/up with Julie Sulinger</t>
  </si>
  <si>
    <t>Call with Andrea</t>
  </si>
  <si>
    <t>2pm eastern time</t>
  </si>
  <si>
    <t>2001-03-29T21:00:00Z</t>
  </si>
  <si>
    <t>Call with Rich from HP Openview</t>
  </si>
  <si>
    <t>2001-02-26T23:00:00Z</t>
  </si>
  <si>
    <t>AA Call</t>
  </si>
  <si>
    <t>2001-03-20T21:00:00Z</t>
  </si>
  <si>
    <t>Meet with Daniel Dorr - Jornada</t>
  </si>
  <si>
    <t>2001-01-18T08:00:00Z</t>
  </si>
  <si>
    <t>email barabara and Mary EP presentation</t>
  </si>
  <si>
    <t>MEETING-2930</t>
  </si>
  <si>
    <t>2001-04-23T23:00:00Z</t>
  </si>
  <si>
    <t>Meet with AT&amp;T reps to review named accounts</t>
  </si>
  <si>
    <t>prepare funnel for friday call - fyi HP confirm call</t>
  </si>
  <si>
    <t>MEETING-2932</t>
  </si>
  <si>
    <t>2001-02-26T16:00:00Z</t>
  </si>
  <si>
    <t>Sales Conference call - 1.800.559.0873, 6504706, 2726335</t>
  </si>
  <si>
    <t>2001-01-29T16:00:00Z</t>
  </si>
  <si>
    <t>7am - Interwoven training Webex</t>
  </si>
  <si>
    <t>2001-03-06T08:00:00Z</t>
  </si>
  <si>
    <t>Put oxxo presentation together.</t>
  </si>
  <si>
    <t>2001-02-20T08:00:00Z</t>
  </si>
  <si>
    <t>call Peter Lawrence and Jornada folks</t>
  </si>
  <si>
    <t>2001-02-06T01:00:00Z</t>
  </si>
  <si>
    <t>Dinner with Beth and HIl</t>
  </si>
  <si>
    <t>HP meeting</t>
  </si>
  <si>
    <t>Technical presentation for Carl, Johanna, Marcus.  Fortunata  We will go to HP for our 9am conference call and then do the technical presentation for the group? Are you okay with that? Should I ask Alex?  Fortunta</t>
  </si>
  <si>
    <t>2001-02-12T08:00:00Z</t>
  </si>
  <si>
    <t>f/up with robert - training, HPCP, sizing, servicers</t>
  </si>
  <si>
    <t>2001-06-11T07:00:00Z</t>
  </si>
  <si>
    <t>404.774.4101 id - 6362</t>
  </si>
  <si>
    <t>Conference call with JIm Anderson - GM for Large Segments - Easten Region</t>
  </si>
  <si>
    <t>Conference call with Jim Anderson - GM for Large Segments - Eastern region. He handles alot of the FSI accounts  Same presentation we delivered to Paul Gerards group.</t>
  </si>
  <si>
    <t>MEETING-2941</t>
  </si>
  <si>
    <t>2001-04-09T16:30:00Z</t>
  </si>
  <si>
    <t>Work with andy on HP Presentation</t>
  </si>
  <si>
    <t>2001-02-12T22:00:00Z</t>
  </si>
  <si>
    <t>Conference call with Leonardo Recht - HP Latin America</t>
  </si>
  <si>
    <t>Discuss LAR agreement.</t>
  </si>
  <si>
    <t>Meeting with John Pickett</t>
  </si>
  <si>
    <t>2001-01-08T17:00:00Z</t>
  </si>
  <si>
    <t>Conference with Mike Feldman/Kelly Neal  - 404.774.4104 id 8922</t>
  </si>
  <si>
    <t>2001-04-03T18:00:00Z</t>
  </si>
  <si>
    <t>Venk/Fortunata 1:1</t>
  </si>
  <si>
    <t>call amit khanduga w/ Robert</t>
  </si>
  <si>
    <t>call Jon Pickett</t>
  </si>
  <si>
    <t>Call back Steelhead Brewery</t>
  </si>
  <si>
    <t>Meet with Aireen</t>
  </si>
  <si>
    <t>2001-01-24T18:45:00Z</t>
  </si>
  <si>
    <t>2001-05-07T07:00:00Z</t>
  </si>
  <si>
    <t>pick up EP tablecoth from Debbie</t>
  </si>
  <si>
    <t>f/up with Helen Lum</t>
  </si>
  <si>
    <t>Do Aireen's sales plan</t>
  </si>
  <si>
    <t>Susan Hartman is calling me then.. can you make it?</t>
  </si>
  <si>
    <t>Need to discuss slides and go over questions..</t>
  </si>
  <si>
    <t>Call with Julie</t>
  </si>
  <si>
    <t>Hp Pricing</t>
  </si>
  <si>
    <t>Helen and I spoke with Helen Lum yesterday. HP get 40-45% off of net pricing. Example:   EP Solution</t>
  </si>
  <si>
    <t>200,000 Discount</t>
  </si>
  <si>
    <t xml:space="preserve"> 10,000 (EP will decide this) Net Total</t>
  </si>
  <si>
    <t>180,000  HP gets 45%</t>
  </si>
  <si>
    <t>81,000  (We need to decide on 40% or 45%    I need your assistance in marking our new prices up.</t>
  </si>
  <si>
    <t>call Javier tomorrow - Banamex</t>
  </si>
  <si>
    <t>2001-01-17T08:00:00Z</t>
  </si>
  <si>
    <t>call Barbara Wall 972.497.2595</t>
  </si>
  <si>
    <t>2001-04-16T21:00:00Z</t>
  </si>
  <si>
    <t>Call Greg R. 5230</t>
  </si>
  <si>
    <t>2001-09-19T21:45:00Z</t>
  </si>
  <si>
    <t>Kelly @ Designers 3:00</t>
  </si>
  <si>
    <t>Lunch with Dan Epel</t>
  </si>
  <si>
    <t>Call Scott Weller</t>
  </si>
  <si>
    <t>call peter derguna - Opencall - 732.562.6149</t>
  </si>
  <si>
    <t>Call with Leonardo Recht</t>
  </si>
  <si>
    <t>MEETING-2964</t>
  </si>
  <si>
    <t>2001-06-05T21:00:00Z</t>
  </si>
  <si>
    <t>Meeting about HP presentation</t>
  </si>
  <si>
    <t>2001-01-05T22:00:00Z</t>
  </si>
  <si>
    <t>teleconference</t>
  </si>
  <si>
    <t>BANAMEX HP call</t>
  </si>
  <si>
    <t>I will set up the call numbers and distribute them.  I am still waiting confirmation from Zenki.  I will set it up as I do and set the call numbers out.  Anyone in the office can join me in my office.  Thanks.</t>
  </si>
  <si>
    <t>[rmoore, fortunata.hermoso]</t>
  </si>
  <si>
    <t>2001-04-06T17:00:00Z</t>
  </si>
  <si>
    <t>Call Elizabeth Z. at HP Mexico</t>
  </si>
  <si>
    <t>I'm emailing Elizabeth to see if we can talk with her this Friday.</t>
  </si>
  <si>
    <t>call aireen</t>
  </si>
  <si>
    <t>Meet with Meshele and Ray - Banamex</t>
  </si>
  <si>
    <t>Meet with Aireen Deperalta</t>
  </si>
  <si>
    <t>2001-02-07T00:30:00Z</t>
  </si>
  <si>
    <t>Peter @ 5:00</t>
  </si>
  <si>
    <t>Conference call - Openview</t>
  </si>
  <si>
    <t>set up meeting with Aireen - Sales Process - Robert</t>
  </si>
  <si>
    <t>2001-05-03T17:00:00Z</t>
  </si>
  <si>
    <t>ATG call</t>
  </si>
  <si>
    <t>2001-03-13T16:30:00Z</t>
  </si>
  <si>
    <t>Call with ULi</t>
  </si>
  <si>
    <t>Call with Barbara Walls and Mary Anderson - 1.972.497.2595</t>
  </si>
  <si>
    <t>[betty.bauza, rmoore, fortunata.hermoso]</t>
  </si>
  <si>
    <t>FW: Weekly Sales Meeting</t>
  </si>
  <si>
    <t xml:space="preserve">As discussed in the Biz Dev Staff meeting this morning, here's the number for the Weekly sales call on Monday's at 8am!  -----Original Appointment----- From: </t>
  </si>
  <si>
    <t>Thursday, March 01, 2001 9:49 AM To:</t>
  </si>
  <si>
    <t>Elisabeth Whaley; Lisa Quaglietti Cc:</t>
  </si>
  <si>
    <t>Jackie Valle; Germana Martinez When:</t>
  </si>
  <si>
    <t>Occurs every Monday effective 1/22/01 until 12/24/01 from 8:00 AM to 9:30 AM (GMT-08:00) Pacific Time (US &amp; Canada); Tijuana. Where:</t>
  </si>
  <si>
    <t>High  Please note the time change to 8am PST, 9 am MST, 10am CST, 11am EST, everything else remains the same.    The call-in number is: 1-800-559-0873 Pass code number: 6504706   Confirmation number: 2726335  These numbers will be the same every week.  Any questions, you know the routine.</t>
  </si>
  <si>
    <t>2001-03-06T18:00:00Z</t>
  </si>
  <si>
    <t>Call from Valentine</t>
  </si>
  <si>
    <t>Meet with helen on helen lun pricing</t>
  </si>
  <si>
    <t>2001-01-12T01:30:00Z</t>
  </si>
  <si>
    <t>GO to market meeting - marketing</t>
  </si>
  <si>
    <t>MEETING-298</t>
  </si>
  <si>
    <t>2001-06-28T21:00:00Z</t>
  </si>
  <si>
    <t>call Dr. C office.</t>
  </si>
  <si>
    <t>call peter ma</t>
  </si>
  <si>
    <t>2001-01-15T08:00:00Z</t>
  </si>
  <si>
    <t>follow up with David Welty</t>
  </si>
  <si>
    <t>2001-04-06T15:30:00Z</t>
  </si>
  <si>
    <t>Meet with Kimberlie</t>
  </si>
  <si>
    <t>Meet with Ron</t>
  </si>
  <si>
    <t>HP Planning</t>
  </si>
  <si>
    <t>2001-01-08T21:30:00Z</t>
  </si>
  <si>
    <t>number - 612.315.6802/ password - 08754</t>
  </si>
  <si>
    <t>Conference call with Paul Gerard's staff</t>
  </si>
  <si>
    <t>Conference call with Paul's teams. 1 - Operations manager and 6 District Managers. The team is responsible for Emerging Service providers and dot.com's.  Purpose of meeting - Present AvocadoIT.</t>
  </si>
  <si>
    <t>2001-03-26T08:00:00Z</t>
  </si>
  <si>
    <t>f/up with Alex on packaging/bundling</t>
  </si>
  <si>
    <t>2001-03-01T08:00:00Z</t>
  </si>
  <si>
    <t>call JUlie Jim Cooper??</t>
  </si>
  <si>
    <t>sun call</t>
  </si>
  <si>
    <t>MEETING-2989</t>
  </si>
  <si>
    <t>2001-03-06T21:00:00Z</t>
  </si>
  <si>
    <t>Updated: HP Openview Discussion</t>
  </si>
  <si>
    <t>Hi Steve and Prakash,  Alex,  Fortunata and I met with Paul Yurka of HP's Openview yesterday.  HP is interested in discussing their techology as it relates to agent integration and reporting.   While we have already purchased Unicenter TNG, we would like to pursue creating packages with AvocadoIT and Openview that can be offered to customers.  Are you available to meet with Paul Yurka and this team at this time, and who else should be involved?  Regards, Robert</t>
  </si>
  <si>
    <t>2001-06-18T21:30:00Z</t>
  </si>
  <si>
    <t>[fortunata.hermoso, rsilverton]</t>
  </si>
  <si>
    <t>2001-01-23T01:00:00Z</t>
  </si>
  <si>
    <t>discuss hp comp matrix</t>
  </si>
  <si>
    <t>prepare alex for Helen lum meeting</t>
  </si>
  <si>
    <t>2001-03-13T08:00:00Z</t>
  </si>
  <si>
    <t>talk to Uli</t>
  </si>
  <si>
    <t>See Ron - re: 724 vs. EP</t>
  </si>
  <si>
    <t>2001-01-16T19:00:00Z</t>
  </si>
  <si>
    <t>Drop Betty and Andy at San Jose Airport</t>
  </si>
  <si>
    <t>Do go to market plan and email helen and don</t>
  </si>
  <si>
    <t>f/up with aireen re: europe meetings</t>
  </si>
  <si>
    <t>2001-01-11T20:00:00Z</t>
  </si>
  <si>
    <t>MEETING-2999</t>
  </si>
  <si>
    <t>2001-04-06T07:00:00Z</t>
  </si>
  <si>
    <t>2001-05-18T00:30:00Z</t>
  </si>
  <si>
    <t>Updated: Regular group meeting</t>
  </si>
  <si>
    <t>Let's meet from 5.30 to 6.30 today.  We have not been meeting for last few weeks. Let's meet to get an update on what everyone is doing.  Thanks, Nihar</t>
  </si>
  <si>
    <t>2001-07-20T01:00:00Z</t>
  </si>
  <si>
    <t>Updated: Offline development meeting</t>
  </si>
  <si>
    <t>The purpose of this meeting is to: . walk through 3.5 task list and check development status . find out if anyone is blocked and we need to provide help  Madhu - we have chosen this time so you can dial in. If this time is not suitable for you - we can reschedule it.</t>
  </si>
  <si>
    <t>HTML Pattern Editor, Replace Identification Dialog</t>
  </si>
  <si>
    <t>This meeting is to discuss issues brought up during the document review that require further discussion. We'll begin with the HTML discussion. Dondi will participate in only the Replace Identification Dialog discussion and will arrive at the meeting by 1:30 for the Replace Identification Dialog discussion.</t>
  </si>
  <si>
    <t>2001-06-05T07:00:00Z</t>
  </si>
  <si>
    <t>Call John Pickett - Qwest</t>
  </si>
  <si>
    <t>2001-01-05T08:00:00Z</t>
  </si>
  <si>
    <t>email presentation to Jon P. and Julie watson</t>
  </si>
  <si>
    <t>Meeting with John Picket</t>
  </si>
  <si>
    <t>2001-05-30T01:00:00Z</t>
  </si>
  <si>
    <t>Dial in number: (888) 313-1402  Pass code:  6692321</t>
  </si>
  <si>
    <t>Iplanet/sun update</t>
  </si>
  <si>
    <t>Sorry for the short notice.  This is the only time I can get everyone all at once.</t>
  </si>
  <si>
    <t>2001-03-31T15:00:00Z</t>
  </si>
  <si>
    <t>Stay at Julia's Geiger</t>
  </si>
  <si>
    <t>call Richard Nelson</t>
  </si>
  <si>
    <t>2001-05-02T17:30:00Z</t>
  </si>
  <si>
    <t>Hp eCRM opportunity</t>
  </si>
  <si>
    <t>Talk about HP pricing with David and Don</t>
  </si>
  <si>
    <t>2001-02-26T20:00:00Z</t>
  </si>
  <si>
    <t>Fortunada will call me.</t>
  </si>
  <si>
    <t>Conf call with Amit Khunduja of HP about American/Sabre Meeting</t>
  </si>
  <si>
    <t>Also discuss Frito Lay and Continental  Used to be on technical marketing for HP and is a big supporter of AvocadoIT.  Rayhan, you can meet Fortunada in her office.</t>
  </si>
  <si>
    <t>2001-04-23T22:30:00Z</t>
  </si>
  <si>
    <t>HP Mexico Call - Paper Work</t>
  </si>
  <si>
    <t>[jjohnson, walnutcreek, ann.sasso]</t>
  </si>
  <si>
    <t>2001-09-18T17:30:00Z</t>
  </si>
  <si>
    <t>Weekly WholeTechpubs Meeting</t>
  </si>
  <si>
    <t>[Dave:] Is this day/time good for everyone for the regular meetings (almost same time as before)? -- Locations--  - Toronto - Dave's office - 416-366-6425 x804 - San Jose - Walnut Creek - 408-562-7864  Standard Agenda-- 1. Quick Progress / Status [everyone] 2. Updates on old Action Items [?] 3. New Overall 3.5 Project Issues (the meat of the meet) [everyone]     a- Issue 1     b- Issue 2     c- Issue 3 3. Infrastructure [Dave, everyone]     a- Item 1     b- Item 2     c- Item 3 4. Any Other Business?</t>
  </si>
  <si>
    <t>Call Brian Tasch To reschedule</t>
  </si>
  <si>
    <t>2001-03-05T08:00:00Z</t>
  </si>
  <si>
    <t>call steve livingston</t>
  </si>
  <si>
    <t>2001-01-16T08:00:00Z</t>
  </si>
  <si>
    <t>review HP contract b4 call with Helen lum</t>
  </si>
  <si>
    <t>2001-03-06T01:00:00Z</t>
  </si>
  <si>
    <t>Helen Lum</t>
  </si>
  <si>
    <t>2001-02-16T00:00:00Z</t>
  </si>
  <si>
    <t>Hp - Bluestone</t>
  </si>
  <si>
    <t>Updated: Sun Team Conference Call</t>
  </si>
  <si>
    <t>call helen lum on pricing</t>
  </si>
  <si>
    <t>2001-04-10T01:00:00Z</t>
  </si>
  <si>
    <t>Gordon Biersch, downtown San Jose</t>
  </si>
  <si>
    <t>Updated: drinks with Laura Henderson - updated time (later)</t>
  </si>
  <si>
    <t>2001-06-08T17:00:00Z</t>
  </si>
  <si>
    <t>HP or conference call?</t>
  </si>
  <si>
    <t>Meeting with Greg Richterek to discuss FFA solution stacks</t>
  </si>
  <si>
    <t>Alex,  Greg is the lead to put together a strategy for the FFA segment. He is starting to put together which partners will be positioned in which segments. We are definitely a part of this.</t>
  </si>
  <si>
    <t>2001-01-08T22:00:00Z</t>
  </si>
  <si>
    <t>Conference call with Interwoven - Mbissane</t>
  </si>
  <si>
    <t>Discuss Joint presentation and next steps.</t>
  </si>
  <si>
    <t>MEETING-3022</t>
  </si>
  <si>
    <t>2001-05-22T19:00:00Z</t>
  </si>
  <si>
    <t>Updated: Brownbag w/Venk - Group 4</t>
  </si>
  <si>
    <t>So sorry this meeting didn't happen today!  Another meeting ran way over so I'm rescheduling.  Thanks for understanding. Amy</t>
  </si>
  <si>
    <t>call helen lum</t>
  </si>
  <si>
    <t>Lunch with Eric Waugh</t>
  </si>
  <si>
    <t>Call Amit and Scott</t>
  </si>
  <si>
    <t>MEETING-3026</t>
  </si>
  <si>
    <t>call Denny- hp funnel</t>
  </si>
  <si>
    <t>call Scott Isgitt - SWA</t>
  </si>
  <si>
    <t>2001-03-12T20:00:00Z</t>
  </si>
  <si>
    <t>Call from Fortunata's office.. or Sausalito?</t>
  </si>
  <si>
    <t>Updated: HP Training and Customer PPt overview</t>
  </si>
  <si>
    <t>both of you have already confirmed.. Grant will also be ready.. I have his number and will be sending him the training and cust ppt now.. to review.</t>
  </si>
  <si>
    <t>MEETING-3029</t>
  </si>
  <si>
    <t>Rehearsal dinner at Ceasars Restaraunt - Mark and Jen</t>
  </si>
  <si>
    <t>2001-07-25T07:00:00Z</t>
  </si>
  <si>
    <t>Call Dr. Gin for follow up appt</t>
  </si>
  <si>
    <t>MEETING-3030</t>
  </si>
  <si>
    <t>2001-01-25T08:00:00Z</t>
  </si>
  <si>
    <t>724 info from Ron</t>
  </si>
  <si>
    <t>Dinner with Julie Palo Alto Gordon Biersch</t>
  </si>
  <si>
    <t>meet with Don and talk about HP mexico</t>
  </si>
  <si>
    <t>Dinner with Visto group</t>
  </si>
  <si>
    <t>call Leonardo Recht - LA Reseller agremment</t>
  </si>
  <si>
    <t>2001-01-17T18:00:00Z</t>
  </si>
  <si>
    <t>Call with NYSE</t>
  </si>
  <si>
    <t>Helen,  There is a call with NYSE on Wednesday, I may need your assistance presenting.   Thanks,  Fortunata</t>
  </si>
  <si>
    <t>2001-04-11T18:00:00Z</t>
  </si>
  <si>
    <t>webex training</t>
  </si>
  <si>
    <t>work with Helen and Robert on Pricing</t>
  </si>
  <si>
    <t>2001-01-12T19:00:00Z</t>
  </si>
  <si>
    <t>Call with Mbissane -</t>
  </si>
  <si>
    <t>MEETING-3039</t>
  </si>
  <si>
    <t>2001-06-04T18:00:00Z</t>
  </si>
  <si>
    <t>AT&amp;T</t>
  </si>
  <si>
    <t>AT&amp;T Meeting</t>
  </si>
  <si>
    <t>2001-03-07T08:00:00Z</t>
  </si>
  <si>
    <t>Call Dr. K for info 278-3674</t>
  </si>
  <si>
    <t>sales training prep for ISVs and platform infrastructure partners.</t>
  </si>
  <si>
    <t>2001-02-02T08:00:00Z</t>
  </si>
  <si>
    <t>f/up /up with Helen Lum</t>
  </si>
  <si>
    <t>work with Emma and Susan Hartman on 16 tour schedule</t>
  </si>
  <si>
    <t>F/up on David M. Get wireless devices - Jornada</t>
  </si>
  <si>
    <t>call mike lucca</t>
  </si>
  <si>
    <t>2001-05-04T07:00:00Z</t>
  </si>
  <si>
    <t>call matt woolsey</t>
  </si>
  <si>
    <t>email julie hp ppt - customer, training, white paper slides.</t>
  </si>
  <si>
    <t>MEETING-3048</t>
  </si>
  <si>
    <t>2001-03-09T17:00:00Z</t>
  </si>
  <si>
    <t>404-774-4108  Meeting ID: 7735</t>
  </si>
  <si>
    <t>Conference call with Julie/John Pickett/aireen/amit</t>
  </si>
  <si>
    <t>9 to 9:30  * Technical Updates</t>
  </si>
  <si>
    <t>Robert  * Marketing Updates</t>
  </si>
  <si>
    <t>Emma   9:30 to 10:00 * Sales Updates</t>
  </si>
  <si>
    <t>2001-04-30T07:00:00Z</t>
  </si>
  <si>
    <t>new presentations to HP- Julie/Alex</t>
  </si>
  <si>
    <t>[jjohnson, vmundhra, ann.sasso, gpereira, nmehta]</t>
  </si>
  <si>
    <t>2001-08-16T16:00:00Z</t>
  </si>
  <si>
    <t>FS Review for  Application version control feature and Offline EMS adapter</t>
  </si>
  <si>
    <t>External review meeting for following FS on Thursday morning 9 am PST   1. Application version control feature     Location: $\RnDwebsite\Rel3.5\Functional Specs\SFS_VersionControl1.2.doc     Owner: Satya 2. Offline EMS adapter     Location: $\RnDwebsite\Rel3.5\Functional Specs\EMS Offline Adapter SFS.doc     Owner: Vivek</t>
  </si>
  <si>
    <t>MEETING-3050</t>
  </si>
  <si>
    <t>Discuss AT&amp;T Wireless contacts</t>
  </si>
  <si>
    <t>2001-04-19T21:00:00Z</t>
  </si>
  <si>
    <t>Meet with Alex - HP presentation</t>
  </si>
  <si>
    <t>2001-03-08T17:00:00Z</t>
  </si>
  <si>
    <t>Fortunata's office</t>
  </si>
  <si>
    <t>HP call - Oxxo</t>
  </si>
  <si>
    <t>email Sue Swanson - Trish Lady</t>
  </si>
  <si>
    <t>2001-04-16T17:00:00Z</t>
  </si>
  <si>
    <t>call with Aireen</t>
  </si>
  <si>
    <t>Blustone email to Helen</t>
  </si>
  <si>
    <t>2001-04-10T20:30:00Z</t>
  </si>
  <si>
    <t>Call Toni Tarsia</t>
  </si>
  <si>
    <t>MEETING-3058</t>
  </si>
  <si>
    <t>[betty.bauza, sausalito, ruyben.seth, fortunata.hermoso]</t>
  </si>
  <si>
    <t>2001-02-14T16:30:00Z</t>
  </si>
  <si>
    <t>Updated: ChannelWave Training  ** Reminder***</t>
  </si>
  <si>
    <t>Ruyben will be training all Biz Dev on how to maneuver through the Channelwave system. Please bring your laptops to this meeting.. Nadir is going to make sure we have enough connections for everyone in Sausalito. Apparently CGEY will be in the training room all next week.  We will be training on the staging server so we can input and manipulate the data.  All data on the training server is fake. Partner Functionality will be rolling out into live production on Monday night.. All live/real data should be usable by Tuesday morning Feb 13th.  Here is the partner staging site url and your log on info: http://ss102.cwstage.com/avocadoit/login.jsp  VPBD - user name - dchan, password - iltwae DBD - user name - awong, password - iltwae DBD - user name - hspade, password - iltwae DBD - user name - sweller, password - iltwae DBD - user name - asehti, password - iltwae PPM - user name - toni, password - iltwae GAM - user name - bchanbauza, password - iltwae GAM - user name - rmoore, password - iltwae GAM - user name - fhermoso, password - iltwae  Waiting to confirm: Parnian Kaboli and Ty Wang with CJ now.  fyi.. live site that can be accessed by Tuesday am is: http://salesep.com/avocadoit/  All should be able to log on with respective info above.  Please go into the live site and hit the profile tab and change your password for personalization.  Note: You can always view with this log on and password: estaff iltwae  Mitch, Matt and myself will be there as "helpers" for navigating through the system. Please confirm your attendance ASAP.  Please also be on time..</t>
  </si>
  <si>
    <t>2001-01-09T08:00:00Z</t>
  </si>
  <si>
    <t>email Paul gerard case studies/plans for carrier and isps</t>
  </si>
  <si>
    <t>Project schedule review</t>
  </si>
  <si>
    <t>To review schedule dates before giving them to Engineering To review any drafts you may have of project plans and to raise/answer questions</t>
  </si>
  <si>
    <t>2001-05-31T23:00:00Z</t>
  </si>
  <si>
    <t>Updated: Call with Lynne Hearing- HP consulting</t>
  </si>
  <si>
    <t>f/up with Leonardo to set up conf. call with Lisa Q.</t>
  </si>
  <si>
    <t>MEETING-3062</t>
  </si>
  <si>
    <t>call julie and JOn for training 1/18-1/19</t>
  </si>
  <si>
    <t>MEETING-3063</t>
  </si>
  <si>
    <t>HP account review</t>
  </si>
  <si>
    <t>2001-05-02T07:00:00Z</t>
  </si>
  <si>
    <t>check bestbuy url with Richard</t>
  </si>
  <si>
    <t>call Mark Lucca - Bluestone</t>
  </si>
  <si>
    <t>Kimberlie - Lawyer from Mexico City</t>
  </si>
  <si>
    <t>f/up with Dan Baca re: monday call with Dave Welty. Anything in the afternoon</t>
  </si>
  <si>
    <t>MEETING-3068</t>
  </si>
  <si>
    <t>2001-03-21T02:30:00Z</t>
  </si>
  <si>
    <t>Aqua at the Belagio Hotel</t>
  </si>
  <si>
    <t>Dinner with Don Addington of Travelocity</t>
  </si>
  <si>
    <t>Don is staying at the Luxor.  Call him the afternoon of the 20th to confirm.  Scott's Contact info - Cell Phone- 512-636-1275</t>
  </si>
  <si>
    <t>2001-02-21T08:00:00Z</t>
  </si>
  <si>
    <t>call bluestone</t>
  </si>
  <si>
    <t>2001-08-03T20:30:00Z</t>
  </si>
  <si>
    <t>Rajeev's office</t>
  </si>
  <si>
    <t>Rajeev and Ann - 1:1</t>
  </si>
  <si>
    <t>Rajeev is having 1:1's with everyone in the engineering group.</t>
  </si>
  <si>
    <t>2001-01-16T17:00:00Z</t>
  </si>
  <si>
    <t>Find Scott Weller</t>
  </si>
  <si>
    <t>call mike stembach regarding HPC training</t>
  </si>
  <si>
    <t>2001-02-14T23:00:00Z</t>
  </si>
  <si>
    <t>Let's meet and discuss "sell to" HP plan and accounts</t>
  </si>
  <si>
    <t>MEETING-3073</t>
  </si>
  <si>
    <t>2001-02-12T23:00:00Z</t>
  </si>
  <si>
    <t>011.525.261.5741</t>
  </si>
  <si>
    <t>Call with Tomas Martinez, Vicente, Jaime</t>
  </si>
  <si>
    <t>Discuss training and opportunities</t>
  </si>
  <si>
    <t>2001-04-06T17:30:00Z</t>
  </si>
  <si>
    <t>Drop off Ron at Airport</t>
  </si>
  <si>
    <t>2001-06-05T18:30:00Z</t>
  </si>
  <si>
    <t>Lunch with Greg Babcock</t>
  </si>
  <si>
    <t>2001-01-04T08:00:00Z</t>
  </si>
  <si>
    <t>call Ray Rahamin</t>
  </si>
  <si>
    <t>[atran, betty.bauza, rmoore, jackie.valle, fortunata.hermoso, gpereira, bagrawal]</t>
  </si>
  <si>
    <t>Updated: Betty's going away lunch</t>
  </si>
  <si>
    <t>Please disregard this reminder if you already responded... Thank you!  If you haven't done so, please let me know if you will be there so that we can make reservations.  Thanks. Elba  * * * * * * * * * *  As you know, Betty will be pursing an opportunity outside of AvocadoIT.  Let's get together to wish her best of luck in her new adventure!  Please reply so that we can make reservations.  Thanks, Elba</t>
  </si>
  <si>
    <t>do list for David</t>
  </si>
  <si>
    <t>2001-07-30T07:00:00Z</t>
  </si>
  <si>
    <t>2001-05-01T20:30:00Z</t>
  </si>
  <si>
    <t>Call Teri Revnak</t>
  </si>
  <si>
    <t>[michael.hughes, jackie.valle, fortunata.hermoso]</t>
  </si>
  <si>
    <t>MEETING-3082</t>
  </si>
  <si>
    <t>[betty.bauza, fortunata.hermoso]</t>
  </si>
  <si>
    <t>hardware vendors working with the SIs discussion</t>
  </si>
  <si>
    <t>get presentation for Alex for HP reps ESP</t>
  </si>
  <si>
    <t>Robert's office</t>
  </si>
  <si>
    <t>Canceled: Discussion with Philip Ma and technical contact re: E-Speak  - they will call us</t>
  </si>
  <si>
    <t>HP needed to move the time again.  If this time doesn't work another alternative is 4pm Friday.</t>
  </si>
  <si>
    <t>get info back to David Welty</t>
  </si>
  <si>
    <t>MEETING-3086</t>
  </si>
  <si>
    <t>Sun Call</t>
  </si>
  <si>
    <t>call open call</t>
  </si>
  <si>
    <t>[atran, betty.bauza, jackie.valle, fortunata.hermoso]</t>
  </si>
  <si>
    <t>Updated: Portal Demo</t>
  </si>
  <si>
    <t>Received a request to reschedule as Helen, David and Toni are out today.</t>
  </si>
  <si>
    <t>Meet with Matt</t>
  </si>
  <si>
    <t>Release Status meeting</t>
  </si>
  <si>
    <t>Lets get together to go over where we are today and identify what still needs to be done to get the release out by 01/15.  Ruth</t>
  </si>
  <si>
    <t>2001-02-15T08:00:00Z</t>
  </si>
  <si>
    <t>call leonardo about Brazil</t>
  </si>
  <si>
    <t>2001-02-09T19:00:00Z</t>
  </si>
  <si>
    <t>Call with Jornada folks</t>
  </si>
  <si>
    <t>slides due to Toni</t>
  </si>
  <si>
    <t>2001-06-02T00:00:00Z</t>
  </si>
  <si>
    <t>Meet Weddy for drinks.</t>
  </si>
  <si>
    <t>MEETING-3097</t>
  </si>
  <si>
    <t>Communication meeting</t>
  </si>
  <si>
    <t>Meet with Lisa Q. on HP support</t>
  </si>
  <si>
    <t>call Scott re: Steelhead Brewery.</t>
  </si>
  <si>
    <t>MEETING-31</t>
  </si>
  <si>
    <t>Discuss language for Offline Phase 2</t>
  </si>
  <si>
    <t>This meeting will discuss language issues for Offline Phase 2. The meeting goals are:  1)</t>
  </si>
  <si>
    <t xml:space="preserve">Determine what can be done to change the language of the Offline templates to </t>
  </si>
  <si>
    <t>make them more consistent with the online JSP based language.  2)</t>
  </si>
  <si>
    <t xml:space="preserve">Determine how Offline can leverage from the EMDS efforts being done for JSP </t>
  </si>
  <si>
    <t>based language.  3)</t>
  </si>
  <si>
    <t>Determine if any design changes need to be made for the new language.</t>
  </si>
  <si>
    <t>2001-01-11T00:00:00Z</t>
  </si>
  <si>
    <t>EMDS User Guide Review Meeting</t>
  </si>
  <si>
    <t>This meeting will be held to discuss any outstanding issues related to the EMDS User Guide. Bring your marked-up review copies to the meeting. Please inform other members of your team, if they have also reviewed the document.  Thanks,   Jacinda and Ann</t>
  </si>
  <si>
    <t>Meet with Janie Specketer</t>
  </si>
  <si>
    <t>2001-01-26T00:00:00Z</t>
  </si>
  <si>
    <t>Recruiting Room C</t>
  </si>
  <si>
    <t>Interview with Janet Chang-Pryor</t>
  </si>
  <si>
    <t>Meeting with Meshele and Mike</t>
  </si>
  <si>
    <t>2001-01-19T16:30:00Z</t>
  </si>
  <si>
    <t>Bluestone meeting</t>
  </si>
  <si>
    <t>Please stop by and say hi!</t>
  </si>
  <si>
    <t>2001-02-23T22:30:00Z</t>
  </si>
  <si>
    <t>Meet Sonia  - HP server sales person</t>
  </si>
  <si>
    <t>2001-01-29T19:00:00Z</t>
  </si>
  <si>
    <t>conference call with Newpert Walper - HP mid market - GM</t>
  </si>
  <si>
    <t>I can't see your schedule. If this is not a good time, please email me your availability for Jan 29th.</t>
  </si>
  <si>
    <t>MEETING-3107</t>
  </si>
  <si>
    <t>Do presentation for Japan - send out agenda call Ray</t>
  </si>
  <si>
    <t>2001-02-28T02:00:00Z</t>
  </si>
  <si>
    <t>Meet Beth at Gordon Biersch</t>
  </si>
  <si>
    <t>HP call - Honda Toyota   404-774-4105  id: 1238</t>
  </si>
  <si>
    <t>2001-07-12T16:00:00Z</t>
  </si>
  <si>
    <t>Meet w/Sharon on release  notes and SP files</t>
  </si>
  <si>
    <t>2001-02-19T23:30:00Z</t>
  </si>
  <si>
    <t>Updated: Interview with Wade Yi - SUN GAM Candidate</t>
  </si>
  <si>
    <t>2001-04-17T18:30:00Z</t>
  </si>
  <si>
    <t>Lunch with Hil, Beth, Cheri. at Chinese Restautant</t>
  </si>
  <si>
    <t>[sausalito, kkerr, fortunata.hermoso]</t>
  </si>
  <si>
    <t>2001-02-28T22:30:00Z</t>
  </si>
  <si>
    <t>Updated: Con Call- Not face to face - Interwoven/EP Strategy session to penetration into the Sun and HP</t>
  </si>
  <si>
    <t>Heather and Dennis both work on the Sun and HP accounts.  Dennis will be out of the office tomorrow.  Heathers role is in-between the inside sales rep and outside rep and would prefer a phone conversation for introductions and brief descriptions/updates of any progress with Sun/HP and what's been happening to date, strategize on how best to work together in moving forward and putting some plans into place.    Please plan on attending this meeting in the Sausalito conference room tomorrow for an hour as opposed to two.  We will be calling Heather (408) 530-7702.  Thanks. Toni  --------- Hi All,    I'm waiting for verification from Interwoven that this meeting will be happening.. however wanted to schedule sooner than later to book your calendars..  Andy and I had a call with Heather Jones at Interwoven who is focusing on the Sun and HP accounts.  We've proposed that she and her HP counterpart (Denis Elkins) come over to our facility on Wed Feb 28th to strategize how Interwoven and EP can work together to further penetrate into the Sun and HP customer accounts.     Please confirm your attendance at this meeting..   Thanks. Toni</t>
  </si>
  <si>
    <t>Conference call with Helen lum - discuss HP pricing</t>
  </si>
  <si>
    <t>F/up with Andrea on reps names</t>
  </si>
  <si>
    <t>2001-04-03T01:00:00Z</t>
  </si>
  <si>
    <t>Massage with James and Emma</t>
  </si>
  <si>
    <t>MEETING-3116</t>
  </si>
  <si>
    <t>2001-02-08T19:30:00Z</t>
  </si>
  <si>
    <t>Livermore office</t>
  </si>
  <si>
    <t>Meet with David Friend ATTWS</t>
  </si>
  <si>
    <t>We will take him to lunch and then sit and then discuss your named accounts.</t>
  </si>
  <si>
    <t>call Leonardo Recht</t>
  </si>
  <si>
    <t>Dinner with Julie in Palo Alto</t>
  </si>
  <si>
    <t>2001-02-07T23:00:00Z</t>
  </si>
  <si>
    <t>HP</t>
  </si>
  <si>
    <t>Meeting with Director of Sales  E-services - Joe Pacella</t>
  </si>
  <si>
    <t>This has been confirmed with Aireen and Joe.</t>
  </si>
  <si>
    <t>meet w/Steve</t>
  </si>
  <si>
    <t>2001-05-03T18:30:00Z</t>
  </si>
  <si>
    <t>Lunch with Dan</t>
  </si>
  <si>
    <t>2001-01-18T17:30:00Z</t>
  </si>
  <si>
    <t>Sales training</t>
  </si>
  <si>
    <t>2001-03-19T08:00:00Z</t>
  </si>
  <si>
    <t>f/up with JOhn to account plan for the bay</t>
  </si>
  <si>
    <t>2001-01-23T08:00:00Z</t>
  </si>
  <si>
    <t>Insurance form due back to Kathy</t>
  </si>
  <si>
    <t>MEETING-3124</t>
  </si>
  <si>
    <t>Meeting with HP-Japan FSI - Toru Minato</t>
  </si>
  <si>
    <t>Toru Minato is responsible for FSI in Japan. He has met Noboyuki at Evrypath Japan. He would like to meet with us to discuss what product and our new strategy.  This meeting in PST. Ray we can call you on your office phone.  I would like Ray to share with him our new strategy (sfa, ffa, bi) and how it fits in the FSI world.  I will email Toru to find out what he would like to discuss.  Thanks!</t>
  </si>
  <si>
    <t>David's go away party</t>
  </si>
  <si>
    <t>email kristin futran confirmation of monday call - 916.802.2000</t>
  </si>
  <si>
    <t>[fortunata.hermoso, ray.rahamin, philip.oconnell]</t>
  </si>
  <si>
    <t>2001-01-19T01:30:00Z</t>
  </si>
  <si>
    <t>Discuss HP opportunities</t>
  </si>
  <si>
    <t>2001-02-20T19:30:00Z</t>
  </si>
  <si>
    <t>Lunch with Sylvia and David</t>
  </si>
  <si>
    <t>MEETING-3129</t>
  </si>
  <si>
    <t>2001-04-19T19:30:00Z</t>
  </si>
  <si>
    <t>[sausalito, jjohnson, vmundhra, ann.sasso, gpereira, nmehta, sanjay.dubey]</t>
  </si>
  <si>
    <t>2001-09-13T16:00:00Z</t>
  </si>
  <si>
    <t>External review of Offline admin tool and Client side Javascript library</t>
  </si>
  <si>
    <t xml:space="preserve">Agenda for the meeting: </t>
  </si>
  <si>
    <t xml:space="preserve">External review of Offline Admin tool SFS </t>
  </si>
  <si>
    <t xml:space="preserve">External review of Client side Javascript library SFS </t>
  </si>
  <si>
    <t>Any questions on latest changes to Deployment SFS  These specs are available in VSS and at http://cm/rnd/Offline. Madhu will be updating the SFS before Thursday's meeting. He will send out an update reminder to all.  If you have any comments before Thursday's meeting - please mail them to Madhu.  - Nihar  -----Original Message----- From: Madhu Prakash - India  Sent: Monday, September 10, 2001 8:31 AM To: Offline Development  Initial versions of SFS for EAO admin tool and JavaSripts are available in VSS.  Thanks  Madhu Prakash. A</t>
  </si>
  <si>
    <t>2001-01-10T21:30:00Z</t>
  </si>
  <si>
    <t>Interview with Zamin Mitha - Global Alliance Manager</t>
  </si>
  <si>
    <t>2001-03-11T23:00:00Z</t>
  </si>
  <si>
    <t>Dinner with Nancy</t>
  </si>
  <si>
    <t>2001-01-30T08:00:00Z</t>
  </si>
  <si>
    <t>2001-05-07T16:30:00Z</t>
  </si>
  <si>
    <t>Call with London - Discuss HP</t>
  </si>
  <si>
    <t>Call to get 16 city tour</t>
  </si>
  <si>
    <t>[betty.bauza, rmoore, jackie.valle, fortunata.hermoso]</t>
  </si>
  <si>
    <t>Sausalito Room</t>
  </si>
  <si>
    <t>Q2 Planning Process</t>
  </si>
  <si>
    <t>I want to make sure that we can hit Q2 running.  We all need to be on the same page with respect to: what activities will be important going into Q2, how will we support our partners and the direct sales force, etc.  Agenda to follow.    I saw that some of you had meetings planned.  Please see if you can reschedule.  I need everone to be present.  Thanks.</t>
  </si>
  <si>
    <t>call Mike Lucca - Blustone</t>
  </si>
  <si>
    <t>2001-03-16T19:30:00Z</t>
  </si>
  <si>
    <t>Included Arun,  Agenda,  status update.  Om</t>
  </si>
  <si>
    <t>Call with Zenki</t>
  </si>
  <si>
    <t>Meet with Don Gieson</t>
  </si>
  <si>
    <t>2001-02-23T00:30:00Z</t>
  </si>
  <si>
    <t>Helen Lumm</t>
  </si>
  <si>
    <t>email sales - conf bridge for 7am call</t>
  </si>
  <si>
    <t>check with Dan Baca if he can make the monday afternoon call with David Welty</t>
  </si>
  <si>
    <t>2001-02-26T15:00:00Z</t>
  </si>
  <si>
    <t>I will email you the conference number</t>
  </si>
  <si>
    <t>Conf. call with ATTWS</t>
  </si>
  <si>
    <t>The goal of this conference call is to introduce you to the ATT Wireless Data reps. This would be a great opportunity for us to get into ATT Enterprise accounts.   These reps get paid for IP activations. They can refer us to mobilize the customers applications. We both get paid and we both are happy.  Fortunata</t>
  </si>
  <si>
    <t>MEETING-3146</t>
  </si>
  <si>
    <t>2001-01-16T22:00:00Z</t>
  </si>
  <si>
    <t>Fortch's office</t>
  </si>
  <si>
    <t>Review Fortune 700 Accounts that Mitch Sent to me..</t>
  </si>
  <si>
    <t>Also overview what we need to ask Susan on tomorrow's call.</t>
  </si>
  <si>
    <t>f/up with Robert</t>
  </si>
  <si>
    <t>2001-01-10T20:00:00Z</t>
  </si>
  <si>
    <t>Bus dev meeting</t>
  </si>
  <si>
    <t>2001-06-18T07:00:00Z</t>
  </si>
  <si>
    <t>HP presentation and ISV accounts</t>
  </si>
  <si>
    <t>2001-02-15T21:00:00Z</t>
  </si>
  <si>
    <t>1pm PST</t>
  </si>
  <si>
    <t>Updated: HP Dry Run Call</t>
  </si>
  <si>
    <t>Call details are as follows:  Date:</t>
  </si>
  <si>
    <t>February 15th, 2001 Time:</t>
  </si>
  <si>
    <t>1:00pm Pacific Time Number:</t>
  </si>
  <si>
    <t>404-774-4111 Meeting ID</t>
  </si>
  <si>
    <t>0625 Can you be the presenter for EP on this dry run con call?</t>
  </si>
  <si>
    <t>2001-01-11T21:30:00Z</t>
  </si>
  <si>
    <t>Meet with Aireen De Peralta</t>
  </si>
  <si>
    <t>sun, hp, netapp, neomar planning</t>
  </si>
  <si>
    <t>2001-02-09T20:00:00Z</t>
  </si>
  <si>
    <t>Call Grant re accounts</t>
  </si>
  <si>
    <t>2001-03-05T19:00:00Z</t>
  </si>
  <si>
    <t>Call with Scott Isgitt</t>
  </si>
  <si>
    <t>2001-01-31T08:00:00Z</t>
  </si>
  <si>
    <t>email agenda for Feb 2nd to Julie Watson.</t>
  </si>
  <si>
    <t>2001-05-08T19:00:00Z</t>
  </si>
  <si>
    <t>Lunch with Greg - Worlds Wrapp</t>
  </si>
  <si>
    <t>MEETING-3159</t>
  </si>
  <si>
    <t>[betty.bauza, jackie.valle, fortunata.hermoso]</t>
  </si>
  <si>
    <t>2001-03-24T00:00:00Z</t>
  </si>
  <si>
    <t>840 N FIRST STREET</t>
  </si>
  <si>
    <t>Updated: Team Building Occasion  (Go out for a few Drinks)</t>
  </si>
  <si>
    <t>This seems like the best place to go.  It's nearby &amp; we all know where it is.</t>
  </si>
  <si>
    <t>[jjohnson, ann.sasso, gpereira, nmehta]</t>
  </si>
  <si>
    <t>2001-08-27T17:15:00Z</t>
  </si>
  <si>
    <t>FS review for OSService implementation</t>
  </si>
  <si>
    <t>FS review meeting for OSService implementation</t>
  </si>
  <si>
    <t>Call Ulli</t>
  </si>
  <si>
    <t>Briefing on HP Meetings</t>
  </si>
  <si>
    <t>Fortunata,  I'd like to brief you on some HP meetings/calls I had while you were out. - Helen Lum - needs the contract signed pronto, also feedback on roadshow - Deborah Johnson, Head of Mobile/wireless B2E intiatives for HPC - good stuff here - She didn't flinch at paying to getting a couple of her people trained.   Have another meeting set for Thursday. - Gustavo, HP Mexico training - We can make a big splash in training or shut them down.     Robert, :)</t>
  </si>
  <si>
    <t>[mahesh, fremont, rkaur]</t>
  </si>
  <si>
    <t>Updated: group meeting</t>
  </si>
  <si>
    <t>Let's have a short meeting as we missed Tuesday's meeting.  Let's discuss general status and future direction  Ravi</t>
  </si>
  <si>
    <t>[fremont]</t>
  </si>
  <si>
    <t>Canceled: JSky - GoWeb: FS weekly meeting</t>
  </si>
  <si>
    <t>2001-11-08T21:30:00Z</t>
  </si>
  <si>
    <t>MEETING-3166</t>
  </si>
  <si>
    <t>Server support for screen simulation (preview) - Design Discussion</t>
  </si>
  <si>
    <t xml:space="preserve">Ravi,     Please include anyone else also from Server team.  Thanks </t>
  </si>
  <si>
    <t xml:space="preserve">  Here is the agenda:  (A) what is required for screen simulation (preview) (Same could be used for application simulation -discuss) </t>
  </si>
  <si>
    <t xml:space="preserve">We need to provide following atleast to EMAS : </t>
  </si>
  <si>
    <t xml:space="preserve">data spec file (epo) </t>
  </si>
  <si>
    <t xml:space="preserve">current screen jsp file. </t>
  </si>
  <si>
    <t xml:space="preserve">data source file. </t>
  </si>
  <si>
    <t xml:space="preserve">any java class files? (plain java + useBean) </t>
  </si>
  <si>
    <t xml:space="preserve">Global data: </t>
  </si>
  <si>
    <t xml:space="preserve">global data spec file (epo) </t>
  </si>
  <si>
    <t xml:space="preserve">header and footer jsp file  </t>
  </si>
  <si>
    <t xml:space="preserve">May need to provide default value for global variables.  (B) What are the solutions: </t>
  </si>
  <si>
    <t xml:space="preserve">(1) EMAS running on local machine. </t>
  </si>
  <si>
    <t xml:space="preserve">If EMAS running on local machine it can read required file (A) from local file system. </t>
  </si>
  <si>
    <t xml:space="preserve">Based on earlier discussion, we provide a default optId in the url, EMAS loads application file(epa) </t>
  </si>
  <si>
    <t xml:space="preserve">from a particular location and start rendering. </t>
  </si>
  <si>
    <t>EMDS writes out this application file each time.</t>
  </si>
  <si>
    <t xml:space="preserve">We could bundle a servlet container (tomcat) and EMDS will be responsible for running it. </t>
  </si>
  <si>
    <t xml:space="preserve">or EMAS needs to be started by the user. </t>
  </si>
  <si>
    <t xml:space="preserve">pros: </t>
  </si>
  <si>
    <t xml:space="preserve">No need to manage multiple EMDS client by EMAS </t>
  </si>
  <si>
    <t xml:space="preserve">Easy for EMAS to load files mentioned in (A) </t>
  </si>
  <si>
    <t xml:space="preserve">cons: </t>
  </si>
  <si>
    <t xml:space="preserve">Each EMDS clients needs to be shipped with EMAS code. </t>
  </si>
  <si>
    <t>EMDS to manage tomcat.</t>
  </si>
  <si>
    <t xml:space="preserve">(2) EMAS running on remote machine to be used by multiple EMDS client. </t>
  </si>
  <si>
    <t xml:space="preserve">Needs to transfer files mentioned in (B) to EMAS using http protocol. </t>
  </si>
  <si>
    <t xml:space="preserve">(These can be in a object which is serialized  and passed to EMAS. </t>
  </si>
  <si>
    <t xml:space="preserve">EMAS will deserialized and process the data and give back end device data.) </t>
  </si>
  <si>
    <t xml:space="preserve">EMAS to manage multiple EMDS client. </t>
  </si>
  <si>
    <t xml:space="preserve">some administrator needs to manage one EMAS running in web server.In this case needs to take care </t>
  </si>
  <si>
    <t xml:space="preserve">of host\port details. </t>
  </si>
  <si>
    <t xml:space="preserve">    No need to ship EMAS code with each EMDS client.</t>
  </si>
  <si>
    <t xml:space="preserve">   Needs a scheme to transfer files to EMAS from each EMDS client. </t>
  </si>
  <si>
    <t xml:space="preserve">   Needs to handle multiple EMDS client. </t>
  </si>
  <si>
    <t xml:space="preserve">   can be slow. </t>
  </si>
  <si>
    <t xml:space="preserve"> some other details like port number etc can be decided.</t>
  </si>
  <si>
    <t>2002-03-19T22:30:00Z</t>
  </si>
  <si>
    <t>Updated: Frameset design review</t>
  </si>
  <si>
    <t>Added some more details to the design doc. Changes are highlighted..  Krishna.</t>
  </si>
  <si>
    <t>[fremont, nmehta]</t>
  </si>
  <si>
    <t>2001-08-14T20:00:00Z</t>
  </si>
  <si>
    <t>SP8 Meeting</t>
  </si>
  <si>
    <t>Hi,  I am back !!  I am scheduling the meeting at 1:00pm, as Ravi is available only during 12:30 to 1:30 and 2:30 to 3:30.  Ravi, please send the status to all before the meeting.  Om</t>
  </si>
  <si>
    <t>Discuss B2E strategy, tools you need</t>
  </si>
  <si>
    <t>Please bring updates as to what is going on with the B2E leads you have handed off.  Lets make sure none of them are getting cold.  Andy would like to hear what you are hearing from prospects and work to develop the backup material you need to get our prospects moving to customers!</t>
  </si>
  <si>
    <t>2001-08-14T23:30:00Z</t>
  </si>
  <si>
    <t>FW: SFS Review: URL Navigation via Button</t>
  </si>
  <si>
    <t xml:space="preserve">This will be part of SP9 (I think)   -----Original Appointment----- From: </t>
  </si>
  <si>
    <t>Lisa Chui   Sent:</t>
  </si>
  <si>
    <t>Monday, August 13, 2001 5:54 PM To:</t>
  </si>
  <si>
    <t>Lisa Chui; Ravi Pachipala; Sharon Yogi; Srikanth Raghavan; Mahesh Rangamani; Dean Fulton When:</t>
  </si>
  <si>
    <t>Tuesday, August 14, 2001 4:30 PM-5:00 PM (GMT-08:00) Pacific Time (US &amp; Canada); Tijuana. Where:</t>
  </si>
  <si>
    <t>Fremont   This SFS describes the new method for navigating to a URL via  input step with type=button and device_onclick=location.href.  Bugzilla reference is 471.      Thanks, lisa</t>
  </si>
  <si>
    <t>2002-03-07T19:00:00Z</t>
  </si>
  <si>
    <t>R&amp;D Inventory (machine) discussion (see below for detail)</t>
  </si>
  <si>
    <t>Lisa,  Once the list that you have is approved by Steve please set up a meeting between Ravi, Sharon, Srikanth and Wilhan to identify the machines that can be re-assigned to other use. Since Ravi's group needs the machine Ravi will head up this meeting.  At the end of this meeting I want to get the list of machines that each group owns and their use. Lisa can you update the spreadsheet based on the information that Ravi (Meeting coordinator) gives you. I would like to see a spreadsheet with machines listed under each group.  Example: QA m/c a .........&lt;the row as it stands today&gt; Online m/c a .........&lt;the row as it stands today&gt; Offline m/c a .........&lt;the row as it stands today&gt; Studio m/c a .........&lt;the row as it stands today&gt; IDC m/c a .........&lt;the row as it stands today&gt; Toronto m/c a .........&lt;the row as it stands today&gt; Clearcase m/c a .........&lt;the row as it stands today&gt; Nightly Build &amp; Test - Wilhan m/c a .........&lt;the row as it stands today&gt;   Rajeev</t>
  </si>
  <si>
    <t>MEETING-3171</t>
  </si>
  <si>
    <t>2001-08-10T20:00:00Z</t>
  </si>
  <si>
    <t>Dave Truman and Srik - 1:1</t>
  </si>
  <si>
    <t>1:1 meeting scheduled at the request of Dave Truman</t>
  </si>
  <si>
    <t>2002-10-23T22:00:00Z</t>
  </si>
  <si>
    <t>Canceled: HTML Adapter Func Spec Review Phase II</t>
  </si>
  <si>
    <t>Tony is going to schedule this meeting on Thursday..  This is the Phase II meeting..</t>
  </si>
  <si>
    <t>[mahesh, fremont]</t>
  </si>
  <si>
    <t>Updated: Tag Library Discussion</t>
  </si>
  <si>
    <t>[vmundhra, fremont, sanjay.dubey]</t>
  </si>
  <si>
    <t>Design meeting</t>
  </si>
  <si>
    <t>2001-10-08T23:30:00Z</t>
  </si>
  <si>
    <t>Meeting to discuss E*Trade issues</t>
  </si>
  <si>
    <t>2001-09-21T20:30:00Z</t>
  </si>
  <si>
    <t>tag libraries unt testplan review</t>
  </si>
  <si>
    <t>2001-11-21T22:30:00Z</t>
  </si>
  <si>
    <t>online status meeting</t>
  </si>
  <si>
    <t>Talk about next steps.</t>
  </si>
  <si>
    <t>Canceled: talk about offline 4.0</t>
  </si>
  <si>
    <t>Rajeev's initial document attached. This will help identify how Toronto resources are allocated.</t>
  </si>
  <si>
    <t>Canceled: Pocket PC / Https: FS weekly meeting</t>
  </si>
  <si>
    <t>[ann.sasso, nmehta, rkaur]</t>
  </si>
  <si>
    <t>2001-08-27T22:30:00Z</t>
  </si>
  <si>
    <t>Canceled: AlwaysOn: FS weekly meeting</t>
  </si>
  <si>
    <t>Removed Ann.</t>
  </si>
  <si>
    <t>MEETING-3180</t>
  </si>
  <si>
    <t>2002-04-16T00:30:00Z</t>
  </si>
  <si>
    <t>Discuss Simulation requirements</t>
  </si>
  <si>
    <t>To discuss requirements for simulation</t>
  </si>
  <si>
    <t>2001-11-02T03:30:00Z</t>
  </si>
  <si>
    <t>Updated: 4.0 install meeting</t>
  </si>
  <si>
    <t>MEETING-3183</t>
  </si>
  <si>
    <t>[fremont, gpereira]</t>
  </si>
  <si>
    <t>2001-04-05T21:00:00Z</t>
  </si>
  <si>
    <t>Meet re: Go To Market Plan for Matt</t>
  </si>
  <si>
    <t>Let's get together and figure out what we need to prepare for Friday.  I'll make copies of the stuff Matt provided.  Please use your discretion with the materials.</t>
  </si>
  <si>
    <t>2001-08-10T18:00:00Z</t>
  </si>
  <si>
    <t>Dave Truman and Ravi - 1:1</t>
  </si>
  <si>
    <t>1:1 meeting scheduled at the request of Dave Truman.</t>
  </si>
  <si>
    <t>[ruyben.seth, fremont]</t>
  </si>
  <si>
    <t>ChannelWave Downtime issues</t>
  </si>
  <si>
    <t>2002-02-08T22:00:00Z</t>
  </si>
  <si>
    <t>to discuss requirements for login feature</t>
  </si>
  <si>
    <t>MEETING-3187</t>
  </si>
  <si>
    <t>[betty.bauza, fremont]</t>
  </si>
  <si>
    <t>2001-01-10T18:00:00Z</t>
  </si>
  <si>
    <t>Scott McGurl / Abiola here - Account Planning / ISVs</t>
  </si>
  <si>
    <t>10 - 11 am Account Planning  11 - noon - ISVs (Plumtree/ Vitria/Tibco, etc)</t>
  </si>
  <si>
    <t>2002-02-04T23:30:00Z</t>
  </si>
  <si>
    <t>Updated: online meeting</t>
  </si>
  <si>
    <t>Let's discuss todo list and next steps</t>
  </si>
  <si>
    <t>[fremont, nmehta, sanjay.dubey]</t>
  </si>
  <si>
    <t>Updated: Leapfrog Demo Postmortem</t>
  </si>
  <si>
    <t>The meeting is starting.  We're in Fremont Conference Room.  Thanks to a terrific collaboration between AE and R&amp;D, we have successfully completed Demo 1.  Let's de-brief on the process while it's still fresh in everyone's mind.  The main objective of this meeting is to summarize the overall development issues so that we can capture any key learnings from this experience.</t>
  </si>
  <si>
    <t>2001-02-01T22:00:00Z</t>
  </si>
  <si>
    <t>Long term planning and goals</t>
  </si>
  <si>
    <t>To discuss long term project plans for the EMDS and EMAS - what information set do we need to support the Enterprise model? What information do we need to get to be successful in providing the support? Bring whatever you have with you for input.  Thanks,  Ruth</t>
  </si>
  <si>
    <t>2002-09-05T00:00:00Z</t>
  </si>
  <si>
    <t>fremont</t>
  </si>
  <si>
    <t>review of Functional Spec for improvement in admin tool</t>
  </si>
  <si>
    <t>2001-10-08T19:00:00Z</t>
  </si>
  <si>
    <t>Canceled: Discuss switch and search constructs</t>
  </si>
  <si>
    <t>Agenda:  1)</t>
  </si>
  <si>
    <t>Switch statement syntax 2)</t>
  </si>
  <si>
    <t>Should we support nesting ? 3)</t>
  </si>
  <si>
    <t>Is it 3.5 or 4.0 ? 4)</t>
  </si>
  <si>
    <t>SFS required or is original FS update is ok? 5)</t>
  </si>
  <si>
    <t>Search is classified as a "good to have" feature by Biogen effort. Do we want it in 3.5/4.0 timeframe?</t>
  </si>
  <si>
    <t>2002-08-12T22:00:00Z</t>
  </si>
  <si>
    <t>Discuss the design for the 'view mode' changes.</t>
  </si>
  <si>
    <t>Summary:     View Mode:  Its kind of a 'view access level'. So there will be different levels of information you can view depending upon your responsibility, for example if you are Sales Team Member all you would be able to see will be the Accounts you are working on, but your Manager can view all the Accounts his Team is working on.  Currently the Adapter has only kind of View Mode applicable for each user (its a configuration parameter for the Adapter), we need to make it user specific.  Roopak</t>
  </si>
  <si>
    <t>[fremont, sanjay.dubey]</t>
  </si>
  <si>
    <t>2001-12-13T19:30:00Z</t>
  </si>
  <si>
    <t>offline status meeting</t>
  </si>
  <si>
    <t>2001-09-21T18:30:00Z</t>
  </si>
  <si>
    <t>Updated: transition manager unit test plan review</t>
  </si>
  <si>
    <t>[mahesh, sausalito, fremont]</t>
  </si>
  <si>
    <t>2001-07-05T23:30:00Z</t>
  </si>
  <si>
    <t>Canceled: talk about epx issues</t>
  </si>
  <si>
    <t>look at epx and see if there are any problems with the jsp changes.</t>
  </si>
  <si>
    <t>2001-11-21T19:00:00Z</t>
  </si>
  <si>
    <t>Offline Status  Online Status  Major issues, bugs ? (all)  QA test plan review. Slow behaviour, resolved ? Debugging anomaly, some can't see the local variables, i can't debug without compiling in jbuilder.  Bugs  Delivery/Checkin process (i have server setup &amp; working on my desktop):</t>
  </si>
  <si>
    <t>[jjohnson, fremont]</t>
  </si>
  <si>
    <t>2001-07-03T01:15:00Z</t>
  </si>
  <si>
    <t>IDC Conference call: Install - Admin FS meeting</t>
  </si>
  <si>
    <t>2002-04-15T23:00:00Z</t>
  </si>
  <si>
    <t>Canceled: Talk about performance</t>
  </si>
  <si>
    <t>We don't need these meetings any more.</t>
  </si>
  <si>
    <t>2001-11-08T00:00:00Z</t>
  </si>
  <si>
    <t>2001-07-26T20:30:00Z</t>
  </si>
  <si>
    <t>weekly meeting for 3.5 persistence feature</t>
  </si>
  <si>
    <t>We will discuss the weekly status of 3.5 persistence feature until SP8 is out.  Thanks -Jin</t>
  </si>
  <si>
    <t>2002-03-18T23:30:00Z</t>
  </si>
  <si>
    <t>Updated: Frameset discussion</t>
  </si>
  <si>
    <t>Want to discuss the FS doc that I sent earlier. If time permits, we will discuss design doc also.</t>
  </si>
  <si>
    <t>2001-08-09T20:00:00Z</t>
  </si>
  <si>
    <t>Dave and Nihar - 1:1</t>
  </si>
  <si>
    <t>2002-08-14T21:00:00Z</t>
  </si>
  <si>
    <t>Canceled: Weekly QA team meeting</t>
  </si>
  <si>
    <t>Changing time to 2 pm as it conflicts with another appt I have at 3 pm. Agenda ---------- Discuss last weeks efforts. Discuss plans for next week. Discuss any process improvements.</t>
  </si>
  <si>
    <t>2002-02-11T23:00:00Z</t>
  </si>
  <si>
    <t>Discuss toolbar buttons for EMDS</t>
  </si>
  <si>
    <t>Let's decide if we want to add some toolbar buttons to EMDS. I am attaching the functional spec for this.  Thanks arun</t>
  </si>
  <si>
    <t>2001-07-26T21:00:00Z</t>
  </si>
  <si>
    <t>Development meeting</t>
  </si>
  <si>
    <t>The latest changes in FS will bring in some design changes required. In this meeting I hope to be able to discuss those and make sure that everyone is in sync.  Regards,  Sanjay Dubey</t>
  </si>
  <si>
    <t>2002-10-03T20:30:00Z</t>
  </si>
  <si>
    <t>QA team meeting</t>
  </si>
  <si>
    <t xml:space="preserve">I aplologize for missing yesterdays meeting.  We should meet today to  </t>
  </si>
  <si>
    <t>- any risk items/ concerns ?  Srik</t>
  </si>
  <si>
    <t>[fremont, yer.fang, jarmen.givargis]</t>
  </si>
  <si>
    <t>2001-01-10T16:30:00Z</t>
  </si>
  <si>
    <t>CDO Staff Meeting</t>
  </si>
  <si>
    <t>Bi-Weekly Staff meeting</t>
  </si>
  <si>
    <t>SFS review on multiple submits</t>
  </si>
  <si>
    <t>Please review the attached SFS before the meeting.</t>
  </si>
  <si>
    <t>2001-08-13T07:00:00Z</t>
  </si>
  <si>
    <t>MEETING-3210</t>
  </si>
  <si>
    <t>2002-01-23T22:30:00Z</t>
  </si>
  <si>
    <t>Updated: Review Online DTD for required attributes and such</t>
  </si>
  <si>
    <t>We will use this to also determine validation rules for EMDS</t>
  </si>
  <si>
    <t>2001-10-05T22:30:00Z</t>
  </si>
  <si>
    <t>online meeting</t>
  </si>
  <si>
    <t xml:space="preserve">to discuss items for next one month: Relase To QA - 11/01  0. state of current code/tests. (all to give input) 1. Taglib testing with weblogic (Haider) 2. Run handwritten reqeusts (Krishna, Roopak, Mahesh, Jin) 3. Run 20 tests generated using migration tool. </t>
  </si>
  <si>
    <t>- Fix code (all) 4. Generate more tests (200) - Jin, Haider, Jaigak 5. Run tests and fix code (all) 6. testservlet - Roopak 7. PocketPc adaptor with javascript support - Krishna 8. JDBC connector/standard API testing - Jin</t>
  </si>
  <si>
    <t>2001-07-12T23:30:00Z</t>
  </si>
  <si>
    <t>Offline discussions</t>
  </si>
  <si>
    <t>2001-10-11T18:30:00Z</t>
  </si>
  <si>
    <t>Conference Room - Fremont; Conference Room - Upper Canada  (Toronto)</t>
  </si>
  <si>
    <t>Canceled: group meeting</t>
  </si>
  <si>
    <t>Agenda for meeting on 12/13:  1. update 2. 4.0 online plans 3. i18n for japan 4. Issues</t>
  </si>
  <si>
    <t>2001-09-20T17:15:00Z</t>
  </si>
  <si>
    <t>Canceled: Rescheduled: Wednesday Weekly meeting : Resending with changed time to 10:15am</t>
  </si>
  <si>
    <t>------------------------------------------------------- GO through status of SP, 3.5 and 4.0 release</t>
  </si>
  <si>
    <t>2001-11-07T19:00:00Z</t>
  </si>
  <si>
    <t>where are we today. what are the immediate next activities.  Online: (Tony)  Offline: (Dave)  QA update (Srik)  Process to track issues (Srik)  Any issues (all)</t>
  </si>
  <si>
    <t>MEETING-3216</t>
  </si>
  <si>
    <t>2001-05-03T21:00:00Z</t>
  </si>
  <si>
    <t>Matt, Don and Mitch meet to discuss Lead Quality Classification and sales stages</t>
  </si>
  <si>
    <t>Don,  This is the only time that the three of us can get together for the next several days.  We need your help on our Demand Generation project.</t>
  </si>
  <si>
    <t>2001-10-24T21:00:00Z</t>
  </si>
  <si>
    <t>Updated: offline i18n plan</t>
  </si>
  <si>
    <t>Goal:  To deliver i18n in 4.0 while also providing an early i18n offline release to Japan.  Proposed plan :  1. Merge 3.5 stream to 4.0 (generic) 2. Cut an i18n branch where i18n development takes place. 3. This branch will be feature tested (QA'ed) and released to Japan. So Japan will get an i18n on top of 3.5 release. This will only be used for demos. 4. Merge periodically from i18n branch to 4.0 (as we maintain i18n branch). 5. It is better if the usage in Japan for this release is more. This will also act as another testbed.  Issues:  1. EMDS; What support will EMDS provide in this timeline and how? 2. QA; feature test the branch. The issue is QA resources. 3. Any other?</t>
  </si>
  <si>
    <t>2002-02-26T23:00:00Z</t>
  </si>
  <si>
    <t>Updated: To discuss frameset ideas</t>
  </si>
  <si>
    <t>Moving to 3:00.. Got to pickup someone at the airport.</t>
  </si>
  <si>
    <t>2001-01-26T20:00:00Z</t>
  </si>
  <si>
    <t>lunch with Don</t>
  </si>
  <si>
    <t>2002-10-28T22:00:00Z</t>
  </si>
  <si>
    <t>Canceled: Talk about higher level language constructs in OCA</t>
  </si>
  <si>
    <t>Since these are not 4.6 items, lets talk about them later.</t>
  </si>
  <si>
    <t>MEETING-3221</t>
  </si>
  <si>
    <t>2001-02-09T18:30:00Z</t>
  </si>
  <si>
    <t>[sausalito, fremont, sanjay.dubey]</t>
  </si>
  <si>
    <t>2002-01-30T22:30:00Z</t>
  </si>
  <si>
    <t>Conference Room - Fremont; Conference Room - Sausalito</t>
  </si>
  <si>
    <t>Updated: admin UI review meeting</t>
  </si>
  <si>
    <t>The meeting starts in Sausalito --- Now  Sorry for the short notice. We are looking for feedback on device admin UI.  I'll be sending the screenshots shortly.</t>
  </si>
  <si>
    <t>Offline Language discussions</t>
  </si>
  <si>
    <t>define language for offline product.</t>
  </si>
  <si>
    <t>2001-09-20T18:00:00Z</t>
  </si>
  <si>
    <t>Canceled: Browser/Parser unit test plan review</t>
  </si>
  <si>
    <t>2001-07-06T20:00:00Z</t>
  </si>
  <si>
    <t>talk about interfaces between chunking and rendering modules</t>
  </si>
  <si>
    <t>mahesh: can you take a first shot at defining the interfaces between chunking and rendering.</t>
  </si>
  <si>
    <t>2002-05-20T22:00:00Z</t>
  </si>
  <si>
    <t>discuss UI for PDQ support in admin tool</t>
  </si>
  <si>
    <t>FW:  Edward,  Would it be possible for you to set up a small meeting today to describe this UI page.  Rajeev</t>
  </si>
  <si>
    <t>2001-11-20T19:15:00Z</t>
  </si>
  <si>
    <t>Updated: External review - 4.0 Offline OCA features.</t>
  </si>
  <si>
    <t>You'll find the spec (FS_AlwaysOn_4.0.doc) in VSS.  Sorry to move this meeting but there was a clash and several people were not able to attend this meeting due to another meeting at the same time.</t>
  </si>
  <si>
    <t>Updated: scaled down 4.0 meeting</t>
  </si>
  <si>
    <t xml:space="preserve">Initial meeting to set the basis for determining what goes into the 4.0 online platform. Separate meetings for offline, applications, and alerts coming! We need to determine online capabilities by Friday!  Here're are some thoughts on how we can scale down 4.0 online platform </t>
  </si>
  <si>
    <t xml:space="preserve">(a) handle palms, pocketpc, and rims </t>
  </si>
  <si>
    <t xml:space="preserve">(b) no frames and no javascript </t>
  </si>
  <si>
    <t xml:space="preserve">(c) xml + html  </t>
  </si>
  <si>
    <t xml:space="preserve">(d) no device specific rendering </t>
  </si>
  <si>
    <t xml:space="preserve">(e) can it handle sessions w/out state? can you create a series of jsp(s) </t>
  </si>
  <si>
    <t>w/ out html/xml data sources?</t>
  </si>
  <si>
    <t>[anthony.tarsia]</t>
  </si>
  <si>
    <t>2001-05-17T17:00:00Z</t>
  </si>
  <si>
    <t>937-485-2428</t>
  </si>
  <si>
    <t>Reynolds &amp; Reynolds - Damian Elking</t>
  </si>
  <si>
    <t>He got EP name from HP rep, but he also signed up for the book. They are looking to mobilize their dealer management system  for automotive group which is based on Unix. Mobilize payroll, parts, repair orders that is all done on PC right now to PDA devices. Also looking at it internally for field engineer and staff. They have about 350 field engineers around the country and Canada. Would like to use PDA to open/close service events, look at inventory at 40 locations where they house parts, mobilize sales tool to order automotive forms, also for manufacturing group. His group is responsible for evaluating. They handle platform that application resides on.  Call is set for 5/17 at 1pm EST...His number is 937-485-2428..name is Damian Elking.</t>
  </si>
  <si>
    <t>2002-03-14T19:00:00Z</t>
  </si>
  <si>
    <t>Frameset discussion</t>
  </si>
  <si>
    <t>YIPES demo and go over Friday's agenda at the Yipes meeting</t>
  </si>
  <si>
    <t>I won't go til 3 because Chuck and Ramon have a 3 pm flight to catch out of SJC</t>
  </si>
  <si>
    <t>2002-10-29T23:30:00Z</t>
  </si>
  <si>
    <t>Conference Room - Neptune</t>
  </si>
  <si>
    <t>Canceled: Talk about remaining problems in Siebel adapter</t>
  </si>
  <si>
    <t>(1) Delta download (2) Field-level conflict resolution</t>
  </si>
  <si>
    <t>2001-02-07T18:00:00Z</t>
  </si>
  <si>
    <t>MacroMedia</t>
  </si>
  <si>
    <t>The location has changed to the Fremont room on the "A" side.</t>
  </si>
  <si>
    <t>2002-01-30T18:30:00Z</t>
  </si>
  <si>
    <t>Usability improvement: Proposal to discuss better handling of JSP tags</t>
  </si>
  <si>
    <t>Problem:  Today for JSP 1.2 tags such as:   &lt;jsp:expression&gt; epVars.get("Globals.appName") &lt;/jsp:expression&gt;  one gets the default IE behaviour in the layout pane.  What the user will see is the following:  epVars.get("Globals.appName")   The same type of behaviour will hold true for any  &lt;jsp:xxxxx&gt; tag.  This behaviour clouds (and crowds)  the layout view.  Agenda:  Edward to present a proposal to solve this problem which involves changes at deploy time.</t>
  </si>
  <si>
    <t>2002-08-30T21:00:00Z</t>
  </si>
  <si>
    <t>Discuss how to integration the UI of offline admin and online admin</t>
  </si>
  <si>
    <t>Canceled: EAO language discussion</t>
  </si>
  <si>
    <t>Come up with a proposal to do data filtering and business logic for EAO. Complications: (1) multiple xml files (2) filtering logic using xpath/component identification (3) primary/secondary key relationships between multiple xml files (4) pre-defined filter operations.  (3) is new. talk to sanjay to get more details.</t>
  </si>
  <si>
    <t>2002-07-19T23:30:00Z</t>
  </si>
  <si>
    <t>Updated: bug meeting</t>
  </si>
  <si>
    <t>I am getting the latest on clearcase......POstponing this meeting so that we get more info  disscuss outstanding bugs. Target to fix blocker + critical is sunday night.</t>
  </si>
  <si>
    <t>2001-09-20T20:30:00Z</t>
  </si>
  <si>
    <t>Updated: DocInt unit test plan review</t>
  </si>
  <si>
    <t>Haider,  We'll call you. Please sned the unit test plan beforehand. The meeting is at 12:00 PST (3:00 PM Toronto time)  Ravi</t>
  </si>
  <si>
    <t>2001-11-16T18:30:00Z</t>
  </si>
  <si>
    <t>internal review of Lisa's specs</t>
  </si>
  <si>
    <t>Conf Call - FannieMae</t>
  </si>
  <si>
    <t>Jaclyn Myers Chief of Staff for E-Business Tel: 202-752-6775  Email: jaclyn_myers@fanniemae.com Her boss is Michael Williams, President of E-Business    FannieMae:  I received an email from the Michael Williams -  President of E-Business CC to Jaclyn Myers - Chief of Staff for E-Business.  Spoke to Jaclyn today she wants to review our service file and ask that we contact her on Thursday to further discuss offerings.</t>
  </si>
  <si>
    <t>2002-04-10T17:30:00Z</t>
  </si>
  <si>
    <t>Updated: White Paper Discussion</t>
  </si>
  <si>
    <t>Scheduled at Prakash's instruction.  The Sausalito conference room was booked by someone else at this time.</t>
  </si>
  <si>
    <t>2001-11-07T00:30:00Z</t>
  </si>
  <si>
    <t>1. Automating tests 2. Relative path issue.</t>
  </si>
  <si>
    <t>2001-08-20T23:30:00Z</t>
  </si>
  <si>
    <t>to discuss bookmarking feature in language in 4.0</t>
  </si>
  <si>
    <t>2002-03-14T21:30:00Z</t>
  </si>
  <si>
    <t>Canceled: Minutes from the meeting</t>
  </si>
  <si>
    <t xml:space="preserve">Minutes: </t>
  </si>
  <si>
    <t xml:space="preserve">We will provide a cookbook and Javadocs for the API </t>
  </si>
  <si>
    <t>Geoff will write the cookbook for Adapter writing. He will provide the contents of the cook book by 19th.</t>
  </si>
  <si>
    <t>MEETING-3245</t>
  </si>
  <si>
    <t>2001-08-13T22:00:00Z</t>
  </si>
  <si>
    <t>to discuss empty screens</t>
  </si>
  <si>
    <t>What is our strategy to deal with empty screens in xhtml?  An AE would like to set some variables and then switch on a variable to make url or local screen transitions. It is possible to do this in epXML.  Do we need new constructs to deal with this in epX?  Ravi</t>
  </si>
  <si>
    <t>[betty.bauza, jackie.valle, fremont]</t>
  </si>
  <si>
    <t>BETTY'S MEETING MOVED TO FREMONT CONF ROOM-IN BACK NEAR MARKETING</t>
  </si>
  <si>
    <t>[rglover, fremont]</t>
  </si>
  <si>
    <t>2001-02-08T21:30:00Z</t>
  </si>
  <si>
    <t>Meet with Richard Rapaport to discuss AvocadoIT press kit</t>
  </si>
  <si>
    <t>2002-09-04T18:00:00Z</t>
  </si>
  <si>
    <t>Updated: Reporting FS Review</t>
  </si>
  <si>
    <t>Updated the meeting with new document..     This is the spec review. Need input from QA, pubs and Operations.  The spec may undergo changes before Tuesday. Will send a new copy when that happens. The location for latest spec is in VSS at RndWebsite\Germanium\Functional Specs\SFS_Reporting.doc</t>
  </si>
  <si>
    <t>2002-01-19T02:30:00Z</t>
  </si>
  <si>
    <t>Updated: Talk about synchronization.</t>
  </si>
  <si>
    <t>Talk about synchronization and anything else you want to.</t>
  </si>
  <si>
    <t>2001-04-06T19:00:00Z</t>
  </si>
  <si>
    <t>Kathy Kalchthaler - iSolutions</t>
  </si>
  <si>
    <t>discuss components in 4.0</t>
  </si>
  <si>
    <t>We have a high level idea of what components need to be developed for 4.0. Let's review this and see if there are any holes.  For example,  Have we considered Admin support? (admin beans) Issues with datasources. etc. translation session management request management</t>
  </si>
  <si>
    <t>2001-12-04T20:00:00Z</t>
  </si>
  <si>
    <t>Important: discucss offline plan</t>
  </si>
  <si>
    <t>MEETING-3252</t>
  </si>
  <si>
    <t>2001-07-05T23:00:00Z</t>
  </si>
  <si>
    <t>Review candidate bug fixes for 3.5</t>
  </si>
  <si>
    <t>Srik, Prasad,  Please send me the your lists of candidate bug fixes for 3.5 (per yesterday's meeting you have a list of bugs that need to be fixed in 3.5) so I can review in preparation for this discussion. Were available, please include any rationale for including specific bug fixes in 3.5  Goal for the meeting is to determine the final list of bug fixes for 3.5  Thanks,  Glenn.</t>
  </si>
  <si>
    <t>2001-11-15T19:30:00Z</t>
  </si>
  <si>
    <t>Agenda for meeting on 11/15:  0. Release plans and schedules 1. 3.5 status (service Packs) 2. 4.0 online status  3. 4.0 offline status  4. Other issues</t>
  </si>
  <si>
    <t>2001-07-02T23:00:00Z</t>
  </si>
  <si>
    <t>Canceled: EAI JDBC/ SeeBeyond : FS weekly meeting</t>
  </si>
  <si>
    <t>2002-04-08T23:30:00Z</t>
  </si>
  <si>
    <t>Discuss any issues</t>
  </si>
  <si>
    <t>Agenda ---------------- Discuss transitional plans Any other issues (Q&amp;A)</t>
  </si>
  <si>
    <t>Updated: Added RaviP: AlwaysOn: FS weekly meeting</t>
  </si>
  <si>
    <t>Discuss status, revised code freeze date and plan for 3.5</t>
  </si>
  <si>
    <t>MEETING-3258</t>
  </si>
  <si>
    <t>2002-03-14T20:00:00Z</t>
  </si>
  <si>
    <t>Updated: biogen release meeting</t>
  </si>
  <si>
    <t>Here is the preliminary plan:</t>
  </si>
  <si>
    <t>2001-06-25T04:00:00Z</t>
  </si>
  <si>
    <t>Janet House Cleaning</t>
  </si>
  <si>
    <t>2001-03-23T17:30:00Z</t>
  </si>
  <si>
    <t>Meeting to Discuss Timeline and Deliverables for 3.0 Software Packaging</t>
  </si>
  <si>
    <t>MEETING-3261</t>
  </si>
  <si>
    <t>2001-08-07T23:30:00Z</t>
  </si>
  <si>
    <t>Updated: Discuss preview\simulation requirements</t>
  </si>
  <si>
    <t>I am moving this to tuesday as Krishna is not available after lunch tommorrow and on monday.   The requirements are:  (1)EMDS should be able to use EMAS logic to expand loop, variables, header, footer, htmloptionlist etc. (2)It needs to be tightly integrated with EMDS and be seamless to end user.  Please reply if you are not able to attend.  Thanks</t>
  </si>
  <si>
    <t>2002-10-21T20:00:00Z</t>
  </si>
  <si>
    <t>Discuss the syntax for syncpaths</t>
  </si>
  <si>
    <t>Lets discuss the syntax for various cases.</t>
  </si>
  <si>
    <t>2002-02-07T18:30:00Z</t>
  </si>
  <si>
    <t>Updated: talk about stop sync</t>
  </si>
  <si>
    <t xml:space="preserve">(-Amitabh, Your feedback is appreciated. I am putting you as "optional" attendee as you are in Japan- )  A. How do we stop sync?  There are several stages during which a "stop sync" request comes to OCA.  1. When com thread is downloading the packet. </t>
  </si>
  <si>
    <t xml:space="preserve">Should the main thread just close the socket in this case?  2. When sync thread is parsing the syncml packet. </t>
  </si>
  <si>
    <t>We cannot interrupt sync thread. Should we kill it?  Today, when stop sync request comes, the main OCA thread will wait for 30 seconds and during this time if it cannot stop sync and error is returned. We need to change this behavior so that after 30 sec, sync is forcefully stopped.  B. ANother issue to discuss is, what should OCA detects data download size greater than max packetsize allowed? Should it throw an error? or should we allow OCA to coninue (hang!) until user does a "stop sync" operation?</t>
  </si>
  <si>
    <t>Press interview w/ Michael Cohn, Internet World</t>
  </si>
  <si>
    <t>2002-01-15T20:30:00Z</t>
  </si>
  <si>
    <t>discuss error codes</t>
  </si>
  <si>
    <t>Sreenivas,  Please come prepared with all the inconsistencies you are seeing with the spec.  Ravi</t>
  </si>
  <si>
    <t>2001-10-02T18:00:00Z</t>
  </si>
  <si>
    <t>Chalk talk on Offline</t>
  </si>
  <si>
    <t xml:space="preserve">If I've forgotten someone and you want them to attend, please let me know.  This is a chalk talk that will cover the following: </t>
  </si>
  <si>
    <t>- How to build/debug the product  Rick, since you're unable to attend physically, I was hoping that you could dial into the conference room. Listening to the talk might still be useful for you. You may want to keep a copy of the Offline Phase 2 FS in front of you for reference.</t>
  </si>
  <si>
    <t>2001-07-11T02:30:00Z</t>
  </si>
  <si>
    <t>Discuss offline language changes</t>
  </si>
  <si>
    <t>[rcanual, anthony.tarsia]</t>
  </si>
  <si>
    <t>2002-07-18T00:00:00Z</t>
  </si>
  <si>
    <t>Updated: Performance meeting</t>
  </si>
  <si>
    <t>Yesterday we were unable to make it. I think we should talk today if possible. Please try to make it. Roopak</t>
  </si>
  <si>
    <t>MEETING-3271</t>
  </si>
  <si>
    <t>2001-09-19T01:00:00Z</t>
  </si>
  <si>
    <t>Transition Manager - Code Review</t>
  </si>
  <si>
    <t>2001-11-15T00:30:00Z</t>
  </si>
  <si>
    <t>Updated: Meeting to discuss the FS</t>
  </si>
  <si>
    <t>2001-07-03T20:30:00Z</t>
  </si>
  <si>
    <t>Canceled: J2EE Cobalt : FS weekly meeting</t>
  </si>
  <si>
    <t>MEETING-3275</t>
  </si>
  <si>
    <t>2002-04-08T18:00:00Z</t>
  </si>
  <si>
    <t>Let us review errors and error messages</t>
  </si>
  <si>
    <t>I was looking at the error messages that Krishna sent, and want to discuss this with you.  Krishna, please bring the list of error messages.  cheers --prasad</t>
  </si>
  <si>
    <t>2001-11-05T21:30:00Z</t>
  </si>
  <si>
    <t>MEETING-3277</t>
  </si>
  <si>
    <t>2001-10-18T23:00:00Z</t>
  </si>
  <si>
    <t>To discuss pocketPC requirements</t>
  </si>
  <si>
    <t>[sausalito, vmundhra, fremont, sanjay.dubey]</t>
  </si>
  <si>
    <t>2001-07-19T17:30:00Z</t>
  </si>
  <si>
    <t>Rescheduling this meeting to morning 10.30 am - so Satya and Madhu can attend.  Regular agenda: . walk through 3.5 task list and check development status . find out if anyone is blocked and we need to provide help</t>
  </si>
  <si>
    <t>2001-03-23T18:30:00Z</t>
  </si>
  <si>
    <t>clear ink discussion &amp; 3.0 software packaging details</t>
  </si>
  <si>
    <t>2001-01-05T18:30:00Z</t>
  </si>
  <si>
    <t>USPS - Pete Stark meeting</t>
  </si>
  <si>
    <t>2002-02-21T21:30:00Z</t>
  </si>
  <si>
    <t>Continue Discussion of Javascript</t>
  </si>
  <si>
    <t>What needs to be done for the HTML datasource in terms of javascript.</t>
  </si>
  <si>
    <t>2002-02-11T19:30:00Z</t>
  </si>
  <si>
    <t>Discuss company issues/questions/concerns from communication meeting. Any other general issues of concern</t>
  </si>
  <si>
    <t>2001-07-24T20:00:00Z</t>
  </si>
  <si>
    <t>Updated: SFS review on onclick="back" feature</t>
  </si>
  <si>
    <t>Rescheduled due to some conflicts. Let me know if you can't make. Thanks, Jaigak   I couldn't find a better time. Please review the doc before the meeting. Thanks, Jaigak</t>
  </si>
  <si>
    <t>2002-09-10T22:30:00Z</t>
  </si>
  <si>
    <t>Updated: final review of FS_imrovement_admin_tool</t>
  </si>
  <si>
    <t>It is hard to find a time which everybody is avaliable. But one can at least review the spec and send some feedback.  Thanks. Edward</t>
  </si>
  <si>
    <t>Updated: Channel Marketing Roles and Responsibilities</t>
  </si>
  <si>
    <t>2002-02-01T21:00:00Z</t>
  </si>
  <si>
    <t>mPharma Discussion</t>
  </si>
  <si>
    <t>Geoff and Richard - Please call Prakash, Amitabh and Rajeev at the telephone number provided below.  Thank you!  (408) 562-7862 Polycom</t>
  </si>
  <si>
    <t>Discuss element/attribute mapping to devices</t>
  </si>
  <si>
    <t>Please take a look at this document before the meeting:</t>
  </si>
  <si>
    <t>2001-11-29T19:30:00Z</t>
  </si>
  <si>
    <t>I'll reschedule thsi to a later time.</t>
  </si>
  <si>
    <t>2001-11-14T19:00:00Z</t>
  </si>
  <si>
    <t>internal review of Sanjay's spec</t>
  </si>
  <si>
    <t>2001-09-05T00:30:00Z</t>
  </si>
  <si>
    <t>discuss some more issues</t>
  </si>
  <si>
    <t>Do we need formcomponent is &lt;form&gt;? Do we need input componnet for each input control? select needs both formcomponent and select component?  These issues came up during migration discussion with QA.</t>
  </si>
  <si>
    <t>2001-02-08T23:30:00Z</t>
  </si>
  <si>
    <t>Int'l CC - Neil to review pricing</t>
  </si>
  <si>
    <t>2001-06-29T17:00:00Z</t>
  </si>
  <si>
    <t>Review Screen Shots for Leapfrog Demo</t>
  </si>
  <si>
    <t>2001-11-06T21:00:00Z</t>
  </si>
  <si>
    <t>Tuesday's meeting conflict with Amitabh's "Major unresolved issues in the product" meeting.  Hence it has been re-scheduled to 1:30PM PST.  Please review the latest FS here before each meeting: http://otto/FS_CradleSync.doc  Toronto will call Fremont @408.562.7859  Otto out!</t>
  </si>
  <si>
    <t>[sweller, fremont]</t>
  </si>
  <si>
    <t>2001-04-26T20:30:00Z</t>
  </si>
  <si>
    <t>Updated: Go to market teams</t>
  </si>
  <si>
    <t>Hello:  I wanted to get together with the go-to-market "tiger team" leaders to begin planning how we will implement our enteprise strategy.  Each of you has been identified as a leader in this effort.  The following framework is the template we will use to drive our efforts as a company.     Your respective focus areas are as follows:  *  Andy - horizontal FFE, SFA, BI *  Ray - vertical, financial services  *  Barry - vertical, travel/transportation *  Scott - channel/vertical, carriers/telco  We will begin meeting as a team on a weekly basis to drive implementation of the strategy in each of the identified focus areas.  Our first task is going to be identification of internal staff that can join each of the teams.  I'd also like to ask that each of spend 10 minutes walking through your specific focus area so we can all get on the same page.  Our end goal is revenue generation in the short term and market dominance in the longer term.  This preliminary configuration of segments will likely change over time as we learn - this is the group that needs to drive those efforts.  Please note this is a mandatory meeting.  Thanks, Matt</t>
  </si>
  <si>
    <t>2002-03-13T19:30:00Z</t>
  </si>
  <si>
    <t>Canceled: OCA developers meeting</t>
  </si>
  <si>
    <t>This is a daily meeting to discuss technical issues and design related stuff. The idea is to keep everyone in the loop as to what design decisions were made and to ensure that integration happens smoothly and in a planned fashion.  Otto, you can call into Fremont conference room. If you don't have the number for Fremont, let one of us know.  Regards,  Sanjay Dubey</t>
  </si>
  <si>
    <t>[jackie.valle, ricardo.garcia, fremont, larry.salerno, gpereira]</t>
  </si>
  <si>
    <t>2001-03-26T18:00:00Z</t>
  </si>
  <si>
    <t>Updated: Chris Gardner from Navitaire</t>
  </si>
  <si>
    <t>Meeting is with Chris Gardner and Brian Groe of Navitaire for an earlier time of 10am. We will start the meeting talking through general business requirement of Navitaire and how our product roadmap fits into their business needs.  Ricardo, can you demo both sample applications and the development tool itself? We will most likely do the product demo starting around noon.  Matt, I will let you determine who and when people should be included in the meeting from a marketing perspective.  Thanks,  Ty  ********  Meeting with Chris Gardner (COO of Navitaire) and Dan Reagan (VP of Product). Please plan on making yourself available for the discussion points below. I will forward you more definitive times and topics soon, but please be aware of the date.  Larry, we will conference you into the room for the appropriate discussions.  - AvocadoIT company and product overview - Navitaire and Open Skies state of business - Mobility opportunities with Open Skies and Via - Business case discussions - Product and customer application demo  Thanks,  Ty</t>
  </si>
  <si>
    <t>2002-02-21T00:30:00Z</t>
  </si>
  <si>
    <t>Updated: Continue Javascript discussion</t>
  </si>
  <si>
    <t>We will continue on discussing the Javascript execution in EMAS  a) For HTML datasource how/what are we going to execute at Global Script Level/Event script level. b) What are the possible cases we can support, what we cannot. Thanks Roopak</t>
  </si>
  <si>
    <t>[sausalito, fremont]</t>
  </si>
  <si>
    <t>2002-10-18T22:00:00Z</t>
  </si>
  <si>
    <t>Updated: HTML Adapter Func Spec Review</t>
  </si>
  <si>
    <t>Changing time so that everyone can attend..</t>
  </si>
  <si>
    <t>2002-02-07T21:00:00Z</t>
  </si>
  <si>
    <t>Updated: offline meeting</t>
  </si>
  <si>
    <t xml:space="preserve">Discuss status and estimates for Feb 15 code freeze  Here is what we have so far.... Let's discuss this in the meeting  Sanjay :  </t>
  </si>
  <si>
    <t xml:space="preserve">Bugs : 02/07 </t>
  </si>
  <si>
    <t xml:space="preserve">Perf improvements(template caching and ebc caching) : 02/11 - ongoing </t>
  </si>
  <si>
    <t xml:space="preserve">kxml improvements : 02/11 - ongoing </t>
  </si>
  <si>
    <t xml:space="preserve">Memory leak fix : 02/13 </t>
  </si>
  <si>
    <t xml:space="preserve"> Otto: </t>
  </si>
  <si>
    <t xml:space="preserve">Bugs : 02/13  Lisa : </t>
  </si>
  <si>
    <t xml:space="preserve">Bugs: 02/08 </t>
  </si>
  <si>
    <t xml:space="preserve">Sizing study : 02/11 (ongoing)   Yuyu : </t>
  </si>
  <si>
    <t xml:space="preserve">Bugs : 02/08 </t>
  </si>
  <si>
    <t xml:space="preserve">Capacity planning : 02/11 </t>
  </si>
  <si>
    <t xml:space="preserve">API changes &amp; memory improvements : ???  Jaigak : </t>
  </si>
  <si>
    <t>Test support : 02/08</t>
  </si>
  <si>
    <t>2002-01-31T19:00:00Z</t>
  </si>
  <si>
    <t>2001-07-17T23:30:00Z</t>
  </si>
  <si>
    <t>Review latest epx document. Please read and have comments ready before the meeting.</t>
  </si>
  <si>
    <t>MEETING-33</t>
  </si>
  <si>
    <t>Discuss adapter architecture for Offline Phase 2</t>
  </si>
  <si>
    <t>Let us discuss what the adapter architecture should be. Should we try to reuse EAIM-Interface? If so, do we need to split the functionality so that we have the generic functionality i.e. persistence and status processing seperated out to be used in conjunction with other adapters?</t>
  </si>
  <si>
    <t>2001-05-03T18:00:00Z</t>
  </si>
  <si>
    <t>CSX Intro Call</t>
  </si>
  <si>
    <t>I set up 30 minute call for you with Fran Chinnici on 5/3 Thursday at 2pmEST..his number is 904-359-1545.. Fran Chinnici is the General Manager of Engineering Howard Levy, SVP Supply &amp; Service Management, CSX Transportation</t>
  </si>
  <si>
    <t>2002-01-11T23:00:00Z</t>
  </si>
  <si>
    <t>Updated: discuss todo list in online</t>
  </si>
  <si>
    <t>2001-09-28T20:30:00Z</t>
  </si>
  <si>
    <t>RequestManager Unit test plan review</t>
  </si>
  <si>
    <t>MEETING-3302</t>
  </si>
  <si>
    <t>2002-06-26T22:00:00Z</t>
  </si>
  <si>
    <t>Canceled: discuss UI of admin tool</t>
  </si>
  <si>
    <t>change a location to Sausalito</t>
  </si>
  <si>
    <t>2002-04-30T22:00:00Z</t>
  </si>
  <si>
    <t>Discuss extending the URL syntax for simulation</t>
  </si>
  <si>
    <t>Agenda: Currently, the online server supports appIDs in an apps.xml file. AppIDs was probably introduced to reduce the length of the URL syntax while in production mode. However, in simulation mode, EMDS will have to tweak the this file to add/modify appID definitions, based on project and app names. EMDS will need to modify apps.xml every time an application needs to be simulated. This issue becomes tricky if the apps.xml is on a different machine.  Moreover, we cannot use the same pre-defined appID for all applications. Otherwise we cannot simulate an application with the same name from multiple projects without overwriting the deployment. Therefore, we should consider alternatives to using appIDs, at least in the simulation mode, and it does not have to be exposed to the end-user. It would be ideal to address both production-time and simulation-time deployments, but the solution has to at least address simulation-time deployment for the short-term. One such solution that has been discussed is extending the URL syntax to pass more parameters.  Disadvantages to using the APPID EMDS will be forced to modify apps.xml every time an application needs to be simulated. And, how will Studio know what appid to use?  It will either have to generate a unique one (which may leave garbage in the apps.xml), or allow the user to choose one (which makes for an unnecessarily complicated UI).  At design time, users simply should not have to know anything about the concept of appid - it provides zero benefit for them. If the apps.xml is on a different machine, updating it may be tricky; for eg., access and permissions. If more than one client is using the same server, one client could overwrite the appID that another client might have added. For Simulation, the user would want to see results fairly quickly - Changing the appid and waiting for the server to reload from the apps.xml file will definitely introduce delays and not make for a good user experience. Unclear whether it can be easily extended for screen-level simulation, without complicating the user interaction with more UI.  Advantages to using an extended URL syntax Can quickly construct and submit the http request; reduced delays make the user experience better. Does not matter whether the server is on a local machine or on a remote machine. Can be extended to support screen-level simulation. And, significantly less code is required to implement this solution, and much less QA time (because the url parameters need not be exposed as a standalone feature).    Since this has been a contentious issue, let's focus on this issue first. If there are other issues or questions on simulation, we should address them after we have resolved this one.  -Tony</t>
  </si>
  <si>
    <t>2002-04-24T17:00:00Z</t>
  </si>
  <si>
    <t>Project status discussion + next steps</t>
  </si>
  <si>
    <t>Let us meet tomorrow to discuss project status and next steps for the following projects.  4.5_Simulation 4.5_HDML 4.5_JavaScript 4.5_Frameset 4.5_Imode_JPhone 4.5_HtmlCompleteness</t>
  </si>
  <si>
    <t>2001-11-14T21:00:00Z</t>
  </si>
  <si>
    <t>i18n spec review</t>
  </si>
  <si>
    <t>Rick, Please send out latest i18n spec to above attendees. Thanks.</t>
  </si>
  <si>
    <t>Updated: Weekly 4.0 Status meeting</t>
  </si>
  <si>
    <t xml:space="preserve">Discuss where we are at this project.  (All) </t>
  </si>
  <si>
    <t xml:space="preserve">Determine the next (few) checkin's (planned for the coming week). </t>
  </si>
  <si>
    <t>2001-08-20T22:30:00Z</t>
  </si>
  <si>
    <t>Updated: AlwaysOn: FS weekly meeting</t>
  </si>
  <si>
    <t>2002-02-19T21:00:00Z</t>
  </si>
  <si>
    <t>Javascript discussion</t>
  </si>
  <si>
    <t>Continuing the discussion for new Javascript execution model.</t>
  </si>
  <si>
    <t>David Chan - acct strategy</t>
  </si>
  <si>
    <t>2001-08-03T00:00:00Z</t>
  </si>
  <si>
    <t>Updated: Document Integrator Discussion</t>
  </si>
  <si>
    <t>cw status meeting</t>
  </si>
  <si>
    <t>[fremont, walnutcreek]</t>
  </si>
  <si>
    <t>2002-02-06T22:00:00Z</t>
  </si>
  <si>
    <t>walnet creek</t>
  </si>
  <si>
    <t>Canceled: FS review for validation and source editor</t>
  </si>
  <si>
    <t>2001-07-24T18:30:00Z</t>
  </si>
  <si>
    <t>Discuss and decide on DataSource EJB Interface</t>
  </si>
  <si>
    <t>Let us discuss the interface to DataSource and Finalize it ASAP. Current interface are in avocadoit.ejb.Datasource package, look at the following javaodc:  \\lchuihp\JavaDocs\index.html  Let me know if the time doesnt suit you, its becoming pretty difficult to get everybody's time</t>
  </si>
  <si>
    <t>2002-09-11T21:30:00Z</t>
  </si>
  <si>
    <t>Canceled: Discuss "User Profile" functional spec</t>
  </si>
  <si>
    <t>09/09/02 3:18PM Update:  Still trying to find a time that works for all mandatory attendees.  09/09/02 3:11PM Update:  Tuesday didn't work for one of the mandatory attendees, so we are rescheduling this meeting to Wednesday, September 11th from 4-5:00PM.  Thanks!  Prakash, Srik and Ravi, your attendance in this meeting is optional.  This meeting was scheduled at Rajeev's request.</t>
  </si>
  <si>
    <t>MEETING-3315</t>
  </si>
  <si>
    <t>2002-01-30T19:00:00Z</t>
  </si>
  <si>
    <t>MEETING-3316</t>
  </si>
  <si>
    <t>2001-07-17T00:00:00Z</t>
  </si>
  <si>
    <t>4.0 bean discussion; what lies where</t>
  </si>
  <si>
    <t>We need to arrive at a resolution on this quickly so that progress can be made on other aspects of the server design.  Ravi</t>
  </si>
  <si>
    <t>2002-01-18T21:00:00Z</t>
  </si>
  <si>
    <t>Updated: discuss status and weekend plans</t>
  </si>
  <si>
    <t>Let's discuss status and weekend plans</t>
  </si>
  <si>
    <t>Canceled: Group meeting</t>
  </si>
  <si>
    <t>It will be a short meeting.  Agenda:  Introduce Rick, Otto and Haider to the team Discuss any issues.</t>
  </si>
  <si>
    <t>2001-11-30T20:00:00Z</t>
  </si>
  <si>
    <t>Updated: Stage 3 review (External) - FS_AlwaysOn_4.0.doc</t>
  </si>
  <si>
    <t>Call 301-296-2279</t>
  </si>
  <si>
    <t>Bob Seneko - Visual Networks</t>
  </si>
  <si>
    <t>Alt number 212-209-1022</t>
  </si>
  <si>
    <t>2001-09-19T00:00:00Z</t>
  </si>
  <si>
    <t>Updated: WML unit test plan review</t>
  </si>
  <si>
    <t>Enclosed the doc</t>
  </si>
  <si>
    <t>MEETING-3321</t>
  </si>
  <si>
    <t>[mahesh, fremont, walnutcreek]</t>
  </si>
  <si>
    <t>2001-07-03T23:30:00Z</t>
  </si>
  <si>
    <t>Updated: talk about server design</t>
  </si>
  <si>
    <t>2002-04-19T20:00:00Z</t>
  </si>
  <si>
    <t>Updated: Talk about OCA's behavior if synchronization is stopped in the middle</t>
  </si>
  <si>
    <t>2001-11-12T23:00:00Z</t>
  </si>
  <si>
    <t>Sanity suite automation status - deployment tool status  Plans for this week:  Fix bugs I18n testing stress testing performance testing install work</t>
  </si>
  <si>
    <t>2001-06-29T21:00:00Z</t>
  </si>
  <si>
    <t>Updated: Technical conall with Siebel (Rahul Vadodkar &amp; Brian Stone)</t>
  </si>
  <si>
    <t>Update: Siebel has requested that we move this to 2pm on Friday.  The meeting will be in Fremont Conference Room.    Please be on time and come with your questions.</t>
  </si>
  <si>
    <t>2001-11-02T21:30:00Z</t>
  </si>
  <si>
    <t>2001-08-18T00:00:00Z</t>
  </si>
  <si>
    <t>Updated: 3.5 Plan</t>
  </si>
  <si>
    <t>To identify the risks associated in meeting 10/25 Release date based on code freeze date of 9/21.  Om</t>
  </si>
  <si>
    <t>MEETING-3327</t>
  </si>
  <si>
    <t>2001-10-17T22:30:00Z</t>
  </si>
  <si>
    <t>offline i18n meeting</t>
  </si>
  <si>
    <t>2002-02-18T19:00:00Z</t>
  </si>
  <si>
    <t>Javascript design discussion meeting.</t>
  </si>
  <si>
    <t>Lets start discussion about how to implement the javascript and frameset stuff in the EMAS 4.0. I expect it to be an introductory meeting, agenda is to arrive at an architectural overview of how things should be done regarding EMAS 4.0 javascript.  I am attaching 3 documents a) Requirements document from Prasad  b)   current implementation and support in EMAS 3.5    c) What we planned for EMAS 3.5 (some additional requirement, we never implemented)    Suggested Reading: *</t>
  </si>
  <si>
    <t>JavaScript the definitive guide by O'Reilly publication 3rd edition.  *</t>
  </si>
  <si>
    <t>DOM specification &lt;http://www.w3c.org/DOM&gt; and in particular &lt;http://www.w3.org/TR/DOM-Level-2-HTML/&gt;  *</t>
  </si>
  <si>
    <t>Netscape's JavaScript reference guide &lt;http://developer.netscape.com/docs/manuals/communicator/jsref/index.htm&gt;  *</t>
  </si>
  <si>
    <t>Netscape's JavaScript guide. &lt;http://developer.netscape.com/docs/manuals/communicator/jsguide4/index.htm&gt;   Unfortunately we dont have soft copy of documents from Nombas our script engine provider.   Thanks Roopak</t>
  </si>
  <si>
    <t>[fremont, yer.fang]</t>
  </si>
  <si>
    <t>2001-01-22T22:00:00Z</t>
  </si>
  <si>
    <t>comp plan overview</t>
  </si>
  <si>
    <t>I have an approved plan!   lets go over it immediately after the HP 17 city tour meeting.</t>
  </si>
  <si>
    <t>[rmoore, anthony.tarsia, jackie.valle, jarmen.givargis]</t>
  </si>
  <si>
    <t>This week's call has been cancelled due to Sales Training in San Jose.</t>
  </si>
  <si>
    <t>2002-01-29T20:30:00Z</t>
  </si>
  <si>
    <t>Conference Room - Fremont  408.562.7862</t>
  </si>
  <si>
    <t>2001-07-16T20:00:00Z</t>
  </si>
  <si>
    <t>to discuss bug 378</t>
  </si>
  <si>
    <t>The  fix for bug 378 is being requested by Japan. I would like to meet and discuss options as this is a significant enhancement.  Thanks Ravi</t>
  </si>
  <si>
    <t>2002-08-27T18:30:00Z</t>
  </si>
  <si>
    <t>Updated the document...</t>
  </si>
  <si>
    <t>MEETING-3333</t>
  </si>
  <si>
    <t>2002-01-09T23:00:00Z</t>
  </si>
  <si>
    <t>Updated: Talk about couple of offline issues</t>
  </si>
  <si>
    <t>Both Prasad and Rajeev were not available at 1 pm so I had to move it to include both.</t>
  </si>
  <si>
    <t>2001-09-28T23:30:00Z</t>
  </si>
  <si>
    <t>Updated: etrade issues meeting -II</t>
  </si>
  <si>
    <t>Apparently yesterday's problem was a DNS problem and has been solved. Let's meet tomorrow for other issues.  Following up on our last meetings resolutions.  1. Any new issues?  2. Load balancing: How is it working? When are we moving to meshed configuration?  3. JVM crash; R&amp;D suggested 2 flags to be introduced (-Xnoclassgc -Xbatch). Monitor the servers and determine if the crash problem recurs.    - Prakash to provide Sun contact if this solution doesn't work.-  4. Memory problem; Less frequent, QA is not able to consistently reproduce this.</t>
  </si>
  <si>
    <t>2001-07-11T19:00:00Z</t>
  </si>
  <si>
    <t>Updated: Geoff and Om - 1:1</t>
  </si>
  <si>
    <t>[mahesh, fremont, agrover, nmehta, rkaur, sanjay.dubey]</t>
  </si>
  <si>
    <t>2001-07-02T22:00:00Z</t>
  </si>
  <si>
    <t>MEETING-3337</t>
  </si>
  <si>
    <t>2002-04-19T00:00:00Z</t>
  </si>
  <si>
    <t>Updated: Review of functional spec</t>
  </si>
  <si>
    <t>Please look at theenclosed functional spec from OSA and OCA point of view.</t>
  </si>
  <si>
    <t>MEETING-3338</t>
  </si>
  <si>
    <t>2001-11-12T22:00:00Z</t>
  </si>
  <si>
    <t>internal review meeting for Sanjay's spec</t>
  </si>
  <si>
    <t>Please let me know if you can't be ready so that I can reschedule it.  Ravi</t>
  </si>
  <si>
    <t>Meeting to discuss AlwaysOn application development</t>
  </si>
  <si>
    <t>This meeting should last about 30 minutes. We'll discuss feedback from AlwaysOn application (bugzilla) development that can be incorporated into the AlwaysOn product. Please come prepared with ideas on how we can improve AlwaysOn so application development is easy. Also, any comments on what difficulties you encountered while developing bugzilla application will be most welcome.</t>
  </si>
  <si>
    <t>2001-03-27T20:30:00Z</t>
  </si>
  <si>
    <t>513-945-8847</t>
  </si>
  <si>
    <t>Jean Berberich - P&amp;G</t>
  </si>
  <si>
    <t>Discuss deck/template support in EMDS</t>
  </si>
  <si>
    <t xml:space="preserve">Agenda :  To discuss the following two points from Prasad's meeting minutes on language from a while ago. </t>
  </si>
  <si>
    <t xml:space="preserve">EMDS will investigate if a &lt;deck&gt; can be edited using screen editor </t>
  </si>
  <si>
    <t xml:space="preserve">EMDS will decide on suppporting &lt;template&gt; of a &lt;deck&gt;.   </t>
  </si>
  <si>
    <t xml:space="preserve">We will have  "name" attribute for deck.  I have looked into templates, see attached link for a quick primer.  http://www.devguru.com/Technologies/wml/quickref/wml_template.html  Our current approach:  </t>
  </si>
  <si>
    <t xml:space="preserve">Screen maps to a card </t>
  </si>
  <si>
    <t xml:space="preserve">Deck's can be created using our grouping construct, we group a bunch of screen's. </t>
  </si>
  <si>
    <t xml:space="preserve"> Currently we can't set any property of a deck (group) from within EMDS.  This grouping </t>
  </si>
  <si>
    <t xml:space="preserve">operation is only available for WML devices.  This grouping will be done in the </t>
  </si>
  <si>
    <t xml:space="preserve">rendering pane.  </t>
  </si>
  <si>
    <t xml:space="preserve">Question:  Are templates that important ? Probably not. </t>
  </si>
  <si>
    <t xml:space="preserve">     Even if we have to support templates we can possibly get away with </t>
  </si>
  <si>
    <t xml:space="preserve">     setting properties for the various "do" tasks that we expose in the language </t>
  </si>
  <si>
    <t xml:space="preserve">     through properties. </t>
  </si>
  <si>
    <t xml:space="preserve">     Currently we don't expose events in our language.  events can be set at </t>
  </si>
  <si>
    <t xml:space="preserve">      the template level also.  </t>
  </si>
  <si>
    <t xml:space="preserve">More important question: What if a device of the future requires us to set </t>
  </si>
  <si>
    <t xml:space="preserve">defaults for this grouping ?  We need to precisely articulate our response to </t>
  </si>
  <si>
    <t xml:space="preserve">this question.  Our solution should not disallow anything.  I think we can get away </t>
  </si>
  <si>
    <t xml:space="preserve">from just exposing properties through the property editor.   </t>
  </si>
  <si>
    <t xml:space="preserve">Another question: As we move towards non web data sources the concept of "page" </t>
  </si>
  <si>
    <t xml:space="preserve">as it exists today changes.  We still are thinking of allowing the user's to bunch together </t>
  </si>
  <si>
    <t xml:space="preserve">a set of screens for usability purposes.  The operations that can be performed on this </t>
  </si>
  <si>
    <t xml:space="preserve">bunch of screens could be setting default header screen's/ footer screen's.    </t>
  </si>
  <si>
    <t xml:space="preserve">We need to clearly clarify/distinguish this bunching from the earlier grouping (deck's). </t>
  </si>
  <si>
    <t xml:space="preserve">Last question:  How are decks captured today in the proposed epX ?  how will the server </t>
  </si>
  <si>
    <t>implement this if page.epr goes away ?</t>
  </si>
  <si>
    <t>MEETING-3341</t>
  </si>
  <si>
    <t>2001-04-23T15:30:00Z</t>
  </si>
  <si>
    <t>Qwest - Q&amp;A conf. call</t>
  </si>
  <si>
    <t>I would like to meet 30 minutes early - to get everyone on the same page - and logistics as well -  I am expecting that by this call on Monday - everyone will have read the RFP.</t>
  </si>
  <si>
    <t>MEETING-3342</t>
  </si>
  <si>
    <t>2002-03-13T22:30:00Z</t>
  </si>
  <si>
    <t>Updated: Design review meeting for EMAS-javascript design doc</t>
  </si>
  <si>
    <t>Updating the meeting since we missed this one today.  Please review it, your comments are needed.  This is a design review meeting we will discuss the design document provided here. Thanks Roopak</t>
  </si>
  <si>
    <t>[mahesh, sanjose, fremont]</t>
  </si>
  <si>
    <t>2001-08-10T01:00:00Z</t>
  </si>
  <si>
    <t>Updated: discuss requirements for preview</t>
  </si>
  <si>
    <t>I am attaching above document with some more details.    I am changing the time so that Prasad can also attend this metting. Thanks  Preview:</t>
  </si>
  <si>
    <t xml:space="preserve">EMAS running in a web server to be able to provide Xhtml for screen preview. </t>
  </si>
  <si>
    <t xml:space="preserve">What parameters needs to be passed in url to get xhtml from EMAS?  </t>
  </si>
  <si>
    <t xml:space="preserve">How EMAS going to handle global data?  </t>
  </si>
  <si>
    <t xml:space="preserve">Does EMAS to ignore java code in jsp?If not how do we provide access to classes used?  </t>
  </si>
  <si>
    <t xml:space="preserve">Same issue for application level simulation.   Application level simulation:  </t>
  </si>
  <si>
    <t>What is deployment scheme?</t>
  </si>
  <si>
    <t>MEETING-3345</t>
  </si>
  <si>
    <t>discussion about JSPManager</t>
  </si>
  <si>
    <t>2002-10-16T20:30:00Z</t>
  </si>
  <si>
    <t>syncpath discussion</t>
  </si>
  <si>
    <t>I will work on the document in the evening and will sent out the updated copy by  morning. This the latest copy I am working on. Please send me any feedback, I will check my mails from home tonight.  Roopak</t>
  </si>
  <si>
    <t>MEETING-3347</t>
  </si>
  <si>
    <t>2002-09-09T22:00:00Z</t>
  </si>
  <si>
    <t>Updated: internal discuss of UI for improving admin tool</t>
  </si>
  <si>
    <t>There are four approaches we can take:  1. keeping the current UI structure of offline admin tool.     There is a flat menu bar on the left of page which lists all the features. (some features work for online, some features work for offline, and some for both)     User select a feature from the menu bar. If the feature works for both online and offline, user will select online of offline before he/she get to the details.  The advantage is: only the pages work for both online and offline will be changed and it takes less time to implement. The disadvantage is: user has to select online/offline everytime when he/she select a feature to do.  2. tab-based UI structure     Server, Application, and User are the first-class objects which may independant to each other.     So we have three tabs for  Server, Application, and User.     administrator first selects a tab to work on.     Within each tab, administrator will see a list of Servers, Applications, or Users.     When administrator chooses one server, one application, or one user, the details for the select item will be populated with its context menu.     The advantage is: if the administrator select one object, he will only see the features applied to that objects. And it has some flexibility to add new features into the UI framework.     The disadvantage is : a data-driven UI framework need to be set up which take more time and almost all JSP pages are changed which needs more time to implement.  3. tree-base UI structure    The concept and work flow are similar to the second approach. Insteads it puts all hierarchies into a tree-structure.    The UI looks like weblogic's console pages.  4. JMX apporach which need to change the whole structure of admin tool and some of the server.     it is a standard and generic way to implement a flexible and extensible admin tool.</t>
  </si>
  <si>
    <t>2002-01-28T23:15:00Z</t>
  </si>
  <si>
    <t>discuss impact of bugs</t>
  </si>
  <si>
    <t>2002-01-04T22:00:00Z</t>
  </si>
  <si>
    <t>[mahesh, fremont, sanjay.dubey]</t>
  </si>
  <si>
    <t>2001-10-03T18:30:00Z</t>
  </si>
  <si>
    <t>Hopefully this time is better for everyone.</t>
  </si>
  <si>
    <t>Geoff and Wilhan - 1:1</t>
  </si>
  <si>
    <t>2001-11-28T00:00:00Z</t>
  </si>
  <si>
    <t>Stress testing for Titanium(4.0) Plans what next?</t>
  </si>
  <si>
    <t>Updated: PDA adaptor unit test plan review</t>
  </si>
  <si>
    <t>Enclosed is the unit test plan:      Mahesh will send out the unit test plan to this group today. Let's have the review meeting on Tuesday.</t>
  </si>
  <si>
    <t>2001-07-05T21:30:00Z</t>
  </si>
  <si>
    <t>Canceled: talk about workflow of emds</t>
  </si>
  <si>
    <t>dondi has set up another meeting request w/ sausalito</t>
  </si>
  <si>
    <t>[fremont, gpereira, rsilverton]</t>
  </si>
  <si>
    <t>2001-06-20T16:30:00Z</t>
  </si>
  <si>
    <t>Strategy Planning Session</t>
  </si>
  <si>
    <t>Agenda: - Get everyone on the same page - Discuss objectives &amp; framework - Brainstorm key questions that need to be answered - Define tentative execution plan  Glenn.</t>
  </si>
  <si>
    <t>2001-10-12T20:00:00Z</t>
  </si>
  <si>
    <t>discuss nest steps</t>
  </si>
  <si>
    <t>Agenda:  Jin will present testcases. Discuss outstading issues Next steps</t>
  </si>
  <si>
    <t>Updated: Partner Marketing Update</t>
  </si>
  <si>
    <t>[jackie.valle, fremont]</t>
  </si>
  <si>
    <t>2001-01-19T19:00:00Z</t>
  </si>
  <si>
    <t>CGEY - Betty</t>
  </si>
  <si>
    <t>Updated: Meeting with Dr. Anupam Bhide of CalSoft (India)</t>
  </si>
  <si>
    <t>Can you see if we can set up some time for this person?  -----Original Message----- From: Amit Kaveeshwar [mailto:amit@calsoftinc.com] Sent: Thursday, January 17, 2002 11:30 PM To: prakash.iyer@avocadoit.com  Dear Mr. Prakash Iyer,  CalSoft is a leading provider of onsite as well as offsite software development services. We specialize in the field of system software. Our main focus is on Linux kernel internals, Windows 2000/NT internals, file systems, storage technologies, device drivers and networking. We also work in internet technologies and database applications. . We at CalSoft take pride in our abilities to take sophisticated and challenging software development contracts. We design and build quality software according to client specifications with guaranteed ON-TIME delivery. We provide our clients with thought leadership &amp; overall system level design skills. Our senior people have designed products and services for elite groups in companies such as IBM and Oracle Corp. In working with us, our clients gain access to the large pool of talented yet COST-EFFECTIVE software professionals available in India. . Our clients include world-class computer science research laboratories of Fortune 500 companies such as Hewlett Packard ResearchLabs, Palo Alto as well as other leading US computer software companies such as HP storage division in Colorado, Digital Archway in Mountain View, Confluence Networks in Milpitas, CoWave Networks in Fremont, New Moon in San Jose and VMware in Palo Alto  We would like to request you for an appointment since our CEO, Dr. Anupam Bhide, is visiting the bay area betwen 4th &amp; 12th February 2002. We would be delighted to receive a positive reply from you.  Awaiting your response  Thanking you  Amit Kaveeshwar  www.calsoftinc.com &lt;http://www.calsoftinc.com&gt;</t>
  </si>
  <si>
    <t>2001-04-04T04:00:00Z</t>
  </si>
  <si>
    <t>2002-09-06T23:00:00Z</t>
  </si>
  <si>
    <t>Discussion on Merging Online and Offline Api</t>
  </si>
  <si>
    <t>2002-01-28T21:00:00Z</t>
  </si>
  <si>
    <t>review OCA error messages</t>
  </si>
  <si>
    <t>We need to review OCA messages for correctness and completeness. I took a first shot at it.</t>
  </si>
  <si>
    <t>[vmundhra, fremont, nmehta, sanjay.dubey]</t>
  </si>
  <si>
    <t>Meeting to discuss 3.5 task list</t>
  </si>
  <si>
    <t>2002-08-22T20:00:00Z</t>
  </si>
  <si>
    <t>Canceled: Talk about the Palm Offline product</t>
  </si>
  <si>
    <t>We'll talk about the Palm Offline product in this meeting.</t>
  </si>
  <si>
    <t>MEETING-3364</t>
  </si>
  <si>
    <t>2002-01-04T19:00:00Z</t>
  </si>
  <si>
    <t>2001-07-10T18:30:00Z</t>
  </si>
  <si>
    <t>Meeting with Geoff Vona from AvocadoIT, Toronto</t>
  </si>
  <si>
    <t>2002-06-20T20:00:00Z</t>
  </si>
  <si>
    <t>Sorry about rescheduling this. It conflicts with R&amp;D all hands today</t>
  </si>
  <si>
    <t>2001-11-26T23:00:00Z</t>
  </si>
  <si>
    <t>Discuss pending Validation issues</t>
  </si>
  <si>
    <t>Validation and how it should work with on-demand loading. Validate All</t>
  </si>
  <si>
    <t>MEETING-3368</t>
  </si>
  <si>
    <t>2002-04-18T20:30:00Z</t>
  </si>
  <si>
    <t>JPhone functional spec review - EMDS part</t>
  </si>
  <si>
    <t>Design document for JPhone is checked in at RnDwebsite/Germanium/Functional Specs/FS_EMAS_EMDS_4.5_JPhoneAdaptor.doc.</t>
  </si>
  <si>
    <t>2001-11-08T19:30:00Z</t>
  </si>
  <si>
    <t>Agenda for meeting on 11/08:  This will be a short meeting.  1. General status   2. 3.5 released! congratulations!  2. 4.0 online code freeze!  3. 4.0 offline status/project plan 4. etrade investigations/GC tuning 5. QA knowledge transfer for 4.0</t>
  </si>
  <si>
    <t>Bank One - Bruce Luecke</t>
  </si>
  <si>
    <t>Bruce Luecke bruce_luecke@bankone.com 614-213-5677  Bank One 1111 Polaris Parkway Columbus, Ohio 43240  Bruce runs BankOne.com, and Ray knows him (he presented to him once while still at HP).</t>
  </si>
  <si>
    <t>MEETING-3371</t>
  </si>
  <si>
    <t>2002-03-21T21:30:00Z</t>
  </si>
  <si>
    <t>Discuss frameset Support in EMDS 4.5</t>
  </si>
  <si>
    <t>Here is the functional spec. Please read the EMDS section halfway through.      Thanks -Tony</t>
  </si>
  <si>
    <t>[atran, fremont, gpereira]</t>
  </si>
  <si>
    <t>Meeting:  All marketing to discuss Q2 plans (BYO lunch)</t>
  </si>
  <si>
    <t>2002-03-12T19:00:00Z</t>
  </si>
  <si>
    <t>Talk about JSP tag library implementation</t>
  </si>
  <si>
    <t>2001-10-25T18:30:00Z</t>
  </si>
  <si>
    <t>Agenda for meeting on 10/25:  This will be a short meeting.  1. 3.5 status  2. 4.0 online status  3. 4.0 offline status  4. etrade investigation status - Ravi</t>
  </si>
  <si>
    <t>MEETING-3375</t>
  </si>
  <si>
    <t>2002-10-24T23:30:00Z</t>
  </si>
  <si>
    <t>HTML Adapter Func Spec Review</t>
  </si>
  <si>
    <t>[ruyben.seth, tvansteenburgh, fremont]</t>
  </si>
  <si>
    <t>Conference call with ChannelWave to discuss Contracts functionality</t>
  </si>
  <si>
    <t>2002-02-05T22:00:00Z</t>
  </si>
  <si>
    <t xml:space="preserve">I think it is important we meet today to   </t>
  </si>
  <si>
    <t>2002-09-06T19:00:00Z</t>
  </si>
  <si>
    <t>review of FS_improvement_admin_tool</t>
  </si>
  <si>
    <t>2002-01-03T19:30:00Z</t>
  </si>
  <si>
    <t>Agenda:  Accomplishments during holidays Current status Goals</t>
  </si>
  <si>
    <t>2001-02-08T21:00:00Z</t>
  </si>
  <si>
    <t>Accenture conf call with S. Petchon and K. Tayloe re: SSA 508</t>
  </si>
  <si>
    <t>MEETING-3380</t>
  </si>
  <si>
    <t>2002-06-14T00:30:00Z</t>
  </si>
  <si>
    <t>Updated: Project review</t>
  </si>
  <si>
    <t>Prakash requested this meeting to review all current and future projects.  Rescheduled to later in the day to better accommodate other's schedules.  Sorry for all of the updates everyone!  :-)</t>
  </si>
  <si>
    <t>2001-11-26T19:15:00Z</t>
  </si>
  <si>
    <t>Updated: Talk about error structures...</t>
  </si>
  <si>
    <t>These are the changes to EOSAR made in this meeting:  1)</t>
  </si>
  <si>
    <t>sessionid and messageid will be tossed from EOSAR. OCA will assign a unique ID for drilldown. 2)</t>
  </si>
  <si>
    <t>The first &lt;status&gt; block will be tossed since it is redundent. 3)</t>
  </si>
  <si>
    <t>Configurable restriction on how many EOSARs to cache (don't count upload errors). 5)</t>
  </si>
  <si>
    <t>EOSAR is application specific. 6)</t>
  </si>
  <si>
    <t>EOSAR is built based on OSA generated errors and not errors reported by OCA. 7)</t>
  </si>
  <si>
    <t>EPError attribute from the business objects will be removed.</t>
  </si>
  <si>
    <t>[fremont, rkaur]</t>
  </si>
  <si>
    <t>2001-09-14T21:00:00Z</t>
  </si>
  <si>
    <t>Auto monitoring FS review</t>
  </si>
  <si>
    <t>[fremont, gpereira, nmehta]</t>
  </si>
  <si>
    <t>2001-07-04T17:15:00Z</t>
  </si>
  <si>
    <t>Updated: Wednesday Weekly meeting : Resending with changed time to 10:15am</t>
  </si>
  <si>
    <t>GO through status of SP, 3.5 and 4.0 release</t>
  </si>
  <si>
    <t>MEETING-3385</t>
  </si>
  <si>
    <t>[hayward, sausalito, sanjose, fremont, walnutcreek]</t>
  </si>
  <si>
    <t>Conference Room - Walnut Creek; Conference Room - Sunnyvale; Conference Room - Sausalito; Conference Room - Santa Cruz; Conference Room - Santa Clara; Conference Room - San Jose; Conference Room - San Francisco; Conference Room - Pacifica; Conference Room</t>
  </si>
  <si>
    <t>Comm Mtg Group</t>
  </si>
  <si>
    <t>Dave Truman and Rajeev - 1:1</t>
  </si>
  <si>
    <t>1:1 scheduled at the request of Dave Truman</t>
  </si>
  <si>
    <t>2002-02-12T23:00:00Z</t>
  </si>
  <si>
    <t>discuss support markup inside &lt;option&gt;</t>
  </si>
  <si>
    <t>2001-08-01T21:30:00Z</t>
  </si>
  <si>
    <t>Updated: Discuss and decide on session management</t>
  </si>
  <si>
    <t>Prelim doc for Session Management. Lets discuss the session management for the 4.0</t>
  </si>
  <si>
    <t>[fremont, rsilverton]</t>
  </si>
  <si>
    <t>2001-01-17T00:00:00Z</t>
  </si>
  <si>
    <t>Canceled:  Accenture presentation for Reston BLC</t>
  </si>
  <si>
    <t>Had to cancel this one.  Emma needed to run.</t>
  </si>
  <si>
    <t>2001-05-01T16:00:00Z</t>
  </si>
  <si>
    <t>Sweetwater</t>
  </si>
  <si>
    <t>Lunch - Tom</t>
  </si>
  <si>
    <t>MEETING-3390</t>
  </si>
  <si>
    <t>2002-02-05T19:00:00Z</t>
  </si>
  <si>
    <t>Release Meeting</t>
  </si>
  <si>
    <t>It was necessary to schedule this meeting in the Fremont conference room as the Sausalito room was already booked by someone else for this time.  Lisa,  Please set up for a short meeting @ 11:00 am PST for a quick status review. All the managers pls let me know of any known software purchases/support renewals that you anticipate for q1 and Q2.  Thanks</t>
  </si>
  <si>
    <t>MEETING-3391</t>
  </si>
  <si>
    <t>2002-01-29T00:30:00Z</t>
  </si>
  <si>
    <t>discuss Ui improvements</t>
  </si>
  <si>
    <t xml:space="preserve">I want to touch base and talk about the following.  The Feb 5 release of mPharma is on track. After that all the company's attention will be on the platofrm and tools. Please bring information.  Thanks Srik  I know you have been in discussion on these items. I apologize I was "out of it" for the past couple of days, so couldn't really get into things.  I take it that we now have a better understanding of the tasks.    I know some of these tasks are close to getting done, please hold off on your deliveries until we finalize our branching.  We should fix only blocker bugs and critical bugs that don't have a workaround until the branch is created.  I have received late word that there will be a 4.1 branch, which is essentially the April release.  This branch will be cut of whatever we have today + usability improvements  listed below + bug fixes.  This is what I want for most of these features, some of these are smaller tasks and may not need all these steps. I have listed them below.   </t>
  </si>
  <si>
    <t xml:space="preserve">- estimate based on the following deliverables, </t>
  </si>
  <si>
    <t xml:space="preserve">- unit test plan  Variable editing (getField ...) (Dave) </t>
  </si>
  <si>
    <t xml:space="preserve"> Source panel improvements (Find, pretty printing, bug 2739, 2738, 2671....) (edward) </t>
  </si>
  <si>
    <t xml:space="preserve">- it is assumed that unit test plan for this will cover all of these cases.  Better support for JSP tags (&amp; unknown Bean tags) in screen editor layout (edward) </t>
  </si>
  <si>
    <t xml:space="preserve"> Resize of screen editor  (edward) </t>
  </si>
  <si>
    <t xml:space="preserve">- there was also a request for minimize, maximize controls for screen editor. don't  </t>
  </si>
  <si>
    <t xml:space="preserve">  know if this useful.  </t>
  </si>
  <si>
    <t xml:space="preserve"> Full Keyboard support (arun) </t>
  </si>
  <si>
    <t xml:space="preserve">- list what will work and what won't work after this bug fix.  Option Loop support (tony, edward) </t>
  </si>
  <si>
    <t xml:space="preserve">- test plan to indicate the tests tried, end to end.  Srik  -----Original Message----- From: </t>
  </si>
  <si>
    <t>Friday, January 18, 2002 2:37 PM To:</t>
  </si>
  <si>
    <t xml:space="preserve">Dave Sulcer; Tony Raj; Edward Tian; Arun Aggarwal  Here are the features I need estimated by Wednesday next week.  Variable editing (getField ..., also think of provding a logical variable declaration + definition which is what we use in templates, so </t>
  </si>
  <si>
    <t xml:space="preserve">we can change the definition in one place and then we don't need to change the screen template where </t>
  </si>
  <si>
    <t>these variables are referenced) Additional validation rules where applicable Source panel improvements (Find, pretty printing, bug 2739, 2738, 2671....) Context sensitive Drag &amp; Drop  Better support for JSP tags (&amp; unknown Bean tags) in screen editor layout Resize of screen editor should indicate  Full Keyboard support Option Loop support  Thanks Srik</t>
  </si>
  <si>
    <t>MEETING-3392</t>
  </si>
  <si>
    <t>2001-07-14T00:00:00Z</t>
  </si>
  <si>
    <t>Updated: Offline Discussions</t>
  </si>
  <si>
    <t>Agenda:  Implications of Offline client execution model and  the  rendering language.</t>
  </si>
  <si>
    <t>2002-08-21T01:00:00Z</t>
  </si>
  <si>
    <t>Talk about FileDataStore and review my writeup so far...</t>
  </si>
  <si>
    <t>I'll be done with the initial draft of my writeup by tomorrow late afternoon. I'll send it out tomorrow. You don't need to read it completely since I'll be discussing it in detail. Just glance through it and let me know during discussion if you have any major issues.  After our discussion, I'll finalize it and send it to wider audience.</t>
  </si>
  <si>
    <t>MEETING-3394</t>
  </si>
  <si>
    <t>2002-01-03T22:30:00Z</t>
  </si>
  <si>
    <t>Canceled: EMDS Bug meeting</t>
  </si>
  <si>
    <t>We will resurrect this later when required.  Srik  I am changing this to a weekly once meeting now. We'll have it only on Thursday afternoons.  Srik  Motivation:  A lot of UI bugs are of "Moderate" priority.  Some might still need to be fixed as they improve usability significantly.  This decision has to be made after  reviewing bugs closely and in cases where the description is not clear we can request for more information.  Today, these decisions are happening in a  decentralized ad-hoc fashion.  This meeting helps ensure that we make the right decision after looking at  all viewpoints.  Prasad will help provide server perspective, some of the usability issues might also have a direct implication on language choices.   Process: We will review the new bugs since the last meeting in each of these bug meetings.</t>
  </si>
  <si>
    <t>2001-09-24T16:30:00Z</t>
  </si>
  <si>
    <t>Revised 3.5 Doc Plan</t>
  </si>
  <si>
    <t>We need to sit down asap and sort out what to do doc-wise for 3.5, taking the team reductions (75% of team laid off) into account.  Obviously it's won't be possible for the writing staff to deliver the same quantity and quality of documentation as before.  Plus, the game has changed -- if we're smart we can do the right things here to make what we do as useful and effective as possible.  Before the meeting, I'll send around a powerpoint I'm working on that outlines some new assumptions, where we are now with 3.5 docs, what's still to do, and how I recommend we go forward. That'll be what we talk about.  (Sorry for it being so early, Geoff's got a meeting later, so if we can't make it, we'll have to move it to Tuesday..lemme know)  -- I've booked Fremont for you folks, but since we'll be going through a powerpoint, if it's more convenient to just meet in either Dean's or Rajeev's office, that's cool--  - Toronto - Dave's office - 416-366-6425 x804 - San Jose - Fremont - (408) 562-7863</t>
  </si>
  <si>
    <t>Canceled: Variables and amlscript discussion</t>
  </si>
  <si>
    <t>(1) Variables in attributes (Devi) (2) Equivalent of amlscript (Devi)</t>
  </si>
  <si>
    <t>2001-11-27T20:30:00Z</t>
  </si>
  <si>
    <t>Updated: Stage 2 - AlwaysOn 4.0 OCA features FS review</t>
  </si>
  <si>
    <t>Here is the latest FS with comments applied from today's review meeting:</t>
  </si>
  <si>
    <t>MEETING-3398</t>
  </si>
  <si>
    <t>2001-09-17T16:30:00Z</t>
  </si>
  <si>
    <t>Updated: Discussion w/ Nokia re. scope, time &amp; cost for adapter development</t>
  </si>
  <si>
    <t>Conf. call details:  Call in # is 1888 859 9465;  Passcode: 436239#  Nokia wants to learn more about AvocadoIT's Mobile Application platform, v3.0, your management tools and offline synchronization capability, etc... also about online, alert/notification/response capability based on J2ee.   -Glenn.   Rajeev,  The folks from Nokia have come back and would like to get some additional information on the scope, components, process, etc. behind the estimates we gave them. This will be a conf. call.  Prakash, this is fyi -- feel free to join us on the call.  -Glenn.</t>
  </si>
  <si>
    <t>2002-04-16T22:00:00Z</t>
  </si>
  <si>
    <t>Updated: i-mode functional spec meeting (EMDS part)</t>
  </si>
  <si>
    <t>Updating the meeting time as Prasad had another meeting  Thanks arun    Please find the attached functional spec for i-mode support. Jin had added the server part and I added the EMDS part.     Tony, Edward, Dave : This doc is slightly updated after the feedback</t>
  </si>
  <si>
    <t>2001-04-27T00:30:00Z</t>
  </si>
  <si>
    <t>EAIM Phase 2 - internal review meeting</t>
  </si>
  <si>
    <t>MEETING-340</t>
  </si>
  <si>
    <t>Updated: Mandatory Sales Team Conf Call [1-877-864-2237, pc: 7005176#]</t>
  </si>
  <si>
    <t>Sorry, this should be Tuesday NOT Friday. Amy</t>
  </si>
  <si>
    <t>2001-11-08T23:00:00Z</t>
  </si>
  <si>
    <t>i18n meeting</t>
  </si>
  <si>
    <t>MEETING-3401</t>
  </si>
  <si>
    <t>2001-08-25T01:00:00Z</t>
  </si>
  <si>
    <t>Updated: migration tool meeting</t>
  </si>
  <si>
    <t>Prasad is stuck in traffic. We'll start at 6:00 PM</t>
  </si>
  <si>
    <t>2001-06-04T17:00:00Z</t>
  </si>
  <si>
    <t>Canceled: Meeting:  Marketing All Hands</t>
  </si>
  <si>
    <t>This is a standing bi-weekly staff meeting for the Marketing department.  There are two other standing meetings, European and Japan International Marketing calls.</t>
  </si>
  <si>
    <t>Updated: Talk about sorting and synchronization</t>
  </si>
  <si>
    <t>Changed time since Ravi has a conflict.  Let's talk about sorting and synchronization designs.  Agenda:  1)</t>
  </si>
  <si>
    <t xml:space="preserve">What extentions are needed in the APIs for you to implement </t>
  </si>
  <si>
    <t>your features. 2)</t>
  </si>
  <si>
    <t xml:space="preserve">Are there any infrastructure related needs for these features </t>
  </si>
  <si>
    <t>that we need to hash out. 3)</t>
  </si>
  <si>
    <t>Any interactions between these features that affect each other. 4)</t>
  </si>
  <si>
    <t>Discuss design and figure out impact on other designs.  We can start this meeting with Jaigak and Otto discussing the low level designs and then jump into the above.  Lisa,  We've already gone through this exercise with your design so you can skip this meeting if you want to.</t>
  </si>
  <si>
    <t>Updated: Important and Urgent: How to Execute a JSP</t>
  </si>
  <si>
    <t>It turns out that it is NOT easy to switch to some other app server and figure out how to run the application.  We probably need more time to get the results.  I am changing the time to 2pm.  Let's make a decision tomorrow based the testing results...  Here are the results from the experiment of implementing our own tag:  1) When we do &lt;jsp:inlcude page="filename" /&gt;, JSP 1.1 requires that flush has to be set to "true"; 2) However, if we do &lt;jsp:inlcude page="filename" flush="true" /&gt; inside our own tag, it complains that Illegal to flush within a custom tag. 3) Directive &lt;%@ include file="filename" /&gt; is also tried.  But the filename has to be static.   Roopak and I tried to use HttpServletResponseEx as a wrapper to get away the problem that the response object will be directed to output.  However, it didn't work!  Problems are:  1) Tomcat seems not looking at the response object at all (except only calls flushBuffer()); 2) BEA even throws ClassCastException (It tries to cast back to HttpServletResponseEx ?!)  Therefore, we have to think about some other way to do this.  Problem with defining our own tag: If we do RequestDispatcher.include, the included web component cannot set headers or call any method (for example, setCookie) that affects the headers of the response.</t>
  </si>
  <si>
    <t>2001-08-13T18:00:00Z</t>
  </si>
  <si>
    <t>Dave Truman and Glenn - 1:1</t>
  </si>
  <si>
    <t>2002-10-24T22:00:00Z</t>
  </si>
  <si>
    <t>Updated: Last adapter API discussion before Phase 2 functional review (Bring all your issues)</t>
  </si>
  <si>
    <t>We have to do this meeting tomorrow, because our guest speaker is going on and on.....In any case, Roopak is also going to be here, so it probably works out better.</t>
  </si>
  <si>
    <t>2001-03-01T17:30:00Z</t>
  </si>
  <si>
    <t>Canceled: 1:1 with Mitch</t>
  </si>
  <si>
    <t>2002-10-04T17:00:00Z</t>
  </si>
  <si>
    <t>Updated: HTML adapter Requirements review</t>
  </si>
  <si>
    <t>Updating with Workflow document. Please read..</t>
  </si>
  <si>
    <t>[fremont, george.richard]</t>
  </si>
  <si>
    <t>2001-01-17T21:30:00Z</t>
  </si>
  <si>
    <t>Accenture Mobile Service Bureau Technical Discussion</t>
  </si>
  <si>
    <t>Accenture has changed the times they are available for the Mobile Service Bureau call.  They would like to have the con call on Wednesday afternoon to discuss specific issues re. hosting, concurrent user sizing, etc.    Please note that feedback from this meeting will have an impact on pricing. Would appreciate it if you could provide feedback at your earliest convenience. Thanks!   Amit/Robert</t>
  </si>
  <si>
    <t>InfoImage conf call.</t>
  </si>
  <si>
    <t>Brian Logan with Infoimage has confirmed this call.    Brian covers:  PA, WV, VA, MD, DE, NC, SC, GA, AL, MS, FL</t>
  </si>
  <si>
    <t xml:space="preserve">  Call Details: Date:  4/6/01 Time:  10-11am (pacific) Call #: 1-888-327-3006 Passcode: 6178593</t>
  </si>
  <si>
    <t>2002-09-06T00:30:00Z</t>
  </si>
  <si>
    <t>Discuss the SFS -  EMDS 4.5 support for Import Schema changes</t>
  </si>
  <si>
    <t>MEETING-3411</t>
  </si>
  <si>
    <t>2002-01-25T22:30:00Z</t>
  </si>
  <si>
    <t>Canceled: Talk about OCA performance</t>
  </si>
  <si>
    <t>Don't need this meeting any more.    Amitabh has organized another meeting that will conflict with the original time of this meeting so he has asked me to move this one to 2:30.  For downloaded packets that are very big, OCA takes a huge amount of time trying to process them. Almost all the time is spent in the kXML parser. If the packet is big enough, OCA will run out of memory and get into a state where it stops responding to user requests. Some things to ponder on:  1)</t>
  </si>
  <si>
    <t xml:space="preserve">Upgrade to kXML 2.0. kXML memory footprint has reduced by about </t>
  </si>
  <si>
    <t xml:space="preserve">25% and upgrading to it would allow us to deal with bigger download </t>
  </si>
  <si>
    <t xml:space="preserve">size than we can today. The newer kXML version may not be as stable </t>
  </si>
  <si>
    <t>though. 2)</t>
  </si>
  <si>
    <t xml:space="preserve">Have more memory at OCA's disposal. Currently, there seems to be </t>
  </si>
  <si>
    <t xml:space="preserve">a restriction on the per-process memory capacity so even though the </t>
  </si>
  <si>
    <t xml:space="preserve">PocketPC is only at 85% capacity, OCA runs out of memory. I don't </t>
  </si>
  <si>
    <t>think we'll get much out of mucking around with these limits though. 3)</t>
  </si>
  <si>
    <t xml:space="preserve">Break up the SyncML packets and parse it piece by piece. OSA will </t>
  </si>
  <si>
    <t xml:space="preserve">have to put some boundary markers for us to be able to do this. This </t>
  </si>
  <si>
    <t xml:space="preserve">would also require us to break up EBCs and only load a piece at a </t>
  </si>
  <si>
    <t>time. 4)</t>
  </si>
  <si>
    <t xml:space="preserve">Do kXML optimizations ourself. We're currently at kXML 1.0 which is </t>
  </si>
  <si>
    <t xml:space="preserve">quite stable. We can explore possibilities as to how we can reduce </t>
  </si>
  <si>
    <t xml:space="preserve">the memory footprint ourselves. We can do some things better than </t>
  </si>
  <si>
    <t xml:space="preserve">kxml.org since we know our data so we can optimize it for dealing </t>
  </si>
  <si>
    <t>with that kind of data.</t>
  </si>
  <si>
    <t>MEETING-3412</t>
  </si>
  <si>
    <t>2001-10-09T19:30:00Z</t>
  </si>
  <si>
    <t>Updated: Review meeting to discuss SFS for Faults...</t>
  </si>
  <si>
    <t>I've added the following restrictions to fault requests in the SFS and also applied the review comments. You may find the SFS in VSS.  *</t>
  </si>
  <si>
    <t>The values for EPFault parameters are of the format &lt;ComponentName&gt;Fault&lt;FaultNumber&gt;:[on | off]. o</t>
  </si>
  <si>
    <t>ComponentName is either OCA or OSA for now. o</t>
  </si>
  <si>
    <t>FaultNumber starts from 0 and increases as new faults are added. o</t>
  </si>
  <si>
    <t>ON and OFF are case insensitive. Some examples: o</t>
  </si>
  <si>
    <t>OCAFault23:On o</t>
  </si>
  <si>
    <t>OSAFault16:off *</t>
  </si>
  <si>
    <t>There is no guarantee as to which order all EPFault parameters are applied in. For example, if …EPFault=OCAFault13:on&amp;EPFault=OCAFault:off… is specified in the same URL, depending upon whether the first parameter was processed first or the second one the end result could either way i.e. fault 13 could be either on or off in the end. *</t>
  </si>
  <si>
    <t>The fault should be one of the faults understood by the component otherwise the component will reject the fault request. *</t>
  </si>
  <si>
    <t>Fault processing is not transactional e.g. if you turn on 5 faults in a URL request and the third fault has a problem, the component will not rollback the first two faults and it will also not apply the last two faults. The end result will be that the component will apply the first two faults and toss the other three. *</t>
  </si>
  <si>
    <t>Faults related information is not persisted i.e. if you turn on some faults and reboot the component or the component crashes, the information about which faults were active is lost. *</t>
  </si>
  <si>
    <t>Only EPFault parameters can be included in the fault requests. *</t>
  </si>
  <si>
    <t>A fault request will be standalone.</t>
  </si>
  <si>
    <t>2002-08-13T23:00:00Z</t>
  </si>
  <si>
    <t>Continuation of the meeting Yesterday about 'View Mode'. Please see the details</t>
  </si>
  <si>
    <t>I think some good decisions were made here.but I did not like this process. I walked around the aisle at 3:00 trying to find out about the meeting and could not find anyone or where the meeting was. Asked Ravi and Srik. So, I would like to know what is going into Palladium and let us have another meeting to plan for the future. Please invite Amitabh also into this meeting.  Prakash Sent wirelessly from AvocadoIT, Inc.   Prakash Iyer Founder, CTO &amp; Sr. Vice President, Engineering Direct: 408.562.8030  piyer@avocadoit.com   AvocadoIT, Your Business Everywhere!</t>
  </si>
  <si>
    <t xml:space="preserve">  -----Original Message----- From: Roopak Parikh &lt;roopak@avocadoit.com&gt; To: Yuyu Chen &lt;Yuyu.Chen@avocadoit.com&gt;; Prasad Krothapalli &lt;prasad@avocadoit.com&gt;; Rajeev Mohindra &lt;rajeev@avocadoit.com&gt;; Edward Tian &lt;etian@avocadoit.com&gt;; Dave Sulcer &lt;dave.sulcer@avocadoit.com&gt;; Srikanth Raghavan &lt;sraghavan@avocadoit.com&gt;; Prakash Iyer &lt;piyer@avocadoit.com&gt; Sent: Mon Aug 12 19:18:34 2002  Meeting minutes</t>
  </si>
  <si>
    <t xml:space="preserve">  Following was discussed: Agenda: How to enable Biogen to download My Team's Contact and My Team's Account instead of My Account or My Contact. Specifically how the Visibility/View mode should be passed from OSA/Admintool to the Adapter.  *</t>
  </si>
  <si>
    <t>Above question raised different issues *</t>
  </si>
  <si>
    <t>Do we need to customize each EBC for a different view mode for a different users? as per the proposal sent to Biogen and current understanding it was discarded. *</t>
  </si>
  <si>
    <t>Do we need to change the label on the device that we are showing My Team's Contact and not My Contact etc? We have documented this as well, so unless otherwise specified that will not be the case.</t>
  </si>
  <si>
    <t xml:space="preserve"> *</t>
  </si>
  <si>
    <t>How can we cope with more changes like these. *</t>
  </si>
  <si>
    <t>Should this change be part of the profile.: Everybody agreed to that, with further details as to make the changes in Profile EBC application independent, we can name the extra fields as custom1, custom2 etc. There were thoughts on Syncing up Profile EBC and making it customizable from the Wizard control file. *</t>
  </si>
  <si>
    <t>Should there be two kinds of profile one which is defined by Administrator and one which is owned by the user? (everybody seems to agree that in future customer would need control on device as well as Server).How will we make sure that the changes Administrator makes propogates to the user-owned profile? OSA can provide a new API to get Profie etc.  We did talk about lot of things but were unable to reach a  decision.  *</t>
  </si>
  <si>
    <t>The above forked out a discussion on how can we make sure that the Admin tool should be application independent? This was discussed briefly with everyone agreed on the fact that we should make Admin Tool independent of Application with a very basic UI being automatically generated by Admin tool or Admin tool can provide an API and adpator /application writer can cutomize their UI for editing/displaying Profile.    *</t>
  </si>
  <si>
    <t>How can we handle things for Palladium without making extensive changes: This was a short discussion pertaining to a decision to add the Visbility as part of the Credential Object and pass on to the Adapter via the existing API which passes the Credential.  *</t>
  </si>
  <si>
    <t>Admin tool to add new drop down box which will provide a UI  to select a Visibility as part of the user profile. This can be a optional Field.   Action Items:  Roopak to provide Edward with the XML syntac for the SiebelCredential information with Visibility added to it.   Let me know or add to this list if I have missed something.</t>
  </si>
  <si>
    <t>2001-09-21T00:00:00Z</t>
  </si>
  <si>
    <t>This will mostly be a Q&amp;A meeting. Let's discuss all the concerns and questions based on comm. mtg. and prakash's meeting.</t>
  </si>
  <si>
    <t>Updated: talk about xHTML, EMDS, and EAO work for 4.0 (Mark is the owner)</t>
  </si>
  <si>
    <t>[sausalito, george.richard]</t>
  </si>
  <si>
    <t>2001-05-24T16:45:00Z</t>
  </si>
  <si>
    <t>Updated: George, Venk, Prakash &amp; Thinair-16 people total.  Breakfast ordered (per George)</t>
  </si>
  <si>
    <t>[george.richard]</t>
  </si>
  <si>
    <t>2001-01-16T17:30:00Z</t>
  </si>
  <si>
    <t>Canceled: Accenture Mobile Service Bureau Technical Discussion</t>
  </si>
  <si>
    <t>Accenture has questions re. operationalizing their Mobile Service Bureau (of which EP will be the mobilization piece). They would like to set up a con call tomorrow (Tue) to discuss specific issues re. hosting, concurrent user sizing, etc. Here are suggested alternate times for the call:  9:30a - 1:00p 3-5 pm  Call would be for at least 1 hour. Please let me know if you are available at any of these times and Robert Moore will set up the call. Please note that feedback from this meeting will have an impact on pricing. Would appreciate it if you could provide feedback at your earliest convenience. Thanks!   Amit/Robert</t>
  </si>
  <si>
    <t>MEETING-3418</t>
  </si>
  <si>
    <t>Updated: Venk/George 1:1</t>
  </si>
  <si>
    <t>2001-01-05T17:00:00Z</t>
  </si>
  <si>
    <t>1-(800)-559-0842  Pass code: 6744883#</t>
  </si>
  <si>
    <t>Updated: Sales/Biz Dev Alignment</t>
  </si>
  <si>
    <t>* Pipeline: what do we see for Q1 business * Coverage model: geographic, industry or market segment (large &amp; medium) * Named accounts vs. territory * Partner alignment model: SIs - industry focus, HW - geographic, named accounts, limited industries * Top 20 "must own" accounts * Business Development/Alliances sales alignment - New and existing accounts - where do partners support vs. lead - Industry expertise - when to use partners to extend into different industries outside of FSI.  Who takes the paper? - How to extend direct sales with partner manager sales efforts - Resource allocation for pre-/post-sales and contracts support - Compensation * How does Client Services support EP sales model</t>
  </si>
  <si>
    <t>2001-01-19T14:30:00Z</t>
  </si>
  <si>
    <t>410-626-9977</t>
  </si>
  <si>
    <t>Conf call with Randy Boldwyga</t>
  </si>
  <si>
    <t>2001-03-16T22:00:00Z</t>
  </si>
  <si>
    <t>Updated: Introduction to new hires in Japan</t>
  </si>
  <si>
    <t>George,  I'd like to introduce you to our new hires in Japan. Biz dev director Nobuyuki Takaki, and sales director Naruhito Morooka. Thanks.  Toshi</t>
  </si>
  <si>
    <t>Canceled: Venk/George 1:1</t>
  </si>
  <si>
    <t>[george.richard, marie.washington]</t>
  </si>
  <si>
    <t>Conf call w/ David Thede</t>
  </si>
  <si>
    <t>2001-02-02T18:00:00Z</t>
  </si>
  <si>
    <t>Accenture Service Bureau: Follow-up con call w/Bill Crisafulli...</t>
  </si>
  <si>
    <t>Venk/George 1:1 (10 minutes)</t>
  </si>
  <si>
    <t>2001-05-03T15:45:00Z</t>
  </si>
  <si>
    <t>Updated: Venk, George, Prakash, Donna Olivier of W-Tech (here)</t>
  </si>
  <si>
    <t>MEETING-3427</t>
  </si>
  <si>
    <t>Updated: Venk/George R 1:1</t>
  </si>
  <si>
    <t>[saustin, george.richard]</t>
  </si>
  <si>
    <t>BP Review w/ GR</t>
  </si>
  <si>
    <t>2001-06-08T16:00:00Z</t>
  </si>
  <si>
    <t>Brian Kovalsky</t>
  </si>
  <si>
    <t>John Hankey, VP Real Estate, Novell</t>
  </si>
  <si>
    <t>[ray.rahamin, george.richard]</t>
  </si>
  <si>
    <t>Impromptu E-Staff Meeting: 1 (800) 446-1941, Int'l 1630 424 8476, pc: 6764109#</t>
  </si>
  <si>
    <t>RE: Staffing changes.  This was the best time I could find today that most of you could make it.</t>
  </si>
  <si>
    <t>2001-02-01T17:30:00Z</t>
  </si>
  <si>
    <t>Meeting with George Richard and Richard Wadsworth</t>
  </si>
  <si>
    <t>MEETING-3434</t>
  </si>
  <si>
    <t>Updated: Discuss Mobility EEs</t>
  </si>
  <si>
    <t>[hayward, george.richard]</t>
  </si>
  <si>
    <t>2001-05-02T20:30:00Z</t>
  </si>
  <si>
    <t>Canceled: Venk, George, Prakash  &amp; Donna Olivier Chairman of W-Tech</t>
  </si>
  <si>
    <t>MEETING-3437</t>
  </si>
  <si>
    <t>Mtg with George</t>
  </si>
  <si>
    <t>[sanjose, rsilverton, george.richard, marie.washington]</t>
  </si>
  <si>
    <t>2001-04-13T18:00:00Z</t>
  </si>
  <si>
    <t>Updated: Sales Managers Meeting</t>
  </si>
  <si>
    <t>FRIDAY at 11:00 am Pacific Start time.  Please come to the San Jose room, by the legal department. If you are in the building  This is a summary meeting to go over action items, high visibility deals and set priorities.     Call in #:</t>
  </si>
  <si>
    <t>1-888-330-4559 Pass Code:</t>
  </si>
  <si>
    <t>6773725# Conf. #:</t>
  </si>
  <si>
    <t>MEETING-3439</t>
  </si>
  <si>
    <t>[kfang, george.richard]</t>
  </si>
  <si>
    <t>2001-01-04T23:00:00Z</t>
  </si>
  <si>
    <t>Status meetings</t>
  </si>
  <si>
    <t>George,  I'd like to meet with you to go over the status of all reqs. and narrow down what we have open and what we don't have open.  I'd also like to talk to you about the reqs that I have open for Craig Stewart and what I should do with them since they now fall under you.</t>
  </si>
  <si>
    <t>[anthony.tarsia, ray.rahamin]</t>
  </si>
  <si>
    <t>2001-04-03T04:00:00Z</t>
  </si>
  <si>
    <t>SALES PERSON: AA           INVOICE: ITIN               DATE: MAR 23 2001  CUSTOMER NBR: 2010         LOCATOR: Z4R3FE             PAGE: 01      AVOCADOIT                           AVOCADOIT     2211 N. FIRST ST. SUITE 200         2211 N FIRST ST STE 200     SAN JOSE CA   95131                 SAN JOSE CA 95131                                         D-ETKT  TARSIA/ANTHONY N*2113   AIR:** 02 APR 01 - MONDAY    **********   AMERICAN     2011 COACH CLASS            NONSTOP           CONFIRMED   LV: BALTIMORE        MARYLAND                               119P   AR: CHICAGO/OHARE    ILLINOIS                               223P                                EQUIP-738   MILES-  621                  FREQ FLYER AA     V465166                                   SEAT-23E   SEAT RESTRICTED TO AIRPORT CHECKIN   WE WILL CONTINUE TO MONITOR YOUR SEAT REQUEST                                **********   AMERICAN     1489 COACH CLASS            NONSTOP           CONFIRMED   LV: CHICAGO/OHARE    ILLINOIS                               255P   AR: SAN JOSE CA      CALIFORNIA                             525P                                EQUIP-738   MILES- 1829                  FREQ FLYER AA     V465166   DINNER                          SEAT-19F   SEAT RESTRICTED TO AIRPORT CHECKIN   WE WILL CONTINUE TO MONITOR YOUR SEAT REQUEST   HOTEL:                                              CONFIRMED   HOTEL                       SIERRA SUITES SAN JO  03 NT/S - OUT 05APR   55 E BROKAW ROAD              ROOM/S   SAN JOSE CA 95112           PHONE-408-453-3000                              CONFIRMATION-JO114250                              RATE PER NIGHT: $189.00 USD   CANCEL BY 24HOURS PRIOR TO ARRIVAL TO AVOID PENALTY   GUARANTED FOR LATE ARRIVAL TO YOUR DINERS FOR LATE ARRIVAL   SALES PERSON: AA           INVOICE: ITIN               DATE: MAR 23 2001  CUSTOMER NBR: 2010         LOCATOR: Z4R3FE             PAGE: 02      AVOCADOIT                           AVOCADOIT     2211 N. FIRST ST. SUITE 200         2211 N FIRST ST STE 200     SAN JOSE CA   95131                 SAN JOSE CA 95131                                         D-ETKT  TARSIA/ANTHONY N*2113   AIR:** 05 APR 01 - THURSDAY  **********   AMERICAN      460 COACH CLASS            NONSTOP           CONFIRMED   LV: SAN JOSE CA      CALIFORNIA                             625A   AR: CHICAGO/OHARE    ILLINOIS                              1235P                                EQUIP-738   MILES- 1829                  FREQ FLYER AA     V465166   BREAKFAST                       SEAT-15B   SEAT RESTRICTED TO AIRPORT CHECKIN   WE WILL CONTINUE TO MONITOR YOUR SEAT REQUEST                                **********   AMERICAN     1056 COACH CLASS            NONSTOP           CONFIRMED   LV: CHICAGO/OHARE    ILLINOIS                               115P   AR: BALTIMORE        MARYLAND                               413P                                EQUIP-MD-80 JET   MILES-  621                  FREQ FLYER AA     V465166                                   SEAT-29F   SEAT RESTRICTED TO AIRPORT CHECKIN   WE WILL CONTINUE TO MONITOR YOUR SEAT REQUEST    AFTER HOUR SERVICE:  888-669-3944//VIT CODE: 1KT  NON REFUNDABLE FARE IS $431.00  AMERICAN AIRLINES CONFIRMATION ** ULGGIX **  TRAVEL MANAGEMENT CORPORATION SELLER OF TRAVEL 1007122-10  ALL PASSENGERS ** MUST ** CHECK-IN AT THE GATE  30 MINUTES PRIOR TO DEPARTURE FOR DOMESTIC FLIGHTS  OR ADVANCE SEAT ASSIGNMENTS WILL BE RELEASED  VISIT OUR WEBSITE ...HTTP://WWW.TVLMGT.COM  ** THANK YOU FOR CHOOSING TRAVEL MANAGEMENT CORPORATION **  PLEASE NOTE ** THIS IS A NON-REFUNDABLE TICKET **  ANY CHANGES MAY RESULT IN HIGHER FARE AND/OR PENALTIES      AIR TRANSPORTATION       379.54  TAX        51.46  TTL       431.00   SALES PERSON: AA          INVOICE: ITIN               DATE: MAR 23 2001  CUSTOMER NBR: 2010         LOCATOR: Z4R3FE             PAGE: 03      AVOCADOIT                           AVOCADOIT     2211 N. FIRST ST. SUITE 200         2211 N FIRST ST STE 200     SAN JOSE CA   95131                 SAN JOSE CA 95131                                         D-ETKT  TARSIA/ANTHONY N*2113                                        SUB TOTAL                  431.00                                       CREDIT CARD PAYMENT        431.00-                                       AMOUNT DUE                   0.00</t>
  </si>
  <si>
    <t>2001-02-08T17:00:00Z</t>
  </si>
  <si>
    <t>Venk/George 1:1 re: 2001 Bonus Plan and George's Compensation</t>
  </si>
  <si>
    <t>2001-02-01T23:00:00Z</t>
  </si>
  <si>
    <t>Interview with Brad Peterson</t>
  </si>
  <si>
    <t>2001-05-23T17:30:00Z</t>
  </si>
  <si>
    <t>Updated: Venk/George 1:1 (per George)</t>
  </si>
  <si>
    <t>2001-04-30T19:00:00Z</t>
  </si>
  <si>
    <t>Venk, Prakash, George, Greg Kiessling Chairman of Satraka</t>
  </si>
  <si>
    <t>2001-01-17T19:00:00Z</t>
  </si>
  <si>
    <t>Interview with Larry Salerno - Sales Account Manager Candidate</t>
  </si>
  <si>
    <t>Canceled: Solutions Training w/Chris Longstaffe</t>
  </si>
  <si>
    <t>This meeting has been cancelled for now. Amy</t>
  </si>
  <si>
    <t>2001-01-08T18:00:00Z</t>
  </si>
  <si>
    <t>Interview with Brian McDonald - Sales Candidate</t>
  </si>
  <si>
    <t>2001-03-02T19:00:00Z</t>
  </si>
  <si>
    <t>Interwoven Conf Call</t>
  </si>
  <si>
    <t>Call in #:877 865-7031 Passcode: 6161191 Host: Andy Wong Confirmation: 3562812 (30 ports confirmed)</t>
  </si>
  <si>
    <t>Canceled: George 1:1</t>
  </si>
  <si>
    <t>2001-03-09T00:00:00Z</t>
  </si>
  <si>
    <t>Review options and timing for getting Alaska Airlines on Solaris</t>
  </si>
  <si>
    <t>David C, Amitabh, Prakash, George, Venk re: Accenture visit agenda, Straw Man Proposal &amp; who should attend</t>
  </si>
  <si>
    <t>2001-07-11T20:30:00Z</t>
  </si>
  <si>
    <t>Venk/George 1:1</t>
  </si>
  <si>
    <t>George, Venk is leaving at 2:00pm on Wed so I had to put you in before that.  I'm not sure if he will be in on Thurs.? Amy</t>
  </si>
  <si>
    <t>Exec. Solutions Sales Training</t>
  </si>
  <si>
    <t>MEETING-3455</t>
  </si>
  <si>
    <t>Canceled: DRW w/Skip Wipson, Jeff Greiner, Brad Rencher, Venk, George &amp; Marie</t>
  </si>
  <si>
    <t>[betty.bauza, sanjose, george.richard]</t>
  </si>
  <si>
    <t>CGE&amp;Y - Brainstorm session on Charles Scwab</t>
  </si>
  <si>
    <t>CGEY will have 3 people here:  Abiola Lawal - my alliance counterpart Bill Fournell - FSI and mCommerce expert John XXX - VP at CGEY who owns the Charles Schwab releationship  I will prepare an agenda after our Mon brainstorming session</t>
  </si>
  <si>
    <t>2001-01-16T18:30:00Z</t>
  </si>
  <si>
    <t>Updated: Client Development Discussion</t>
  </si>
  <si>
    <t>Specifics regarding Q1 and 2001 objectives</t>
  </si>
  <si>
    <t>2001-04-18T00:00:00Z</t>
  </si>
  <si>
    <t>Canceled: Venk/George re: CFO Pres to Board</t>
  </si>
  <si>
    <t>2001-01-03T17:00:00Z</t>
  </si>
  <si>
    <t>Scott-George mtg</t>
  </si>
  <si>
    <t>San Jose - Training</t>
  </si>
  <si>
    <t>MEETING-3460</t>
  </si>
  <si>
    <t>2001-03-09T20:30:00Z</t>
  </si>
  <si>
    <t>Kuleto's Burlingame</t>
  </si>
  <si>
    <t>Updated: Lunch - CGEY de-brief of what happened in the sales meeting</t>
  </si>
  <si>
    <t>The location needs to be further north as both Jeff and Scott will be coming in from the City - SF  Meet w/ Jeff Mendenhall - Scott McGurl and Ramon Cardenas</t>
  </si>
  <si>
    <t>2001-02-19T17:30:00Z</t>
  </si>
  <si>
    <t>Canceled: Executive Staff Meeting: 1 (800) 446-1941, Int'l 630 424 8476, passcode 6636311#</t>
  </si>
  <si>
    <t>I am deleting these meetings and starting over since they seem to be out of sync. Amy</t>
  </si>
  <si>
    <t>2001-07-06T17:00:00Z</t>
  </si>
  <si>
    <t>MEETING-3465</t>
  </si>
  <si>
    <t>Canceled: George/Matt DiMaria Interview</t>
  </si>
  <si>
    <t>As you know Matt is unable to make it today.  I hear you made plans to meet him in Palo Alto tomorrow.  Amy</t>
  </si>
  <si>
    <t>2001-06-26T20:00:00Z</t>
  </si>
  <si>
    <t>Canceled: Solutions Sales Training (mandatory!)</t>
  </si>
  <si>
    <t>Looks like most of you will now be gone so I'm re-scheduling this one.  This was the soonest I could find for all of you!    Amy</t>
  </si>
  <si>
    <t>2001-01-18T18:30:00Z</t>
  </si>
  <si>
    <t>Interview with Anthony Heard - Director, Tech Business</t>
  </si>
  <si>
    <t>MEETING-3468</t>
  </si>
  <si>
    <t>2001-04-20T21:00:00Z</t>
  </si>
  <si>
    <t>Canceled: Venk, George &amp; Will Mueke (He will call here)  Venk will participate first 5-10 minutes</t>
  </si>
  <si>
    <t>[atran, george.richard]</t>
  </si>
  <si>
    <t>SVCC "Cupertino Room"</t>
  </si>
  <si>
    <t>Updated: Off-site w/Dave Shrigley, Venk, Lisa Q, Gene, George, David C, David S, Glenn, Alex, Mitch</t>
  </si>
  <si>
    <t>Update: The off-site will be held in the "Cupertino Room" at SVCC.   Lunch, snacks and dinner will be served.</t>
  </si>
  <si>
    <t>2001-05-19T04:00:00Z</t>
  </si>
  <si>
    <t>Charlotte, NC</t>
  </si>
  <si>
    <t>FLIGHT SUMMARY -------------------------------------------------------------------------------- E-Ticket Confirmed Itinerary Number: 12206521673 Round Trip Booking ID: MVFYGC 1 adult USD 263.25 Taxes: USD 29.75  Total Cost: USD 293.00  Flight: from Washington, DC (IAD-Dulles) to Charlotte, NC (CLT-Douglas Intl.) Depart: 19-May-01 at 6:00 AM Arrive: 19-May-01 at 7:12 AM  Depart: Washington DC (IAD), 19-May-01 at 6:00 AM Arrive: Charlotte (CLT), 19-May-01 at 7:12 AM Flight: US Airways 1943 Aircraft: Boeing 737-300  Meal Service: n/a Duration: 1hr 12mn Distance: 327 mi Economy/Coach Class  Flight: from Charlotte, NC (CLT-Douglas Intl.) to Washington, DC (IAD-Dulles) Depart: 20-May-01 at 6:50 PM Arrive: 20-May-01 at 8:07 PM  Depart: Charlotte (CLT), 20-May-01 at 6:50 PM Arrive: Washington DC (IAD), 20-May-01 at 8:07 PM Flight: US Airways 361 Aircraft: Boeing 737-300  Meal Service: n/a Duration: 1hr 17mn Distance: 327 mi Economy/Coach Class    ----------------------------------------------------------------------</t>
  </si>
  <si>
    <t>conference call w/ broadbeam to talk about respective roadmaps</t>
  </si>
  <si>
    <t>[rsilverton, george.richard]</t>
  </si>
  <si>
    <t>2001-03-02T23:30:00Z</t>
  </si>
  <si>
    <t>Chris Freeman + 1, Venk, George, Ron re: CE Unterberg, Towbin</t>
  </si>
  <si>
    <t>2001-02-05T17:00:00Z</t>
  </si>
  <si>
    <t>George's office (call me at 206-323-5105)</t>
  </si>
  <si>
    <t>AT&amp;T/ASP pricing discussion</t>
  </si>
  <si>
    <t>2001-07-10T18:15:00Z</t>
  </si>
  <si>
    <t>Prakash's office?</t>
  </si>
  <si>
    <t>Meeting w/George Richard</t>
  </si>
  <si>
    <t>2001-02-01T23:30:00Z</t>
  </si>
  <si>
    <t>Conf call w/Taylor Sutherland from Accenture 800-446-1941, pc: 6156394 re: M&amp;A Sector, Financing &amp; Wireless side</t>
  </si>
  <si>
    <t>Updated: Venk/George 1:1 re: Biz Plan +</t>
  </si>
  <si>
    <t>2001-04-09T20:30:00Z</t>
  </si>
  <si>
    <t>Updated: Venk, George, Kimberlie &amp; Don</t>
  </si>
  <si>
    <t>Accenture - drop off Palm pilot to Tim Shea,Logo gifts for D. Fox</t>
  </si>
  <si>
    <t>1/1 update meeting with Chris</t>
  </si>
  <si>
    <t>George  I'm on the sales conf call at 8.00 which I take from my home office, then drive to San Jose to avoid the traffic (I wish). I should be in by 11.00 and I'll come and find you then.  Chris</t>
  </si>
  <si>
    <t>2001-02-16T19:30:00Z</t>
  </si>
  <si>
    <t>Interview with John Armbrsuter - Sales for N.C.</t>
  </si>
  <si>
    <t>MEETING-3482</t>
  </si>
  <si>
    <t>2001-07-03T17:30:00Z</t>
  </si>
  <si>
    <t>Meeting with Scott Dietzen - CTO @ BEA Systems</t>
  </si>
  <si>
    <t>This lunch was arranged at the request of Michelle Cheng, Director of Business Development at BEA.    Scott's assistant's name is Jenena Hansson.  Her direct dial number is (415) 402-7643.  Scott's cell phone number is (415) 613-2430.  Scott's assistant describes him as a tall, thin, blonde man with glasses.</t>
  </si>
  <si>
    <t>Updated: Discuss CGEY alliance agreements, amendments and other related documents</t>
  </si>
  <si>
    <t>BP w/ Venk</t>
  </si>
  <si>
    <t>[sanjose, george.richard]</t>
  </si>
  <si>
    <t>2001-04-30T18:30:00Z</t>
  </si>
  <si>
    <t>Updated: Charles Schwab - Brain storming session on EP solution</t>
  </si>
  <si>
    <t>All:  In our efforts to win a deal at Charles Schwab, our best bet is to partner with an SI on this. That SI will be CGE&amp;Y. Prior to setting up a meeting with CGE&amp;Y and then later, pitching a joint solution to Charles Schwab, I want to hold a brainstorming session to have everyone come up with their ideas based on previous meetings with Charles Schwab Co as well as understanding of the FSI market space.   In the interim, if you have voiced or written any previous ideas, if you could send them my way so that I can aggregate them, that would be helpful.   I hope to set up the meeting with CGEY mid-next week and then we can work on a joint proposal and submit and present to Schwab hopefully the week of May 7th (Chuck's schedule pending).  This will be a working lunch - so please bring your own lunch.    Regards,  Betty  Okay - Monday's are crazy and Venk is moving other meetings on me - sorry.</t>
  </si>
  <si>
    <t>Canceled: Venk/George MBOs</t>
  </si>
  <si>
    <t>MEETING-3488</t>
  </si>
  <si>
    <t>[atran, gpereira, george.richard]</t>
  </si>
  <si>
    <t>I'll provide dial in number</t>
  </si>
  <si>
    <t>Updated: Gartner conference on WAGs - hosted by Peter Lowber - 203/356-4700 ID#mbs97</t>
  </si>
  <si>
    <t>Peter will be hosting a teleconference on WAGs next Friday. Dial in number is in subject, as is ID. Say you're with AvocadoIT and provide ID. If they ask for a name, provide mine (we can have multiple persons from same company with one ID)  Ron  Also 11am session; ID is MBS98</t>
  </si>
  <si>
    <t>2001-06-28T22:00:00Z</t>
  </si>
  <si>
    <t>Conf Call w/Venk, George &amp; Will M (1 (800) 446-1941, pc: 7107395)</t>
  </si>
  <si>
    <t>2001-01-25T00:00:00Z</t>
  </si>
  <si>
    <t>704-365-6037</t>
  </si>
  <si>
    <t>Call Gene - re: comp plan, named accounts, usps, gsa sched</t>
  </si>
  <si>
    <t>2001-05-16T20:30:00Z</t>
  </si>
  <si>
    <t>2001-01-18T19:00:00Z</t>
  </si>
  <si>
    <t>Interview with Mike Kedkad - Director Tech Business</t>
  </si>
  <si>
    <t>Updated: Internal pre-meeting to prepare for CGEY afternoon meeting</t>
  </si>
  <si>
    <t>All:  I just want to put togehter all things and perspectives that I think CGEY will ask for and like to see happen. I want to ensure that we are all in agreement before the afternoon meeting.  Regards, Betty</t>
  </si>
  <si>
    <t>2001-01-15T17:00:00Z</t>
  </si>
  <si>
    <t>Updated: Interview with Luc Prieur - Director, Tech Business</t>
  </si>
  <si>
    <t>[tennille.tucker, george.richard]</t>
  </si>
  <si>
    <t>2001-01-05T23:00:00Z</t>
  </si>
  <si>
    <t>Interview with Nobuyuki Takaki</t>
  </si>
  <si>
    <t>2001-02-09T01:30:00Z</t>
  </si>
  <si>
    <t>Updated: Air2Web w/Venk, George &amp; Kimberlie</t>
  </si>
  <si>
    <t>Had to bump this one a little.</t>
  </si>
  <si>
    <t>2001-02-06T18:00:00Z</t>
  </si>
  <si>
    <t>AC Service Bureau: Rescheduled call...</t>
  </si>
  <si>
    <t>Talked to Bill...call rescheduled from today to Tue next week. There is no call-in number. We will have to call him. His phone numbers are:  925.358.7733 (Work) 916.716.4721 (Mobile)  Thanks!   Amit.</t>
  </si>
  <si>
    <t>2001-06-26T16:00:00Z</t>
  </si>
  <si>
    <t>2001-02-01T16:00:00Z</t>
  </si>
  <si>
    <t>Updated: Con call on Service Bureau w/Bill Crisafulli...</t>
  </si>
  <si>
    <t>George/Marie,  Please reconfirm your availability. I just confirmed the date and time with Bill Crisafulli. Thank you much!   Amit.</t>
  </si>
  <si>
    <t>MEETING-35</t>
  </si>
  <si>
    <t>[kawarjit.bedi, mahesh, agrover, rgantly, rosh.radhakrishnan]</t>
  </si>
  <si>
    <t>2001-03-31T00:00:00Z</t>
  </si>
  <si>
    <t>Meeting scheduled at the request of Mark Tracy.  Attendance by everyone is not mandatory, but he'd like you to attend if you can.  Thanks! Lisa</t>
  </si>
  <si>
    <t>2001-06-25T19:00:00Z</t>
  </si>
  <si>
    <t>Accenture -  AvocadoIT CON CALL</t>
  </si>
  <si>
    <t>| Meeting Telephone Number     847-714-4888          | Meeting Name                        AvocadoIT</t>
  </si>
  <si>
    <t>2001-01-26T16:30:00Z</t>
  </si>
  <si>
    <t>Canceled: Venk/George re: 2000 Bonus Payout</t>
  </si>
  <si>
    <t>Canceled: CGE&amp;Y Mtg w/Scott McGurl, Mike Helft, Venk &amp; George</t>
  </si>
  <si>
    <t>Already set by Betty so I'm removing this one.</t>
  </si>
  <si>
    <t>Updated: George/Venk 1:1</t>
  </si>
  <si>
    <t>[gpereira, george.richard]</t>
  </si>
  <si>
    <t>2001-03-01T20:00:00Z</t>
  </si>
  <si>
    <t>Updated: Technology OEM Mtg. w/Venk, Prakash, George, Steve S, Amitabh, Rajeev &amp; Glenn (sandwiches have been ordered)</t>
  </si>
  <si>
    <t>Sandwiches have been ordered for this meeting. Amy</t>
  </si>
  <si>
    <t>MEETING-3505</t>
  </si>
  <si>
    <t>meeting with George</t>
  </si>
  <si>
    <t>MEETING-3506</t>
  </si>
  <si>
    <t>Updated: George/Venk 1:1 + Bonus Review</t>
  </si>
  <si>
    <t>2001-01-26T18:00:00Z</t>
  </si>
  <si>
    <t>Finalize the bonus plan for executives for the year w/Venk, David S &amp; George</t>
  </si>
  <si>
    <t>MEETING-3509</t>
  </si>
  <si>
    <t>[sausalito, ray.rahamin, george.richard]</t>
  </si>
  <si>
    <t>2001-06-15T20:30:00Z</t>
  </si>
  <si>
    <t>P&amp;G mBusiness Strategy Meeting</t>
  </si>
  <si>
    <t>Dial In 877-865-7029 Pass Code 6198778 4215170</t>
  </si>
  <si>
    <t>2001-02-27T20:00:00Z</t>
  </si>
  <si>
    <t>MEETING-3512</t>
  </si>
  <si>
    <t>George's conference room</t>
  </si>
  <si>
    <t>MEETING-3514</t>
  </si>
  <si>
    <t>2001-05-15T14:30:00Z</t>
  </si>
  <si>
    <t>Board Conf. Call (888-313-1402, pc: 6384857#)</t>
  </si>
  <si>
    <t>2001-01-20T00:00:00Z</t>
  </si>
  <si>
    <t>I got Prakash to do this one so you're off the hook (unless you want to meet him?).   Thanks George.</t>
  </si>
  <si>
    <t>1:1 w/George &amp; Venk</t>
  </si>
  <si>
    <t>MEETING-3518</t>
  </si>
  <si>
    <t>2001-04-09T16:00:00Z</t>
  </si>
  <si>
    <t>John Hankey @ Novell</t>
  </si>
  <si>
    <t>Lunch Meeting w Tim Shea</t>
  </si>
  <si>
    <t>Updated: Concall with Greg Martin (Corillian)</t>
  </si>
  <si>
    <t>call in number: 630.424.7625 passcode 6764444   Greg had initially asked for a concall on Monday.  I'm pushing for an in-person meeting in Beaverton, OR.  Corillian has decided to renew their reseller contract with 724, despite having no revenue to show for it in the first year.  As such, their interest level in OEM'ing AvocadoIT has diminished.  On Monday, they would like to discuss the terms for a reseller relationship with AvocadoIT.  In other words, they would resale both AvocadoIT and 724.  So, the question I left them with is, "If you are going to continue reselling 724, what does that leave for AvocadoIT?"  That will be the point of the discussion.  Andy</t>
  </si>
  <si>
    <t>2001-09-14T20:00:00Z</t>
  </si>
  <si>
    <t>2001-02-07T19:30:00Z</t>
  </si>
  <si>
    <t>Canceled: CONFIRMED - Interview with Brad Bull - Sales Account Manager - LA</t>
  </si>
  <si>
    <t>This candidate is flying from LA.</t>
  </si>
  <si>
    <t>2001-05-09T20:00:00Z</t>
  </si>
  <si>
    <t>Review dilution spreadsheet w/George re: Sitraka</t>
  </si>
  <si>
    <t>George,  Prakash's plane from Atlanta does not land in SJ until 10:47 AM on the 9th.  I rescheduled this appointment to this time.  Sorry for the confusion.  Lisa</t>
  </si>
  <si>
    <t>Interview with Eric Blando - Sales Candidate</t>
  </si>
  <si>
    <t>Updated: Telco as a Successful Channel w/Scott W (to lead), Venk, George, Matt, David C, Amitabh (800-446-1941 int'l: 6304248476 pc: 6375704)</t>
  </si>
  <si>
    <t>Sorry, had to move this one since David C will be calling from Europe (800-446-1941 int'l: 6304248476 pc: 6375704). Amy</t>
  </si>
  <si>
    <t>Review of Japan Business Plan</t>
  </si>
  <si>
    <t>MEETING-3529</t>
  </si>
  <si>
    <t>Canceled: Thinque A/R - Michael Ozen: 818-752-1350 x163</t>
  </si>
  <si>
    <t>Kelly Tate - Accenture / USPS contract</t>
  </si>
  <si>
    <t>2001-02-06T19:30:00Z</t>
  </si>
  <si>
    <t>Updated: Interview with Phillip Barnhart - Sales Engineer Candidate</t>
  </si>
  <si>
    <t>This candidate is flying in from Austin.</t>
  </si>
  <si>
    <t>Interview with Jyoti Paul</t>
  </si>
  <si>
    <t>Candidate for Scott Weller.  Resume attached.</t>
  </si>
  <si>
    <t>MEETING-3534</t>
  </si>
  <si>
    <t>George,  Here is the status report that I wanted to talk to you about.    Also the two positions for Craig Stewart, do you think it's necessary to continue to recruit for these positions.  If so, will these positions report to Scott Weller or to you??     Khou</t>
  </si>
  <si>
    <t>2001-04-09T22:30:00Z</t>
  </si>
  <si>
    <t>Canceled: Venk, George, Will Mueke</t>
  </si>
  <si>
    <t>Will had to cancel.  I will re-schedule when I hear back. Amy</t>
  </si>
  <si>
    <t>Discuss Corillian terms</t>
  </si>
  <si>
    <t>2001-08-29T18:00:00Z</t>
  </si>
  <si>
    <t>Interview with Allen Seirafi - Sales Engineer candidate</t>
  </si>
  <si>
    <t>This candidate is flying in from New York.</t>
  </si>
  <si>
    <t>Microstrategies Bldg</t>
  </si>
  <si>
    <t>Dinner - Hard Times Cafe w/Vince</t>
  </si>
  <si>
    <t>MEETING-3540</t>
  </si>
  <si>
    <t>2001-05-01T21:15:00Z</t>
  </si>
  <si>
    <t>Canceled: Urgent conf call w/CGEY: Venk, George, Mike Helth &amp; Scott McGirl (877-853-6804, pc 33908)</t>
  </si>
  <si>
    <t>Just found out this was cancelled!</t>
  </si>
  <si>
    <t>George Richard/Don Giesen (VP Sales) Interview</t>
  </si>
  <si>
    <t>2001-04-19T15:30:00Z</t>
  </si>
  <si>
    <t>Meet:  Matt/George</t>
  </si>
  <si>
    <t>[sweller, george.richard]</t>
  </si>
  <si>
    <t>2001-04-04T23:00:00Z</t>
  </si>
  <si>
    <t>Telco w/Venk, George, Scott</t>
  </si>
  <si>
    <t>2001-03-19T17:00:00Z</t>
  </si>
  <si>
    <t>MEETING-3545</t>
  </si>
  <si>
    <t>Canceled: Training</t>
  </si>
  <si>
    <t>George is out of town, will need to reschedule...</t>
  </si>
  <si>
    <t>2001-02-07T21:30:00Z</t>
  </si>
  <si>
    <t>Biz Dev Comp Plan</t>
  </si>
  <si>
    <t>MEETING-3547</t>
  </si>
  <si>
    <t>2001-08-06T18:00:00Z</t>
  </si>
  <si>
    <t>Updated: Venk, George, Prakash, Goldman M&amp;A Team</t>
  </si>
  <si>
    <t>This meeting was requested by George on 7/31.    "The first half of the meeting will focus on the current state of EP's technology and roadmap and to a lesser extent the Company's competitive position. Goldman's analyst Rajiv Dasajiv will attend the first half of the meeting accompanied by Will Mueckie, Brian Farr and Pooja Grover. The second half of the meeting will focus on EP's performance to date and outlook for the remainder of the year. I will host the entire meeting and would request that both Venk and Prakash attend the first half of the meeting from 10am to noon."  Amy</t>
  </si>
  <si>
    <t>2001-02-05T20:30:00Z</t>
  </si>
  <si>
    <t>Lunch with Chris</t>
  </si>
  <si>
    <t>Service Bureau pricing: Con call with Bill Crisafulli...</t>
  </si>
  <si>
    <t>Tennille,  Please pass this message to George as he is traveling. The con call with Bill Crisafulli scheduled for today has been moved to Mon, Jan 29 for 9-10a. Thanks!   Amit.</t>
  </si>
  <si>
    <t>2001-01-01T01:00:00Z</t>
  </si>
  <si>
    <t>Party @ Vince &amp; Melisa</t>
  </si>
  <si>
    <t>MEETING-3550</t>
  </si>
  <si>
    <t>MEETING-3551</t>
  </si>
  <si>
    <t>Executive Social @ Venk's Home (Details attached)</t>
  </si>
  <si>
    <t>2001-04-02T19:00:00Z</t>
  </si>
  <si>
    <t>2001-03-23T21:30:00Z</t>
  </si>
  <si>
    <t>Updated: Venk, George, Marie re: Financials</t>
  </si>
  <si>
    <t>2001-03-12T16:00:00Z</t>
  </si>
  <si>
    <t>Canceled: Venk, David S, George Merit Recommendation</t>
  </si>
  <si>
    <t>Venk will be in Europe so I'm cancelling...Amy</t>
  </si>
  <si>
    <t>2001-02-08T01:00:00Z</t>
  </si>
  <si>
    <t>George's Office</t>
  </si>
  <si>
    <t>Meeting with George re: OEM/Pervasive type pricing</t>
  </si>
  <si>
    <t>MEETING-3556</t>
  </si>
  <si>
    <t>2001-07-31T19:30:00Z</t>
  </si>
  <si>
    <t>[germana.martinez]</t>
  </si>
  <si>
    <t>2002-12-17T19:30:00Z</t>
  </si>
  <si>
    <t>ABD Meeting</t>
  </si>
  <si>
    <t>MEETING-3559</t>
  </si>
  <si>
    <t>[sausalito, germana.martinez]</t>
  </si>
  <si>
    <t>2002-04-19T20:30:00Z</t>
  </si>
  <si>
    <t>HQ Customer meeting</t>
  </si>
  <si>
    <t>Haircut - Tina</t>
  </si>
  <si>
    <t>2002-10-24T15:00:00Z</t>
  </si>
  <si>
    <t>MEETING-3561</t>
  </si>
  <si>
    <t>[hayward, germana.martinez]</t>
  </si>
  <si>
    <t>2002-04-18T18:00:00Z</t>
  </si>
  <si>
    <t>Lunch Meeting with Ray Chernaskey</t>
  </si>
  <si>
    <t>2002-04-05T20:00:00Z</t>
  </si>
  <si>
    <t>Interview with Brian Bagesse - Inside Sales Position</t>
  </si>
  <si>
    <t>Resume to follow.</t>
  </si>
  <si>
    <t>2002-03-20T17:00:00Z</t>
  </si>
  <si>
    <t>Call candidates for Stuart.</t>
  </si>
  <si>
    <t>[sausalito, amy.moore, germana.martinez]</t>
  </si>
  <si>
    <t>2002-07-19T15:00:00Z</t>
  </si>
  <si>
    <t>[mstewart, germana.martinez]</t>
  </si>
  <si>
    <t>2002-06-07T17:00:00Z</t>
  </si>
  <si>
    <t>Communications Meeting (800-213-0326, pc: 366065)</t>
  </si>
  <si>
    <t>Good news is coming.  Please try your best to attend.  Thanks, Amy</t>
  </si>
  <si>
    <t>MEETING-3567</t>
  </si>
  <si>
    <t>Finance/Marketing/IT Office</t>
  </si>
  <si>
    <t>Updated: Accounting Department Weekly All Hands Meeting</t>
  </si>
  <si>
    <t>Agenda:  1) Set priorities for the week 2) Discuss prior week's activities 3) Issues that need resolution 4) Review close schedule 5) Special projects 6) Other items as needed</t>
  </si>
  <si>
    <t>2002-04-23T17:30:00Z</t>
  </si>
  <si>
    <t>Get sea world coupons for Diva</t>
  </si>
  <si>
    <t>2002-10-23T21:00:00Z</t>
  </si>
  <si>
    <t>2001-02-07T13:30:00Z</t>
  </si>
  <si>
    <t>Penara Bakery, Fairfax Town Center</t>
  </si>
  <si>
    <t>Walter Henderson - NetCache</t>
  </si>
  <si>
    <t>2002-04-17T21:00:00Z</t>
  </si>
  <si>
    <t>Meeting with Ray Chernaskey</t>
  </si>
  <si>
    <t>2002-09-24T23:00:00Z</t>
  </si>
  <si>
    <t>CONFIRMED - Interview with Matt Keil, Director of Marketing</t>
  </si>
  <si>
    <t>MEETING-3572</t>
  </si>
  <si>
    <t>2002-04-05T18:30:00Z</t>
  </si>
  <si>
    <t>2002-08-16T20:00:00Z</t>
  </si>
  <si>
    <t>Interview with Paulo Chow - Director of Marketing Candidate</t>
  </si>
  <si>
    <t>MEETING-3574</t>
  </si>
  <si>
    <t>2002-03-23T01:00:00Z</t>
  </si>
  <si>
    <t>840 N. First Street, San Jose</t>
  </si>
  <si>
    <t>Dinner meeting/interview with Ray Chernaskey (Candidate for east coast sales rep)</t>
  </si>
  <si>
    <t>Scheduled at the request of Stuart Finn.  Resume is attached below.     Mark - Prakash will be meeting with Ray in the Berkeley conference room until 5PM.</t>
  </si>
  <si>
    <t>MEETING-3575</t>
  </si>
  <si>
    <t>2002-08-07T21:00:00Z</t>
  </si>
  <si>
    <t>Interview with Brenda Friederich - Director of Marketing Position</t>
  </si>
  <si>
    <t>2002-03-11T16:00:00Z</t>
  </si>
  <si>
    <t>QuickBooks Training</t>
  </si>
  <si>
    <t>We'll start whenever the equipment can get set up, and finish when we think we're ready.</t>
  </si>
  <si>
    <t>2002-07-18T19:00:00Z</t>
  </si>
  <si>
    <t>2002-11-04T17:30:00Z</t>
  </si>
  <si>
    <t>Benefits Alliance - Online Services Transition Training</t>
  </si>
  <si>
    <t>2002-04-17T19:00:00Z</t>
  </si>
  <si>
    <t>Lunch - George</t>
  </si>
  <si>
    <t>MEETING-3580</t>
  </si>
  <si>
    <t>2002-09-24T22:00:00Z</t>
  </si>
  <si>
    <t>2002-04-05T18:00:00Z</t>
  </si>
  <si>
    <t>MEETING-3582</t>
  </si>
  <si>
    <t>2002-07-18T15:00:00Z</t>
  </si>
  <si>
    <t>2002-06-04T23:30:00Z</t>
  </si>
  <si>
    <t>Conf call with Ann Chau - 408-971-0282</t>
  </si>
  <si>
    <t>Interview with Wanda Pansky - Inside Sales Position</t>
  </si>
  <si>
    <t>2002-04-17T16:00:00Z</t>
  </si>
  <si>
    <t>2002-09-24T21:00:00Z</t>
  </si>
  <si>
    <t>Interview with Brenda Spisak - Inside Sales Positions</t>
  </si>
  <si>
    <t>MEETING-3588</t>
  </si>
  <si>
    <t>2002-08-16T19:00:00Z</t>
  </si>
  <si>
    <t>LUNCH Interview with Paulo Chow - Director of Marketing Candidate</t>
  </si>
  <si>
    <t>Can you take him to lunch??  Thanks.</t>
  </si>
  <si>
    <t>2002-03-22T23:30:00Z</t>
  </si>
  <si>
    <t>Interview with Ray Chernaskey (Candidate for east coast sales rep)</t>
  </si>
  <si>
    <t>Scheduled at the request of Stuart Finn.  Resume is attached below.     Prakash - Matt will meet with Ray just prior to you until 3:30.  He is scheduled to have a dinner meeting with Mark Tapling at 5PM.</t>
  </si>
  <si>
    <t>2001-01-25T15:00:00Z</t>
  </si>
  <si>
    <t>202-268-4161</t>
  </si>
  <si>
    <t>Tom Clark-@ USPS present contract</t>
  </si>
  <si>
    <t>[hayward, amy.moore, germana.martinez]</t>
  </si>
  <si>
    <t>2002-08-08T17:00:00Z</t>
  </si>
  <si>
    <t>AvocadoIT WT Picnic Planning!</t>
  </si>
  <si>
    <t>MEETING-3591</t>
  </si>
  <si>
    <t>2002-03-21T18:00:00Z</t>
  </si>
  <si>
    <t>Baker Law Corp Seminar</t>
  </si>
  <si>
    <t>2002-07-08T23:00:00Z</t>
  </si>
  <si>
    <t>Conf call reg: RFP from Aventis</t>
  </si>
  <si>
    <t>Per Ray Chernaskey's request.  Call in #:</t>
  </si>
  <si>
    <t>1-888-311-0082  Passcode:</t>
  </si>
  <si>
    <t>709 9151  Conf. #:</t>
  </si>
  <si>
    <t>594 1756</t>
  </si>
  <si>
    <t>MEETING-3593</t>
  </si>
  <si>
    <t>2002-05-06T23:00:00Z</t>
  </si>
  <si>
    <t>Give tickets to Prakash</t>
  </si>
  <si>
    <t>2002-04-17T22:30:00Z</t>
  </si>
  <si>
    <t>Phone interview with Joe Schultz.  Please call him at 630-235-3699 (Cell)</t>
  </si>
  <si>
    <t>2002-10-04T22:25:00Z</t>
  </si>
  <si>
    <t>call julio at 569-2840</t>
  </si>
  <si>
    <t>MEETING-3596</t>
  </si>
  <si>
    <t>2002-04-16T18:30:00Z</t>
  </si>
  <si>
    <t>2002-09-24T20:00:00Z</t>
  </si>
  <si>
    <t>CONFIRMED - Phone interview with Matt Keil, Director of Marketing</t>
  </si>
  <si>
    <t>Please let me know what number you want him to call you or you can call Amy at 408-562-8032 as I will be out of the office next week.</t>
  </si>
  <si>
    <t>MEETING-3598</t>
  </si>
  <si>
    <t>Meet to discuss company picnic</t>
  </si>
  <si>
    <t>2002-05-30T19:30:00Z</t>
  </si>
  <si>
    <t>Wing Wah Chinese Restaurant</t>
  </si>
  <si>
    <t>Andy Wong's farewell lunch</t>
  </si>
  <si>
    <t>Please RSVP so I may make reservations.  WING WAH RESTAURANT 2068 N CAPITOL AVE, SAN JOSE, CA 95132 (408) 942-5450</t>
  </si>
  <si>
    <t>2002-05-03T15:00:00Z</t>
  </si>
  <si>
    <t>2002-04-17T22:00:00Z</t>
  </si>
  <si>
    <t>Phone interview with Bob Jines.  Please call him at 630-460-9015 Cell</t>
  </si>
  <si>
    <t>MEETING-3602</t>
  </si>
  <si>
    <t>MEETING-3603</t>
  </si>
  <si>
    <t>2002-09-10T19:30:00Z</t>
  </si>
  <si>
    <t>Teresa to Choose</t>
  </si>
  <si>
    <t>Lunch in Celebration of Teresa's EP Anniversary (and Germana's, too!)</t>
  </si>
  <si>
    <t>Hope you can all come - my treat!</t>
  </si>
  <si>
    <t>2002-08-16T17:00:00Z</t>
  </si>
  <si>
    <t>2002-03-22T22:00:00Z</t>
  </si>
  <si>
    <t>Scheduled at the request of Stuart Finn.  Resume is attached below.    Matt- Amitabh will be with Ray just prior to you until 2:00.  Prakash follows you at 3:30 sharp.</t>
  </si>
  <si>
    <t>2002-08-07T18:30:00Z</t>
  </si>
  <si>
    <t>Meeting with Karole</t>
  </si>
  <si>
    <t>2002-06-24T20:30:00Z</t>
  </si>
  <si>
    <t>Today's conf call with Biogen</t>
  </si>
  <si>
    <t>Per Richard Yoza, today's conference call information:  Call in:</t>
  </si>
  <si>
    <t>1-888-311-0089  Pass Code:</t>
  </si>
  <si>
    <t>798 0896</t>
  </si>
  <si>
    <t>2002-05-02T19:00:00Z</t>
  </si>
  <si>
    <t>Jean Berberich- P&amp;G - will call from conf room</t>
  </si>
  <si>
    <t>Wireless knowledge - lotus notes and server synch B2E -</t>
  </si>
  <si>
    <t>MEETING-3610</t>
  </si>
  <si>
    <t>2002-04-17T20:00:00Z</t>
  </si>
  <si>
    <t>Phone interview with Dana Schmidt.  Please call him at 847-516-0813 (Cell)</t>
  </si>
  <si>
    <t>MEETING-3611</t>
  </si>
  <si>
    <t>2002-10-02T21:30:00Z</t>
  </si>
  <si>
    <t>Training - New office supply vendor (My Office Products)</t>
  </si>
  <si>
    <t>All,  With Susan's blessing and approval, we will be trying out a new office supply vendor, "My Office Products".   Their pricing on many items, particularly items we order on a regular basis (copier paper and laser printer toner) is less than that of Corporate Express.    Their online ordering system is very similar to Corporate Express's, and works in much the same way.  Our sales representative, Janie Miller-Gazay and her IT guy, Bryant, want to come in and give all of us who will be using the system, a brief overview of how it works, and set us all with user names and passwords to get us started.    Thanks everyone!  Best, Lisa</t>
  </si>
  <si>
    <t>2002-04-15T21:00:00Z</t>
  </si>
  <si>
    <t>2002-09-05T20:00:00Z</t>
  </si>
  <si>
    <t>Audit Room</t>
  </si>
  <si>
    <t>Finance Dept Meeting - August Close &amp; Other issues</t>
  </si>
  <si>
    <t>Please let me know if you can make this.  Thanks, Susan</t>
  </si>
  <si>
    <t>2002-05-02T15:00:00Z</t>
  </si>
  <si>
    <t>2002-09-30T18:30:00Z</t>
  </si>
  <si>
    <t>Conference call w/Ruby Foote re: online booking w/GlobalEZ (800-213-0326, pc: 366065#)</t>
  </si>
  <si>
    <t>2002-04-15T19:00:00Z</t>
  </si>
  <si>
    <t>Lunch meeting with Ray Chernaskey</t>
  </si>
  <si>
    <t>2002-04-05T19:00:00Z</t>
  </si>
  <si>
    <t>2002-08-19T18:30:00Z</t>
  </si>
  <si>
    <t>2002-03-22T20:30:00Z</t>
  </si>
  <si>
    <t>Updated: Interview with Ray Chernaskey (Candidate for east coast sales rep)</t>
  </si>
  <si>
    <t>Scheduled at the request of Stuart Finn.  Resume is attached below.    Amitabh - I know this isn't the time that we discussed earlier, but I'm having to shuffle people around in an attempt to accommodate everyone's schedules.  As it stands now, Andy will meet with Ray from 11-12:30.  Matt will follow you from 2-3:30.  Thanks!</t>
  </si>
  <si>
    <t>2001-04-18T13:30:00Z</t>
  </si>
  <si>
    <t>Inciscent, Inc.</t>
  </si>
  <si>
    <t>Tonya.Wiley 703-205-5921</t>
  </si>
  <si>
    <t>Updated: E-Managers Mtg. to review populated Performance Assessment Forms (800-213-0326, pc: 366065)</t>
  </si>
  <si>
    <t>2002-06-20T22:00:00Z</t>
  </si>
  <si>
    <t>Interview with Brett Ehrlich - Director, Product Marketing</t>
  </si>
  <si>
    <t>MEETING-3622</t>
  </si>
  <si>
    <t>2002-05-30T19:00:00Z</t>
  </si>
  <si>
    <t>Meeting with cake lady</t>
  </si>
  <si>
    <t>2002-05-01T15:00:00Z</t>
  </si>
  <si>
    <t>MEETING-3624</t>
  </si>
  <si>
    <t>2002-04-18T23:30:00Z</t>
  </si>
  <si>
    <t>MEETING-3625</t>
  </si>
  <si>
    <t>New employee orientation with Ray Chernaskey</t>
  </si>
  <si>
    <t>[yumiko.kawakami, mstewart, jmcneely, germana.martinez]</t>
  </si>
  <si>
    <t>Updated: Communications Meeting/Auction Review (800-213-0326, 366065#)</t>
  </si>
  <si>
    <t>Interview with Tracy Bachich - Inside Sales Candidate</t>
  </si>
  <si>
    <t>MEETING-3628</t>
  </si>
  <si>
    <t>2002-04-26T16:00:00Z</t>
  </si>
  <si>
    <t>Order lunch for sales meeting</t>
  </si>
  <si>
    <t>2002-08-26T23:00:00Z</t>
  </si>
  <si>
    <t>Sanjay's COBRA</t>
  </si>
  <si>
    <t>iSolutions meeting</t>
  </si>
  <si>
    <t>Kathleen Kalchthaler.  VP of mid atlantic region. Jeff Ozolins  CFO  iSolutions 580 Herndon Parkway, Suite 500  Herndon, VA 20170  703-481-8960 x101 Virginia direct  904-998-2921 Florida direct</t>
  </si>
  <si>
    <t>MEETING-3630</t>
  </si>
  <si>
    <t>2002-03-22T19:00:00Z</t>
  </si>
  <si>
    <t>Scheduled at the request of Stuart Finn.  Resume is attached below.     Andy - Richard Yoza will be with Ray prior to you until 11:30.  Matt follows you at 12:30.</t>
  </si>
  <si>
    <t>MEETING-3632</t>
  </si>
  <si>
    <t>MEETING-3633</t>
  </si>
  <si>
    <t>2002-06-20T21:00:00Z</t>
  </si>
  <si>
    <t>2002-04-30T21:30:00Z</t>
  </si>
  <si>
    <t>2002-04-18T23:00:00Z</t>
  </si>
  <si>
    <t>2002-10-01T22:15:00Z</t>
  </si>
  <si>
    <t>Dr. appointment Lynn Magnet Psychiatry Bldg 4 at 4:00pm</t>
  </si>
  <si>
    <t>MEETING-3637</t>
  </si>
  <si>
    <t>2002-04-10T21:00:00Z</t>
  </si>
  <si>
    <t>Call Jennifer at 831-214-1827 - Photographer</t>
  </si>
  <si>
    <t>2002-04-30T21:00:00Z</t>
  </si>
  <si>
    <t>2002-04-12T17:00:00Z</t>
  </si>
  <si>
    <t>Meeting with Sharon Yogi.</t>
  </si>
  <si>
    <t>MEETING-3641</t>
  </si>
  <si>
    <t>2002-08-07T23:30:00Z</t>
  </si>
  <si>
    <t>MEETING-3642</t>
  </si>
  <si>
    <t>2002-03-22T17:30:00Z</t>
  </si>
  <si>
    <t>Scheduled at the request of Stuart Finn.  Resume is provided below.     Richard - Ray will be with Toshi until 9:30.  Andy will meet with Ray directly following you at 11:00.</t>
  </si>
  <si>
    <t>MEETING-3643</t>
  </si>
  <si>
    <t>MEETING-3644</t>
  </si>
  <si>
    <t>2002-04-30T20:30:00Z</t>
  </si>
  <si>
    <t>2002-04-18T22:30:00Z</t>
  </si>
  <si>
    <t>Phone interview with Wanda Pansky - Inside Sales Position</t>
  </si>
  <si>
    <t>Sorry to keep chaning it on you. :-)  Tom, let me know what number is best to use to call you on.  Thanks.</t>
  </si>
  <si>
    <t>MEETING-3647</t>
  </si>
  <si>
    <t>2002-04-02T22:30:00Z</t>
  </si>
  <si>
    <t>Conference call reg: MSB Production Roll Out</t>
  </si>
  <si>
    <t>Talk with Steve Roth and team about AvocadoIT in the MSB Production Roll Out.  Call in #:</t>
  </si>
  <si>
    <t>7560775  Conf #:</t>
  </si>
  <si>
    <t>2002-07-26T16:00:00Z</t>
  </si>
  <si>
    <t>Phone call with Dr. Peggy Van Cliffe</t>
  </si>
  <si>
    <t>972-3095</t>
  </si>
  <si>
    <t>2001-03-20T12:30:00Z</t>
  </si>
  <si>
    <t>AFCEA Wireless Meeting</t>
  </si>
  <si>
    <t>MEETING-3650</t>
  </si>
  <si>
    <t>2002-08-26T20:30:00Z</t>
  </si>
  <si>
    <t>Therapist Appointment with Lynn Magnet at 2:00pm bldg 4 - 972-3219</t>
  </si>
  <si>
    <t>Shannon's number 972-3419</t>
  </si>
  <si>
    <t>MEETING-3651</t>
  </si>
  <si>
    <t>2002-08-07T23:00:00Z</t>
  </si>
  <si>
    <t>MEETING-3652</t>
  </si>
  <si>
    <t>2002-03-22T16:00:00Z</t>
  </si>
  <si>
    <t>Interview set up at Stuart Finn's request.  Resume is provided below.     Toshi - Stuart will be with Ray from 7:30 to 8:00.  Richard Yoza will follow you beginning promptly @9:00AM.</t>
  </si>
  <si>
    <t>MEETING-3653</t>
  </si>
  <si>
    <t>2002-06-24T22:00:00Z</t>
  </si>
  <si>
    <t>To discuss incoming resumes</t>
  </si>
  <si>
    <t>[karna.gupta, marie.washington, germana.martinez]</t>
  </si>
  <si>
    <t>2001-06-25T21:30:00Z</t>
  </si>
  <si>
    <t>Updated: Operations Review: 800-446-1941, pc: 6636311#, int'l: 630 424 8476</t>
  </si>
  <si>
    <t>It was requested that these be moved to 2:30pm PST at the last meeting.</t>
  </si>
  <si>
    <t>2002-05-02T01:00:00Z</t>
  </si>
  <si>
    <t>Updated: Mark's Sales Dinner (Stratta Grill &amp; Cafe, 71 E. San Fernando St., San Jose)</t>
  </si>
  <si>
    <t>Sorry this should be on 5/1! 71 E. San Fernando St., San Jose 408/293-1121  Start on N 1ST ST going towards OLD BAYSHORE HWY 0.5  Bear Left on OLD BAYSHORE HWY 0.3  Bear Right on N 4TH ST 2.6  Continue on S 4TH ST 0.1  Turn Right on E SAN FERNANDO ST 0.1 (71 E. San Fernando St)</t>
  </si>
  <si>
    <t>2002-03-22T16:30:00Z</t>
  </si>
  <si>
    <t>Meet with Ryan Glover</t>
  </si>
  <si>
    <t>2002-10-25T15:00:00Z</t>
  </si>
  <si>
    <t>MEETING-3658</t>
  </si>
  <si>
    <t>2002-04-18T21:00:00Z</t>
  </si>
  <si>
    <t>MEETING-3659</t>
  </si>
  <si>
    <t>2002-08-16T18:00:00Z</t>
  </si>
  <si>
    <t>PHONE Interview with Paulo Chow - Director of Marketing Candidate</t>
  </si>
  <si>
    <t>Please let me know which number he can call you at. Thanks.</t>
  </si>
  <si>
    <t>2001-05-27T12:00:00Z</t>
  </si>
  <si>
    <t>James Smith</t>
  </si>
  <si>
    <t>MEETING-3660</t>
  </si>
  <si>
    <t>2002-03-22T18:00:00Z</t>
  </si>
  <si>
    <t>MEETING-3661</t>
  </si>
  <si>
    <t>2002-08-07T22:00:00Z</t>
  </si>
  <si>
    <t>2002-03-22T15:30:00Z</t>
  </si>
  <si>
    <t>Interview with Ray Chernaskey (Candidate for east coast sales)</t>
  </si>
  <si>
    <t>Stuart - Toshi will following you from 8-9:30AM (this time slot was not ideal for Matt)</t>
  </si>
  <si>
    <t>MEETING-3663</t>
  </si>
  <si>
    <t>[gpereira]</t>
  </si>
  <si>
    <t>Presentation and whitepaper meeting</t>
  </si>
  <si>
    <t>Want to get together before the afternoon meeting to continue to flesh out presentation/messaging</t>
  </si>
  <si>
    <t>2001-01-05T22:30:00Z</t>
  </si>
  <si>
    <t>MEETING-3665</t>
  </si>
  <si>
    <t>Prakash and Glenn - 1:1</t>
  </si>
  <si>
    <t>If Prakash wants this 1:1 to be recurring, I will update the appointment accordingly :-)</t>
  </si>
  <si>
    <t>Analyst meeting</t>
  </si>
  <si>
    <t>MEETING-3668</t>
  </si>
  <si>
    <t>2001-07-05T18:30:00Z</t>
  </si>
  <si>
    <t>Integration Project Meeting</t>
  </si>
  <si>
    <t>[sausalito, gpereira]</t>
  </si>
  <si>
    <t>Discuss installation</t>
  </si>
  <si>
    <t>2001-05-12T15:30:00Z</t>
  </si>
  <si>
    <t>Westfields</t>
  </si>
  <si>
    <t>Golf with Jim Murphy</t>
  </si>
  <si>
    <t>2001-03-12T17:30:00Z</t>
  </si>
  <si>
    <t>Venk/Glenn 1:1</t>
  </si>
  <si>
    <t>2001-07-05T22:30:00Z</t>
  </si>
  <si>
    <t>Updated: Matt/Glenn 1:1</t>
  </si>
  <si>
    <t>Glenn, Matt decided not to come back in but, will call you from his mobile. Amy</t>
  </si>
  <si>
    <t>MEETING-3674</t>
  </si>
  <si>
    <t>2001-05-08T17:00:00Z</t>
  </si>
  <si>
    <t>Discussing New Icon Development</t>
  </si>
  <si>
    <t>To discuss icon development for Thin Air App</t>
  </si>
  <si>
    <t>[atran, gpereira, rsilverton]</t>
  </si>
  <si>
    <t>ComputerWorld Meeting</t>
  </si>
  <si>
    <t>Jill Colley from Computerworld would like to come in and talk to us this Friday about the following subjects:  These are the opportunities that I think might be of interest to AvocadoIT and which I will discuss at our meeting:  ...our Executive Level Premier 100 Conference ...our Books for IT Leaders Series ( "The Freedom Economy" is due out in June) ...our supplement - ComputerworldROI (the September issue is all about Wireless issues) ...our Wireless Resource Center (allowing targeted messaging online) ...our Wireless email newsletter, and ...lots of custom publishing opportunities (such as our mCommerce White Paper)  In our meeting, I would also like to hear from you who AvocadoIT's target audience is, goals you have and challenges you are facing this year, and explore ways in which Computerworld may also be a resource to you (such as IDC research).  Any one who would like to attend is invited. Please respond before this Tuesday (5/8/01)EOD. thank you jaime</t>
  </si>
  <si>
    <t>MEETING-3676</t>
  </si>
  <si>
    <t>2001-03-06T20:30:00Z</t>
  </si>
  <si>
    <t>FW: Review of SFS for  i18n of admin tool</t>
  </si>
  <si>
    <t>Monday, March 05, 2001 1:10 PM To:</t>
  </si>
  <si>
    <t>Rajdeep Kaur; Howard Mora; Publications Team; Nihar Mehta; Om Sonie; Jaigak Song; Conference Room - Pacifica; Madhu Prakash - India Cc:</t>
  </si>
  <si>
    <t>Ann Sasso When:</t>
  </si>
  <si>
    <t>Tuesday, March 06, 2001 12:30 PM-1:00 PM (GMT-08:00) Pacific Time (US &amp; Canada); Tijuana. Where:</t>
  </si>
  <si>
    <t>Pacifica conference room       Madhu, Can you pl review the specs and give your feedback before this meeting.</t>
  </si>
  <si>
    <t>Lunch w/ Ashok</t>
  </si>
  <si>
    <t>2001-06-21T22:45:00Z</t>
  </si>
  <si>
    <t>Matt/Glenn 1:1</t>
  </si>
  <si>
    <t>2001-02-27T05:00:00Z</t>
  </si>
  <si>
    <t>HP Road Show - Phil, PA</t>
  </si>
  <si>
    <t>2001-07-03T22:00:00Z</t>
  </si>
  <si>
    <t>Updated: Discuss EMDS tools</t>
  </si>
  <si>
    <t>Milpitas Conference Room  Gentlemen,  As you know, we're trying to get many of our ASP applications within EMDS to improve supportability.  For large applications such as E*TRADE &amp; Fidelity Canada, the amount of effort to re-do these application in EMDS is estimated at 5 &amp; 3 man-months respectively.  Getting all of the ASP customers in EMDS is estimated at an approx. 1.5 - 2 man-year effort (all of which is not billable work).  It would be very beneficial to have a tool that would allow an epXML-tweaked application to be imported into EMDS rather than having to re-do the application totally within EMDS.  Even if this tool wouldn't do the entire conversion into EMDS, it probably could still save many man-months of effort for the company.  Another benefit to such a tool, would be to allow (under controlled access), the ability to handle sites that cannot be performed in EMDS due to various constraints to eventually be brought into the tool.  Perhaps functionality that cannot be performed within the tool would be grouped into EMDS objects that could only be worked on through a text editor but the remainder of the application could still be supported by the tool rather than today's either/or scenario.  Another item that should be discussed is the tools/process we're planning to provide application developers for migrating their applications to our 4.0 release.  We should try to provide a tool to assist in the migration rather than relying on a process that instructs developers to ro-do the application in EMDS 4.0.  Of course both of these tools need to be cost-justified.  Let's meet to discuss.  Thanks,  John</t>
  </si>
  <si>
    <t>2001-08-08T20:30:00Z</t>
  </si>
  <si>
    <t>Updated: Stellcom prototype pricing discussion with Chuck Lane and Bernie - one of two proposed times</t>
  </si>
  <si>
    <t>Call Stellcom at their main number (858.554.1400) and ask to be connected to the Metcalf conference room.  Stellcom participants will be: Chuck Lane  With other possible attendees being: Bernie Schroeder Al Pleskus Roni Cripps</t>
  </si>
  <si>
    <t>2001-06-14T20:45:00Z</t>
  </si>
  <si>
    <t>Call in #: 1-888-330-4559/Pass code: 6597821</t>
  </si>
  <si>
    <t>WebEx Meeting for Northwest Mutual Life (see below for Webex access info)</t>
  </si>
  <si>
    <t>Sorry I'm resending this because I had the time wrong.  The meeting time is at 1:45 PM (pacific time)  I'll be sending conference call information when I receive it.  Jimmy  ---------------------------------------- FIRST TIME USERS ---------------------------------------- For fully interactive meetings, including the ability  to present your documents and applications, a one-time  setup takes less than 10 minutes.  To set up now, go to:  http://avocadoit.webex.com/webex  Then click New User. ---------------------------------------- MEETING SUMMARY ---------------------------------------- Name: Milwaukee Date: June 14, 2001 Time: 1:45PM, (GMT -07:00) Pacific Time, USA (Daylight Time). Meeting Number: 93065912 Meeting Password: myavocadoit Agenda:   Host:  Jimmy Kim mailto:jimmy.kim@avocadoit.com</t>
  </si>
  <si>
    <t>MEETING-3684</t>
  </si>
  <si>
    <t>2001-06-21T19:00:00Z</t>
  </si>
  <si>
    <t>Call in number: 888-811-3744, pass code 7003119</t>
  </si>
  <si>
    <t>Updated: Boeing RFP discussion</t>
  </si>
  <si>
    <t>Glenn and Jimmy will be discussing the RFP at noon.  Robert and Dan will join the discussion following their Accenture meeting that should end around noon.  If Robert and Dan don't get on the call before Jimmy and Glenn are done they will call them directly.   Discuss high-level architecture and approach to Boeing RFP.   One topic for discussion that Jimmy has is "do we go with ThinAirApps as part of the solution?"  Dial in info: Call in number: 888-811-3744 pass code: 7003119   confirmation number: 4283719</t>
  </si>
  <si>
    <t>MEETING-3685</t>
  </si>
  <si>
    <t>2001-04-13T23:30:00Z</t>
  </si>
  <si>
    <t>San Ramon conference room -- next to Matt's office</t>
  </si>
  <si>
    <t>Product planning discussion</t>
  </si>
  <si>
    <t>Steve,  Matt &amp; I would like to discuss product planning &amp; requirements development objectives, approach, and activities.  Matt, if you're available from 3-4 we can move up the meeting.  Glenn.</t>
  </si>
  <si>
    <t>MEETING-3686</t>
  </si>
  <si>
    <t>Discuss Offline PM work</t>
  </si>
  <si>
    <t>Rescheduled for tomorrow. This is the only time that seems to work for all of us, unless you want to schedule for 6 pm.</t>
  </si>
  <si>
    <t>MEETING-3688</t>
  </si>
  <si>
    <t>2001-06-15T23:00:00Z</t>
  </si>
  <si>
    <t>Dial in number:  (877) 865-7027 Pass code:  6996823 #</t>
  </si>
  <si>
    <t>Updated: iPlanet Discussion</t>
  </si>
  <si>
    <t>[gpereira, rsilverton]</t>
  </si>
  <si>
    <t>2001-04-18T21:30:00Z</t>
  </si>
  <si>
    <t>sausalito</t>
  </si>
  <si>
    <t>meeting with Accenture Institute for Strategic Change</t>
  </si>
  <si>
    <t>Patrick Lynch, with AC's Institute for Strategic Change will be visiting our offices.  This will be a meeting for him to get to know us better. I will be discussing AvocadoIT with him form an analyst perspective, but I thought each of you might want to stop by and chat with him as well. He will also want to discuss referring business to us and their solution centers</t>
  </si>
  <si>
    <t>2001-01-29T14:30:00Z</t>
  </si>
  <si>
    <t>Joint EP/Interwoven Sales training 1/29 @7am PST</t>
  </si>
  <si>
    <t>The dial in info for the call at 9:30am Eastern, 6:30am Pacific is as follows:  phone: 888-966-4808 passcode: central region leader: Jeff McCallister    Biz Dev is focusing on driving joint field sales engagements (FSEs) with our strategic partners in educating the regional partner reps (AMs, DMs, etc.) on who AvocadoIT is, what we do, our EP/Partner joint value proposition, how to identify and go into accounts together and close business.     I am in the process of setting up our first initial joint FSE driven by David Meltzer who will be presenting our EP/Interwoven joint value proposition to the Interwoven reps located in the central region.  Jeff McCallister is the Interwoven contact along with David Meltzer for that call.  Jack Occonnor (large accounts director) w/Interwoven will also be on the call.    We are pushing to get face to face joint FSEs, however accommodating WebEx and Con Calls to drive efforts forward ASAP.  Planning on setting up similar calls with Interwoven's SE Manager, West Coast Manager and East Coast Manager in the week(s) to come.    A handful of you have asked Fortunata and Biz Dev how to work more closely with Interwoven, and this is where it starts.  Please plan on participating (calling in) on next Mondays 1/29/01 WebEx/Con Call from 7-8:30am (PST).  All details (call in #, etc.) to follow.   We strongly suggest that you participate on this initial call for a better overall understanding of the relationship and how to better work with your Interwoven counterparts on moving accounts forward.  Toni Oliveria Sr. Program Manager 2211 North First Street Suite #200 San Jose, CA 95131  Direct: 408 562-8183 Mobile: 408-390-8148   Fax: 408-562-8100  toni.oliveria@avocadoit.com www.avocadoit.com</t>
  </si>
  <si>
    <t>Concall with SeeBeyond</t>
  </si>
  <si>
    <t>(Sorry if you have a conflict on your calendar.  My Outlook is not working properly and it's not displaying some people's calendar.  IT is aware of this problem, but hasn't been able to fix it yet.)  This is a followup to our technology meeting with SeeBeyond.  Our objectives are two fold:  1.  We want a more detailed understanding of their MUX / HTTP adapters for integration purposes.  Bruce Hammon (SeeBeyond) will be leading the technology discussion.  I've been assured that he is very knowledgeable about this topic and experience with the implementation issues.    2.  We want to discuss a potential demo implementation with SeeBeyond.  Anything else you would like to discuss?  Thanks!  Andy</t>
  </si>
  <si>
    <t>[sausalito, gpereira, rsilverton, marie.washington]</t>
  </si>
  <si>
    <t>2001-07-31T17:00:00Z</t>
  </si>
  <si>
    <t>Updated: Discuss pricing for hosting partners</t>
  </si>
  <si>
    <t>MEETING-3692</t>
  </si>
  <si>
    <t>[rmoore, gpereira]</t>
  </si>
  <si>
    <t>Call with Lynne Hearing- HP consulting</t>
  </si>
  <si>
    <t>San Ramon</t>
  </si>
  <si>
    <t>Sales Training Prep</t>
  </si>
  <si>
    <t>Updating per request from Andy</t>
  </si>
  <si>
    <t>[gpereira, marie.washington]</t>
  </si>
  <si>
    <t>2001-07-24T21:00:00Z</t>
  </si>
  <si>
    <t>Review pricing proposal</t>
  </si>
  <si>
    <t>Discuss status of Monitoring project</t>
  </si>
  <si>
    <t>MEETING-3698</t>
  </si>
  <si>
    <t>2001-03-22T20:30:00Z</t>
  </si>
  <si>
    <t>CTIA project presentation</t>
  </si>
  <si>
    <t>MEETING-37</t>
  </si>
  <si>
    <t>[mahesh, agrover]</t>
  </si>
  <si>
    <t>Updated: EAIM phase 2 internal FS pre-review meeting</t>
  </si>
  <si>
    <t>This meeting will be in Saratoga conference room. In this meeting I'll go over the feature and give a chalk talk about it. FS will be given to you at the meeting and review comments will be due back early next week.</t>
  </si>
  <si>
    <t>Accenture license discussion</t>
  </si>
  <si>
    <t>Conference bridge today at 4pm EDT for 30 minutes.  Dial In - 888-311-0089 Pass Code - 6577883#  Conf # - 3874481</t>
  </si>
  <si>
    <t>Matt and Marie have asked for this to be completed, the deliverables and Tamra will head the meeting.  Thanks.</t>
  </si>
  <si>
    <t>2001-07-26T19:00:00Z</t>
  </si>
  <si>
    <t>Meet with Walter from PictureIQ</t>
  </si>
  <si>
    <t>MEETING-3705</t>
  </si>
  <si>
    <t>2001-03-15T17:30:00Z</t>
  </si>
  <si>
    <t>discuss participation in META/SPEX vendor evaluation</t>
  </si>
  <si>
    <t>I'm just trying to prod discussion on this because time is running tight to get back on whether we'd like to be involved.</t>
  </si>
  <si>
    <t>MEETING-3706</t>
  </si>
  <si>
    <t>FW: Updated: talk about workflow of emds</t>
  </si>
  <si>
    <t xml:space="preserve">This is an informal intro to the UI.   -----Original Appointment----- From: </t>
  </si>
  <si>
    <t>Thursday, July 05, 2001 1:33 PM To:</t>
  </si>
  <si>
    <t>Dondi Gaskill; Amitabh Sinha; Dave Sulcer; Srikanth Raghavan; Mahesh Rangamani; Prasad Krothapalli; Tony Raj; Deviprasad Malladi; Glenn Pereira; Sharon Yogi; Rajeev Mohindra Cc:</t>
  </si>
  <si>
    <t>Prakash Iyer When:</t>
  </si>
  <si>
    <t>Thursday, July 05, 2001 2:30 PM-4:00 PM (GMT-08:00) Pacific Time (US &amp; Canada); Tijuana. Where:</t>
  </si>
  <si>
    <t>Sausalito  Just moving the room so we can use the projector.</t>
  </si>
  <si>
    <t>2001-03-10T01:00:00Z</t>
  </si>
  <si>
    <t>Call w/ Neomar</t>
  </si>
  <si>
    <t>MEETING-3709</t>
  </si>
  <si>
    <t>teleconference/I will patch us together</t>
  </si>
  <si>
    <t>Internal Mtg/Work up Alaska Airlines Pricing</t>
  </si>
  <si>
    <t>Kathleen Kalchthaler- iSolutions</t>
  </si>
  <si>
    <t>[hayward, gpereira, nmehta]</t>
  </si>
  <si>
    <t>2001-08-15T22:00:00Z</t>
  </si>
  <si>
    <t>Updated: Siebel Tools Demo</t>
  </si>
  <si>
    <t>UPDATE - We're in the IT LAB (Server Room)  Michael Liang has just completed 2 weeks of Siebel training.  Since Carlos &amp; Yuyu are going to EAI training on Thursday, I've asked Michael to give them a crash course in Siebel Tools so that they would get the most out of the 2-day class.  It would be great if everyone else on this d-list could attend to learn about the Siebel applications and highlight particular issues that Carlos &amp; Yuyu should drill on during their time in class.  In my brief conversation with Michael today, I got the impression that it may be possible to use Siebel Tools to create new wireless views.  Michael can you confirm during this meeting?</t>
  </si>
  <si>
    <t>2001-07-02T21:00:00Z</t>
  </si>
  <si>
    <t>Call with Andy Breen &amp; Hugh Schielke</t>
  </si>
  <si>
    <t>[ricardo.garcia, gpereira]</t>
  </si>
  <si>
    <t>Meeting with Singapore Infocomm Development Authority</t>
  </si>
  <si>
    <t>2001-08-07T22:00:00Z</t>
  </si>
  <si>
    <t>Partner licensing &amp; pricing</t>
  </si>
  <si>
    <t>Let's meet to discuss and hopefully address all the issues.  Glenn.</t>
  </si>
  <si>
    <t>301-583-6013, Cell 703-930-7422</t>
  </si>
  <si>
    <t>Derek McCoy- Nextel B Bldg</t>
  </si>
  <si>
    <t>[jyotirmoy.paul, gpereira]</t>
  </si>
  <si>
    <t>2001-06-13T21:30:00Z</t>
  </si>
  <si>
    <t>Updated: Meeting:  Product planning discussion</t>
  </si>
  <si>
    <t>MEETING-3724</t>
  </si>
  <si>
    <t>Meet to discuss upcoming Siebel demo</t>
  </si>
  <si>
    <t>Meeting scheduled at the request of Richard Fogel.</t>
  </si>
  <si>
    <t>Discuss hosting model w/ Pankaj</t>
  </si>
  <si>
    <t>2001-03-20T16:30:00Z</t>
  </si>
  <si>
    <t>Pick up Ray for meeting with FMA</t>
  </si>
  <si>
    <t>MEETING-3735</t>
  </si>
  <si>
    <t>San Ramon Conf Rm.</t>
  </si>
  <si>
    <t>Canceled: CCall:  European Marketing</t>
  </si>
  <si>
    <t>This meeting is being cancelled.  Peter and I will work out appropriate forum.  Tnx, Matt</t>
  </si>
  <si>
    <t>MEETING-3736</t>
  </si>
  <si>
    <t>Review pricing w/ Amit</t>
  </si>
  <si>
    <t>Accenture conf. call</t>
  </si>
  <si>
    <t>2001-01-22T14:30:00Z</t>
  </si>
  <si>
    <t>ebanc conf call w Mike Schultz</t>
  </si>
  <si>
    <t>2001-07-03T18:30:00Z</t>
  </si>
  <si>
    <t>Meet w/ Elba</t>
  </si>
  <si>
    <t>2001-08-13T19:30:00Z</t>
  </si>
  <si>
    <t>C onf. Call w/ RIM</t>
  </si>
  <si>
    <t>MEETING-3744</t>
  </si>
  <si>
    <t>FW: Meeting w/Terry Ecklund and Tom Kane of Accenture...</t>
  </si>
  <si>
    <t>Tuesday, August 28, 2001 6:18 PM To:</t>
  </si>
  <si>
    <t>Amit Sethi; Amitabh Sinha; Ty Wang; Conference Room - Sausalito When:</t>
  </si>
  <si>
    <t>Wednesday, August 29, 2001 2:30 PM-4:30 PM (GMT-08:00) Pacific Time (US &amp; Canada); Tijuana. Where:</t>
  </si>
  <si>
    <t>High  Amitabh,  By way of a quick background, Terry Ecklund is a Technology Partner in Accenture's mCommerce practice. He is based in Kansas City and has been a key AvocadoIT supporter. Terry is also the tech lead for Accenture's Mobile Solution Platform and Mobile Service Bureau. He would like to learn more about our new technical capabilities (i.e. alerts, offline), how we integrate with Siebel and our product roadmap. The more we can educate Terry, the more effectively he can represent us within Accenture and open doors to client opportunities and techical cooperation...   Amit.</t>
  </si>
  <si>
    <t>Call w. Geoff Vona</t>
  </si>
  <si>
    <t>2001-04-17T22:30:00Z</t>
  </si>
  <si>
    <t>Meeting with OnDevice and E*Trade</t>
  </si>
  <si>
    <t>Joe Raymond at E*Trade has organized this meeting following our agreement at our last conversation with him to talk to companies like OnDevice and MSpect about their monitoring solutions.  In addition to Joe, we will have three people from onDevice at this meeting: - Dave Feinleib, Co-Founder, Chairman &amp; CEO - Chuck Mount, Co-Founder, President - Ken Treiger, Sales / BD? I just learned from Prakash that he and Venk have a meeting scheduled with the same onDevice folks on Monday, so we can focus the Tuesday discussion on supporting E*Trade's needs. Do we need to have Steve Hirata in this meeting? BTW, the analyst day sessions are scheduled to end by 3:00 pm. Glenn.</t>
  </si>
  <si>
    <t>Silver Diner</t>
  </si>
  <si>
    <t>Lunch - Andy Walsh</t>
  </si>
  <si>
    <t>2001-08-09T00:00:00Z</t>
  </si>
  <si>
    <t>Matt/Glenn 1:1 (per Glenn's request)</t>
  </si>
  <si>
    <t>[sausalito, jackie.valle, gpereira]</t>
  </si>
  <si>
    <t>2001-06-14T19:00:00Z</t>
  </si>
  <si>
    <t>In-Person Meeting with Marc Hayes, uCMAS</t>
  </si>
  <si>
    <t>Marc Hayes is an Associate Partner out of Atlanta who owns the uCMAS market offering. uCMAS (ubiquitous Messaging and Alerting System) is an Accenture initiative and internal market offering that focuses on delivering CRM type of capability to wireless devices; think "Instant Messaging for Enterprises". uCMAS basically aggregates and manages various messaging and alerts capabilities.  Marc will be in town to understand how we can work together. He is particularly interested in AvocadoIT: - Device support - Formatting content - Repurposing and reformatting of data  There will be areas where we will overlap and complement uCMAS. Marc is more of a business guy, but needs to understand some technical capabilities.  Lunch will be brought into the room. The agenda would be roughly:  Amit/Ty: Overview of activity with Accenture Marc: Overview of uCMAS Glenn: Overview of AvocadoIT capabilities, address above 3 topics Amit/Ty/Marc: Business term discussions including pricing, go-to-market, etc.  Thanks,  Ty</t>
  </si>
  <si>
    <t>2001-07-26T18:00:00Z</t>
  </si>
  <si>
    <t>Call Peter S.</t>
  </si>
  <si>
    <t>MEETING-3756</t>
  </si>
  <si>
    <t>2001-03-29T18:00:00Z</t>
  </si>
  <si>
    <t>Sales Training -- Progress Review</t>
  </si>
  <si>
    <t>2001-06-01T15:00:00Z</t>
  </si>
  <si>
    <t>Conf. call with</t>
  </si>
  <si>
    <t>2001-05-27T19:00:00Z</t>
  </si>
  <si>
    <t>John and Theresa - Barbecue</t>
  </si>
  <si>
    <t>MEETING-3766</t>
  </si>
  <si>
    <t>Review Pricing Proposal</t>
  </si>
  <si>
    <t>Sujan,  Rescheduling to Thursday per your request. I presume you meant 1 pm east coast time.  Glenn.    Sujan, please reschedule for a more convenient time if this does not work for you. Let me know what number I can call you at.  Thanks,  Glenn.</t>
  </si>
  <si>
    <t>MEETING-3767</t>
  </si>
  <si>
    <t>Presentations for Analyst Summit</t>
  </si>
  <si>
    <t>We should start to get the messaging in tact for the summit</t>
  </si>
  <si>
    <t>Discussion w/ Nokia re. scope, time &amp; cost for adapter development</t>
  </si>
  <si>
    <t>2001-05-11T14:00:00Z</t>
  </si>
  <si>
    <t>Mobilesys/ Carey Conference Call</t>
  </si>
  <si>
    <t>MEETING-3770</t>
  </si>
  <si>
    <t>Meet w/ D'Arcy</t>
  </si>
  <si>
    <t>[betty.bauza, sausalito, gpereira]</t>
  </si>
  <si>
    <t>2001-03-06T23:00:00Z</t>
  </si>
  <si>
    <t>CGEY - Prep Jeff Mendenhall for his pitch to the VPs in Dallas</t>
  </si>
  <si>
    <t>I don't think this will be 1 hour -</t>
  </si>
  <si>
    <t>MEETING-3775</t>
  </si>
  <si>
    <t>FW: SFS review on J-Phone HTML</t>
  </si>
  <si>
    <t>Tuesday, June 26, 2001 4:09 PM To:</t>
  </si>
  <si>
    <t>Jaigak Song; Arun Aggarwal; Ravi Pachipala; Sharon Yogi; Om Sonie; Dean Fulton; Conference Room - Fremont When:</t>
  </si>
  <si>
    <t>Thursday, June 28, 2001 2:30 PM-3:00 PM (GMT-08:00) Pacific Time (US &amp; Canada); Tijuana. Where:</t>
  </si>
  <si>
    <t>Conference Room - Fremont  Please read the attached SFS.   Thanks, Jaigak</t>
  </si>
  <si>
    <t>MEETING-3776</t>
  </si>
  <si>
    <t>[hayward, gpereira]</t>
  </si>
  <si>
    <t>2001-04-27T17:00:00Z</t>
  </si>
  <si>
    <t>Updated: EP/Iplanet Investments w/Venk, Helen, Amitabh, Glenn &amp; Prakash (888-330-4559, pc: 6481287#)</t>
  </si>
  <si>
    <t>Had to move this one out a half hour because of a conflict w/an earlier appt.</t>
  </si>
  <si>
    <t>MEETING-3777</t>
  </si>
  <si>
    <t>2001-08-02T22:30:00Z</t>
  </si>
  <si>
    <t>MEETING-3780</t>
  </si>
  <si>
    <t>[sausalito, vmundhra, gpereira, nmehta, sanjay.dubey]</t>
  </si>
  <si>
    <t>Discuss requirements for IDC tasks</t>
  </si>
  <si>
    <t xml:space="preserve">Discuss requirements for IDC tasks: </t>
  </si>
  <si>
    <t xml:space="preserve">. Client side install </t>
  </si>
  <si>
    <t xml:space="preserve">. Application and software upgrade support </t>
  </si>
  <si>
    <t xml:space="preserve">. Server side admin tool </t>
  </si>
  <si>
    <t>. Client side Javascript library</t>
  </si>
  <si>
    <t>2001-08-08T15:30:00Z</t>
  </si>
  <si>
    <t>Glenn's office</t>
  </si>
  <si>
    <t>Peter/Glenn 1:1</t>
  </si>
  <si>
    <t>MEETING-3782</t>
  </si>
  <si>
    <t>Matt's Office</t>
  </si>
  <si>
    <t>Review Data Sheets</t>
  </si>
  <si>
    <t>Matt,  Please reschedule if this time slot does not work for you.  Glenn.</t>
  </si>
  <si>
    <t>Accentere France Conf. Call</t>
  </si>
  <si>
    <t>[atran, rcanual, gpereira]</t>
  </si>
  <si>
    <t>2001-02-19T21:00:00Z</t>
  </si>
  <si>
    <t>AAA RFI Review Meeting</t>
  </si>
  <si>
    <t>The meeting begins at 1:00 pm PST (4:00 pm EST).  The bridge numbers are as follows:  Domestic callers:  877-865-7030,  pass code:  6069226  Intl callers:  773-843-6310, pass code:  6069226</t>
  </si>
  <si>
    <t>MEETING-3788</t>
  </si>
  <si>
    <t>2001-03-28T19:00:00Z</t>
  </si>
  <si>
    <t>Matt's office</t>
  </si>
  <si>
    <t>Updated: Discussion</t>
  </si>
  <si>
    <t>Matt,  Can we make it a priority to meet to discuss the position within Glenn's group?  I hope you're free at this time.  If not, please let me know what time works best for you.  Thanks,  John</t>
  </si>
  <si>
    <t>2001-07-19T23:30:00Z</t>
  </si>
  <si>
    <t>Updated: Weekly 1:1 - Matt/Glenn</t>
  </si>
  <si>
    <t>502-585-1100</t>
  </si>
  <si>
    <t>Kent Marshall - Brown Forman</t>
  </si>
  <si>
    <t>Meet:  Matt/Glenn</t>
  </si>
  <si>
    <t>Canceled: Marketing All Hands</t>
  </si>
  <si>
    <t>MEETING-38</t>
  </si>
  <si>
    <t>[kawarjit.bedi, agrover, rkaur, sanjay.dubey]</t>
  </si>
  <si>
    <t>agenda:  Review of 3.0 activities AE support issues. post 3.o activities</t>
  </si>
  <si>
    <t>MEETING-380</t>
  </si>
  <si>
    <t>Ray - Sweetwater Tavern</t>
  </si>
  <si>
    <t>MEETING-3801</t>
  </si>
  <si>
    <t>2001-08-23T18:00:00Z</t>
  </si>
  <si>
    <t>SeeBeyond Update Conference Call</t>
  </si>
  <si>
    <t xml:space="preserve">Please let me know if this is convenient for you.  Glen - it would be helpful if you could have the appropriate resources from R&amp;D present as well.  Call Number:  </t>
  </si>
  <si>
    <t>1-877-865-7031  Pass code:</t>
  </si>
  <si>
    <t>7318668  Call Objective:</t>
  </si>
  <si>
    <t xml:space="preserve">Get updated status of our integration ability with the SeeBeyond EAI connector in preparation for sales presentation with Ryder Systems, Inc., on </t>
  </si>
  <si>
    <t>Tuesday, August 28th.  Issues:</t>
  </si>
  <si>
    <t xml:space="preserve">  *</t>
  </si>
  <si>
    <t>Overview of EP EAI offering *</t>
  </si>
  <si>
    <t>Status of SeeBeyond partnership *</t>
  </si>
  <si>
    <t>Current status of product offering *</t>
  </si>
  <si>
    <t>Integration points into Ryder's technical architecture *</t>
  </si>
  <si>
    <t>Questions/issues we should raise to Ryder/SeeBeyond at upcoming meeting to prepare our folks  Duration:</t>
  </si>
  <si>
    <t>60 minutes</t>
  </si>
  <si>
    <t>2001-07-03T19:00:00Z</t>
  </si>
  <si>
    <t>Updated: Hosting Pricing w/Matt, David C, Kimberlie, Marie, Prakash, Glenn</t>
  </si>
  <si>
    <t>Updated: Discuss surveys</t>
  </si>
  <si>
    <t>MEETING-3809</t>
  </si>
  <si>
    <t>2001-08-02T16:00:00Z</t>
  </si>
  <si>
    <t>Dial-In: 1-877-865-7028, Passcode: 7314152#</t>
  </si>
  <si>
    <t>MXI Offline Talk</t>
  </si>
  <si>
    <t>Confirmation #4505062</t>
  </si>
  <si>
    <t>Fortunata - review HP presentation</t>
  </si>
  <si>
    <t>2001-03-03T00:30:00Z</t>
  </si>
  <si>
    <t>discussion of service bureau offerings</t>
  </si>
  <si>
    <t>2001-08-16T21:00:00Z</t>
  </si>
  <si>
    <t>glenn &amp; Andy - pricing for offline</t>
  </si>
  <si>
    <t>MEETING-3813</t>
  </si>
  <si>
    <t>Sales Licensing / Pricing call</t>
  </si>
  <si>
    <t>Canceled: Stellcom prototype pricing discussion with Chuck Lane and Bernie - one of two proposed times</t>
  </si>
  <si>
    <t>MEETING-382</t>
  </si>
  <si>
    <t>Home Appraisal - Mike Jacke</t>
  </si>
  <si>
    <t>[gpereira, nmehta, rgantly]</t>
  </si>
  <si>
    <t>Updated: Admin Tool FS review</t>
  </si>
  <si>
    <t>This meeting is rescheduled to Monday evening at 6:30 pm PST as suggested by Om.</t>
  </si>
  <si>
    <t>lunch Geoff Hough / Andy / Glenn (11:30)</t>
  </si>
  <si>
    <t>Let's meet at Banana leaf at 11:30 to beat the rush.</t>
  </si>
  <si>
    <t>[mahesh, gpereira]</t>
  </si>
  <si>
    <t>Canceled: Bi Weekly R&amp;D Meeting</t>
  </si>
  <si>
    <t>This will replace the meeting that has been taking place every other Tuesday in the Training Room.</t>
  </si>
  <si>
    <t>2001-03-15T01:30:00Z</t>
  </si>
  <si>
    <t>Glenn's Office</t>
  </si>
  <si>
    <t>Sales Training Planning</t>
  </si>
  <si>
    <t>Alex,  Can we meet at 5:30 - 6:30?  Thanks,  Glenn.</t>
  </si>
  <si>
    <t>2001-08-17T15:00:00Z</t>
  </si>
  <si>
    <t>MEETING-383</t>
  </si>
  <si>
    <t>2001-06-06T22:00:00Z</t>
  </si>
  <si>
    <t>Judy and Margaret - Clyde's Alexandria</t>
  </si>
  <si>
    <t>2001-07-10T21:30:00Z</t>
  </si>
  <si>
    <t>Discuss our OEM agreement with Broadbeam</t>
  </si>
  <si>
    <t>Lisa,  Per Kimberlie's suggestion, please arrange a meeting or conference call between Prakash, Kimberlie and myself for early in the week to discuss our OEM agreement with Broadbeam.  Thanks,  Glenn.</t>
  </si>
  <si>
    <t>2001-08-23T20:00:00Z</t>
  </si>
  <si>
    <t>Meet w/ Amitabh</t>
  </si>
  <si>
    <t>2001-03-08T18:00:00Z</t>
  </si>
  <si>
    <t>Follow up meeting with Hideki</t>
  </si>
  <si>
    <t>Booking time on behalf of Hideki for follow up meeting. Thanks.</t>
  </si>
  <si>
    <t>2001-07-02T20:00:00Z</t>
  </si>
  <si>
    <t>Meeting with David &amp; Ty</t>
  </si>
  <si>
    <t>[gpereira, nmehta]</t>
  </si>
  <si>
    <t>2001-08-14T01:00:00Z</t>
  </si>
  <si>
    <t>3.5GA Install Functional Specs Review</t>
  </si>
  <si>
    <t>Hi All,  Please prepare with comments or issues for this 3.5GA install Func Spec Review (I am reattaching the specs)   To Managers,  Please forward this FSInstall to your engineers to make sure that all of the issues related to the install is covered in the Insall FS.  And if there are issues, please forward it to me ASAP.    Thanks,  Wilhan</t>
  </si>
  <si>
    <t>2001-08-28T16:00:00Z</t>
  </si>
  <si>
    <t>Product Requirements (Andy/Glenn)</t>
  </si>
  <si>
    <t>Andy,  Spoke to Matt -- he would like to proceed per the original plan, so let's plan on meeting at 9 to review prioritization.  -Glenn.   Hi Glenn -  Just got a v-mail from Matt.  (He said that he left a similar one for you).  He's asking for you and I to work together on prioritizing the requirements list along the lines of FFA.  Is this a good time to get together?  Will you have all the consolidated requirements by the time we meet?  I should have mine to you within an hour.  andy</t>
  </si>
  <si>
    <t>MEETING-3839</t>
  </si>
  <si>
    <t>2001-07-02T16:00:00Z</t>
  </si>
  <si>
    <t>ThinAirApps Training w/Matt, Glenn, Sujan, Steve H (Sujan pls call 408-562-7850)</t>
  </si>
  <si>
    <t>Owens and Minor- Intro Call</t>
  </si>
  <si>
    <t>Name: Guzman, David  Title: SVP and Chief Information Officer  Phone: 804-965-5862  Email: david.guzman@owens-minor.com</t>
  </si>
  <si>
    <t>Call-in details given below:</t>
  </si>
  <si>
    <t>Con call w/RIM...</t>
  </si>
  <si>
    <t>RIM attendee: Thanh Vuong, Engg Development Mgr...tel:  519-888-7465 x2435  Call-In Details:  1-888-311-0086 - DOMESTIC  1-773-843-6316 - CANADIAN/INTERNATIONAL  7910439 - PASS CODE FOR ALL CALLERS  4574394 - Conference call confirmation number.</t>
  </si>
  <si>
    <t>MEETING-3843</t>
  </si>
  <si>
    <t>2001-06-26T17:00:00Z</t>
  </si>
  <si>
    <t>discuss answers to questions</t>
  </si>
  <si>
    <t>Product Roadmap Presentation</t>
  </si>
  <si>
    <t>Meeting scheduled at the request of Glenn Pereira.  I would have booked this in the Sausalito conference room, but it was already taken during this time.  Thank you! -Lisa</t>
  </si>
  <si>
    <t>Call D'Arcy on 416-643-3593</t>
  </si>
  <si>
    <t>Marketing Update Meeting</t>
  </si>
  <si>
    <t>Meeting PST 9:30am  Rough Plan:  1/ Platform Integration 2/ Trade Show Requirements 3/ Life for Remote Control?</t>
  </si>
  <si>
    <t>[atran, sausalito, gpereira, ray.rahamin]</t>
  </si>
  <si>
    <t>2001-04-19T17:00:00Z</t>
  </si>
  <si>
    <t>Updated: Meeting:  Go to market operating plan review</t>
  </si>
  <si>
    <t>2001-05-14T16:00:00Z</t>
  </si>
  <si>
    <t>1760 Old Meadow</t>
  </si>
  <si>
    <t>Tracy Williams - Starband</t>
  </si>
  <si>
    <t>Review Screen shots / layouts for new Datasheets</t>
  </si>
  <si>
    <t>Updated: Product Mtg. w/Matt, Glenn, Dan, Andy, Sujan, Darcy (888-330-4559, int'l 773 843 6322, pc: 7104848#)</t>
  </si>
  <si>
    <t>I have set up a ccall # for those calling in.  Purpose of this meeting is to develop a list of priorities for the product.    Thanks, Amy</t>
  </si>
  <si>
    <t>'Whole Product' Requirements Discussion</t>
  </si>
  <si>
    <t>We are canceling this meeting because of the new applications strategy. Will reschedule for early next week once we have done some preliminary thinking about the impact of the new strategy on product requirements.  -Glenn.   Agenda is to share and discuss recommendations based on the input put we have been gathering from the various EP business operations teams.  -Glenn.</t>
  </si>
  <si>
    <t>2001-03-22T20:00:00Z</t>
  </si>
  <si>
    <t>San Ramon Mtg rm</t>
  </si>
  <si>
    <t>Updated: Review plan for sales training</t>
  </si>
  <si>
    <t>2001-02-08T20:00:00Z</t>
  </si>
  <si>
    <t>Tom Rollings - follow up call</t>
  </si>
  <si>
    <t>Prog. Mgmt. Meeting</t>
  </si>
  <si>
    <t>Meeting to discuss "Alerts"</t>
  </si>
  <si>
    <t>Meeting organized and requested by Jyoti Paul</t>
  </si>
  <si>
    <t>2001-07-06T15:00:00Z</t>
  </si>
  <si>
    <t>Updated: Board Meeting: 10:00-12:00pm OPEN</t>
  </si>
  <si>
    <t>2001-07-11T00:30:00Z</t>
  </si>
  <si>
    <t>Conf. Call with Hideki to discuss outstanding issues</t>
  </si>
  <si>
    <t>Hideki can't make it today so we are rescheduling for tomorrow.  Glenn.   Hideki, we will call you from the conference room. Please send us the bug numbers for items 2, 3, &amp; 4.   Conference call agenda:  1) Support for DIRECTKEY attribute (bug #451) 2) Request for separate rendering panel for J-Phone (bug #?) 3) Pre-defined switch (bug #?) 4) Meta tag testing (bug #?) 5) Rendering buttons for iTV (bug #439) 6) Any other pressing issues  Thanks,  Glenn.</t>
  </si>
  <si>
    <t>MEETING-3868</t>
  </si>
  <si>
    <t>2001-05-12T01:00:00Z</t>
  </si>
  <si>
    <t>Updated: Admin tool Requirements meeting.</t>
  </si>
  <si>
    <t>On behalf of Divakar, I am calling this meeting:  Please refer to following mail: ------------------------------------------------------------------------------------------------------------ Om,  For the Admin tool, we need to freeze the requirements. Can you schedule a meeting with Steve, Amitabh, Glenn, Nihar, Howard and anyone else that might be required. Your Friday morning before 10:30 AM PST or after 6:00 PM PST will work out. The issues we need to decide are,  1) JMX/Enterprise integration story for the admintool. 2) Admin tool extensions.  I included new requirements doc we can use as basis for the meeting. Madhu will update it  in VSS soon.  Mean while for 3.5 planning you can take,  Madhu/Satya working on Admin tool for together for a total of 16 person weeks. For QA, you can assign Ajay Menon from IDC. I need to confirm this with Howard.  For install it is Praveen/Arvinda for a total of 12 person weeks. Again we need to take a decision on InstallAnywhere.  For 4.0, depending on admin tool requirements, I can phase some of them to post 3.5 release.   Thanks, diva.</t>
  </si>
  <si>
    <t>2001-04-14T12:00:00Z</t>
  </si>
  <si>
    <t>Gina arriving via Amtrak in Lorton, VA</t>
  </si>
  <si>
    <t>Meet with Amit</t>
  </si>
  <si>
    <t>EMAS - EP Japan Discussion</t>
  </si>
  <si>
    <t>Hideki has also requested time to discuss EMAS requirements.  Thanks,  Glenn.</t>
  </si>
  <si>
    <t>2001-07-03T01:00:00Z</t>
  </si>
  <si>
    <t>2001-08-01T00:00:00Z</t>
  </si>
  <si>
    <t>Srik's office</t>
  </si>
  <si>
    <t>Stellcom meeting prep</t>
  </si>
  <si>
    <t>MEETING-3878</t>
  </si>
  <si>
    <t>2001-03-05T20:00:00Z</t>
  </si>
  <si>
    <t>E*Trade status meeting next to John Schemena's office</t>
  </si>
  <si>
    <t>2001-03-28T01:00:00Z</t>
  </si>
  <si>
    <t>Marriott - Crystal Gateway</t>
  </si>
  <si>
    <t>Mike Graff</t>
  </si>
  <si>
    <t>Updated: Strategy Planning Brainstorming</t>
  </si>
  <si>
    <t>Updated: Conference call w/ Mike Stoner to discuss Omnisky/GoAmerica issues</t>
  </si>
  <si>
    <t>2001-08-07T16:00:00Z</t>
  </si>
  <si>
    <t>Call w/ Walter Young, PictureIQ</t>
  </si>
  <si>
    <t>Meet with Ed Lycklama from AvocadoIT Canada (formerly Sitraka Mobility)</t>
  </si>
  <si>
    <t>Glenn and Andy,  Matt asked me to schedule this meeting.  -L</t>
  </si>
  <si>
    <t>Updated: Go to market planning</t>
  </si>
  <si>
    <t>Detailed go-to-market planning session  -  PR -  Demand generation -  Field marketing -  Product -  Budget</t>
  </si>
  <si>
    <t>MEETING-389</t>
  </si>
  <si>
    <t>2001-05-28T04:00:00Z</t>
  </si>
  <si>
    <t>Lisa - Fair Oaks Hospital</t>
  </si>
  <si>
    <t>[atran, gpereira]</t>
  </si>
  <si>
    <t>2001-04-13T15:00:00Z</t>
  </si>
  <si>
    <t>[rmanocha, gpereira]</t>
  </si>
  <si>
    <t>Updated: Michael Lee, Alaska 206-277-7256-Review Wired synch &amp; iPAQ support</t>
  </si>
  <si>
    <t>Glenn - Please be prepared to speak in specific to: 1. How we will support wired synching for older versions of PDA's and WHEN (we can't afford to say "It might be in v3.5" Please realize there is a very good chance we could loose this account if we DON'T support this feature by September (or earlier) given the change in their approach towards mobile devices. 2. How we support iPAQ today and in version 3.5. Michael Lee is VERY knoweldgable about iPAQ and how AvantGo supports it and really likes this approach.  Rishi - Please be prepared to speak in specific to: 1. The approximate duration it would take to add iPAQ support to their application. 2. The approximate duration to add the wired synch for older PDA. 3. You and I need to estimate what the approximate cost would be.</t>
  </si>
  <si>
    <t>MEETING-3896</t>
  </si>
  <si>
    <t>2001-03-19T23:00:00Z</t>
  </si>
  <si>
    <t>PM discussion</t>
  </si>
  <si>
    <t>MEETING-39</t>
  </si>
  <si>
    <t>San Francisco.</t>
  </si>
  <si>
    <t>Emmergency meeting for Demo 2 time frame</t>
  </si>
  <si>
    <t>MEETING-390</t>
  </si>
  <si>
    <t>Conf Call - re: Accenture - Section 508 Team</t>
  </si>
  <si>
    <t>Meg McLaughlin 877-714-4281 code 1102</t>
  </si>
  <si>
    <t>E*Trade call</t>
  </si>
  <si>
    <t>MEETING-3906</t>
  </si>
  <si>
    <t>2001-09-12T23:00:00Z</t>
  </si>
  <si>
    <t>EP Japan -- EMDS Discussion</t>
  </si>
  <si>
    <t>Rescheduling that call that was scheduled for Tuesday (today).  Thanks,  Glenn.</t>
  </si>
  <si>
    <t>[atran, rmoore, gpereira, ray.rahamin]</t>
  </si>
  <si>
    <t>2001-05-07T20:30:00Z</t>
  </si>
  <si>
    <t>Accenture Conference Call</t>
  </si>
  <si>
    <t>All,  We have an opportunity to speak with a senior manager and above technology team from Accenture that is looking to alliance partners for new ideas for client pitches. Please have a look at the attached. Thanks.  Ty  ********  Accenture Technology, Research, and Innovation (TRI) Bi-Weekly Group Conference Call May 7 (Monday), 1:30pm - 2:30pm PST Accenture Contact: Matt Whitehead  The audience (30 to 60 potentially) will be the senior team (Senior Managers to Partners) of technical architects within Financial Services TRI. The purpose of these conference calls is to hear from companies about products, how they are positioned within Accenture, market offerings, etc. This will be a technical audience.  This team is specifically looking for knowledge exchange and driving ideas on how to go back to their clients with new ideas and solutions.  This group recently got a wireless "appetizer" from Semotus (former DataLink). This group now needs the heavyweight AvocadoIT in there talking to them.  My thinking is to have someone like Ray Rahamin/Jeff Newman kick-off the call, Alex/Glenn for product positioning and roadmap, and Amitabh/Steve Schramm for technical questions.  Thanks,  Ty  T. Ty Wang AvocadoIT, Inc. Business Development 2211 North First Street, Suite 200 San Jose, CA 95131 (408) 562-7945 Office   (408) 562-8100 Fax ty.wang@avocadoit.com</t>
  </si>
  <si>
    <t>MEETING-391</t>
  </si>
  <si>
    <t>2001-06-01T18:00:00Z</t>
  </si>
  <si>
    <t>Dial-in TBD</t>
  </si>
  <si>
    <t>Call with Tony Tarsia</t>
  </si>
  <si>
    <t>Q2 Sales Training Planning</t>
  </si>
  <si>
    <t>Don,  Let's figure out when we should have this session, what our objectives should be, and put together the preliminary agenda so we can begin working on the materials for the session.  Thanks,  Glenn.</t>
  </si>
  <si>
    <t>Sitraka Integration meeting</t>
  </si>
  <si>
    <t>I have already distributed the integration document that we came up with last week in Toronto. This meeting is to kick off the discussion and have everyone on the same page to start looking into the details. Prasad, please chose one key member from your team to be included in his discussion and invite him/her also to the meeting.</t>
  </si>
  <si>
    <t>2001-04-27T18:00:00Z</t>
  </si>
  <si>
    <t>InfoImage Demo</t>
  </si>
  <si>
    <t>InfoImage will be demoing their new corporate portal offering.  Since they are already a signed partner, their offering could be relevant to our B2E focus.  This will be an online demo.  By the way, InfoImage has been selected by Accenture as their preferred corporate portal partner.  Andy</t>
  </si>
  <si>
    <t>MEETING-3916</t>
  </si>
  <si>
    <t>Glenn and Richard Fogel to discuss 4.0 integration and "Offline"</t>
  </si>
  <si>
    <t>This was the best time for Glenn.  He is not available on Wednesday.</t>
  </si>
  <si>
    <t>2001-05-30T17:30:00Z</t>
  </si>
  <si>
    <t>Conf Call 703-734-8606 ext.4627</t>
  </si>
  <si>
    <t>Rick Lowrey, Deltek</t>
  </si>
  <si>
    <t>[gpereira, rgantly, bagrawal]</t>
  </si>
  <si>
    <t>2001-04-11T17:00:00Z</t>
  </si>
  <si>
    <t>Updated: Application Monitoring and Reporting: Functional Spec Review</t>
  </si>
  <si>
    <t>Attached is the latest functional specification of the "Application Monitoring and Reporting" project.  Please review it and discuss any issues.  Thanks, lisa</t>
  </si>
  <si>
    <t>Amit's office...</t>
  </si>
  <si>
    <t>Updated: Meet w/Glenn re pricing...</t>
  </si>
  <si>
    <t>MEETING-3922</t>
  </si>
  <si>
    <t>2001-02-28T18:30:00Z</t>
  </si>
  <si>
    <t>Updated: Product Strategy Meeting Follow up</t>
  </si>
  <si>
    <t>Sorry had to move this one again.  Prakash and Glenn are both in France the week of 2/19-23.  The goal of this meeting is to  1) look at the strawman proposal from Amitabh / Rajeev regarding functionality that could be incorporated in the next set of releases  2) discuss this in the context of revenue priorities  3) make preliminary decisions. Glenn's requirements should be reflected in this discussion.</t>
  </si>
  <si>
    <t>2001-04-04T00:30:00Z</t>
  </si>
  <si>
    <t>Accenture Discussion Prep</t>
  </si>
  <si>
    <t>Moving this up per Steve's request. Prakash and Matt were not able to make either the 6 or 6:30 pm time slots.</t>
  </si>
  <si>
    <t>2001-07-18T00:30:00Z</t>
  </si>
  <si>
    <t>Meet w/ Richard Yoza</t>
  </si>
  <si>
    <t>2001-02-28T01:00:00Z</t>
  </si>
  <si>
    <t>Meet in marriott west lobby</t>
  </si>
  <si>
    <t>Dinner Meeting w John Gilardi CGEY</t>
  </si>
  <si>
    <t>John Gillardi Mobile Commerce Cap Gemini Ernst &amp; Young O:314.259.1515 M:314.409.2169 john.gillardi@us.cgeyc.com</t>
  </si>
  <si>
    <t>2001-06-28T17:00:00Z</t>
  </si>
  <si>
    <t>Updated: Where? : Wednesday Weekly meeting</t>
  </si>
  <si>
    <t>GO through status of 3.3, 3.5 and 4.0 release</t>
  </si>
  <si>
    <t>[gpereira, ray.rahamin]</t>
  </si>
  <si>
    <t>2001-03-02T16:00:00Z</t>
  </si>
  <si>
    <t>Canceled: Weekly 1:1 - Matt/Glenn</t>
  </si>
  <si>
    <t>MEETING-3939</t>
  </si>
  <si>
    <t>Updated: Meet with MobileSys</t>
  </si>
  <si>
    <t>Glenn, meeting will include Greg Simpson, Dir of OEM Sales and Phil Uchno, VP of Sales. Looks like Marketing will not be attending afterall</t>
  </si>
  <si>
    <t>2001-05-04T21:30:00Z</t>
  </si>
  <si>
    <t>Updated: Accenture T&amp;TS Preview - 2:30pm PST, [800] 653-5390 pass code: 6183603</t>
  </si>
  <si>
    <t>An updated copy of the presentation is enclosed. Thanks.  Here is a copy of the presentation we will be walking through at the event.</t>
  </si>
  <si>
    <t>2001-05-14T20:00:00Z</t>
  </si>
  <si>
    <t>Sun Conf Call</t>
  </si>
  <si>
    <t>[sausalito, gpereira, nmehta, sanjay.dubey]</t>
  </si>
  <si>
    <t>Updated: talk about offline 4.0</t>
  </si>
  <si>
    <t>2001-03-03T01:30:00Z</t>
  </si>
  <si>
    <t>John,  Got the resume. Let's meet to discuss.  Thanks,  Glenn.</t>
  </si>
  <si>
    <t>2001-02-05T16:00:00Z</t>
  </si>
  <si>
    <t>Time: 8:00a Pacific, 11:00a Eastern...Con call details in note</t>
  </si>
  <si>
    <t>USPS: Con call re hosting contract...</t>
  </si>
  <si>
    <t>Call Objective: To resolve contractual issues pertaining to USPS hosting...    A call has been set up for Monday morning with 10 ports.  Please see logistics below.  DATE:               Monday, February 5 TIME:               10:00AM Central (11:00AM Eastern) (8:00AM Pacific) DIAL-IN NUMBER:     1-877-714-4700 MEETING ID:         1102  Please let me know if you have any questions.  Thank you, Heather</t>
  </si>
  <si>
    <t>2001-06-27T16:00:00Z</t>
  </si>
  <si>
    <t>CALL IN # 1-877-548-0718, CONFIRMATION:  1268294</t>
  </si>
  <si>
    <t>Updated: Con call w/Accenture and Lucent...</t>
  </si>
  <si>
    <t>Background: Received a call from Tom Kane and Dave Weksel of Accenture. Dave is working with Lucent's UMTS group involved in developing Apps to sell with Lucent 3G infrastructure to European mobile operators. Lucent is looking to mobilize the apps. AvocadoIT has been presented to Lucent as the solution. Lucent has specific questions regarding our architecture, transcoding/rendering services and how we might hook up with location based services embedded (?) in Lucent's infrastructure.  Timing: I am told this is a funded project and that Lucent already has customers lined up in Europe.  Next steps:   - Con call w/Lucent and Dave Weksel of Accenture tomorrow @ 9am (6/26) - Technical meeting with Lucent in Chicago on Thursday, June 28. I am told Lucent attendees will include at a minimum 2 Senior Managers, 1 Distinguished Member of Techical Staff &amp; 1 Technical Staff member.  This could be a big deal for us. Accordingly, we should assign appropriate resources to engage with Lucent.</t>
  </si>
  <si>
    <t>Meet with Cingular</t>
  </si>
  <si>
    <t>2001-06-20T23:00:00Z</t>
  </si>
  <si>
    <t>fremont conference room</t>
  </si>
  <si>
    <t>Discuss Strategy Planning Framework</t>
  </si>
  <si>
    <t>Matt,  Andy, Glenn and I would like to meet to review with you our planned framework and timeline for the strategy sessions.  Ron</t>
  </si>
  <si>
    <t>2001-06-05T23:00:00Z</t>
  </si>
  <si>
    <t>Meeting with Geoff Vona</t>
  </si>
  <si>
    <t>2001-04-30T13:00:00Z</t>
  </si>
  <si>
    <t>Call Ed Cohn - Dominion Resources</t>
  </si>
  <si>
    <t>2001-05-31T20:00:00Z</t>
  </si>
  <si>
    <t>Updated: Updated with Agenda: Weekly Wednesday meeting</t>
  </si>
  <si>
    <t>Agenda:  *</t>
  </si>
  <si>
    <t>Present SP4 status (Om) *</t>
  </si>
  <si>
    <t>Present 3.5 status (Om) *</t>
  </si>
  <si>
    <t>To discuss 4.0 high level issues (Prasad, Srik)  -----------------------------------------------------------------------------  Madhu/ Diva,  Please note that we will not have any conference call tomorrow morning at 10:00am. I think I will have to break this meeting in two sessions. One local here and one with IDC with the necessary managers.  ----------------------------------------------------------------------------- I had to reschedule becuase we could not have it today !!  Om</t>
  </si>
  <si>
    <t>Updated: Presentation and whitepaper meeting</t>
  </si>
  <si>
    <t>We are only three weeks away and need to start getting these things nailed down.</t>
  </si>
  <si>
    <t>[sausalito, gpereira, nmehta]</t>
  </si>
  <si>
    <t>2001-07-12T22:30:00Z</t>
  </si>
  <si>
    <t>SP8: To discuss final Plan</t>
  </si>
  <si>
    <t>2001-03-20T00:30:00Z</t>
  </si>
  <si>
    <t>Q2 Sales Planning</t>
  </si>
  <si>
    <t>2001-01-25T13:30:00Z</t>
  </si>
  <si>
    <t>C. Palenchar - NavTrak - call re: letter</t>
  </si>
  <si>
    <t>Updated: Wednesday Weekly Meeting</t>
  </si>
  <si>
    <t>Agenda,  1. Review Post 3.0 activities (go through last week's weekly meeting) Om.  2. 3.5     Progress on 3.5  project, team alias</t>
  </si>
  <si>
    <t xml:space="preserve">Om.     Progress on FS update and any issues </t>
  </si>
  <si>
    <t xml:space="preserve">Prasad and Srik.  3. 4.0      Progress on 4.0 feature team finalization. </t>
  </si>
  <si>
    <t xml:space="preserve">Om     Any issues or concerns </t>
  </si>
  <si>
    <t>Prasad and Srik  Om</t>
  </si>
  <si>
    <t>Updated: March/April Press and Analyst Tour Mtg. w/Venk, Prakash, Amitabh, Donna, Barry, Ron, Glenn</t>
  </si>
  <si>
    <t>2001-05-11T22:00:00Z</t>
  </si>
  <si>
    <t>San Ramon conf. room</t>
  </si>
  <si>
    <t>Revisit product planning decisions</t>
  </si>
  <si>
    <t>Need to revisit decisions below following the bean meeting. Glenn.  -----Original Message----- From: Steve Schramm  Sent: Saturday, May 05, 2001 9:08 AM To: Glenn Pereira; Matt DiMaria Cc: Steve Schramm  Guys, it looks like the Bean meeting changed this a bit.  We should go over this again, perhaps?  -----Original Message----- From: Glenn Pereira  Sent: Monday, April 16, 2001 12:31 PM To: Steve Schramm; Matt DiMaria Cc: Glenn Pereira  Steve, Matt,  Here's the summary of our Friday afternoon meeting:  *</t>
  </si>
  <si>
    <t>We will define themes for each of the upcoming releases.  *</t>
  </si>
  <si>
    <t>Theme for release 3.5 is 'enterprise grade solution' -- focus on robustness, performance, and scalability  *</t>
  </si>
  <si>
    <t>Tentative theme for the first post-3.5 release is 'B2E release -- ease of integration and deployment for FFA'  *</t>
  </si>
  <si>
    <t>Theme for the second post-3.5 release 'application templates for specific target segment(s)' or something along those lines *</t>
  </si>
  <si>
    <t>From a product planning &amp; requirements perspective marketing will focus on the post-3.5 releases. The goal is to have a comprehensive marketing requirements document done by the end of July when R&amp;D is expected to have the bandwidth to start looking at the first post-3.5 release. The approach to putting together the MRD:  *</t>
  </si>
  <si>
    <t>Define the overall theme for the release  *</t>
  </si>
  <si>
    <t>Define in detail the processes (use cases) for the target segment scenarios that need to be delivered via our solution. These will will be derived from the overall solution scenarios being defined by Andy  *</t>
  </si>
  <si>
    <t>Identify the environmental requirements for the solution -- backend systems, operational requirements, etc.  *</t>
  </si>
  <si>
    <t>Define the high level configuration / components for the solution based on the two preceding bullet items  *</t>
  </si>
  <si>
    <t>Create the detailed requirements document *</t>
  </si>
  <si>
    <t>Since we are in the process of defining the high level solution scenarios, the post-3.5 product planning phase will begin in earnest in about 4 weeks. In the interim, Glenn will review &amp; provide on key areas such as the offline module and the Design Studio GUI. Will set up sessions with the AEs and some of the Accenture developers in May to do usability studies on the new Design Studio GUI specs. *</t>
  </si>
  <si>
    <t>Steve is working on hashing out the 3.5 functionality and technical feasibility issues. He will provide a proposal for 3.5 release date and content in the next week for review. *</t>
  </si>
  <si>
    <t>Glenn will fold the patch candidate review process (determine what bugs get fixed) into the weekly program management meeting? I'm not sure where we ended up on this one. Matt? Let me know if I left out anything.  Glenn.</t>
  </si>
  <si>
    <t>Accenture conf call with Mark Sloan</t>
  </si>
  <si>
    <t>Date: Thu, Mar 29 Time: 1:00p Pacific, 4:00p Eastern Dial-in #: 877.714.2900 Passcode: 1102  Accenture attendees will be Mark Sloan, Tom Kane &amp; Jan Toncar (CHT partner)</t>
  </si>
  <si>
    <t>2001-07-11T23:30:00Z</t>
  </si>
  <si>
    <t>Matt / Glenn 1-on-1</t>
  </si>
  <si>
    <t>Updated: Update meeting with Hideki</t>
  </si>
  <si>
    <t>Glenn, Om,  Hideki will be in town this week. I would like to set a meeting with you to update various items. Thanks.  Toshi</t>
  </si>
  <si>
    <t>Meet:  Glenn/Matt</t>
  </si>
  <si>
    <t>2001-07-30T22:30:00Z</t>
  </si>
  <si>
    <t>Quick status meeting for SP8 release</t>
  </si>
  <si>
    <t>To check status of SP8 release.  There are too many meeting lined for everyone today. Hopefully you all can make it for this one - it should not take more than 15 minutes.  Thanks, Nihar</t>
  </si>
  <si>
    <t>Updated: Mid-Mkt Opportunity presentation by Anderson Bschool</t>
  </si>
  <si>
    <t>2001-05-27T04:00:00Z</t>
  </si>
  <si>
    <t>Meeting with onDevice CTO</t>
  </si>
  <si>
    <t>Rescheduling for Thursday per Prakash's request.  Thanks,  Glenn.   Per next steps from our meeting with the folks from onDevice. Please confirm you can make it to this meeting so I can communicate this to  the folks at onDevice.  Glenn.</t>
  </si>
  <si>
    <t>Updated: Voice XML by Vivek</t>
  </si>
  <si>
    <t>MEETING-40</t>
  </si>
  <si>
    <t>2001-04-16T22:00:00Z</t>
  </si>
  <si>
    <t>palo alto</t>
  </si>
  <si>
    <t>Updated: Patch installer test plan</t>
  </si>
  <si>
    <t>2001-03-22T13:00:00Z</t>
  </si>
  <si>
    <t>Peter Smialek in DC</t>
  </si>
  <si>
    <t>Marriott Courtyard 45500 Majetic Drive, Dulles.  Cell phone 617-901-9111</t>
  </si>
  <si>
    <t>2001-04-02T23:00:00Z</t>
  </si>
  <si>
    <t>Amitabh's office</t>
  </si>
  <si>
    <t>Roadmap Discussion</t>
  </si>
  <si>
    <t>2001-07-18T22:30:00Z</t>
  </si>
  <si>
    <t>Updated: 4.0 discussion</t>
  </si>
  <si>
    <t>This is a meeting where we review the final 4.0 feature list. We have been on it  for a while. So I would like to get some closure on this by this date. Managers can bring in other team members when appropriate  to present a high level view of feature we are planning to implement in 4.0. We will also review resource allocation issues in this meeting. If any of you have concerns please let me know as soon as possible.</t>
  </si>
  <si>
    <t>2001-06-01T16:00:00Z</t>
  </si>
  <si>
    <t>Scott from Akamai</t>
  </si>
  <si>
    <t>[rmanocha, sreddy, gpereira, bagrawal]</t>
  </si>
  <si>
    <t>Follow-up meeting on Application Monitoring for E*Trade</t>
  </si>
  <si>
    <t>For those of you who weren't at last Thursday's meeting, this is a follow-up on the discussion about what needs to be done to fix and enhance the monitoring scripts specifically for E*Trade and more generally for our overall solution. We need to identify what the issues are with the current application monitoring scripts, what we can do immediately to get these working  satisfactorily, and what we need to do longer term to refine the monitoring and alerting mechanism.  Thanks,  Glenn.</t>
  </si>
  <si>
    <t>2001-04-21T04:00:00Z</t>
  </si>
  <si>
    <t>Mike and Lisa's Barbecue</t>
  </si>
  <si>
    <t>Meeting with Mike Richman - New Sales Account Manager for Bay Area</t>
  </si>
  <si>
    <t>San Ramon Conf. Rm. 408-562-7865</t>
  </si>
  <si>
    <t>Updated: Meeting to go over financial sales tool</t>
  </si>
  <si>
    <t>2001-01-26T17:00:00Z</t>
  </si>
  <si>
    <t>Lunch - Jim Murphy</t>
  </si>
  <si>
    <t>external functional spec review for jdbc connector</t>
  </si>
  <si>
    <t>Please see the spec attached below.</t>
  </si>
  <si>
    <t>Updated: Weekly Project meeting with Glenn P.</t>
  </si>
  <si>
    <t>mtg w/ Endeavors' CTO (Magi P2P platform</t>
  </si>
  <si>
    <t>Accenture licensing conf call</t>
  </si>
  <si>
    <t>2001-04-19T14:00:00Z</t>
  </si>
  <si>
    <t>Gaithersburg, MD</t>
  </si>
  <si>
    <t>Greg Trexler - AceComm</t>
  </si>
  <si>
    <t>E*TRADE Menlo Park</t>
  </si>
  <si>
    <t>Canceled: E*TRADE Alerts meeting</t>
  </si>
  <si>
    <t>MEETING-4033</t>
  </si>
  <si>
    <t>2001-06-06T15:00:00Z</t>
  </si>
  <si>
    <t>CCall w/ D'Arcy, re: go to market plan</t>
  </si>
  <si>
    <t>Sales Training Dry Run</t>
  </si>
  <si>
    <t>[rcanual, gpereira]</t>
  </si>
  <si>
    <t>Conf Call, 1-888-811-3735, Passcode: 7005733#</t>
  </si>
  <si>
    <t>AvocadoIT Product Review with Chris Enloe, 11am EST/8am PST</t>
  </si>
  <si>
    <t>Product update and feedback with Chris Enloe and one of two other Accenture Reston team members.  ********  Dial-In: 1-888-811-3735 Passcode: 7005733# Confirmation: 4417164</t>
  </si>
  <si>
    <t>MEETING-4038</t>
  </si>
  <si>
    <t>Conference Room - San Ramon</t>
  </si>
  <si>
    <t>Market / Customer Research Project Planning</t>
  </si>
  <si>
    <t>For those of us planning to participate in this call from the office, we will be dialing in from the San Francisco conference room.  Thanks,  Glenn.</t>
  </si>
  <si>
    <t>[anthony.tarsia, jennifer.park]</t>
  </si>
  <si>
    <t>call to discuss Tony's accounts</t>
  </si>
  <si>
    <t>We will have a conference call tomorrow 8am PST, 11am EST to discuss Tony's accounts.  I will call you Tony then conference you in Chris.  Jen</t>
  </si>
  <si>
    <t>2001-03-23T23:00:00Z</t>
  </si>
  <si>
    <t>MEETING-4042</t>
  </si>
  <si>
    <t>Updated: updated to include Divakar: Wednesday Weekly meeting</t>
  </si>
  <si>
    <t>MEETING-4043</t>
  </si>
  <si>
    <t>2001-03-19T15:00:00Z</t>
  </si>
  <si>
    <t>Call with Mike Nunn</t>
  </si>
  <si>
    <t>MEETING-4047</t>
  </si>
  <si>
    <t>MEETING-405</t>
  </si>
  <si>
    <t>Boston - party at Kelly's</t>
  </si>
  <si>
    <t>2001-07-16T18:30:00Z</t>
  </si>
  <si>
    <t>Canceled: Lunch with Geoff Hough (Banana Leaf)</t>
  </si>
  <si>
    <t>2001-03-16T23:00:00Z</t>
  </si>
  <si>
    <t>Meet John and Theresa at Logan's</t>
  </si>
  <si>
    <t>Analyst Summit Dry Run</t>
  </si>
  <si>
    <t>2001-01-08T21:00:00Z</t>
  </si>
  <si>
    <t>800-559-0817, 6541886#, conf 3355215</t>
  </si>
  <si>
    <t>Sterling Commerce conf call</t>
  </si>
  <si>
    <t>MEETING-4070</t>
  </si>
  <si>
    <t>Sales Training Review Mtmg</t>
  </si>
  <si>
    <t>MEETING-4078</t>
  </si>
  <si>
    <t>Canceled: Wednesday Weekly Meeting</t>
  </si>
  <si>
    <t>Review next release activity plan and status.</t>
  </si>
  <si>
    <t>2001-03-01T17:00:00Z</t>
  </si>
  <si>
    <t>HP Office</t>
  </si>
  <si>
    <t xml:space="preserve">POC - Kathy Paulitzky directly at (216)986-6693   Training  - </t>
  </si>
  <si>
    <t xml:space="preserve">Thursday, March 1st </t>
  </si>
  <si>
    <t xml:space="preserve">HP Cleveland Office </t>
  </si>
  <si>
    <t xml:space="preserve">6050 Oak Tree Blvd.  </t>
  </si>
  <si>
    <t xml:space="preserve">Cleveland, OH  44131 </t>
  </si>
  <si>
    <t xml:space="preserve">Time 12:30pm - 3:00pm </t>
  </si>
  <si>
    <t xml:space="preserve">Rooms 207 &amp; 208 </t>
  </si>
  <si>
    <t xml:space="preserve">Lunch will be provided </t>
  </si>
  <si>
    <t xml:space="preserve">Bridge Line Reserved </t>
  </si>
  <si>
    <t>LCD Projector &amp; Flip Chart Available</t>
  </si>
  <si>
    <t>MEETING-4083</t>
  </si>
  <si>
    <t>Staffing Planning</t>
  </si>
  <si>
    <t>2001-07-04T17:00:00Z</t>
  </si>
  <si>
    <t>Updated: Wednesday Weekly meeting - adding Keith, Dean and DaveT to the list</t>
  </si>
  <si>
    <t>MEETING-4085</t>
  </si>
  <si>
    <t>2001-07-06T18:00:00Z</t>
  </si>
  <si>
    <t>Discuss Service Pack 8 documentation</t>
  </si>
  <si>
    <t>2001-05-09T23:30:00Z</t>
  </si>
  <si>
    <t>Requirement Discussion w/ Hideki &amp; Toshi</t>
  </si>
  <si>
    <t>2001-03-08T16:00:00Z</t>
  </si>
  <si>
    <t>Meeting:  Prep for offsite</t>
  </si>
  <si>
    <t>Review and agree on objectives and agenda for offsite</t>
  </si>
  <si>
    <t>Accenture - sales training</t>
  </si>
  <si>
    <t>MEETING-4090</t>
  </si>
  <si>
    <t>Updated: FedEx Go or No Go Discussion</t>
  </si>
  <si>
    <t>One more change of schedule.  Calendars are crazy today.  If you cannot make this, we need to meet anyway.  Sales needs a quote.  Dave Meltzer will send an email detailing where we are in the sales process.  We should have this in the next 30 minutes.</t>
  </si>
  <si>
    <t>2001-03-20T02:15:00Z</t>
  </si>
  <si>
    <t>FW: Conference call with IDC.</t>
  </si>
  <si>
    <t xml:space="preserve">Would like to invite Praveen and Ashish for today's conference call. To start with - we will walk thro' the install bug list.  Thanks, Nihar   -----Original Appointment----- From: </t>
  </si>
  <si>
    <t>Om Sonie   Sent:</t>
  </si>
  <si>
    <t>Monday, March 05, 2001 10:47 AM To:</t>
  </si>
  <si>
    <t>Om Sonie; Divakar Tantravahi - India; Rajeev Mohindra; Prasad Krothapalli; Nihar Mehta; Ravi Pachipala; Howard Mora; Ruth Gantly When:</t>
  </si>
  <si>
    <t>Monday, March 19, 2001 6:15 PM-6:45 PM (GMT-08:00) Pacific Time (US &amp; Canada); Tijuana. Where:</t>
  </si>
  <si>
    <t>Conference Room - Pacifica   Hi Divakar,  I have rescheduled as per your mail.  --------------------------------------------------  Proposed Agenda:  1. Status review for IDC activities  Om</t>
  </si>
  <si>
    <t>MEETING-410</t>
  </si>
  <si>
    <t>2001-05-09T04:00:00Z</t>
  </si>
  <si>
    <t>Lockheed Martin - Orlando</t>
  </si>
  <si>
    <t>2001-04-17T15:00:00Z</t>
  </si>
  <si>
    <t>Updated: Analyst Summit and dinner</t>
  </si>
  <si>
    <t>[gpereira, rgantly]</t>
  </si>
  <si>
    <t>San Francisco Conference Room</t>
  </si>
  <si>
    <t>Updated: Presentation by Geoff Vona of AvocadoIT (Sitraka) Canada</t>
  </si>
  <si>
    <t>Geoff Vona, Director of R&amp;D in Canada is here and will make a presentation to JUST the R&amp;D managers at this time.  Another meeting for all of R&amp;D will be scheduled for tomorrow morning.  Everyone's attendance at this meeting is greatly appreciated</t>
  </si>
  <si>
    <t>Conference Room - San Francisco...</t>
  </si>
  <si>
    <t>Meeting with Accenture...</t>
  </si>
  <si>
    <t>Accenture Attendees:  - Terry Ecklund, Partner, Mobile Enablement Center (MEC), Kansas City - Patrick O'Boyle, Assoc Partner, MEC, Kansas City - Tom Kane, Assoc Partner, AvocadoIT Sponsor &amp; Biz Dev Lead, Kansas City - Elise Barton, Manager, MEC, Kansas City  Topic:  This is a continuation of a meeting Prakash, Glenn and Amit had with all the above individuals + Fred Fosnacht (Accenture's N.America mCommerce head), Pragnesh Shah and AC consultants from the Seattle MEC several weeks ago. I am trying to get an agenda from Tom Kane (our sponsor) on the areas the AC team would like to see covered at the meeting. Based on preliminary discussions, the team would like to cover the following:  - Determine AvocadoIT's role in AC's Mobile Solution Platform Background: Given that our product roadmap overlaps with the MSP, AC has in principle agreed to let AvocadoIT integrate the various mobile logic pieces for the MSP (e.g. alerts, synch, offline browsing, loc based services, etc.) [pls see attached draft provided to AC that maps EP functionality to AC's MSP]  - Review our Product Roadmap  - Get EP feedback on AC's suggestions on short term product fixes and product roadmap   Amit.</t>
  </si>
  <si>
    <t>2001-01-24T15:30:00Z</t>
  </si>
  <si>
    <t>David Kindle and John Vorhees -FBR</t>
  </si>
  <si>
    <t>MEETING-4110</t>
  </si>
  <si>
    <t>2001-07-27T15:00:00Z</t>
  </si>
  <si>
    <t>2001-05-22T00:00:00Z</t>
  </si>
  <si>
    <t>International Marketing Ccall:  Corp/Japan</t>
  </si>
  <si>
    <t>MEETING-4118</t>
  </si>
  <si>
    <t>2001-09-13T18:30:00Z</t>
  </si>
  <si>
    <t>Product Requirements Review</t>
  </si>
  <si>
    <t>Rescheduling to accomodate Matt &amp; Prakash's schedules.  -Glenn.   Rescheduling per Matt's request.  -Glenn.   This is the meeting that was postponed from the 29th of August. Purpose of the meeting is to review the product requirements and associated priorities collected from the various biz ops areas.  I will distribute the requirements doc tomorrow.  -Glenn.</t>
  </si>
  <si>
    <t>Reston, VA</t>
  </si>
  <si>
    <t>Nick Ward - Accenture</t>
  </si>
  <si>
    <t>MEETING-4122</t>
  </si>
  <si>
    <t>[atran, sausalito, gpereira]</t>
  </si>
  <si>
    <t>We need to define objectives and agenda topics for the training session. I will present a set of agenda topics that we can use as a starting point for the discussion.  Thanks,  Glenn.</t>
  </si>
  <si>
    <t>requirement discussion - EAI integration with SeeBeyond</t>
  </si>
  <si>
    <t>Let's discuss what exact needs to be done for this feature in 3.5 timeline.  Please let me know your availability.  Thanks -Jin</t>
  </si>
  <si>
    <t>2001-03-07T00:30:00Z</t>
  </si>
  <si>
    <t>Meeting per your request</t>
  </si>
  <si>
    <t>2001-05-05T11:00:00Z</t>
  </si>
  <si>
    <t>Drop Casey and Lisa at IAD</t>
  </si>
  <si>
    <t>MEETING-4133</t>
  </si>
  <si>
    <t>[jyotirmoy.paul, gpereira, rsilverton]</t>
  </si>
  <si>
    <t>Updated: Alerts &amp; E-Mail Strategy Mtg. w/Amitabh, Ron, Steve, Prakash, Rajeev, Glenn &amp; Alex</t>
  </si>
  <si>
    <t>Venk may not be at this meeting however, he would like you to go ahead without him regardless.  ALERTS &amp; E-MAIL Strategies *</t>
  </si>
  <si>
    <t>What are the attributes of an ideal product from our standpoint? *</t>
  </si>
  <si>
    <t>When do we need to have this capability in our portfolio before it begins to hurt us? *</t>
  </si>
  <si>
    <t>Who are the vendors in this space? *</t>
  </si>
  <si>
    <t>Do we understand their strengths and weaknesses? *</t>
  </si>
  <si>
    <t>Which vendors have we talked to?  Who do we like?  What kind of due diligence have we done on them? *</t>
  </si>
  <si>
    <t>Do we have the right level of priority and resources on this subject?</t>
  </si>
  <si>
    <t>call w/ xsellsys</t>
  </si>
  <si>
    <t>2001-04-16T23:00:00Z</t>
  </si>
  <si>
    <t>conference room san ramon</t>
  </si>
  <si>
    <t>Market Research / Solutions Definition</t>
  </si>
  <si>
    <t>Let's start laying out the specifics of what needs to get done in the next 4-6 weeks and put an initial plan in place.  Thanks,  Glenn.</t>
  </si>
  <si>
    <t>2001-02-27T21:00:00Z</t>
  </si>
  <si>
    <t>Meeting with Janie Speketer - New Sales Account Manager for Denver - Per Don Giesen</t>
  </si>
  <si>
    <t>2001-03-18T00:00:00Z</t>
  </si>
  <si>
    <t>Dinner - Lisa and Donna at Blue Iguana</t>
  </si>
  <si>
    <t>2001-03-01T16:00:00Z</t>
  </si>
  <si>
    <t>Interview Kim Hutchings 512.771.7218</t>
  </si>
  <si>
    <t>Scott Greenbaum -- Akamai</t>
  </si>
  <si>
    <t>2001-01-25T17:30:00Z</t>
  </si>
  <si>
    <t>Alex's MBOs</t>
  </si>
  <si>
    <t>2001-01-10T13:00:00Z</t>
  </si>
  <si>
    <t>Accenture - US Customs Service Meeting</t>
  </si>
  <si>
    <t>2001-03-19T20:30:00Z</t>
  </si>
  <si>
    <t>my office or mkting war room if all rsvp</t>
  </si>
  <si>
    <t>follow-up call with Peter Lowber of Gartner 978/323-6072</t>
  </si>
  <si>
    <t>Spoke with Peter for 1hour. He was very interested in our story and asked to schedule an additional 40 minutes on Monday to ask additional questions.</t>
  </si>
  <si>
    <t>2001-05-26T04:00:00Z</t>
  </si>
  <si>
    <t>2001-03-06T21:30:00Z</t>
  </si>
  <si>
    <t>Introduction to Hideki/Director Engineering Japan</t>
  </si>
  <si>
    <t>WebEx and con call</t>
  </si>
  <si>
    <t>Updated: Accenture WebEx presentation and demo</t>
  </si>
  <si>
    <t>Agenda.  1. Presentation on new 3.5 features - 20 min. (Glenn Pereira) 2. Alerts presentation and demo - one hour  (Emile Khan) 3. Offline capabilities in product release 3.5. - a presentation and demo - 20 to 30 min.  (Andy Wong)  Conference dial-in number dial-in 888-311-0089 passcode 7626139# confirmation number 4718156  WebEx info: ---------------------------------------- MEETING SUMMARY ---------------------------------------- Name: AvocadoIT Alerts Date: September 17, 2001 Time: 2:00PM, (GMT -04:00) Eastern Time, USA (Daylight Time). Meeting Number: 66988219 Meeting Password: toronto</t>
  </si>
  <si>
    <t>[gpereira, sanjay.dubey]</t>
  </si>
  <si>
    <t>Review FedEx requirements</t>
  </si>
  <si>
    <t>I suggest we limit this meeting to this small group so we can focus on the stuff impacting R&amp;D. Once we have determined that this is something we can do and figured out what if any work AE / PSG needs to do we can have a discussion with John and Richard.  Brad, let us know what number you'd like us to call you at.  Thanks,  Glenn.</t>
  </si>
  <si>
    <t>2001-02-20T20:30:00Z</t>
  </si>
  <si>
    <t>Neil Birkmeyer - Accenture</t>
  </si>
  <si>
    <t>This is another follow-up meeting with the same agenda as before:  1) look at the strawman proposal from Amitabh / Rajeev regarding functionality that could be incorporated in the next set of releases  2) discuss this in the context of revenue priorities  3) make preliminary decisions. Glenn's requirements should be reflected in this discussion.</t>
  </si>
  <si>
    <t>FW: Dave Feinleib re: Cam Myhrvold referral (425.941.0915)</t>
  </si>
  <si>
    <t xml:space="preserve">Glenn,  Since you sounded very suspicious this morning about what I said  here is the mail that came from Venk on 4/10 about the meeting on Monday with OnDevice.  Prakash   -----Original Appointment----- From: </t>
  </si>
  <si>
    <t>Venk Shukla   Sent:</t>
  </si>
  <si>
    <t>Tuesday, April 10, 2001 8:25 AM To:</t>
  </si>
  <si>
    <t>Venk Shukla; Prakash Iyer When:</t>
  </si>
  <si>
    <t>Monday, April 16, 2001 3:00 PM-4:00 PM (GMT-08:00) Pacific Time (US &amp; Canada); Tijuana. Where:</t>
  </si>
  <si>
    <t>Conference Room - Hayward  Prakash, I didn't know if you wanted to be involved in this one as well.  I've added you to the list just in case.  Amy</t>
  </si>
  <si>
    <t>2001-06-13T16:00:00Z</t>
  </si>
  <si>
    <t>Meeting with NetSanity</t>
  </si>
  <si>
    <t>Updated: Conference call with Kathy from Gartner</t>
  </si>
  <si>
    <t>Discuss enterprise software market, adoption by verticals, and interest in mobile/wireless -and best additional resources in Gartner and Dataquest. Kathy covers space out of London with broad focus across several verticals.  Ron</t>
  </si>
  <si>
    <t>Mobilesys Conf Call</t>
  </si>
  <si>
    <t>2001-05-29T17:00:00Z</t>
  </si>
  <si>
    <t>Glenn's office w/Mike on phone...</t>
  </si>
  <si>
    <t>SUN RFP Pricing Discussion: Attendees - Glenn, Alex, Mike &amp; Amit...</t>
  </si>
  <si>
    <t>MEETING-419</t>
  </si>
  <si>
    <t>T. Rowe Price meeting with Ram Mouli and Mike Goff</t>
  </si>
  <si>
    <t>Sorry to move this one again Glenn, we had to move O-Staff which conflicted with your 1:1.   Amy</t>
  </si>
  <si>
    <t>2001-01-23T21:00:00Z</t>
  </si>
  <si>
    <t>2001-04-20T04:00:00Z</t>
  </si>
  <si>
    <t>Call Bill Pickett at CGE&amp;Y re: meeting next week</t>
  </si>
  <si>
    <t>[hayward]</t>
  </si>
  <si>
    <t>2002-05-17T17:30:00Z</t>
  </si>
  <si>
    <t>Accenture Murray Hill Call</t>
  </si>
  <si>
    <t>Talk with Accenture Murray Hill Team on:  - Delivery of updated AvocadoIT build - Developer questions  Richard, please invite either Carlos or Diana to this call. We may be able to resolve a lot of these questions right there and then instead of emails going back and forth.  Thanks,  Ty  Dial-In: 1-877-685-6800 Passcode: 7982071# Confirm: 5760540</t>
  </si>
  <si>
    <t>2001-07-16T20:30:00Z</t>
  </si>
  <si>
    <t>Updated: Matt, Prakash, Srik</t>
  </si>
  <si>
    <t>2001-07-25T04:00:00Z</t>
  </si>
  <si>
    <t>Ed Poff in town</t>
  </si>
  <si>
    <t>[hayward, marie.washington]</t>
  </si>
  <si>
    <t>Updated: Matt, Marie &amp; Susan re: Financials follow-up</t>
  </si>
  <si>
    <t>2002-10-04T20:00:00Z</t>
  </si>
  <si>
    <t>Updated: H3G support discussion</t>
  </si>
  <si>
    <t>We are going to try to do this earlier, provided comms meeting has concluded.  Matt</t>
  </si>
  <si>
    <t>Voice Genie Mtg. w/Bruce, Stuart, Venk, Prakash &amp; Barry</t>
  </si>
  <si>
    <t>2002-09-18T21:00:00Z</t>
  </si>
  <si>
    <t>Updated: Hutchinson 3G, Accenture w/Ty, Mark &amp; Matt</t>
  </si>
  <si>
    <t>2002-02-19T17:30:00Z</t>
  </si>
  <si>
    <t>Meet:  Analyst tour prep</t>
  </si>
  <si>
    <t>Demo training Review and update deck  Matt</t>
  </si>
  <si>
    <t>Canceled: Venk, Toshi &amp; Exec from NSD</t>
  </si>
  <si>
    <t>Toshi,  Unfortunately Venk had me book a last minute flight to NY Monday afternoon so is unable to do this one at this time.  He will be here in the morning and could probably do it at 11:00 or 11:30am if your folks can do it then?  Thanks, Amy</t>
  </si>
  <si>
    <t>2002-01-22T07:30:00Z</t>
  </si>
  <si>
    <t>Updated: Review Marketing Plan and final schedule/deliverables</t>
  </si>
  <si>
    <t>2001-10-11T15:30:00Z</t>
  </si>
  <si>
    <t>For Peter</t>
  </si>
  <si>
    <t>2001-01-20T02:00:00Z</t>
  </si>
  <si>
    <t>Canceled: David S/Matt diMaria Interview</t>
  </si>
  <si>
    <t>2001-12-20T18:00:00Z</t>
  </si>
  <si>
    <t>ThinAir Apps Review w/Mark, Prakash &amp; Matt</t>
  </si>
  <si>
    <t>2001-04-10T13:00:00Z</t>
  </si>
  <si>
    <t>RWD Call</t>
  </si>
  <si>
    <t>The call is 9am EST with Vinny (CTO)...notes in CW.  His number is 410-884-2621...Good Luck! :)  I actually just got a call from Vinny, the CTO of RWD Technologies.  We had a brief conversation...He'd like you to call him, so he gave me his admin's info to set up a call for you...let me know your schedule so I can arrange it.  Maybe Monday, 4/9???  Basically he told me, they are an SI/Consulting firm and they are more interested in doing wireless for their customers rather than for themselves.  They have played around with Palm, RIM to get access to their website, but there is no internal focus in the near time.  If you look on their site, there is an article that says "Licensed Calypso to add mobile access to Univeristy 360."  He explained that briefly...He said with the exception of University360, it's a hosted offering which provides university environments to sales, tech people etc.. to have up to date info.  It gives people a chance not to just take courses via broadband, but also say, "I want to take this course while I'm in the airport..etc."  I mentioned to him about our licensed product briefly...He is the CTO for the Latitude 360( a division of RWD Technologies)  If you need to talk  to me..call me..but don't forget to tell me your schedule for Monday because I think you're booked Friday (tomorrow)  Vincent Marucci, Jr.  Vice President and Chief Technology Officer Latitude360   (a Division of RWD Technologies) 10480 Little Patuxent Parkway Columbia, MD 21044  (877) 9LAT360 (toll free) (410) 884-2621 (direct) (410) 884-2760 (fax) www.latitude360.com</t>
  </si>
  <si>
    <t>2001-09-28T23:00:00Z</t>
  </si>
  <si>
    <t>Canceled: Matt, Prakash &amp; Susan re: moving employees</t>
  </si>
  <si>
    <t>Susan and Matt already discussed this so we can remove this one...</t>
  </si>
  <si>
    <t>2002-05-16T18:30:00Z</t>
  </si>
  <si>
    <t>HB Marketing Comms w/Mark, Matt, Prakash (800-213-0326, pc: 366065)</t>
  </si>
  <si>
    <t>Holly L. Barnett, APR HB Marketing Communications Voice:  714.52.HOLLY (714.524.6559) Fax:     714.524.6556 Cell:     714.814.9746 www.hbmarcom.com</t>
  </si>
  <si>
    <t>2001-11-02T21:00:00Z</t>
  </si>
  <si>
    <t>Interview with Karen Smith</t>
  </si>
  <si>
    <t>[hayward, rsilverton]</t>
  </si>
  <si>
    <t>2001-08-06T20:00:00Z</t>
  </si>
  <si>
    <t>Planning meeting for Gartner</t>
  </si>
  <si>
    <t>At this point it looks like we will have Simon and Ken attending in person, with Peter on the phone. Again, they would like to see a demo of tool. Clearly this is a good opportunity for us to flatter their egos and make them feel we hold them in the esteemed position of first to see some of our futures plus trusted advisors for our roadmap. To wit, Siebel demo and actionable alert demos would be well placed.  I will prepare a recommended agenda and circulate prior to meeting to serve as startpoint for discussion. Please advise if you there are others you feel should be invited.  Ron</t>
  </si>
  <si>
    <t>[sweller, hayward, rcanual]</t>
  </si>
  <si>
    <t>2001-10-23T23:45:00Z</t>
  </si>
  <si>
    <t>Biogen Recap per Amitabh, Dial-In: 1-888-311-0089, Passcode: 7537370#</t>
  </si>
  <si>
    <t>2001-07-10T00:15:00Z</t>
  </si>
  <si>
    <t>Financial Modeling w/Matt, Prakash, Marie? &amp; Susan</t>
  </si>
  <si>
    <t>Call in # for Hayward (just in case) 408-562-7850.</t>
  </si>
  <si>
    <t>Updated: Interview with Brenda Spisak - Inside Sales Positions</t>
  </si>
  <si>
    <t>2001-06-26T18:30:00Z</t>
  </si>
  <si>
    <t>Updated: Revenue Plan w/Matt, Marie, David C, Toshi, Peter S call 408-562-7850</t>
  </si>
  <si>
    <t>2001-05-20T04:00:00Z</t>
  </si>
  <si>
    <t>[hayward, jmcneely]</t>
  </si>
  <si>
    <t>2002-10-03T18:00:00Z</t>
  </si>
  <si>
    <t>Canceled: Demo review with Jaime &amp; Aaron</t>
  </si>
  <si>
    <t>moved to Berkeley, where we are using the white board</t>
  </si>
  <si>
    <t>2001-04-27T23:00:00Z</t>
  </si>
  <si>
    <t>Vish Mishra, Venk &amp; Prakash re: Abeama/AvocadoIT partnership</t>
  </si>
  <si>
    <t>2002-09-17T16:00:00Z</t>
  </si>
  <si>
    <t>Toshiba North America Conference Call</t>
  </si>
  <si>
    <t>Dear Ty:  Thank you for your time and discussions on the potential alliance of Toshiba and AvocadoIT. After further review, I would like to schedule a conference call with your company and a member of The ITMC Toshiba Technical Team for Tuesday, September 17th at 11:00am CST. They will be able to guide you in the right direction. Please let me know if this is a good time for you.  For your perusal, I have attached the product overview and specifications on The Magnia SG20 Wireless Mobility Server. Please contact me at (512) 334-4404 or by email at bobby@itmarketingcorp.com if I can be of further assistance. Best regards, Bobby Lilljedahl, BDM  ITMC Toshiba</t>
  </si>
  <si>
    <t>2002-02-15T19:00:00Z</t>
  </si>
  <si>
    <t>Accenture Conf Call (Dial In #877-714-4777, Meeting ID 4274)</t>
  </si>
  <si>
    <t>Cheryl Hardt Accenture Executive Assistant 5 Spring Street, Murray Hill, NJ  07974 Direct Dial 908-898-5132  Octel 8985132 cheryl.hardt@accenture.com AIM: Chardt30</t>
  </si>
  <si>
    <t>Sunil Jain (415) 362-0292 re: Board Meeting</t>
  </si>
  <si>
    <t>2002-01-21T18:30:00Z</t>
  </si>
  <si>
    <t>CFR part 11 Status Meeting</t>
  </si>
  <si>
    <t>Goal: Review our current status and plan for next steps. Please review the attached document which summarizes our current status.</t>
  </si>
  <si>
    <t>2001-10-11T22:00:00Z</t>
  </si>
  <si>
    <t>Siebel - AT&amp;T list review (Conf. Call - 1.877.865.6981 PC - 7724937#)</t>
  </si>
  <si>
    <t>#4872083 (confirmation number)</t>
  </si>
  <si>
    <t>2002-07-15T18:00:00Z</t>
  </si>
  <si>
    <t>Q3 Pgm Planning</t>
  </si>
  <si>
    <t>2001-03-19T14:30:00Z</t>
  </si>
  <si>
    <t>Conf Call re: AMMED opportunity</t>
  </si>
  <si>
    <t>Call Title/Reference: FMA Confirmation Number: 3740934 Dial In: 1 (888) 313-1402 Passcode: 6171157 Number of Participants: 6</t>
  </si>
  <si>
    <t>2001-12-18T20:30:00Z</t>
  </si>
  <si>
    <t>Updated: Elan Acct. Review w/Matt &amp; Bus Ops (Call in Info: 630-424-7645, passcode: 714-0744#, title: "Mike's Call")</t>
  </si>
  <si>
    <t>Call in Info: Phone: 630-424-7645 passcode: 714-0744# title: "Mike's Call"</t>
  </si>
  <si>
    <t>2001-11-30T22:00:00Z</t>
  </si>
  <si>
    <t>Conf call with Benefits Alliance reg: Update of the OLS</t>
  </si>
  <si>
    <t>[saturn, hayward, jmcneely]</t>
  </si>
  <si>
    <t>2002-05-20T17:00:00Z</t>
  </si>
  <si>
    <t>Marketing and Business Development Staff Meeting  Agenda Items  Dashboard milestone status 1.  H3G deal 2.  Siebel ePharma initiative 3.  Citrix opportunity assessment 4.  Task automation program 5.  .Net assessment 6.  Strategic planning process 7.  Integrated field demo rollout  Open items from prior week 1.  New exec white paper graphics completion 2.  Web site update (text and demo)  Priorities for this week 1.  Dashboard game plan 2.  Siebel validation close-out 3.  Strategic planning input</t>
  </si>
  <si>
    <t>2001-08-27T19:00:00Z</t>
  </si>
  <si>
    <t>Canceled: Gartner - Simon Hayward, Ken Dulaney at our offices; Peter via conference call</t>
  </si>
  <si>
    <t>2001-10-25T16:00:00Z</t>
  </si>
  <si>
    <t>Canceled: Biogen/Siebel CCall w/Matt, Peter, Prakash, Ray, Amit &amp; Andy (888-311-0089, pc: 7337310#, int'l: 773 843 6318)</t>
  </si>
  <si>
    <t>Just deleting this one to avoid confusion, looks like there are two of these.  Amy</t>
  </si>
  <si>
    <t>2001-07-09T17:00:00Z</t>
  </si>
  <si>
    <t>Financial Modeling w/Matt, Prakash, Marie &amp; Susan</t>
  </si>
  <si>
    <t>Updated: Matt/Marie re: Financials</t>
  </si>
  <si>
    <t>2001-05-30T13:00:00Z</t>
  </si>
  <si>
    <t>Conf Call re: Carey Pricing</t>
  </si>
  <si>
    <t>2002-03-20T22:00:00Z</t>
  </si>
  <si>
    <t>Analyst Calls debrief w/Michelle, Shelley, Mark, Matt &amp; Andy (Horn Group will call Hayward Conf)</t>
  </si>
  <si>
    <t>2001-04-18T17:30:00Z</t>
  </si>
  <si>
    <t>Conference room near George</t>
  </si>
  <si>
    <t>Updated: Roadmap discussion with NTT</t>
  </si>
  <si>
    <t>This is the meeting I was talking about. Thanks.</t>
  </si>
  <si>
    <t>2002-09-17T22:00:00Z</t>
  </si>
  <si>
    <t>Meeting with Intermec</t>
  </si>
  <si>
    <t>Dawn Davies Channel Partnerships</t>
  </si>
  <si>
    <t>2002-02-14T21:30:00Z</t>
  </si>
  <si>
    <t>Canceled: Accenture Demo w/Mark T, Prakash, Matt, Stuart &amp; Andy W</t>
  </si>
  <si>
    <t>Andy, please conference both Mark and Stuart in from Hayward Polycom:  408-562-7850 Mark T Mobile:  412-215-5282 Stuart Mobile:  703-626-2349  Objectives 1. Provide Accenture with a sales tool that demonstrates AvocadoIT's solution 2. Insulate Acenture from product maturity issues (e.g. pre-beta release, etc) 3. Minimize long term impact on EP organization   Key Issue #1.  What is the demo we're giving to Accenture? There are two demo's to consider:  A. EP Signature Capture demo. This is the pre - 2/5 demo originally developed for Biogen.  Additional modifications have incorporated Drug Sampling and Signature Capture.  This is one of the demo's that was loaded on the EP demo units that our Sales Team are using.  B. AvocadoIT Moblie App for Siebel ePharma v1.5  This is the pre-beta application that was released internally on 2/5.  At this time, there were a number of bugs that are currently being addressed.  Some of them impact the usability and functionality (and therefore the "demo-ability") of the application.  As of 2/5 the bugs were significant enough that I didn't feel comfortable giving it to Accenture in its current form.  That being said, some of the bug fixes may have applied and the 2/5 application should be reviewed again.  Until the 2/5 pre-beta app has been sufficiently revised, I recommend we go with the Signature Capture App since we have more history with it.  Key Issue #2. To sync or not to sync? For Accenture's purposes, I believe that a decision was made to provide them a "no-sync demo".  For the first couple of meetings with a prospect, a crisp no-sync demo should be sufficient to qualify the opportunity - the real "sizzle" is in the mobile application and the vision of completing the Last Mile.  Almost every company we've talked to accepts that our sync works because it's an expected feature.  Our Siebel Validation gives us the credibility to say that "It works".  However, at some point prior to closing the deal, it is highly likely that an IT person would require us to show that our sync function is as good as we say that it is.  After all, we're using transactional integrity during synchronization a key value driver.  To show sync reliably we or Accenture will need to have EP server software integrated with Siebel in a production environment.  Key Issue #3: How will we distribute it to them? Downloading the demo app from our website seems like an efficient self-service distribution method.  However, the appropriate security measures would need to be taken.  It's not inconceivable that a competitor would hack into our ISP and download the demo to reverse engineer.  Another alternative is to have the demo posted on Accenture's intranet.  There is a pre-established AvocadoIT section within in Accenture's Knowledge Exchange (a Lotus knowledge management app) where our collateral is posted for internal download.  Ty can have our demo be posted there.  Key Issue #4: How will they install the demo? It is important to realize that installing the application and reviewing the documentation will provide the first impression of our first new software in over six months to Accenture.  Therefore, the install and the docs should be flawless otherwise we jeopardize our credibility as a license software vendor.  The install procedure should be highly automated as it is with most commercial software.  The install guide should almost be an unnecessary reference document.  This is just demo-ware.  It's not like installing and configuring the EP Server.  Positioning:  "AvocadoIT is providing an mobile demo app that shows our capability to mobilize Siebel SFA applications.  It just happens to be Siebel ePharma on the backend.  However, it could have just as easily been Siebel Sales, Siebel Service, or Siebel Communications, etc.  We are showing Siebel ePharma because that's what our first customer wanted."  Note:  It is not our intent to provide this demo to Siebel because we don't want to indiscriminantly expose our IP to them.</t>
  </si>
  <si>
    <t>2001-04-06T20:00:00Z</t>
  </si>
  <si>
    <t>Updated: Manoj Goel, Mobilspan, Inc. (mobile 408 206 0436)</t>
  </si>
  <si>
    <t>2002-07-15T22:30:00Z</t>
  </si>
  <si>
    <t>Partner Recap, Sales Tools for Sales Training</t>
  </si>
  <si>
    <t>Go over some details before the training session starts. Thanks.  ty</t>
  </si>
  <si>
    <t>2001-12-10T18:00:00Z</t>
  </si>
  <si>
    <t>Online training with Dominic from Benefits alliance</t>
  </si>
  <si>
    <t>Updated: Dinesh N. Vaswani, Faraz Hoodbhoy, Venk &amp; Prakash re: Partnership angle</t>
  </si>
  <si>
    <t>2001-11-27T18:00:00Z</t>
  </si>
  <si>
    <t>Meet:  Andy/Matt to discuss strategy</t>
  </si>
  <si>
    <t>Updated: Matt, Andy, D'Arcy, Dan, Debbie re: Demo Mobile Script Review</t>
  </si>
  <si>
    <t>2002-05-14T20:30:00Z</t>
  </si>
  <si>
    <t>Meet:  RB Webber</t>
  </si>
  <si>
    <t>Review agreements from last weeks meeting *</t>
  </si>
  <si>
    <t>Develop value proposition templates</t>
  </si>
  <si>
    <t>2001-10-30T23:00:00Z</t>
  </si>
  <si>
    <t>Amit/Peter Hoopes</t>
  </si>
  <si>
    <t>VP of Sales candidate</t>
  </si>
  <si>
    <t>[sweller, hayward]</t>
  </si>
  <si>
    <t>2001-10-23T23:00:00Z</t>
  </si>
  <si>
    <t>Matt, Andy &amp; Scott re: debrief on Siebel CCall</t>
  </si>
  <si>
    <t>Scott, can you please call the Hayward Conf Room (408) 562-7850.  Scott's # just in case (206) 604-6105.</t>
  </si>
  <si>
    <t>Updated: Matt, Sujan &amp; Marie re: PS Report - Billing</t>
  </si>
  <si>
    <t>Holiday Inn</t>
  </si>
  <si>
    <t>Penderbrook Home Owners Meeting</t>
  </si>
  <si>
    <t>2001-06-20T17:00:00Z</t>
  </si>
  <si>
    <t>Siebel Planning w/Venk, Matt, Scott W, Prakash, David C, John S (Please call Scott 206-323-5105 to conference him in)</t>
  </si>
  <si>
    <t>2002-09-30T18:00:00Z</t>
  </si>
  <si>
    <t>Marketing and Business Development Staff Meeting  Recurring Agenda Items  *  Dashboard milestone status *  Open items from prior week *  Priorities for this week *  Action items for this week</t>
  </si>
  <si>
    <t>2002-03-07T18:00:00Z</t>
  </si>
  <si>
    <t>Siebel Utility Run Through with Ray</t>
  </si>
  <si>
    <t>2002-02-12T18:00:00Z</t>
  </si>
  <si>
    <t>Bob Gumm - PWC</t>
  </si>
  <si>
    <t>Introduction to PWC  Mark &amp; Susan to attend.</t>
  </si>
  <si>
    <t>2001-02-28T22:00:00Z</t>
  </si>
  <si>
    <t>Srinivas Rao, Goldstone Technologies</t>
  </si>
  <si>
    <t>2002-01-15T22:30:00Z</t>
  </si>
  <si>
    <t>Updated: Unplugged Newsletter (Accenture) Strategy Meeting - w/Bruce &amp; John</t>
  </si>
  <si>
    <t>Call In to: 1.800.653.5390   Pass Code: 7656079#  ++++++++++++++++++++++++++++  Confirmation Number # 5273651</t>
  </si>
  <si>
    <t>Canceled: Siebel Handheld vs. EP Offline docs w/Matt, Scott, Amit, Andy</t>
  </si>
  <si>
    <t>This meeting is no longer required.  See Andy or Ty.  Matt</t>
  </si>
  <si>
    <t>2002-08-14T17:00:00Z</t>
  </si>
  <si>
    <t>Bruce Turkstra/Matt 1:1</t>
  </si>
  <si>
    <t>[hayward, rcanual]</t>
  </si>
  <si>
    <t>2001-12-06T21:30:00Z</t>
  </si>
  <si>
    <t>Updated: Biogen + w/Matt, Prakash, Peter, Andy, Amit, Richard &amp; Ray (888-311-0086, pc: 7445498#)</t>
  </si>
  <si>
    <t>Sorry, have to push this one out again to accommodate schedule changes...  888-311-0086, pc: 7445498#   Agenda - Next Steps for Biogen, including -  EP Project Mgr? Notes Issue Accenture role</t>
  </si>
  <si>
    <t>2001-04-26T18:30:00Z</t>
  </si>
  <si>
    <t>Haircut w Tina</t>
  </si>
  <si>
    <t>2001-09-27T17:30:00Z</t>
  </si>
  <si>
    <t>Updated: Product Planning Meeting</t>
  </si>
  <si>
    <t>The purpose of this meeting is to understand what we need to deliver by October, what we can deliver by October, understand the gaps, and make informed decisions on what to do about the gaps. The format of the meeting will be:  1. Andy: What is the "minimum" capability we need in place for signing up 3 pilots by December 2. Rajeev: What is it that we plan to deliver 3. Discussion about the gaps and trade offs 4. Decision</t>
  </si>
  <si>
    <t>2001-11-22T23:00:00Z</t>
  </si>
  <si>
    <t>Canceled: Bus Ops CCall 877-865-6981, Int'l: 773 843 6305, pc: 7426488#</t>
  </si>
  <si>
    <t>These calls are canceled for now.  We will be doing these on an "as needed" basis going forward. Thanks, Amy</t>
  </si>
  <si>
    <t>Matt, Toshi &amp; Hideki re: Japan Update</t>
  </si>
  <si>
    <t>2001-10-23T22:00:00Z</t>
  </si>
  <si>
    <t>Interview with Jim Willis.</t>
  </si>
  <si>
    <t>Canceled: Hosting Pricing w/Matt, David C, Kimberlie, Marie, Prakash, Glenn</t>
  </si>
  <si>
    <t>Prakash requested this one be moved out a little.</t>
  </si>
  <si>
    <t>Updated: Get your photos taken by Jaime for Silicon India Article</t>
  </si>
  <si>
    <t>2002-03-19T16:30:00Z</t>
  </si>
  <si>
    <t>Canceled: Product Mgt Planning</t>
  </si>
  <si>
    <t>Alex Tran - WebEx meeting to discuss pricing</t>
  </si>
  <si>
    <t>Date:  January 24th Time:  10:00am - 12:00pm PST  Call-in number:  1-877-865-7031 Pass code:  6658400</t>
  </si>
  <si>
    <t>2001-04-12T21:00:00Z</t>
  </si>
  <si>
    <t>Tim Andrews</t>
  </si>
  <si>
    <t>Please note time is tentative - I will confirm with you when I hear back from Tim.  Kimberlie will be joining by conference call.</t>
  </si>
  <si>
    <t>2002-09-10T17:00:00Z</t>
  </si>
  <si>
    <t>Updated: Dashboard Review  Canceled</t>
  </si>
  <si>
    <t>We knocked this out today....</t>
  </si>
  <si>
    <t>2002-02-08T00:45:00Z</t>
  </si>
  <si>
    <t>Group Debrief to discuss Tom Stoddard</t>
  </si>
  <si>
    <t>2002-01-11T16:00:00Z</t>
  </si>
  <si>
    <t>Mark, Matt &amp; Peter S re: Biogen Contract Term Issues</t>
  </si>
  <si>
    <t>Peter,  Mark and Matt can call you from the conf. room. Amy</t>
  </si>
  <si>
    <t>2001-01-18T02:00:00Z</t>
  </si>
  <si>
    <t>Venk/Don Giesen (VP Sales) Interview-close?</t>
  </si>
  <si>
    <t>2002-08-14T21:30:00Z</t>
  </si>
  <si>
    <t>Updated: Bruce Turkstra/Prakash 1:1</t>
  </si>
  <si>
    <t>2001-12-05T21:00:00Z</t>
  </si>
  <si>
    <t>Touch Base with Damon for BofA</t>
  </si>
  <si>
    <t>I know that there are some conflicts with people. But if you can move things around, that would be good. If not, just let me know. Thanks.  Ty</t>
  </si>
  <si>
    <t>Updated: Siebel Demo &amp; eBusiness Essentials</t>
  </si>
  <si>
    <t>Here's the call in info.   call-in number 630-424-7627 passcode 7421418   Michael can you do the same overview for them that you did for us a few weeks ago?  Please fax your handouts from the class to Toronto in advance.  Carlos - Can you share your learnings about Siebel Tools?  Amitabh &amp; Prakash - your attendence is optional. this is just an fyi for you.  ++++++++++++++++++++++ Here's the proposed agenda:  1.  Siebel Offline Demo (Andy)  2. Summary of Siebel eBusiness Essentials (Michael)    - What are the various modules of Siebel eBusiness Applications?    - What's their architecture?    - What are Siebel Tools used for?  3. Overview of Siebel Tools (Carlos)   - What can we do with Siebel Tools (e.g. produce xml &amp; html)?   - What are the limitations?</t>
  </si>
  <si>
    <t>Updated: To discuss incoming resumes</t>
  </si>
  <si>
    <t>P&amp;G - Jean Berberich</t>
  </si>
  <si>
    <t>Also on call Jeff Bernstein</t>
  </si>
  <si>
    <t>2001-11-16T22:00:00Z</t>
  </si>
  <si>
    <t>Updated: To discuss Holiday Party</t>
  </si>
  <si>
    <t>2ROAM Asset Review</t>
  </si>
  <si>
    <t>Hello,  Representatives of 2Roam will be here today to meet w/ us.  The company filed Ch. 7 on Sunday.  Under Chapter 7 they are required to liquidate assets of the company.  They have requested a meeting with us for a fully open discussion of their strategic partnerships, customers and technology.  There will be no restrictions as they are trying to liquidate asap.  They will also reveal all financials.  Their business is wireless ASP.  They have done two technology deals of potential interest w/ Lockheed Martin and Remedy (now owned by Peregrine).  They also have a relationship w/ Panasonic in Japan where there are 7 customers running their service.  Please let me know if you can make it.  Thanks, Matt</t>
  </si>
  <si>
    <t>2001-08-10T02:00:00Z</t>
  </si>
  <si>
    <t>4.0 Project Plan Review</t>
  </si>
  <si>
    <t>This meeting was scheduled at the request of Rajeev.  Outlook indicated that the Sausalito conference room was already booked at this time.</t>
  </si>
  <si>
    <t>2001-10-30T22:00:00Z</t>
  </si>
  <si>
    <t>Toshi/Peter Hoopes</t>
  </si>
  <si>
    <t>VP of Sales candidate:</t>
  </si>
  <si>
    <t>2001-07-30T23:00:00Z</t>
  </si>
  <si>
    <t>Canceled: Matt, Dan B &amp; David S</t>
  </si>
  <si>
    <t>Gents:  We discussed the stock retention grants in person, no need for this meeting.  Dan, pls pass along any feedback you got from your guys.  Tnx, Matt</t>
  </si>
  <si>
    <t>2002-04-16T21:00:00Z</t>
  </si>
  <si>
    <t>Canceled: Meeting with Ray Chernaskey</t>
  </si>
  <si>
    <t>2001-10-19T21:00:00Z</t>
  </si>
  <si>
    <t>Party Planning</t>
  </si>
  <si>
    <t>Boo!  Do you think we should get together briefly today to check the status of our party plans?  Maybe we could draft our invitation, too, so we can send it out this afternoon, in time for everyone to start clearing their calendars and designing their costumes.  What do you think?  Susan</t>
  </si>
  <si>
    <t>2001-07-02T19:00:00Z</t>
  </si>
  <si>
    <t>Strategy Mtg w/Matt &amp; Prakash</t>
  </si>
  <si>
    <t>2002-03-05T18:30:00Z</t>
  </si>
  <si>
    <t>Updated: Meeting to discuss Siebel and Biogen</t>
  </si>
  <si>
    <t>Geoff - Can you please dial into the Hayward conference room @ 1:30PM your time?  The number is (408) 562-7850 Polycom   We have to make sure that Marc McCabe understands clearly what he is getting and we are all on the same page on the Biogen Siebel deliverables to avoid some of the confusion that existed in the PIM deliverables. I am going to be closely involved in the Biogen implementation to work with Richard and his team to manage customer expectations and also make sure that engineering deliverables are in line with what Richard's project plans that he submits to Marc. I have asked Lisa to set up a meeting tomorrow.   Thanks   Prakash Iyer</t>
  </si>
  <si>
    <t>2001-04-13T16:00:00Z</t>
  </si>
  <si>
    <t>Working w/Accenture w/Venk, David C, Don, Amit, Matt, Peter S (800) 446-1941, Int'l 16304248476, 6476892#</t>
  </si>
  <si>
    <t>2002-02-07T16:00:00Z</t>
  </si>
  <si>
    <t>Con Call and WebEx with Stewart Crane - Accenture UK</t>
  </si>
  <si>
    <t>The Agenda for the Meeting:  - AvocadoIT Company Update - Application Demo - UK Carrier Opportunity - More Preliminary Details on Siebel Opps  ***********  U.S. Dial-In: 1-888-327-3006 Outside of U.S. Dial-In: 1-773-843-6320 Passcode: 7652504  WebEx Online Conference Info: ---------------------------------------- TO START THIS MEETING ---------------------------------------- On February 7, 2002, shortly before 8:00AM, (GMT -08:00) Pacific Time, USA,  click this URL:  http://avocadoit.webex.com/webex/e.asp?AT=MO  ---------------------------------------- FIRST TIME USERS ---------------------------------------- For fully interactive meetings, including the ability  to present your documents and applications, a one-time  setup takes less than 10 minutes.  To set up now, go to:  http://avocadoit.webex.com/webex  Then click New User. ---------------------------------------- MEETING SUMMARY ---------------------------------------- Name: AvocadoIT Overview UK Date: February 7, 2002 Time: 8:00AM, (GMT -08:00) Pacific Time, USA. Meeting Number: 75142628 Meeting Password: Accenture Agenda:   Host:  Ty Wang 1(408)562-7945 mailto:ty.wang@avocadoit.com</t>
  </si>
  <si>
    <t>Updated: Interview with Brenda Friederich - Director of Marketing Position</t>
  </si>
  <si>
    <t>2002-01-14T16:30:00Z</t>
  </si>
  <si>
    <t>Pencel Conf Call w/Chris Maloney, Matt, Prakash, Amitabh &amp; Amit (877-864-2794, pc: 7550034#)</t>
  </si>
  <si>
    <t>Call in:  877-864-2794, pc: 7550034#</t>
  </si>
  <si>
    <t>2001-10-08T17:00:00Z</t>
  </si>
  <si>
    <t>Venk, Matt, Prakash &amp; Toshi re: Japan Ops</t>
  </si>
  <si>
    <t>2002-08-13T21:00:00Z</t>
  </si>
  <si>
    <t>Bruce Turkstra, Matt &amp; Mark</t>
  </si>
  <si>
    <t>2001-12-04T23:30:00Z</t>
  </si>
  <si>
    <t>Updated: Bank of America Review, 3:30pm PST</t>
  </si>
  <si>
    <t>Review latest information from Damon Herbst from Accenture.  Dial-In:1-877-864-2794, Passcode: 7943313#</t>
  </si>
  <si>
    <t>2002-06-18T21:45:00Z</t>
  </si>
  <si>
    <t>Updated: Meet:  Matt/Ty</t>
  </si>
  <si>
    <t>2001-04-02T04:00:00Z</t>
  </si>
  <si>
    <t>San Jose</t>
  </si>
  <si>
    <t>2001-11-13T21:30:00Z</t>
  </si>
  <si>
    <t>Canceled: Internal: Gather ePharma Questionsfor Amy Landucci</t>
  </si>
  <si>
    <t>Amy Landucci at Accenture mentioned that she would be willing to do a bit of research prior to our conference call and WebEx on Thursday if we provided her a short list of questions. Let's get together to put together our questions and discuss what we want to talk about with her in our session.  Thanks,  Ty</t>
  </si>
  <si>
    <t>2001-08-13T21:00:00Z</t>
  </si>
  <si>
    <t>Updated: EP Franchise w/Prakash, Matt, David C &amp; Ron</t>
  </si>
  <si>
    <t>2001-07-30T19:00:00Z</t>
  </si>
  <si>
    <t>Canceled: Matt, Amit &amp; David S</t>
  </si>
  <si>
    <t>I'm canceling this one since Matt &amp; Amit already spoke. Amy</t>
  </si>
  <si>
    <t>2002-10-02T23:30:00Z</t>
  </si>
  <si>
    <t>Interview Rene Bahena - Intern</t>
  </si>
  <si>
    <t>This student is a reco. from Ed Meskill - Publisher for FFA. See resume attached.</t>
  </si>
  <si>
    <t>2001-02-03T00:30:00Z</t>
  </si>
  <si>
    <t>Updated: Ajay/Venk 1:1</t>
  </si>
  <si>
    <t>Sorry Ajay, Venk's running a little late so I had to push this one a little...Amy</t>
  </si>
  <si>
    <t>2002-01-09T19:00:00Z</t>
  </si>
  <si>
    <t>Customer Support Services --- re Accenture MSB contract w/Mark, Matt, Prakash, Richard Y &amp; Amit</t>
  </si>
  <si>
    <t>Meeting attendees would be:  - Mark - Matt - Prakash - Richard Y. - Amit</t>
  </si>
  <si>
    <t>2001-10-11T20:00:00Z</t>
  </si>
  <si>
    <t>Scheduled at the request of Peter Smialek.</t>
  </si>
  <si>
    <t>Lunch at McCormick and Schmicks</t>
  </si>
  <si>
    <t>Mark Sloan - Accenture</t>
  </si>
  <si>
    <t>2001-01-18T01:00:00Z</t>
  </si>
  <si>
    <t>David S/Don Giesen (VP Sales) Interview</t>
  </si>
  <si>
    <t>2001-12-07T22:00:00Z</t>
  </si>
  <si>
    <t>Updated: Follow-up Strategy Mtg w/Venk, Matt, Prakash, Amitabh, Rajeev, Amit &amp; Andy</t>
  </si>
  <si>
    <t>2001-09-20T22:30:00Z</t>
  </si>
  <si>
    <t>Updated: E*TRADE Advertising Campaign messaging review (1-877-807-5706  Part: 720309) w/Matt, Debbie, Andy, Wendy Brauner, Joe Raymond, Maria Nurisio (production) &amp; Tracy Partlow.</t>
  </si>
  <si>
    <t>.</t>
  </si>
  <si>
    <t>2001-01-04T22:00:00Z</t>
  </si>
  <si>
    <t>Canceled: Dave Rothschild, PIXO here w/Prakash, Amitabh &amp; Andy</t>
  </si>
  <si>
    <t>FYI, Venk will not be here for this meeting but would like it to continue to take place without him.</t>
  </si>
  <si>
    <t>2002-06-21T16:00:00Z</t>
  </si>
  <si>
    <t>Con Call with Rod Bosma</t>
  </si>
  <si>
    <t>2001-11-12T18:00:00Z</t>
  </si>
  <si>
    <t>Discuss Go America account</t>
  </si>
  <si>
    <t>Updated: Kushi Kullar - Consultant working with Andy Wong to expand EP market.</t>
  </si>
  <si>
    <t>David Chan's request.  Kushi's # 415-847-0114</t>
  </si>
  <si>
    <t>2002-05-02T22:00:00Z</t>
  </si>
  <si>
    <t>Meet: Etrade prep</t>
  </si>
  <si>
    <t>2001-10-30T21:00:00Z</t>
  </si>
  <si>
    <t>Prakash/Peter Hoopes</t>
  </si>
  <si>
    <t>2001-06-07T17:00:00Z</t>
  </si>
  <si>
    <t>Conf Call 877-639-4355, meeting ID 1234</t>
  </si>
  <si>
    <t>Nextel Conf Call</t>
  </si>
  <si>
    <t>From: Hoyt, Laurie [mailto:Laurie.Hoyt@Nextel.com] To: McCoy, Derek; 'sweller@avocadoit.com'  When: Thursday, June 07, 2001 10:00 AM-11:00 AM (GMT-08:00) Pacific Time (US &amp; Canada); Tijuana. Where: Conf Call 877-639-4355, meeting ID 1234</t>
  </si>
  <si>
    <t>[hayward, larry.salerno, rsilverton]</t>
  </si>
  <si>
    <t>Canceled: Confirmed - Syntegra meeting</t>
  </si>
  <si>
    <t>Change of Conference rooms.</t>
  </si>
  <si>
    <t>2002-04-16T17:00:00Z</t>
  </si>
  <si>
    <t>2001-10-17T14:00:00Z</t>
  </si>
  <si>
    <t>Biogen CCall</t>
  </si>
  <si>
    <t>Block for Matt</t>
  </si>
  <si>
    <t>Updated: Venk, Matt &amp; Don: Board Prep</t>
  </si>
  <si>
    <t>Looks like Venk can cancel his 1:30 and do this one at 2:00pm.  Thanks, Amy</t>
  </si>
  <si>
    <t>2002-03-01T18:00:00Z</t>
  </si>
  <si>
    <t>Meeting Tom Wilscam (referral from M. Tapling)</t>
  </si>
  <si>
    <t>Partner DSG Consulting, Inc. 3723 Haven Ave. Suite 101 Menlo Park, CA 94025 W: (415) 722-7227 F: (415) 923-1638 www.dsgconsulting.com &lt;http://www.dsgconsulting.com&gt;</t>
  </si>
  <si>
    <t>Updated: PHONE Interview with Paulo Chow - Director of Marketing Candidate</t>
  </si>
  <si>
    <t>[hayward, sausalito]</t>
  </si>
  <si>
    <t>2002-01-31T23:00:00Z</t>
  </si>
  <si>
    <t>Canceled: Mark, Venk, Grace Yang, Tom Bevilacqua and Matt Sechrest, Arrowpath Venture Capital (formerly E*Trade VC) (here)</t>
  </si>
  <si>
    <t>Ph   (650) 331-5330 cell  (650) 245-2732 gyang@arrowpathvc.com</t>
  </si>
  <si>
    <t>2001-04-09T18:30:00Z</t>
  </si>
  <si>
    <t>Call # 1 888 311-0082 , Passcode:6677069#</t>
  </si>
  <si>
    <t>Updated: Bob Carlson- SE Manager @ Interwoven</t>
  </si>
  <si>
    <t>This is a Sales Force Engagement call set up with Bob Carlson (SE Regional Manager/Interwoven) and his team.  See details on his team below.  We plan to send them the Interwoven/EP ppt a day or two before the call -for review, along with all your respective contact (EP rep) information and associated account lists.  We "hope" that the Interwoven folks will go through the ppt and account lists and be ready to engage on the call.   Please confirm your participation.  I'll be forwarding the ppt out to all of you for review following this meeting minder.  Andy will be setting up a concurrent Web Ex viewing for all to view the ppt and I'll send out that information when I get it. Andy?  Mitch and Don went over the territories and I understand the following to be correct.  Please flag me if they are not.  John Armbruster:  FL, AL, MS, TN Open (temporarily john Armbruster) GA, NC, SC Scott Isgitt TX, LA, AR, OK, MO Janie NE, ND, SD, KS, UT, WY Tony: the same, DC, DE, KY, MD, OH, PA, VA, WV (Federal)?  Bob's team covers the following territories: FL, GA, AL, MS, LA, AR, TN, KY, NC, SC, VA, WV, MD, DE, DC, Federal  --Bob Carlson team info--- I have about 7 reports with another 5 Sales engineers who this would be perfect for. In addition, I am hiring 3 new people who I won't have on board until the first or second week in March. Couple that with we are in a mad push for Q1 revenue right now, timing is not good. I would like to defer until the first or second week in April. Mondays are best. ----------- 6 EP's and around 15 on Bobs team..  Need to have 21 ports w/auto expansion.. Confirm #: 3832785</t>
  </si>
  <si>
    <t>Updated: Dan Baca Performance Review w/Venk</t>
  </si>
  <si>
    <t>Venk needs to reduce this mtg to a half hour so he can squeeze an interview in so I've revised it. Amy</t>
  </si>
  <si>
    <t>2002-01-08T21:30:00Z</t>
  </si>
  <si>
    <t>Mark/Amit 1:1</t>
  </si>
  <si>
    <t>Canceled: Venk/Peter S re: acct reviews</t>
  </si>
  <si>
    <t>2002-07-09T23:00:00Z</t>
  </si>
  <si>
    <t>Updated: Sales Training Prep and Planning</t>
  </si>
  <si>
    <t>Sit down to talk about preparing presentations, talking points, etc.</t>
  </si>
  <si>
    <t>2001-12-07T18:00:00Z</t>
  </si>
  <si>
    <t>Updated: Matt, Prakash, Amit, Andy re: Product Strategy</t>
  </si>
  <si>
    <t>Matt is going home ill so moved this one out. Amy</t>
  </si>
  <si>
    <t>2001-09-21T20:00:00Z</t>
  </si>
  <si>
    <t>Updated: ATT as Channel partner w/hosting biz Prep Mtg.</t>
  </si>
  <si>
    <t>2002-06-11T18:00:00Z</t>
  </si>
  <si>
    <t>Con Call with Accenture MSB Partners</t>
  </si>
  <si>
    <t>Joint Marketing Dial-In: 1-877-714-4700 ID: 1356</t>
  </si>
  <si>
    <t>2001-11-02T23:45:00Z</t>
  </si>
  <si>
    <t>Canceled: Interview with Karen Smith</t>
  </si>
  <si>
    <t>2002-05-07T16:00:00Z</t>
  </si>
  <si>
    <t>Meet:  ROI Study Kickoff</t>
  </si>
  <si>
    <t>2001-01-03T22:00:00Z</t>
  </si>
  <si>
    <t>Conf call with K. Cerrone re: USPS</t>
  </si>
  <si>
    <t>800-559-0872 Code 6741746# Cn 3346034</t>
  </si>
  <si>
    <t>David Chan meeting</t>
  </si>
  <si>
    <t>Updated: Meeting with Ray Chernaskey</t>
  </si>
  <si>
    <t>Updated: Venk, Toshi &amp; Mae Wong of Charter Growth</t>
  </si>
  <si>
    <t>Mae Wong 650-281-7836 maze@netvigator.com &lt;&lt;mailto:maze@netvigator.com&gt;&gt; time:  sometime after 2:30pm next Tuesday or Wednesday</t>
  </si>
  <si>
    <t>2002-10-02T23:00:00Z</t>
  </si>
  <si>
    <t>2002-02-26T00:30:00Z</t>
  </si>
  <si>
    <t>Updated: Meet:  Matt/Andy</t>
  </si>
  <si>
    <t>Hi,  Hoping we can meet to discuss:  1)  Garter report brainstorm 2)  Siebel competitive bullets 3)  Seminar plan  Matt</t>
  </si>
  <si>
    <t>2002-02-04T18:30:00Z</t>
  </si>
  <si>
    <t>Interview w/Anne-Christine - Product Announcement &amp; CEO Letter</t>
  </si>
  <si>
    <t>via - Conference Call</t>
  </si>
  <si>
    <t>Brian Parker of SG Cowen w/Venk &amp; George</t>
  </si>
  <si>
    <t>2002-08-05T21:10:00Z</t>
  </si>
  <si>
    <t>Updated: 10 minutes delayed - Demo Storyboard Review</t>
  </si>
  <si>
    <t>Ty will be 10 minutes late, so we can start at 2:10...</t>
  </si>
  <si>
    <t>2002-01-11T18:30:00Z</t>
  </si>
  <si>
    <t>Updated: Product Plan w/Mark, Prakash, Matt, Andy</t>
  </si>
  <si>
    <t>MEETING-438</t>
  </si>
  <si>
    <t>2001-06-12T18:00:00Z</t>
  </si>
  <si>
    <t>Canada Post Conf Call</t>
  </si>
  <si>
    <t>Canada - 773-843-6309 US - 877-865-7029 Pass Code - 6492736 4216784</t>
  </si>
  <si>
    <t>2001-10-03T22:30:00Z</t>
  </si>
  <si>
    <t>Updated: Venk, Matt, Prakash, Andy, Ty, Amit, Amitabh, Rajeev, Peter S. &amp; Ray C re: What we need to deliver for Biogen (800-669-6831, pc: 7027845#)</t>
  </si>
  <si>
    <t>I've added a conference call number to this meeting.    Call in:  800-669-6831 Pass code:  7027845#</t>
  </si>
  <si>
    <t>2002-07-08T20:00:00Z</t>
  </si>
  <si>
    <t>Enterprise Mobile Architecture presentation w/Prakash, Amitabh and Matt</t>
  </si>
  <si>
    <t>2001-12-06T20:00:00Z</t>
  </si>
  <si>
    <t>VPS Candidate Debra G. Colombana/Venk</t>
  </si>
  <si>
    <t>2001-09-13T17:30:00Z</t>
  </si>
  <si>
    <t>Updated: planning mtg with Matt, Prakash</t>
  </si>
  <si>
    <t>2002-06-07T16:00:00Z</t>
  </si>
  <si>
    <t>Updated: Dovebid Conf Call w/Kirk Dove (800-213-0326, pc: 366065)</t>
  </si>
  <si>
    <t>Kirk Dove ph:  650-377-2606 m:  650-996-5672  Asst:  Paula Scallan ph: 650-377-2648</t>
  </si>
  <si>
    <t>2002-05-09T20:30:00Z</t>
  </si>
  <si>
    <t>Updated: Meet:  Web site review / planning</t>
  </si>
  <si>
    <t>I think Mark is out today.  Hope Thurs works!  Tnx, Matt</t>
  </si>
  <si>
    <t>2001-10-30T19:00:00Z</t>
  </si>
  <si>
    <t>Venk/Peter Hoopes</t>
  </si>
  <si>
    <t>USPS Conf Call</t>
  </si>
  <si>
    <t>877-865-7027 code 6865508# conf 3651800</t>
  </si>
  <si>
    <t>Canceled: Matt/Nihar 1:1 r</t>
  </si>
  <si>
    <t>Hi Nihar,  Just an FYI that Matt and Prakash are dividing 1:1 check-in's up and because Matt is so overbooked this week, Prakash will be doing yours now.  I'll have Lisa book this on Prakash calendar.  Hope this makes sense. Thanks, Amy</t>
  </si>
  <si>
    <t>Updated: Conference call reg: MSB Production Roll Out</t>
  </si>
  <si>
    <t>2001-05-18T20:00:00Z</t>
  </si>
  <si>
    <t>Tracy Trent here</t>
  </si>
  <si>
    <t>2002-02-22T00:30:00Z</t>
  </si>
  <si>
    <t>Updated: Meet:  Matt/Tom re: corporate intro presentation</t>
  </si>
  <si>
    <t>2002-02-04T17:30:00Z</t>
  </si>
  <si>
    <t>Interview w/ Anne-Christine - Biogen Success Story</t>
  </si>
  <si>
    <t>Discuss about automated tests for offline browsing</t>
  </si>
  <si>
    <t>To get started on this issue.</t>
  </si>
  <si>
    <t>2001-01-14T05:00:00Z</t>
  </si>
  <si>
    <t>Sheraton, San Jose</t>
  </si>
  <si>
    <t>(408) 943 0600 Confirmation Number 115724 $239.</t>
  </si>
  <si>
    <t>2002-01-10T17:00:00Z</t>
  </si>
  <si>
    <t>New Corp. Positioning Pres w/ Mark, Matt &amp; Andy</t>
  </si>
  <si>
    <t>2002-06-27T21:30:00Z</t>
  </si>
  <si>
    <t>Talk with Accenture Murray</t>
  </si>
  <si>
    <t>Prakash,  Here's how I would like to position the call:  - Talk about the laptop syncing question they had - Spend a few minutes on more of a QA process side to make sure we have captured and understand all your immediate issues so Prakash can better prioritize and resource for the Accenture team.  Thanks,  Ty  Dial-In: 1-888-808-7924 Passcode: 353957</t>
  </si>
  <si>
    <t>2001-09-12T18:30:00Z</t>
  </si>
  <si>
    <t>Cust. Based Migration mtg. w/Matt, Sujan, Kimberlie, Prakash &amp; Susan</t>
  </si>
  <si>
    <t>Sujan, the polycom # in Hayward is 408-562-7850.  Thanks, Amy</t>
  </si>
  <si>
    <t>2001-11-03T00:00:00Z</t>
  </si>
  <si>
    <t>Discuss AvocadoIT, Toronto facility</t>
  </si>
  <si>
    <t>2002-04-24T20:30:00Z</t>
  </si>
  <si>
    <t>Meet:  Matt/Andy - Sales training prep</t>
  </si>
  <si>
    <t>2001-07-30T20:00:00Z</t>
  </si>
  <si>
    <t>Updated: Meeting with John Vasicek with Cysive (Possible partnership)</t>
  </si>
  <si>
    <t>John is flying in out of state.   Is there anything John should bring from Cysive?  Germana's info only: Lisa O'Keefe 773-262-8605</t>
  </si>
  <si>
    <t>2001-07-06T17:30:00Z</t>
  </si>
  <si>
    <t>Updated: Matt/Shrik 1:1 r</t>
  </si>
  <si>
    <t>Sorry didn't realize this was July 4!</t>
  </si>
  <si>
    <t>2001-05-16T12:30:00Z</t>
  </si>
  <si>
    <t>Ed will call</t>
  </si>
  <si>
    <t>2002-03-27T21:00:00Z</t>
  </si>
  <si>
    <t>Meet:  Tom Wilscam, review competitive report</t>
  </si>
  <si>
    <t>2002-09-24T17:00:00Z</t>
  </si>
  <si>
    <t>Talk about Intermec, Other Partners</t>
  </si>
  <si>
    <t>2002-02-20T18:00:00Z</t>
  </si>
  <si>
    <t>CTIA Overview, 1-877-864-2794, Passcode: 7153902#</t>
  </si>
  <si>
    <t>2001-04-10T22:30:00Z</t>
  </si>
  <si>
    <t>Jerry Johnson &amp; Josh Rafner from Bear Stearns</t>
  </si>
  <si>
    <t>Canceled: CTIA Meeting w/Venk, Prakash, George, David C, Amit &amp; Emma</t>
  </si>
  <si>
    <t>Sorry, I don't think Venk will be able to make this one and David Chan had to leave so I'm moving it to tomorrow.  Amy</t>
  </si>
  <si>
    <t>2002-08-06T23:00:00Z</t>
  </si>
  <si>
    <t>Updated: Giga Presentation Review</t>
  </si>
  <si>
    <t>oops. corrected. postponed till Tuesday.</t>
  </si>
  <si>
    <t>2002-01-07T19:00:00Z</t>
  </si>
  <si>
    <t>Updated: Mark, Amit &amp; Susan Review Hosting Deal</t>
  </si>
  <si>
    <t>[sweller, hayward, larry.salerno]</t>
  </si>
  <si>
    <t>2001-09-27T16:00:00Z</t>
  </si>
  <si>
    <t>Updated: Bus Ops CCall 877-865-6981, Int'l: 773 843 6305, pc: 7426488#</t>
  </si>
  <si>
    <t>Had to change the room on this one. Amy</t>
  </si>
  <si>
    <t>Ralph Silver/Venk &amp; Barry (Would you like to go forward w/relationship &amp; fees)</t>
  </si>
  <si>
    <t>2001-12-06T18:00:00Z</t>
  </si>
  <si>
    <t>Updated: VPS Candidate Debra G. Colombana/Amit</t>
  </si>
  <si>
    <t>MEETING-442</t>
  </si>
  <si>
    <t>2001-02-22T05:00:00Z</t>
  </si>
  <si>
    <t>Canceled: Dr. David Hartzband, CTO, Agile Software/Introductory Meeting</t>
  </si>
  <si>
    <t>This email is an invitation to a face-to-face meeting with Dr. David Hartzband, CTO of Agile Software, who has told me that he ultimately has preliminary interests in OEMing a wireless platform. The meeting is tentatively scheduled for this coming Thursday, August 23 in our SJ office from 1-2pm. Please confirm. Details follow:  Brett Welborn setup a great call with the CTO of Agile Software, David Hartzband (his Bio is below). One of his interests is to build wireless capabilities into their product offerings. Our 30 minute phone call today led to our mutually agreeing to get together at the AvocadoIT SJ office for further introductory discussions. Given his technical expertise and his title, I believe you will bring a valuable dimension to this next meeting.   Goal for this meeting: My goal is for him to leave understanding how, at a high level, our technology will bring his product line wireless enablement in a way that no other wireless company can offer.  Timing for this Project: He explained that this is on his radar screen, but not an immediate need based on their customer feedback 8 months ago. He described that his customer community reported their general interest in mobilizing the Agile information, but had concerns about lack of bandwidth and ever-chaning Protocols. I believe we can speak to this during our meeting.</t>
  </si>
  <si>
    <t>2001-08-09T22:00:00Z</t>
  </si>
  <si>
    <t>Updated: Demo Mobile w/Matt, D'Arcy, Andy, Dan, Debbie</t>
  </si>
  <si>
    <t>Updated: Interview with Wanda Pansky - Inside Sales Position</t>
  </si>
  <si>
    <t>2001-10-30T18:00:00Z</t>
  </si>
  <si>
    <t>Matt/Peter Hoopes</t>
  </si>
  <si>
    <t>VP of Sales Candidate</t>
  </si>
  <si>
    <t>2001-07-18T16:30:00Z</t>
  </si>
  <si>
    <t>Matt, Prakash &amp; Amy Agenda for Quarterly Ops Mtg. (QOM)</t>
  </si>
  <si>
    <t>Updated: New employee orientation with Ray Chernaskey</t>
  </si>
  <si>
    <t>2001-10-26T20:00:00Z</t>
  </si>
  <si>
    <t>Siebel Target List Campaign Post Mortem</t>
  </si>
  <si>
    <t>We are scheduled to finish this project on 10/26/01 and should have the post-mortem before Brett departs.</t>
  </si>
  <si>
    <t>Updated: Matt/Tony R 1:1 r</t>
  </si>
  <si>
    <t>I'm sorry Tony.  Matt's running a bit late so I had to push this out a little. Amy</t>
  </si>
  <si>
    <t>2002-03-25T21:30:00Z</t>
  </si>
  <si>
    <t>Mark/Susan 1:1</t>
  </si>
  <si>
    <t>Canceled: Z Key w/Venk, Prakash &amp; Nick Desai</t>
  </si>
  <si>
    <t>Nick will re-schedule later.</t>
  </si>
  <si>
    <t>Updated: Venk/Tony T [Please call Venk w:408-562-8010 or m:408-483-5931]</t>
  </si>
  <si>
    <t>Venk just came out of his meeting and said he would like to talk to you so I rescheduled your calls according to open times on your calendars.  Thanks, Amy</t>
  </si>
  <si>
    <t>2002-10-01T22:00:00Z</t>
  </si>
  <si>
    <t>Updated: Mark, Stuart &amp; Susan re: Q4 Projections</t>
  </si>
  <si>
    <t>Had to push this out to tomorrow since Mark will be on the road today.  Thanks, Amy</t>
  </si>
  <si>
    <t>2002-02-19T21:30:00Z</t>
  </si>
  <si>
    <t>Updated: Meeting:  AvantGo competitive task force</t>
  </si>
  <si>
    <t>NSD guys, Toshi &amp; Venk (w/sandwiches)</t>
  </si>
  <si>
    <t>2002-01-28T23:00:00Z</t>
  </si>
  <si>
    <t>Meeting with Toshi/Hideki - Japan Requirements</t>
  </si>
  <si>
    <t>All,  Would like to do an overview discussion regarding Japan requirements and layout necessary additional meetings for the week for Hideki. If one of Prakash, Amitabh and Rajeev could stay during the duration of the meeting, that would be great. Please tell me if this works.   Proposed agenda is as follows: 1. Overview of current customer situation in Japan 2. Major customer requirements 3. Specific customer opportunities 4. Meeting schedule for Hideki from 1/29-1/31  For others, I understand that there is sales training going on, so please feel free to walk in and out. Thanks.  Toshi</t>
  </si>
  <si>
    <t>2002-01-08T19:00:00Z</t>
  </si>
  <si>
    <t>Canceled: Accenture MSB Conf Call w/Mark, Amit, Hans, Roy and Zoe (Call in: 1-877-865-7027, pc: 714 6908)</t>
  </si>
  <si>
    <t>Just deleting this one since we doubled up. Amy</t>
  </si>
  <si>
    <t>2001-09-28T21:30:00Z</t>
  </si>
  <si>
    <t>Bakul Joshi from Multiple Access</t>
  </si>
  <si>
    <t>This meeting has been set up per Venk's e-mail below. Prakash &amp; Amitabh, Could you please attend this meeting on Friday at 2.30pm?  Venk  -----Original Message----- From: Bakul Joshi [mailto:bakul@multipleaccess.com] Sent: Wednesday, September 26, 2001 1:40 PM To: shukla@avocadoit.com  Dear Venkatesh,  Greetings. It was a pleasure to speak with you. Thank you very much for your call back.  I appreciate your follow up and giving us an opportunity to meet with you.  Pleased to submit to you an overview of an exciting product called GlobalWhisper,  which is a Secure Peer-to-Peer Communication/Collaboration technology  mainly for Business use.  We have software and technology in two of the hottest areas today:  Messaging for secure business and corporate use and peer-to-peer based extended  enterprise collaboration in a very secure, authenticated environment.  In addition to Secure Instant Messaging and Presence Management, our software  provides people collaboration for secure encrypted file/directory sharing, remote execution,  cycle sharing, co browsing, white board process and much more. By integrating presence  management with real time messaging, web commerce, collaborative commerce and secure customer  service becomes a reality in a simple to use package.  Encryption for the masses and economical real time Global Conferencing makes this software  a secure real community working room.  Market research and pundits are emphasizing security in the communications market place and the recent difficulties of AOL and ICQ point to those facts.  Security and privacy are becoming critical. Alliance and partnering will bring more recognition.  We have a good product, a talented team and promising opportunities. Team includes  software engineers with excellent security, encryption and system experience. Our team has created  fine products in the past e.g. Firmware, BIOS, PC Diagnostics, RAID Management Software,  encryption mail etc.  We have established a US headquartered company called GlobalWhisper Corporation with a  development unit in Calcutta, India. We have started with a small angel seed investment and  some of our own investment.  A senior development person is visiting here from Calcutta, India.  We would appreciate an opportunity to meet with you next Friday as you have suggested or  at a time that fits with your schedule. Please let me know.  We have attached an overview document and product feature information for your review.  Thank you again for your interest and consideration.  With kind regards,  Bakul Joshi President Multiple Access CA. Corporation Tel: (510) 770-0177 Fax: (510) 226-1581 E-mail: bakul@multipleaccess.com &lt;mailto:bakul@multipleaccess.com&gt;</t>
  </si>
  <si>
    <t>2002-07-02T18:00:00Z</t>
  </si>
  <si>
    <t>Con Call with Symbol and Accenture</t>
  </si>
  <si>
    <t>All,  Does Tuesday, July 2, at 2:00 EST work for a conference call to discuss how we can best leverage the Accenture Mobile Service Bureau activities and potential target markets? If acceptable please use the following call in number:  Call in: 800-331-8016 Code: 19957  &gt;&gt;&gt; &lt;timothy.f.connors@accenture.com&gt; 06/26/02 07:06AM &gt;&gt;&gt;  George, Let's set up a call next week and explore the opportunity. Mon and Tues are the only days I will have available, afternoons are best. As an FYI, Kyle and I have been talking with Ken Nowak of the MSB and they are in the process of re-evaluating their GTM activities and offerings. They are probably 2-3 weeks away from coming out with a formal position but the early indications are that there is more opportunity for behind the firewall offerings than hosted offerings. I think it is valuable that we continue to have these discussions and hopefully we will have more information on how the MSB can fit when we talk.   "George John"  &lt;johng.SJ-PO.SJ-DOM@symbol.c  To: &lt;timothy.f.connors@accenture.com&gt;  om&gt; cc: &lt;kyle.w.smith@accenture.com&gt;  06/25/2002 05:44 PM   Tim,  I spent some time today with AvocadoIT exploring how we might leverage the MSB. Similar to your discussions last week in NY, we tried to identify a market niche we could attack. AvocadoIT suggested pharmaceutical sales and sample distribution that is a market in need of automation. They estimated that their are about 40K seats.  I would like to host a conference call next week with some of our bus dev types, AvocadoIT and yourselves to explore the possibility. Let me know if you are going to be around next Mon-Wed?  If this is a market we wish to pursue, we would then need to identify our go to market strategy (again the middle market is a question) and how we might use some MDF to promote the solution to sales/channel/market?   This message is for the designated recipient only and may contain privileged, proprietary, or otherwise private information. If you have received it in error, please notify the sender immediately and delete the original. Any other use of the email by you is prohibited.</t>
  </si>
  <si>
    <t>MEETING-444</t>
  </si>
  <si>
    <t>2001-05-02T04:00:00Z</t>
  </si>
  <si>
    <t>202-789-1300</t>
  </si>
  <si>
    <t>Call Marilyn Brody at Ezra Co.</t>
  </si>
  <si>
    <t>2001-09-05T21:30:00Z</t>
  </si>
  <si>
    <t>Canceled: Agile software meeting - Mike Richman</t>
  </si>
  <si>
    <t>2002-05-29T22:30:00Z</t>
  </si>
  <si>
    <t>Meet:  Matt/Andy</t>
  </si>
  <si>
    <t>Andy,  Lets hook up to do prelim debrief on projects/priorities.  Tnx, Matt</t>
  </si>
  <si>
    <t>2001-11-01T23:00:00Z</t>
  </si>
  <si>
    <t>Canceled: Discuss 2Roam, MobileQ</t>
  </si>
  <si>
    <t>Andy,  I'm getting more data sent over.  Lets wait and i'll fwd to you when we get it.  Matt</t>
  </si>
  <si>
    <t>Updated: Discuss the AvocadoIT Toronto Facilty</t>
  </si>
  <si>
    <t>This meeting was scheduled at the request of Prakash</t>
  </si>
  <si>
    <t>2002-04-24T16:30:00Z</t>
  </si>
  <si>
    <t>Updated: SVB w/Mark, Susan and Scott Wiebe re: credit line, credit cards, and letters of credit</t>
  </si>
  <si>
    <t>Anne-Christine Strugnell - Writer for Exec. guide</t>
  </si>
  <si>
    <t>Writer to meet w/Matt and Andy for 1st discussion re: developing Exec. Guide.  Any questions, see Jamie x8015.</t>
  </si>
  <si>
    <t>2002-04-10T15:00:00Z</t>
  </si>
  <si>
    <t>Brad Messerman</t>
  </si>
  <si>
    <t>2001-10-17T20:00:00Z</t>
  </si>
  <si>
    <t>Updated: Jim DiSanto of Konaware</t>
  </si>
  <si>
    <t>Jim DiSanto Chairman, Konaware 650-759-6359  This guy was introduced by Tom Fischer.  Would like show us what they're doing with J2ME.</t>
  </si>
  <si>
    <t>Updated: Matt/Om 1:1 r</t>
  </si>
  <si>
    <t>2002-03-27T22:30:00Z</t>
  </si>
  <si>
    <t>Canceled: Meeting:  RB Webber (ROI Tool)</t>
  </si>
  <si>
    <t>2001-04-16T15:00:00Z</t>
  </si>
  <si>
    <t>Venk addressing sales team</t>
  </si>
  <si>
    <t>1-888-313-1402....PC # 6077921</t>
  </si>
  <si>
    <t>Updated: CONFIRMED - Interview with Matt Keil, Director of Marketing</t>
  </si>
  <si>
    <t>2001-04-06T23:00:00Z</t>
  </si>
  <si>
    <t>Updated: Ram Mohan of ISpring</t>
  </si>
  <si>
    <t>(408) 839-7575</t>
  </si>
  <si>
    <t>MEETING-4453</t>
  </si>
  <si>
    <t>2002-02-07T20:00:00Z</t>
  </si>
  <si>
    <t>Matt, Mark, Andy &amp; Shelly w/Horn Group re: upcoming opps and press releases as well as trade shows, speaking and awards.</t>
  </si>
  <si>
    <t>During this meeting lets discuss upcoming opportunities and press releases as well as trade shows, speaking and awards.</t>
  </si>
  <si>
    <t>2002-01-02T22:00:00Z</t>
  </si>
  <si>
    <t>Matt, Debbie &amp; Andy</t>
  </si>
  <si>
    <t>2001-12-06T19:00:00Z</t>
  </si>
  <si>
    <t>Updated: VPS Candidate Debra G. Colombana/Prakash</t>
  </si>
  <si>
    <t>2001-08-23T19:30:00Z</t>
  </si>
  <si>
    <t>Updated: Technical con call (Hideki/Toshi and the Toronto group above)</t>
  </si>
  <si>
    <t>Sorry for the short notice on this guys, but this seemed to be the only time that worked for everyone.  Geoff, Keith and Richard, can the three of you assemble somewhere in Toronto office and call Toshi and Hideki at (408) 562-7867?  I think that is the best way to handle it.   Lisa - Prakash would like for Hideki to have a technical con-call with Richard, Keith and myself either today or tomorrow.  Could you please arrange it?      Purpose of the call is to introduce Hideki to the Alerts product.    I'm available after 2pm EDT today (11am PDT). Thursday will be a bit tougher, but we can move  some things around if needed.</t>
  </si>
  <si>
    <t>Marcom Spending w/Matt &amp; Marie</t>
  </si>
  <si>
    <t>2001-07-03T16:00:00Z</t>
  </si>
  <si>
    <t>Delta Airline Conf. Call</t>
  </si>
  <si>
    <t>2002-04-15T23:30:00Z</t>
  </si>
  <si>
    <t>Canceled: Discuss Sun opportunity</t>
  </si>
  <si>
    <t>2001-10-29T21:30:00Z</t>
  </si>
  <si>
    <t>Matt/Amit re: ASP Game Plan</t>
  </si>
  <si>
    <t>2002-04-08T17:30:00Z</t>
  </si>
  <si>
    <t>Updated: Internal: Siebel Handheld Differentiators, Accenture Call Prep</t>
  </si>
  <si>
    <t>Changed time. Conflict came up.  Circle wagons internally in preparation for Tuesday call with Accenture</t>
  </si>
  <si>
    <t>Updated: Matt/Richard Y 1:1 r</t>
  </si>
  <si>
    <t>2002-03-29T22:00:00Z</t>
  </si>
  <si>
    <t>Audit Subcommittee CCall (888-311-0086, pc: 7769592#)</t>
  </si>
  <si>
    <t>Updated: Venk/Ron re: General Bus. Discussion</t>
  </si>
  <si>
    <t>Canceled: PHONE Interview with Paulo Chow - Director of Marketing Candidate</t>
  </si>
  <si>
    <t>I can have him call you.  Please provide best number to call you at.  Thanks.  G-Money!</t>
  </si>
  <si>
    <t>2001-04-17T14:00:00Z</t>
  </si>
  <si>
    <t>ACE Comm - Tim Corbett</t>
  </si>
  <si>
    <t>2002-01-23T23:00:00Z</t>
  </si>
  <si>
    <t>Updated: Meeting:  AvantGo competitive assessment</t>
  </si>
  <si>
    <t>Per planning meeting, wanted to get together and pound out some anti-AvantGo bullets to use for sales training.  Please advise if you cant make this time, when might work for you.  Andy, no prob to call in.  Tnx, Matt</t>
  </si>
  <si>
    <t>Canceled: kash/Matt DiMaria Interview</t>
  </si>
  <si>
    <t>Matt is not able to make it today.  Venk, George and David S will meet him tomorrow.  Amy</t>
  </si>
  <si>
    <t>2002-01-03T20:30:00Z</t>
  </si>
  <si>
    <t>Updated: America West Contract Renegotiation w/Mark, Matt &amp; Mike</t>
  </si>
  <si>
    <t>Sorry I had to move this one.  Mark's flights coming back to the bay area have him coming in Thurs am.  Thanks, Amy</t>
  </si>
  <si>
    <t>2001-01-07T21:00:00Z</t>
  </si>
  <si>
    <t>Lisa will call Hayward Conf Room re: MBO preview w/Venk (408) 562-7867</t>
  </si>
  <si>
    <t>2002-06-24T16:30:00Z</t>
  </si>
  <si>
    <t>Toronto Asset Proposal Review 800-213-0326, pc: 366065</t>
  </si>
  <si>
    <t>2001-08-31T20:00:00Z</t>
  </si>
  <si>
    <t>Updated: Demo Mobile Script Review (2) w/Matt, Andy, D'Arcy, Debbie</t>
  </si>
  <si>
    <t>2001-10-26T18:00:00Z</t>
  </si>
  <si>
    <t>Updated: Biogen Conf Call</t>
  </si>
  <si>
    <t>Call in: 1-877-865-7028  International 1 (773) 843-6308  Pass Code: 7136417  Conf. #: 4965373</t>
  </si>
  <si>
    <t>2001-07-11T21:00:00Z</t>
  </si>
  <si>
    <t>Updated: Leapfrog Team Kickoff w/Matt, Andy, Ty, Scott W, Sujan &amp; Peter S (call in 408-562-7850)</t>
  </si>
  <si>
    <t>Sorry, had to move this one out an hour...  Here's an agenda:  1. Team Objectives (what does success look like?) 2. Roles &amp; Responsibilities 3. Current initiatives &amp; opportunities</t>
  </si>
  <si>
    <t>2001-01-04T20:00:00Z</t>
  </si>
  <si>
    <t>Conf Call with Accenture re: USPS contract</t>
  </si>
  <si>
    <t>Phone 800-559-0872 code 6643757# conf 3342294</t>
  </si>
  <si>
    <t>2002-04-09T18:30:00Z</t>
  </si>
  <si>
    <t>Conference Room - Hayward, Con Call and WebEx</t>
  </si>
  <si>
    <t>Updated: Accenture Discussion with Siebel Handheld and ePharma Experts</t>
  </si>
  <si>
    <t>U.S.Dial-In: (877) 865-7030 Non U.S. Dial-In: +01 (773) 843-6310 Passcode: 7865988# Confirmation#: 5600525  ******** WebEx: ---------------------------------------- TO JOIN THE MEETING ---------------------------------------- On April 9, 2002 at 11:30AM, (GMT -07:00) Pacific Time, USA (Daylight Time),  click this URL:  http://avocadoit.webex.com/  The password is: accenture  Host:  Andy Wong 1(408)562-8131 mailto:andy.wong@avocadoit.com  ******** Accenture Attendees: Howard.K.Snow@accenture.com (MSB Sales) Nathan.T.Hansen@accenture.com (MSB) Grant.Andes@accenture.com (Pharma Client Partner, Biogen) Jeffrey.S.Fusco@accenture.com (Siebel CRM in Products) Richard.C.Mager@accenture.com (Siebel Team) Cynthia.L.Hudson@accenture.com (Siebel Handheld) Craig.D.Miller@accenture.com (Siebel Team) John.B.Hooks@accenture.com (MSB Sales, CRM Service Line) Christine.V.Caponigri@accenture.com (Siebel Team Lead) Amy.Landucci@accenture.com (Siebel ePharma)  ********  All,  We need to help the MSB folks differentiate our offering from Siebel Handheld. The rough 60-minute agenda would be:  - AvocadoIT Products Overview - AvocadoIT Quick Demo - AvocadoIT Differentiation Points from Siebel Handheld - Recent Joint Customer Win and Validating Observations - Open Discussion  The Accenture audience will be comprised of more technically oriented people who know Siebel ePharma and Handheld. Our goal of this call is to basically have these pharma client gatekeepers say: that AvocadoIT product is something that our clients want that Siebel HH cannot provide.  I will provide more details later.  Thanks,  Ty</t>
  </si>
  <si>
    <t>Canceled: Benefits Alliance - Online Services Transition Training</t>
  </si>
  <si>
    <t>2002-03-26T17:00:00Z</t>
  </si>
  <si>
    <t>Draft outline &amp; key concepts for white paper w/Mark &amp; Matt</t>
  </si>
  <si>
    <t>[atran, hayward]</t>
  </si>
  <si>
    <t>Updated: Venk/Alex re: General Bus. Discussion</t>
  </si>
  <si>
    <t>Hope 1:30 still works for you...Amy</t>
  </si>
  <si>
    <t>2002-02-05T23:30:00Z</t>
  </si>
  <si>
    <t>Canceled: Kevin McQuillan, Focus Ventures</t>
  </si>
  <si>
    <t>Kevin has something come up on the 31st so needed to move this one here to 2/5 @ 3:30pm. Amy</t>
  </si>
  <si>
    <t>2001-10-15T18:30:00Z</t>
  </si>
  <si>
    <t>Siebel Target List Campaign Review</t>
  </si>
  <si>
    <t>2002-07-25T21:00:00Z</t>
  </si>
  <si>
    <t>RB Webber Model Training</t>
  </si>
  <si>
    <t>2001-05-29T15:30:00Z</t>
  </si>
  <si>
    <t>Lunch - Tracy</t>
  </si>
  <si>
    <t>2001-12-19T21:30:00Z</t>
  </si>
  <si>
    <t>Updated: E*TRADE Ad Campaign Financial Review</t>
  </si>
  <si>
    <t>2001-01-07T23:00:00Z</t>
  </si>
  <si>
    <t>Updated: Glenn/Venk MBO preview</t>
  </si>
  <si>
    <t>2001-12-05T19:00:00Z</t>
  </si>
  <si>
    <t>Mtg. w/Sandy Rekhi, Venk &amp; Prakash</t>
  </si>
  <si>
    <t>Hi Venk:  &gt;  &gt; I am Sandy Rekhi, a friend of Nimish from Oracle. I  &gt; was talking to him about  &gt; a company I founded late last year. It is  &gt; distributed computing and  &gt; clustering technology that provides high  &gt; availability and uniform  &gt; scalability for existing application on existing  &gt; hardware.  &gt;  &gt; Nimish suggested we meet and talk about how this may  &gt; be applicable to what  &gt; you are doing. I am providing my contact information  &gt; below. I suggest we  &gt; meet for an hour to explore this more fully. Please  &gt; feel free to advise with  &gt; time slots that work for you. Also, please feel to  &gt; suggest an alternate  &gt; place of meeting if our office location is not  &gt; convenient for you.  &gt;  &gt; Thanks and regards,  &gt; Sandy Rekhi  &gt; (408) 315-2218 (cell)  &gt; 84 W Santa Clara St,  &gt; Suite 300,  &gt; San Jose, CA 95113</t>
  </si>
  <si>
    <t>2001-11-02T22:00:00Z</t>
  </si>
  <si>
    <t>2001-11-07T21:30:00Z</t>
  </si>
  <si>
    <t>Enwisen Demo/Training</t>
  </si>
  <si>
    <t>2001-07-06T21:30:00Z</t>
  </si>
  <si>
    <t>Matt/Jaime wrap-up from earlier</t>
  </si>
  <si>
    <t>2001-02-23T05:00:00Z</t>
  </si>
  <si>
    <t>2001-06-27T21:30:00Z</t>
  </si>
  <si>
    <t>Matt/Amitabh 1:1 r</t>
  </si>
  <si>
    <t>Updated: CONFIRMED - Phone interview with Matt Keil, Director of Marketing</t>
  </si>
  <si>
    <t>2002-02-21T22:00:00Z</t>
  </si>
  <si>
    <t>Tamara Pulsts of Entrepreneurs Foundation</t>
  </si>
  <si>
    <t>Tamara Pulsts Manager, Corporate Participation Entrepreneurs Foundation 19450 Stevens Creek Blvd., Suite 200 Cupertino, CA  95014 Office (408) 342-0748 ext. 230 Cell (415) 531-7418 tpulsts@the-ef.org http://the-ef.org</t>
  </si>
  <si>
    <t>2001-10-11T21:00:00Z</t>
  </si>
  <si>
    <t>Canceled: Glenn P/Matt DiMaria Interview</t>
  </si>
  <si>
    <t>Glenn,  I don't think this guy is going to make it after all so I'm removing this appt. for now.  Thanks, Amy</t>
  </si>
  <si>
    <t>2002-07-23T21:00:00Z</t>
  </si>
  <si>
    <t>Updated: Ovid Technologies RFI Tech Review</t>
  </si>
  <si>
    <t>2001-12-18T22:00:00Z</t>
  </si>
  <si>
    <t>Updated: Mark/Mike R 1:1 (per Mark)</t>
  </si>
  <si>
    <t>[anthony.tarsia, philip.oconnell]</t>
  </si>
  <si>
    <t>Con Call/ Web Ex ppt viewing..</t>
  </si>
  <si>
    <t>Updated: Interwoven/EP Sales Force Engagement Call</t>
  </si>
  <si>
    <t>Just a reminder for our second Joe Custer/Interwoven call..  Joe should be on the call tomorrow.  They have the ppt's as a backup.. should Web Ex not work again. -----  March 2nd</t>
  </si>
  <si>
    <t xml:space="preserve">11-12noon PST/ 2-3pm Eastern  Call Details:  Call in #:877 865-7031 Passcode: 6161191 Host: Andy Wong Confirmation: 3562812 (30 ports confirmed)  ---------------------------------------------same dial in and passcode for both calls------------------------ Interwoven: Joe Custer -  Regional Manager/Interwoven  (East Coast/ East Canada.. Penn East) </t>
  </si>
  <si>
    <t xml:space="preserve">- Will invite 20 of Joe's sales reps and 17 additional technical folks.    Jack O'Connell -  Large Markets Director </t>
  </si>
  <si>
    <t>2001-11-29T21:30:00Z</t>
  </si>
  <si>
    <t>To discuss holiday party final details</t>
  </si>
  <si>
    <t>To make sure we have everything ready to go before Debbie goes on vacation.</t>
  </si>
  <si>
    <t>[hhua]</t>
  </si>
  <si>
    <t>2001-09-27T16:30:00Z</t>
  </si>
  <si>
    <t>FW: ePharma Overview with Accenture</t>
  </si>
  <si>
    <t xml:space="preserve">Looks like we have a potential customer.   -----Original Appointment----- From: </t>
  </si>
  <si>
    <t>Ty Wang   Sent:</t>
  </si>
  <si>
    <t>Wednesday, September 26, 2001 6:27 PM To:</t>
  </si>
  <si>
    <t>Ty Wang; Amit Sethi; Siebel_Core; Siebel_Dev; Scott Weller When:</t>
  </si>
  <si>
    <t>Thursday, September 27, 2001 9:30 AM-12:00 PM (GMT-08:00) Pacific Time (US &amp; Canada); Tijuana. Where:</t>
  </si>
  <si>
    <t>Conference Room - Sausalito  All,  We have a window of opportunity to talk with two domain experts at Accenture for Siebel. These are two people that were referred to us by the Accenture Biogen Client Partner as people to get us up to speed on the ePharma module to address the issues posed in the Biogen RFI.  Amy Landucci: CRM focused, Siebel suite and ePharma module Cindy Hudson: CRM focused, Siebel Handheld  Although we will have a lot of people potentially on the call and WebEx, we want to limit the questions being asked since there will be only two of them and many more of us. So we will log into the WebEx and conference call from two main locations, in a group in a conference room as much as possible. Let's have Richard/Geoff as the main contacts for Toronto and Ty/Andy/Amitabh for San Jose.  See the details below. Thanks.  Ty  ******** Conference Dial-In: (888) 811-3744, Passcode 7128645#  ********   ---------------------------------------- TO START THIS MEETING ---------------------------------------- On September 27, 2001, shortly before 9:30AM, (GMT -07:00) Pacific Time, USA (Daylight Time),  click this URL:  http://avocadoit.webex.com/webex/e.asp?AT=MO  On the My Meetings page, click Start Now for this meeting.  ---------------------------------------- FIRST TIME USERS ---------------------------------------- For fully interactive meetings, including the ability  to present your documents and applications, a one-time  setup takes less than 10 minutes.  To set up now, go to:  http://avocadoit.webex.com/webex  Then click New User. ---------------------------------------- MEETING SUMMARY ---------------------------------------- Name: Accenture ePharma Overview Date: September 27, 2001 Time: 9:30AM, (GMT -07:00) Pacific Time, USA (Daylight Time). Meeting Number: 22056052 Meeting Password: AvocadoIT Agenda: Review Siebel ePharma Application, Discuss Siebel Handheld, Review AvocadoIT Siebel Initiatives.  Thanks!  Host:  Ty Wang 1(408)562-7945 mailto:ty.wang@avocadoit.com   ---------------------------------------- INVITED ATTENDEES ---------------------------------------- richard fogel &lt;richard.fogel@avocadoit.com&gt; Amit Sethi &lt;amit.sethi@avocadoit.com&gt; Amitabh Sinha &lt;amitabh@avocadoit.com&gt; Amy Landucci &lt;amy.landucci@accenture.com&gt; Andy Wong &lt;awong@avocadoit.com&gt; Cindy Hudson &lt;cynthia.l.hudson@accenture.com&gt;  ----------------------------------------  http://www.webex.com We've got to start meeting like this(TM)</t>
  </si>
  <si>
    <t>[rcanual, hhua, bagrawal, marie.washington]</t>
  </si>
  <si>
    <t>2001-10-10T18:00:00Z</t>
  </si>
  <si>
    <t>Updated: Communications Mtg. (888-329-2154, pc: 7608586#, Int'l 1 773 843-6321)</t>
  </si>
  <si>
    <t>We are moving this one since many will in Chicago for the Siebel Conference on 10/2. Amy</t>
  </si>
  <si>
    <t>2001-08-03T21:00:00Z</t>
  </si>
  <si>
    <t>2001-04-26T13:00:00Z</t>
  </si>
  <si>
    <t>407-306-6431</t>
  </si>
  <si>
    <t>Ike Madni - Lockheed Martin</t>
  </si>
  <si>
    <t>Manager of IT Assessment Technology Works for Masimo, CTO</t>
  </si>
  <si>
    <t>2001-04-27T21:09:00Z</t>
  </si>
  <si>
    <t>discussion on the BigIP load balancing</t>
  </si>
  <si>
    <t>Let's meet in the Cupertino room which is at the end of Steve's office hall way.</t>
  </si>
  <si>
    <t>Hung's Office</t>
  </si>
  <si>
    <t>Database demo</t>
  </si>
  <si>
    <t>Lets talk about the design and some basic SQL query statements.</t>
  </si>
  <si>
    <t>[jackie.valle]</t>
  </si>
  <si>
    <t>2001-01-31T20:00:00Z</t>
  </si>
  <si>
    <t>Canceled: Weekly Business Development Staff Meeting</t>
  </si>
  <si>
    <t xml:space="preserve">All,  This meeting has been cancelled.  (I'm just canceling this one so it's not on your calendar's) It has been POSTPONED to 2/5.  The Demo Portal will be from 12-12:30.  Then from 12:30 to 1:30 the regular Biz Dev Meeting.  I've attached the proposed agenda for those who want to add to it.  Jackie     ====   Call in number (domestic): </t>
  </si>
  <si>
    <t>2001-06-15T13:30:00Z</t>
  </si>
  <si>
    <t>P&amp;G Web Ex Review of Design Studio</t>
  </si>
  <si>
    <t>[jackie.valle, kchancellor, tennille.tucker]</t>
  </si>
  <si>
    <t>Power Point Presentation Training</t>
  </si>
  <si>
    <t>Germana has been kind enough to offer some training in the art of Power Point.  Hope to see everyone there!!</t>
  </si>
  <si>
    <t>[sausalito, jackie.valle]</t>
  </si>
  <si>
    <t>2001-01-15T20:00:00Z</t>
  </si>
  <si>
    <t>Canceled: BIZ DEV MTG: PORTAL DEMO, BY TRISH LADY</t>
  </si>
  <si>
    <t>This meeting has already been cancelled. Looks like next Monday won't be good.  I'll coordinate with Trish  to see when we can reschedule this for. Thanks, Jackie</t>
  </si>
  <si>
    <t>2001-02-22T18:30:00Z</t>
  </si>
  <si>
    <t>FW: review Yipes slides with everyone's comments - final edits</t>
  </si>
  <si>
    <t xml:space="preserve">please set up a conf. call with 3 people dialling in - make it for 45 minutes just in case - starting at 10:30 - 11:15 - thx   -----Original Appointment----- From: </t>
  </si>
  <si>
    <t>Wednesday, February 21, 2001 10:54 AM To:</t>
  </si>
  <si>
    <t>Betty Chan-Bauza; Dan Baca; Don Giesen; David Marcus (E-mail) When:</t>
  </si>
  <si>
    <t>Thursday, February 22, 2001 10:30 AM-11:00 AM (GMT-08:00) Pacific Time (US &amp; Canada); Tijuana. Where:</t>
  </si>
  <si>
    <t>Interview with Alex Nerland - GAM candidate</t>
  </si>
  <si>
    <t>2001-01-17T20:30:00Z</t>
  </si>
  <si>
    <t>Interview with Dai Truong - Sales Engineer Candidate</t>
  </si>
  <si>
    <t>2001-04-11T16:00:00Z</t>
  </si>
  <si>
    <t>HP Training - Rockville, MD</t>
  </si>
  <si>
    <t>HP Rockville Office 2101 Gaither Road Rockville, MD  20850 Time 12:00pm - 3:00pm Room 2A</t>
  </si>
  <si>
    <t>2001-02-26T17:30:00Z</t>
  </si>
  <si>
    <t>2001-06-14T20:30:00Z</t>
  </si>
  <si>
    <t>Come to Lisa's desk and she will show you where Richard is sitting</t>
  </si>
  <si>
    <t>Richard Fogel and David Chan - 1:1</t>
  </si>
  <si>
    <t>Direct/Channel Strategy Discussion</t>
  </si>
  <si>
    <t>Updated: Interview with Zamin Mitha - Global Alliance Manager</t>
  </si>
  <si>
    <t>2001-01-26T01:30:00Z</t>
  </si>
  <si>
    <t>2001-01-18T22:30:00Z</t>
  </si>
  <si>
    <t>Canceled: Interview with Jim Zemlin - Sr. Director of Outbound Marketing Candidate</t>
  </si>
  <si>
    <t>2001-01-13T18:30:00Z</t>
  </si>
  <si>
    <t>Dr. G with Lisa</t>
  </si>
  <si>
    <t>[jackie.valle, tennille.tucker]</t>
  </si>
  <si>
    <t>Germana's Office</t>
  </si>
  <si>
    <t>Kathy wants to have an admin meeting here in my office due to the phone situation.</t>
  </si>
  <si>
    <t>2001-02-06T18:30:00Z</t>
  </si>
  <si>
    <t>Avaya Meeting</t>
  </si>
  <si>
    <t>2001-01-12T22:30:00Z</t>
  </si>
  <si>
    <t>Interview with Robert Hubbell - Sun - GAM</t>
  </si>
  <si>
    <t>2001-02-21T21:00:00Z</t>
  </si>
  <si>
    <t>Kobe -sushi restaurant  El Camino &amp; Scott</t>
  </si>
  <si>
    <t>Lunch with Parnian &amp; Jackie</t>
  </si>
  <si>
    <t>Updated: 1/1 with Chris Longstaffe</t>
  </si>
  <si>
    <t>David  moved this to 11.30 as requested.  Thanks Chris</t>
  </si>
  <si>
    <t>Canceled: Interview with Lance Devin - VP of Marketing Candidate</t>
  </si>
  <si>
    <t>2001-01-11T16:30:00Z</t>
  </si>
  <si>
    <t>Microstrategy - Gallow and Rt 7, Capitol Grill</t>
  </si>
  <si>
    <t>Mike Tate - lunch</t>
  </si>
  <si>
    <t>2001-05-29T15:00:00Z</t>
  </si>
  <si>
    <t>Conf call Jackie to setup</t>
  </si>
  <si>
    <t>Accenture Team Meeting</t>
  </si>
  <si>
    <t>This is the first of our weekly conference calls to collaborate on how we are working with Accenture in different regions.  Amit/Ty: To speak about how to leverage CHT to get into other market units Michael: Update on progress with Accenture UK, roadblocks, Business Launch Center, etc. Peter: Update with how you've penetrated different market units within Accenture Germany  Discuss business plan going forward.</t>
  </si>
  <si>
    <t>Updated: PHONE - Interview with Colleen Brown - SUN GAM Candidate</t>
  </si>
  <si>
    <t>Can you do a phone interview with this person? If so, what number can we have the cnadidate call you at?</t>
  </si>
  <si>
    <t>Swanson's Office</t>
  </si>
  <si>
    <t>Review BD Revenue Plan</t>
  </si>
  <si>
    <t>2001-01-23T18:30:00Z</t>
  </si>
  <si>
    <t>Updated: Discuss device strategy that Parnian will present to the team</t>
  </si>
  <si>
    <t>2001-04-18T15:00:00Z</t>
  </si>
  <si>
    <t>2851 Park Avenue, Santa Clara. Ca. 95050  *243-7861*</t>
  </si>
  <si>
    <t>Appt for Amado @ VIA Rehabilitation Services, Inc.</t>
  </si>
  <si>
    <t>http://maps.yahoo.com/py/ddResults.py?Pyt=Tmap&amp;newname=&amp;newdesc=&amp;newtname=&amp;newtdesc=&amp;newaddr=2211+N+First+Street&amp;newcsz=San+Jose,+CA+95131-2021&amp;newcountry=us&amp;newtaddr=2851+Park+Avenue&amp;newtcsz=Santa+Clara,+CA+95050-6006&amp;newtcountry=us</t>
  </si>
  <si>
    <t>admin meeting</t>
  </si>
  <si>
    <t>2001-02-23T18:30:00Z</t>
  </si>
  <si>
    <t>2001-06-20T15:00:00Z</t>
  </si>
  <si>
    <t>R&amp;R HQ, Ohio</t>
  </si>
  <si>
    <t>Meeting at Reynolds &amp; Reynolds</t>
  </si>
  <si>
    <t>Damian,  Received your voice mail and understand dates are kind of tough to nail down in the next 2-3 weeks.  How does June 20th look on your calendar?  Ray Canuel and I would fly out in the morning and should be able to start the meeting at 11am.  Regards, Tony   Anthony N. Tarsia Director of Sales AvocadoIT, Inc. 4094 Majestic Lane, PMB 127 Fairfax, VA 22033  Office - 703-273-6313      Cell - 703-861-5292 Fax - 703-995-4722          E-mail - anthony.tarsia@avocadoit.com http://www.avocadoit.com</t>
  </si>
  <si>
    <t>[jackie.valle, kchancellor]</t>
  </si>
  <si>
    <t>2001-02-02T22:00:00Z</t>
  </si>
  <si>
    <t>Quick Admin Meeting</t>
  </si>
  <si>
    <t>[atran, jackie.valle]</t>
  </si>
  <si>
    <t>Interview with Phillip Barnhart - Sales Engineer Candidate</t>
  </si>
  <si>
    <t>2001-01-22T19:30:00Z</t>
  </si>
  <si>
    <t>Nortel Meeting</t>
  </si>
  <si>
    <t>Admin meeting</t>
  </si>
  <si>
    <t>2001-02-23T18:00:00Z</t>
  </si>
  <si>
    <t>2001-02-05T18:30:00Z</t>
  </si>
  <si>
    <t>2001-03-06T15:00:00Z</t>
  </si>
  <si>
    <t>NavTrak - review pricing at 1pm</t>
  </si>
  <si>
    <t>2001-02-20T00:30:00Z</t>
  </si>
  <si>
    <t>Interview with Wade Yi - SUN GAM Candidate</t>
  </si>
  <si>
    <t>Call in number:  (800)  669-6831 Pass code:  6059580#</t>
  </si>
  <si>
    <t>Canceled: Weekly CGEY/EP statud update conf. call</t>
  </si>
  <si>
    <t>We are moving it to Thursdays - and the 1st and 3rd Thursday of every month.  Unfortunately Outlook - does not allow me to book it that way - so here is for the 1st Thursdays - I'll send another meeting notice for the 3rd Thrusdays of the month.</t>
  </si>
  <si>
    <t>Lunch with Jackie and Parnian</t>
  </si>
  <si>
    <t>[jackie.valle, sanjose]</t>
  </si>
  <si>
    <t>2001-01-19T23:00:00Z</t>
  </si>
  <si>
    <t>Net App's -Helen</t>
  </si>
  <si>
    <t>2001-02-05T17:30:00Z</t>
  </si>
  <si>
    <t>Recruiting center for now</t>
  </si>
  <si>
    <t>Meeting with new VP of Sales</t>
  </si>
  <si>
    <t>George wanted me to set up this meeting so you can meet with the new VP. I'm setting his meetings in the recruiting center for now.  thx Tennille 8056</t>
  </si>
  <si>
    <t>2001-01-19T21:30:00Z</t>
  </si>
  <si>
    <t>SUN -Helen</t>
  </si>
  <si>
    <t>2001-01-06T01:00:00Z</t>
  </si>
  <si>
    <t>Don't forget to Lotout of the Queue</t>
  </si>
  <si>
    <t>2001-02-14T12:30:00Z</t>
  </si>
  <si>
    <t>Wireless Wed - Breakfast Series: Mobile Internet Security</t>
  </si>
  <si>
    <t>While mobile professionals are spearheading the growth of the wireless Web and are increasingly accessing mission-critical files from remote enterprise servers, one issue is gaining attention and importance: mobile security. This breakfast series event will feature three "PowerPresentations" from industry experts who will clarify the myths surrounding "secure" applications and data exchange and will suggest tactics and tools to create a more secure wireless platform. For more information, please visit &lt;http://www.wirelesswednesdays.com/&gt; or call 703.395.0079.</t>
  </si>
  <si>
    <t>Ruby from Travel Management will be here to teach us some things about their company, booking online....  Please plan on being there.   Susan -- who else should be here?  Debbie from Marketing?</t>
  </si>
  <si>
    <t>MEETING-4593</t>
  </si>
  <si>
    <t>2001-02-03T01:30:00Z</t>
  </si>
  <si>
    <t>Interview with Beth Wood - GAM candidate</t>
  </si>
  <si>
    <t>Admin Meeting -Good bye to Jennifer Lunch</t>
  </si>
  <si>
    <t>2001-02-15T17:00:00Z</t>
  </si>
  <si>
    <t>Updated: Meet with Mike Dickoff</t>
  </si>
  <si>
    <t>Talk through opportunities with Accenture and customer Navitaire (www.navitaire.com).   Ricardo, if you can come in a few minutes after 9:00am and go through what we have already done with Alaska (on multiple devices) and America West (click-to-dial reservations, talk through new features like alerts) airlines, that would be great.   Jackie, if you can have some coffee and pastries set-up for 4 people, that would be great.   Thanks all,  Ty</t>
  </si>
  <si>
    <t>[betty.bauza, jackie.valle]</t>
  </si>
  <si>
    <t>2001-02-01T18:00:00Z</t>
  </si>
  <si>
    <t>Hello Everyone  I would like to take this opportunity to brief everyone on what we have planned in respect to Partner Training.  Meeting objectives:  Explain current training strategy and plan. Identify future opportunities and ideas.  Agree how we communicate training information to partners. Determine pricing strategy and implementation. Develop ideas for how I can help you and our partners win more business.</t>
  </si>
  <si>
    <t>MEETING-4598</t>
  </si>
  <si>
    <t>Don't forget to LogIn to the Queue</t>
  </si>
  <si>
    <t>Firstar / US Bancorp Piper Jaffray Initial Conference Call</t>
  </si>
  <si>
    <t>IMPORTANT: NOTE TIME! Call is set for 11am Central time, 12 noon Eastern Standard Time. (Please make sure the appointment is inserted into the correct time slots in your calendars, since I am on the west coast.)  The call will be Boon Tan from Firstar and Bryan Smith from US Bancorp.  (Firstar is acquiring US Bancorp, both are in the central time zone.)  Tony Tarsia and Ray Rahamin will be representing AvocadoIT.  (There should be additional people from their side on the call too, but we may not know who until it starts.)  Boon and Bryan are tasked with developing a cohesive wireless strategy for the combined entity going forward.  Firstar currently has no wireless projects, while US Bancorp has two small pilots - a banking pilot with Senscom and a 401k pilot with 724 Solutions.  Both guys are trying to determine what is the best overall strategy for the company moving forward - a perfect position to be in with the AvocadoIT Mobile Application Platform.  We would like to send Boon and Bryan a copy of Ray's Financial Services presentation, which will be used as a guide during the conference call.  I have spoken with Tony, who has confirmed this time works for him.  Ray, I checked your calendar in Outlook and it was open during this time.  Please let me know as soon as possible if this time slot doesn't work for you.  Important things Boon has said he will be looking for: * AvocadoIT's expertise * AvocadoIT's experience - banking, brokerage, 401k/mutual funds * AvocadoIT's approach  Thanks, and feel free to call me at any time with questions.  Brett W. Welborn Account Executive AvocadoIT, Inc. http://www.avocadoit.com 2211 North First Street, Suite 200 San Jose, CA  95131 (800) 355-1103 ext. 8186 (408) 562-8186 (direct) (408) 857-8524 (mobile)</t>
  </si>
  <si>
    <t>MEETING-4601</t>
  </si>
  <si>
    <t>[jarmen.givargis]</t>
  </si>
  <si>
    <t>2001-01-09T20:00:00Z</t>
  </si>
  <si>
    <t>Communication meeting...A side</t>
  </si>
  <si>
    <t>2001-02-22T19:00:00Z</t>
  </si>
  <si>
    <t>http://www.placeware.com/cc/esdevents?key=avocadoit:a:325888</t>
  </si>
  <si>
    <t>PlaceWare Web conference invitation: How to Kick-Start Your Mobile Business Strategy</t>
  </si>
  <si>
    <t>You are invited to attend a live PlaceWare Web conference using Placeware Conference Center 2000.  Topic: How to Kick-Start Your Mobile Business Strategy               Time: Thu, 22 Feb 2001, 11:00 AM Pacific Standard Time (PST)        Duration: 60 minutes                                                   Audio: 1-888-350-0153    Int. 503-973-633-1010     Tech Support: 1-800-89 Meeting URL: http://www.placeware.com/cc/esdevents?key=avocadoit:a:325888                                         TO ATTEND THE MEETING          1. Click the Meeting URL listed above.         2. Enter your name, and then click Attend on the page that appears.         3. Access audio for the meeting using the audio information in this invitation.  If you can't click the above URL, complete the following steps to attend:          1. Go to                 http://www.placeware.com/cc/esdevents                                                2. Enter the following information, and then click Attend:                 Your Name: _______________                 Meeting ID: avocadoit                                                                     Meeting Key: 325888                                                                3. Access audio for the meeting using the audio information in this invitation.  Tip: If you want to make sure ahead of time that your computer is ready for the meeting, complete either of the previous instructions before the scheduled meeting time. A message appears telling you that your meeting is not ready to start. However, it also tells you about any actions that you need to take to prepare your computer.  Audio Note: Audio for a meeting is predefined by the meeting organizer and varies between different meetings. The organizer of your Web conference might have chosen to make audio available by telephone or streaming audio. If a phone number appears in the Audio field, dial it to receive audio. (A teleconference call passcode might also be required.) If a URL appears, open a separate browser window and enter the URL to receive streaming audio for the meeting.</t>
  </si>
  <si>
    <t>MEETING-4605</t>
  </si>
  <si>
    <t>2001-01-15T19:00:00Z</t>
  </si>
  <si>
    <t>Call for ticket...</t>
  </si>
  <si>
    <t>[ricardo.garcia, jarmen.givargis]</t>
  </si>
  <si>
    <t>[ricardo.garcia, jarmen.givargis, jennifer.park]</t>
  </si>
  <si>
    <t>2001-04-04T07:00:00Z</t>
  </si>
  <si>
    <t>MEETING-4609</t>
  </si>
  <si>
    <t>2001-02-20T17:00:00Z</t>
  </si>
  <si>
    <t>Call 800 573 8774 x 772richard</t>
  </si>
  <si>
    <t>richard</t>
  </si>
  <si>
    <t>MEETING-461</t>
  </si>
  <si>
    <t>2001-04-25T17:00:00Z</t>
  </si>
  <si>
    <t>MEETING-4610</t>
  </si>
  <si>
    <t>2001-04-03T07:00:00Z</t>
  </si>
  <si>
    <t>talk to nina...</t>
  </si>
  <si>
    <t>[jarmen.givargis, jennifer.park]</t>
  </si>
  <si>
    <t>2001-03-23T16:30:00Z</t>
  </si>
  <si>
    <t>Updated: CDO Staff Meeting</t>
  </si>
  <si>
    <t>MEETING-4615</t>
  </si>
  <si>
    <t>call kelly at 12</t>
  </si>
  <si>
    <t>MEETING-4617</t>
  </si>
  <si>
    <t>Pone call from Jocelyn</t>
  </si>
  <si>
    <t>MEETING-4618</t>
  </si>
  <si>
    <t>Bi-Weekly Staff meeting   Need to start this at 8am tomorrow to accomodate a conference call.</t>
  </si>
  <si>
    <t>MEETING-462</t>
  </si>
  <si>
    <t>2001-06-25T15:00:00Z</t>
  </si>
  <si>
    <t>Sally Snead</t>
  </si>
  <si>
    <t>Call the restaurant for the answer at four</t>
  </si>
  <si>
    <t>MEETING-4622</t>
  </si>
  <si>
    <t>Performance Review - Jarmen</t>
  </si>
  <si>
    <t>Lets meet to go over your performance review, I don't have upper management signatures yet, but I did get HR's approval.</t>
  </si>
  <si>
    <t>MEETING-4623</t>
  </si>
  <si>
    <t>[jennifer.park]</t>
  </si>
  <si>
    <t>2001-06-27T15:30:00Z</t>
  </si>
  <si>
    <t>meeting with Brett</t>
  </si>
  <si>
    <t>lunch with Grace</t>
  </si>
  <si>
    <t>2001-06-26T22:30:00Z</t>
  </si>
  <si>
    <t>meeting with FI</t>
  </si>
  <si>
    <t>2001-06-25T07:00:00Z</t>
  </si>
  <si>
    <t>Chris coming</t>
  </si>
  <si>
    <t>Canceled: Weekly Account Development Meeting</t>
  </si>
  <si>
    <t>Agenda:  Open, but normal discussion items include: * Progress in major FFA target accounts * Progress in major ISV target accounts * Progress in Fortune 2000 target accounts * What is our reception - good and bad - from prospects</t>
  </si>
  <si>
    <t>2001-08-05T01:00:00Z</t>
  </si>
  <si>
    <t>call Sally once I return from vegas</t>
  </si>
  <si>
    <t>meet JC at 11:50</t>
  </si>
  <si>
    <t>2001-03-27T16:00:00Z</t>
  </si>
  <si>
    <t>Accenture - drop of Palm VII</t>
  </si>
  <si>
    <t>MEETING-4630</t>
  </si>
  <si>
    <t>call Ed Wooten at Xerox 716-422-1181</t>
  </si>
  <si>
    <t>MEETING-4631</t>
  </si>
  <si>
    <t>2001-07-23T22:00:00Z</t>
  </si>
  <si>
    <t>meet Larry at 3:30pm</t>
  </si>
  <si>
    <t>Lunch with Grace</t>
  </si>
  <si>
    <t>2001-05-23T13:00:00Z</t>
  </si>
  <si>
    <t>call with Unifirst 905-829-5960 x212 [steve]</t>
  </si>
  <si>
    <t>call with Donald 888-255-1900</t>
  </si>
  <si>
    <t>Updated: All Sales Conference Call - ADR's invited!</t>
  </si>
  <si>
    <t>On May 14th, we will be having important training on the Phase 1 License process, please plan on attending the call.  8am PST on Mondays, as needed, in the Sausalito conference room    Call in#:</t>
  </si>
  <si>
    <t>2001-07-25T00:00:00Z</t>
  </si>
  <si>
    <t>biking with Katherine</t>
  </si>
  <si>
    <t>Phil will call Peter Fong after 4pm EST 212-833-8099</t>
  </si>
  <si>
    <t>George @ Office</t>
  </si>
  <si>
    <t>2001-04-24T22:30:00Z</t>
  </si>
  <si>
    <t>dinner with Phil at 6pm</t>
  </si>
  <si>
    <t>MEETING-4641</t>
  </si>
  <si>
    <t>Phil has call with David Waldman of Sony Music Entertainment 212-833-8787</t>
  </si>
  <si>
    <t>MEETING-4642</t>
  </si>
  <si>
    <t>2001-06-26T23:30:00Z</t>
  </si>
  <si>
    <t>meet May at 7:30pm</t>
  </si>
  <si>
    <t>meeting in Brett's office</t>
  </si>
  <si>
    <t>MEETING-4644</t>
  </si>
  <si>
    <t>dinner with Paul at 5pm</t>
  </si>
  <si>
    <t>MEETING-4647</t>
  </si>
  <si>
    <t>2001-07-31T14:30:00Z</t>
  </si>
  <si>
    <t>conference call with Fedex Canada</t>
  </si>
  <si>
    <t>call Tim from CA to confirm</t>
  </si>
  <si>
    <t>MEETING-4649</t>
  </si>
  <si>
    <t>accountability meeting at 7pm</t>
  </si>
  <si>
    <t>Conf Call to discuss Accenture License and Support</t>
  </si>
  <si>
    <t>MEETING-4650</t>
  </si>
  <si>
    <t>2001-05-05T22:00:00Z</t>
  </si>
  <si>
    <t>Scott Chong's party</t>
  </si>
  <si>
    <t>MEETING-4651</t>
  </si>
  <si>
    <t>phone call with WEbster Bank...Jeff will conference me in and I will just listen</t>
  </si>
  <si>
    <t>dinner with Paul</t>
  </si>
  <si>
    <t>2001-07-16T00:00:00Z</t>
  </si>
  <si>
    <t>Don &amp; Sarah's surprise party</t>
  </si>
  <si>
    <t>MEETING-4654</t>
  </si>
  <si>
    <t>[rcanual, rmoore, ricardo.garcia, marek.szymborski, jennifer.park]</t>
  </si>
  <si>
    <t>Updated: Bus Ops Conf Call 888-311-0086, int'l 1[773] 843-6316, pc: 7500190#</t>
  </si>
  <si>
    <t>MEETING-4657</t>
  </si>
  <si>
    <t>2001-01-16T16:30:00Z</t>
  </si>
  <si>
    <t>MEETING-4659</t>
  </si>
  <si>
    <t>[rmoore, nmehta, jennifer.park]</t>
  </si>
  <si>
    <t>2001-06-06T21:00:00Z</t>
  </si>
  <si>
    <t>Updated: Communications Meeting [Training Room]</t>
  </si>
  <si>
    <t>Sorry, Venk will now be out of town on 6/1 so this one has been moved to Wed 6/6 at 2:00pm. Thanks, Amy</t>
  </si>
  <si>
    <t>[atran, rsilverton]</t>
  </si>
  <si>
    <t>Salsilito Meeting Room</t>
  </si>
  <si>
    <t>Total Mobile Solution Strategy Presentation</t>
  </si>
  <si>
    <t>MEETING-4660</t>
  </si>
  <si>
    <t>2001-07-31T18:30:00Z</t>
  </si>
  <si>
    <t>lunch with Katherine</t>
  </si>
  <si>
    <t>lunch with Jane</t>
  </si>
  <si>
    <t>MEETING-4663</t>
  </si>
  <si>
    <t>2001-07-23T23:30:00Z</t>
  </si>
  <si>
    <t>meet Sally at 6:30pm at Valleyfair</t>
  </si>
  <si>
    <t>MEETING-4664</t>
  </si>
  <si>
    <t>Lunch with Jane</t>
  </si>
  <si>
    <t>MEETING-4665</t>
  </si>
  <si>
    <t>2001-04-09T14:00:00Z</t>
  </si>
  <si>
    <t>call Jeff to plan strategy</t>
  </si>
  <si>
    <t>MEETING-4666</t>
  </si>
  <si>
    <t>2001-07-25T02:00:00Z</t>
  </si>
  <si>
    <t>meet at 7pm in front of Target to shop for backpacks</t>
  </si>
  <si>
    <t>MEETING-4667</t>
  </si>
  <si>
    <t>[rcanual, jennifer.park]</t>
  </si>
  <si>
    <t>2001-04-23T13:00:00Z</t>
  </si>
  <si>
    <t>Call In Number 1-888-330-4559 Pass Code:6770705#</t>
  </si>
  <si>
    <t>Updated: East Coast Weekly Sales Con Call</t>
  </si>
  <si>
    <t>One time change to 6am Eastern time.  Weekly East Coast conference call Monday mornings from 9:30 - 10:30 East Coast Time Call in #:</t>
  </si>
  <si>
    <t>6770705# Conf. #:</t>
  </si>
  <si>
    <t>accountability mtg at 6pm</t>
  </si>
  <si>
    <t>MEETING-4669</t>
  </si>
  <si>
    <t>call with Scorena</t>
  </si>
  <si>
    <t>[atran, ricardo.garcia]</t>
  </si>
  <si>
    <t>I will conf them in</t>
  </si>
  <si>
    <t>Call JC at ATX with Alex and Ricardo, Jyoti</t>
  </si>
  <si>
    <t>If possible, can Alex and Jyoti meet in Alex's office for the call.  Thanks,</t>
  </si>
  <si>
    <t>MEETING-4670</t>
  </si>
  <si>
    <t>lunch with Amit</t>
  </si>
  <si>
    <t>MEETING-4671</t>
  </si>
  <si>
    <t>MEETING-4672</t>
  </si>
  <si>
    <t>7pm cell prep mtg.</t>
  </si>
  <si>
    <t>2001-04-20T18:00:00Z</t>
  </si>
  <si>
    <t>lunch with John</t>
  </si>
  <si>
    <t>MEETING-4676</t>
  </si>
  <si>
    <t>2001-04-07T23:30:00Z</t>
  </si>
  <si>
    <t>Sang's wedding</t>
  </si>
  <si>
    <t>lunch with Alex</t>
  </si>
  <si>
    <t>Updated: conference call with Peter</t>
  </si>
  <si>
    <t>Updated, changed the call to 1:30 Pacific time due to schedule conflicts.  We will call Peter at 11am Pacific time from my office to strategize on how to most effectively align the ADR's to the field.</t>
  </si>
  <si>
    <t>2001-07-21T23:00:00Z</t>
  </si>
  <si>
    <t>out for Paul and Jimmy</t>
  </si>
  <si>
    <t>MEETING-4680</t>
  </si>
  <si>
    <t>lunch with Rayhan</t>
  </si>
  <si>
    <t>MEETING-4681</t>
  </si>
  <si>
    <t>2001-02-05T19:30:00Z</t>
  </si>
  <si>
    <t>MEETING-4683</t>
  </si>
  <si>
    <t>2001-01-15T15:30:00Z</t>
  </si>
  <si>
    <t>call acura dealer</t>
  </si>
  <si>
    <t>MEETING-4684</t>
  </si>
  <si>
    <t>2001-08-09T23:00:00Z</t>
  </si>
  <si>
    <t>Stephen's Green</t>
  </si>
  <si>
    <t>ADR meeting</t>
  </si>
  <si>
    <t>email Sang about attending ceremony only</t>
  </si>
  <si>
    <t>2001-07-10T22:30:00Z</t>
  </si>
  <si>
    <t>[atran]</t>
  </si>
  <si>
    <t>Meeting with OpenView (Phone.com) re: Enterprise Proxy</t>
  </si>
  <si>
    <t>Openwave (Phone.com) would like to come back and present their enterprise proxy solution to us again.  This is a meeting that Alex had asked for last week.  Jefferson Lilly (OpenWave) was forwarded an inquiry from Prakash also.  OpenWave is confirming that availability of a technical person for this meeting.  If you could hold this slot open, I'll keep you posted  Thanks!  Andy</t>
  </si>
  <si>
    <t>2001-06-26T21:00:00Z</t>
  </si>
  <si>
    <t>Matt/Jennifer P 1:1</t>
  </si>
  <si>
    <t>meet Tai and May at 7pm for arrival kit</t>
  </si>
  <si>
    <t>MEETING-4695</t>
  </si>
  <si>
    <t>lunch w/ Laura</t>
  </si>
  <si>
    <t>MEETING-4697</t>
  </si>
  <si>
    <t>[rmoore, nmehta, jennifer.park, sanjay.dubey]</t>
  </si>
  <si>
    <t>MEETING-47</t>
  </si>
  <si>
    <t>2001-04-12T20:30:00Z</t>
  </si>
  <si>
    <t>presentation by Rajiv Anand</t>
  </si>
  <si>
    <t>Rajiv Anand will cover:  Macro servlet Instrumentation Servlet/server role reversal Load balancing</t>
  </si>
  <si>
    <t>meet up with Chris</t>
  </si>
  <si>
    <t>2001-07-24T21:30:00Z</t>
  </si>
  <si>
    <t>go to Sonya's house</t>
  </si>
  <si>
    <t>MEETING-4705</t>
  </si>
  <si>
    <t>Phil has call with Andre Russotti at Philip Morris</t>
  </si>
  <si>
    <t>MEETING-4707</t>
  </si>
  <si>
    <t>2001-02-28T23:00:00Z</t>
  </si>
  <si>
    <t>meet Irene</t>
  </si>
  <si>
    <t>call Phil 631-329-9290</t>
  </si>
  <si>
    <t>Prep. for Friday's Meeting</t>
  </si>
  <si>
    <t>Alex,  Please put together your MBOs and tentative work plan for the quarter based. I'd like to review in prep. for Friday's meeting.  Thanks,  Glenn.</t>
  </si>
  <si>
    <t>MEETING-4710</t>
  </si>
  <si>
    <t>2001-08-18T07:00:00Z</t>
  </si>
  <si>
    <t>Sarah &amp; Don's wedding</t>
  </si>
  <si>
    <t>MEETING-4711</t>
  </si>
  <si>
    <t>Updated: drinks with Laura Henderson - updated time [later]</t>
  </si>
  <si>
    <t>MEETING-4712</t>
  </si>
  <si>
    <t>2001-06-18T00:00:00Z</t>
  </si>
  <si>
    <t>Jen Chang's place</t>
  </si>
  <si>
    <t>2001-03-27T23:30:00Z</t>
  </si>
  <si>
    <t>dinner with Cynthia</t>
  </si>
  <si>
    <t>call Sang 510-524-8255</t>
  </si>
  <si>
    <t>2001-10-06T07:00:00Z</t>
  </si>
  <si>
    <t>Chris Quinter's wedding</t>
  </si>
  <si>
    <t>[rcanual, ray.rahamin, jennifer.park]</t>
  </si>
  <si>
    <t>2001-04-09T13:30:00Z</t>
  </si>
  <si>
    <t>This conference call has been cancelled indefinately.    Weekly East Coast conference call Monday mornings from 9:30 - 10:30 East Coast Time Call in #:</t>
  </si>
  <si>
    <t>2001-07-13T19:00:00Z</t>
  </si>
  <si>
    <t>Jeff has meeting with JP Morgan</t>
  </si>
  <si>
    <t>2001-04-10T15:00:00Z</t>
  </si>
  <si>
    <t>Europe Sales Training</t>
  </si>
  <si>
    <t>Alex  Can you please join this meeting via WebEx to deliver your presentation to the European team?  The meeting is being held in Germany (9 hours ahead of PST) I will be in Dusseldorf with David Chan and the team, I'll have your presenatations loaded there and we'll aim to use webex and a conf call dial-in number.  The details are:  WebEx Meeting: go to http://avocadoit.webex.com  Meeting host Chris Longstaffe, password "europe1"  Conf call dial-in: Domestic dial-in #:  1-888-811-3741 International dial-in #: 773-843-9313 Pass code: 6778749# Confirmation #:  3859845  You're welcome to attend as much of the remainder of the meeting as you wish, we expect it to be 6.00am-10.00am in total with other marketing folk - Matt, Alex and Ron delivering their sessions before and after you. It would be useful if you could join at some stage with Andy.  Call me if you have any questions. My number in Europe is (408) 640 3166 thanks Chris</t>
  </si>
  <si>
    <t>MEETING-4720</t>
  </si>
  <si>
    <t>tony has call with fannie mae</t>
  </si>
  <si>
    <t>Call Dr. Martinez's office to say I will go at lunch to pick up medicine around noon</t>
  </si>
  <si>
    <t>MEETING-4723</t>
  </si>
  <si>
    <t>2001-06-14T23:30:00Z</t>
  </si>
  <si>
    <t>meet Katherine</t>
  </si>
  <si>
    <t>MEETING-4724</t>
  </si>
  <si>
    <t>Accenture presentation of CTIA</t>
  </si>
  <si>
    <t>MEETING-4725</t>
  </si>
  <si>
    <t>2001-08-06T17:30:00Z</t>
  </si>
  <si>
    <t>meeting with Teresa</t>
  </si>
  <si>
    <t>2001-06-02T07:00:00Z</t>
  </si>
  <si>
    <t>Sonya's wedding</t>
  </si>
  <si>
    <t>MEETING-4727</t>
  </si>
  <si>
    <t>MEETING-4728</t>
  </si>
  <si>
    <t>2001-05-08T18:30:00Z</t>
  </si>
  <si>
    <t>2001-07-23T14:00:00Z</t>
  </si>
  <si>
    <t>call w/ kim</t>
  </si>
  <si>
    <t>2001-06-04T19:00:00Z</t>
  </si>
  <si>
    <t>Lunch with David Chan</t>
  </si>
  <si>
    <t>2001-07-13T15:30:00Z</t>
  </si>
  <si>
    <t>breakfast with Doug</t>
  </si>
  <si>
    <t>Phil has meeting with Nabisco 3-4:30pm EST</t>
  </si>
  <si>
    <t>2001-02-12T21:00:00Z</t>
  </si>
  <si>
    <t>Performance Review - Jennifer</t>
  </si>
  <si>
    <t>call Vinny from RWD</t>
  </si>
  <si>
    <t>Canada Post Webex</t>
  </si>
  <si>
    <t>2001-03-21T23:00:00Z</t>
  </si>
  <si>
    <t>meet Sonya at fitness</t>
  </si>
  <si>
    <t>2001-08-02T22:00:00Z</t>
  </si>
  <si>
    <t>meet Paul's mom</t>
  </si>
  <si>
    <t>2001-03-23T20:00:00Z</t>
  </si>
  <si>
    <t>Lunch with Kristen</t>
  </si>
  <si>
    <t>Main building, HQ A.  On Hacienda.</t>
  </si>
  <si>
    <t>2001-07-20T20:00:00Z</t>
  </si>
  <si>
    <t>call with Kim</t>
  </si>
  <si>
    <t>2001-07-12T23:00:00Z</t>
  </si>
  <si>
    <t>dinner for Cynthia at 7:15</t>
  </si>
  <si>
    <t>Chris has call with Russ from Honeywell</t>
  </si>
  <si>
    <t>2001-05-10T19:00:00Z</t>
  </si>
  <si>
    <t>Placeware sales seminar</t>
  </si>
  <si>
    <t>business object call</t>
  </si>
  <si>
    <t>2001-06-01T21:30:00Z</t>
  </si>
  <si>
    <t>Accenture, Palo Alto Office</t>
  </si>
  <si>
    <t>Updated: Accenture ICE Meeting (415) 336-8668</t>
  </si>
  <si>
    <t>The meeting will be held in the South Bay Conference Room in the Accenture Palo Alto office, located at the following address:  1661 Page Mill Road Palo Alto, CA 94303  Our contact guys are Kean Foo, Sinclair Wu, and Michael Hwa  ********  All,  The roles for our presence are envisioned to be:  Main Presenter - Alex Demo - Ricardo BD Support - Ty and/or Amit  Amit is looking into sitting in on Accenture discussions prior to our 4:15pm estimated starting time slot.  Have a look at the below for context. ICE centers are looked to internally by Accenture as the recommenders of technology. ICE centers serve as internal advisors on technology capabilities, pricing, and deployment issues for client teams.  Thanks,  Ty  -----Original Message----- From: kean.foo@accenture.com [mailto:kean.foo@accenture.com] Sent: Wednesday, May 16, 2001 2:15 PM To: Amit Sethi Cc: michael.hwa@accenture.com; sinclair.k.wu@accenture.com    Amit,  Thanks for the reply.  Let me first give you an overview of the ICE meetings.  These meetings are an informal way for the ICE group to get some exposure to different technologies and emerging industries.  There are no clients involved and the audience is very wide.  There will be mostly consultants and managers from both our process group and our technology group.  The presentation topics (still in draft mode) are: General industry numbers on growth, Specific application technologies (comparison of HTML to WML, and the future adoption of XHTML), Different transport methods (TDMA, CDMA, 3G, etc..), Other wireless technologies (802.11b, Home RF, and Bluetooth) and Accenture's Knowledge Capital in the wireless area.  I want to focus on the delivery of wireless applications as an extension to the enterprise (eg. Cisco, Motorola, Intel, etc...) opposed to wireless companies(Palm, Handspring) or startups(Internet pure play wireless).  If you have any clients that you can showcase that type of implementation, that would be preferable.  If you also have any demos, that would be interesting as well.  Please let me know if you have any questions.  Maybe we can set up a time early next week where we can talk and figure out the best way to segue the prior presentation to your presentation.  I'm pretty open on Monday if you can do it then.  Kean Foo Accenture, LLP One Market, Spear Street Tower Suite 3700 San Francisco,CA 94105 (415) 796-2388  -----Original Message----- From: kean.foo@accenture.com [mailto:kean.foo@accenture.com] Sent: Wednesday, May 16, 2001 9:03 AM To: amit.sethi@avocadoit.com Cc: marcie.j.aschbrenner@accenture.com   Amit,  Hello, I am a technology manager coordinating a meeting of the Internet Center of Excellence (ICE) in our Palo Alto office.  The topic of the meeting is wireless and mCommerce.  I am interested in having someone from your organization give a brief overview of the company and the technology that AvocadoIT has developed.  The meeting is June 1st, from 1 - 5:15pm and the vendor presentation is from 4:15 - 5:15pm.  If you are interested, I can give you a further overview of the topics that will be discussed.  Please let me know.  Thanks.  Kean Foo Accenture, LLP One Market, Spear Street Tower Suite 3700 San Francisco,CA 94105 (415) 796-2388</t>
  </si>
  <si>
    <t>[rmoore, ricardo.garcia, nmehta, jennifer.park]</t>
  </si>
  <si>
    <t>Communications Mtg. [888-329-2154, pc: 7608586#, Int'l 1 773 843-6321]</t>
  </si>
  <si>
    <t>2001-03-12T14:30:00Z</t>
  </si>
  <si>
    <t>Jeff has call with Banknorth [Mark Ellis]</t>
  </si>
  <si>
    <t>2001-06-27T18:30:00Z</t>
  </si>
  <si>
    <t>lunch with Laura</t>
  </si>
  <si>
    <t>2001-04-14T23:00:00Z</t>
  </si>
  <si>
    <t>help Pastor Don with ESL cooking</t>
  </si>
  <si>
    <t>Justin arriving</t>
  </si>
  <si>
    <t>dinner at 7pm with Kyung and Douglas</t>
  </si>
  <si>
    <t>2001-01-18T16:30:00Z</t>
  </si>
  <si>
    <t>2001-08-05T00:00:00Z</t>
  </si>
  <si>
    <t>call Caesar</t>
  </si>
  <si>
    <t>2001-05-05T07:00:00Z</t>
  </si>
  <si>
    <t>Sonya's Bridal shower</t>
  </si>
  <si>
    <t>2001-07-17T23:00:00Z</t>
  </si>
  <si>
    <t>accountability meeting at7pm</t>
  </si>
  <si>
    <t>7:30 prayer meeting at NCBC Children's Chapel</t>
  </si>
  <si>
    <t>2001-01-03T23:00:00Z</t>
  </si>
  <si>
    <t>Shaun arrives</t>
  </si>
  <si>
    <t>2001-08-05T00:30:00Z</t>
  </si>
  <si>
    <t>call Jen Chang once I return from Vegas</t>
  </si>
  <si>
    <t>2001-07-25T14:00:00Z</t>
  </si>
  <si>
    <t>meet Sonya at Fitness</t>
  </si>
  <si>
    <t>[atran, sweller, marie.washington]</t>
  </si>
  <si>
    <t>2001-05-16T19:30:00Z</t>
  </si>
  <si>
    <t>2001-08-02T18:30:00Z</t>
  </si>
  <si>
    <t>lunch with Dave Chae at Hanuri</t>
  </si>
  <si>
    <t>DCI's Summit on Wireless Computing pre-show meeting</t>
  </si>
  <si>
    <t>Jimmy, Janie &amp; Grant, can we call you at 4:00? Are you available? If so, please send me a number we can reach you at. I will be sending a packet, before 3:30, via e-mail, for information about exhibiting at the show. dbm</t>
  </si>
  <si>
    <t>2001-07-19T22:30:00Z</t>
  </si>
  <si>
    <t>dinner with JC, Cynthia, Sonia, Sonya, Linda at CPK 7pm</t>
  </si>
  <si>
    <t>[rcanual, jjohnson, rgantly]</t>
  </si>
  <si>
    <t>Webex session</t>
  </si>
  <si>
    <t>Java API; JDBC documentation review</t>
  </si>
  <si>
    <t>This is 2 to 3 CA time. 5 to 6 for Ray.  Ruth</t>
  </si>
  <si>
    <t>[jjohnson, rgantly]</t>
  </si>
  <si>
    <t>Review of SFS for  i18n of admin tool</t>
  </si>
  <si>
    <t>Madhu, Can you pl review the specs and give your feedback before this meeting.</t>
  </si>
  <si>
    <t>webex</t>
  </si>
  <si>
    <t>I will start the webex at the time of the call.  I can be reached at 703.281.4223.</t>
  </si>
  <si>
    <t>Canceled: PM Staff Weekly Meeting</t>
  </si>
  <si>
    <t>Canceling this meeting since Ron and Alex are out of the office today.  Glenn.</t>
  </si>
  <si>
    <t>[jjohnson]</t>
  </si>
  <si>
    <t>I hate to do this, but once again we need to reschedule as Jacinda and I have a Webex conference call with on of the SEs and It is important that we do it today. I've included a template that should help us gather the data we need. Feel free to make suggestions, as this is a first draft.   I'll reschedule the meeting to tomorrow so that you can all meet up. I may not be able to make it, but you have enough to work on. If you've any questions, please ask....or one of you can schedule it and send me the minutes - which is actually a better idea at this point.  Thanks,  Ruth      I'm rescheduling this meeting once again as my meeting with Steve went on for a few hours. I'm also setting up a follow up for  ednesday, in case we need it.  Ruth   I need to reschedule as Steve has to reschedule my 1-1 to this time - Sorry!   To touch base on where we are now in specifying the information content requirments for the end-users of our products. What information we need to add, remove, and re-arrange to meet the end-user needs.  Bring whatever information that you've gathered at this point to the meeting and we'll put it together and brainstorm on all the topics and issues. Include any information that you've managed to gather from looking at requirements specs for future releases. We really need to home in on this and drive the scoping to completion by the end of next week.   The scoping areas for more detailed investigation were divided as follows: Ann - Novice user requirements for application development, design, and EMDS use Jacinda - Advanced user requirements for application development, design and EMDS use. Dean - all Operations requirements  Ann will be out tomorrow, Friday, but we can have a follow up meeting on this next week.</t>
  </si>
  <si>
    <t>FW: FW: external functional spec review for jdbc connector</t>
  </si>
  <si>
    <t>Om Sonie   On Behalf Of Jin Cheng Sent:</t>
  </si>
  <si>
    <t>Friday, March 02, 2001 5:56 PM To:</t>
  </si>
  <si>
    <t>Jin Cheng; Ruth Gantly When:</t>
  </si>
  <si>
    <t>Monday, March 05, 2001 11:00 AM-12:00 PM (GMT-08:00) Pacific Time (US &amp; Canada); Tijuana. Where:</t>
  </si>
  <si>
    <t xml:space="preserve">Conference Room - San Francisco     -----Original Appointment----- From: </t>
  </si>
  <si>
    <t>Thursday, March 01, 2001 7:03 PM To:</t>
  </si>
  <si>
    <t>Jin Cheng; Lisa Quaglietti; Glenn Pereira; Om Sonie; Ruth Gantly; Howard Mora; Krishnamohan Ganti; Nihar Mehta; Conference Room - San Francisco When:</t>
  </si>
  <si>
    <t>Conference Room - San Francisco  Please see the spec attached below.</t>
  </si>
  <si>
    <t>[jjohnson, nmehta]</t>
  </si>
  <si>
    <t>2001-06-28T18:30:00Z</t>
  </si>
  <si>
    <t>Updated: FS meeting : JDBC</t>
  </si>
  <si>
    <t>because of clash in Jacinda's calendar</t>
  </si>
  <si>
    <t>Sausolito CR</t>
  </si>
  <si>
    <t>Training on Sinia product for remote email</t>
  </si>
  <si>
    <t>Sinia will have a representative at our offices to train you in how to utilize the Sinia product for access to Outlook (email, PIM, contacts), its templates for quickly sending/responding to email messages with your phone/Palm/RIM and how to forward attachments. This is a product you have agreed to help AvocadoIT test to determine if we want to resell it to our customers for mobile PIM/email access - and so we can make it even harder for you to be out of touch with the office.    NOTE: Training will only be done once, so please do not be late.  What to bring: Your mobile devices Yourself</t>
  </si>
  <si>
    <t>I'm setting this meeting up as a weekly meeting until we get comfortable that we all know what our long term strategy is as a group, outside of just providing for the next release.  We all have a part to play in it and there is a lot of work that we need to do to get to where we want to be.  minutes of the meeting - ruth to send out Agenda - send me items during the week and I'll add them to the agenda</t>
  </si>
  <si>
    <t>Meeting with David</t>
  </si>
  <si>
    <t>[jjohnson, nmehta, rgantly]</t>
  </si>
  <si>
    <t>API/JDBC Review</t>
  </si>
  <si>
    <t>This is a meeting to discuss any major technical issues with the Programmer Reference Guide before the review due date of Friday, March 23. We want to ensure there will be enough time to fix any problems before the release date.</t>
  </si>
  <si>
    <t>3.5 assignments, planning stuff</t>
  </si>
  <si>
    <t>2001-06-14T19:30:00Z</t>
  </si>
  <si>
    <t>meeting with Rajeev - before the demo</t>
  </si>
  <si>
    <t>2001-05-02T16:30:00Z</t>
  </si>
  <si>
    <t>Call Kumi</t>
  </si>
  <si>
    <t>2001-08-02T20:30:00Z</t>
  </si>
  <si>
    <t>Updated: Rajeev and Jacinda - 1:1</t>
  </si>
  <si>
    <t>Updated: SFS review on recognizing GoAmerica browsers</t>
  </si>
  <si>
    <t>I updated slightly the SFS.  Please read the attached SFS.  Thanks, Jaigak</t>
  </si>
  <si>
    <t>MEETING-481</t>
  </si>
  <si>
    <t>[atran, sausalito]</t>
  </si>
  <si>
    <t>Updated: Concall: Channelwave wireless strategy</t>
  </si>
  <si>
    <t>This meeting will be in Sausalito  Channelwave would like to have a concall to discuss their wireless strategy.   The objective of this concall is to understand their wireless strategy and how we EP's platform fits into it.  They will have their product managers on the call to discuss their roadmap.  It is my hope that we can identify a need that the EP platform fulfills.  Please confirm your availability for this call.  Thanks!  Andy</t>
  </si>
  <si>
    <t>2001-07-25T18:00:00Z</t>
  </si>
  <si>
    <t>Touch base call | Jacinda/Dave</t>
  </si>
  <si>
    <t>Touch Base bi-weekly phone meeting  Dave's at W: 416-336-6425x732,  cell: 416-200-2292,  H: 905-637-2642  Jacinda's at W: (408) 562-8061 or  H: (408) 377-0617</t>
  </si>
  <si>
    <t>Meeting with Bowne Global account manager to discuss documentation localization project</t>
  </si>
  <si>
    <t>Daniel Gray, the AvocadoIT account manager from Bowne Global, will be here to introduce himself to the team and give a brief presentation on Bowne's overall services, as well as specific information regarding our documentation localization project.   Feel free to invite anyone else that may be interested in attending this meeting.  --Jacinda</t>
  </si>
  <si>
    <t>2001-03-02T02:00:00Z</t>
  </si>
  <si>
    <t>MDA Meeting</t>
  </si>
  <si>
    <t>[kawarjit.bedi, jjohnson]</t>
  </si>
  <si>
    <t>Updated: Weekly FS meeting: Persistence</t>
  </si>
  <si>
    <t>Added Dean  Om  Agenda,  status update.  Om</t>
  </si>
  <si>
    <t>Updated: To review the current installation procedure</t>
  </si>
  <si>
    <t>Find attached the relevant information:  Agenda: Review the information we have so far. &lt;i have requested Praveen to generate a list of messages(error/informational) that we pop   up as part of install&gt; Collect feedback. Communicate this feedback to IDC later in the day.       Thanks Srik</t>
  </si>
  <si>
    <t>Quest Conf. Call</t>
  </si>
  <si>
    <t>2001-06-18T21:00:00Z</t>
  </si>
  <si>
    <t>Prakash and Jacinda - 1:1</t>
  </si>
  <si>
    <t>2001-02-21T20:00:00Z</t>
  </si>
  <si>
    <t xml:space="preserve">Tomorrow's meeting (2/21) has been cancelled. -postponed for next Wednesday 2/28/01 David and Helen can't make it this week.   Call in number (domestic): </t>
  </si>
  <si>
    <t>2001-03-09T02:00:00Z</t>
  </si>
  <si>
    <t>2001-06-15T01:00:00Z</t>
  </si>
  <si>
    <t>Install FS review</t>
  </si>
  <si>
    <t>Ravi,Nihar,Srik, Please inform and involve Install dependent feature owners to review and participate in the meeting. Thanks, diva. The following are some of the known issues we need to resolve, 1. Need to finalize on the classpath issue. still we need to set the System variable CLASSPATH? and what's the dependency of our components in the CLASSPATH? and how far we can avoid the CLASSPATH setting?  2. Need to finalize on the License Key issues? Depending on the License key the install needs to copy the respective components to the target system. But the InstallShield is not directly supporting any mechanism to separate the components based on license key.  3. Need to finalize on the JVM issue. whether install needs to bundle the JVM? if that is the case to run the Setup.exe installshield requires a JVM(minimum JRE1.1.8) on the target system.  4. Can we shift all the INI files to the INI directory? (ex: epservlet.ini and admin.ini are currently in classes folder).  5. Need to finalize on the name of the component for EAI integration with SeeBeyond.  6. Need to finalize on the AvocadoIT Alerts as a separate component in installation or to copy it when the user selects EMAS as an option.  7. Should we include the SQL Anywhere in the database panel? (Howards point)</t>
  </si>
  <si>
    <t>[jmcneely]</t>
  </si>
  <si>
    <t>2002-07-29T20:45:00Z</t>
  </si>
  <si>
    <t>Marketing Suite</t>
  </si>
  <si>
    <t>Updated: Meeting</t>
  </si>
  <si>
    <t>Can we move out the time of the meeting by aprox. 15min.?  thank you</t>
  </si>
  <si>
    <t>2002-03-14T22:30:00Z</t>
  </si>
  <si>
    <t>Matt/Jaime M</t>
  </si>
  <si>
    <t>2001-06-05T19:00:00Z</t>
  </si>
  <si>
    <t>Lunch with Randy Panos at ABC Seafood</t>
  </si>
  <si>
    <t>2002-05-08T20:30:00Z</t>
  </si>
  <si>
    <t>Conference Room in SJ or Conference in</t>
  </si>
  <si>
    <t>BAO Process Phone Call</t>
  </si>
  <si>
    <t>This process phone call is at the request of Mary based on an email received from her today. She wants to do a process phone call prior to launching. Matt and I can be in the same conference room in SJ and call in Mary and Stuart.  jm</t>
  </si>
  <si>
    <t>2002-03-13T21:30:00Z</t>
  </si>
  <si>
    <t>2002-02-14T23:00:00Z</t>
  </si>
  <si>
    <t>Meeting with Horn Group</t>
  </si>
  <si>
    <t>Review PPT with Andy/Jaime</t>
  </si>
  <si>
    <t>2002-07-15T18:30:00Z</t>
  </si>
  <si>
    <t>Lunch with Marilisa</t>
  </si>
  <si>
    <t>2002-03-11T18:30:00Z</t>
  </si>
  <si>
    <t>Phone Call with Anne-Christine to Discuss Product Pages for Website</t>
  </si>
  <si>
    <t>Either yourself or myself will call her: 415/472-7138 - acs@clarity.to</t>
  </si>
  <si>
    <t>2002-01-25T02:00:00Z</t>
  </si>
  <si>
    <t>Updated: Book Store</t>
  </si>
  <si>
    <t>[saturn, jmcneely]</t>
  </si>
  <si>
    <t>2002-11-18T23:00:00Z</t>
  </si>
  <si>
    <t>Slight change.  I need to head out by 4pm today.  We will start immediately after estaff.  Tnx!  Matt</t>
  </si>
  <si>
    <t>2002-06-26T17:00:00Z</t>
  </si>
  <si>
    <t>ACS - Meet to discuss projects</t>
  </si>
  <si>
    <t>we call her</t>
  </si>
  <si>
    <t>MEETING-486</t>
  </si>
  <si>
    <t>Write marketing story for Sun</t>
  </si>
  <si>
    <t>978-856.1062</t>
  </si>
  <si>
    <t>FW: BAO Start-up Call</t>
  </si>
  <si>
    <t xml:space="preserve">can you join this?   -----Original Appointment----- From: </t>
  </si>
  <si>
    <t>Stuart Finn   Sent:</t>
  </si>
  <si>
    <t>Thursday, April 18, 2002 1:27 PM To:</t>
  </si>
  <si>
    <t>Stuart Finn; Matt DiMaria When:</t>
  </si>
  <si>
    <t>Thursday, April 18, 2002 2:00 PM-3:00 PM (GMT-08:00) Pacific Time (US &amp; Canada); Tijuana. Where:</t>
  </si>
  <si>
    <t>2002-06-10T20:00:00Z</t>
  </si>
  <si>
    <t>Review steps for building seminar materials</t>
  </si>
  <si>
    <t>2002-01-18T22:00:00Z</t>
  </si>
  <si>
    <t>Debbie's Baby Shower</t>
  </si>
  <si>
    <t>2002-10-07T21:00:00Z</t>
  </si>
  <si>
    <t>Meeting with Arron on Website Flash Demo</t>
  </si>
  <si>
    <t>2002-06-10T19:30:00Z</t>
  </si>
  <si>
    <t>Hoover review</t>
  </si>
  <si>
    <t>2002-04-09T17:00:00Z</t>
  </si>
  <si>
    <t>pam horan - webinars - call me</t>
  </si>
  <si>
    <t>2002-03-07T16:00:00Z</t>
  </si>
  <si>
    <t>Updated: Interview Jonas Halpren for TeleSales Position</t>
  </si>
  <si>
    <t>I left his resume on your chair in your office. He will be here as of 7:00am tomorrow morning, working in Debbie's office. FYI.  jaime</t>
  </si>
  <si>
    <t>2002-01-10T19:00:00Z</t>
  </si>
  <si>
    <t>Updated: Review Marketing Plan before meeting with Matt</t>
  </si>
  <si>
    <t>2002-04-26T01:00:00Z</t>
  </si>
  <si>
    <t>Meeting with Charlotte Hill</t>
  </si>
  <si>
    <t>2002-03-06T23:00:00Z</t>
  </si>
  <si>
    <t>talk to mark about projector - his office</t>
  </si>
  <si>
    <t>2002-09-03T21:30:00Z</t>
  </si>
  <si>
    <t>marketing suite</t>
  </si>
  <si>
    <t>review demo</t>
  </si>
  <si>
    <t>2002-03-26T18:30:00Z</t>
  </si>
  <si>
    <t>Your office or mine</t>
  </si>
  <si>
    <t>Website Review</t>
  </si>
  <si>
    <t>2002-03-05T22:00:00Z</t>
  </si>
  <si>
    <t>talk about SF and SJ Breakfast Seminars</t>
  </si>
  <si>
    <t>2002-03-06T21:00:00Z</t>
  </si>
  <si>
    <t>call acs</t>
  </si>
  <si>
    <t>acs to talk with matt</t>
  </si>
  <si>
    <t>2001-12-18T18:30:00Z</t>
  </si>
  <si>
    <t>Q1 Marketing Objectives Review</t>
  </si>
  <si>
    <t>Meet with Chris Longstaffe about training</t>
  </si>
  <si>
    <t>2002-03-25T19:30:00Z</t>
  </si>
  <si>
    <t>Hayward Conference Room</t>
  </si>
  <si>
    <t>Project Review</t>
  </si>
  <si>
    <t>2002-02-27T18:30:00Z</t>
  </si>
  <si>
    <t>2002-05-01T16:00:00Z</t>
  </si>
  <si>
    <t>Webinar Presentation</t>
  </si>
  <si>
    <t>Presentation is from Thursday - May 9th, 10am to 11am (PST) I have booked 1 hour for setup and booked a .5 hour longer for the wind down. Will send out email to reps today about follow-up. jaiem</t>
  </si>
  <si>
    <t>Review thumbnails of web photography</t>
  </si>
  <si>
    <t>Jaime - Let's go through the pictures from our photo shoot and pick out the best candidates together.    Let's just go through the pics as they are.  It would be ideal to look at a set of thumbnails, but please do not manually lay them out just for this meeting.  Thanks!  Andy</t>
  </si>
  <si>
    <t>2002-05-09T21:30:00Z</t>
  </si>
  <si>
    <t>Jaime and Debbie Meeting</t>
  </si>
  <si>
    <t>CTIA - Project review meeting</t>
  </si>
  <si>
    <t>2001-11-08T19:00:00Z</t>
  </si>
  <si>
    <t>nadir office</t>
  </si>
  <si>
    <t>meet to move website files to another server</t>
  </si>
  <si>
    <t>2002-05-01T00:00:00Z</t>
  </si>
  <si>
    <t>Dinner with Jan</t>
  </si>
  <si>
    <t>2002-02-25T19:00:00Z</t>
  </si>
  <si>
    <t>Ty Office</t>
  </si>
  <si>
    <t>Updated: Accenture CTIA Con Call</t>
  </si>
  <si>
    <t>847-714-2900, passcode 1884</t>
  </si>
  <si>
    <t>2002-07-30T22:00:00Z</t>
  </si>
  <si>
    <t>debbie's office</t>
  </si>
  <si>
    <t>Website Demo - kick off</t>
  </si>
  <si>
    <t>Marketing Meeting (Pens etc.)</t>
  </si>
  <si>
    <t>[sweller, jmcneely]</t>
  </si>
  <si>
    <t>2002-03-22T17:00:00Z</t>
  </si>
  <si>
    <t>Hi guys,  I've asked Stuart to join a busdev/marketing team meeting on Friday to update everyone on what the sales team is hearing from prospects.  Please carve out the hour to participate in this meeting.  Best, Matt</t>
  </si>
  <si>
    <t>2002-02-22T18:00:00Z</t>
  </si>
  <si>
    <t>Ccall re: web site</t>
  </si>
  <si>
    <t>[jon.laporte]</t>
  </si>
  <si>
    <t>call Lourdes at Starbucks</t>
  </si>
  <si>
    <t>call electric mail</t>
  </si>
  <si>
    <t>MEETING-49</t>
  </si>
  <si>
    <t>2001-05-18T22:00:00Z</t>
  </si>
  <si>
    <t>Siebel demo: Quick status update</t>
  </si>
  <si>
    <t>Agenda,  1. Review the activities for target date and status:  http://cm/rnd/Rel3.5/Plan/SiebelDemoPlan16May.htm  2. Discuss any issues which affect the delivery of demo on May 31 or intermediate milestone.  Om</t>
  </si>
  <si>
    <t>2001-02-22T00:00:00Z</t>
  </si>
  <si>
    <t>Call susan at zions</t>
  </si>
  <si>
    <t>call expedia</t>
  </si>
  <si>
    <t>Weyerhaeuser Meeting Set: FRI JAN 26th @ 3pm</t>
  </si>
  <si>
    <t>Brett Welborn Sent:</t>
  </si>
  <si>
    <t>Wednesday, January 24, 2001 11:03 AM To:</t>
  </si>
  <si>
    <t>Jon Laporte  Jim Raftery Senior Architect 33330 8th Avenue South Park Center 2 Building (This address is different than their HQ address...) Federal Way, WA  98003 253-924-5627 jim.raftery@weyerhaeuser.com  This is the guy I tried to solution sell before, but he wasn't very talkative about giving me his pains.  I would approach this in a laid back get to know ya manner.  Hopefully he will talk a little bit more about what they do and how their gears turn.  He thought we had a meeting last week and that we didn't show up - I told him 3 times last week that we needed to reschedule, but he must have missed that.  Please let me know ASAP when you get this, so I can confirm with him.  Thanks!  Brett  Brett W. Welborn Account Executive AvocadoIT, Inc. http://www.avocadoit.com 2211 North First Street, Suite 200 San Jose, CA  95131 (800) 355-1103 ext. 8186 (408) 562-8186 (direct)</t>
  </si>
  <si>
    <t>Sales Training at Headquarters</t>
  </si>
  <si>
    <t>Helen Spade Seattle 3/21 itinerary</t>
  </si>
  <si>
    <t>Jackie Valle Sent:</t>
  </si>
  <si>
    <t>Wednesday, March 14, 2001 12:05 PM To:</t>
  </si>
  <si>
    <t>Jon Laporte  LOCATOR: RT2TJ6           D-ETKT  SPADE/HELEN*3610   AIR:** 21 MAR 01 - WEDNESDAY **********   ALASKA        373 COACH CLASS            NONSTOP           CONFIRMED   LV: SAN JOSE CA      CALIFORNIA                             920A   AR: SEATTLE          WASHINGTON                            1129A                                EQUIP-73G   MILES-  697                                   SEAT-20A   HOTEL:                                              CONFIRMED   HOTEL                       WOODMARK HOTEL        01 NT/S - OUT 22MAR   1200 CARILLON POINT           ROOM/S   KIRKLAND WA 98033           PHONE-425-822-3700                              CONFIRMATION-158855                              RATE PER NIGHT: $230.00 USD   CANCEL HOTEL 24 HRS PRIOR TO ARRIVAL TO AVOID PENALTY   GUARANTEED FOR LATE ARRIVAL TO YOUR MASTERCARD   AIR:** 22 MAR 01 - THURSDAY  **********   ALASKA        386 COACH CLASS            NONSTOP           CONFIRMED   LV: SEATTLE          WASHINGTON                             321P   AR: SAN JOSE CA      CALIFORNIA                             521P                                EQUIP-MD-80 JET   MILES-  697                                   SEAT-20F   AFTER HOUR SERVICE:  888-669-3944//VIT CODE: 1KT  NON REFUNDABLE FARE IS $237.50</t>
  </si>
  <si>
    <t>call Jay at digimine</t>
  </si>
  <si>
    <t>Q2 business review mtg dates</t>
  </si>
  <si>
    <t>Don Giesen Sent:</t>
  </si>
  <si>
    <t>Tuesday, March 06, 2001 3:23 PM To:</t>
  </si>
  <si>
    <t>Sales Team Cc:</t>
  </si>
  <si>
    <t>Dan Baca; Mitch Stewart; Chris Longstaffe; Glenn Pereira; Lisa Quaglietti; David Chan; Amy Moore  Mark your calendars for April 2-5 (Tues-Thur) for Account Mgr business plan reviews and Q2 launch information.  The Eastern sales team business plan reviews will be on 4/3 (plan to arrive the night of 4/2)  The Western sales team reviews will be on 4/5.Remote western folks should plan to arrive on the evening of 4/3 and plan to depart the evening of 4/5.   A general team meeting will be held on Wednesday 4/4 with updates from all appropriate functional groups at corporate.We will have a joint dinner on the evening of the 4th.  We will schedule a block of rooms at a local hotel.  Additional information will be forwarded in the near term.  Let's finish off Q1 with a bang and launch Q2 instyle!!  Don</t>
  </si>
  <si>
    <t>2001-02-27T00:00:00Z</t>
  </si>
  <si>
    <t>Call Carla Carroll</t>
  </si>
  <si>
    <t>2001-02-19T16:00:00Z</t>
  </si>
  <si>
    <t>Sales Conference Call</t>
  </si>
  <si>
    <t>Citizens Bank Meeting Details</t>
  </si>
  <si>
    <t>Tuesday, February 06, 2001 10:28 AM To:</t>
  </si>
  <si>
    <t>Jon Laporte  Jon:  I have confirmed our meeting for Friday February 16 @ 10am.  Here is who you are meeting with: Tom Wong Director of Information Technology, Citizens Bank 401-815 West Hastings Street Vancouver, BC   V6C 1B4 604-708-7727 tommy_wong@citizensbank.ca  He referred to himself as "Tom", so I would call him that, as opposed to "Tommy".  Let's connect when you're back in town, so that we can strategize on getting more people pulled in...I'll let you know what happens with my prospecting into their parent credit union...  Brett  Brett W. Welborn Account Executive AvocadoIT, Inc. http://www.avocadoit.com 2211 North First Street, Suite 200 San Jose, CA  95131 (800) 355-1103 ext. 8186 (408) 562-8186 (direct)</t>
  </si>
  <si>
    <t>MEETING-491</t>
  </si>
  <si>
    <t>Updated: Conference call with HPC Latin America - Training</t>
  </si>
  <si>
    <t>call pivotal</t>
  </si>
  <si>
    <t>2001-03-20T08:00:00Z</t>
  </si>
  <si>
    <t>call Robert Nees at Captura</t>
  </si>
  <si>
    <t>WestJet with Don Bell</t>
  </si>
  <si>
    <t>Mark Boulton-Mills--Director of IT Deb Such--Website person  Shauna 403-444-2641</t>
  </si>
  <si>
    <t>Conference Call with GE Medical</t>
  </si>
  <si>
    <t>Please note, on behalf of David Meltzer, a conference call has been scheduled tomorrow, 1/10/01, for AvocadoIT and GE medical:  Time:  1 - 2 pm  PST, 2 - 3 pm CST Dial In: 1 (800) 559-0842 Pass code: 6151045 (followed by the # sign) Confirmation Number: 3378041  (***Dave, I sent e-mails to Sarah and George, this is just a calendar e-mail for those in AvocadoIT.***)</t>
  </si>
  <si>
    <t>RE: Meeting April</t>
  </si>
  <si>
    <t>Rollie Wisbrock [RWisbrock@docutouch.com] Sent:</t>
  </si>
  <si>
    <t>Tuesday, March 06, 2001 3:18 PM To:</t>
  </si>
  <si>
    <t>'Jon Laporte'  I have tentativly scheduled for April 10th at 10:00am, is that ok?   -----Original Message-----  From: Jon Laporte [ &lt;mailto:Jon.Laporte@avocadoit.com&gt;]  Sent: Tuesday, March 06, 2001 1:35 PM  To: Rollie Wisbrock (E-mail)    Hi Rollie,   Thanks for getting back to me.  Let's set a date in April...what works good  for you.  I'm open.   Thanks,     &lt;&lt;...OLE_Obj...&gt;&gt;   Jon LaPorte  NW Sales Director  AvocadoIT, Inc.  7041 23rd Avenue NE  Seattle, WA 98115  Direct: 206.985.2040  Fax: 309.216.9163  jon.laporte@avocadoit.com  www.avocadoit.com &lt; &lt;http://www.avocadoit.com&gt;&gt;</t>
  </si>
  <si>
    <t>Call Fred and Concur and check in</t>
  </si>
  <si>
    <t>2001-03-02T21:30:00Z</t>
  </si>
  <si>
    <t>Ted Garmen</t>
  </si>
  <si>
    <t>480 hauser way north Renton,  IT division on building...across from truck plant  ted.garman@paccar.com</t>
  </si>
  <si>
    <t>Meeting next week 2/23 9AM....</t>
  </si>
  <si>
    <t>Suzanne.E.Haberland@us.cgeyc.com Sent:</t>
  </si>
  <si>
    <t>Friday, February 16, 2001 12:07 PM To:</t>
  </si>
  <si>
    <t>jon.laporte@avocadoit.com  ...to discuss AvocadoIT products and CGEY services.  999 Third Avenue Suite 3330 Seattle, WA  98104  I look forward to meeting you.  Suzie    ______________________________________________________________________ The information contained in this communication is intended solely for the use of the individual or entity to whom it is addressed and others authorized to receive it. It may contain confidential or legally privileged information. If you are not the intended recipient you are hereby notified that any disclosure, copying, distribution or taking any action in reliance on the contents of this information is strictly prohibited and may be unlawful. If you have received this communication in error, please notify us immediately by responding to this email and then delete it from your system. Cap Gemini Ernst &amp; Young is neither liable for the proper and complete transmission of the information contained in this communication nor for any delay in its receipt.</t>
  </si>
  <si>
    <t>2001-02-07T08:00:00Z</t>
  </si>
  <si>
    <t>call norm at ironspire</t>
  </si>
  <si>
    <t>Call sales director..sucess criteria</t>
  </si>
  <si>
    <t>Sales training - PM presentation</t>
  </si>
  <si>
    <t>2001-01-24T08:00:00Z</t>
  </si>
  <si>
    <t>call pivotal and set up call for thursday.</t>
  </si>
  <si>
    <t>Call Judy Little at Albertsons</t>
  </si>
  <si>
    <t>2001-02-28T14:30:00Z</t>
  </si>
  <si>
    <t>GE call</t>
  </si>
  <si>
    <t>Gesior, George P (MED) [George.Gesior@med.ge.com] Sent:</t>
  </si>
  <si>
    <t>Monday, February 26, 2001 10:23 AM To:</t>
  </si>
  <si>
    <t>'David Meltzer'; Sandifer, Ken (MED); Jones, Tyler J (MED) Cc:</t>
  </si>
  <si>
    <t>Jon Laporte  I have setup 9:00am on Wednesday, February 28th for a follow-up discussion with AvocadoIT. Please dial into 1-800 747-1631 and enter 6710560# for the access number.  Talk to you then. GG  -----Original Message----- From: David Meltzer [mailto:David.Meltzer@avocadoit.com] Sent: Friday, February 23, 2001 4:40 PM To: Sandifer, Ken (MED); Gesior, George P (MED) Cc: Jon Laporte   George and Ken:  Thank you for your consideration.  We have discounted hosting from $600,000 to $360,000 to win the business. We can not let price be the deciding factor.  We have value and experience but want to protect ourselves.  We also lowered the development to  $400-450K for XML and $700-750K for Data.  We have lowered these prices to earn your business and help you make a quick decision.  We also have put the caveat in that there will be no "outside the box" requests not included in the RFP.  We will have to scope those if requested seperately.  We look forward to talking with you Monday or Tuesday of next week and start working with you in March.  Please let us know if you need any additional items to earn your business.  If this pricing is out of line,  please call me to discuss what competitors are offering so I can compare "apples to apples."  I think you will find this value pricing very competitive and aggressive.  Thanks again.  Dave &lt;&lt;GE New Pricing.pdf&gt;&gt;    David C. Meltzer Sales Director - Southwest AvocadoIT, Inc. Phone - 858-547-3567 Cell     - 858-774-0033 email - david.meltzer@avocadoit.com http://www.avocadoit.com</t>
  </si>
  <si>
    <t>call Kanth at Djangos-503 241 4750</t>
  </si>
  <si>
    <t>Did not want wireless back in Sept. but may now.</t>
  </si>
  <si>
    <t>2001-02-19T08:00:00Z</t>
  </si>
  <si>
    <t>RE: Boeing-AvocadoIT Meeting</t>
  </si>
  <si>
    <t>EXT-Carroll, Carla A [Carla.Carroll@PSS.Boeing.com] Sent:</t>
  </si>
  <si>
    <t>Friday, February 16, 2001 1:05 PM To:</t>
  </si>
  <si>
    <t>'Jon Laporte'  Importance:</t>
  </si>
  <si>
    <t xml:space="preserve">High  Jon,  Can you send me your presentation via email before the meeting?  There will be several remote meeting attendees who will be participating via NetMeeting thus we need to load your presentation onto a Boeing workstation to enable.  Alternatively, you can bring it with you on a diskette and we can load it that way.  Thanks.  &gt; ---------- &gt; From: </t>
  </si>
  <si>
    <t xml:space="preserve">Jon Laporte[SMTP:Jon.Laporte@avocadoit.com] &gt; Sent: </t>
  </si>
  <si>
    <t xml:space="preserve">Thursday, February 15, 2001 1:50 PM &gt; To: </t>
  </si>
  <si>
    <t xml:space="preserve">Carla Carroll (E-mail) &gt; Subject: </t>
  </si>
  <si>
    <t xml:space="preserve">FW: Boeing-AvocadoIT Meeting &gt;  &gt; I almost forgot.  Could you send over the Boeing NDA? &gt;  &gt; Thanks, &gt; Jon &gt;  &gt; &gt;  -----Original Message----- &gt; &gt; From: </t>
  </si>
  <si>
    <t>Jon Laporte   &gt; &gt; Sent:</t>
  </si>
  <si>
    <t>Thursday, February 15, 2001 11:59 AM &gt; &gt; To:</t>
  </si>
  <si>
    <t>Carla Carroll (E-mail) &gt; &gt; Subject:</t>
  </si>
  <si>
    <t>Boeing-AvocadoIT Meeting &gt; &gt;  &gt; &gt; Hi Carla, &gt; &gt;  &gt; &gt; I apologize...I do not think I sent you an email last week after we spoke. &gt; &gt;  &gt; &gt;  &gt; &gt; Here are the names of the people from AvocadoIT that will be at the &gt; &gt; meeting at 12:30pm on Tuesday next week: &gt; &gt;  &gt; &gt; Rayhan Abdulmughnee, Sales Engineer &gt; &gt; Jon LaPorte, Sales Director &gt; &gt;  &gt; &gt; That's it!  Let me know if you need anything further.  We look forward to &gt; &gt; meeting with you and the team! &gt; &gt;  &gt; &gt; Thanks, &gt; &gt;  &gt; &gt;  &gt; &gt;  &gt; &gt;  &lt;&lt;...OLE_Obj...&gt;&gt;  &gt; &gt;  &gt; &gt; Jon LaPorte &gt; &gt; NW Sales Director &gt; &gt; AvocadoIT, Inc. &gt; &gt; 7041 23rd Avenue NE &gt; &gt; Seattle, WA 98115 &gt; &gt; Direct: 206.985.2040 &gt; &gt; Fax: 309.216.9163 &gt; &gt; jon.laporte@avocadoit.com &gt; &gt; www.avocadoit.com &lt;http://www.avocadoit.com&gt; &gt; &gt;  &gt; &gt;  &gt; &gt;  &gt;</t>
  </si>
  <si>
    <t>2001-02-14T08:00:00Z</t>
  </si>
  <si>
    <t>Call Norm at Ironspire</t>
  </si>
  <si>
    <t>2001-02-01T08:00:00Z</t>
  </si>
  <si>
    <t>call caroline</t>
  </si>
  <si>
    <t>steve talks with rayhan</t>
  </si>
  <si>
    <t>2001-04-17T07:00:00Z</t>
  </si>
  <si>
    <t>Call Norm at Ironspire...ping to see what's happening.</t>
  </si>
  <si>
    <t>2001-03-20T17:30:00Z</t>
  </si>
  <si>
    <t>Bob Dorland</t>
  </si>
  <si>
    <t>Rainier Tower 19th Floor....stop at reception.  206-778-9499  IT Manager---deals withmeters and reads outage events</t>
  </si>
  <si>
    <t>call from praveen</t>
  </si>
  <si>
    <t>Mrs. Fields Call Set - Tuesday @ 3pm PST</t>
  </si>
  <si>
    <t>Monday, February 26, 2001 11:03 AM To:</t>
  </si>
  <si>
    <t>Jon Laporte  See below, 4pm Mountain Standard Time Ned Cudney, Director of Information Technology 801-736-5901 nedc@mrsfields.com  Referred to Ned from CFO, Mike Malan.  Ned heads up all IT functions.  What I pinged Mike about to get the forward was: * Do you have secret shoppers or surveys that are currently executed on paper? * Do you have paper based ordering processes for your stores? * Would you and other executives like real time access to data (financials, etc.) with alerts capabilities? * Do you have sales people or field workers that conduct business with stores in their territories? * Would you like to extend your existing B2C site to wireless devices?  (Provide alerts upon shipping or to advertise specials...)  Brett Welborn Account Executive AvocadoIT, Inc. http://www.avocadoit.com 2211 North First Street, Suite 200 San Jose, CA  95134 (800) 355-1103 x8186 (408) 562-8186 (direct) (408) 857-8524 (mobile)   -----Original Message----- From: Ned Cudney [mailto:NedC@mrsfields.com] Sent: Monday, February 26, 2001 9:35 AM To: Brett.Welborn@avocadoit.com   Brett: I am the right person. Call me Tuesday afternoon at 4:00 PM MST. Thanks, Ned  Ned Cudney VP of Information Technology (801) 736-5901  &gt;&gt;&gt; Brett Welborn &lt;Brett.Welborn@avocadoit.com&gt; 02/26/01 09:59AM &gt;&gt;&gt; Hi Ned.  I know you're busy, but Mike said you would be the person to talk to regarding eBusiness and wireless solutions.  Is there someone in your group I can speak with about your plans in this area?  We've had good success with similar customers, and would like to find out more about your business.  Thanks,  Brett  Brett Welborn Account Executive AvocadoIT, Inc. http://www.avocadoit.com  2211 North First Street, Suite 200 San Jose, CA  95134 (800) 355-1103 x8186 (408) 562-8186 (direct) (408) 857-8524 (mobile)</t>
  </si>
  <si>
    <t>Primus</t>
  </si>
  <si>
    <t>call west jet</t>
  </si>
  <si>
    <t>Call Marla Johnson at Albertsons</t>
  </si>
  <si>
    <t>CGEY--Dick Federle will call me</t>
  </si>
  <si>
    <t>Call Jim Tarr at Whitpages.com</t>
  </si>
  <si>
    <t>Meeting to discuss pricing</t>
  </si>
  <si>
    <t>2001-03-28T08:00:00Z</t>
  </si>
  <si>
    <t>Tom Merrill at Paccar 425-254-4358</t>
  </si>
  <si>
    <t>2001-03-21T08:00:00Z</t>
  </si>
  <si>
    <t>Important - Captura</t>
  </si>
  <si>
    <t>Monday, March 19, 2001 5:09 PM To:</t>
  </si>
  <si>
    <t>Jon Laporte  I don't want to wait until Friday to set up a Tuesday appt.  I have proposed a time for a meeting, but haven't heard back, and he's out of town.  Could you please call him Wednesday afternoon (his voice mail says he gets back then).  If he doesn't answer, forward the email below (that shows he wants to meet with us) to his asst to put us in his calendar.  She should be able to do that.  Thanks!  Call me with questions...  Brett  -----Original Message----- From: Tony Kong [mailto:TonyK@captura.com] Sent: Sunday, March 18, 2001 11:17 PM To: 'Brett Welborn'   Hi Brett, I'm traveling this week, how's next Tuesday afternoon (3/27)? Thanks,  Tony Kong  Chief Information Officer  Captura  &lt;http://www.captura.com/&gt;  425-803-6256  425-803-6100 tonyk@captura.com     -----Original Message----- From: Brett Welborn [mailto:Brett.Welborn@avocadoit.com] Sent: Monday, March 12, 2001 11:48 AM To: 'tonyk@captura.com'   Hi Tony.  I left you a voice mail earlier today.  I would like to set up a 30 minute meeting with the Director of our Seattle office to discuss your ongoing wireless initiatives.  Based on our conversations and meetings with some of your people working on those projects, you would be the high level decision maker for how these projects go forward.  It also appears that we could give you these capabilities in 20% of the time, and at 20% of the cost.  We are the leading mobile application provider, with nearly 100 customers and partners like Alaska Airlines, Sun Microsystems, E*Trade, America West Airlines, Accenture, and Cap Gemini Ernst &amp; Young.  What most people don't realize is that the web-based solutions you already have can be extended to wireless devices, without complex systems integration work or new programming..  Our unique approach won the Smithsonian Award in 2000, representing a major change in the way business can be done.  This is the same award that Qualcomm's CDMA technology won in 1999.  Our average time to market with our customers is around a month or so.  We have implemented applications similar to yours dozens of times.  What further information do you need in order to meet with the Director of our Seattle office?  If you have time to meet this week, he is available. Please let me know your thoughts.  Brett   Brett Welborn Account Executive AvocadoIT, Inc. http://www.avocadoit.com 2211 North First Street, Suite 200 San Jose, CA  95134 (800) 355-1103 x8186 (408) 562-8186 (direct) (408) 857-8524 (mobile)</t>
  </si>
  <si>
    <t>2001-01-29T08:00:00Z</t>
  </si>
  <si>
    <t>Call Rich corrado at Airborne Freight</t>
  </si>
  <si>
    <t>spoke to him at beginning of month....he was in charge of ecourier.  I sent him info, and they are possibly starting to look at wireless...</t>
  </si>
  <si>
    <t>Call Rob Reed and Lourdes Orive at Starbucks  they are on the ecommerce side</t>
  </si>
  <si>
    <t>447-1575  Last spoke with them on Nov. 28th.</t>
  </si>
  <si>
    <t>Boeing--Carla Carroll, Judy, Patricia etc.</t>
  </si>
  <si>
    <t>Directions Patricia is in building 3308 at the Bellevue facility.  You need to FIRST go to building 3301 to get a badge.  The address of that building is 2810 160th Avenue Southeast.  160th is off of East Gateway, which is off of I-90.  (425) 865-3753</t>
  </si>
  <si>
    <t>Updated: iPlanet concall  (Lewis Carr &amp; Mike Lynch) - Zions Bank</t>
  </si>
  <si>
    <t>Jon - This is a reminder for the appointment I sent to you on Monday.  Your counterpart (Mike Lynch) will be on the call.  I can give him the EP story, but it would be good if you could provide specifics on the Zion deal.  If you can't make it, can you send me some bullet points (project, timeline, decision makers, budget, etc).  Thanks!  Andy</t>
  </si>
  <si>
    <t>call lisa at pivotal</t>
  </si>
  <si>
    <t>Meeting with Rob Atwell at Stockgroup w/Brad</t>
  </si>
  <si>
    <t>call Steve at 4pm</t>
  </si>
  <si>
    <t>Call Todd Pietzch</t>
  </si>
  <si>
    <t>Call Nathan Webb x 102, per Susie Kangs Request...Whitepages.com</t>
  </si>
  <si>
    <t>Call Sprint Gal today!!!</t>
  </si>
  <si>
    <t>2001-03-02T08:00:00Z</t>
  </si>
  <si>
    <t>RE: Wireless Strategy Discussion</t>
  </si>
  <si>
    <t>WINTERBAUER, ANDREA [ANDWIN@SAFECO.com] Sent:</t>
  </si>
  <si>
    <t>Wednesday, February 14, 2001 12:30 PM To:</t>
  </si>
  <si>
    <t>'Jon Laporte'  Jon, I won't be in the office on either Monday(office is closed for President's day) or Tuesday of next week.  Also, I'd like to suggest that we meet a few months from now - April or May timeframe.  This would be a better time for myself and some people in my department to discuss this topic. Thanks, Andrea  -----Original Message----- From: Jon Laporte [mailto:Jon.Laporte@avocadoit.com] Sent: Wednesday, February 14, 2001 12:14 PM To: Andrea (E-mail)   Hi Andrea,  I wanted to see if you could meet with me on Monday afternoon, or Tuesday afternoon next week to discuss what Safeco's up and coming wireless strategy might be.  If you don't have one yet, maybe I could help shed some light on the topic of what other companies are doing to increase productivity and create a ROI in wireless.  I will have a sales engineer with me as well those days in case there are technical questions that you or the team may have.    Best regards,    &lt;&lt;...OLE_Obj...&gt;&gt;   Jon LaPorte NW Sales Director AvocadoIT, Inc. 7041 23rd Avenue NE Seattle, WA 98115 Direct: 206.985.2040 Fax: 309.216.9163 jon.laporte@avocadoit.com www.avocadoit.com &lt;http://www.avocadoit.com&gt;</t>
  </si>
  <si>
    <t>call right now technologies</t>
  </si>
  <si>
    <t>Call Steve Kaplan at REI to set up appointment</t>
  </si>
  <si>
    <t>Barry will call</t>
  </si>
  <si>
    <t>Updated: Sales Training -- Progress Review</t>
  </si>
  <si>
    <t>Call Andrea Winterbauer at Safeco</t>
  </si>
  <si>
    <t>2001-01-02T08:00:00Z</t>
  </si>
  <si>
    <t>call greg king at net app</t>
  </si>
  <si>
    <t>Primus. And docutouch</t>
  </si>
  <si>
    <t>2001-02-22T08:00:00Z</t>
  </si>
  <si>
    <t>call todd at becu and see what is happening</t>
  </si>
  <si>
    <t>Forecast Updates and the Pipeline report</t>
  </si>
  <si>
    <t>Mitch Stewart Sent:</t>
  </si>
  <si>
    <t>Thursday, January 25, 2001 2:53 PM To:</t>
  </si>
  <si>
    <t>Sales_Sales Cc:</t>
  </si>
  <si>
    <t>Matt Moore  Don't forget to update your ChannelWave information by 2pm PST on Friday.  We will be pulling the data at that time to format the Pipeline / Forecast report that George, Gene and David use for Monday's 8am sales meeting. In a few weeks this process will be automated so the report can be pulled on Monday morning, but for now it takes several hours to put the information into a usable format.   Definitions of how the data will be sorted:   Sales Stage = "Future opportunity" will show up in your pipeline Sales Stage = "Qualified" will show up in your pipeline Sales Stage = "Forecasted", and Probability = less than 50% will show up in your pipeline Sales Stage = "Forecasted", and Probability = 50-69%, will show up as upside for this quarter Sales Stage = "Forecasted", and Probability = greater than or equal to 70% will show up as your forecast for this quarter.  If a lead is not ready for the pipeline report, then change the sales stage to pre-qualification process.  Hope that helps clear up any confusion. Mitch</t>
  </si>
  <si>
    <t>Call Steve at REI</t>
  </si>
  <si>
    <t>2001-03-20T16:00:00Z</t>
  </si>
  <si>
    <t>Call matt at CGEY 602-452-7986</t>
  </si>
  <si>
    <t>call airborne freight</t>
  </si>
  <si>
    <t>2001-03-12T08:00:00Z</t>
  </si>
  <si>
    <t>call Primus</t>
  </si>
  <si>
    <t>Amit's office</t>
  </si>
  <si>
    <t>meeting to discuss pricing for Accenture or other large hosting customers</t>
  </si>
  <si>
    <t>Accenture is questioning our per platform pricing because of the need for a minimum of 2 servers for complete redundancy.  One possibility, their license could cover 2x 2cpu machines rather than 1x 4cpu box.  We'll discuss tomorrow.</t>
  </si>
  <si>
    <t>Costco's wireless plans?</t>
  </si>
  <si>
    <t>Don Burdick [dburdick@costco.com] Sent:</t>
  </si>
  <si>
    <t>Thursday, March 01, 2001 10:31 AM To:</t>
  </si>
  <si>
    <t>Jon Laporte  I will be out of the office till March 1.  If you need help now, contact Leigh Sparkman at 425-313-8175.</t>
  </si>
  <si>
    <t>Call Praveen at Talisma</t>
  </si>
  <si>
    <t>call rollie at docutouch</t>
  </si>
  <si>
    <t>Amazon Call - Today at 3:30pm</t>
  </si>
  <si>
    <t>Monday, March 26, 2001 12:06 PM To:</t>
  </si>
  <si>
    <t>Jon Laporte  John Garrison Director of Carrier Relations 206-266-1840 jgarr@amazon.com  Call him at 3:30pm today.  He said he is the guy that is picking up the business piece of the AmazonAnywhere team.  He would be the person to evaluate what they're doing that works and what they're doing that doesn't work, and then make any changes.  It sounds like they're continually churning their people there, so I would hit him (softly) on that as well.  You can be bold if you want and say some of the people a while ago said you weren't getting much business at all from wireless devices.  We're very good at optimizing content, searching, etc., to keep it simply and useable, blah blah blah.  You know all this, that's why you get the big bucks.  Brett  Here's his email to me...it looks like they keep changing guards...you can tell from his title that he just got 'promoted'...   "Brett--  By way of introduction, I'm picking up the business piece for the AmazonAnywhere team. I appreciate your patience through our transitioning. If you would provide your presentation materials to me, I'd be happy to review and let you know about the potentail for a business relationship.  Thanks! John Garrison Director of Carrier Relations Wireless Store 206-266-1840"</t>
  </si>
  <si>
    <t>Interwoven Conference Call</t>
  </si>
  <si>
    <t>[ricardo.garcia, jon.laporte]</t>
  </si>
  <si>
    <t>2001-03-19T20:00:00Z</t>
  </si>
  <si>
    <t>Alaska Sabre meeting</t>
  </si>
  <si>
    <t>call netapp guys</t>
  </si>
  <si>
    <t>Call zions with Don</t>
  </si>
  <si>
    <t>call guy at costco</t>
  </si>
  <si>
    <t>Call Caroline at the electric mail co.</t>
  </si>
  <si>
    <t>MEETING-498</t>
  </si>
  <si>
    <t>Review Alaska proposal</t>
  </si>
  <si>
    <t>2001-01-25T23:30:00Z</t>
  </si>
  <si>
    <t>Call with Pivotal</t>
  </si>
  <si>
    <t>Call Don Raypold at Telus:  780-493-5305</t>
  </si>
  <si>
    <t>call patricia</t>
  </si>
  <si>
    <t>call citizens bank of canada--stephen midgley</t>
  </si>
  <si>
    <t>Captura CIO Wants To Meet</t>
  </si>
  <si>
    <t>Monday, March 19, 2001 8:34 AM To:</t>
  </si>
  <si>
    <t>Jon Laporte  See below.  Let's set this up - you're open on 3/27 aren't you?  I love it when persistence pays off.  Brett  -----Original Message----- From: Tony Kong [mailto:TonyK@captura.com] Sent: Sunday, March 18, 2001 11:17 PM To: 'Brett Welborn'   Hi Brett, I'm traveling this week, how's next Tuesday afternoon (3/27)? Thanks,  Tony Kong  Chief Information Officer  Captura  &lt;http://www.captura.com/&gt;  425-803-6256  425-803-6100 tonyk@captura.com     -----Original Message----- From: Brett Welborn [mailto:Brett.Welborn@avocadoit.com] Sent: Monday, March 12, 2001 11:48 AM To: 'tonyk@captura.com'   Hi Tony.  I left you a voice mail earlier today.  I would like to set up a 30 minute meeting with the Director of our Seattle office to discuss your ongoing wireless initiatives.  Based on our conversations and meetings with some of your people working on those projects, you would be the high level decision maker for how these projects go forward.  It also appears that we could give you these capabilities in 20% of the time, and at 20% of the cost.  We are the leading mobile application provider, with nearly 100 customers and partners like Alaska Airlines, Sun Microsystems, E*Trade, America West Airlines, Accenture, and Cap Gemini Ernst &amp; Young.  What most people don't realize is that the web-based solutions you already have can be extended to wireless devices, without complex systems integration work or new programming..  Our unique approach won the Smithsonian Award in 2000, representing a major change in the way business can be done.  This is the same award that Qualcomm's CDMA technology won in 1999.  Our average time to market with our customers is around a month or so.  We have implemented applications similar to yours dozens of times.  What further information do you need in order to meet with the Director of our Seattle office?  If you have time to meet this week, he is available. Please let me know your thoughts.  Brett   Brett Welborn Account Executive AvocadoIT, Inc. http://www.avocadoit.com 2211 North First Street, Suite 200 San Jose, CA  95134 (800) 355-1103 x8186 (408) 562-8186 (direct) (408) 857-8524 (mobile)</t>
  </si>
  <si>
    <t>call Nayeem</t>
  </si>
  <si>
    <t>call docutouch</t>
  </si>
  <si>
    <t>Call guy at Westjet</t>
  </si>
  <si>
    <t>2001-01-25T18:30:00Z</t>
  </si>
  <si>
    <t>RE: Talisma Call SET: THURS JAN 25th @ 10:30am</t>
  </si>
  <si>
    <t>Wednesday, January 24, 2001 8:21 PM To:</t>
  </si>
  <si>
    <t>Jon Laporte Cc:</t>
  </si>
  <si>
    <t xml:space="preserve">Rayhan Abdulmughnee  I forgot to ask Rayhan...is there another SE somewhere else we can patch in?  Brett W. Welborn Account Executive AvocadoIT, Inc. http://www.avocadoit.com 2211 North First Street, Suite 200 San Jose, CA  95131 (800) 355-1103 ext. 8186 (408) 562-8186 (direct)   -----Original Message----- From: </t>
  </si>
  <si>
    <t>Jon Laporte   Sent:</t>
  </si>
  <si>
    <t>Wednesday, January 24, 2001 8:07 PM To:</t>
  </si>
  <si>
    <t>Brett Welborn Cc:</t>
  </si>
  <si>
    <t xml:space="preserve">Rayhan Abdulmughnee  I would like Rayhan on this call.  The reason is that Praveen is pretty open to looking at us, but has a very good technology question.  I want to be on this call too.  We may need to reschedule because I think Rayhan is out on Thursday, or busy or something.  Jon   -----Original Message----- From: </t>
  </si>
  <si>
    <t>Wednesday, January 24, 2001 11:34 AM To:</t>
  </si>
  <si>
    <t>Jon Laporte  Praveen Vemparala Technical Product Manager Talimsa (CRM company...pretty good client list) 425-602-5602 praveen@talisma.com  Call him at 10:30am on Thursday.  This is the guy that was technical, but since we could never hook up with him, we should probably find out how their wireless offering is going.  He had also said they were moving away from web-based systems or something.  If you can get an SE to patch in just in case, that would probably be good...or you can stay safe and force him to stick to business issues and use the absence of an SE to give you a second call.  Good luck!  Brett  Brett W. Welborn Account Executive AvocadoIT, Inc. http://www.avocadoit.com 2211 North First Street, Suite 200 San Jose, CA  95131 (800) 355-1103 ext. 8186 (408) 562-8186 (direct)</t>
  </si>
  <si>
    <t>2001-03-29T08:00:00Z</t>
  </si>
  <si>
    <t>Albertsons-AvocadoIT Introduction Meeting</t>
  </si>
  <si>
    <t>Jon Laporte [/o=Web By Phone/ou=WBP/cn=Recipients/cn=Jon.Laporte] on behalf of Jon Laporte Sent:</t>
  </si>
  <si>
    <t>Friday, March 23, 2001 10:16 AM To:</t>
  </si>
  <si>
    <t>'marla_johnson@albertsons.com' Cc:</t>
  </si>
  <si>
    <t>Erika Cobb (E-mail)  Hi Marla,  Nice speaking with you today.  Per our conversation I have attached a quick read data sheet on AvocadoIT as well as 2 case studies.  One on E-Trade and one on Alaska Airlines (both are customers).  When I am in the Boise area, I would like the opportunity to meet with the team for an hour or so to learn about your mobile business goals and explain our offering.  I will keep in touch as to when I'll be visiting.  Thanks again,      Jon LaPorte NW Sales Director AvocadoIT, Inc. 7041 23rd Avenue NE Seattle, WA 98115 Direct: 206.985.2040 Fax: 309.216.9163 jon.laporte@avocadoit.com www.avocadoit.com &lt;http://www.avocadoit.com&gt;</t>
  </si>
  <si>
    <t>Meeting with Heather Mercer</t>
  </si>
  <si>
    <t>Jon will call David</t>
  </si>
  <si>
    <t>Updated: 1:1 with Jon Laporte</t>
  </si>
  <si>
    <t>408-562-8080 If not, just call me and I'll get a hold of him. Tx. Jackie</t>
  </si>
  <si>
    <t>2001-02-28T00:00:00Z</t>
  </si>
  <si>
    <t>call mike stumvoll</t>
  </si>
  <si>
    <t>call concur</t>
  </si>
  <si>
    <t>call nordstrom</t>
  </si>
  <si>
    <t>pete mendum at 233 4541</t>
  </si>
  <si>
    <t>Call Bank Infinity  cinnimin or sherry</t>
  </si>
  <si>
    <t>call jill at fedex</t>
  </si>
  <si>
    <t>Peter Fearey</t>
  </si>
  <si>
    <t>Expeditors International of Washington, Inc. 1015 Third Avenue, 12th Floor Seattle, Washington 98104, USA 206-674-3400</t>
  </si>
  <si>
    <t>David Coal</t>
  </si>
  <si>
    <t>2001-02-28T17:00:00Z</t>
  </si>
  <si>
    <t>RE: CGEY-AvocadoIT Meeting [CGEY Virus checked]</t>
  </si>
  <si>
    <t>Monday, February 26, 2001 12:35 PM To:</t>
  </si>
  <si>
    <t>Jon Laporte   let's do 9am.  does our office work, or do you prefer a different location?                                                                                                                                                Jon Laporte                                                                                                             &lt;Jon.Laporte@ever        To:     Suzanne.E.Haberland@us.cgeyc.com                                                       ypath.com&gt;               cc:                                                                                                                     Subject:     RE: CGEY-AvocadoIT Meeting [CGEY Virus checked]                                   02/26/2001 12:19                                                                                                        PM                                                                                                                                                                                                                                                                                                                                                      Hi again Suzie,  How about Wednesday morning...you name the time.  I only have one appointment that I must attend at 1:30pm.  Thanks,  -----Original Message----- From: Suzanne.E.Haberland@us.cgeyc.com [mailto:Suzanne.E.Haberland@us.cgeyc.com] Sent: Monday, February 26, 2001 7:44 AM To: Jon Laporte    Jon- Thanks for sending this.  Many of the accounts on this list fall outside of the "High Growth" client list, so I will identify who owns each of the clients listed and contact them.  I would like to meet again to set up an action plan.  I've got time on Wed and Thurs this week.  Wed is wide open all day, except 2-3pm.  Thursday is open 10:30am - 1:00 pm, then 3:00pm on (I have something scheduled 3-6 pm but I can miss it).  Also, before or after work is pretty open this week.  Let me know what works for you. SH                         Jon Laporte                      &lt;Jon.Laporte@ever        To:     "Suzie Haberland (E-mail)" &lt;Suzanne.E.Haberland@us.cgeyc.com&gt;                     ypath.com&gt;               cc:                                               Subject:     CGEY-AvocadoIT Meeting  [CGEY Virus checked]                     02/26/2001 07:20                      AM          Hi Suzie,  Great meeting you on Friday.  I appreciate your time...  I have attached a brief snapshot of the accounts that I am targeting, and who I've gained some traction with.  We can go over this in more detail next time we meet.  To get things moving, we could set up another meeting, or call to discuss action items and next steps.  Let me know your thoughts.  Best regards,     &lt;&lt;...OLE_Obj...&gt;&gt;  Jon LaPorte NW Sales Director AvocadoIT, Inc. 7041 23rd Avenue NE Seattle, WA 98115 Direct: 206.985.2040 Fax: 309.216.9163 jon.laporte@avocadoit.com www.avocadoit.com &lt;http://www.avocadoit.com&gt;    &lt;&lt;AvocadoIT_NWAccounts.xls&gt;&gt;  (See attached file: AvocadoIT_NWAccounts.xls)    ______________________________________________________________________ The information contained in this communication is intended solely for the use of the individual or entity to whom it is addressed and others authorized to receive it. It may contain confidential or legally privileged information. If you are not the intended recipient you are hereby notified that any disclosure, copying, distribution or taking any action in reliance on the contents of this information is strictly prohibited and may be unlawful. If you have received this communication in error, please notify us immediately by responding to this email and then delete it from your system. Cap Gemini Ernst &amp; Young is neither liable for the proper and complete transmission of the information contained in this communication nor for any delay in its receipt.    ______________________________________________________________________ The information contained in this communication is intended solely for the use of the individual or entity to whom it is addressed and others authorized to receive it. It may contain confidential or legally privileged information. If you are not the intended recipient you are hereby notified that any disclosure, copying, distribution or taking any action in reliance on the contents of this information is strictly prohibited and may be unlawful. If you have received this communication in error, please notify us immediately by responding to this email and then delete it from your system. Cap Gemini Ernst &amp; Young is neither liable for the proper and complete transmission of the information contained in this communication nor for any delay in its receipt.</t>
  </si>
  <si>
    <t>Neomar/AvocadoIT Follow-Up Call</t>
  </si>
  <si>
    <t>Christina Perdikis [cperdikis@neomar.com] Sent:</t>
  </si>
  <si>
    <t>Tuesday, January 02, 2001 11:29 AM To:</t>
  </si>
  <si>
    <t>'jon.laporte@avocadoit.com' Cc:</t>
  </si>
  <si>
    <t>Brad Garsten  Jon,  Happy New Year!  As a follow-up to our phone conversation on Thursday, I would like to set-up a conference call between yourself, Brad Garsten and I, for tomorrow morning, (Wednesday, 1/3/01), at 11:00 a.m. PST.  I have outlined the items for discussion below.  Please confirm your availability. Items For Discussion:  1).  What accounts have AvocadoIT/Neomar worked on together. 2).  What type of relationship does/will AvocadoIT have with Neomar? 3).  What is the action plan for Paccar?  What discussion has Brad had, if any regarding AvocadoIT with Paccar? 4).  What are the next steps?  Regards,   Christina Perdikis Account Manager, Business Development Neomar, Inc.   email:  cperdikis@neomar.com Voice:  415-403-7300 x293 Fax:     415-403-7373 http://www.neomar.com</t>
  </si>
  <si>
    <t>MEETING-50</t>
  </si>
  <si>
    <t>2001-05-15T21:00:00Z</t>
  </si>
  <si>
    <t>Updated: Offline by Sanjay</t>
  </si>
  <si>
    <t>2001-03-01T23:00:00Z</t>
  </si>
  <si>
    <t>Meeting with Ruth about product names</t>
  </si>
  <si>
    <t>Call Dr.</t>
  </si>
  <si>
    <t>call patricia hatcher at boeing</t>
  </si>
  <si>
    <t>425-865-4204</t>
  </si>
  <si>
    <t>Airborne Freight--Dave Billings</t>
  </si>
  <si>
    <t>call brenda and john at Primus</t>
  </si>
  <si>
    <t>Wednesday, January 24, 2001 2:50 PM To:</t>
  </si>
  <si>
    <t>Jon Laporte  Big CRM company.  Got the REAL contact, who's the Product Manager - John Powell.  He attended our web seminar last week.  He can't even think about working with us until they roll out their in-house developed wireless app - they are in the Beta testing phase and they would shoot him if he even brought it up.  He asked me for a copy of the presentation he saw online last week.  Please call him tomorrow or Friday to touch base with him and let him know that Marketing will be sending it to him.  Sorry this isn't a real call set up, but its the best way I could figure out to get you a reason to call in!  Brett  Brett W. Welborn Account Executive AvocadoIT, Inc. http://www.avocadoit.com 2211 North First Street, Suite 200 San Jose, CA  95131 (800) 355-1103 ext. 8186 (408) 562-8186 (direct)</t>
  </si>
  <si>
    <t>call brian pollom at 425-868-0159</t>
  </si>
  <si>
    <t>email Carl Jones</t>
  </si>
  <si>
    <t>2001-03-13T19:30:00Z</t>
  </si>
  <si>
    <t>ConneXt Call Set - March 13th @ 11:30am</t>
  </si>
  <si>
    <t>Thursday, March 08, 2001 10:16 AM To:</t>
  </si>
  <si>
    <t>Jon Laporte  Bob Dorland ConneXt (he covers alerting, outages, dispatch) 206-521-2448 bob.dorland@connext.com  Let me know if you have any questions.  Brett  Brett Welborn Account Executive AvocadoIT, Inc. http://www.avocadoit.com 2211 North First Street, Suite 200 San Jose, CA  95134 (800) 355-1103 x8186 (408) 562-8186 (direct) (408) 857-8524 (mobile)</t>
  </si>
  <si>
    <t>2001-01-11T08:00:00Z</t>
  </si>
  <si>
    <t>call Jay @digimine to see if he spoke with Nick</t>
  </si>
  <si>
    <t>Call Steve Supkoff at Costco</t>
  </si>
  <si>
    <t>Sprint!!!!--Bring a case of diet coke</t>
  </si>
  <si>
    <t>call John l. scott</t>
  </si>
  <si>
    <t>Call Judy at Boeing</t>
  </si>
  <si>
    <t>Docutouch Call SET: THURS JAN 25th @ 9:30am</t>
  </si>
  <si>
    <t>Wednesday, January 24, 2001 11:44 AM To:</t>
  </si>
  <si>
    <t>Jon Laporte  Rollie Wisbrock Filling in for Alex Conrad. Product Manager who is no longer with Docutouch Docutouch 206-505-5808 rwisbrock@docutouch.com  Call him at 9:30am on Thursday.  This guy sounded REALLY COOL.  I told him we had been speaking with Alex and then he fell off the face of the world...and I just found out why today.  Rollie said he will probably have a couple of other people on the phone as well to get caught up on what we do and what's on their mind right now.  See the ChannelWave notes, but they are developing internal apps, but looking at outsourcing maybe (see notes, but that's what Alex was kind of saying...)  Good luck!  Brett   Brett W. Welborn Account Executive AvocadoIT, Inc. http://www.avocadoit.com 2211 North First Street, Suite 200 San Jose, CA  95131 (800) 355-1103 ext. 8186 (408) 562-8186 (direct)</t>
  </si>
  <si>
    <t>call guy at PSE</t>
  </si>
  <si>
    <t>Call Greg King</t>
  </si>
  <si>
    <t>Call Greg at Safeco, Call Jerry at PSE, and other guy back...Wes at PSE...said they are doing something wireless with PEM</t>
  </si>
  <si>
    <t>2001-03-07T20:00:00Z</t>
  </si>
  <si>
    <t>GE &amp; call Dave</t>
  </si>
  <si>
    <t>Call Molly at John L. Scott--   230-7673</t>
  </si>
  <si>
    <t>She said she is going to put me in front of another group (long term)...she would not disclose it at that time.</t>
  </si>
  <si>
    <t>MEETING-5019</t>
  </si>
  <si>
    <t>call safeco!!</t>
  </si>
  <si>
    <t>2001-01-16T01:30:00Z</t>
  </si>
  <si>
    <t>Updated: PM Staff Weekly Meeting</t>
  </si>
  <si>
    <t>Rescheduling due to sales training session. Agenda will be to walk through PM presentations for Thursday and Friday sales training sessions and tie up any loose ends.  -Glenn.</t>
  </si>
  <si>
    <t>MEETING-5020</t>
  </si>
  <si>
    <t>2001-02-28T08:00:00Z</t>
  </si>
  <si>
    <t>call boeing</t>
  </si>
  <si>
    <t>MEETING-5021</t>
  </si>
  <si>
    <t>Call HP</t>
  </si>
  <si>
    <t>Call Sean Kelly...408 447 8925</t>
  </si>
  <si>
    <t>MEETING-5022</t>
  </si>
  <si>
    <t>call caroline at electric mail</t>
  </si>
  <si>
    <t>MEETING-5023</t>
  </si>
  <si>
    <t>RightNow Technologies Call SET: FRI JAN 26th @ 2pm</t>
  </si>
  <si>
    <t>Wednesday, January 24, 2001 11:29 AM To:</t>
  </si>
  <si>
    <t>Jon Laporte  Mike Myer VP Development RightNow Techologies (CRM company...pretty good client list) 406-522-4200 x1450 mmyer@rightnowtech.com  Call him at 2pm on Friday.  I told him we have around 10 customers now in the same space, and that Jon would be more than happy to talk about value justification/return on investment, as well as what their plans were in this space and their timelines.  Good luck!  Brett  Brett W. Welborn Account Executive AvocadoIT, Inc. http://www.avocadoit.com 2211 North First Street, Suite 200 San Jose, CA  95131 (800) 355-1103 ext. 8186 (408) 562-8186 (direct)</t>
  </si>
  <si>
    <t>MEETING-5024</t>
  </si>
  <si>
    <t>MEETING-5025</t>
  </si>
  <si>
    <t>call tom merrill at Paccar--425-468-7400--forwarded by Patrick Fllynns office</t>
  </si>
  <si>
    <t>MEETING-5030</t>
  </si>
  <si>
    <t>[jyotirmoy.paul, sausalito, ricardo.garcia]</t>
  </si>
  <si>
    <t>2001-06-12T19:00:00Z</t>
  </si>
  <si>
    <t>Updated: Accenture Conf Call regarding demos for Sun RFP</t>
  </si>
  <si>
    <t>Here is the dial-in information:  Call In Number: 877-275-0151  Meeting ID / Participant code: 327044  All ,  Accenture is setting up a conference call for Tuesday at noon to go over what it will take to win the Sun Global Sales Organization RFP.  Specifically, they will want to review what should be demo'd at Sun next week, how we are going to pull the demo together, resources, etc.  This meeting has been called by Rob Cloustin (spelling?), senior partner in Chicago.    Robert</t>
  </si>
  <si>
    <t>MEETING-5031</t>
  </si>
  <si>
    <t>[jyotirmoy.paul]</t>
  </si>
  <si>
    <t>2001-04-04T00:00:00Z</t>
  </si>
  <si>
    <t>Matts office</t>
  </si>
  <si>
    <t>Updated: Meeting:  Matt/Jyoti</t>
  </si>
  <si>
    <t>[sweller, jyotirmoy.paul]</t>
  </si>
  <si>
    <t>877-865-7028   Passcode = 6272544</t>
  </si>
  <si>
    <t>Updated: Rescheduled Conf Call with James Darcy of Alltel</t>
  </si>
  <si>
    <t>Call in Number = 877-865-7028 Passcode = 6272544 Confermation #3812642  We will be discussing AvocadoIT and what we are currently doing with other carriers and how we can work with ALLTEL</t>
  </si>
  <si>
    <t>MEETING-5036</t>
  </si>
  <si>
    <t>Updated: Q2 Planning Process</t>
  </si>
  <si>
    <t>2001-06-04T23:00:00Z</t>
  </si>
  <si>
    <t>Meet:  Matt/Jyoti</t>
  </si>
  <si>
    <t>2001-06-04T22:00:00Z</t>
  </si>
  <si>
    <t>Alerts Delivery Phase 2 Functional Specification review</t>
  </si>
  <si>
    <t>MEETING-504</t>
  </si>
  <si>
    <t>[atran, sausalito, rsilverton]</t>
  </si>
  <si>
    <t>2001-01-05T02:30:00Z</t>
  </si>
  <si>
    <t>Updated: Alerts Solution Implementation Meeting</t>
  </si>
  <si>
    <t xml:space="preserve">Hi all,  </t>
  </si>
  <si>
    <t xml:space="preserve">It turns out that we have a meeting with Categoric from 4:30 to 6:00. Can we do it at 6:30 instead? Please note that the meeting will be in the Sausalito Conference Room.  Thanks,   Ricardo  Hi all,  </t>
  </si>
  <si>
    <t xml:space="preserve">The purpose of this meeting is to determine the date when we'll go live with our Alert Delivery Solution in our ASP model.  </t>
  </si>
  <si>
    <t xml:space="preserve">For your reference, I am attaching the Alert Solution MRD and the Alert Project Lifecycle documents. The Alert Project Lifecycle document contains issues that need to be considered in the deployment of an alert solution for a customer.  </t>
  </si>
  <si>
    <t>Please review these documents and bring any issues to the meeting. We wan't to be able to come up with a solid release date for our alert delivery solution.  Thanks,  Ricardo</t>
  </si>
  <si>
    <t>MEETING-5040</t>
  </si>
  <si>
    <t>Updated: CTIA Global pre-show meeting (Mandatory)</t>
  </si>
  <si>
    <t>[jyotirmoy.paul, rgantly]</t>
  </si>
  <si>
    <t>Updated: Alerts Phase 2 Internal review</t>
  </si>
  <si>
    <t>MEETING-5046</t>
  </si>
  <si>
    <t>2001-03-16T21:30:00Z</t>
  </si>
  <si>
    <t>Updated: Conference call with James Darcey of Alltel-Updated</t>
  </si>
  <si>
    <t>Updated Time!  Call in number - 888-811-3744 Passcode 6768761# Conf 3678193</t>
  </si>
  <si>
    <t>MEETING-5047</t>
  </si>
  <si>
    <t>FW: External review meeting for Smart Alerts</t>
  </si>
  <si>
    <t>Thursday, May 24, 2001 9:57 AM To:</t>
  </si>
  <si>
    <t>Rajdeep Kaur; Lisa Quaglietti; Glenn Pereira; Nihar Mehta; Ravi Pachipala; Srikanth Raghavan; Howard Mora; Om Sonie; Prasad Krothapalli; Conference Room - Pacifica; Ann Sasso; Dean Fulton; Jacinda Johnson; Ruth Gantly When:</t>
  </si>
  <si>
    <t>Friday, May 25, 2001 12:00 PM-12:30 PM (GMT-08:00) Pacific Time (US &amp; Canada); Tijuana. Where:</t>
  </si>
  <si>
    <t>Conf Call - 877-864-2794</t>
  </si>
  <si>
    <t>Updated: Meeting with David Gill-CTO of Alltel.</t>
  </si>
  <si>
    <t>Wants to discuss how we work with regional service providers who cover second tier cities which may not have good data coverage. What have we done with Sprint. Discuss Storing Forward Capabilities. Discuss in more detail how we take advantage of their existiing infrastructure.  Dial In 877-864-2794 Passcode 6163516 Conf Number 3637180 Name of Call - Alltel</t>
  </si>
  <si>
    <t>2001-04-17T23:15:00Z</t>
  </si>
  <si>
    <t>Qwest RFP, Accenture, and Otelnet Conf Call</t>
  </si>
  <si>
    <t>Call in #: 1-888-811-3735  Passcode: 6886080#  Conf. #: 3912189</t>
  </si>
  <si>
    <t>MEETING-5052</t>
  </si>
  <si>
    <t>[sweller, jyotirmoy.paul, ricardo.garcia]</t>
  </si>
  <si>
    <t>AvocadoIT HQ- Sausalito Room</t>
  </si>
  <si>
    <t>Updated: Site visit meeing with Fred Hossein of ATX in San Jose</t>
  </si>
  <si>
    <t>* A discussion about where the technology is today and where we see it going both from an industry standpoint and an AvocadoIT perspective. 3pm to 4pm in Sausalito Room (Prakash, Jyoti Paul, Ricardo Garcia)  * He would also like to discuss from a technology standpoint, what differentiates AvocadoIT from our competition. He has specifically mentioned Oricle, IBM and Aether.  Ricardo, Elba and I  have already addressed this during our previous calls and meetings. However, to have Jyoti Paul and Prakash, I they are available, to discuss this with him in person will really drive home our position on this question. This will also provide a good oportunity to show him more of our technology with some sort of demonstration. Elba and Ricardo are looking into this.  3pm to 4pm in Sausalito Room (Prakash, Jyoti Paul, Ricardo Garcia)  * The last specific thing he requested was a discussion from a business perspective of how both parties will make money with this relationship. 4pm to 5pm in Sausalito Room (Don Giesen and Dan Baca)</t>
  </si>
  <si>
    <t>MEETING-5053</t>
  </si>
  <si>
    <t>2001-03-02T20:30:00Z</t>
  </si>
  <si>
    <t>Sun/Cygent call</t>
  </si>
  <si>
    <t>This is to confirm the conference call #3629961, on 03/02/2001 12:30 PM Pacific Time.  Company: AvocadoIT Inc. Host: Scott Weller Confirmation Number: 3629961 Dial In: 1 (630) 424-7645 Passcode: 6867432</t>
  </si>
  <si>
    <t>MEETING-5055</t>
  </si>
  <si>
    <t>[sweller, jyotirmoy.paul, rcanual, kkerr]</t>
  </si>
  <si>
    <t>2001-02-23T23:00:00Z</t>
  </si>
  <si>
    <t>Updated: Meeting to Discuss iForce issues</t>
  </si>
  <si>
    <t>Call in number:  (877) 865-7028 Pass code:  6469491# Confirmation # 3622602  Discuss how to address iForce issues. Decide approach for Tuesday's mtg with Jan  Decide who should be at the Tues mtg. and their roles  I'll send out a conference call dial-in number once I get it.</t>
  </si>
  <si>
    <t>MEETING-5056</t>
  </si>
  <si>
    <t>[karna.gupta]</t>
  </si>
  <si>
    <t>2001-01-08T19:00:00Z</t>
  </si>
  <si>
    <t>Move mtg</t>
  </si>
  <si>
    <t>MEETING-5057</t>
  </si>
  <si>
    <t>2001-05-22T13:30:00Z</t>
  </si>
  <si>
    <t>Meet w/ Direct Reports</t>
  </si>
  <si>
    <t>MEETING-5058</t>
  </si>
  <si>
    <t>2001-03-01T19:00:00Z</t>
  </si>
  <si>
    <t>Meet w/ Dewaine &amp; Ed</t>
  </si>
  <si>
    <t>Re:  Spectra</t>
  </si>
  <si>
    <t>1 Mount Pleasant Road, Toronto (Pacific Room)</t>
  </si>
  <si>
    <t>Meeting w/ Rogers AT&amp;T Wireless</t>
  </si>
  <si>
    <t>A NEW DATE/TIME  The individuals attending on Rogers side:  Mansell Nelson - VP &amp; GM - Advanced Data Services David Robinson - VP Marketing &amp; Operations - Advanced Data Services Stephen Jack - Director Business Data Products Upinder Saini - Director of New Product Development  Mansell's Assistant:  Bev Epp - (416) 935-7280.  Agenda 1.</t>
  </si>
  <si>
    <t>Overview of Sitraka Mobility product 2.</t>
  </si>
  <si>
    <t>Rogers Mobility data requirements 3.</t>
  </si>
  <si>
    <t>Next steps</t>
  </si>
  <si>
    <t>2001-02-07T18:30:00Z</t>
  </si>
  <si>
    <t>Meeting with Jon LaPorte and Chris Longstaffe</t>
  </si>
  <si>
    <t>MEETING-5060</t>
  </si>
  <si>
    <t>(Your office)</t>
  </si>
  <si>
    <t>Rob Gardner</t>
  </si>
  <si>
    <t>General meeting to discuss what he's up to etc.</t>
  </si>
  <si>
    <t>2001-01-25T19:30:00Z</t>
  </si>
  <si>
    <t>Rob Gaardner -- interview Set by Brian Silverman</t>
  </si>
  <si>
    <t>MEETING-5062</t>
  </si>
  <si>
    <t>2001-05-11T01:30:00Z</t>
  </si>
  <si>
    <t>Call Venk on his cell --</t>
  </si>
  <si>
    <t>MEETING-5063</t>
  </si>
  <si>
    <t>2001-04-05T19:00:00Z</t>
  </si>
  <si>
    <t>Robert Farrell [416-622-6831]</t>
  </si>
  <si>
    <t>General Discussion</t>
  </si>
  <si>
    <t>2001-01-24T14:00:00Z</t>
  </si>
  <si>
    <t>HR MTG PRIMED BY EILEEN</t>
  </si>
  <si>
    <t>MEETING-5065</t>
  </si>
  <si>
    <t>2001-05-03T22:00:00Z</t>
  </si>
  <si>
    <t>7th floor Bdrm</t>
  </si>
  <si>
    <t>Sandwiches provided</t>
  </si>
  <si>
    <t>2001-05-01T10:00:00Z</t>
  </si>
  <si>
    <t>Arr. Toronto from San Jose</t>
  </si>
  <si>
    <t>2001-03-27T15:00:00Z</t>
  </si>
  <si>
    <t>Kaiser Update #3 [Meeting/Conference Call]</t>
  </si>
  <si>
    <t>MEETING-5068</t>
  </si>
  <si>
    <t>2001-09-06T04:00:00Z</t>
  </si>
  <si>
    <t>Geoff Vona on Vaction</t>
  </si>
  <si>
    <t>2001-01-09T15:00:00Z</t>
  </si>
  <si>
    <t>Silicon Valley Conference Center</t>
  </si>
  <si>
    <t>Updated: Off-site w/Dave Shrigley, Venk, Lisa Q, Gene, George, David C, David S, Glenn, Alex  continued</t>
  </si>
  <si>
    <t>Breakfast and snacks will be served.</t>
  </si>
  <si>
    <t>MEETING-5070</t>
  </si>
  <si>
    <t>2001-02-11T16:00:00Z</t>
  </si>
  <si>
    <t>Randy Miller</t>
  </si>
  <si>
    <t>MEETING-5071</t>
  </si>
  <si>
    <t>2001-06-05T04:00:00Z</t>
  </si>
  <si>
    <t>MEETING-5072</t>
  </si>
  <si>
    <t>Meet w/ CIO Magazine</t>
  </si>
  <si>
    <t>Fiona to provide details</t>
  </si>
  <si>
    <t>MEETING-5073</t>
  </si>
  <si>
    <t>Maria &amp; Kristi</t>
  </si>
  <si>
    <t>MEETING-5074</t>
  </si>
  <si>
    <t>2001-05-30T18:00:00Z</t>
  </si>
  <si>
    <t>Managers meet w/ Employees [those receiving severance pkg]</t>
  </si>
  <si>
    <t>MEETING-5075</t>
  </si>
  <si>
    <t>Boston (exact Loc. tbd)</t>
  </si>
  <si>
    <t>Meet w/ Aberdeen</t>
  </si>
  <si>
    <t>Fiona to provide contact names &amp; addresses etc.</t>
  </si>
  <si>
    <t>MEETING-5076</t>
  </si>
  <si>
    <t>2001-03-06T05:00:00Z</t>
  </si>
  <si>
    <t>Ed L out of office until 5PM</t>
  </si>
  <si>
    <t>MEETING-5077</t>
  </si>
  <si>
    <t>DM job interview -- talk to the candidate</t>
  </si>
  <si>
    <t>MEETING-5078</t>
  </si>
  <si>
    <t>2001-05-22T12:00:00Z</t>
  </si>
  <si>
    <t>MEETING-5079</t>
  </si>
  <si>
    <t>2001-04-16T16:00:00Z</t>
  </si>
  <si>
    <t>Bangkok Garden - 18 Elm Street</t>
  </si>
  <si>
    <t>Lunch w/ Andrew Wahl, Technology Columnist, Canadian Business Magazine</t>
  </si>
  <si>
    <t>Don Calleja, Editor of Canadian Business may also attend.</t>
  </si>
  <si>
    <t>Employee meeting to review Q1 2001</t>
  </si>
  <si>
    <t>MEETING-5080</t>
  </si>
  <si>
    <t>2001-01-04T21:00:00Z</t>
  </si>
  <si>
    <t>Meeting with Eileen</t>
  </si>
  <si>
    <t>MEETING-5081</t>
  </si>
  <si>
    <t>2001-02-22T15:00:00Z</t>
  </si>
  <si>
    <t>All Hands Meeting Agenda</t>
  </si>
  <si>
    <t>MEETING-5082</t>
  </si>
  <si>
    <t>Meet w/ David Swanson</t>
  </si>
  <si>
    <t>MEETING-5084</t>
  </si>
  <si>
    <t>2001-01-03T14:00:00Z</t>
  </si>
  <si>
    <t>greg  - chris re. Contract  Call Antonela re. Breakfast Marc</t>
  </si>
  <si>
    <t>Call Antonela re. Breakfast Marc</t>
  </si>
  <si>
    <t>MEETING-5085</t>
  </si>
  <si>
    <t>2001-04-05T14:30:00Z</t>
  </si>
  <si>
    <t>Karna's office</t>
  </si>
  <si>
    <t>RIM Partnership meeting</t>
  </si>
  <si>
    <t>MEETING-5087</t>
  </si>
  <si>
    <t>2001-05-03T19:00:00Z</t>
  </si>
  <si>
    <t>Meet w/ Constance Crosby, Allan James [Byrne Crosby]</t>
  </si>
  <si>
    <t>MEETING-5088</t>
  </si>
  <si>
    <t>Meet w/ Rob Gardner</t>
  </si>
  <si>
    <t>MEETING-5089</t>
  </si>
  <si>
    <t>2001-03-26T13:00:00Z</t>
  </si>
  <si>
    <t>Meeting w/ Greg, Ed, Larry, Chris - re:  Budget</t>
  </si>
  <si>
    <t>Updated: Company Vision w/Venk, Prakash, Barry, Amitabh, Rajeev, Glenn, Alex &amp; Ron</t>
  </si>
  <si>
    <t>This meeting had to be moved because Prakash is in Mexico.  This was the soonest everyone was available...Amy</t>
  </si>
  <si>
    <t>2001-02-13T15:00:00Z</t>
  </si>
  <si>
    <t>Boston -- Comverse Meeting  [Review Opportunity with Comverse re. their mobile gateway product and UM product]</t>
  </si>
  <si>
    <t>2001-09-05T04:00:00Z</t>
  </si>
  <si>
    <t>MEETING-5092</t>
  </si>
  <si>
    <t>2001-02-11T15:00:00Z</t>
  </si>
  <si>
    <t>ED ! Dm re plan</t>
  </si>
  <si>
    <t>MEETING-5093</t>
  </si>
  <si>
    <t>2001-01-12T13:00:00Z</t>
  </si>
  <si>
    <t>Breakfast with Brian</t>
  </si>
  <si>
    <t>2001-04-24T17:30:00Z</t>
  </si>
  <si>
    <t>Meet w/ Delphi Group</t>
  </si>
  <si>
    <t>2001-03-13T20:00:00Z</t>
  </si>
  <si>
    <t>Greg</t>
  </si>
  <si>
    <t>2001-02-07T12:45:00Z</t>
  </si>
  <si>
    <t>Call Doug -- 416 943 3597 E&amp;Y</t>
  </si>
  <si>
    <t>ManuLife Mtg</t>
  </si>
  <si>
    <t>2001-05-29T22:30:00Z</t>
  </si>
  <si>
    <t>Dinner w/ George</t>
  </si>
  <si>
    <t>2001-07-19T14:00:00Z</t>
  </si>
  <si>
    <t>SJ Opns Meeting</t>
  </si>
  <si>
    <t>MEETING-51</t>
  </si>
  <si>
    <t>2002-12-07T04:00:00Z</t>
  </si>
  <si>
    <t>2001-06-01T17:00:00Z</t>
  </si>
  <si>
    <t>2001-02-01T22:30:00Z</t>
  </si>
  <si>
    <t>Brad Haines</t>
  </si>
  <si>
    <t>2001-04-16T14:30:00Z</t>
  </si>
  <si>
    <t>777 Bay Street, Suite 405 - Coffee</t>
  </si>
  <si>
    <t>Rob Blackstein, Features Editor, Wireless, Channels Business Magazine</t>
  </si>
  <si>
    <t>Ed for Dinner</t>
  </si>
  <si>
    <t>2001-01-25T16:30:00Z</t>
  </si>
  <si>
    <t>Christine Woodman</t>
  </si>
  <si>
    <t>Meet in Karna's office</t>
  </si>
  <si>
    <t>Telephone Call w/ Matt [AvocadoIT]</t>
  </si>
  <si>
    <t>2001-04-05T12:00:00Z</t>
  </si>
  <si>
    <t>Westin Harbour Castle (Mazzon Restaurant) - Main floor of Hotel</t>
  </si>
  <si>
    <t>Breakfast w/ Marc Tellier [President - Sympatico/Lycos] [416] 815-4556</t>
  </si>
  <si>
    <t>reservation under " Marc Tellier"  His Cell:  (416) 986-4802  Assistant:  Antanello</t>
  </si>
  <si>
    <t>Mtg with DavidM about solution selling</t>
  </si>
  <si>
    <t>2001-07-03T15:30:00Z</t>
  </si>
  <si>
    <t>You initiate the call  613-954-5598</t>
  </si>
  <si>
    <t>Phone call w/ Keith Parsonage</t>
  </si>
  <si>
    <t>2001-01-23T20:00:00Z</t>
  </si>
  <si>
    <t>HR Plan on Hire -- Review</t>
  </si>
  <si>
    <t>7th floor meeting room</t>
  </si>
  <si>
    <t>Meeting w/ Karna</t>
  </si>
  <si>
    <t>7th floor bdrm</t>
  </si>
  <si>
    <t>Mobility Budget Meeting</t>
  </si>
  <si>
    <t>2001-01-18T18:15:00Z</t>
  </si>
  <si>
    <t>Big Rock</t>
  </si>
  <si>
    <t>FYI, Lunch &amp; Learn [re:  Overview of Investor Presentations]</t>
  </si>
  <si>
    <t>2001-09-04T04:00:00Z</t>
  </si>
  <si>
    <t>MEETING-512</t>
  </si>
  <si>
    <t>Updated: Palm Regroup</t>
  </si>
  <si>
    <t>Alex, can you sit down and talk through this today? Thanks.  *******  Discuss events to-date with Palm discussions and respond to Palm request for technical meeting.  Thanks,  Ty</t>
  </si>
  <si>
    <t>2001-04-24T14:00:00Z</t>
  </si>
  <si>
    <t>Meet w/ Yankee Group</t>
  </si>
  <si>
    <t>Bdrm 7th floor</t>
  </si>
  <si>
    <t>Proposed Partner Program</t>
  </si>
  <si>
    <t>As per the attached e-mail from Rob Gardner: ----------------------------------------------------------------------------------------------------------------------------------------- Hi everyone,  I have attached a draft copy of the proposed partner program. The program is designed to address a wide variety of partners and demonstrate a highly flexible yet focused product offering. The obvious risk is it may drive product direction in areas we don't want to go, but it may also expose opportunities we are currently unaware of. I would like to have a partner program up on our website prior to the CTIA conference as I expect many of the people we talk to will want to check us out.  Please comment on the program and I will work with Dale to set up a mtg/conf. call next week.   ----</t>
  </si>
  <si>
    <t>2001-05-28T18:00:00Z</t>
  </si>
  <si>
    <t>Meet w/ Greg</t>
  </si>
  <si>
    <t>2001-07-18T11:00:00Z</t>
  </si>
  <si>
    <t>Leave for San Jose</t>
  </si>
  <si>
    <t>Irving, Johnnie-Mike  864-0454</t>
  </si>
  <si>
    <t>they will initiate the call</t>
  </si>
  <si>
    <t>Phone call w/ D'Arcy &amp; Emile</t>
  </si>
  <si>
    <t>2001-02-01T00:00:00Z</t>
  </si>
  <si>
    <t>Kimberlie,  Can we reschedule for later on today?  I was pulled into helping out on an RFP for GE Medical.  Thanks.  Alex</t>
  </si>
  <si>
    <t>2001-05-18T13:30:00Z</t>
  </si>
  <si>
    <t>Research in Motion office - Kitchener</t>
  </si>
  <si>
    <t>Meet w/ Don Morrison</t>
  </si>
  <si>
    <t>185 Columbia Street, Unipark 3 ... the building is clearly marked with that address as well as signs for RIM and Open Text.  Have him go to reception on the first floor and ask for Don there ... I will be notified upon his arrival.  Thx,   Julie   &lt;&lt;Map &amp; Directions.doc&gt;&gt;   Julie Charbonneau Executive Assistant Research In Motion 185 Columbia Street West Waterloo, ON   N2L 5Z5 Phone:  (519) 888-7465, ext. 2036 Fax:  (519) 888-6246 Email:   jcharbonneau@rim.net Website:  www.rim.net</t>
  </si>
  <si>
    <t>2001-06-21T13:00:00Z</t>
  </si>
  <si>
    <t>Meet w/ Prakash</t>
  </si>
  <si>
    <t>Geoff</t>
  </si>
  <si>
    <t>2001-05-15T11:30:00Z</t>
  </si>
  <si>
    <t>To be determined</t>
  </si>
  <si>
    <t>Meeting Tentative with Patrick Leon</t>
  </si>
  <si>
    <t>Patrick Leon 550 Lytton Avenue Palo Alto, CA 94301  pleon@hikariny.com W: 1.650.470.1414x201 C: 1.415.596.4456 F: 1.650.470.1415</t>
  </si>
  <si>
    <t>Greg's chartiable discussion</t>
  </si>
  <si>
    <t>MEETING-5136</t>
  </si>
  <si>
    <t>Meet Greg</t>
  </si>
  <si>
    <t>Bonus Plan for Implementation Specialists</t>
  </si>
  <si>
    <t>Updated: Meeting with Jeff Hanson - SEE COMMENTS</t>
  </si>
  <si>
    <t>Meet with Jeff Hanson, HP Sales Rep with Openview</t>
  </si>
  <si>
    <t>2001-05-03T15:00:00Z</t>
  </si>
  <si>
    <t>7th Floor Bdrm</t>
  </si>
  <si>
    <t>Meeting w/ Kaiser</t>
  </si>
  <si>
    <t>12 participants - Lunch ordered</t>
  </si>
  <si>
    <t>2001-02-15T14:00:00Z</t>
  </si>
  <si>
    <t>Bus Plan DM/EL</t>
  </si>
  <si>
    <t>Meet at AvocadoIT</t>
  </si>
  <si>
    <t>2001-02-13T13:30:00Z</t>
  </si>
  <si>
    <t>2001-01-16T15:30:00Z</t>
  </si>
  <si>
    <t>GK EXPECTATION MTG 260</t>
  </si>
  <si>
    <t>2001-04-26T15:00:00Z</t>
  </si>
  <si>
    <t>Visit Oakville Home for walkthrough  - Maria to come down</t>
  </si>
  <si>
    <t>Greg re. VP Sales</t>
  </si>
  <si>
    <t>2001-07-27T12:30:00Z</t>
  </si>
  <si>
    <t>Meeting (Karna &amp; Prakash)</t>
  </si>
  <si>
    <t>This meeting is just before the Accenture meeting (10 AM).  Thanks, Dale</t>
  </si>
  <si>
    <t>Return From Ottawa</t>
  </si>
  <si>
    <t>Dep. 12 Noon</t>
  </si>
  <si>
    <t>MEETING-515</t>
  </si>
  <si>
    <t>Representative from FFA Magazine - Jan Kellog</t>
  </si>
  <si>
    <t>The representative from this magazine (Field Force Automation) will be in the Bay Area on this day and she would like to come in and talk about the magazine, it's distribution, etc...</t>
  </si>
  <si>
    <t>Chris @ 260</t>
  </si>
  <si>
    <t>2001-04-18T21:00:00Z</t>
  </si>
  <si>
    <t>Financing Meeting [JP Morgan]</t>
  </si>
  <si>
    <t>40 King</t>
  </si>
  <si>
    <t>Accenture meeting</t>
  </si>
  <si>
    <t>Bdrom</t>
  </si>
  <si>
    <t>Meeting w/ Brad C, Brad H,  Richard, Dewaine, Ed re:  Microcell</t>
  </si>
  <si>
    <t>2001-06-14T18:00:00Z</t>
  </si>
  <si>
    <t>Mark re. Facilities EP</t>
  </si>
  <si>
    <t>2001-02-01T21:00:00Z</t>
  </si>
  <si>
    <t>Chris &amp; Dewaine on Expense $'s</t>
  </si>
  <si>
    <t>2001-06-19T17:00:00Z</t>
  </si>
  <si>
    <t>E Staff meeting  When: Tuesday, June 19, 2001 10:00 AM-12:00 PM [GMT-08:00] Pacific Time [US &amp; Canada]; Tijuana.</t>
  </si>
  <si>
    <t>2001-06-08T14:00:00Z</t>
  </si>
  <si>
    <t>Meeting w/ Sr. Staff</t>
  </si>
  <si>
    <t>2001-01-12T23:00:00Z</t>
  </si>
  <si>
    <t>Meeting to discuss sales training content</t>
  </si>
  <si>
    <t>2001-04-10T18:00:00Z</t>
  </si>
  <si>
    <t>Financing Presentation [National Bank]</t>
  </si>
  <si>
    <t>2001-02-21T20:30:00Z</t>
  </si>
  <si>
    <t>Kaiser Associates will call you</t>
  </si>
  <si>
    <t>2001-06-05T18:00:00Z</t>
  </si>
  <si>
    <t>Meet w/ Venk</t>
  </si>
  <si>
    <t>2001-01-25T15:15:00Z</t>
  </si>
  <si>
    <t>Peggy Wong</t>
  </si>
  <si>
    <t>Talk to George</t>
  </si>
  <si>
    <t>You initiate call 416-979-7899 Ext 359 - Assistant's line (Charlene)</t>
  </si>
  <si>
    <t>Call w/ Jim Tobin [Digital Forsyth]</t>
  </si>
  <si>
    <t>2001-02-16T22:00:00Z</t>
  </si>
  <si>
    <t>TD Waterhouse meeting in Ottawa</t>
  </si>
  <si>
    <t>2001-01-23T13:30:00Z</t>
  </si>
  <si>
    <t>2001-05-03T13:30:00Z</t>
  </si>
  <si>
    <t>He will initiate the call to you (Re:  3G Wireless)</t>
  </si>
  <si>
    <t>Call w/ Itemus [Chris Scatliffe]</t>
  </si>
  <si>
    <t>Arlene - (416) 214-4153</t>
  </si>
  <si>
    <t>2001-03-29T16:50:00Z</t>
  </si>
  <si>
    <t>Meet in lobby to go to lunch</t>
  </si>
  <si>
    <t>Ed &amp; Dewaine re. Bus Plan</t>
  </si>
  <si>
    <t>Interview EA Maria</t>
  </si>
  <si>
    <t>2001-04-29T09:00:00Z</t>
  </si>
  <si>
    <t>Dep. AC Fl. # 1017 @5:45 pm. / Arr. San Jose @ 10:13 pm.</t>
  </si>
  <si>
    <t>Lisa Crowder (Prakash's Assistant) Assistant to the CTO and VP of Engineering AvocadoIT, Inc. 2211 N. First Street, Suite #200 San Jose, California  95131 Phone - (408) 562-8012 Fax - (408) 562-8103</t>
  </si>
  <si>
    <t>2001-03-16T20:30:00Z</t>
  </si>
  <si>
    <t>Updated: CTIA - Information you need to know - in one tiny package [and a meeting]</t>
  </si>
  <si>
    <t>Due to a conflicting customer call with National Securities, we will meet at 3:30 today to go over last minute details/questions regarding CTIA.  Your presence is greatly appreciated as Fiona and I will not have much available time for questions, etc. on Monday in Vegas.  The sooner we get this done, the better! Cheers, K</t>
  </si>
  <si>
    <t>Meet w/ AMR Research</t>
  </si>
  <si>
    <t>Karna's</t>
  </si>
  <si>
    <t>Updated: Respond 2.0 Product Review</t>
  </si>
  <si>
    <t>To review Respond 2.0's features.</t>
  </si>
  <si>
    <t>Meet w/ Dale</t>
  </si>
  <si>
    <t>2001-02-01T18:15:00Z</t>
  </si>
  <si>
    <t>Cliff Farrah @ Royal Bank Plaza</t>
  </si>
  <si>
    <t>He will initiate the call to you</t>
  </si>
  <si>
    <t>Phone Call w/ George Johnston [905.278.7711]</t>
  </si>
  <si>
    <t>2001-06-18T16:30:00Z</t>
  </si>
  <si>
    <t>ConCall: E-Staff: 800-446-1941, pc: 6636311#, int'l: 630 424 8476</t>
  </si>
  <si>
    <t>E-Staff Meeting every week Moved to Tuesday for this week</t>
  </si>
  <si>
    <t>When: Occurs every Monday effective 5/21/01 from 9:30 AM to 11:30 AM (GMT-08:00) Pacific Time (US &amp; Canada); Tijuana.  Where: Conference Room - Sausalito  *~*~*~*~*~*~*~*~*~*</t>
  </si>
  <si>
    <t>2001-06-08T13:00:00Z</t>
  </si>
  <si>
    <t>Meet w/ Susan [AvocadoIT]</t>
  </si>
  <si>
    <t>Richard</t>
  </si>
  <si>
    <t>Prep meeting re:  National Bank</t>
  </si>
  <si>
    <t>Meet w/ Ed</t>
  </si>
  <si>
    <t>Call Venk</t>
  </si>
  <si>
    <t>Meet w/ Chris Rathgeber</t>
  </si>
  <si>
    <t>1:1 w/ Karna &amp; Geoff</t>
  </si>
  <si>
    <t>Geoff, I've gone ahead and changed this.  I'm sure it would be OK with Karna...Dale</t>
  </si>
  <si>
    <t>2001-03-29T15:30:00Z</t>
  </si>
  <si>
    <t>Meet w/ Brad Kerr [referral by Brian Silverman]</t>
  </si>
  <si>
    <t>2002-11-18T19:00:00Z</t>
  </si>
  <si>
    <t>Check with Susan on Mark's expense report</t>
  </si>
  <si>
    <t>2001-04-27T18:30:00Z</t>
  </si>
  <si>
    <t>take from home</t>
  </si>
  <si>
    <t>Conf. call w/ Software Magazine [John Desmond, Editor- in-Chief]</t>
  </si>
  <si>
    <t>Conference Call number is:  1-800-811-2539 Access Code: 807 150</t>
  </si>
  <si>
    <t>2001-02-12T19:00:00Z</t>
  </si>
  <si>
    <t>Eileen For Salary review</t>
  </si>
  <si>
    <t>2001-01-16T13:00:00Z</t>
  </si>
  <si>
    <t>Print AA Doc from Richard</t>
  </si>
  <si>
    <t>She will initiate call</t>
  </si>
  <si>
    <t>Betsy Blake, Convergis Corp. [636-441-4689] [T]</t>
  </si>
  <si>
    <t>2001-02-09T14:00:00Z</t>
  </si>
  <si>
    <t>Greg / Chris Meeting on Plan</t>
  </si>
  <si>
    <t>2001-01-11T20:30:00Z</t>
  </si>
  <si>
    <t>Eileen re. Total Comp</t>
  </si>
  <si>
    <t>2001-03-12T15:00:00Z</t>
  </si>
  <si>
    <t>Call w/ Cap Gemini</t>
  </si>
  <si>
    <t>Dial-in #:  (416) 640-4118 - (passcode - 5311#)</t>
  </si>
  <si>
    <t>MEETING-521</t>
  </si>
  <si>
    <t>2001-03-14T17:30:00Z</t>
  </si>
  <si>
    <t>Meet with Meshele about sales deals</t>
  </si>
  <si>
    <t>2001-02-06T17:00:00Z</t>
  </si>
  <si>
    <t>lunch Ed</t>
  </si>
  <si>
    <t>GK MTG 90</t>
  </si>
  <si>
    <t>2001-07-18T19:00:00Z</t>
  </si>
  <si>
    <t>David's office - in SJ</t>
  </si>
  <si>
    <t>Meeting (Karna &amp; David Swanson)</t>
  </si>
  <si>
    <t>2001-06-07T14:30:00Z</t>
  </si>
  <si>
    <t>Mark Solazzo will call you.</t>
  </si>
  <si>
    <t>2001-04-10T15:45:00Z</t>
  </si>
  <si>
    <t>Carlos Panksep</t>
  </si>
  <si>
    <t>2001-01-25T14:00:00Z</t>
  </si>
  <si>
    <t>Maria Pasztor EA Interview</t>
  </si>
  <si>
    <t>2001-05-08T14:00:00Z</t>
  </si>
  <si>
    <t>Meet w/ Rini Re:  Respond</t>
  </si>
  <si>
    <t>2001-04-03T13:00:00Z</t>
  </si>
  <si>
    <t>He will initiate the call</t>
  </si>
  <si>
    <t>John Spink [OPAS] [416] 979-2165</t>
  </si>
  <si>
    <t>See file for letter and brochure</t>
  </si>
  <si>
    <t>2001-03-14T01:00:00Z</t>
  </si>
  <si>
    <t>Meeting with Rimi</t>
  </si>
  <si>
    <t>607 East Calaveras 408.945.9957</t>
  </si>
  <si>
    <t>2001-02-16T14:00:00Z</t>
  </si>
  <si>
    <t>Bus Plan GK/CR/DM/KG</t>
  </si>
  <si>
    <t>2001-03-29T13:00:00Z</t>
  </si>
  <si>
    <t>Updated: Senior Management Meeting</t>
  </si>
  <si>
    <t>New meeting time.  Karna would like to start this meeting at 8 am on Thursday Morning.  This is because we need to keep a good portion of the day available for the Mobility Budget meeting, which is being rescheduled to a time that has yet to be determined.  I hope this will meet with your schedule.  Thanks, Dale</t>
  </si>
  <si>
    <t>2001-06-13T04:00:00Z</t>
  </si>
  <si>
    <t>Lunch with Larry Humphries</t>
  </si>
  <si>
    <t>2001-01-18T15:30:00Z</t>
  </si>
  <si>
    <t>Interview EA Dale</t>
  </si>
  <si>
    <t>You initiate the call to him on 613 - 954-5598 / cell in case (613) 277-7273</t>
  </si>
  <si>
    <t>Call w/ Keith Parsonage [Industries Canada]</t>
  </si>
  <si>
    <t>2001-04-26T12:00:00Z</t>
  </si>
  <si>
    <t>Senior Management Team Meeting</t>
  </si>
  <si>
    <t>Please note, this meeting will now start at 8 am instead of 9 am</t>
  </si>
  <si>
    <t>2001-03-16T18:30:00Z</t>
  </si>
  <si>
    <t>Meet w/ Mark Solazzo</t>
  </si>
  <si>
    <t>Referral from Brian Silverman re:  Sales Exec position.  Dale has resume.</t>
  </si>
  <si>
    <t>Physical with Dr. John Turns</t>
  </si>
  <si>
    <t>5601 Norris Canyon Rd #140  San Ramon, CA 94583 (925) 830-0644  Turns, John E, MD 5601 Norris Canyon Rd #140  San Ramon, CA 94583 (925) 830-0644 " name=info ENGLISH  Medical Groups:  PCP No. 6BEO7F6E715K " name=infosub &amp;&amp;&amp;&amp;</t>
  </si>
  <si>
    <t>2001-07-19T12:30:00Z</t>
  </si>
  <si>
    <t>Marie &amp; Susan</t>
  </si>
  <si>
    <t>2001-03-09T20:00:00Z</t>
  </si>
  <si>
    <t>Dep. AA Fl. #1136 @ 3:06 PM  from San Jose - Toronto / Arr. 00.15 Mar. 10</t>
  </si>
  <si>
    <t>2001-04-18T16:00:00Z</t>
  </si>
  <si>
    <t>Charles Mair -- SUn for lunch</t>
  </si>
  <si>
    <t>Cingular call</t>
  </si>
  <si>
    <t>2001-05-17T18:30:00Z</t>
  </si>
  <si>
    <t>20 Bay Street, 16th Floor</t>
  </si>
  <si>
    <t>Demo w/ Microcell Connexions</t>
  </si>
  <si>
    <t>Attendees from Microcell include:  David Moreland: Director, Product Marketing (Cell: 416-875-0983) Dean Tseretopoulos: Manager, Marketing (Cell: 416-878-5082) Greg Bedard: Business Development Manager (Cell: 416-834-3438)  Thanks, Dale</t>
  </si>
  <si>
    <t>2001-01-29T13:00:00Z</t>
  </si>
  <si>
    <t>us location</t>
  </si>
  <si>
    <t>Mobility connection with Darcy&amp; some one</t>
  </si>
  <si>
    <t>2001-01-04T15:30:00Z</t>
  </si>
  <si>
    <t>GK MTG 260 agenda set-up</t>
  </si>
  <si>
    <t>Our offices</t>
  </si>
  <si>
    <t>Product Demo w/ Carmela Zampini, Bell Canada [Tentative time]</t>
  </si>
  <si>
    <t>Will advise ASAP of others from Bell who will attend.  Carmela is meeting w/ another client at 1:30 pm.</t>
  </si>
  <si>
    <t>2001-04-10T14:00:00Z</t>
  </si>
  <si>
    <t>Peggy Wong - HR</t>
  </si>
  <si>
    <t>2001-02-21T15:00:00Z</t>
  </si>
  <si>
    <t>HR Meeting</t>
  </si>
  <si>
    <t>MEETING-5244</t>
  </si>
  <si>
    <t>(Pacific Time)</t>
  </si>
  <si>
    <t>Call w/ David Chan</t>
  </si>
  <si>
    <t>2001-05-08T13:00:00Z</t>
  </si>
  <si>
    <t>Meet w/ AvocadoIT</t>
  </si>
  <si>
    <t>2001-04-02T15:30:00Z</t>
  </si>
  <si>
    <t>Cliff will initiate the call</t>
  </si>
  <si>
    <t>Update w/ Cliff Farah [Kaiser Associates - 202-454-2021]</t>
  </si>
  <si>
    <t>202-454-2040 - Nina Trinca</t>
  </si>
  <si>
    <t>2001-05-02T14:00:00Z</t>
  </si>
  <si>
    <t>1 Mount Pleasant Rd. Tor, 6th floor</t>
  </si>
  <si>
    <t>Meet w/ Nadir Mohammad, Rogers AT&amp;T Wireless</t>
  </si>
  <si>
    <t>Secretary:  Jackie Manley (416) 935-6866</t>
  </si>
  <si>
    <t>2001-03-28T21:00:00Z</t>
  </si>
  <si>
    <t>Financing Presentations w/ National Bank [Brian Campbell]</t>
  </si>
  <si>
    <t>Call Ted Maksomowski of Bell Mobility</t>
  </si>
  <si>
    <t>Meet w/ Brian Silverman</t>
  </si>
  <si>
    <t>RBC Meeting -- 2.00 to 2.30 @ their Front st office</t>
  </si>
  <si>
    <t>Geoff for Lunch</t>
  </si>
  <si>
    <t>Ed mtg</t>
  </si>
  <si>
    <t>Biagio Ristorante</t>
  </si>
  <si>
    <t>Lunch w/ Frank Cotter [Mosaic Venture Partners]</t>
  </si>
  <si>
    <t>Reservation under:  Gupta  Assistant:  Susan - (416) 367-2888</t>
  </si>
  <si>
    <t>2001-04-18T14:00:00Z</t>
  </si>
  <si>
    <t>49 Ontario Street</t>
  </si>
  <si>
    <t>Meeting w/ Dave Webb, Editor, EBusiness Journal</t>
  </si>
  <si>
    <t>WILL BE RESCHEDULED BY FIONA</t>
  </si>
  <si>
    <t>2001-07-17T16:00:00Z</t>
  </si>
  <si>
    <t>Frank Cotter -- Mosaic Venture Partners</t>
  </si>
  <si>
    <t>Call with David Meltzer</t>
  </si>
  <si>
    <t>as per Greg</t>
  </si>
  <si>
    <t>Possible meeting</t>
  </si>
  <si>
    <t>2001-04-10T13:30:00Z</t>
  </si>
  <si>
    <t>Telephone interview "Communications &amp; Networking"</t>
  </si>
  <si>
    <t>Fiona to provide details.</t>
  </si>
  <si>
    <t>2001-02-21T14:00:00Z</t>
  </si>
  <si>
    <t>VC Dinner with Greg</t>
  </si>
  <si>
    <t>2001-06-22T17:15:00Z</t>
  </si>
  <si>
    <t>You will initiate the call (408.483.5931 C/408.562.8010 O)</t>
  </si>
  <si>
    <t>Call w/ Venk</t>
  </si>
  <si>
    <t>Paul Cataford Royal Plaza -- Flr 31. Jesee Assistant  416  815 0920</t>
  </si>
  <si>
    <t>2001-03-28T20:15:00Z</t>
  </si>
  <si>
    <t>they will initiate call</t>
  </si>
  <si>
    <t>Dave Miller &amp; Winston Pryce [Pryme Consulting [416] 385-9550 Pryme Consulting]</t>
  </si>
  <si>
    <t>Initial conversation - overview of our needs re:  sales</t>
  </si>
  <si>
    <t>assemble at our booth</t>
  </si>
  <si>
    <t>Meet w/ Robertson Stevens [Investment Firm] [w/ Greg]</t>
  </si>
  <si>
    <t>Karna this meeting is not confirmed yet.  He'll call Greg on his cell phone while in Vegas</t>
  </si>
  <si>
    <t>2001-02-12T16:30:00Z</t>
  </si>
  <si>
    <t>Eileen Lunch: Interactive Management</t>
  </si>
  <si>
    <t>2001-03-16T14:00:00Z</t>
  </si>
  <si>
    <t>7th Floor Bdrm (49 Ontario)</t>
  </si>
  <si>
    <t>FY2002 BUDGET REVIEW [1ST DRAFT] - MOBILTIY</t>
  </si>
  <si>
    <t>2001-07-19T19:30:00Z</t>
  </si>
  <si>
    <t>Meet w/ Matt</t>
  </si>
  <si>
    <t>2001-03-09T05:00:00Z</t>
  </si>
  <si>
    <t>MEETING-5279</t>
  </si>
  <si>
    <t>7th floor bdrm (416-594-1026 ext 608)</t>
  </si>
  <si>
    <t>Senior Management Team Meeting - Thursday, May 24</t>
  </si>
  <si>
    <t>2001-01-03T18:30:00Z</t>
  </si>
  <si>
    <t>At Network Appliance</t>
  </si>
  <si>
    <t>Updated: Network Appliance Technical Discussion</t>
  </si>
  <si>
    <t>Lee Duggs has confirmed the meeting --------------------------------------- I am still waiting for confirmation from Lee Duggs for this meeting time.  Please hold it on your calendars and I will let you know when it is confirmed.  - Robert   -------------------------------------------  Meeting with Network Appliance at 495 East Java Drive Building 3 Sunnyvale, CA 94089  Contact person is Lee Duggs phone:(408) 822-3816 pager: (408) 697-5672</t>
  </si>
  <si>
    <t>2001-04-18T12:30:00Z</t>
  </si>
  <si>
    <t>Geoff Vona (416-435-1815) . will call into the polycom phone: 416-594-1026 ext 608   Please note, this will be the last HR Meeting.  Starting in May, HR will provide an update each month at one of the bi-monthly Senior Management Team Meetings.</t>
  </si>
  <si>
    <t>2001-07-16T11:30:00Z</t>
  </si>
  <si>
    <t>Mizzen Restaurant (Westin Harbour Castle - 416.869.1600)</t>
  </si>
  <si>
    <t>Breakfast w/ Jim Tobin (Itemus)</t>
  </si>
  <si>
    <t>Charlene Brule-Lemmen - 416.214.4159</t>
  </si>
  <si>
    <t>Partner Program discussion with Brian / Brad / Dewaine</t>
  </si>
  <si>
    <t>Bus Plan Review</t>
  </si>
  <si>
    <t>Brad</t>
  </si>
  <si>
    <t>7th floor</t>
  </si>
  <si>
    <t>Financing Presentation [RBCDS]</t>
  </si>
  <si>
    <t>2001-01-04T14:00:00Z</t>
  </si>
  <si>
    <t>Eileen re. ESOP</t>
  </si>
  <si>
    <t>Bi-monthly 1:1 w/ Sujan</t>
  </si>
  <si>
    <t>2001-02-15T21:30:00Z</t>
  </si>
  <si>
    <t>Sujan - 7 /24</t>
  </si>
  <si>
    <t>Alaska Meeting</t>
  </si>
  <si>
    <t>2001-05-01T22:15:00Z</t>
  </si>
  <si>
    <t>EP mtg with Greg and John</t>
  </si>
  <si>
    <t>Charles Shook, Morgan Keegan</t>
  </si>
  <si>
    <t>Cliff Farah referred him to call you.</t>
  </si>
  <si>
    <t>Jeff Hausworth lunch [cafe victoria King Edward]</t>
  </si>
  <si>
    <t>meet at the AvocadoIT booth</t>
  </si>
  <si>
    <t>Meet w/ Prakash Iyer [AvocadoIT] w/ Greg</t>
  </si>
  <si>
    <t>2001-04-25T21:00:00Z</t>
  </si>
  <si>
    <t>Prep - Re:  Meeting w/ 724 Solutions - April 30</t>
  </si>
  <si>
    <t>Depending on when the meeting with AvocadoIT is concluded -- this meeting might be able to start slightly earlier.  I'll let you know ASAP.  Thanks, Dale</t>
  </si>
  <si>
    <t>2001-03-16T13:00:00Z</t>
  </si>
  <si>
    <t>he will initiate call</t>
  </si>
  <si>
    <t>Call w/ Kaiser Associates - Cliff Farrah [207-439-7300]</t>
  </si>
  <si>
    <t>Re:  Valuation</t>
  </si>
  <si>
    <t>2001-02-08T14:30:00Z</t>
  </si>
  <si>
    <t>Call with Jean rene deCotret</t>
  </si>
  <si>
    <t>2001-01-11T17:30:00Z</t>
  </si>
  <si>
    <t>Jeff  Goldstien</t>
  </si>
  <si>
    <t>2001-07-23T13:00:00Z</t>
  </si>
  <si>
    <t>Doctors appointment for Maria in Hamilton</t>
  </si>
  <si>
    <t>MEETING-53</t>
  </si>
  <si>
    <t>2002-12-16T22:00:00Z</t>
  </si>
  <si>
    <t>Planning Meeting (Mark's Conference Room)</t>
  </si>
  <si>
    <t>MEETING-530</t>
  </si>
  <si>
    <t>Primus CRM seminar</t>
  </si>
  <si>
    <t>Dep. AC Fl. #539 @ 7:00 pm - San Jose / Arr. 9:38 pm</t>
  </si>
  <si>
    <t>Hotel:  Wyndham Hotel, 1350 N First Street, San Jose CA / Phone:  (408) 453-6200 / Fax:  (408) 437-9693 Confirmation:  18342467 (1 night)  Meeting Location:  2200 N. First Street Ron Silverton:  Office: (408) 562-8039 / Cell:  (415) 845-6789</t>
  </si>
  <si>
    <t>2001-06-24T04:00:00Z</t>
  </si>
  <si>
    <t>Ed &amp; Dewaine on Bus Plan</t>
  </si>
  <si>
    <t>2001-01-09T13:30:00Z</t>
  </si>
  <si>
    <t>Staff Mtg</t>
  </si>
  <si>
    <t>2001-05-24T11:30:00Z</t>
  </si>
  <si>
    <t>King Edward Hotel (Cafe Victoria Restaurant)</t>
  </si>
  <si>
    <t>Breakfast w/ Geoff [Spencer Stuart] [Elana - 416.203.5581]</t>
  </si>
  <si>
    <t>Reservation under his name.</t>
  </si>
  <si>
    <t>2001-11-20T15:00:00Z</t>
  </si>
  <si>
    <t>1:1 [Karna &amp; Brad]</t>
  </si>
  <si>
    <t>Last one for the year.</t>
  </si>
  <si>
    <t>Bdrm</t>
  </si>
  <si>
    <t>Meeting w/ Dewaine &amp; Geoff re:  Budget</t>
  </si>
  <si>
    <t>2001-06-12T16:00:00Z</t>
  </si>
  <si>
    <t>Senior Management Team Meeting [Luncheon]</t>
  </si>
  <si>
    <t>Dial-in:</t>
  </si>
  <si>
    <t>1.800.207.8122 Access for participants:</t>
  </si>
  <si>
    <t>434831# Access for Karna:</t>
  </si>
  <si>
    <t>126344#  Confirmation:</t>
  </si>
  <si>
    <t>C762517</t>
  </si>
  <si>
    <t>2001-02-26T20:30:00Z</t>
  </si>
  <si>
    <t>Meet w/ Marie Washington</t>
  </si>
  <si>
    <t>2001-02-20T18:00:00Z</t>
  </si>
  <si>
    <t>Shaun Pardue</t>
  </si>
  <si>
    <t>2001-06-05T16:30:00Z</t>
  </si>
  <si>
    <t>Meet w/ Susan Simmons</t>
  </si>
  <si>
    <t>She will be travelling to TO on Wed -- so must meet Tuesday...Dale</t>
  </si>
  <si>
    <t>2001-05-07T17:45:00Z</t>
  </si>
  <si>
    <t>(Karna's office)</t>
  </si>
  <si>
    <t>Make call to Prakash @ AvocadoIT [Sujan/Karna] on his cell</t>
  </si>
  <si>
    <t>Try his cell phone first(408) 206-1058 and then desk phone(408) 562-8030.    Lisa (408) 562-8012</t>
  </si>
  <si>
    <t>MEETING-5317</t>
  </si>
  <si>
    <t>2001-06-20T13:00:00Z</t>
  </si>
  <si>
    <t>John MCDonough call</t>
  </si>
  <si>
    <t>Lunch -- Sujan</t>
  </si>
  <si>
    <t>Eileen</t>
  </si>
  <si>
    <t>2001-05-01T19:30:00Z</t>
  </si>
  <si>
    <t>Meet w/ Brad Haines - re:  Rogers AT&amp;T meeting presentation</t>
  </si>
  <si>
    <t>2001-03-28T17:00:00Z</t>
  </si>
  <si>
    <t>Lunch - she'll come by and get you</t>
  </si>
  <si>
    <t>Eileen Holden</t>
  </si>
  <si>
    <t>Call from John</t>
  </si>
  <si>
    <t>2001-08-15T16:00:00Z</t>
  </si>
  <si>
    <t>Their offices (map to follow by fax)</t>
  </si>
  <si>
    <t>Lunch w/ John McDonald (Leitch Technologies)</t>
  </si>
  <si>
    <t>Assistant:  Heather 416.443.3069</t>
  </si>
  <si>
    <t>[atran, sweller]</t>
  </si>
  <si>
    <t>Meeting with MobileSys and Sprint</t>
  </si>
  <si>
    <t>2001-05-23T23:30:00Z</t>
  </si>
  <si>
    <t>Meet Lawn Care</t>
  </si>
  <si>
    <t>2001-04-17T19:00:00Z</t>
  </si>
  <si>
    <t>Meet w/ Eileen re:  Mobility Rewards Program</t>
  </si>
  <si>
    <t>Greg will come over here</t>
  </si>
  <si>
    <t>Meet w/ Greg for lunch</t>
  </si>
  <si>
    <t>Greg will interview you for the Newsletter.</t>
  </si>
  <si>
    <t>2001-02-01T13:30:00Z</t>
  </si>
  <si>
    <t>RIM Call</t>
  </si>
  <si>
    <t>2001-01-05T15:30:00Z</t>
  </si>
  <si>
    <t>2001-04-12T12:30:00Z</t>
  </si>
  <si>
    <t>Financing Presentation [CIBC]</t>
  </si>
  <si>
    <t>2001-02-26T17:00:00Z</t>
  </si>
  <si>
    <t>All Hands Meeting Dry-Run</t>
  </si>
  <si>
    <t>2001-06-06T14:00:00Z</t>
  </si>
  <si>
    <t>Meet w/ Prakash Iyer</t>
  </si>
  <si>
    <t>2001-06-19T20:00:00Z</t>
  </si>
  <si>
    <t>BMO Call</t>
  </si>
  <si>
    <t>2001-05-01T18:30:00Z</t>
  </si>
  <si>
    <t>Tom Wilkinson</t>
  </si>
  <si>
    <t>2001-03-28T13:30:00Z</t>
  </si>
  <si>
    <t>Financing Presentation - RBCDS [Joohn Grant and John Easson]</t>
  </si>
  <si>
    <t>2001-03-20T15:30:00Z</t>
  </si>
  <si>
    <t>you initiate call (416-935-7940)</t>
  </si>
  <si>
    <t>[Local time] Call w/ Nadir Mohamed [President] AT&amp;T Rogers Mobile</t>
  </si>
  <si>
    <t>Karna, this is the only time I could set this up for.  Nadir will be unavailable until end of April.</t>
  </si>
  <si>
    <t>2001-04-25T13:00:00Z</t>
  </si>
  <si>
    <t>AvocadoIT Meetings</t>
  </si>
  <si>
    <t>Agenda for the April 25th meetings with  Prakash Iyer and Amitabh Sinha and George Richard (T) of AvocadoIT. Start time - 9 am (EST) - 49 Ontario Street - 7th floor Boardroom 1.</t>
  </si>
  <si>
    <t>Common Session - business overview, market strategy, current state of the business - All 2.</t>
  </si>
  <si>
    <t>Technology Review - Led by Ed Lycklama (with Prakash and Amitabh) 3</t>
  </si>
  <si>
    <t>Financial &amp; Business Plan Discussions - Led by Greg Kiessling, Karna Gupta and Chris Rathgeber (with George Richard) 4.</t>
  </si>
  <si>
    <t>Regroup As a Team and Discuss Next Steps - All Close time - 4 pm (approximately)</t>
  </si>
  <si>
    <t>Meeting w/ Random</t>
  </si>
  <si>
    <t>2001-02-08T13:00:00Z</t>
  </si>
  <si>
    <t>2001-01-11T15:30:00Z</t>
  </si>
  <si>
    <t>[atran, rcanual]</t>
  </si>
  <si>
    <t>2001-02-22T16:30:00Z</t>
  </si>
  <si>
    <t>Updated: SAP Planning Call</t>
  </si>
  <si>
    <t>Planning for meeting with SAP next week  Call in:</t>
  </si>
  <si>
    <t>1-877-865-6981  Passcode:</t>
  </si>
  <si>
    <t>6767250  Conf. #:</t>
  </si>
  <si>
    <t>2001-03-07T19:00:00Z</t>
  </si>
  <si>
    <t>1:1 w/ Geoff Vona</t>
  </si>
  <si>
    <t>Discuss annual objectives and Qtly plan.</t>
  </si>
  <si>
    <t>2001-06-19T16:00:00Z</t>
  </si>
  <si>
    <t>Dial-in:  1.800.939.8909 / Participant Code: 277376</t>
  </si>
  <si>
    <t>Briefing Call, Warren Wilson, Summit Strategies</t>
  </si>
  <si>
    <t>Meeting with Brian Silverman</t>
  </si>
  <si>
    <t>2001-05-16T18:30:00Z</t>
  </si>
  <si>
    <t>Review Microcell &amp; RIM presentations</t>
  </si>
  <si>
    <t>Phone call w/ Patrick Leon [650-470-1414 x201]</t>
  </si>
  <si>
    <t>Patrick Leon Hikari Capital International, Inc. 550 Lytton Avenue Palo Alto, CA 94301  pleon@hikariny.com Cell (Japan): 011 81 90 9296 7946 Office (Japan): 011 81 3 3402 2211 Cell: 415.596.4456 Phone: 650.470.1414 x201 Fax: 650.470.1415  www.hikaricapital.com</t>
  </si>
  <si>
    <t>Lee Garrisson re. meeting</t>
  </si>
  <si>
    <t>2001-06-06T13:00:00Z</t>
  </si>
  <si>
    <t>2001-01-26T14:00:00Z</t>
  </si>
  <si>
    <t>Revenue / Business Plan Meeting</t>
  </si>
  <si>
    <t>2001-07-09T15:30:00Z</t>
  </si>
  <si>
    <t>Lunch Chris</t>
  </si>
  <si>
    <t>2001-02-19T20:00:00Z</t>
  </si>
  <si>
    <t>Mississauga - RIM Mtg</t>
  </si>
  <si>
    <t>Familiarity of the technology. Technical meeting Overview / what it can do / how it will work /   2810 Matheson Rd (Credit Union tower)</t>
  </si>
  <si>
    <t>2001-01-24T19:00:00Z</t>
  </si>
  <si>
    <t>Review Financial Plan</t>
  </si>
  <si>
    <t>2001-05-01T17:00:00Z</t>
  </si>
  <si>
    <t>Unstrung.com/Josh Newman - Hero Spotlight interview</t>
  </si>
  <si>
    <t>2001-03-27T21:30:00Z</t>
  </si>
  <si>
    <t>Boardroom - 7th floor</t>
  </si>
  <si>
    <t>Partner Program</t>
  </si>
  <si>
    <t>Hi,  Dewaine would like to start at 4:30 pm (he has an interview at 4pm).  Hope that works?  Dale</t>
  </si>
  <si>
    <t>2001-07-31T13:00:00Z</t>
  </si>
  <si>
    <t>Call Hayden James in MiCo</t>
  </si>
  <si>
    <t>Dr. Turner</t>
  </si>
  <si>
    <t>2001-03-15T14:00:00Z</t>
  </si>
  <si>
    <t>Meeting w/ Ruder Finn in New York</t>
  </si>
  <si>
    <t>Katja Schroeder, Ruder Finn 301 East 57th Street New York, New York (212) 593-5863</t>
  </si>
  <si>
    <t>John Mc Donnough will call main line for me</t>
  </si>
  <si>
    <t>2001-03-02T15:00:00Z</t>
  </si>
  <si>
    <t>Shaun Purdue - Cancel</t>
  </si>
  <si>
    <t>Greg K @ his office</t>
  </si>
  <si>
    <t>2001-01-31T19:00:00Z</t>
  </si>
  <si>
    <t>Bill Meldrum and Peggy Wong</t>
  </si>
  <si>
    <t>Basement Bdrm (Big Rock)</t>
  </si>
  <si>
    <t>Meeting w/ Executive Team [as per Greg]</t>
  </si>
  <si>
    <t>2001-03-08T21:00:00Z</t>
  </si>
  <si>
    <t>Meeting with Meshele</t>
  </si>
  <si>
    <t>Light lunch</t>
  </si>
  <si>
    <t>2001-06-06T04:00:00Z</t>
  </si>
  <si>
    <t>2001-07-06T14:00:00Z</t>
  </si>
  <si>
    <t>RIM CALL</t>
  </si>
  <si>
    <t>2001-06-05T11:45:00Z</t>
  </si>
  <si>
    <t>Dep Toronto to San Jose</t>
  </si>
  <si>
    <t>2001-05-05T14:00:00Z</t>
  </si>
  <si>
    <t>2001-03-30T19:00:00Z</t>
  </si>
  <si>
    <t>Financing Presentation - CIBC World Markets [Jim Meloche]</t>
  </si>
  <si>
    <t>Meeting to discuss PR for license product</t>
  </si>
  <si>
    <t>Roger Banister [Wireless Banking Forum] 312.894.6444</t>
  </si>
  <si>
    <t>MEETING-5391</t>
  </si>
  <si>
    <t>2001-03-27T19:30:00Z</t>
  </si>
  <si>
    <t>He will initiate call</t>
  </si>
  <si>
    <t>Maurice Yip [referral from Dennis Venerus]</t>
  </si>
  <si>
    <t>See resume</t>
  </si>
  <si>
    <t>2001-02-11T19:00:00Z</t>
  </si>
  <si>
    <t>Greg re-plan review</t>
  </si>
  <si>
    <t>Dev Team</t>
  </si>
  <si>
    <t>2001-07-17T18:30:00Z</t>
  </si>
  <si>
    <t>Robin to call</t>
  </si>
  <si>
    <t>Telephone Interview w/ Kaiser Assoc.</t>
  </si>
  <si>
    <t>2001-06-18T16:00:00Z</t>
  </si>
  <si>
    <t>2001-02-02T14:00:00Z</t>
  </si>
  <si>
    <t>Bus Plan review with Greg &amp; Chris. KG &amp; Dewaine @ MIS Boardroom 260 King</t>
  </si>
  <si>
    <t>Brad C</t>
  </si>
  <si>
    <t>Meet w/ R&amp;D</t>
  </si>
  <si>
    <t>2002-12-13T20:30:00Z</t>
  </si>
  <si>
    <t>BOD Gift Catalog Review</t>
  </si>
  <si>
    <t>MEETING-540</t>
  </si>
  <si>
    <t>MBOs / Initial Work Plans Review</t>
  </si>
  <si>
    <t>2001-04-16T21:30:00Z</t>
  </si>
  <si>
    <t>They will initiate the call</t>
  </si>
  <si>
    <t>Matt &amp; Cliff Farrah &amp; Ryan Christie</t>
  </si>
  <si>
    <t>They will send document to you on Friday.  Review "Go to Market" Module Document before final on 19th.  202-454-2068</t>
  </si>
  <si>
    <t>2001-09-18T14:00:00Z</t>
  </si>
  <si>
    <t>2001-03-01T23:30:00Z</t>
  </si>
  <si>
    <t>loc. tbd</t>
  </si>
  <si>
    <t>Dinner w/ Brad Haines</t>
  </si>
  <si>
    <t>Next three months focus</t>
  </si>
  <si>
    <t>2001-04-11T19:30:00Z</t>
  </si>
  <si>
    <t>Meeting w/ Sandeep Kundra &amp; Intel Capital</t>
  </si>
  <si>
    <t>B1 BR</t>
  </si>
  <si>
    <t>FY2002 BUDGET PLANNING KICK-OFF MEETING</t>
  </si>
  <si>
    <t>2001-06-05T20:00:00Z</t>
  </si>
  <si>
    <t>Meet w/ George Richard</t>
  </si>
  <si>
    <t>Sitraka general mtg 49 ont fir7</t>
  </si>
  <si>
    <t>2001-04-06T12:00:00Z</t>
  </si>
  <si>
    <t>Michael Wilson</t>
  </si>
  <si>
    <t>Tom Wilkinson for Lunch</t>
  </si>
  <si>
    <t>2001-05-04T17:30:00Z</t>
  </si>
  <si>
    <t>2001-03-30T14:00:00Z</t>
  </si>
  <si>
    <t>Financing Presentation - JP Morgan H&amp;Q [Michael Shea]</t>
  </si>
  <si>
    <t>2001-06-22T12:00:00Z</t>
  </si>
  <si>
    <t>Chris Q</t>
  </si>
  <si>
    <t>GK MTG @ 260</t>
  </si>
  <si>
    <t>2001-01-16T20:00:00Z</t>
  </si>
  <si>
    <t>Brian Call Back</t>
  </si>
  <si>
    <t>2001-07-27T13:15:00Z</t>
  </si>
  <si>
    <t>7th Floor Mtg Rm.</t>
  </si>
  <si>
    <t>Managers Mtg -- RE:  1. Summer Event / 2. Update on transition</t>
  </si>
  <si>
    <t>2001-03-15T05:00:00Z</t>
  </si>
  <si>
    <t>Karna in New York - Meetings w/ Ruder Finn, Random Walker</t>
  </si>
  <si>
    <t>2001-05-31T15:00:00Z</t>
  </si>
  <si>
    <t>1:1 w/ each employee [David S./Karna/Venk]</t>
  </si>
  <si>
    <t>2001-04-20T13:00:00Z</t>
  </si>
  <si>
    <t>ALL-HANDS MEETING</t>
  </si>
  <si>
    <t>(5pm EST / 2pm PST)</t>
  </si>
  <si>
    <t>Communications Meeting (open forum)</t>
  </si>
  <si>
    <t>Domestic Dial In: 1 (888) 329-2154 Int'l Dial In: 1 (773) 843-6321 Passcode: 7608586#</t>
  </si>
  <si>
    <t>[karna.gupta, paul.cashmore, marek.szymborski]</t>
  </si>
  <si>
    <t>PS Meeting Room</t>
  </si>
  <si>
    <t>Team Meeting - Update with Karna</t>
  </si>
  <si>
    <t>Meet w/ Marketing</t>
  </si>
  <si>
    <t>Product Review -- Prime Rini &amp; Dewaine</t>
  </si>
  <si>
    <t>2001-09-05T18:00:00Z</t>
  </si>
  <si>
    <t>2001-02-23T14:00:00Z</t>
  </si>
  <si>
    <t>Rob Kline re. Conf call with RIM</t>
  </si>
  <si>
    <t>2001-07-13T12:00:00Z</t>
  </si>
  <si>
    <t>Meetings w/ AMS</t>
  </si>
  <si>
    <t>2001-05-04T13:00:00Z</t>
  </si>
  <si>
    <t>2001-03-30T13:00:00Z</t>
  </si>
  <si>
    <t>Prep for 9 am "Financing Presentation meeting w/ JP Morgan"</t>
  </si>
  <si>
    <t>[sweller, karna.gupta]</t>
  </si>
  <si>
    <t>I'll come to your office</t>
  </si>
  <si>
    <t>Telecom meeting with Scott</t>
  </si>
  <si>
    <t>2001-02-19T18:00:00Z</t>
  </si>
  <si>
    <t>I'm out of the office all of next week.  Glenn.</t>
  </si>
  <si>
    <t>David Blair [Brantas Corporation 905-238-5559]</t>
  </si>
  <si>
    <t>2001-09-07T04:00:00Z</t>
  </si>
  <si>
    <t>Lunch w/ Greg</t>
  </si>
  <si>
    <t>2001-03-14T14:00:00Z</t>
  </si>
  <si>
    <t>Media Training</t>
  </si>
  <si>
    <t>His office</t>
  </si>
  <si>
    <t>David Blair</t>
  </si>
  <si>
    <t>Luunch</t>
  </si>
  <si>
    <t>2001-05-31T14:00:00Z</t>
  </si>
  <si>
    <t>Greg &amp; Venk speak w/ employees [Q&amp;A]</t>
  </si>
  <si>
    <t>Chris &amp; Brad re. VC Pckg</t>
  </si>
  <si>
    <t>2001-01-03T21:15:00Z</t>
  </si>
  <si>
    <t>Agency.com call</t>
  </si>
  <si>
    <t>2001-06-15T14:00:00Z</t>
  </si>
  <si>
    <t>Interview w/ Michael Cohn, Report [Internet World]</t>
  </si>
  <si>
    <t>Call in # 1-800-432-3507 Participant Code:  526451  Cohn edits and is a contact for the M-Commerce section. He covers mobile and wireless technology and products. He is also a senior editor for the M-Commerce weekly e-newsletter. He was previously an editor at Beyond Computing magazine, and a writer for PC Magazine and Accounting Technology. Cohn has a bachelor's degree from the University of Pennsylvania.</t>
  </si>
  <si>
    <t>[kawarjit.bedi, ranand, rosh.radhakrishnan]</t>
  </si>
  <si>
    <t>2001-03-29T21:30:00Z</t>
  </si>
  <si>
    <t>Introduction to EMDS 3.0</t>
  </si>
  <si>
    <t>The EMDS team would like to invite you to an introduction to EMDS 3.0.  Presentation 1: "How to create an application." 1:30 - 2:30  Questions until 3:00.   Break: 3:00 - 3:15  Presentation 2: "These are the new items in 3.0."  3:15 - 4:00 Questions until 4:30.</t>
  </si>
  <si>
    <t>[kawarjit.bedi, mahesh, miyuki.goldman, ranand, rosh.radhakrishnan]</t>
  </si>
  <si>
    <t>New Recurring R&amp;D Meeting</t>
  </si>
  <si>
    <t>Please join me for bi-weekly R&amp;D meetings Tuesday in the Training Room.  We need a regular time for us all to get together, as there are a lot of things in motion.  During this meeting, I'll relay to you interesting news and activity within the company. It also gives us the chance to discuss our own activities, acknowledge accomplishments, and air issues of general interest. I look forward to seeing you at the first meeting next Tuesday afternoon. \Steve</t>
  </si>
  <si>
    <t>[kawarjit.bedi]</t>
  </si>
  <si>
    <t>Canceled: Weekly FS meeting: Persistence</t>
  </si>
  <si>
    <t>Meeting with DonG</t>
  </si>
  <si>
    <t>Discuss Persistent storage.</t>
  </si>
  <si>
    <t>[kawarjit.bedi, mahesh, ranand]</t>
  </si>
  <si>
    <t>2001-01-30T22:00:00Z</t>
  </si>
  <si>
    <t>[kawarjit.bedi, ranand]</t>
  </si>
  <si>
    <t>conference room: Palo Alto</t>
  </si>
  <si>
    <t>To discuss about common facility to read XML config file</t>
  </si>
  <si>
    <t>Qs to be discussed are: . Can we have a single XML config file ? (appids + monitoring + persistence + others ?) . Can we have a common facility to read XML config file ? If yes - what APIs do we need   to provide ? . Do we need a facility to write into this XML config file ? (ex. Admin tool trying to set   some monitoring parameters)  Attached is API for the XML config read facility implemented by Jin:</t>
  </si>
  <si>
    <t>[kawarjit.bedi, mahesh]</t>
  </si>
  <si>
    <t>2001-03-09T18:30:00Z</t>
  </si>
  <si>
    <t>finish code review</t>
  </si>
  <si>
    <t>[kawarjit.bedi, rgantly]</t>
  </si>
  <si>
    <t>External Review: Feature - Persistent Storage</t>
  </si>
  <si>
    <t>J2ME Demo from Phan</t>
  </si>
  <si>
    <t>MEETING-547</t>
  </si>
  <si>
    <t>2001-02-05T21:30:00Z</t>
  </si>
  <si>
    <t>Call with SAP</t>
  </si>
  <si>
    <t>Gents,  I am sending you the call-in info for the SAP conference call.  Prakash, I got your message about traveling.  I have asked Amitabh to be on the call as well so we should be covered. A major topic that SAP will want to talk about is offline applications.  Grant told me that his friend (and internal champion at SAP) got good feedback from our current positioning.  Thus, I would like to explore where they are now with wireless.   Another comment is that SAP is more focused now on deliverying wireless since they have hired dedicated people to head it up. Here is the dial in # for the call today. I will be available at the office until 1pm, then by mobile until 4:30pm should you need me.  CALL DATE:         FEB-05-2001  (Monday)  CALL TIME:         04:30 PM EASTERN TIME USA Toll Free Number: 888-593-8431  PASSCODE:          28811  LEADER:            Mr Thomas Jones   Regards,  Alex</t>
  </si>
  <si>
    <t>MEETING-5470</t>
  </si>
  <si>
    <t>Discussion for development of Portal-like shell for EMAS</t>
  </si>
  <si>
    <t>code review - persistence</t>
  </si>
  <si>
    <t>2001-01-16T22:30:00Z</t>
  </si>
  <si>
    <t>Canceled: Departmental Meeting</t>
  </si>
  <si>
    <t xml:space="preserve">Review of the week </t>
  </si>
  <si>
    <t xml:space="preserve">Status report from Managers </t>
  </si>
  <si>
    <t xml:space="preserve">2.6 Project Plan review (if available) </t>
  </si>
  <si>
    <t>chalk talk by Lisa on increasing the content in an outbound packet</t>
  </si>
  <si>
    <t>2001-01-08T22:30:00Z</t>
  </si>
  <si>
    <t>Internal Review: Functional specs for  Persistent Sorage</t>
  </si>
  <si>
    <t>Hello,  We would like to discuss the spec, and incorporate the feedback before the external review.  Thanks! - Kawarjit Bedi</t>
  </si>
  <si>
    <t>Updated: code review</t>
  </si>
  <si>
    <t>I have changed the timing of code review to accomodate technology road map presentation.</t>
  </si>
  <si>
    <t>2001-01-06T00:30:00Z</t>
  </si>
  <si>
    <t>To discuss: standard APIs to access external data source</t>
  </si>
  <si>
    <t>2001-03-01T22:30:00Z</t>
  </si>
  <si>
    <t>Meeting to discuss handling of appid switching with persistence</t>
  </si>
  <si>
    <t>To discuss handling of appid switching with persistence.</t>
  </si>
  <si>
    <t>Venks Conference Room</t>
  </si>
  <si>
    <t>Canceled: Analyst Summit meeting - make-up from Wednesday</t>
  </si>
  <si>
    <t>We are going to do this Wednesday instead of today.</t>
  </si>
  <si>
    <t>[kawarjit.bedi, mahesh, sausalito, ranand, sanjay.dubey]</t>
  </si>
  <si>
    <t xml:space="preserve">Update on 2.6 </t>
  </si>
  <si>
    <t xml:space="preserve">Quick Status Check from Managers </t>
  </si>
  <si>
    <t>Chalk talk on Offline Browsing by Sanjay</t>
  </si>
  <si>
    <t>[kawarjit.bedi, mahesh, ranand, sanjay.dubey]</t>
  </si>
  <si>
    <t>EPFM/EMDS/MACRO design discussion meeting</t>
  </si>
  <si>
    <t>1-1 Meeting</t>
  </si>
  <si>
    <t>How does this time work for you? \Steve</t>
  </si>
  <si>
    <t>[kchancellor]</t>
  </si>
  <si>
    <t>Karen Spicer Admin. Assist.</t>
  </si>
  <si>
    <t>2001-01-11T22:00:00Z</t>
  </si>
  <si>
    <t>Calvin Le</t>
  </si>
  <si>
    <t>Sue Scholpp - Admin Candidate</t>
  </si>
  <si>
    <t>2001-03-02T17:00:00Z</t>
  </si>
  <si>
    <t>Mark Stewart</t>
  </si>
  <si>
    <t>Ann Chau</t>
  </si>
  <si>
    <t>2001-02-15T22:00:00Z</t>
  </si>
  <si>
    <t>Enwisen Demo</t>
  </si>
  <si>
    <t>2001-02-27T17:45:00Z</t>
  </si>
  <si>
    <t>Srikanth</t>
  </si>
  <si>
    <t>Updated: Marketing Training</t>
  </si>
  <si>
    <t>2001-01-09T15:30:00Z</t>
  </si>
  <si>
    <t>David Meltzer 858-547-3567</t>
  </si>
  <si>
    <t>On-site Credit Union Meeting</t>
  </si>
  <si>
    <t>2001-01-09T22:00:00Z</t>
  </si>
  <si>
    <t>Sheri Gish</t>
  </si>
  <si>
    <t>2001-03-21T21:30:00Z</t>
  </si>
  <si>
    <t>Arun</t>
  </si>
  <si>
    <t>Sreenivas Madiraju - Conference call</t>
  </si>
  <si>
    <t>2002-11-19T20:00:00Z</t>
  </si>
  <si>
    <t>call me in my office - 703-476-8087</t>
  </si>
  <si>
    <t>Canceled: Sales Training Brainstorming - Requirements Determination</t>
  </si>
  <si>
    <t>This meeting is being postponed until the strategy session in San Jose in December. Thanks.  Stuart  The goal of this 2 hour meeting is to brainstorm: 1) What do we think we can deliver to the global sales force beginning 1/27/03 2) What are the required resources 3) Determine and assign high level action items 4) Location and logistics discussion (Entire Global Field Force in San Jose / Two sessions (NA/Japan)  / Japan Partners, etc.)  Please let me know if you would like to add items to the agenda or suggest modifications.  Thanks.  Stuart</t>
  </si>
  <si>
    <t>intro meeting</t>
  </si>
  <si>
    <t>Hi Matt,  It looks like this is the best slot for the both of us.  Would you be able to meet at this time?  Regards,  Alex</t>
  </si>
  <si>
    <t>2001-01-10T20:30:00Z</t>
  </si>
  <si>
    <t>Lunch - Sheri Gish</t>
  </si>
  <si>
    <t>Insurance 2001</t>
  </si>
  <si>
    <t>2001-03-21T15:30:00Z</t>
  </si>
  <si>
    <t>Call Srilatha</t>
  </si>
  <si>
    <t>[kchancellor, kfang]</t>
  </si>
  <si>
    <t>2001-03-06T20:00:00Z</t>
  </si>
  <si>
    <t>Lunch in Lieu of Meeting</t>
  </si>
  <si>
    <t>Today is Kathy's anniversary. In celebration I would like to invite each of you to lunch. This would take the place of our normal staff meeting.</t>
  </si>
  <si>
    <t>Lisa Chowder - Admin Candidate</t>
  </si>
  <si>
    <t>Updated: Finalize Performance Review</t>
  </si>
  <si>
    <t>2001-02-06T23:30:00Z</t>
  </si>
  <si>
    <t>Hiring discussion</t>
  </si>
  <si>
    <t>Kathy, I'd like to discuss the hiring of Rosh Nair and the status of the Visa application for Ravikumar Palanisamy.  I believe we've been waiting for over 3 months for Ravikumar's Visa application.  -Howard</t>
  </si>
  <si>
    <t>2001-03-06T16:45:00Z</t>
  </si>
  <si>
    <t>Rosie Gabriel</t>
  </si>
  <si>
    <t>2001-03-08T01:30:00Z</t>
  </si>
  <si>
    <t>Aquis - Lincoln Avenue -</t>
  </si>
  <si>
    <t>Lisa Hoopes - 482-1651</t>
  </si>
  <si>
    <t>San Carlos Willow and Lincoln.</t>
  </si>
  <si>
    <t>Run with Ruth</t>
  </si>
  <si>
    <t>[mahesh, kchancellor]</t>
  </si>
  <si>
    <t>Mahesh Rangamani</t>
  </si>
  <si>
    <t>2001-03-06T17:30:00Z</t>
  </si>
  <si>
    <t>Rosie Gabriel - Admin Asst.</t>
  </si>
  <si>
    <t>MEETING-552</t>
  </si>
  <si>
    <t>2001-01-25T20:30:00Z</t>
  </si>
  <si>
    <t>E*TRADE, Menlo Park</t>
  </si>
  <si>
    <t>Updated: AvocadoIT Roadmap Discussion, Alerts, discussions with E*Trade</t>
  </si>
  <si>
    <t xml:space="preserve">Meeting would start at 1:00pm and we'll leave here at 12:30pm.    1 hour </t>
  </si>
  <si>
    <t>AvocadoIT Roadmap Discussion 1 hour</t>
  </si>
  <si>
    <t>Alerts 1 hour</t>
  </si>
  <si>
    <t>Wireless Ads 1 hour</t>
  </si>
  <si>
    <t>General Discussion  Please let asap what portion of this time, if not all, you can be available.</t>
  </si>
  <si>
    <t>Lisa Crowder - Admin Candidate</t>
  </si>
  <si>
    <t>MEETING-5522</t>
  </si>
  <si>
    <t>[ruyben.seth, kchancellor]</t>
  </si>
  <si>
    <t>Employease demo training for David</t>
  </si>
  <si>
    <t>Hopefully, we will be able to load all the data by that time.  This will be prep meeting for David, what to show e-staff  on Monday, March 5.  Thanks, Ruyben.</t>
  </si>
  <si>
    <t>2001-01-18T19:30:00Z</t>
  </si>
  <si>
    <t>Employee Insurance Information Meeting</t>
  </si>
  <si>
    <t>2001-02-27T21:30:00Z</t>
  </si>
  <si>
    <t>Employease setup with Lori</t>
  </si>
  <si>
    <t>Lori from Jamcracker will come and show us how we can load all the data needed for the demo.  This will replace the original meeting.</t>
  </si>
  <si>
    <t>2001-02-16T20:00:00Z</t>
  </si>
  <si>
    <t>Updated: Review Implementation Plan for Employease</t>
  </si>
  <si>
    <t>2001-01-15T18:00:00Z</t>
  </si>
  <si>
    <t>David Chan - 829-4689</t>
  </si>
  <si>
    <t>Group Meeting ADR team</t>
  </si>
  <si>
    <t>Canceled: HR Staff Meeting</t>
  </si>
  <si>
    <t>Meeting with Mobilesys/Greg</t>
  </si>
  <si>
    <t>2001-03-09T19:00:00Z</t>
  </si>
  <si>
    <t>Call Ann for L1 processing - conference call.</t>
  </si>
  <si>
    <t>Rosie Gabriel - Admin. Candidate</t>
  </si>
  <si>
    <t>2001-02-23T22:00:00Z</t>
  </si>
  <si>
    <t>Linda Yamamoto</t>
  </si>
  <si>
    <t>2001-02-02T15:30:00Z</t>
  </si>
  <si>
    <t>Call Lisa Mattusch first thing this morning</t>
  </si>
  <si>
    <t>MEETING-5535</t>
  </si>
  <si>
    <t>Tamara VanSteenburgh</t>
  </si>
  <si>
    <t>Lisa Alberts-Mattusch</t>
  </si>
  <si>
    <t>2001-01-08T18:30:00Z</t>
  </si>
  <si>
    <t>2001-02-02T02:30:00Z</t>
  </si>
  <si>
    <t>MEETING-5541</t>
  </si>
  <si>
    <t>[rglover, kchancellor]</t>
  </si>
  <si>
    <t>?????????? TBD ????????????????</t>
  </si>
  <si>
    <t>Kathy Bye-Bye Lunch</t>
  </si>
  <si>
    <t>2001-01-06T00:00:00Z</t>
  </si>
  <si>
    <t>Exit Interview - Bryan Wiens</t>
  </si>
  <si>
    <t>2001-03-16T15:00:00Z</t>
  </si>
  <si>
    <t>Jaime - Positions</t>
  </si>
  <si>
    <t>Mike Naki - 401k (Consultant Broker)</t>
  </si>
  <si>
    <t>[sweller, kchancellor]</t>
  </si>
  <si>
    <t>Updated: Conference call with Jyoti Paul</t>
  </si>
  <si>
    <t>He'll be expecting a call from us tomorrow at this time.</t>
  </si>
  <si>
    <t>Recruit Room B</t>
  </si>
  <si>
    <t>Karen Spicer</t>
  </si>
  <si>
    <t>2001-02-09T18:40:00Z</t>
  </si>
  <si>
    <t>[kfang]</t>
  </si>
  <si>
    <t>2001-01-17T22:30:00Z</t>
  </si>
  <si>
    <t>Headcount Meeting</t>
  </si>
  <si>
    <t>Marie, I tried to schedule for 8:30 tomorrow morning like you suggested but it looks like David is not available.  Hope this works.</t>
  </si>
  <si>
    <t>MEETING-5551</t>
  </si>
  <si>
    <t>2001-04-06T22:30:00Z</t>
  </si>
  <si>
    <t>Gary Compeau</t>
  </si>
  <si>
    <t>2001-02-02T18:30:00Z</t>
  </si>
  <si>
    <t>Interview with Elba Linscott</t>
  </si>
  <si>
    <t>Elba will provide you with a resume tomorrow.</t>
  </si>
  <si>
    <t>MEETING-5553</t>
  </si>
  <si>
    <t>Here's his resume.  I will call you when he's ready as I have a feeling that the schedule will be totally off.</t>
  </si>
  <si>
    <t>2001-01-17T17:00:00Z</t>
  </si>
  <si>
    <t>Discuss Draft of Review</t>
  </si>
  <si>
    <t>2001-02-02T17:30:00Z</t>
  </si>
  <si>
    <t>Elba has expressed interest in the SE Manager position.  George has asked that the same people who interviewed Brad interview Elba as well to make sure our feedback is consistent.</t>
  </si>
  <si>
    <t>Phone interview with Jyoti Paul</t>
  </si>
  <si>
    <t>He will call you on the cell.</t>
  </si>
  <si>
    <t>MEETING-556</t>
  </si>
  <si>
    <t>Folks,  I have to be in the city (San Francisco) on Monday morning and need to move the staff meeting to later in the day. Please confirm that this time works for you.  Thanks,  Glenn.</t>
  </si>
  <si>
    <t>MEETING-5560</t>
  </si>
  <si>
    <t>Lisa Q, Interview with Chris Quinter</t>
  </si>
  <si>
    <t>I know this is kinda awkward (sp??) but George asked that the same people who interviewed Brad to interview Elba.  She is interested in interviewing for the SE Manager position.</t>
  </si>
  <si>
    <t>2001-01-26T23:30:00Z</t>
  </si>
  <si>
    <t>interview with Jyoti Paul</t>
  </si>
  <si>
    <t>To reconcile headcount in Finance vs. HR.</t>
  </si>
  <si>
    <t>Resume and Agenda to follow.  Sales Candidate for Penn, NY, New Jersey Area.</t>
  </si>
  <si>
    <t>2001-03-21T22:00:00Z</t>
  </si>
  <si>
    <t>Meeting with Evan Zane</t>
  </si>
  <si>
    <t>2001-02-19T23:00:00Z</t>
  </si>
  <si>
    <t>Lisa,   I know this is odd but George has requested that you interview Elba for the SE Manager as well.  George's goal is to interview both candidates and then make a decision on which one to pursue.    Thanks.</t>
  </si>
  <si>
    <t>This week's meeting is cancelled. Focus for the week will be sales training. We are meeting from 9-10 this morning to review the sales training presentations.  Thanks,  Glenn.</t>
  </si>
  <si>
    <t>2001-01-18T18:00:00Z</t>
  </si>
  <si>
    <t>Resume and Agenda to follow.  Sales Rep for Penn area.</t>
  </si>
  <si>
    <t>2001-02-19T17:00:00Z</t>
  </si>
  <si>
    <t>2001-02-07T20:00:00Z</t>
  </si>
  <si>
    <t>Updated: Interview with Brad Bull - Sales Account Manager - LA</t>
  </si>
  <si>
    <t>2001-01-12T23:30:00Z</t>
  </si>
  <si>
    <t>Updated: Interview with Robert Hubbell - Sun - GAM</t>
  </si>
  <si>
    <t>Resume and Agenda to follow.</t>
  </si>
  <si>
    <t>meeting to discuss candidates</t>
  </si>
  <si>
    <t>I got your email and am leaving right now but let's talk tomorrow.  Thanks.</t>
  </si>
  <si>
    <t>Interview with John Armbruster</t>
  </si>
  <si>
    <t>Sales Acct. Manager Candidate.  Will forward you resume via email.</t>
  </si>
  <si>
    <t>2001-01-27T00:30:00Z</t>
  </si>
  <si>
    <t>Candidate for Scott.  Resume attached.</t>
  </si>
  <si>
    <t>2001-06-12T17:00:00Z</t>
  </si>
  <si>
    <t>2001-01-12T20:30:00Z</t>
  </si>
  <si>
    <t>Lunch with Quinn</t>
  </si>
  <si>
    <t>2001-03-29T00:30:00Z</t>
  </si>
  <si>
    <t>Meeting with Attorney in San Jose</t>
  </si>
  <si>
    <t>2001-02-05T18:00:00Z</t>
  </si>
  <si>
    <t>2001-02-16T17:00:00Z</t>
  </si>
  <si>
    <t>Conference call with Jyoti Paul</t>
  </si>
  <si>
    <t>2001-01-26T00:30:00Z</t>
  </si>
  <si>
    <t>Interview with Kathleen Greene - PR Director Candidate</t>
  </si>
  <si>
    <t>phone interview for Dan Baca</t>
  </si>
  <si>
    <t>call Larry Salerno at 847-922-1006</t>
  </si>
  <si>
    <t>Interview with Rik Sandoval - PR Director Candidate</t>
  </si>
  <si>
    <t>Meeting:  Matt/Khou re: recruiting</t>
  </si>
  <si>
    <t>Jackie Peterson-phone interview</t>
  </si>
  <si>
    <t>Meeting to discuss HR Manager position</t>
  </si>
  <si>
    <t>David Swanson said he already talked to you about this.</t>
  </si>
  <si>
    <t>Meeting to go over staffing.</t>
  </si>
  <si>
    <t>2002-11-15T18:30:00Z</t>
  </si>
  <si>
    <t>Make sure Marc Friend is on his way back!</t>
  </si>
  <si>
    <t>MEETING-560</t>
  </si>
  <si>
    <t>2001-05-28T15:00:00Z</t>
  </si>
  <si>
    <t>Canceled: All Sales Conference Call</t>
  </si>
  <si>
    <t>No call on Memorial Day, May 28th.</t>
  </si>
  <si>
    <t>This candidate is coming in for an SE Manager position.  George asked that you be involved in this process.</t>
  </si>
  <si>
    <t>2001-01-10T22:00:00Z</t>
  </si>
  <si>
    <t>Updated: Interview with Eric Blando - Sales Candidate</t>
  </si>
  <si>
    <t>MEETING-5602</t>
  </si>
  <si>
    <t>2001-03-27T22:00:00Z</t>
  </si>
  <si>
    <t>Meeting to discuss HR Manager</t>
  </si>
  <si>
    <t>Meeting to go over staffing</t>
  </si>
  <si>
    <t>George asked that you be a part of the interview process for this.  This individual will be interviewing for a SE Manager position for the company.</t>
  </si>
  <si>
    <t>Interview with Michael Kedkad</t>
  </si>
  <si>
    <t>Scott,  I have him scheduled with Amitabh from 10:00 a.m. to 10:30 a.m.  I explained to Amitabh that you value his opinion and would like for him to meet with Michael.    So far this is what I know about Michael's salary history.  He was at 125K + bonus with LiveMetro.  He was at 110K + bonus at Vicinity.  He received options at both companies.  He's extremely interested in AvocadoIT, says we are his #1 choice at this time and very excited about moving forward.    Khou</t>
  </si>
  <si>
    <t>2001-01-08T19:30:00Z</t>
  </si>
  <si>
    <t>Updated: Interview with Brian McDonald - Sales Candidate</t>
  </si>
  <si>
    <t>I came by today at 2p.m. but you were already in the meeting with E-trade and Elisabeth said she wasn't sure when you would be out.</t>
  </si>
  <si>
    <t>2001-02-14T21:30:00Z</t>
  </si>
  <si>
    <t>Meeting on Phase I</t>
  </si>
  <si>
    <t>[kkerr, kfang]</t>
  </si>
  <si>
    <t>2001-02-01T21:30:00Z</t>
  </si>
  <si>
    <t>SE Manager.  Will forward resume to you.</t>
  </si>
  <si>
    <t>resume and schedule will follow.</t>
  </si>
  <si>
    <t>Updated: Performance Management Training</t>
  </si>
  <si>
    <t>2001-02-08T00:30:00Z</t>
  </si>
  <si>
    <t>Meeting w/Nomes</t>
  </si>
  <si>
    <t>George,   Interview with Elba.  Prakash and Lisa have both talked to her.</t>
  </si>
  <si>
    <t>Interview with Michael Kedkad.</t>
  </si>
  <si>
    <t>Canceled: Interview with Robert Scott - Atlanta Sales Candidate</t>
  </si>
  <si>
    <t>Meeting w/VENK</t>
  </si>
  <si>
    <t>Meet with Glenn to review plans</t>
  </si>
  <si>
    <t>Interview for SE Manager position.</t>
  </si>
  <si>
    <t>Lisa 9:00 Prakash 10:00 George 10:30</t>
  </si>
  <si>
    <t>[kholtkamp]</t>
  </si>
  <si>
    <t>2001-04-09T12:00:00Z</t>
  </si>
  <si>
    <t>München</t>
  </si>
  <si>
    <t>Commerzbank, Peter &amp; David</t>
  </si>
  <si>
    <t>Peter in München</t>
  </si>
  <si>
    <t>2001-05-20T23:00:00Z</t>
  </si>
  <si>
    <t>Accenture, Peter</t>
  </si>
  <si>
    <t>2001-05-02T13:30:00Z</t>
  </si>
  <si>
    <t>Peter privat</t>
  </si>
  <si>
    <t>2001-03-07T10:00:00Z</t>
  </si>
  <si>
    <t>Frankfurt</t>
  </si>
  <si>
    <t>T-System; Peter</t>
  </si>
  <si>
    <t>2001-02-06T15:00:00Z</t>
  </si>
  <si>
    <t>Friendlyway, Peter</t>
  </si>
  <si>
    <t>London</t>
  </si>
  <si>
    <t>Meeting mit Venk, Peter</t>
  </si>
  <si>
    <t>Updated: CCall:  European Marketing</t>
  </si>
  <si>
    <t>Topics: 888 329 2154 773 843 6321 6881597 #  4007187  1) 3.0 launch, announcing Accenture relationship in Europe as well as first European customer - Mamax 2) mapping of US marketing activities with European marketing activities 3) aligning marketing budgets  4) administrative - points of contact, bi-weekly call schedule, topics for future meetings</t>
  </si>
  <si>
    <t>Content Planning for Sales Training</t>
  </si>
  <si>
    <t>Hi Guys  Let's meet to review plans for the Marketing sessions in next week's sales training  Chris</t>
  </si>
  <si>
    <t>2001-05-17T16:00:00Z</t>
  </si>
  <si>
    <t>Conference Call with Marketing</t>
  </si>
  <si>
    <t>001-773-843-6321 Passcode: 6881597#</t>
  </si>
  <si>
    <t>2001-04-20T10:00:00Z</t>
  </si>
  <si>
    <t>EMC, Peter</t>
  </si>
  <si>
    <t>2001-04-13T22:00:00Z</t>
  </si>
  <si>
    <t>Uli Geb.</t>
  </si>
  <si>
    <t>14.04.1966</t>
  </si>
  <si>
    <t>2001-05-15T23:00:00Z</t>
  </si>
  <si>
    <t>Salesmeeting Peter, Christoph, Christian</t>
  </si>
  <si>
    <t>2001-03-31T18:00:00Z</t>
  </si>
  <si>
    <t>Brühl-Eckdorf</t>
  </si>
  <si>
    <t>Geburtstagsparty von Frank</t>
  </si>
  <si>
    <t>2001-01-22T13:30:00Z</t>
  </si>
  <si>
    <t>Mamax, Peter</t>
  </si>
  <si>
    <t>2001-05-10T23:00:00Z</t>
  </si>
  <si>
    <t>2001-08-14T22:00:00Z</t>
  </si>
  <si>
    <t>Deutschland</t>
  </si>
  <si>
    <t>Maria Himmelfahrt (z.T.)</t>
  </si>
  <si>
    <t>2001-04-20T08:00:00Z</t>
  </si>
  <si>
    <t>Ceros, Peter</t>
  </si>
  <si>
    <t>2001-04-18T08:30:00Z</t>
  </si>
  <si>
    <t>Düsselorf, Neuer Zollhof</t>
  </si>
  <si>
    <t>Frogdesign, Peter</t>
  </si>
  <si>
    <t>Peter evtl. Home-Office</t>
  </si>
  <si>
    <t>2001-01-09T13:00:00Z</t>
  </si>
  <si>
    <t>Meeting bei Genotel, Peter und Christoph</t>
  </si>
  <si>
    <t>001-773-8436321 Passcode 6881597#</t>
  </si>
  <si>
    <t>2001-06-08T12:00:00Z</t>
  </si>
  <si>
    <t>MEETING-5645</t>
  </si>
  <si>
    <t>2001-01-16T10:00:00Z</t>
  </si>
  <si>
    <t>2001-06-18T11:50:00Z</t>
  </si>
  <si>
    <t>2001-05-13T22:00:00Z</t>
  </si>
  <si>
    <t>Peter in Frankfurt</t>
  </si>
  <si>
    <t>Brühl</t>
  </si>
  <si>
    <t>Nicole</t>
  </si>
  <si>
    <t>2001-05-30T08:30:00Z</t>
  </si>
  <si>
    <t>ConfCall mit München</t>
  </si>
  <si>
    <t>2001-05-09T12:00:00Z</t>
  </si>
  <si>
    <t>Peter nach Nizza</t>
  </si>
  <si>
    <t>Hotel:  Mercure Cannes Mandelieu 6, allée des Cormorans F-06150 Cannes Tel: +33-4-93904300</t>
  </si>
  <si>
    <t>2001-04-12T06:00:00Z</t>
  </si>
  <si>
    <t>Neuss</t>
  </si>
  <si>
    <t>Werkstatt, Peter</t>
  </si>
  <si>
    <t>2001-12-20T23:00:00Z</t>
  </si>
  <si>
    <t>Christian Geb.</t>
  </si>
  <si>
    <t>2001-05-19T18:00:00Z</t>
  </si>
  <si>
    <t>Bergheim</t>
  </si>
  <si>
    <t>Abendessen, Udo, Yvonne, Daniel</t>
  </si>
  <si>
    <t>Düsseldorf, Forum Düsseldorf</t>
  </si>
  <si>
    <t>Strategische Partnerschaften, Peter</t>
  </si>
  <si>
    <t>FinazKaufhaus der Stadtsparkasse Düsseldorf / 3. Etage Berliner Allee 33, 40212 Düsseldorf</t>
  </si>
  <si>
    <t>Updated: Venk Addresses Europe (call in Dom: 888-811-3744, Int'l: 7738436314, pc: 6877972#)</t>
  </si>
  <si>
    <t>Peter Geb.</t>
  </si>
  <si>
    <t>2001-03-12T07:00:00Z</t>
  </si>
  <si>
    <t>Frau Wilde von allrounder anrufen bzgl. Termin mit Venk</t>
  </si>
  <si>
    <t>2002-08-14T22:00:00Z</t>
  </si>
  <si>
    <t>Peter in UK</t>
  </si>
  <si>
    <t>2001-02-09T10:00:00Z</t>
  </si>
  <si>
    <t>Braunschweig</t>
  </si>
  <si>
    <t>T-Nova, Peter und Christoph</t>
  </si>
  <si>
    <t>Düsseldorf</t>
  </si>
  <si>
    <t>Wien</t>
  </si>
  <si>
    <t>Connect Austria, Peter</t>
  </si>
  <si>
    <t>Termin 13:00 Uhr</t>
  </si>
  <si>
    <t>Abflug Venk mit BA 8194</t>
  </si>
  <si>
    <t>keine Termin für Peter, da seine Frau Geb.</t>
  </si>
  <si>
    <t>2001-04-08T22:00:00Z</t>
  </si>
  <si>
    <t>Peter Urlaub</t>
  </si>
  <si>
    <t>[atran, kholtkamp]</t>
  </si>
  <si>
    <t>2001-06-04T21:00:00Z</t>
  </si>
  <si>
    <t>Meeting:  Marketing All Hands</t>
  </si>
  <si>
    <t>MEETING-5668</t>
  </si>
  <si>
    <t>Peter in Berlin</t>
  </si>
  <si>
    <t>2001-03-13T12:20:00Z</t>
  </si>
  <si>
    <t>Ankunft Venk mit United 3608</t>
  </si>
  <si>
    <t>Venk conf call w/Europe (US: 888-330-4559, int'l: 773 843 6322, pc: 6082326)</t>
  </si>
  <si>
    <t>Venk will highlight the last Communications Meeting for you.</t>
  </si>
  <si>
    <t>2001-04-09T13:00:00Z</t>
  </si>
  <si>
    <t>Meeting KMPG, Peter &amp; David</t>
  </si>
  <si>
    <t>2001-01-23T09:00:00Z</t>
  </si>
  <si>
    <t>Meeting in Reigate</t>
  </si>
  <si>
    <t>09.00 - Exec Staff meeting. Attendees and agenda to be confirmed. 10.00 - Venk Introductions. 10.30 - Sales activities. 11.00 - Partner activities. 11.30 - Rob, Marketing. 12.30 - Guy, Development / Application support / IT.  13.00 - Lunch  14.00 - Open discussion  16.00 - Finish.</t>
  </si>
  <si>
    <t>Training in Düsseldorf</t>
  </si>
  <si>
    <t>2001-05-01T15:00:00Z</t>
  </si>
  <si>
    <t>Telefonkonfernz, Peter</t>
  </si>
  <si>
    <t>Bonn</t>
  </si>
  <si>
    <t>T-Mobil, Peter</t>
  </si>
  <si>
    <t>MEETING-5677</t>
  </si>
  <si>
    <t>Peter Conference Call</t>
  </si>
  <si>
    <t>2001-02-15T11:30:00Z</t>
  </si>
  <si>
    <t>Net-M Peter</t>
  </si>
  <si>
    <t>Saarbrücken</t>
  </si>
  <si>
    <t>Dialogika, Peter und Werner</t>
  </si>
  <si>
    <t>2001-01-15T09:00:00Z</t>
  </si>
  <si>
    <t>Meeting mit Infomedia, Peter und Christoph</t>
  </si>
  <si>
    <t>Mannheim</t>
  </si>
  <si>
    <t>mamax, David und Peter</t>
  </si>
  <si>
    <t>Termin um 10.00 Uhr</t>
  </si>
  <si>
    <t>Partnermeeting Accenture, Petre</t>
  </si>
  <si>
    <t>MEETING-5683</t>
  </si>
  <si>
    <t>2001-02-08T12:30:00Z</t>
  </si>
  <si>
    <t>Düsseldorf, Konferenzraum 601</t>
  </si>
  <si>
    <t>Meeting mit Herrn Kreutzer, Peter</t>
  </si>
  <si>
    <t>Fax: 02407-914029</t>
  </si>
  <si>
    <t>[kkerr]</t>
  </si>
  <si>
    <t>2001-03-12T23:30:00Z</t>
  </si>
  <si>
    <t>Chad Pederson (Voxeo) re UPshot voice opportunity</t>
  </si>
  <si>
    <t>Meet with Kelsey re account targets</t>
  </si>
  <si>
    <t>Meet with John Lee, Sun</t>
  </si>
  <si>
    <t>meeting is at 11:30 to noon, leave here at 11:00.</t>
  </si>
  <si>
    <t>Menlo Park, Sun Quentin, bldg 15</t>
  </si>
  <si>
    <t>Meeting with James Simon - Sun</t>
  </si>
  <si>
    <t>meeting starts at 10:00, leave here at 9:30am.</t>
  </si>
  <si>
    <t>[kkerr, bagrawal]</t>
  </si>
  <si>
    <t>2001-04-25T19:00:00Z</t>
  </si>
  <si>
    <t>ETRADE - Monitoring Report Review</t>
  </si>
  <si>
    <t>Joe would like to meet to discuss the application monitoring reports.  We are planning to send him the reports for review following our meeting this afternoon.  He will review them and then discuss with us Weds.  Thanks, Lisa</t>
  </si>
  <si>
    <t>Call with Wendy and Joe re ads</t>
  </si>
  <si>
    <t>2001-01-07T20:00:00Z</t>
  </si>
  <si>
    <t>Updated: Review Sales Training w/Venk, Prakash, Glenn, Gene &amp; Alex (Call in #: 1-800-446-1941, pc: 6647452#)</t>
  </si>
  <si>
    <t>Had to move this meeting to accommodate Gene's flight schedule.  Please let me know if there are any conflicts!  Thanks, Amy</t>
  </si>
  <si>
    <t>2001-03-27T01:30:00Z</t>
  </si>
  <si>
    <t>Call with Malcolm Webb (Upshot)</t>
  </si>
  <si>
    <t>2001-01-12T00:30:00Z</t>
  </si>
  <si>
    <t>Kelsey/Helen re: Sun</t>
  </si>
  <si>
    <t>Meeting with Don and David</t>
  </si>
  <si>
    <t>2001-01-09T01:00:00Z</t>
  </si>
  <si>
    <t>Call with Shirish Netke, Sun</t>
  </si>
  <si>
    <t>MEETING-5694</t>
  </si>
  <si>
    <t>[betty.bauza, kkerr]</t>
  </si>
  <si>
    <t>2001-03-05T22:00:00Z</t>
  </si>
  <si>
    <t>Meet with Kelsey re: CGE&amp;Y</t>
  </si>
  <si>
    <t>Do you have time to meet with me today to go over some accounts?  Thx. K</t>
  </si>
  <si>
    <t>Call with Accenture re: Sun</t>
  </si>
  <si>
    <t>MEETING-57</t>
  </si>
  <si>
    <t>2002-10-25T16:00:00Z</t>
  </si>
  <si>
    <t>Halloween Card</t>
  </si>
  <si>
    <t>Meeting with Kristen Lenfest</t>
  </si>
  <si>
    <t>Call with E*TRADE Canada re: hours (rescheduled)</t>
  </si>
  <si>
    <t>Call with Tom Rollins</t>
  </si>
  <si>
    <t>2001-03-21T18:45:00Z</t>
  </si>
  <si>
    <t>Lunch with George</t>
  </si>
  <si>
    <t>Be there at noon, leave at 10:45</t>
  </si>
  <si>
    <t>Call with Malcolm at Upshot</t>
  </si>
  <si>
    <t>Agenda: Requirements for test server (John - this is all I need you for, probably the first 15 minutes is all) RIM - implementation timing.  He wants the application based on the WAP application spec - no changes. Alerts - what does EP offer? Maintenance retainer</t>
  </si>
  <si>
    <t>Take Kathy to airport/Hertz</t>
  </si>
  <si>
    <t>PAL 01</t>
  </si>
  <si>
    <t>Meeting with Jorg (Accenture)</t>
  </si>
  <si>
    <t>leave here at 10:00, meeting at 10:30</t>
  </si>
  <si>
    <t>cell phone</t>
  </si>
  <si>
    <t>Call with Fortunata and AT&amp;T Wireless reps</t>
  </si>
  <si>
    <t>(confirmed) E*TRADE meeting with Howard Mandell and Kevin Zerber and Joe regarding voice project</t>
  </si>
  <si>
    <t>The meeting starts at 1:30pm.  You should leave here at 1:00pm. Call Joe's cell phone when you get there 650.281.7010 and he'll take you to the meeting.  Howard Mandell is the Technical lead on the voice project Kevin Zerber is an architect and is working on E*TRADE's "New Application Framework" (XML) and voice project.</t>
  </si>
  <si>
    <t>2001-02-12T22:30:00Z</t>
  </si>
  <si>
    <t>Meeting at school re: swim team</t>
  </si>
  <si>
    <t>2001-02-02T19:30:00Z</t>
  </si>
  <si>
    <t>Net App.. Sunnyvale Location</t>
  </si>
  <si>
    <t>Net App Joint Sales Engagement with James Dreyer - NW Sales Manager and team</t>
  </si>
  <si>
    <t>James meeting starts at 12 noon.. I told him we would get there between 11:30 and 11:45am..   Expect to be there till 1 or 1:30pm ish..</t>
  </si>
  <si>
    <t>Meeting with Diversinet to hear their latest wireless security offering</t>
  </si>
  <si>
    <t>2001-03-09T17:15:00Z</t>
  </si>
  <si>
    <t>Meeting with John</t>
  </si>
  <si>
    <t>Meeting at 10:00, leave at 9:30</t>
  </si>
  <si>
    <t>Call with Intel (Howard Schiff)</t>
  </si>
  <si>
    <t>Call with E*TRADE to go over WAP ad placement</t>
  </si>
  <si>
    <t>2001-05-11T19:00:00Z</t>
  </si>
  <si>
    <t>E*TRADE/AvocadoIT meeting with Joe Raymond</t>
  </si>
  <si>
    <t>MEETING-5714</t>
  </si>
  <si>
    <t>Broomfield, CO</t>
  </si>
  <si>
    <t>Meet with Joe Barkoviac - Sun</t>
  </si>
  <si>
    <t>AvocadoIT Roadmap Discussion, Alerts, discussions with E*Trade</t>
  </si>
  <si>
    <t>Upshot meeting - confirmed</t>
  </si>
  <si>
    <t>meet with Don</t>
  </si>
  <si>
    <t>Call with Joe Barkoviak re lost business - tentative</t>
  </si>
  <si>
    <t>Updated: Sales Training Planning</t>
  </si>
  <si>
    <t>Meeting with E*TRADE - NOW - Joe's here.  Meet us in Sunnyvale</t>
  </si>
  <si>
    <t>2001-02-14T03:00:00Z</t>
  </si>
  <si>
    <t>room U-9</t>
  </si>
  <si>
    <t>Swim team meeting @ OGHS</t>
  </si>
  <si>
    <t>E*TRADE meeting</t>
  </si>
  <si>
    <t>meeting starts at 11:30, leave here at 11</t>
  </si>
  <si>
    <t>Call with Ingrid Bjel - ETC</t>
  </si>
  <si>
    <t>E*TRADE Canada call</t>
  </si>
  <si>
    <t>meet with kelsey re selling with interwoven</t>
  </si>
  <si>
    <t>2001-01-09T17:00:00Z</t>
  </si>
  <si>
    <t>210 Hacienda Drive - Second Floor</t>
  </si>
  <si>
    <t>Meeting with Driving Media</t>
  </si>
  <si>
    <t xml:space="preserve">Meeting is at 9:30, leave here at 9:00a.  With: </t>
  </si>
  <si>
    <t xml:space="preserve">Lee Pearson, VP Product Development </t>
  </si>
  <si>
    <t>Howard Jacobs, SVP Marketing &amp; Business Development  Corner of Winchester and Hacienda  Sign in front says Silicon Entertainment (a sister company)</t>
  </si>
  <si>
    <t>[kkerr, ruyben.seth]</t>
  </si>
  <si>
    <t>Call back Mike Merechek at Net App re Franklin</t>
  </si>
  <si>
    <t>2001-01-26T17:30:00Z</t>
  </si>
  <si>
    <t>Pricing for Corillian with Andy Tran</t>
  </si>
  <si>
    <t>Alex - sorry we didn't get a chance to work on this today.  But I'm looking forward to working on this with you on Friday.  Let's use this time to talk about enterprise sw strategy, too.  thanks!  andy</t>
  </si>
  <si>
    <t>http://maps.yahoo.com/py/ddResults.py?Pyt=Tmap&amp;newname=AvocadoIT,+Inc.&amp;newdesc=&amp;newtname=&amp;newtdesc=&amp;newaddr=2211+N+First+St&amp;newcsz=San+Jose,+CA+95131-2021&amp;newcountry=us&amp;newtaddr=19210+Monterey+Road&amp;newtcsz=Morgan+Hill,+CA+95037-2704&amp;newtcountry=us   Please join us in wishing Helen a Farewell.  Starts at 11:30, leave here at 11.  Kindly RSVP by 4:00 Tuesday 4/10/01.  Jackie Valle</t>
  </si>
  <si>
    <t>Call with Tom Rollins at Sun</t>
  </si>
  <si>
    <t>Meet with George and Toshi re: E*TRADE</t>
  </si>
  <si>
    <t>Palo Alto (PAL 01)</t>
  </si>
  <si>
    <t>Meeting with John Dutra, Corporate CIO Sun IR/IT</t>
  </si>
  <si>
    <t>meeting starts at 10:30am, leave here at 10:00</t>
  </si>
  <si>
    <t>Newark</t>
  </si>
  <si>
    <t>Kevin Sheehan - Nortel</t>
  </si>
  <si>
    <t>Be there are noon</t>
  </si>
  <si>
    <t>[atran, sanjay.dubey]</t>
  </si>
  <si>
    <t>Call with Ed Mahon - Accenture</t>
  </si>
  <si>
    <t>602.237.4240</t>
  </si>
  <si>
    <t>Call Rich Coglianese with CashEdge re pricing</t>
  </si>
  <si>
    <t>Swim meet, OGHS @ Pioneer</t>
  </si>
  <si>
    <t>drinks with Laura Henderson - updated time (later)</t>
  </si>
  <si>
    <t>2001-02-01T20:30:00Z</t>
  </si>
  <si>
    <t>Updated: Interview with Alex Nerland - GAM candidate</t>
  </si>
  <si>
    <t>Meeting Jim</t>
  </si>
  <si>
    <t>Conf call with E*TRADE Canada re: open issues</t>
  </si>
  <si>
    <t>Phone meeting with Thinque/Rich Love</t>
  </si>
  <si>
    <t>Meeting with Broadbase</t>
  </si>
  <si>
    <t>Meeting starts at 11:30/12:00, . Soujanya Bhumkar Director, Product Strategy 650-330-8642 sbhumkar@broadbase.com 181 Constitution Drive* Menlo Park, CA  94025</t>
  </si>
  <si>
    <t>Take Joe Raymond to Analysts' meeting</t>
  </si>
  <si>
    <t>He's speaking with analysts at 11:00am</t>
  </si>
  <si>
    <t>Swim meet, Piedmont Hills @ OGHS</t>
  </si>
  <si>
    <t>2001-04-03T17:15:00Z</t>
  </si>
  <si>
    <t>Sausalito conf room</t>
  </si>
  <si>
    <t>Sales meeting - new partners</t>
  </si>
  <si>
    <t>2001-01-30T01:00:00Z</t>
  </si>
  <si>
    <t>Call with Driving Media and CGE&amp;Y</t>
  </si>
  <si>
    <t>Dinner with Julie Shevlin</t>
  </si>
  <si>
    <t>Sunnyvale Interwoven offices</t>
  </si>
  <si>
    <t>Meeting starts at 2:00, leave here at 1:30</t>
  </si>
  <si>
    <t>meet with Joe re contract</t>
  </si>
  <si>
    <t>meeting starts at 10:00, leave here at 9:30</t>
  </si>
  <si>
    <t>Call with Rick</t>
  </si>
  <si>
    <t>Call starts at 12:00, leave here at 11:30. at 408.274.6484</t>
  </si>
  <si>
    <t>Sun - meeting with Shirish Netke</t>
  </si>
  <si>
    <t>Customer expecting a demo to be loaded at this time. Meeting starts at 2:00pm leave here at 1:30.</t>
  </si>
  <si>
    <t>2001-03-13T02:30:00Z</t>
  </si>
  <si>
    <t>Birk's SC</t>
  </si>
  <si>
    <t>Dinner with UW Dean</t>
  </si>
  <si>
    <t>980.6400 Anne Fitzmaurice Adams [anne@engr.washington.edu]</t>
  </si>
  <si>
    <t>MEETING-5761</t>
  </si>
  <si>
    <t>2001-05-11T20:00:00Z</t>
  </si>
  <si>
    <t>Sun pre-bid meeting for RFP</t>
  </si>
  <si>
    <t>Kelsey/Don 1 on 1</t>
  </si>
  <si>
    <t>Swim meet, Mt. Pleasant @ OGHS</t>
  </si>
  <si>
    <t>MEETING-5764</t>
  </si>
  <si>
    <t>Company meeting</t>
  </si>
  <si>
    <t>Call with Upshot re RIM project</t>
  </si>
  <si>
    <t>Malcolm will call me.</t>
  </si>
  <si>
    <t>2001-01-19T17:00:00Z</t>
  </si>
  <si>
    <t>Malcolm call re: Cost Justification</t>
  </si>
  <si>
    <t>Call with Malcolm</t>
  </si>
  <si>
    <t>Bridge</t>
  </si>
  <si>
    <t>Meeting with Voxeo on Upshot</t>
  </si>
  <si>
    <t>Venk/Alex T re: Pricing</t>
  </si>
  <si>
    <t>Call Ingrid</t>
  </si>
  <si>
    <t>Send email to Amy and Lisa Crowder to set up E*TRADE meetings</t>
  </si>
  <si>
    <t>Swim meet, Prospect @ OGHS</t>
  </si>
  <si>
    <t>MEETING-5773</t>
  </si>
  <si>
    <t>Joe's here from E*TRADE now.  Please come to the Fremont Conf room!</t>
  </si>
  <si>
    <t>Meeting SJ</t>
  </si>
  <si>
    <t>Meet with Tom Rollins (Sun) re opps at Sun</t>
  </si>
  <si>
    <t>MEETING-5776</t>
  </si>
  <si>
    <t>Call with Voxeo</t>
  </si>
  <si>
    <t>Dial in:  1-800-747-5150 Pin:      2922381</t>
  </si>
  <si>
    <t>2001-03-06T00:30:00Z</t>
  </si>
  <si>
    <t>Meet with Voxeo</t>
  </si>
  <si>
    <t>call Janette Mikity at Bell South today???</t>
  </si>
  <si>
    <t>MEETING-5779</t>
  </si>
  <si>
    <t>2001-02-20T19:00:00Z</t>
  </si>
  <si>
    <t>Reschedule E*TRADE/AvocadoIT weekly status call</t>
  </si>
  <si>
    <t>2001-01-02T19:00:00Z</t>
  </si>
  <si>
    <t>Call Grant about SIS</t>
  </si>
  <si>
    <t>2001-05-01T21:00:00Z</t>
  </si>
  <si>
    <t>Call with E*TRADE Canada re hours</t>
  </si>
  <si>
    <t>Swim meet, Willow Glen @ OGHS</t>
  </si>
  <si>
    <t>2001-03-20T17:00:00Z</t>
  </si>
  <si>
    <t>Call with JOe Raymond</t>
  </si>
  <si>
    <t>Santa Clara conf room</t>
  </si>
  <si>
    <t>2001-01-10T18:30:00Z</t>
  </si>
  <si>
    <t>Updated: (10 minutes) E-Trade Discussion w/Venk, Barry &amp; Kelsey</t>
  </si>
  <si>
    <t>Sorry!  Venk had to leave for the day.  I've rescheduled for tomorrow.  Amy</t>
  </si>
  <si>
    <t>MEETING-5787</t>
  </si>
  <si>
    <t>2001-03-12T18:30:00Z</t>
  </si>
  <si>
    <t>Meeting with Brent Arslaner - Broadbase</t>
  </si>
  <si>
    <t>meeting starts at 11:00am</t>
  </si>
  <si>
    <t>E*TRADE Meeting</t>
  </si>
  <si>
    <t>2001-03-10T16:00:00Z</t>
  </si>
  <si>
    <t>Nail appt - Kim</t>
  </si>
  <si>
    <t>Swim meet, OGHS @ Lincoln</t>
  </si>
  <si>
    <t>2001-03-29T22:30:00Z</t>
  </si>
  <si>
    <t>meeting in SF</t>
  </si>
  <si>
    <t>starts at 2:00 leave at 1:00</t>
  </si>
  <si>
    <t>Call with Accenture and EP re: Sun opp</t>
  </si>
  <si>
    <t>MEETING-5796</t>
  </si>
  <si>
    <t>Call with E*TRADE re reporting - tentative</t>
  </si>
  <si>
    <t>2001-01-18T16:00:00Z</t>
  </si>
  <si>
    <t>conf call with Shawn Swanson</t>
  </si>
  <si>
    <t>Call Helen on her cell phone at 408-829-6120 shawn (415) 377-5163</t>
  </si>
  <si>
    <t>2001-03-14T19:30:00Z</t>
  </si>
  <si>
    <t>conf call with Ingrid at ET Canada</t>
  </si>
  <si>
    <t>Proposed agenda is:  - timesheets and hours - Customer workflow document - Next steps for RIM and Palm applications - Set up time for AvocadoIT update and roadmap</t>
  </si>
  <si>
    <t>Updated: E*Trade Canada call</t>
  </si>
  <si>
    <t>Jasmina &amp; Ingrid want to discuss the E*Trade Canada launch (which isn't being helped by their website changes).  They are also trying to make some changes to their site for their '60 seconds' campaign.  Kelsey, they would like you to be on this call.</t>
  </si>
  <si>
    <t>2002-12-14T04:00:00Z</t>
  </si>
  <si>
    <t>Mark leaves SFO/PIT 10:50pm</t>
  </si>
  <si>
    <t>City</t>
  </si>
  <si>
    <t>Lunch Rick</t>
  </si>
  <si>
    <t>San Carlos</t>
  </si>
  <si>
    <t>Meeting with Deepak Vij at Corio</t>
  </si>
  <si>
    <t>Meeting starts at 2:00, leave here at 1:00pm 959 Skyway Road, Suite 100 San Carlos, CA 94070 main number is 650.232.3000</t>
  </si>
  <si>
    <t>2001-04-28T01:00:00Z</t>
  </si>
  <si>
    <t>Dinner with Bruce and Sharon???</t>
  </si>
  <si>
    <t>Call with Rob Stewart (Sun)</t>
  </si>
  <si>
    <t>I sent this list of questions to go over.</t>
  </si>
  <si>
    <t>Swim meet, OGHS at Overfelt</t>
  </si>
  <si>
    <t>2001-03-19T22:30:00Z</t>
  </si>
  <si>
    <t>Call with Upshot - tentative</t>
  </si>
  <si>
    <t>? either Campbell or AvocadoIT offices</t>
  </si>
  <si>
    <t>Meeting with Driving Media and CGE&amp;Y - tentative</t>
  </si>
  <si>
    <t>meeting starts at 10:00</t>
  </si>
  <si>
    <t>Call Brent Arslaner at Broadbase today</t>
  </si>
  <si>
    <t>2001-01-20T21:00:00Z</t>
  </si>
  <si>
    <t>1:15pm</t>
  </si>
  <si>
    <t>Lunch - Scott's Jack London Square</t>
  </si>
  <si>
    <t>2 Broadway, Oakland.  510.444.3456 "Kerr"</t>
  </si>
  <si>
    <t>Call with Joe Raymond</t>
  </si>
  <si>
    <t>Updated: Meeting with John Dutra at Sun  will get directions</t>
  </si>
  <si>
    <t>he is at:  901 San Antonio Rd  Palo Alto CA 94303  Admin  Marie Baker  650-336-7671</t>
  </si>
  <si>
    <t>MEETING-5811</t>
  </si>
  <si>
    <t>2001-04-24T20:30:00Z</t>
  </si>
  <si>
    <t>Call #: 877 864-2237, Passcode: 6672465#</t>
  </si>
  <si>
    <t>Updated: Network Appliance/AvocadoIT JVP and SFE call</t>
  </si>
  <si>
    <t>We'll have to have a con call for this.  Friday: March 30th Time:  10am  (pst) Call in #: 877 864-2237 Passcode: 6672465#   -------------- Mike's number 248 263-3238   ------------------- Helen and Scott,  Mike Brown is taking over for Cam Prymak at Net App.  Mike needs to be educated on what we're doing with our partnership and some of the accounts we're working on.  We've already presented to Cam Prymak and team back in February, but we also need to get Mike up to speed.. Especially since he is the one to now convince in order to focus his sales team appropriately.    Can both of you be on this call.. ?   I doubt this will take an hour.. but I've scheduled one nonetheless.  Helen and I could actually call you Scott and then 3-way Mike in.. Please confirm your participation..  Thanks Toni</t>
  </si>
  <si>
    <t>Call Ingrid Bjel at E*TRADE Canada</t>
  </si>
  <si>
    <t>2001-03-06T21:45:00Z</t>
  </si>
  <si>
    <t>Accenture PA, 1661 Pagemill Road</t>
  </si>
  <si>
    <t>Meeting with Jorg at Accenture</t>
  </si>
  <si>
    <t>Meeting starts at 2:15PM leave here at 1:45</t>
  </si>
  <si>
    <t>2001-02-27T18:45:00Z</t>
  </si>
  <si>
    <t>Providian meeting</t>
  </si>
  <si>
    <t>Red Herring</t>
  </si>
  <si>
    <t>2001-04-27T18:45:00Z</t>
  </si>
  <si>
    <t>Faultline (in Sunnyvale)</t>
  </si>
  <si>
    <t>Lunch with Debbie Diersch and Kevin Sheehan</t>
  </si>
  <si>
    <t>Let's leave here at 11:45 - reservations are for noon</t>
  </si>
  <si>
    <t>Updated: net app meeting prep</t>
  </si>
  <si>
    <t>Morgan Hill Conference Room</t>
  </si>
  <si>
    <t>Call with E*TRADE Canada re: AE hours</t>
  </si>
  <si>
    <t>[atran, rglover, rsilverton]</t>
  </si>
  <si>
    <t>Mobile Design Studio Training</t>
  </si>
  <si>
    <t>**** Donivan ****  Alex  Looks like this will work. I've checked Donivan's availability and it should be ok - can you please send the meeting maker to him too.   Objectives of the session would be to:  Provide an overview of how the ERT/EDS/EMDS works Give people a chance to do some simple mobilization of 1-2 pages Enable them to understand some of the limitations of the tool Q &amp; A.  Anything you'd want to add?  Chris   **** Chris *****  It looks like 1/4/00 from 10 to 4 works for marketing.  I believe that we will have 8-10 people.  Please confirm on your end.  Thanks.  Alex Tran  *****************************************************************************************  Gang,  I'm trying to setup basic training for marketing on the tool.  Normally, training lasts for 1 to 2 weeks.  Since we're not expected to become SEs or AEs soon, we can probably get away with one day's worth of training.  Please let me know is this date works for you.  Thanks.  Alex</t>
  </si>
  <si>
    <t>MEETING-5820</t>
  </si>
  <si>
    <t>2001-01-30T20:00:00Z</t>
  </si>
  <si>
    <t>Ming's in Palo Alto</t>
  </si>
  <si>
    <t>Lunch with Meshele and Marcia</t>
  </si>
  <si>
    <t>Updated: Interview with Dai Truong - Sales Engineer Candidate</t>
  </si>
  <si>
    <t>Requested per David Chan.</t>
  </si>
  <si>
    <t>[sweller, rcanual, larry.salerno]</t>
  </si>
  <si>
    <t>2001-09-28T22:30:00Z</t>
  </si>
  <si>
    <t>US: 877-864-2237    Passcode: 782-1603#  Title: Siebel Team</t>
  </si>
  <si>
    <t>Team Meeting for the Siebel User Conf</t>
  </si>
  <si>
    <t>Given that this is our last day in the office and we will be arriving at different time, this is for the team to clarify logistics, roles, and brainstorm on team tactics we can use to be a pack of wolves focused on the kill - in our case generating 10 qualified leads.</t>
  </si>
  <si>
    <t>[larry.salerno]</t>
  </si>
  <si>
    <t>HP Seminar - St Paul</t>
  </si>
  <si>
    <t>2001-05-15T13:00:00Z</t>
  </si>
  <si>
    <t>CIQ Exec Breakfast    - Tim Therault, Northern Trust</t>
  </si>
  <si>
    <t>Hp Training - St Paul MN</t>
  </si>
  <si>
    <t>2001-09-27T18:00:00Z</t>
  </si>
  <si>
    <t>Matt, Peter, Mike, Chris &amp; Larry re: Acct Management Perspective (877-865-7028, pc: 7728555#)</t>
  </si>
  <si>
    <t>MEETING-5828</t>
  </si>
  <si>
    <t>Kemper Insurance</t>
  </si>
  <si>
    <t>Meet w/HP</t>
  </si>
  <si>
    <t>Meet:  Matt/Alex</t>
  </si>
  <si>
    <t>Hey - Shall we try again?  Hoping we can cover topics you suggested.  Matt</t>
  </si>
  <si>
    <t>2001-04-04T13:00:00Z</t>
  </si>
  <si>
    <t>[atran, larry.salerno]</t>
  </si>
  <si>
    <t>2001-06-04T15:00:00Z</t>
  </si>
  <si>
    <t>No conference call today   8am PST on Mondays, as needed, in the Sausalito conference room    Call in#:</t>
  </si>
  <si>
    <t>Updated: Venk/Larry S (Please call Venk w:408-562-8010 or m:408-483-5931)</t>
  </si>
  <si>
    <t>Had to move this one because there is a Board Meeting on Friday. Amy</t>
  </si>
  <si>
    <t>[larry.salerno, ray.rahamin]</t>
  </si>
  <si>
    <t>2001-03-13T17:30:00Z</t>
  </si>
  <si>
    <t>Detroit Edison Conference Call per Larry Salerno</t>
  </si>
  <si>
    <t>Time:</t>
  </si>
  <si>
    <t>9:30 to 10:30AM PST  Call in #:</t>
  </si>
  <si>
    <t>1-877-865-7029  Passcode:</t>
  </si>
  <si>
    <t>6466911#  Conf. #:</t>
  </si>
  <si>
    <t>3708985 (Larry's use only)</t>
  </si>
  <si>
    <t>[rcanual, larry.salerno]</t>
  </si>
  <si>
    <t>2001-08-06T16:00:00Z</t>
  </si>
  <si>
    <t>Canceled: Sales Conf. Call per Peter S.</t>
  </si>
  <si>
    <t>Call in:</t>
  </si>
  <si>
    <t>1-877-865-7025  Intnl #:</t>
  </si>
  <si>
    <t>773-843-6306  Pass Code:</t>
  </si>
  <si>
    <t>7503999  Conf. #:</t>
  </si>
  <si>
    <t>4469307 (Peter's use only)</t>
  </si>
  <si>
    <t>MEETING-5838</t>
  </si>
  <si>
    <t>Chris' office</t>
  </si>
  <si>
    <t>Training Overview</t>
  </si>
  <si>
    <t>GM Mtg</t>
  </si>
  <si>
    <t>Johnson Controls</t>
  </si>
  <si>
    <t>CBOT Mtg</t>
  </si>
  <si>
    <t>Updated: Mandatory Sales Team Conf Call (1-877-864-2237, pc: 7005176#)</t>
  </si>
  <si>
    <t>2001-05-03T13:00:00Z</t>
  </si>
  <si>
    <t>Gartner Group/Siemens Conf</t>
  </si>
  <si>
    <t>MEETING-5849</t>
  </si>
  <si>
    <t>Webex Seminar</t>
  </si>
  <si>
    <t>Venk, Larry &amp; Peter Sales Call (800-446-1941, pc: 6495041#)</t>
  </si>
  <si>
    <t>2001-05-01T14:00:00Z</t>
  </si>
  <si>
    <t>Best Buy Mtg</t>
  </si>
  <si>
    <t>Best Buy Conf Call; 1-888-811-3741, Passcode 6191278#</t>
  </si>
  <si>
    <t>Call in#: 1-888-811-3741  Pass Code: 6191278#  Conf. #: 4123367 (Don's use only)</t>
  </si>
  <si>
    <t>CGE&amp;Y  Mike Dooley</t>
  </si>
  <si>
    <t>2001-05-21T19:00:00Z</t>
  </si>
  <si>
    <t>Best Buy strategy mtg</t>
  </si>
  <si>
    <t>Conference room number is 408-562-7868.  Request per Don Giesen.</t>
  </si>
  <si>
    <t>[rcanual, rmoore, larry.salerno, ray.rahamin]</t>
  </si>
  <si>
    <t>2001-04-30T21:00:00Z</t>
  </si>
  <si>
    <t>Morgan hill Conf Rm - B side</t>
  </si>
  <si>
    <t>Updated: To plan the Chicago Accenture event</t>
  </si>
  <si>
    <t>Here are the conf call details, those of you in San jose can join us to make this call from the Morgan Hill Conf Rm if you prefer:  Date:  April 30, 2001 Time:  2:00pm PST Dial-in #:  1-877-865-7030 Pass code #:  6285469  Chris</t>
  </si>
  <si>
    <t>2001-11-07T15:30:00Z</t>
  </si>
  <si>
    <t>Webex</t>
  </si>
  <si>
    <t>Kemper Insurance Webex &amp; EMAP Demo</t>
  </si>
  <si>
    <t>Time:  Wednesday, November 7th; 10:30 AM EST - 11:30 PM EST  Objective  Kemper Insurance Q/A in regard to Win CE wireless (non-Siebel) applications. -  Infrastructure options -  Security -  2.G support -  wireless (LAN, WAN...) -  Systems Management considerations -  notification and alert, including workflow   Webex Link   Webex is a subset of the Video conferencing offering that the conference room had Wednesday.   Click this URL 10 minutes prior to the call in order to setup any webex specific information:  http://avocadoit.webex.com/webex  The password is: kemper  Audio Information  Call Number:</t>
  </si>
  <si>
    <t>(877) 865-6800  Password:</t>
  </si>
  <si>
    <t>2001-06-20T14:30:00Z</t>
  </si>
  <si>
    <t>Call w/Glen Stolar at Accenture</t>
  </si>
  <si>
    <t>2001-04-25T17:30:00Z</t>
  </si>
  <si>
    <t>Updated: Venk, Larry S &amp; Peter S (Pls call Venk 408-562-8010)</t>
  </si>
  <si>
    <t>Larry can do it at 10.30. Peter, can you join us? Just call my number. Venk</t>
  </si>
  <si>
    <t>2001-04-19T22:00:00Z</t>
  </si>
  <si>
    <t>BestBuy/Sprint</t>
  </si>
  <si>
    <t>2001-10-23T18:30:00Z</t>
  </si>
  <si>
    <t>Updated: Northwestern Mutual Life CCall w/Peter S, Ray, Matt, Larry &amp; Andy Wong (1-888-811-3741, pc: 7937257#)</t>
  </si>
  <si>
    <t>MEETING-5865</t>
  </si>
  <si>
    <t>[sanjose, mahadeva.kambampati]</t>
  </si>
  <si>
    <t>Updated: Meeting with Prakash</t>
  </si>
  <si>
    <t>[mahadeva.kambampati]</t>
  </si>
  <si>
    <t>Next to my office</t>
  </si>
  <si>
    <t>Update Meeting</t>
  </si>
  <si>
    <t>UI group meeting</t>
  </si>
  <si>
    <t>HTML Editor demo &amp; review</t>
  </si>
  <si>
    <t>right after the group meeting.  Most parts of HTML Editor are down.  There are some detail functinalities left to do or to enhance. And the work flow to use HTML Editor in ERT is still not so clear. Some problems with charset of a HTML page are need to resolved. This related to different language support.  Also partial of the functional spec has been changed during implement.  Let's discuss the open issues.</t>
  </si>
  <si>
    <t>2001-01-03T00:00:00Z</t>
  </si>
  <si>
    <t>Tasks going forward.</t>
  </si>
  <si>
    <t>[mahesh]</t>
  </si>
  <si>
    <t>2001-01-02T01:00:00Z</t>
  </si>
  <si>
    <t>Discuss list of tasks identified for performance improvement</t>
  </si>
  <si>
    <t>Discuss the list of tasks identified for performance improvements ( for prototyping ).</t>
  </si>
  <si>
    <t>Conference room - Fremont</t>
  </si>
  <si>
    <t>Discuss how module instances will be created and used.</t>
  </si>
  <si>
    <t>Find solution for expansion dynamic constructs for preview</t>
  </si>
  <si>
    <t>We need to find a way to expand loops, switches, htmloptionlist,header-footer etc while doing preview.  How can we use server implementation for this purpose?</t>
  </si>
  <si>
    <t>2001-07-06T16:30:00Z</t>
  </si>
  <si>
    <t>Meeting to discuss epx issues.</t>
  </si>
  <si>
    <t>Updated: Extraction Manager review</t>
  </si>
  <si>
    <t>Have to postpone it, because I cannot compile the code till Roopak checks in the code, which in turn is dependent on Wilhan.  Krishna.</t>
  </si>
  <si>
    <t>[mahesh, nmehta]</t>
  </si>
  <si>
    <t>Discuss about Quicken issue</t>
  </si>
  <si>
    <t>Yuyu has meeting with AEs at 1.30 pm Let's plan to meet before this meeting and go through different options we have.  Thanks a lot, Nihar</t>
  </si>
  <si>
    <t>Sun Sizing doc - review final changes</t>
  </si>
  <si>
    <t>2001-12-12T07:00:00Z</t>
  </si>
  <si>
    <t>Moving the SP2 meeting to Wednesday</t>
  </si>
  <si>
    <t>Hideki,Ram,  I propose to postpone our SP meeting to Wednesday, as Mahesh is not available on Tuesday and also I am not feeling well, not sure I can make it tomorrow.   Thanks, diva.</t>
  </si>
  <si>
    <t>2001-10-23T04:00:00Z</t>
  </si>
  <si>
    <t>EP</t>
  </si>
  <si>
    <t>Mahesh Briefing</t>
  </si>
  <si>
    <t>Please gather briefing with Mahesh.  Hideki</t>
  </si>
  <si>
    <t>2001-10-02T19:30:00Z</t>
  </si>
  <si>
    <t>Tomatina</t>
  </si>
  <si>
    <t>Lunch with Shashi/Ruth</t>
  </si>
  <si>
    <t>at sun</t>
  </si>
  <si>
    <t>Updated: meeting with Sun lab and wireless strategy group</t>
  </si>
  <si>
    <t>Thanks for being accommodating. We're all in MPK16, which is about 180 degrees round the loop from where you came before. When you take Willow Road to where it ends at the Sun Menlo Park campus, you end up on something called "Network Circle", which encloses the 10 or so buildings themselves arranged in a "wagon circle". It may be slightly shorter to go left, but either left or right will get you there as it's a circle. Note that you'll see the buildings go up even numbers on one side and odd on the other (10-12-14-16-18-17-15-11 as you drive around the circle clockwise). I've attached a map to Sun campuses in the bay area.</t>
  </si>
  <si>
    <t>2001-04-10T23:00:00Z</t>
  </si>
  <si>
    <t>Updated: discuss simulation</t>
  </si>
  <si>
    <t>alerts design discussion</t>
  </si>
  <si>
    <t>2001-08-20T22:00:00Z</t>
  </si>
  <si>
    <t>Roopak's office</t>
  </si>
  <si>
    <t>Review meeting</t>
  </si>
  <si>
    <t>MEETING-5897</t>
  </si>
  <si>
    <t>2001-10-16T00:00:00Z</t>
  </si>
  <si>
    <t>Updated: To discuss bug 1625</t>
  </si>
  <si>
    <t>We need to discuss the fix and how to verify that. And also the the vulnerability in the production - arun comments  Thanks Sreenivas</t>
  </si>
  <si>
    <t>2001-07-20T21:00:00Z</t>
  </si>
  <si>
    <t>Frement</t>
  </si>
  <si>
    <t>Updated: Chalk Talk on 3.3 Cobalt Design</t>
  </si>
  <si>
    <t>Agenda: - go through our high level design - describes interface of each EJB and data flow - deployment descriptors - deployment process - Q&amp;A</t>
  </si>
  <si>
    <t>[mahesh, rkaur]</t>
  </si>
  <si>
    <t>Demo on Admin tool</t>
  </si>
  <si>
    <t>Call Lane Bryant Billing</t>
  </si>
  <si>
    <t>AC Call about developer license</t>
  </si>
  <si>
    <t>Continue: EPServlet code review</t>
  </si>
  <si>
    <t>[mahesh, sanjay.dubey]</t>
  </si>
  <si>
    <t>R&amp;D Meeting - San Jose and Toronto</t>
  </si>
  <si>
    <t>Meeting time has been changed from 11-12:00 (as Prakash mentioned in today's communications meeting), to 12:00-1:00.  Lunch will be provided for the San Jose group.  Toronto group - I will dial you into the meeting.  Geoff, please provide me with a dial in number.  Thank you! -Lisa</t>
  </si>
  <si>
    <t>[mahesh, sausalito]</t>
  </si>
  <si>
    <t>Updated: talk about workflow of emds</t>
  </si>
  <si>
    <t>Just moving the room so we can use the projector.</t>
  </si>
  <si>
    <t>2001-05-09T00:00:00Z</t>
  </si>
  <si>
    <t>xHTML - server Meeting</t>
  </si>
  <si>
    <t>Discuss chunking design</t>
  </si>
  <si>
    <t>Discuss the pros and cons of the chunking designs.</t>
  </si>
  <si>
    <t>2001-06-05T22:30:00Z</t>
  </si>
  <si>
    <t>FS weekly meeting: Performance</t>
  </si>
  <si>
    <t>San Ramon Conf. Room</t>
  </si>
  <si>
    <t>Survey Questions Review</t>
  </si>
  <si>
    <t>Alex,  Let me know what number we should call you at.  925-829-5114.  Regards,  Glenn.</t>
  </si>
  <si>
    <t>discuss vertical scroll proposal</t>
  </si>
  <si>
    <t>2001-07-13T18:00:00Z</t>
  </si>
  <si>
    <t>EMAS 4.0 - interfaces and discussion of all the components</t>
  </si>
  <si>
    <t>2001-03-29T01:30:00Z</t>
  </si>
  <si>
    <t>Caching feature meeting</t>
  </si>
  <si>
    <t>Discuss caching feature.</t>
  </si>
  <si>
    <t>[mahesh, sausalito, nmehta]</t>
  </si>
  <si>
    <t>Updated: talk about remaining issues in 4.0</t>
  </si>
  <si>
    <t>we will try to list out the remaining cross-functional issues for release 4.0. please come in with your top three issues that need to be resolved for 4.0</t>
  </si>
  <si>
    <t>2001-08-16T23:30:00Z</t>
  </si>
  <si>
    <t>Discuss xml data format for adaptor and adaptor sets</t>
  </si>
  <si>
    <t>Canceled: Discuss Sun Sizing document</t>
  </si>
  <si>
    <t>[mahesh, rgantly]</t>
  </si>
  <si>
    <t>Weekly FS review meeting : Performance enhancements</t>
  </si>
  <si>
    <t>Agenda,  Discuss status and issues (if any).  Om</t>
  </si>
  <si>
    <t>Updated: discuss modifying t he folder structure of 4.0GA branch</t>
  </si>
  <si>
    <t>2001-05-23T00:00:00Z</t>
  </si>
  <si>
    <t>Updated: Feedback on: xHTML doc review</t>
  </si>
  <si>
    <t xml:space="preserve">Sorry about changing times this late in the game.  Agenda: </t>
  </si>
  <si>
    <t xml:space="preserve">Feedback </t>
  </si>
  <si>
    <t xml:space="preserve">Identifying outstanding issues </t>
  </si>
  <si>
    <t>Assigning tasks</t>
  </si>
  <si>
    <t>Discuss chunking  design</t>
  </si>
  <si>
    <t>MEETING-5924</t>
  </si>
  <si>
    <t>2001-05-04T19:30:00Z</t>
  </si>
  <si>
    <t>talk about screen headers/footers, app. properties, flows, etc.</t>
  </si>
  <si>
    <t>lets meet to talk about  screen headers/footers, app. properties, flows, etc. there are some missing links in the language right now. here's the latest dtd; please bring to meeting.</t>
  </si>
  <si>
    <t>Group lunch with Mahesh and Ritesh</t>
  </si>
  <si>
    <t>Folks, How about going out for lunch with Mahesh and Ritesh before they leave to India?   --prasad P.S. Please feel free to invite others if i missed any.</t>
  </si>
  <si>
    <t>2001-07-19T23:00:00Z</t>
  </si>
  <si>
    <t>Review of latest epx document</t>
  </si>
  <si>
    <t>Please read the document and get your comments . If you have any comments you want to send before the meeting, send those comments .</t>
  </si>
  <si>
    <t>2001-04-07T01:00:00Z</t>
  </si>
  <si>
    <t>XHTML; vertical scroll discussion</t>
  </si>
  <si>
    <t>2001-09-18T19:30:00Z</t>
  </si>
  <si>
    <t>PF Changs lucnh (we have a meeting at 2:00, so lets start at 12:30)</t>
  </si>
  <si>
    <t>Discuss Controlling servlet functionality &amp; design</t>
  </si>
  <si>
    <t>2001-03-09T22:00:00Z</t>
  </si>
  <si>
    <t>Updated: alerts FS internal review</t>
  </si>
  <si>
    <t>MEETING-5936</t>
  </si>
  <si>
    <t>Let's resume our group meetings starting tomorrow, every Wednesday.  Thanks Ravi</t>
  </si>
  <si>
    <t>2001-11-27T10:30:00Z</t>
  </si>
  <si>
    <t>EMDS 4.0 presentation</t>
  </si>
  <si>
    <t>Ritesh will present on 4.0 EMDS</t>
  </si>
  <si>
    <t>Rajeev and Mahesh - 1:1</t>
  </si>
  <si>
    <t>Rajeev is having 1:1's with everyone in the engineering group.   Thank you!</t>
  </si>
  <si>
    <t>Discuss Request Manager workflow and Session information.</t>
  </si>
  <si>
    <t>I have inserted the document describing the session information.</t>
  </si>
  <si>
    <t>2001-08-30T21:00:00Z</t>
  </si>
  <si>
    <t>at my office</t>
  </si>
  <si>
    <t>to discuss dependencies in chunking and translation</t>
  </si>
  <si>
    <t>to</t>
  </si>
  <si>
    <t>2001-06-14T00:30:00Z</t>
  </si>
  <si>
    <t>Discussion of chunking design</t>
  </si>
  <si>
    <t>2001-11-20T08:30:00Z</t>
  </si>
  <si>
    <t>1-1 Meeting with Mr. Mahesh.</t>
  </si>
  <si>
    <t>1-1 meeting with Mr. Mahesh on 20th November, 2001 at 2.00 pm.</t>
  </si>
  <si>
    <t>[atran, tvansteenburgh]</t>
  </si>
  <si>
    <t>san ramon</t>
  </si>
  <si>
    <t>Meeting to develop Phase I sales material</t>
  </si>
  <si>
    <t>[mahesh, walnutcreek]</t>
  </si>
  <si>
    <t>2001-07-12T21:30:00Z</t>
  </si>
  <si>
    <t>discuss EMAS 4.0 features,modules &amp; open issues</t>
  </si>
  <si>
    <t>The enclosed document captures proposed EMAS 4.0 features, teh first cut of the high level design doc and a description of each module. We need to address this and also look at the list of open issues at the end.</t>
  </si>
  <si>
    <t>2001-07-04T01:00:00Z</t>
  </si>
  <si>
    <t>talk about global things</t>
  </si>
  <si>
    <t>Request Manager review</t>
  </si>
  <si>
    <t>2001-06-27T01:00:00Z</t>
  </si>
  <si>
    <t>Discuss models for JSP and identification support.</t>
  </si>
  <si>
    <t>2001-07-31T00:30:00Z</t>
  </si>
  <si>
    <t>Talk on Frames support in 3.x .</t>
  </si>
  <si>
    <t>I will present the high level design for frames support in 3.x. Roopak will present how javascript is executed across multiple frames.  We will discuss how it will be done for 4.0 .  Mahesh</t>
  </si>
  <si>
    <t>to discuss rules in a device profile</t>
  </si>
  <si>
    <t>Decathalon</t>
  </si>
  <si>
    <t>Lunch with Sunny</t>
  </si>
  <si>
    <t>2001-11-26T10:30:00Z</t>
  </si>
  <si>
    <t>EMAS 4.0 architecture presentation</t>
  </si>
  <si>
    <t>Mahesh will present the new 4.0 EMAS architecture on Monday, 26th 4 PM.</t>
  </si>
  <si>
    <t>MEETING-5963</t>
  </si>
  <si>
    <t>TMTDW Meeting</t>
  </si>
  <si>
    <t>Mahesh, we will call you office.  Hideki</t>
  </si>
  <si>
    <t>MEETING-5964</t>
  </si>
  <si>
    <t>2001-09-28T21:00:00Z</t>
  </si>
  <si>
    <t>At myoffice (Should be a short one)</t>
  </si>
  <si>
    <t>Code review of EPServlet</t>
  </si>
  <si>
    <t>At my office</t>
  </si>
  <si>
    <t>Review - PDA adaptors</t>
  </si>
  <si>
    <t>Rescheduled to thursday.    Since there are conflicts , I will reschedule this meeting.   Review of PDA chunking and translation adaptors</t>
  </si>
  <si>
    <t>I am changing the meeting time to Thursday every week because the weekly 'project status' meeting is on Wednesday evening.  Agenda for tomorrow's meeting:  General project status - Ravi Faults feature in offline - Sanjay Cradle sync support status - Otto Bar code scanning status - Rick Tag library testing with Weblogic - Haider</t>
  </si>
  <si>
    <t>CHunking Engine - Code review</t>
  </si>
  <si>
    <t>I am attaching the files for Chunking engine driver. I am also attaching an abstract chunking adaptor. I will set up a meeting fro tomorrow.</t>
  </si>
  <si>
    <t>2001-01-30T19:00:00Z</t>
  </si>
  <si>
    <t>Call with Celent/Isabelle</t>
  </si>
  <si>
    <t>2001-01-19T00:00:00Z</t>
  </si>
  <si>
    <t>2001-11-22T10:00:00Z</t>
  </si>
  <si>
    <t>Meeting for the R&amp;D team</t>
  </si>
  <si>
    <t>This meeting will be used to facilitate a cross communication among us in IDC and also to discuss the program level information for 3.5, 4.0 and other topics.</t>
  </si>
  <si>
    <t>xhtml meeting</t>
  </si>
  <si>
    <t>Let's get closure on:  forms multiple submit buttons global screens softkey</t>
  </si>
  <si>
    <t>Meeting for TMTDW</t>
  </si>
  <si>
    <t>Hello Mahesh,     I will give you a call on 408.562.8095.Is this Ok?  Thanks Indira</t>
  </si>
  <si>
    <t>discuss vertical scrolling language support</t>
  </si>
  <si>
    <t>2001-02-27T18:00:00Z</t>
  </si>
  <si>
    <t>Don's office</t>
  </si>
  <si>
    <t>sales and pm discussion</t>
  </si>
  <si>
    <t>MEETING-5980</t>
  </si>
  <si>
    <t>2001-06-26T01:00:00Z</t>
  </si>
  <si>
    <t>Discuss JSP models</t>
  </si>
  <si>
    <t>Discuss the JSP models.</t>
  </si>
  <si>
    <t>MEETING-5981</t>
  </si>
  <si>
    <t>SFS Review: URL Navigation via Button</t>
  </si>
  <si>
    <t>This SFS describes the new method for navigating to a URL via  input step with type=button and device_onclick=location.href.  Bugzilla reference is 471.      Thanks, lisa</t>
  </si>
  <si>
    <t>2001-06-01T18:30:00Z</t>
  </si>
  <si>
    <t>Meeeting to discuss SFS for performance changes in 3.5</t>
  </si>
  <si>
    <t>MEETING-5986</t>
  </si>
  <si>
    <t>2001-11-19T09:00:00Z</t>
  </si>
  <si>
    <t>Conference</t>
  </si>
  <si>
    <t>3.5 SP1 progress meeting</t>
  </si>
  <si>
    <t>Hi,  I like to use this to track the progress of the items for the service packs. And use this to get us prepared for the Tuesday meeting with Hideki.  Thanks, diva.</t>
  </si>
  <si>
    <t>Review of SFS for saving device urls</t>
  </si>
  <si>
    <t>Meeting is on Monday.</t>
  </si>
  <si>
    <t>2001-09-28T22:00:00Z</t>
  </si>
  <si>
    <t>Updated: Code review for WML chunking and translation adaptors</t>
  </si>
  <si>
    <t>If the time is not good for you, let me know. I couldn't find a better time, though.  Thanks, Jaigak</t>
  </si>
  <si>
    <t>2001-01-30T01:30:00Z</t>
  </si>
  <si>
    <t>Continue discussion of Multiple Cards Per Deck</t>
  </si>
  <si>
    <t>2001-03-24T00:30:00Z</t>
  </si>
  <si>
    <t>Caching feature - scoping discussion</t>
  </si>
  <si>
    <t>2001-05-18T17:30:00Z</t>
  </si>
  <si>
    <t>Updated: Design Meeting: xHTML</t>
  </si>
  <si>
    <t>2001-11-20T05:00:00Z</t>
  </si>
  <si>
    <t>SP Meeting</t>
  </si>
  <si>
    <t>Updated: Alerts by Vivek</t>
  </si>
  <si>
    <t>MEETING-60</t>
  </si>
  <si>
    <t>Sales Training Brainstorming - Requirements Determination</t>
  </si>
  <si>
    <t>The goal of this 2 hour meeting is to brainstorm: 1) What do we think we can deliver to the global sales force beginning 1/27/03 2) What are the required resources 3) Determine and assign high level action items 4) Location and logistics discussion (Entire Global Field Force in San Jose / Two sessions (NA/Japan)  / Japan Partners, etc.)  Please let me know if you would like to add items to the agenda or suggest modifications.  Thanks.  Stuart</t>
  </si>
  <si>
    <t>MEETING-600</t>
  </si>
  <si>
    <t>2001-01-05T00:30:00Z</t>
  </si>
  <si>
    <t>CATEGORIC - tools demo, detailed</t>
  </si>
  <si>
    <t>MEETING-6001</t>
  </si>
  <si>
    <t>Mahesh:1-1</t>
  </si>
  <si>
    <t>2001-09-25T22:00:00Z</t>
  </si>
  <si>
    <t>Rendering Engine Review - PDA adaptors</t>
  </si>
  <si>
    <t>2001-04-03T20:30:00Z</t>
  </si>
  <si>
    <t>Updated: Bi-weekly R&amp;D Communication Meeting</t>
  </si>
  <si>
    <t>Caching feature Meeting</t>
  </si>
  <si>
    <t>Meeting to discuss the caching feature . For scoping purpose. (This was originally scheduled for Wednesday.)</t>
  </si>
  <si>
    <t>Discuss Design Doc for feature "Increasing Content Sent to Devices"</t>
  </si>
  <si>
    <t>FW: Q2 Business Review Meeting</t>
  </si>
  <si>
    <t xml:space="preserve">Don is leading the sales business review sessions on Tuesday afternoon for the Eastern Region and on Thursday for the Western Region. He had originally planned to have only the Sales team and Venk in these reviews, but has agreed to have key folks from Marketing attend.   Thanks,  Glenn.   -----Original Appointment----- From: </t>
  </si>
  <si>
    <t>Germana Martinez   Sent:</t>
  </si>
  <si>
    <t>Tuesday, March 06, 2001 3:32 PM To:</t>
  </si>
  <si>
    <t>Germana Martinez; Sales Team; Dan Baca; Mitch Stewart; Chris Longstaffe; Glenn Pereira; Lisa Quaglietti; David Chan; Amy Moore When:</t>
  </si>
  <si>
    <t>Monday, April 02, 2001 8:00 AM to Thursday, April 05, 2001 5:00 PM (GMT-08:00) Pacific Time (US &amp; Canada); Tijuana. Where:</t>
  </si>
  <si>
    <t>High</t>
  </si>
  <si>
    <t>2001-01-09T03:00:00Z</t>
  </si>
  <si>
    <t>Updated: discuss first profile run with quantify</t>
  </si>
  <si>
    <t>Canceled: R&amp;D Meeting</t>
  </si>
  <si>
    <t>Sorry, this meeting has been cancelled.  Thank you.     Let's have our all hands meeting at this time. We can discuss the Communications meeting and also other topics of interest. \Steve</t>
  </si>
  <si>
    <t>2001-10-08T20:00:00Z</t>
  </si>
  <si>
    <t>Updated: Update: Meeting Regarding Japan</t>
  </si>
  <si>
    <t>Guys,  Just wanted to spend sometime with you guys to update you on activities in Japan. I would be happy to answer any questions at that time. Thanks.  Toshi</t>
  </si>
  <si>
    <t>2001-04-17T00:30:00Z</t>
  </si>
  <si>
    <t>Updated: XHTML meeting</t>
  </si>
  <si>
    <t>MEETING-6020</t>
  </si>
  <si>
    <t>2001-06-22T18:00:00Z</t>
  </si>
  <si>
    <t>Continuing JSP discussions</t>
  </si>
  <si>
    <t>Agenda: Mahesh presents the results of his excercise. Come up with list of other issues that we need to address for JSP paradigm. Please think about these issues before coming to the meeting.</t>
  </si>
  <si>
    <t>2001-05-17T01:30:00Z</t>
  </si>
  <si>
    <t>Design Meeting xHTML</t>
  </si>
  <si>
    <t>2001-11-13T05:00:00Z</t>
  </si>
  <si>
    <t>Service Pack meeting</t>
  </si>
  <si>
    <t>Discuss the SP1 content and finalize the delivery dates.  Wilhan,  I like you to be part of the discussion to understand the build process. We will finish the discussion on the build first then the content. Please let me know which number you want me to call.  Hideki,  May be you can join at 10:45 AM IST, to warp up the build discussion and continue with the content and estimates.  Thanks, diva.</t>
  </si>
  <si>
    <t>MEETING-6025</t>
  </si>
  <si>
    <t>2001-10-04T19:30:00Z</t>
  </si>
  <si>
    <t>Updated: Siebel meeting</t>
  </si>
  <si>
    <t>A representative from Siebel will be here tomorrow afternoon from 12-1:00 PM.  Everyone should plan on attending.  Toronto group:  We will patch you into the meeting the same way that we do for the company communications meetings.    Because of this meeting, the bi-weekly R&amp;D Manager's meeting has been cancelled for this week.</t>
  </si>
  <si>
    <t>MEETING-6026</t>
  </si>
  <si>
    <t>Canceled: Design Meeting: xHTML</t>
  </si>
  <si>
    <t>FW: 4.0 discussion</t>
  </si>
  <si>
    <t>Lisa Crowder   On Behalf Of Prakash Iyer Sent:</t>
  </si>
  <si>
    <t>Monday, July 09, 2001 4:33 PM To:</t>
  </si>
  <si>
    <t>Prakash Iyer; R&amp;D Managers; Geoff Vona; Amitabh Sinha Cc:</t>
  </si>
  <si>
    <t>Om Sonie; Srikanth Raghavan; Nihar Mehta; Prasad Krothapalli When:</t>
  </si>
  <si>
    <t>Wednesday, July 11, 2001 2:00 PM-6:00 PM (GMT-08:00) Pacific Time (US &amp; Canada); Tijuana. Where:</t>
  </si>
  <si>
    <t>sausalito  This is a meeting where we review the final 4.0 feature list. We have been on it  for a while. So I would like to get some closure on this by this date. Managers can bring in other team members when appropriate  to present a high level view of feature we are planning to implement in 4.0. We will also review resource allocation issues in this meeting. If any of you have concerns please let me know as soon as possible.</t>
  </si>
  <si>
    <t>2001-08-24T01:30:00Z</t>
  </si>
  <si>
    <t>conference room - Fremont</t>
  </si>
  <si>
    <t>FW: review on QA's sample conversion</t>
  </si>
  <si>
    <t>Ravikumar Palanisamy   Sent:</t>
  </si>
  <si>
    <t>Wednesday, August 22, 2001 4:02 PM To:</t>
  </si>
  <si>
    <t>Ravikumar Palanisamy; Ravi Pachipala; Sharon Yogi; Sreenivas Madiraju Cc:</t>
  </si>
  <si>
    <t>Miyuki Goldman; Nora Nagy When:</t>
  </si>
  <si>
    <t>Thursday, August 23, 2001 6:30 PM-7:00 PM (GMT-08:00) Pacific Time (US &amp; Canada); Tijuana. Where:</t>
  </si>
  <si>
    <t>conference room - Fremont  QA will come up with 4 converted projects for review.</t>
  </si>
  <si>
    <t>you call me?</t>
  </si>
  <si>
    <t>Alex Can we meet by phone today so you and I can agree our plan prior to the meeting with Don tomorrow? Chris</t>
  </si>
  <si>
    <t>2001-02-21T00:30:00Z</t>
  </si>
  <si>
    <t>Updated: Sun Sizing doc - review final changes</t>
  </si>
  <si>
    <t>2001-06-12T22:30:00Z</t>
  </si>
  <si>
    <t>Server design meeting (xhtml)</t>
  </si>
  <si>
    <t>2001-08-02T21:00:00Z</t>
  </si>
  <si>
    <t>Discuss the session state and its inetrfaces</t>
  </si>
  <si>
    <t>MEETING-6033</t>
  </si>
  <si>
    <t>[mahesh, nmehta, sanjay.dubey]</t>
  </si>
  <si>
    <t>Continuation of Usebean discussion</t>
  </si>
  <si>
    <t>Design Meeting: xHTML</t>
  </si>
  <si>
    <t xml:space="preserve">Actions: </t>
  </si>
  <si>
    <t xml:space="preserve">Krishna: pros and cons of xHTML to JSP translation </t>
  </si>
  <si>
    <t xml:space="preserve">Jaigak - WML and HDML Translation </t>
  </si>
  <si>
    <t>Yuyu - cHTML translation  Jaigak and Yuyu will present the results of their investigation in template to template translation: translated tag, length, atomicity, nesting, impact on the presentation in terms of number of lines etc.</t>
  </si>
  <si>
    <t>MEETING-6038</t>
  </si>
  <si>
    <t>caching estimate discussion</t>
  </si>
  <si>
    <t>2001-09-25T00:00:00Z</t>
  </si>
  <si>
    <t>Review -  PDA chunking ad translation adaptors</t>
  </si>
  <si>
    <t>Review of PDA chunking and translation adaptors (continued from earlier meeting on Thursday)</t>
  </si>
  <si>
    <t>Canceled: Weekly FS review meeting: Performance enhancement</t>
  </si>
  <si>
    <t>Agenda,  Status review  Om</t>
  </si>
  <si>
    <t>2001-06-20T22:00:00Z</t>
  </si>
  <si>
    <t>talk about jsps, separating component id from rendering etc.</t>
  </si>
  <si>
    <t>this is a fairly important meeting. we have two different paradigms going right now, and we need to unify them.   agenda: (1) krishna will present two paradigms: (a) use html/xml data source, (b) build new jsp application present why new jsp application paradigm is different (2) mahesh will present potential solutions to making these two paradigms closer to paradigm (b)  (3) discussion on how to make this happen</t>
  </si>
  <si>
    <t>MEETING-6047</t>
  </si>
  <si>
    <t>2001-05-25T18:00:00Z</t>
  </si>
  <si>
    <t>Usebean, component id and datasource discussion</t>
  </si>
  <si>
    <t>I have put all the discussion regarding usebean (Nihar's document) and also the proposal for external datasources in this document.      Krishna.</t>
  </si>
  <si>
    <t>Agenda:  Service pack 8  (New branch) 4.0 designs company update</t>
  </si>
  <si>
    <t>2001-11-09T05:00:00Z</t>
  </si>
  <si>
    <t>Telphone Conference</t>
  </si>
  <si>
    <t>3.5 Service Pack Meeting</t>
  </si>
  <si>
    <t>Please give me chance to talk SP1 of 3.5.  Hideki</t>
  </si>
  <si>
    <t>2001-07-17T22:00:00Z</t>
  </si>
  <si>
    <t>Discussion of Request Manager module and the session bean.</t>
  </si>
  <si>
    <t>Discuss the details of the Request manager module and the session bean.   I have updated the HighLevelJSPModel.doc in Source Safe ( Section 2.2) .   Agenda :     Define the session object and the interfaces.</t>
  </si>
  <si>
    <t>MEETING-6054</t>
  </si>
  <si>
    <t>[mahesh, walnutcreek, nmehta]</t>
  </si>
  <si>
    <t>2001-07-03T00:30:00Z</t>
  </si>
  <si>
    <t>talk about data sources in the new jsp model</t>
  </si>
  <si>
    <t>MEETING-6056</t>
  </si>
  <si>
    <t>Hi. Let's meet so we can get to know one another. I'd also be interested in knowing why you came to AvocadoIT, if you are happy at the moment, and what you like and don't like about our environment. I look forward to it. \Steve</t>
  </si>
  <si>
    <t>video script discussion / dry run?</t>
  </si>
  <si>
    <t>2001-05-15T01:00:00Z</t>
  </si>
  <si>
    <t>Design meeting for xHTML</t>
  </si>
  <si>
    <t>2001-05-03T00:30:00Z</t>
  </si>
  <si>
    <t>Updated: xHTML Meeting:</t>
  </si>
  <si>
    <t>Finalizing xHTML. Please read Dave's document before coming to the meeting.  Sorry that I could not find a btter time.</t>
  </si>
  <si>
    <t>2001-10-02T22:00:00Z</t>
  </si>
  <si>
    <t>Meeting - to discuss TMRDW intregration</t>
  </si>
  <si>
    <t>Also discuss bug 1279 .</t>
  </si>
  <si>
    <t>MEETING-6065</t>
  </si>
  <si>
    <t>2001-07-06T23:30:00Z</t>
  </si>
  <si>
    <t>Server Design - discuss interface betwen chunking and translation</t>
  </si>
  <si>
    <t>Updated: Variables and amlscript discussion</t>
  </si>
  <si>
    <t>Updated: Code Review for parser + Browser,postponing it on Mahesh's request</t>
  </si>
  <si>
    <t>2001-07-03T02:00:00Z</t>
  </si>
  <si>
    <t>Updated: talk about addressing of jsp(s)</t>
  </si>
  <si>
    <t>issues:  (1) how do you address screen1 and screen1_pda in href? (2) should there be transitions for automatic flows?  (3) where should flows appear?</t>
  </si>
  <si>
    <t>[marek.szymborski]</t>
  </si>
  <si>
    <t>2001-03-15T18:00:00Z</t>
  </si>
  <si>
    <t>Brokerage Demo Flow &amp; Testing</t>
  </si>
  <si>
    <t>2001-05-14T17:30:00Z</t>
  </si>
  <si>
    <t>Pre-Pilots Respond Apps project plan</t>
  </si>
  <si>
    <t>AlertTalk data elements review</t>
  </si>
  <si>
    <t>2001-06-01T14:00:00Z</t>
  </si>
  <si>
    <t>Meeting with Lisa from AvocadoIT</t>
  </si>
  <si>
    <t>MEETING-6078</t>
  </si>
  <si>
    <t>2001-03-15T15:00:00Z</t>
  </si>
  <si>
    <t>Brokerage Demo Flow</t>
  </si>
  <si>
    <t>Lunch with Charles</t>
  </si>
  <si>
    <t>Conference call with David Meltzer</t>
  </si>
  <si>
    <t>Time :  3pm (PST) Dial-in :           877-864-2794 Pass Code :    6868477 # Confirmation #:    3630279 Duration : 1 hour Number of lines:  6 lines.</t>
  </si>
  <si>
    <t>2001-07-13T04:00:00Z</t>
  </si>
  <si>
    <t>AvocadoIT training</t>
  </si>
  <si>
    <t>MEETING-6083</t>
  </si>
  <si>
    <t>Meeting with Nathan and Rebecca on DS</t>
  </si>
  <si>
    <t>Respond Demo installation test</t>
  </si>
  <si>
    <t>2001-07-12T13:00:00Z</t>
  </si>
  <si>
    <t>DesignStudio documentation presentation</t>
  </si>
  <si>
    <t>2001-05-24T13:30:00Z</t>
  </si>
  <si>
    <t>Meeting with Kim, Emile and Scott on the Rewards program</t>
  </si>
  <si>
    <t>Dinner w/ Jack &amp; Lisa</t>
  </si>
  <si>
    <t>2001-07-11T13:00:00Z</t>
  </si>
  <si>
    <t>2001-04-17T17:30:00Z</t>
  </si>
  <si>
    <t>Demo Simulator UML Docs</t>
  </si>
  <si>
    <t>2001-05-31T17:30:00Z</t>
  </si>
  <si>
    <t>2001-03-14T15:00:00Z</t>
  </si>
  <si>
    <t>R&amp;D meeting</t>
  </si>
  <si>
    <t>Leif Project Plan</t>
  </si>
  <si>
    <t>2001-07-11T23:00:00Z</t>
  </si>
  <si>
    <t>Meeting w/ Joe</t>
  </si>
  <si>
    <t>2001-07-10T04:00:00Z</t>
  </si>
  <si>
    <t>2001-06-23T23:00:00Z</t>
  </si>
  <si>
    <t>BBQ at our place w/ Jack &amp; Lisa</t>
  </si>
  <si>
    <t>2001-04-17T16:00:00Z</t>
  </si>
  <si>
    <t>Geoff's tech lunch presentation</t>
  </si>
  <si>
    <t>2001-05-31T13:30:00Z</t>
  </si>
  <si>
    <t>All hands meeting with AvocadoIT</t>
  </si>
  <si>
    <t>2001-06-23T15:00:00Z</t>
  </si>
  <si>
    <t>Joey with quote</t>
  </si>
  <si>
    <t>MEETING-61</t>
  </si>
  <si>
    <t>2002-02-06T18:00:00Z</t>
  </si>
  <si>
    <t>Classroom 1</t>
  </si>
  <si>
    <t>E-Managers Mtg - Call in: 800-213-0326, PC: 366065</t>
  </si>
  <si>
    <t>Just updating the Location.  Call in:  800-213-0326 Passcode:  366065  Thanks, Amy</t>
  </si>
  <si>
    <t>MEETING-610</t>
  </si>
  <si>
    <t>2001-04-30T20:30:00Z</t>
  </si>
  <si>
    <t>Meeting to on new pricing and contracts</t>
  </si>
  <si>
    <t>Brokerage demo setup</t>
  </si>
  <si>
    <t>MEETING-6101</t>
  </si>
  <si>
    <t>2001-07-09T13:00:00Z</t>
  </si>
  <si>
    <t>2001-04-23T13:30:00Z</t>
  </si>
  <si>
    <t>Meeting with Regecca and Nathan re: DesignStudio</t>
  </si>
  <si>
    <t>Updated: PS Weekly meeting [&amp; BMO Update]</t>
  </si>
  <si>
    <t>MEETING-6104</t>
  </si>
  <si>
    <t>[paul.cashmore, mark.porter, marek.szymborski]</t>
  </si>
  <si>
    <t>Professional Services Team Meeting</t>
  </si>
  <si>
    <t>Since we missed yesterday</t>
  </si>
  <si>
    <t>ATalk Server lunch and learn</t>
  </si>
  <si>
    <t>2001-06-11T04:00:00Z</t>
  </si>
  <si>
    <t>Finalize Vacation plans.</t>
  </si>
  <si>
    <t>2001-04-16T13:00:00Z</t>
  </si>
  <si>
    <t>Demo Simulator</t>
  </si>
  <si>
    <t>Meeting with Iain re documentation</t>
  </si>
  <si>
    <t>2001-03-19T14:00:00Z</t>
  </si>
  <si>
    <t>Sitraka introduction</t>
  </si>
  <si>
    <t>Lunch with Bruce Scheer</t>
  </si>
  <si>
    <t>IDE Install, coding standards review</t>
  </si>
  <si>
    <t>2001-05-16T16:30:00Z</t>
  </si>
  <si>
    <t>Lunch with Lynn</t>
  </si>
  <si>
    <t>BMO Project profile - Architecture Overview illustration</t>
  </si>
  <si>
    <t>2001-07-07T12:00:00Z</t>
  </si>
  <si>
    <t>Help Andrew &amp; Alex move</t>
  </si>
  <si>
    <t>Sitraka Mobility All Hands Meeting</t>
  </si>
  <si>
    <t>MEETING-6115</t>
  </si>
  <si>
    <t>2001-04-11T16:30:00Z</t>
  </si>
  <si>
    <t>Lunch with Perry</t>
  </si>
  <si>
    <t>MEETING-6116</t>
  </si>
  <si>
    <t>2001-03-18T23:00:00Z</t>
  </si>
  <si>
    <t>Hiro Sushi</t>
  </si>
  <si>
    <t>Dinner with Nick Oak</t>
  </si>
  <si>
    <t>2001-05-23T16:30:00Z</t>
  </si>
  <si>
    <t>Lunch with Kasia at the market</t>
  </si>
  <si>
    <t>2001-05-10T17:00:00Z</t>
  </si>
  <si>
    <t>Demo/Test Server setup</t>
  </si>
  <si>
    <t>Lunch with Emile and Scott re: Rewards Program</t>
  </si>
  <si>
    <t>2001-07-06T22:00:00Z</t>
  </si>
  <si>
    <t>'Big Rock' - basement at 260 King</t>
  </si>
  <si>
    <t>Geoff's Respond presentation at Tech Lunch</t>
  </si>
  <si>
    <t>MEETING-6122</t>
  </si>
  <si>
    <t>2001-03-13T15:00:00Z</t>
  </si>
  <si>
    <t>2001-05-10T14:00:00Z</t>
  </si>
  <si>
    <t>Upper Canada</t>
  </si>
  <si>
    <t>DesignStudio presentation</t>
  </si>
  <si>
    <t>2001-08-12T12:00:00Z</t>
  </si>
  <si>
    <t>Camping on Jack Lake</t>
  </si>
  <si>
    <t>[paul.cashmore, marek.szymborski]</t>
  </si>
  <si>
    <t>upper canada</t>
  </si>
  <si>
    <t>Updated: presentation - how to build an agent</t>
  </si>
  <si>
    <t>time conflict for Sujan</t>
  </si>
  <si>
    <t>2001-04-30T17:00:00Z</t>
  </si>
  <si>
    <t>AlertTalk Device Comm Elements documentation</t>
  </si>
  <si>
    <t>7 Floor Upper Canada</t>
  </si>
  <si>
    <t>OpenAir Timesheet  Training - WebEx</t>
  </si>
  <si>
    <t>Lisa will be running us through the OpenAir Timesheet Training using WebEx.   Can someone volunteer to bring their laptop 5 min prior to the session, as I can't stay the whole session?  Thanks,</t>
  </si>
  <si>
    <t>2001-04-11T13:00:00Z</t>
  </si>
  <si>
    <t>Timesheets review</t>
  </si>
  <si>
    <t>Mobility special presentation</t>
  </si>
  <si>
    <t>7th floor boardroom</t>
  </si>
  <si>
    <t>2001-01-04T00:00:00Z</t>
  </si>
  <si>
    <t>Meeting to discuss marketing's piece for go to market</t>
  </si>
  <si>
    <t>Tech lunch with Rick's presentation</t>
  </si>
  <si>
    <t>Programming PalmOS with Java</t>
  </si>
  <si>
    <t>2001-08-11T12:00:00Z</t>
  </si>
  <si>
    <t>Updated: Professional Services Team Meeting</t>
  </si>
  <si>
    <t>Moved so it doesn't conflict with the R &amp; D meeting</t>
  </si>
  <si>
    <t>2001-08-10T22:00:00Z</t>
  </si>
  <si>
    <t>2001-06-04T15:30:00Z</t>
  </si>
  <si>
    <t>Updated: Lunch to celebrate Mark's starting</t>
  </si>
  <si>
    <t>It occurred to me last night that we did not go out for lunch as a group to celebrate Mark's arrival!  I propose we all go out on Monday, as that seems to be the first day that we are all free.  My restaurant idea is Betty's on King Street.</t>
  </si>
  <si>
    <t>MEETING-6136</t>
  </si>
  <si>
    <t>2001-05-15T14:00:00Z</t>
  </si>
  <si>
    <t>'Rewards Program' meeting</t>
  </si>
  <si>
    <t>Meeting with Emile on Respond</t>
  </si>
  <si>
    <t>2001-05-12T04:00:00Z</t>
  </si>
  <si>
    <t>Call Parents</t>
  </si>
  <si>
    <t>Updated: Product Strategy Meeting w/Venk, Steve S, Prakash, Amitabh, Rajeev, Prasad, Glenn, Alex, Ron, Dan, John S., Andy, Matt D?</t>
  </si>
  <si>
    <t>Venk requested that this meeting be sooner and this was the best time I could find.  I know that some of you may not be able to make it... Thanks, Amy</t>
  </si>
  <si>
    <t>MEETING-6140</t>
  </si>
  <si>
    <t>2001-05-26T17:00:00Z</t>
  </si>
  <si>
    <t>Marco Antonellis coming to see renovation scope.</t>
  </si>
  <si>
    <t>2001-05-22T14:00:00Z</t>
  </si>
  <si>
    <t>BMO Nesbitt Burns Technical Meeting with Al</t>
  </si>
  <si>
    <t>The purpose of this meeting will be to identify the components involved so that:  (a) a cost-estimate can be generated and; (b) design work can be started for the components.</t>
  </si>
  <si>
    <t>'Pre-Pilots Respond Apps' project plan</t>
  </si>
  <si>
    <t>Hi Eric and Paul,  Let's meet tomorrow (Tuesday) at 9:00am to quickly go over the 'project plan' for the 'Pre-Pilot Respond Apps' Basically, all I'd like to do is present you with a 'schedule' for this effort and try to synchronize Eric's Portal (Jasper) efforts, Paul's Agent efforts and mine (assorted) efforts, to see when we could possibly arrive at the first deployable app that we could: - use it to show Sales 'what it takes to successfully deploy', - use it as a 'skeleton app' for potential OEM interests. Let me know if you're OK with the timing.  James, you're more than welcome to be there and provide comments if you'd like.</t>
  </si>
  <si>
    <t>2001-06-29T13:00:00Z</t>
  </si>
  <si>
    <t>Meeting with Dave Mitchell re: test network.</t>
  </si>
  <si>
    <t>Montreal Bistro</t>
  </si>
  <si>
    <t>Lunch with Greg Kiessling</t>
  </si>
  <si>
    <t>Meet at 11:50 at the 3rd floor reception on 260 King Street.</t>
  </si>
  <si>
    <t>Take a look at stuff from George</t>
  </si>
  <si>
    <t>[marie.washington]</t>
  </si>
  <si>
    <t>Lv for Urban orientation mtg [6-8]</t>
  </si>
  <si>
    <t>Updated: Sales Training Prep</t>
  </si>
  <si>
    <t>MEETING-6150</t>
  </si>
  <si>
    <t>John Hankey - lease followup</t>
  </si>
  <si>
    <t>Updated: Jerry Johnson &amp; Josh Rafner from Bear Stearns</t>
  </si>
  <si>
    <t>MEETING-6154</t>
  </si>
  <si>
    <t>Brian Olson [recruiter]</t>
  </si>
  <si>
    <t>408-247-7577</t>
  </si>
  <si>
    <t>Venk/Marie 1:1</t>
  </si>
  <si>
    <t>Venk says he is running a little late so would like to move your 1:1 to 2:00pm instead of 1:30pm.  Thanks, Amy</t>
  </si>
  <si>
    <t>Dave S. re: RP</t>
  </si>
  <si>
    <t>MEETING-6161</t>
  </si>
  <si>
    <t>Venk re: Novell</t>
  </si>
  <si>
    <t>MEETING-6164</t>
  </si>
  <si>
    <t>Jim Tennant Quantum</t>
  </si>
  <si>
    <t>MEETING-6165</t>
  </si>
  <si>
    <t>Susan re: financial pres</t>
  </si>
  <si>
    <t>MEETING-6169</t>
  </si>
  <si>
    <t>2001-07-05T21:00:00Z</t>
  </si>
  <si>
    <t>Venk/Marie re: Cash</t>
  </si>
  <si>
    <t>2001-03-22T21:00:00Z</t>
  </si>
  <si>
    <t>Review plan for sales training</t>
  </si>
  <si>
    <t>MEETING-6172</t>
  </si>
  <si>
    <t>David Thede/ Christine Sahadi</t>
  </si>
  <si>
    <t>MEETING-6174</t>
  </si>
  <si>
    <t>2001-02-08T02:30:00Z</t>
  </si>
  <si>
    <t>SI AAAS meeting</t>
  </si>
  <si>
    <t>2001-08-09T21:30:00Z</t>
  </si>
  <si>
    <t>John Hankey, VP Real Estate - Novell</t>
  </si>
  <si>
    <t>4th floor - 967-7442</t>
  </si>
  <si>
    <t>John Hankey-Novell VP RE</t>
  </si>
  <si>
    <t>Asst. is Monica at 967-7631</t>
  </si>
  <si>
    <t>MEETING-6180</t>
  </si>
  <si>
    <t>MEETING-6182</t>
  </si>
  <si>
    <t>Updated: Discuss Business Unit Pros/Cons</t>
  </si>
  <si>
    <t>MEETING-6183</t>
  </si>
  <si>
    <t>2001-06-14T21:30:00Z</t>
  </si>
  <si>
    <t>Venk, George &amp; Marie</t>
  </si>
  <si>
    <t>MEETING-6184</t>
  </si>
  <si>
    <t>Financial discussion</t>
  </si>
  <si>
    <t>MEETING-6186</t>
  </si>
  <si>
    <t>MEETING-6191</t>
  </si>
  <si>
    <t>MEETING-6195</t>
  </si>
  <si>
    <t>Con call w/ Gabrielle</t>
  </si>
  <si>
    <t>MEETING-6197</t>
  </si>
  <si>
    <t>Conf call w/Aurora Tech</t>
  </si>
  <si>
    <t>Rachel Hyman  212-245-2167 Asst. Lynn Webber 212-484-0620</t>
  </si>
  <si>
    <t>MEETING-62</t>
  </si>
  <si>
    <t>2002-11-15T00:00:00Z</t>
  </si>
  <si>
    <t>Forward Venk's Mail to venk@shukla.net</t>
  </si>
  <si>
    <t>MEETING-620</t>
  </si>
  <si>
    <t>Berkeley</t>
  </si>
  <si>
    <t>Analyst Meeting</t>
  </si>
  <si>
    <t>MEETING-6200</t>
  </si>
  <si>
    <t>MEETING-6202</t>
  </si>
  <si>
    <t>[ruyben.seth, tvansteenburgh, marie.washington]</t>
  </si>
  <si>
    <t>Webex Demo with James Boone [Jam Cracker]</t>
  </si>
  <si>
    <t>2001-07-10T07:00:00Z</t>
  </si>
  <si>
    <t>Review financial briefing w/ Venk &amp; Matt</t>
  </si>
  <si>
    <t>MEETING-6206</t>
  </si>
  <si>
    <t>Leave at 5:00 for Erin's soiree [7:00]</t>
  </si>
  <si>
    <t>MEETING-6207</t>
  </si>
  <si>
    <t>Budget Review:  Marie Washington</t>
  </si>
  <si>
    <t>2001-06-22T22:00:00Z</t>
  </si>
  <si>
    <t>Matt/Marie re: Financials</t>
  </si>
  <si>
    <t>MEETING-6209</t>
  </si>
  <si>
    <t>SAP Con Call</t>
  </si>
  <si>
    <t>Alex &amp; Peter:  Wanted to know if we could have a brief con call on SAP initiatives.  Alex requested that I set something up in Outlook.  Let me know.  Thanks,  Chris</t>
  </si>
  <si>
    <t>MEETING-6210</t>
  </si>
  <si>
    <t>2001-09-21T21:00:00Z</t>
  </si>
  <si>
    <t>Meet w/ Novell for follow-up</t>
  </si>
  <si>
    <t>Venk:  Steve Polito is not available to attend.  I think it is important to keep this process moving along. This is the only time Novell has available tomorrow.   I have not yet received their counteroffer, but will foward it when I do.</t>
  </si>
  <si>
    <t>MEETING-6211</t>
  </si>
  <si>
    <t>Cash Update w/Venk, Prakash, Matt, Marie (Prakash will call "Berkeley" 408-562-7855)</t>
  </si>
  <si>
    <t>MEETING-6212</t>
  </si>
  <si>
    <t>[sausalito, marie.washington]</t>
  </si>
  <si>
    <t>Had to move this one to accommodate some schedules.  Toshi, I'm not sure if you will be back?  If not, we can just work off your pipeline.  Thanks, Amy</t>
  </si>
  <si>
    <t>MEETING-6213</t>
  </si>
  <si>
    <t>Meeting to discuss hosting business</t>
  </si>
  <si>
    <t>MEETING-6214</t>
  </si>
  <si>
    <t>Updated: Meeting: Acquisition Customer Team [ACT]</t>
  </si>
  <si>
    <t>2001-04-10T23:30:00Z</t>
  </si>
  <si>
    <t>6:00 Jackson Memorial - leave at 4:30</t>
  </si>
  <si>
    <t>MEETING-6216</t>
  </si>
  <si>
    <t>Marketing budget w/ Matt</t>
  </si>
  <si>
    <t>MEETING-622</t>
  </si>
  <si>
    <t>2001-02-27T02:00:00Z</t>
  </si>
  <si>
    <t>Meeting to go over new sales tool</t>
  </si>
  <si>
    <t>Don and David,  I'm following up on the Solution Selling training that the sales team attended.  One item that we all learned was the need to probe for pain and create a pain sheet.  A difficulty of course, is in finding areas of pain to start probing, -- especially when the sales person is trying to talk with an executive.  Thus, I have created a simple sales tool based on financial analysis that will help the sales professional identify possible pain areas for an executive.  Regards,  Alex</t>
  </si>
  <si>
    <t>Updated: Venk/Marie 1:1</t>
  </si>
  <si>
    <t>David Thede</t>
  </si>
  <si>
    <t>MEETING-6224</t>
  </si>
  <si>
    <t>MEETING-6225</t>
  </si>
  <si>
    <t>Call w/Venk, Marie &amp; Steve Polito (pls call Steve's m: 415-309-6700)</t>
  </si>
  <si>
    <t>2001-03-12T18:45:00Z</t>
  </si>
  <si>
    <t>Updated: Venk/Marie re: financials for Europe</t>
  </si>
  <si>
    <t>MEETING-6231</t>
  </si>
  <si>
    <t>2001-07-31T19:00:00Z</t>
  </si>
  <si>
    <t>Lunch:  AC Corp Fin</t>
  </si>
  <si>
    <t>Canceled: Venk/Marie re: Cash</t>
  </si>
  <si>
    <t>Just taking this one off since you already talked…Amy</t>
  </si>
  <si>
    <t>MEETING-6235</t>
  </si>
  <si>
    <t>Meet w/ Steve Polito re: Novell</t>
  </si>
  <si>
    <t>MEETING-6238</t>
  </si>
  <si>
    <t>2001-05-02T01:00:00Z</t>
  </si>
  <si>
    <t>Updated: Conference Call with Japan accounting firm</t>
  </si>
  <si>
    <t>Marie, Susan,  I'd like to hold a conference call with our accounting firm that will take care of the bookkeeping for the Japanese entity. Thanks.  Toshi</t>
  </si>
  <si>
    <t>[tvansteenburgh, marie.washington]</t>
  </si>
  <si>
    <t>Updated: Meet with Tamra, Marie and Mitch on Cancellations and license process</t>
  </si>
  <si>
    <t>2001-01-10T22:45:00Z</t>
  </si>
  <si>
    <t>2001-08-31T17:00:00Z</t>
  </si>
  <si>
    <t>Greg K, Venk &amp; Marie (Call Greg 416-643-3548)</t>
  </si>
  <si>
    <t>MEETING-6241</t>
  </si>
  <si>
    <t>2001-07-23T21:00:00Z</t>
  </si>
  <si>
    <t>Conf call w/ K Loveless</t>
  </si>
  <si>
    <t>MEETING-6243</t>
  </si>
  <si>
    <t>Canceled: Venk, George &amp; Will Mueke [He will call here]  Venk will participate first 5-10 minutes</t>
  </si>
  <si>
    <t>MEETING-6244</t>
  </si>
  <si>
    <t>Canceled: Executive Staff Meeting: 1 [800] 446-1941, Int'l 630 424 8476, passcode 6636311#</t>
  </si>
  <si>
    <t>Venk will be in Europe so this one is cancelled.  Amy</t>
  </si>
  <si>
    <t>MEETING-6245</t>
  </si>
  <si>
    <t>2001-08-29T20:00:00Z</t>
  </si>
  <si>
    <t>Conf Call re: Invoice w/Venk, Karna &amp; Marie (877-865-7027, int'l 773 843 6307, pc 7916727#)</t>
  </si>
  <si>
    <t>2001-04-18T18:00:00Z</t>
  </si>
  <si>
    <t>Meeting with Fortunata &amp; Kimberlie on HP contract</t>
  </si>
  <si>
    <t>MEETING-6250</t>
  </si>
  <si>
    <t>[michael.hughes]</t>
  </si>
  <si>
    <t>2001-01-19T18:30:00Z</t>
  </si>
  <si>
    <t>Conf call w michael dodd 408-745-3175 to discuss agenda &amp; attendee list for jan 30 meeting</t>
  </si>
  <si>
    <t>AvocadoIT HQ</t>
  </si>
  <si>
    <t>MEETING-6255</t>
  </si>
  <si>
    <t>Install Sun demos at Sun Micro in Palo Alto</t>
  </si>
  <si>
    <t>Please assign someone to visit Shirish Netke, Strategic Sales Director at Sun, to install our Sun demos so that he can show some folks internally to justify buying EP for mobilizing his own sales force.  Address as follows:  901 San Antonio Road, UMPK15-204 Palo Alto, Ca 94303 650-786-9732 shirish.netke@eng.sun.com  Shirish's AA is Angi Guinan, 650-786-3485  Call me at 408-857-8533 to discuss.  Thanks,  Mike</t>
  </si>
  <si>
    <t>MEETING-6256</t>
  </si>
  <si>
    <t>Juniper Networks  meeting w michael dodd, vp operations</t>
  </si>
  <si>
    <t>Offline Browsing Strategy Mtg. w/Amitabh, Ron, Steve, Prakash, Rajeev, Glenn &amp; Alex</t>
  </si>
  <si>
    <t>OFF-LINE BROWSING (same agenda) Venk has requested that Amitabh and Ron lead this discussion: *</t>
  </si>
  <si>
    <t>[miyuki.goldman]</t>
  </si>
  <si>
    <t>review on QA's sample conversion</t>
  </si>
  <si>
    <t>QA will come up with 4 converted projects for review.</t>
  </si>
  <si>
    <t>MEETING-6268</t>
  </si>
  <si>
    <t>2001-06-19T21:00:00Z</t>
  </si>
  <si>
    <t>3.5 Cross Training</t>
  </si>
  <si>
    <t>Ravik will present Alerts (Display and Smart) Ravi will present Offline (PocketPC)</t>
  </si>
  <si>
    <t>MEETING-6271</t>
  </si>
  <si>
    <t>[miyuki.goldman, nmehta, rgantly]</t>
  </si>
  <si>
    <t>2001-06-11T21:30:00Z</t>
  </si>
  <si>
    <t>Updated: FS weekly meeting : Pocket PC</t>
  </si>
  <si>
    <t>Status review.  Om</t>
  </si>
  <si>
    <t>MEETING-6272</t>
  </si>
  <si>
    <t>meeting with school teacher.</t>
  </si>
  <si>
    <t>I'll be out on Friday (along with many others). We'll meet on Thursday this week again.</t>
  </si>
  <si>
    <t>MEETING-6276</t>
  </si>
  <si>
    <t>[miyuki.goldman, sausalito, nmehta, sanjay.dubey]</t>
  </si>
  <si>
    <t>2001-09-12T20:30:00Z</t>
  </si>
  <si>
    <t>Updated: Bi-Weekly R&amp;D "All Hands" Meeting</t>
  </si>
  <si>
    <t>Changing this one from Tuesday the 11th, to Wednesday the 12th because Prakash will be attending an conference in San Diego on Tuesday.  Sorry for the inconvenience.</t>
  </si>
  <si>
    <t>MEETING-6278</t>
  </si>
  <si>
    <t>FW: to discuss bookmarking feature in language in 4.0</t>
  </si>
  <si>
    <t xml:space="preserve">This is a feature for 4.0   -----Original Appointment----- From: </t>
  </si>
  <si>
    <t>Monday, August 20, 2001 2:02 PM To:</t>
  </si>
  <si>
    <t>Ravi Pachipala; Lisa Chui; Prasad Krothapalli; Mahesh Rangamani; Jaigak Song; Dondi Gaskill; Tony Raj; Sharon Yogi When:</t>
  </si>
  <si>
    <t>Monday, August 20, 2001 4:30 PM-5:30 PM (GMT-08:00) Pacific Time (US &amp; Canada); Tijuana. Where:</t>
  </si>
  <si>
    <t>MEETING-6279</t>
  </si>
  <si>
    <t>FW: PocketPC functional spec review</t>
  </si>
  <si>
    <t xml:space="preserve">Sorry about the short notice. Please review the attached SFS and attend the meeting. -Howard   -----Original Appointment----- From: </t>
  </si>
  <si>
    <t>Arun Aggarwal   Sent:</t>
  </si>
  <si>
    <t>Monday, May 21, 2001 4:18 PM To:</t>
  </si>
  <si>
    <t>Arun Aggarwal; Yuyu Chen; Nihar Mehta; Ann Sasso; Dean Fulton; Om Sonie; Srikanth Raghavan; Lisa Quaglietti; Glenn Pereira; Jyothsna Amancherla; Conference Room - Pacifica; Prasad Krothapalli; Howard Mora When:</t>
  </si>
  <si>
    <t>Tuesday, May 22, 2001 10:30 AM-11:00 AM (GMT-08:00) Pacific Time (US &amp; Canada); Tijuana. Where:</t>
  </si>
  <si>
    <t>Conference Room - Pacifica  We did have a functional spec review meeting today. Attendees were myself, Nihar, Yuyu, Ann, Jyothsna. We had some discussions. I have updated the document. As everybody could not attend the meeting, we will have a follow up meeting tomorrow.  Thanks arun</t>
  </si>
  <si>
    <t>MEETING-6285</t>
  </si>
  <si>
    <t>I have a conflict on Friday morning. Moving this meeting to Thursday for this week. -Howard</t>
  </si>
  <si>
    <t>MEETING-6286</t>
  </si>
  <si>
    <t>FW: Dry run for EMDS 3.0 Feature Overview</t>
  </si>
  <si>
    <t xml:space="preserve">Miyuki  We will like you also to be there for the dry run meeting.  Thanks Arun and Dondi   -----Original Appointment----- From: </t>
  </si>
  <si>
    <t>Friday, March 30, 2001 10:58 AM To:</t>
  </si>
  <si>
    <t>Steve Schramm; Dondi Gaskill; Arun Aggarwal; Tony Raj; Deviprasad Malladi Cc:</t>
  </si>
  <si>
    <t>UI Team When:</t>
  </si>
  <si>
    <t>Monday, April 02, 2001 11:00 AM-12:30 PM (GMT-08:00) Pacific Time (US &amp; Canada); Tijuana. Where:</t>
  </si>
  <si>
    <t>Training Room  We're going to practice before the actual presentation later Monday. This is optional for the UI team, but we really need at least Arun, Tony and Devi. Thanks. \Steve</t>
  </si>
  <si>
    <t>MEETING-6291</t>
  </si>
  <si>
    <t>[mkadanoff]</t>
  </si>
  <si>
    <t>MEETING-6292</t>
  </si>
  <si>
    <t>MEETING-6293</t>
  </si>
  <si>
    <t>2001-02-03T01:00:00Z</t>
  </si>
  <si>
    <t>MEETING-6295</t>
  </si>
  <si>
    <t>[mstewart]</t>
  </si>
  <si>
    <t>2002-10-10T01:00:00Z</t>
  </si>
  <si>
    <t>Canceled: Q4 Account Review</t>
  </si>
  <si>
    <t>Mark, Stuart,  Per Stuart's request, I am sending out this meeting request to review Q4 accounts. Mark and Toshi will call Stuart on cell/home office. Thanks.  Toshi</t>
  </si>
  <si>
    <t>2002-10-02T19:00:00Z</t>
  </si>
  <si>
    <t>Lunch w/Ty, Debbie, Lisa &amp; Amy</t>
  </si>
  <si>
    <t>2001-05-21T15:00:00Z</t>
  </si>
  <si>
    <t>MEETING-6301</t>
  </si>
  <si>
    <t>[nmehta]</t>
  </si>
  <si>
    <t>2001-01-03T01:30:00Z</t>
  </si>
  <si>
    <t>weekly 1-1 meetings</t>
  </si>
  <si>
    <t>Updated: Bi-Weekly R&amp;D Manager's Meeting w/Prakash</t>
  </si>
  <si>
    <t>Prakash asked me to change the location of this meeting to a larger, closer conference room.  Thanks!   The time is being changed so that Divakar can join the meeting via telephone from India.  The telephone number in the Walnut Creek conference room is (408) 562-7864.  I also needed to change the conference room to an available room on the "A" side.  The Sausalito, San Ramon and Fremont rooms were already booked during this time.  The Walnut Creek room is a little less convenient.  Sorry!  Dial the Toronto group in at (416) 366-6425 x375</t>
  </si>
  <si>
    <t>2001-05-24T17:00:00Z</t>
  </si>
  <si>
    <t>Meeting to go over financial sales tool</t>
  </si>
  <si>
    <t>MEETING-6310</t>
  </si>
  <si>
    <t>Updated: Added Sreeni: AlwaysOn: FS weekly meeting</t>
  </si>
  <si>
    <t>[sanjose, nmehta]</t>
  </si>
  <si>
    <t>2001-09-12T22:30:00Z</t>
  </si>
  <si>
    <t>Updated: pre-meeting to prepare for Siebel meeting on Wed.</t>
  </si>
  <si>
    <t>Michael &amp; Carlos -  Prior to our meeting on Thursday with Siebel to discuss integration, we would like you to provide to team with a Siebel Primer.  I know that we've done this once before, but now that you've been working with the product, it would be valuable to review the following topics again.  a)</t>
  </si>
  <si>
    <t>Start with Siebel basics - (talk about business objects, components, views, applets, drill down, list etc)  b)</t>
  </si>
  <si>
    <t xml:space="preserve">Followed by a tool demo that covers - how one customizes a business components, creates a new view, adds applets to a view, creates the required HTML templates for the web engine, views the newly created view in the browser.  c) </t>
  </si>
  <si>
    <t>Also include the current status of Carlos and other AE work in this area.  Thanks!  Andy</t>
  </si>
  <si>
    <t>MEETING-6312</t>
  </si>
  <si>
    <t>[nmehta, rkaur, sanjay.dubey]</t>
  </si>
  <si>
    <t>2001-06-06T22:30:00Z</t>
  </si>
  <si>
    <t>Discuss adapter design.</t>
  </si>
  <si>
    <t>[nmehta, rgantly]</t>
  </si>
  <si>
    <t>Daily Release Status meeting</t>
  </si>
  <si>
    <t>Agenda:  Talk about the Release status.  Replaces the bug categorization meeting that happens in the morning.</t>
  </si>
  <si>
    <t>MEETING-6314</t>
  </si>
  <si>
    <t>2001-08-22T00:00:00Z</t>
  </si>
  <si>
    <t>Sausalito confr. room</t>
  </si>
  <si>
    <t>MEETING-6315</t>
  </si>
  <si>
    <t>Updated: Design Meeting: xHTML - server device profile</t>
  </si>
  <si>
    <t>Agenda: To discuss device profile language from server side.</t>
  </si>
  <si>
    <t>MEETING-6316</t>
  </si>
  <si>
    <t>Moving this meeting to 6pm - sue to overlap with Dondi's meeting.</t>
  </si>
  <si>
    <t>MEETING-6321</t>
  </si>
  <si>
    <t>Updated: internal review for JDBC enhancements for 3.5</t>
  </si>
  <si>
    <t>Sorry for the late notice.  I just have finished the spec.  If today is not ok, we can move it to tomorrow.  Thanks -Jin  Functional spec is attached below:</t>
  </si>
  <si>
    <t>MEETING-6322</t>
  </si>
  <si>
    <t>2001-07-16T21:00:00Z</t>
  </si>
  <si>
    <t>walnut creek</t>
  </si>
  <si>
    <t>SJEngineering group meeting.</t>
  </si>
  <si>
    <t>Staff meeting.  Internal Group issues. Management issues.</t>
  </si>
  <si>
    <t>Updated: Review SFS to LimitKeepAliveInterval ref Buf#4482</t>
  </si>
  <si>
    <t>External review is required because of Documentation and EMDS impact .  Attached Spec to be reviewd</t>
  </si>
  <si>
    <t>MEETING-6324</t>
  </si>
  <si>
    <t>[nmehta, rkaur]</t>
  </si>
  <si>
    <t>Canceled: Alerts : FS weekly meeting</t>
  </si>
  <si>
    <t>MEETING-6325</t>
  </si>
  <si>
    <t>[sausalito, nmehta]</t>
  </si>
  <si>
    <t>Toronto-India integration plan discussion</t>
  </si>
  <si>
    <t>Finalize the estimates on 3.5  Geoff, Please include relevant person from Toronto.  Om</t>
  </si>
  <si>
    <t>MEETING-6326</t>
  </si>
  <si>
    <t>2001-05-03T20:30:00Z</t>
  </si>
  <si>
    <t>Updated: Will be delayed by 10 min and will be in Pacifica: 3.5 and 4.0 planning</t>
  </si>
  <si>
    <t>Hi,  Agenda:  1:  Quick review of the issues which are resolved till now (based on various meetings and Steve's mail - Subject "Hill 'o Beans"  Om</t>
  </si>
  <si>
    <t>2001-09-14T01:00:00Z</t>
  </si>
  <si>
    <t>Updated: Rescheduled: Service Pack : Weekly meeting</t>
  </si>
  <si>
    <t>Need to go to School!  Glenn/ Ravi,  please call me on 873 9363.  Om</t>
  </si>
  <si>
    <t>[nmehta, sanjay.dubey]</t>
  </si>
  <si>
    <t>Discuss Offline Applications loose ends</t>
  </si>
  <si>
    <t>MEETING-6329</t>
  </si>
  <si>
    <t>Updated: Changed location: Wednesday Weekly Meeting</t>
  </si>
  <si>
    <t>Updated: Hp Pricing</t>
  </si>
  <si>
    <t>MEETING-6331</t>
  </si>
  <si>
    <t>Release status meeting</t>
  </si>
  <si>
    <t>Daily Release status meeting  This monday we will cover more things than what we will cover during the daily release status meetings.  Agenda for Monday For all the outstanding bugs appropriate managers will present a status. Done, will be done by XXX. If you believe that the priority can be lowered please raise the issue.  Om will present the list of pending tasks for this release. Everyone needs to agree upon and commit on a plan to get these things done. Om should track the action plan and keep the team notified about the progress.  Howard, will present what is being tested from now till the end of the month. Are there any new tests being written? [I know I have this memorized but everyone should know this .. Howard has a document which describes this]  Daily meeting Agenda From now on we will meet every day from 3-4PM to go over the release status. Om, you can fold one of your bug review meetings into this if needed  Review the release status, progress on the open items, open bugs, documentation.</t>
  </si>
  <si>
    <t>MEETING-6332</t>
  </si>
  <si>
    <t>2001-08-24T01:00:00Z</t>
  </si>
  <si>
    <t>Updated: Siebel XML 7.0: Briefing conf call with Hideki and Indira</t>
  </si>
  <si>
    <t>All,  Conf call info is as follows. For those that are in San Jose, please come to the Berkeley room (over near Amy). Thanks.  Here is your information for today's conf call at 6pm PST:  Call in:</t>
  </si>
  <si>
    <t>1-877-864-2237  International:</t>
  </si>
  <si>
    <t>773-843-6302  Pass Code:</t>
  </si>
  <si>
    <t>7913620  Conf. #:</t>
  </si>
  <si>
    <t>MEETING-6334</t>
  </si>
  <si>
    <t>Offline development meeting</t>
  </si>
  <si>
    <t>Moving this meeting to 6.30 pm for today - there is an overlap with service pack meeting.  From next week - we will move this meeting to 10.30 am - it will be easier for Madhu and Satya to participate. If you want me to make it even earlier - like 10 am - let me know.  Thanks, Nihar  -------  Regular agenda: . walk through 3.5 task list and check development status . find out if anyone is blocked and we need to provide help</t>
  </si>
  <si>
    <t>Also included Yuyu.</t>
  </si>
  <si>
    <t>MEETING-634</t>
  </si>
  <si>
    <t>2001-01-31T22:30:00Z</t>
  </si>
  <si>
    <t>Verizon Enterprise Portal Offering w/Venk, Amitabh, Prakash, Rajeev, Glenn, Alex, Dan, Ron and Andy</t>
  </si>
  <si>
    <t>MEETING-6340</t>
  </si>
  <si>
    <t>Updated: Technical conall with Siebel [Rahul Vadodkar &amp; Brian Stone]</t>
  </si>
  <si>
    <t>Functional Spec. Review - Supporting Pocket PC for xSellsys</t>
  </si>
  <si>
    <t>Please review the SFS. If you can't attend the meeting, please send me your feedback. Thanks!  -yuyu</t>
  </si>
  <si>
    <t>2001-09-18T17:00:00Z</t>
  </si>
  <si>
    <t>Updated: Siebel Demo Status</t>
  </si>
  <si>
    <t>Nihar - We're going to meet daily to review the status of the demo development.  However, I don't think that you need to be at each meeting.  Would you mind coming to the Tuesday meeting (only).  Carlos &amp; Diana may have some issues to discuss with you.   Richard - This is a daily status meeting to monitor the progress of our demo development.  On Tuesday, Carlos &amp; Diana will report back on the amount of time they think they will need to build the demo on 3.5 code (and any issues).</t>
  </si>
  <si>
    <t>Offline Browsing discussions of loose ends...</t>
  </si>
  <si>
    <t>MEETING-6344</t>
  </si>
  <si>
    <t>Siebel meeting</t>
  </si>
  <si>
    <t>MEETING-6346</t>
  </si>
  <si>
    <t>2001-03-17T22:00:00Z</t>
  </si>
  <si>
    <t>Updated: Rescheduled: Bug meeting on 3/17 Saturday</t>
  </si>
  <si>
    <t>Tony will be available at 2:00pm..  Om</t>
  </si>
  <si>
    <t>MEETING-6348</t>
  </si>
  <si>
    <t>[vmundhra, nmehta]</t>
  </si>
  <si>
    <t>Yuyu's office</t>
  </si>
  <si>
    <t>discuss Vinayak's test plan</t>
  </si>
  <si>
    <t>MEETING-6349</t>
  </si>
  <si>
    <t>Updated: FS weekly meeting for EAI [See Beyond]</t>
  </si>
  <si>
    <t>Status update.</t>
  </si>
  <si>
    <t>MEETING-6350</t>
  </si>
  <si>
    <t>Discuss "Offline"</t>
  </si>
  <si>
    <t>MEETING-6353</t>
  </si>
  <si>
    <t>AvocadoIT [Sitraka] Alert Studio Demo</t>
  </si>
  <si>
    <t>MEETING-6354</t>
  </si>
  <si>
    <t>2001-05-11T00:30:00Z</t>
  </si>
  <si>
    <t>Review of feedback from 3.0</t>
  </si>
  <si>
    <t>please send me the feedback by e-mail. I would like to read before the meeting.</t>
  </si>
  <si>
    <t>MEETING-6355</t>
  </si>
  <si>
    <t>2001-09-17T17:00:00Z</t>
  </si>
  <si>
    <t>New FFA demo [on new 3.5 code or not?]</t>
  </si>
  <si>
    <t>We need to build a new FFA demo using offline capabilities (plus alerts and online).  We need to determine whether or not the 3.5 code is ready.  The demo needs to be ready Sept 30.  thanks!  andy</t>
  </si>
  <si>
    <t>MEETING-6358</t>
  </si>
  <si>
    <t>Updated: Presentation by Geoff Vona of AvocadoIT [Sitraka] Canada</t>
  </si>
  <si>
    <t>2001-03-16T01:30:00Z</t>
  </si>
  <si>
    <t>QUCKEN STATUS MEETING</t>
  </si>
  <si>
    <t>MEETING-636</t>
  </si>
  <si>
    <t>2001-01-05T18:00:00Z</t>
  </si>
  <si>
    <t>Planning for Sales Training</t>
  </si>
  <si>
    <t>MEETING-6360</t>
  </si>
  <si>
    <t>[sausalito, nmehta, sanjay.dubey]</t>
  </si>
  <si>
    <t>Updated: functional spec review of offline emds</t>
  </si>
  <si>
    <t>This is the offline EMDS review meeting. Please find enclosed the functional spec.  Please review and any questions and comments will be discussed at this meeting.     Please forward this meeting notice anyone else who should be included in this meeting.  Thanks.  Mark</t>
  </si>
  <si>
    <t>MEETING-6362</t>
  </si>
  <si>
    <t>2001-08-20T17:30:00Z</t>
  </si>
  <si>
    <t>Updated: Discussion on patentable items in Always OnDiscussion on patentable items in Always On".</t>
  </si>
  <si>
    <t>Discussion on patentable items in Always On".  Lisa,  Can you setup a one hour meeting on Monday (08/20) or Tuesday (08/21) ?   Required attendees are: Prakash, Amitabh, Prasad, Sanjay, Rajeev and me Agenda for the meeting is: *</t>
  </si>
  <si>
    <t>Discuss patentable items in Always On - we will start with Sanjay's list and move on to the items that we can add to the list *</t>
  </si>
  <si>
    <t>Identify couple of items that we all agree upon and start patent process on these items. We can have a follow up meeting for the rest of the items on which we need more discussion/information.  Thanks, Nihar</t>
  </si>
  <si>
    <t>MEETING-6366</t>
  </si>
  <si>
    <t>2001-05-22T23:30:00Z</t>
  </si>
  <si>
    <t>Beans Discussion continues todays topic: Message Driven Beans</t>
  </si>
  <si>
    <t>Today we are going to discuss about changing EMAS's component to MessageDrivenBean and do analysis of  MessageDrivenBean vs the currently proposed model. Thanks Roopak</t>
  </si>
  <si>
    <t>2001-07-18T00:00:00Z</t>
  </si>
  <si>
    <t>Discuss: Synchronization path for offline</t>
  </si>
  <si>
    <t xml:space="preserve">Changed this meeting to 1 hr meeting - Rajeev is available from 5 to 5.30 Amitabh is available from 5.30 to 6  Purpose is to: </t>
  </si>
  <si>
    <t xml:space="preserve">Discuss high-level synchronization issues </t>
  </si>
  <si>
    <t>Decide what we should do in 3.5 time frame</t>
  </si>
  <si>
    <t>MEETING-6368</t>
  </si>
  <si>
    <t>2001-07-19T20:30:00Z</t>
  </si>
  <si>
    <t>meeting with Brian - solutions point - 925-280-0310 x322</t>
  </si>
  <si>
    <t>Meet with Meshele about Banamex pricing</t>
  </si>
  <si>
    <t>MEETING-6370</t>
  </si>
  <si>
    <t>Third meeting to discuss our 'Offline Direction'</t>
  </si>
  <si>
    <t xml:space="preserve">Moving this meeting so Rajeev can attend it.   Agenda of the next meeting: </t>
  </si>
  <si>
    <t xml:space="preserve">How can we improve our Palm offering ? </t>
  </si>
  <si>
    <t xml:space="preserve">Briefly walk thro' our new Offline solution architecture  In the last 2 meetings: </t>
  </si>
  <si>
    <t xml:space="preserve">Issues resolved: </t>
  </si>
  <si>
    <t xml:space="preserve">Focus on Windows CE (as compared to Palm Pilot) for enterprise market  </t>
  </si>
  <si>
    <t xml:space="preserve">The issue of 'J2ME or Personal Java' is based on availability of J2ME on </t>
  </si>
  <si>
    <t xml:space="preserve">Windows CE. Sanjay's design change to EAIM removes the dependency on </t>
  </si>
  <si>
    <t xml:space="preserve">AWT support provided by Personal Java. This change will make it easy to </t>
  </si>
  <si>
    <t xml:space="preserve">move Offline code from Personal Java to J2ME.  </t>
  </si>
  <si>
    <t xml:space="preserve">Should we develop our own synchronization solution ? Should we support SyncML ? </t>
  </si>
  <si>
    <t xml:space="preserve">The outcome of this discussion was - we will not develop our own synchronization </t>
  </si>
  <si>
    <t xml:space="preserve">solution. There are companies who provide this functionality - ex. MRO, Indus, </t>
  </si>
  <si>
    <t xml:space="preserve">DataStream. Siebel has its own synchronization solution. It is not easy to develop a </t>
  </si>
  <si>
    <t xml:space="preserve">general purpose (or easily customizable) synchronization solution. SyncML is more </t>
  </si>
  <si>
    <t xml:space="preserve">suitable for PIM type applications (not for enterprise apps). </t>
  </si>
  <si>
    <t xml:space="preserve">Some open Qs were: </t>
  </si>
  <si>
    <t xml:space="preserve">Is our offline solution targeting existing enterprise apps to take them mobile ? </t>
  </si>
  <si>
    <t xml:space="preserve">or are we targeting new applications ? Will these new applications require </t>
  </si>
  <si>
    <t xml:space="preserve">AvocadoIT to directly talk to their database - or will there always be a middle </t>
  </si>
  <si>
    <t xml:space="preserve">person like Siebel ?  </t>
  </si>
  <si>
    <t xml:space="preserve">Open action items: </t>
  </si>
  <si>
    <t xml:space="preserve">What components of the FedEx solution can be extracted and productized ? - Sanjay </t>
  </si>
  <si>
    <t>J2ME support available on Windows CE ? - Nihar to send a mail to Ron</t>
  </si>
  <si>
    <t>MEETING-6371</t>
  </si>
  <si>
    <t>Rajeev's office.</t>
  </si>
  <si>
    <t>List of tasks that are remaining for 3.5 EAO.</t>
  </si>
  <si>
    <t>Nihar,  As we had discussed yesterday please come prepared with a document that details the list of development tasks that still need to be completed for 3.5 EAO. This document should list the person working on those activities and the completion dates (not expected completed dates). The EAO team has done it many time over the last 3 months but we should plan on working over this weekend if we can pull in the code freeze date.  Please also come prepared to discuss the amount of product that has been QAed. I believe you were in some conversation with Sharon in the morning.  Thanks Rajeev</t>
  </si>
  <si>
    <t>MEETING-6372</t>
  </si>
  <si>
    <t>2001-08-22T01:00:00Z</t>
  </si>
  <si>
    <t>Brownbag w/Venk - Group 2</t>
  </si>
  <si>
    <t>Please bring your lunch for this informal meeting with Venk. Thanks, Amy</t>
  </si>
  <si>
    <t>MEETING-6374</t>
  </si>
  <si>
    <t>2001-09-12T20:00:00Z</t>
  </si>
  <si>
    <t>MEETING-6378</t>
  </si>
  <si>
    <t>[vmundhra, walnutcreek, nmehta, rkaur, sanjay.dubey]</t>
  </si>
  <si>
    <t>2001-07-31T17:30:00Z</t>
  </si>
  <si>
    <t>Updated: Demo and discuss AO with Richard Fogel from Toronto</t>
  </si>
  <si>
    <t>Richard is the Principal Architect.  This meeting was scheduled at his request.  Sorry about cutting into the lunch hour, but this was the only time that seemed to work for everyone.  Thanks for understanding!  :-)  -Lisa</t>
  </si>
  <si>
    <t>Alert Strategy Mtg. w/Amitabh, Ron, Steve, Prakash, Rajeev, Glenn &amp; Alex</t>
  </si>
  <si>
    <t>ALERTS Venk has requested that Amitabh and Ron lead this discussion: *</t>
  </si>
  <si>
    <t>Updated: Meeting starting now. Technical Meeting with Siebel (here's that agenda)</t>
  </si>
  <si>
    <t>This meeting is starting now.  I'm going downstairs to pick them up.  andy   This meeting has been confirmed.  Rahul will be here at 2pm.  This morning, I sent the following e-mail to him:  Rahul -  I also wanted to add a couple of items to our agenda.    1. CORBA and COM. We've been in contact with some technical people from Siebel Japan and they recommended CORBA and/or COM to us as potential integration methods.  2. Syncronization &amp; conflict resolution.  As you know, we are developing an offline solution.  We would like to get a better understanding of how Siebel manages conflict resolution when your offline client sync's with the server.  Thanks!  Andy  +++++++++++++++++++ [original agenda]  Rahul -  Per your request, here is the agenda and questions we would like to cover. We're looking forward to seeing you on Thursday.  Thanks!  Andy   Introductions  Overview of AvocadoIT Architecture - AvocadoIT typically interfaces with applications via XML, HTML, API, (JDBC for DB). - AvocadoIT's objective is to apply the most robust and efficient integration method to deliver a compelling joint offering.  Overview of Siebel Integration Approaches - What are the issues involved with using Siebel Tools to create views (HTML/XML) which would be subsequently mobilized by AvocadoIT? - What are the pro's &amp; con's of the various integration methods (e.g. BIM, etc) - What integrations does Siebel currently support and how? (e.g. SAP, i2, MS Exchange, etc)  Customizations - What some examples of the most typical customizations for field service and enterprise sales? - If the customer upgrades their software, how does that affect the existing customizations?  Specifically, how is Siebel Wireless affected by customizations? (e.g. Initial implementation vs. future upgradees)  Siebel Handheld Product (It may be instructive to use this as an example). - Overview of synchronization process - How are customizations managed (e.g. Initial Implementation vs. Upgrades)</t>
  </si>
  <si>
    <t>MEETING-6385</t>
  </si>
  <si>
    <t>[vmundhra, nmehta, sanjay.dubey]</t>
  </si>
  <si>
    <t>2001-09-14T18:00:00Z</t>
  </si>
  <si>
    <t>To discuss remaining tasks for the 9/21 drop</t>
  </si>
  <si>
    <t xml:space="preserve">Discuss open bug list </t>
  </si>
  <si>
    <t>Discuss remaining tasks on hand, I will prepare a list before the meeting with the items that I know</t>
  </si>
  <si>
    <t>[sausalito, vmundhra, nmehta, sanjay.dubey]</t>
  </si>
  <si>
    <t>2001-09-06T16:00:00Z</t>
  </si>
  <si>
    <t>To discuss SDK and Admin tool related issues</t>
  </si>
  <si>
    <t>Madhu - call 408-562-7853 at around 9.05 am. I will call Sanjay and Yuyu at their residence  We will discuss following issues in tomorrow's meeting. a. What are the offline files and what files should be part of offline SDK ? Madhu will send out all the files that we know needs to get installed - we will later classify these files into SDK and non-SDK files.  b. Scope of 3.5 admin tool and implications on OSA Following is taken from our requirements meeting on 7/25: Server side admin tool requirements: . To talk to the persistence layer and provide status to administrator. . In this release (3.5) it is ok to provide minimal 'status' related functionalities - ex. display   all pending packets. Later we can add functionalities to display device/user level status -   when did device X did last sync, etc. . Admin tool can host various versions of client applications - to help the 'versioning' task.</t>
  </si>
  <si>
    <t>2001-08-13T20:00:00Z</t>
  </si>
  <si>
    <t>Changing the date of THIS R&amp;D "All Hands" meeting only.  All others will occur as scheduled.  Thank you! -Lisa</t>
  </si>
  <si>
    <t>MEETING-6391</t>
  </si>
  <si>
    <t>2001-05-25T19:30:00Z</t>
  </si>
  <si>
    <t>Discussion for EJB</t>
  </si>
  <si>
    <t>MEETING-6392</t>
  </si>
  <si>
    <t>2001-07-26T00:30:00Z</t>
  </si>
  <si>
    <t>Moving this meeting as per Glenn/Hideki's request. This change is effective only for this week.  - Nihar</t>
  </si>
  <si>
    <t>Further discussion on useBean</t>
  </si>
  <si>
    <t xml:space="preserve">Quick minutes on what we discussed yesterday:  What we discussed? </t>
  </si>
  <si>
    <t xml:space="preserve">Dir structure options </t>
  </si>
  <si>
    <t xml:space="preserve">proj1\page1\page1.jsp or page1.epr or both ? </t>
  </si>
  <si>
    <t xml:space="preserve">     \s1.palm.jsp or s1\palm.jsp </t>
  </si>
  <si>
    <t xml:space="preserve">     \s1.pda.jsp or s1\pda.jsp  </t>
  </si>
  <si>
    <t xml:space="preserve">How to treat user data at same level as component id data ? options are </t>
  </si>
  <si>
    <t xml:space="preserve">1. Have page1.jsp and user declares usebean at this level, user </t>
  </si>
  <si>
    <t xml:space="preserve">    will have to use &lt;%= userData.getX() %&gt; style syntax get read </t>
  </si>
  <si>
    <t xml:space="preserve">    user data </t>
  </si>
  <si>
    <t xml:space="preserve">2. Allow usebean specification in page1.epr - user will have to use </t>
  </si>
  <si>
    <t xml:space="preserve">   &lt;epr:getvar&gt;X style of syntax. User will not be able to use JSP </t>
  </si>
  <si>
    <t xml:space="preserve">   expression syntax. There is no need to add additional statements </t>
  </si>
  <si>
    <t xml:space="preserve">   like import ... to page1.epr.  What we need to discuss further? </t>
  </si>
  <si>
    <t xml:space="preserve">How to share data across applications ? that is how to bring user data at the </t>
  </si>
  <si>
    <t xml:space="preserve">same level as component id data ? </t>
  </si>
  <si>
    <t xml:space="preserve">Exact scoping details - for both component id data and user data </t>
  </si>
  <si>
    <t>Exact/rough idea on what will be the project dir structure</t>
  </si>
  <si>
    <t>MEETING-6394</t>
  </si>
  <si>
    <t>MEETING-6396</t>
  </si>
  <si>
    <t>2001-09-14T19:30:00Z</t>
  </si>
  <si>
    <t>Presentation on CTIA show highlights</t>
  </si>
  <si>
    <t>Meeting scheduled at the request of Richard Fogel (per Prakash)</t>
  </si>
  <si>
    <t>Canceled: E-Managers Mtg - Call in: 800-213-0326, PC: 366065</t>
  </si>
  <si>
    <t>MEETING-6400</t>
  </si>
  <si>
    <t>Agenda for today is: . get quick update on development status in San Jose . devote rest of the time to determine issues pertaining to IDC tasks -   ex. do we need to set up design meeting for 'versioning' ? etc.  ----- Regular agenda: . walk through 3.5 task list and check development status . find out if anyone is blocked and we need to provide help</t>
  </si>
  <si>
    <t>MEETING-6405</t>
  </si>
  <si>
    <t>2001-05-01T22:30:00Z</t>
  </si>
  <si>
    <t>discussion on 'Offline direction'</t>
  </si>
  <si>
    <t xml:space="preserve">This is the second meeting to discuss what direction should we take for our 'Offline offering'.  In the last meeting: </t>
  </si>
  <si>
    <t xml:space="preserve">Focus on Windows CE (as compared to Palm Pilot) for enterprise market </t>
  </si>
  <si>
    <t xml:space="preserve">Action items: </t>
  </si>
  <si>
    <t xml:space="preserve">Do more research on SyncML - Sanjay  </t>
  </si>
  <si>
    <t xml:space="preserve">J2ME support on Windows CE ? - Sanjay  Agenda of the next meeting: </t>
  </si>
  <si>
    <t xml:space="preserve">SyncML support or not ? </t>
  </si>
  <si>
    <t xml:space="preserve">Can we use third party solution for synchronization or develop our own ? </t>
  </si>
  <si>
    <t xml:space="preserve">Discuss the FedEx project further (after Sanjay's study) </t>
  </si>
  <si>
    <t>J2ME or Personal Java ?</t>
  </si>
  <si>
    <t>MEETING-6408</t>
  </si>
  <si>
    <t>Updated: Bug Discussion:</t>
  </si>
  <si>
    <t>Developers: 1. 4335: no success page 2. Function test Fail  -----------------------------  others: 4343: Rename 4341: Bedi to fix, WIlhan to include DLL 4336: Persistence readme.txt 4330: should be P3 : Nihar to have a look at it -----------------------------</t>
  </si>
  <si>
    <t>MEETING-6409</t>
  </si>
  <si>
    <t>2001-09-04T22:30:00Z</t>
  </si>
  <si>
    <t>MEETING-6410</t>
  </si>
  <si>
    <t>2001-03-24T22:00:00Z</t>
  </si>
  <si>
    <t>Updated: Daily Release Status meeting</t>
  </si>
  <si>
    <t>MEETING-6414</t>
  </si>
  <si>
    <t>2001-07-27T22:00:00Z</t>
  </si>
  <si>
    <t>Updated: New Time for Offline Demo Requirements &amp; 3.5 dev plan</t>
  </si>
  <si>
    <t xml:space="preserve">Guys - sorry change this meeting.  Siebel wants a concall with us and CGEY.  ~ Andy  Sujan - where should we call you?  ~andy  Andy,  Can you set up a meeting with Carlos and John to discuss </t>
  </si>
  <si>
    <t xml:space="preserve">. Demo requirements </t>
  </si>
  <si>
    <t>. 3.5 development plan  This will help setting up right expectations on both sides.  Thanks, Nihar Mehta AvocadoIT Inc. R&amp;D nihar.mehta@avocadoit.com (408) 562 8019</t>
  </si>
  <si>
    <t>MEETING-6417</t>
  </si>
  <si>
    <t>2001-05-08T00:00:00Z</t>
  </si>
  <si>
    <t>3.5 Project Plan</t>
  </si>
  <si>
    <t>Please get the detailed project plan for the activities your group is responsible for.</t>
  </si>
  <si>
    <t>MEETING-6419</t>
  </si>
  <si>
    <t>2001-09-12T18:00:00Z</t>
  </si>
  <si>
    <t>Talk about recovery and purging issues</t>
  </si>
  <si>
    <t xml:space="preserve">Discuss packet purging policy - Sanjay will send out information on this </t>
  </si>
  <si>
    <t>Discuss packet recovery design - Vivek will send out information on this</t>
  </si>
  <si>
    <t>[nmehta, rgantly, rkaur]</t>
  </si>
  <si>
    <t>2001-06-11T20:30:00Z</t>
  </si>
  <si>
    <t>FS weekly meeting: Alerts</t>
  </si>
  <si>
    <t>2001-03-25T18:00:00Z</t>
  </si>
  <si>
    <t>Updated: Bug meeting on Week end</t>
  </si>
  <si>
    <t>Om  For info: Rajeev and Steve</t>
  </si>
  <si>
    <t>MEETING-6422</t>
  </si>
  <si>
    <t>2001-09-04T16:00:00Z</t>
  </si>
  <si>
    <t>We will call Sanjay and Yuyu at their residence.  Agenda for 09/04 meeting: . discuss open issues list, please review the attached list before the meeting and let me know if we need to update it . discuss any process changes we should make for 9/21 drop . discuss items that we need to add/remove/reassign in the project plan, please review 3.5 project plan before the meeting    Regular agenda: . walk through 3.5 task list and check development status . find out if anyone is blocked and we need to provide help</t>
  </si>
  <si>
    <t>MEETING-6423</t>
  </si>
  <si>
    <t>MEETING-6424</t>
  </si>
  <si>
    <t>Discuss about test application for JDBC connector</t>
  </si>
  <si>
    <t>We will discuss what will this test application look like - where we can perform all DML queries. Also we will discuss the time line by which we plan to have this test ready.  Sreenivas - if you have some ideas on what will this application look like - we will start from there.  Thanks, Nihar</t>
  </si>
  <si>
    <t>MEETING-6425</t>
  </si>
  <si>
    <t>2001-05-29T20:00:00Z</t>
  </si>
  <si>
    <t>Expanded R&amp;D/Ops Manager Meeting</t>
  </si>
  <si>
    <t>To discuss pocketPC in 3.5 what is the approach that is going to be taken</t>
  </si>
  <si>
    <t xml:space="preserve">Agenda --------------  pocketPC support in 3.5. </t>
  </si>
  <si>
    <t xml:space="preserve">- if it is primarily for offline support do we need to support it in EMDS ? </t>
  </si>
  <si>
    <t xml:space="preserve">  is there a methodology that one can use.  </t>
  </si>
  <si>
    <t xml:space="preserve">- can we support it using PDA  ?    </t>
  </si>
  <si>
    <t xml:space="preserve">- what is the current thinking ?  how is the current implementation in EMAS ? </t>
  </si>
  <si>
    <t xml:space="preserve">  what are we proposing to do in 3.5 in EMAS ?</t>
  </si>
  <si>
    <t>MEETING-6427</t>
  </si>
  <si>
    <t>Updated: talk about xHTML, EMDS, and EAO work for 4.0 [Mark is the owner]</t>
  </si>
  <si>
    <t>MEETING-6428</t>
  </si>
  <si>
    <t>2001-05-07T18:00:00Z</t>
  </si>
  <si>
    <t>Paytrust on HP</t>
  </si>
  <si>
    <t>MEETING-6429</t>
  </si>
  <si>
    <t>2001-06-21T00:00:00Z</t>
  </si>
  <si>
    <t>3.3 and 3.5 Planning meeting</t>
  </si>
  <si>
    <t>Agenda:  1. Include estimates and timeline from Dev on:</t>
  </si>
  <si>
    <t>- MML  2. QA input on revised dates / estimates for other features.   Om</t>
  </si>
  <si>
    <t>MEETING-6430</t>
  </si>
  <si>
    <t>Kick off meeting for backend EAI integration</t>
  </si>
  <si>
    <t>MEETING-6432</t>
  </si>
  <si>
    <t>2001-03-22T18:45:00Z</t>
  </si>
  <si>
    <t>MEETING-6433</t>
  </si>
  <si>
    <t>[ranand, nmehta]</t>
  </si>
  <si>
    <t>discuss about bug 4000 and 4074</t>
  </si>
  <si>
    <t>We need to bring closure on these two bugs.  Thanks, Nihar</t>
  </si>
  <si>
    <t>2001-08-17T20:30:00Z</t>
  </si>
  <si>
    <t>Updated: nihar &amp; Andy re: Requirements</t>
  </si>
  <si>
    <t>MEETING-6436</t>
  </si>
  <si>
    <t>Updated: Discuss Offline PM work</t>
  </si>
  <si>
    <t>2001-07-13T23:00:00Z</t>
  </si>
  <si>
    <t>Vivek's office</t>
  </si>
  <si>
    <t>Offline overview</t>
  </si>
  <si>
    <t>Vivek/Vinayak,  If you can read initial few pages of the spec (overview section) it will be helpful.  - Nihar</t>
  </si>
  <si>
    <t>[avyas]</t>
  </si>
  <si>
    <t>Lunch w/Michael</t>
  </si>
  <si>
    <t>MEETING-6440</t>
  </si>
  <si>
    <t>[rmoore, sausalito, ricardo.garcia, nmehta, sanjay.dubey]</t>
  </si>
  <si>
    <t>AMR Demo Requirements</t>
  </si>
  <si>
    <t xml:space="preserve">Team,  </t>
  </si>
  <si>
    <t xml:space="preserve">Let's have a meeting to discuss the requirements for the AMR demo. We need to figure out how we can deliver a compelling demo with our existing capabilities for the Palm. On the first 30 mins lets go over the requirements. On the last 30 mins lets discuss ways to fulfill the requirements, come up with a task list and identify who will execute these tasks. I don't want this demo to take a lot of our time so let's figure out a way to deliver as much of possible of the requirements with the least effort :-)  All the files related to this account are located on: \\utilitysrv1\home\SalesEngineering\Account Info\AmericanMedicalResponse\Demo 07.01. Of particular interest are the files under the AvocadoIT and Stellcom folder.  AvocadoIT\ - AMR Patient Care Record Form.doc: </t>
  </si>
  <si>
    <t>Info on the form we want to mobilize - AmericanMedical.vsd:</t>
  </si>
  <si>
    <t>Screen mockups being prepared by IDC  Stellcom\: The email below contains examples of the XML files plus information on how to fetch and submit information from/to Stellcom's interface.     Thanks,  Ricardo</t>
  </si>
  <si>
    <t>[ranand, nmehta, rkaur]</t>
  </si>
  <si>
    <t>2001-03-22T23:30:00Z</t>
  </si>
  <si>
    <t>palo alto conference room</t>
  </si>
  <si>
    <t>Discuss different approaches to check server status</t>
  </si>
  <si>
    <t>MEETING-6445</t>
  </si>
  <si>
    <t>Updated: Daily release status meeting</t>
  </si>
  <si>
    <t>Bugs being investigated :  1. #4385: JSSE and WinInet fetch different pages for app myyahoo: Ravi 3. #4388: hdmlMaxOptions application of the functional suite renders more data on solaris: Ravi 2. #3124: Nokia browser: Problem with New applications: Ravi -----------------------------------------------------------------------------------  Action to be taken:  1. #4370: Windows 2000 install steps to be verified: Howard 2. #4389: Sample App : with 2.5 doc : Nihar     3. #4371: html option list: Ravi: to be checked in before evening build 4. #4335: 'target' : Tony : to be checked in before evening build 5. #4381: NullPointer Exception : Ravi: to be checked in before evening build 6. #4384: Java script error  message: Tony: to be checked in before evening build -----------------------------------------------------------------------------------  Action taken  Files changed:  1. Include splash screen for Install/ Admin : Nihar/Rajdeep  2. Include splash screen for EMDS: Dondi 3. Admin jar includes one more class file: Nihar 4. #4372: Sample App: Tony:    Marked bugs resolved/ Downgraded to P3:   1. #4361: html page displayes incorrectly: Ritesh: Service pack 6 issue: P3 2. #3700: Not reproducable Richard bug: Tony: P3 3. #4382: html option list: Ravi: Invalid 4. #4374: java.lang.InterruptedException in EPServlet: Ravi: Invalid  ----------------------------------------------------------------------------------- Patch install: Nihar/ Diva: Conference call at 6:30 our time Ashish/Praveen Doc: Ravi and Tony to categorize / prioritize bugs in release notes and send to Ruth  -----------------------------------------------------------------------------------</t>
  </si>
  <si>
    <t>MEETING-6446</t>
  </si>
  <si>
    <t>2001-08-16T20:00:00Z</t>
  </si>
  <si>
    <t>Nihar &amp; Andy - offline requirements</t>
  </si>
  <si>
    <t>MEETING-6447</t>
  </si>
  <si>
    <t>lunch with Nihar / Andy</t>
  </si>
  <si>
    <t>MEETING-6449</t>
  </si>
  <si>
    <t>Discuss : while I am on vacation</t>
  </si>
  <si>
    <t>MEETING-6451</t>
  </si>
  <si>
    <t>2001-05-07T23:30:00Z</t>
  </si>
  <si>
    <t>Discuss about 'Smart Alerts'</t>
  </si>
  <si>
    <t xml:space="preserve">The purpose is to: </t>
  </si>
  <si>
    <t>Clarify our understanding on 'Smart Alerts' and</t>
  </si>
  <si>
    <t xml:space="preserve">Discuss what are the implications on Macro Servlet  We would like to resolve these issues before Vivek goes on vacation.  Thanks, Nihar   Please read the spec prepared by Rajdeep:  -----Original Message----- From: </t>
  </si>
  <si>
    <t>Friday, May 04, 2001 2:34 PM To:</t>
  </si>
  <si>
    <t>Nihar Mehta; Ravi Pachipala; Prasad Krothapalli; Amitabh Sinha  In attached SFS just covered what enhancements is required for MacroServlet  for Smart Alerts as per my understanding.Any comments please send across.      Rajdeep kaur</t>
  </si>
  <si>
    <t>2001-04-28T00:00:00Z</t>
  </si>
  <si>
    <t>To start discussion on 'Offline direction'</t>
  </si>
  <si>
    <t>This will be a short meeting to get started on the issue of what direction should we take for Offline.  - Nihar</t>
  </si>
  <si>
    <t>MEETING-6454</t>
  </si>
  <si>
    <t>2001-09-11T01:45:00Z</t>
  </si>
  <si>
    <t>Updated: See Agenda: meetng with Rajeev: Weekly 4.0 Phase-I status meeting</t>
  </si>
  <si>
    <t>Agenda:  Offline: 6:45 to 7:15 pm  Then EMDS and EMAS 4.0 ------------------------------------------------------------------------  Agenda,  Go through the project plan and review the status/ issues.  Om</t>
  </si>
  <si>
    <t>MEETING-6456</t>
  </si>
  <si>
    <t>2001-08-23T16:00:00Z</t>
  </si>
  <si>
    <t xml:space="preserve">Moving this meeting to 9 am for this Thursday. We will call Sanjay and Yuyu at their home.  Agenda for this week: </t>
  </si>
  <si>
    <t xml:space="preserve">Discuss install related issues </t>
  </si>
  <si>
    <t>Discuss integration / unit test status  ------  Regular agenda: . walk through 3.5 task list and check development status . find out if anyone is blocked and we need to provide help</t>
  </si>
  <si>
    <t>MEETING-6457</t>
  </si>
  <si>
    <t>Canceled: Customer Deliver - Team Meeting</t>
  </si>
  <si>
    <t>The meeting this week is cancelled.</t>
  </si>
  <si>
    <t>2001-08-06T21:00:00Z</t>
  </si>
  <si>
    <t>MEETING-6461</t>
  </si>
  <si>
    <t>2001-05-24T16:30:00Z</t>
  </si>
  <si>
    <t>EMAS EJB discussion,Issues</t>
  </si>
  <si>
    <t>Please review the last section at least.   Please look at section 24.1.2 for the restrictions.</t>
  </si>
  <si>
    <t>MEETING-6462</t>
  </si>
  <si>
    <t>Rajeev and Nihar - 1:1</t>
  </si>
  <si>
    <t>MEETING-6463</t>
  </si>
  <si>
    <t>Updated: 3.5 Functional spec. review - Pocket PC support</t>
  </si>
  <si>
    <t>We have a meeting in pacifica!     -yuyu  Please read the func. spec. attached. It's also available in VSS.  Thanks!   -yuyu</t>
  </si>
  <si>
    <t>MEETING-6466</t>
  </si>
  <si>
    <t>J2EE kick off meeting</t>
  </si>
  <si>
    <t>Agenda:  Roopak to present summary of his investigation. Plan of Action for this release. Goal is to have a schedule by the end of the week.</t>
  </si>
  <si>
    <t>2001-09-22T21:00:00Z</t>
  </si>
  <si>
    <t>SIPA networking meeting</t>
  </si>
  <si>
    <t xml:space="preserve">The long awaited annual event is coming up this month on 22nd.   Please visit http://www.sipa.org for complete details.  ANNUAL EVENT 2001:  SIPA (Silicon Valley Indian Professionals Association) is proud to  present it's annual event "Future of Networking Technologies" on  September 22, 2001.  Our previous annual events were all sold off early and we encourage  you to register online to reserve your seat.  The online registration  can be done by visiting our website http://www.sipa.org  This event will explore the developments in Networking from a  technology perspective, and Management perspective. The panel is  comprised of high profile speakers from the Networking Industry who  will discuss issues, facts and figures to show budding entrepreneurs  a reality, rather than just a possibility on various aspects of the  networking industry.  Speakers:  * Vivek Ragavan      </t>
  </si>
  <si>
    <t xml:space="preserve">- CEO, Atrica (former CEO of Redback  Networks). * Sunil Tomar           - Founder and VP of Engg, Cyras Systems * Sanjiv Wadhwani  </t>
  </si>
  <si>
    <t>- VP, Aperto Networks.   The expert panel will also focus on the points below among others:  * Current state of the Networking Industry. * Current state of the Broadband Market. * How we got here and where are we headed. * Last Mile Bottleneck Problems. * Next Generation Broadband Products. * SONET Technologies and its future. * Long Haul / DWDM and its future.   VENUE: HP OakRoom Auditorium 19447 Pruneridge Ave, Cupertino, CA USA  DATE &amp; TIME: September 22, 2001, Saturday  [2.00 PM to 6.00 PM (PST)]  COST: $10 for SIPA members and $20 for non-members (Become a SIPA member on site for $20/year)  Look forward to seeing you all at the event.  -SIPA Exec. Team.  SIPA Sponsors:  Onset Ventures http://www.onset.com United Parcel Services http://www.ups.com Montery Design Systems http://wwww.mondes.com</t>
  </si>
  <si>
    <t>MEETING-6469</t>
  </si>
  <si>
    <t>2001-06-07T19:00:00Z</t>
  </si>
  <si>
    <t>Discuss Adapter Architecture</t>
  </si>
  <si>
    <t>[rmanocha, avyas]</t>
  </si>
  <si>
    <t>Lunch w/Rishi</t>
  </si>
  <si>
    <t>[tvansteenburgh, nmehta]</t>
  </si>
  <si>
    <t>MEETING-6477</t>
  </si>
  <si>
    <t>2001-05-15T00:00:00Z</t>
  </si>
  <si>
    <t>Updated: internal FS review - EAI integration with SeeBeyond</t>
  </si>
  <si>
    <t>Changed the time to 5:00-5:30pm.  Please see attached FS:     -Jin  This is the internal FS review based on the discussion we got last time.  The functional spec is not quite complete yet.  I will complete tomorrow and send it out.  Please let me know your availability.  Thanks -Jin</t>
  </si>
  <si>
    <t>2001-06-15T20:00:00Z</t>
  </si>
  <si>
    <t>FW: Sun J2ME Briefing / discussion</t>
  </si>
  <si>
    <t>Glenn Pereira   Sent:</t>
  </si>
  <si>
    <t>Monday, June 04, 2001 8:31 AM To:</t>
  </si>
  <si>
    <t>Glenn Pereira; Prakash Iyer; Amitabh Sinha; Rajeev Mohindra; Prasad Krothapalli; Sanjay Dubey When:</t>
  </si>
  <si>
    <t>Friday, June 15, 2001 1:00 PM-2:00 PM (GMT-08:00) Pacific Time (US &amp; Canada); Tijuana. Where:</t>
  </si>
  <si>
    <t>Conference Room - San Francisco  Nicolas Lorain and Rich Schaefer from Sun will be here to brief us on the status of J2ME and how they might be able to support our J2ME plans. Feel free to forward this invite to anyone else who would benefit from being at this briefing.  Glenn.</t>
  </si>
  <si>
    <t>MEETING-6482</t>
  </si>
  <si>
    <t>Updated: Postponed: Wednesday Weekly Meeting</t>
  </si>
  <si>
    <t>Postponed because Prasad and Ravi are in JavaOne.   Review next release activity plan and status.</t>
  </si>
  <si>
    <t>2001-07-05T16:00:00Z</t>
  </si>
  <si>
    <t>Updated: Technical Meeting @Siebel [starts at 10am]</t>
  </si>
  <si>
    <t>The address is 2207 Bridgepointe Parkway, San Mateo, CA, 94404.  Please be on time for the 10am meeting.  The AvocadoIT Attendees for the technical meeting are: Rajeev Mohindra Sanjay Dubey Nihar Mehta Andy Wong  John, Nilesh, &amp; Carlos have agreed to provide questions to the attendees, if any, in advance of the meeting.  We will also have an internal de-brief between the attendees and others to re-cap the technical issues discussed.  This meeting is a followup to the technology concall on Friday 6/29/01.  The purpose of this meeting is to have a white board discussion to share architectures and discuss points of integration.  On Friday, we discussed the possibility of using the either their EAI or web engine interface to provide a datafeed to AvocadoIT.  Prakash, Nihar, &amp; John - please forward this to people you need to attend this meeting.  Siebel will have 2 people: Rahul (Tech Mgr, Alliances) &amp; Brian Stone (Prod Mgr, Wireless).  We'll leave at 9am for a 10am start time.  Andy</t>
  </si>
  <si>
    <t>MEETING-6493</t>
  </si>
  <si>
    <t>2001-09-18T19:15:00Z</t>
  </si>
  <si>
    <t>Prakash has another meeting that will last until 12:15.   Prakash asked me to change the location of this meeting to a larger, closer conference room.  Thanks!   The time is being changed so that Divakar can join the meeting via telephone from India.  The telephone number in the Walnut Creek conference room is (408) 562-7864.  I also needed to change the conference room to an available room on the "A" side.  The Sausalito, San Ramon and Fremont rooms were already booked during this time.  The Walnut Creek room is a little less convenient.  Sorry!  Dial the Toronto group in at (416) 366-6425 x375</t>
  </si>
  <si>
    <t>MEETING-6495</t>
  </si>
  <si>
    <t>Updated: Tentative plan: Postpatrum</t>
  </si>
  <si>
    <t xml:space="preserve">Again rescheduling, Ravi mentioned, Monday is Holiday !!  -------------------------------------------------------------  Rescheduling because Steve and Srik are not there on Friday.  -------------------------------------------------------------  Agenda,  Each group to  </t>
  </si>
  <si>
    <t>MEETING-6496</t>
  </si>
  <si>
    <t>2001-03-21T02:00:00Z</t>
  </si>
  <si>
    <t>Daily IDC confrerence call</t>
  </si>
  <si>
    <t>MEETING-6498</t>
  </si>
  <si>
    <t>Updated: Discussion about extra Toronto resources available for EAO 4.0 work</t>
  </si>
  <si>
    <t>Bruce Turkstra/Prakash 1:1</t>
  </si>
  <si>
    <t>MEETING-6500</t>
  </si>
  <si>
    <t>2001-01-30T02:15:00Z</t>
  </si>
  <si>
    <t>Hi Divakar,  I have rescheduled as per your mail.  --------------------------------------------------  Proposed Agenda:  1. Status review for IDC activities  Om</t>
  </si>
  <si>
    <t>MEETING-6501</t>
  </si>
  <si>
    <t>FW: Offline Browsing - Vivek presentation</t>
  </si>
  <si>
    <t xml:space="preserve">Nihar,  I accidentally left you off the distribution for this meeting.   -----Original Appointment----- From: </t>
  </si>
  <si>
    <t>Ann Sasso   Sent:</t>
  </si>
  <si>
    <t>Monday, August 13, 2001 1:55 PM To:</t>
  </si>
  <si>
    <t>Ann Sasso; Dean Fulton; Mark Tracy; Ravi Dadi; Ravikumar Palanisamy; Sanjay Dubey; Vinayak Dhanapune; Vivek Mundhra; Yuyu Chen When:</t>
  </si>
  <si>
    <t>Wednesday, August 15, 2001 1:00 PM-2:00 PM (GMT-08:00) Pacific Time (US &amp; Canada); Tijuana. Where:</t>
  </si>
  <si>
    <t>Conference Room - Fremont  The next in the series. As discussed at the last meeting, Vivek will conduct the discussion.</t>
  </si>
  <si>
    <t>MEETING-6502</t>
  </si>
  <si>
    <t>2001-05-30T18:30:00Z</t>
  </si>
  <si>
    <t>Discuss application deployment and also how to use it for simulation</t>
  </si>
  <si>
    <t>Nihar,    Please invite server team members.  Thanks</t>
  </si>
  <si>
    <t>MEETING-6503</t>
  </si>
  <si>
    <t>Offline update for Prakash</t>
  </si>
  <si>
    <t>Nihar,  Rajeev asked me to coordinate this meeting.  The purpose is to give Prakash the entire "Offline" story as of today.  Please advise me as to the additional people that you would like me to include in this meeting.  Thank you, Lisa</t>
  </si>
  <si>
    <t>MEETING-6505</t>
  </si>
  <si>
    <t>Offline phase 2 development meeting</t>
  </si>
  <si>
    <t>Since everyone is working on isolated piece of code - purpose of this meeting is to update others on what you are working on, particularly if there is any key design decisions that you have taken that will be of use to others, also take suggestions from others.  Thanks, Nihar</t>
  </si>
  <si>
    <t>MEETING-6508</t>
  </si>
  <si>
    <t>FW: Meeting with team</t>
  </si>
  <si>
    <t xml:space="preserve">Please add this meeting to your schedule.  It will be the meeting with John and Divakar to discuss the best practices for our groups.  Thanks. Darshan   -----Original Appointment----- From: </t>
  </si>
  <si>
    <t>Monday, February 12, 2001 9:50 AM To:</t>
  </si>
  <si>
    <t>Elisabeth Whaley; Darshan Patel; John Schemena When:</t>
  </si>
  <si>
    <t>Wednesday, February 14, 2001 1:00 PM-2:00 PM (GMT-08:00) Pacific Time (US &amp; Canada); Tijuana. Where:</t>
  </si>
  <si>
    <t>Conference Room - Santa Clara Importance:</t>
  </si>
  <si>
    <t>High  Also the rest of Darshan's team (project managers)</t>
  </si>
  <si>
    <t>MEETING-6513</t>
  </si>
  <si>
    <t>[paul.cashmore]</t>
  </si>
  <si>
    <t>RE: Professional Services Team Meeting</t>
  </si>
  <si>
    <t>Sujan Menezes Sent:</t>
  </si>
  <si>
    <t>Friday, June 15, 2001 9:56 AM To:</t>
  </si>
  <si>
    <t xml:space="preserve">Mobility - Professional Sevices  Guys,  I will be flying to San Jose Monday aft. As a result I will be participating by phone in this meeting.  I will call in to the meeting room (ext 270) just after 11:00.   If I don't reach you, please call me at 905-276-0260  Thanks,  Sujan   -----Original Appointment----- From: </t>
  </si>
  <si>
    <t>Sujan Menezes   Sent:</t>
  </si>
  <si>
    <t>Friday, April 06, 2001 1:44 PM To:</t>
  </si>
  <si>
    <t>Sujan Menezes; Eric Tsui; James Larrue-Baulch; Marek Szymborski; Paul Cashmore; Mark Porter Cc:</t>
  </si>
  <si>
    <t>Geoff Vona When:</t>
  </si>
  <si>
    <t>Occurs every Monday effective 16/04/01 from 11:00 AM to 12:00 PM (GMT-05:00) Eastern Time (US &amp; Canada). Where:</t>
  </si>
  <si>
    <t>PS Meeting Room  Moved so it doesn't conflict with the R &amp; D meeting</t>
  </si>
  <si>
    <t>MEETING-6514</t>
  </si>
  <si>
    <t>2001-05-30T23:00:00Z</t>
  </si>
  <si>
    <t>Dinner at Pete's</t>
  </si>
  <si>
    <t>MEETING-6515</t>
  </si>
  <si>
    <t>2001-05-28T17:00:00Z</t>
  </si>
  <si>
    <t>R+D Meeting Room</t>
  </si>
  <si>
    <t>Updated: Reference Application Meeting</t>
  </si>
  <si>
    <t>Updated: PS Weekly meeting (&amp; BMO Update)</t>
  </si>
  <si>
    <t>MEETING-6519</t>
  </si>
  <si>
    <t>Updated: DesignStudio presentation</t>
  </si>
  <si>
    <t>MEETING-6521</t>
  </si>
  <si>
    <t>[philip.oconnell]</t>
  </si>
  <si>
    <t>starwood hotels, go back to calling Greg, Kevin's secretary said he has been refering all issues with regard to wireless to Greg. I still need to know what the critical business issues are with regard to wireless. check folder notes first</t>
  </si>
  <si>
    <t>2001-01-24T03:00:00Z</t>
  </si>
  <si>
    <t>call Paul Suh @ about see if jimmy kim did the art</t>
  </si>
  <si>
    <t>MEETING-6523</t>
  </si>
  <si>
    <t>kraft confence call</t>
  </si>
  <si>
    <t>March 9th at 12pm PST  The dial-in number:  888-811-3741 Pass code: 6167872 Confirmation: 3686186</t>
  </si>
  <si>
    <t>call balir @ belifnet.com, lead in sun folder,</t>
  </si>
  <si>
    <t>MEETING-6525</t>
  </si>
  <si>
    <t>call jung shin to arrange visit to san jose office 201-791-2522 ext 14</t>
  </si>
  <si>
    <t>Ray Rahamin HP offices 5th &amp; 49th. Discuss Goldman and Bear Stearns and see where we from there</t>
  </si>
  <si>
    <t>call Tom Rollings @ SUN @ 9am</t>
  </si>
  <si>
    <t>MEETING-6528</t>
  </si>
  <si>
    <t>2001-02-23T20:00:00Z</t>
  </si>
  <si>
    <t>confrence call with barry discuss jet blue</t>
  </si>
  <si>
    <t>Feb 23rd 11am-12noon PST/ 2-3pm EasternCall in #: 877 865-7031Passcode: 6161191Host: Andy Wong</t>
  </si>
  <si>
    <t>Conference Call w/Bonnie from Accenture</t>
  </si>
  <si>
    <t>MEETING-6530</t>
  </si>
  <si>
    <t>call jet blue</t>
  </si>
  <si>
    <t>2001-02-02T16:00:00Z</t>
  </si>
  <si>
    <t>call bill mirro @ goldman to set up appt with his side, they do technolog for all of goldman as opposed to yorke just doing it for the Investment Bankers sw w/bill 1/4  no short list yet. no identified projects will bring in vendors in feb</t>
  </si>
  <si>
    <t>MEETING-6532</t>
  </si>
  <si>
    <t>call mike price @ enterprise, see if they have any wireless initiatives underway</t>
  </si>
  <si>
    <t>MEETING-6533</t>
  </si>
  <si>
    <t>2001-01-12T02:00:00Z</t>
  </si>
  <si>
    <t>call bill finan said he will see if he can find out anything @ salomon 212 723 2001 abt the rim and recent RFP</t>
  </si>
  <si>
    <t>MEETING-6534</t>
  </si>
  <si>
    <t>call kieth dickey @ GM and cam prymak</t>
  </si>
  <si>
    <t>535 madison ave @ 9am. meet dave White.</t>
  </si>
  <si>
    <t>making decison next week</t>
  </si>
  <si>
    <t>MEETING-6536</t>
  </si>
  <si>
    <t>Call Tom Rollings to discuss action plan</t>
  </si>
  <si>
    <t>sales confrence call</t>
  </si>
  <si>
    <t>MEETING-6539</t>
  </si>
  <si>
    <t>Sales training in San Joe all week</t>
  </si>
  <si>
    <t>call david waldman VP of new tech &amp; biz dev @ Sony 212 833 8787 @12:30 see attached email</t>
  </si>
  <si>
    <t>Hi Phil,  The email below is what I sent him...His number is 212-833-8787.  I called his assistant back and told him that you would be the one making the call.  The call is scheduled for 3/9, 12:30pm EST...put it in your calendar.  I didn't put it in your calendar yet...ok??  Good luck! Jen  -----Original Message----- From: david waldman [mailto:david_waldman@sonymusic.com] Sent: Wednesday, February 28, 2001 2:38 PM To: Jennifer.Park@avocadoit.com Cc: newtech_assistant@sonymusic.com   Pls call my asst Channing for call. I am in Los Angeles and not avail until next week. 212 833 8787 -----Original Message----- From: Jennifer.Park@avocadoit.com Date: Wed, 28 Feb 2001 22:21:29 +0000 To: David_Waldman@sonymusic.com  Hi David,  I would like to set up a 5-10 minute call to discuss your wireless initiatives and critical business issues.  AvocadoIT has had a lot of success helping customers like you increase revenue, decrease costs, and increase employee (field force/sales force) productivity.  AvocadoIT is the leading mobile application provider, with nearly 100 highly referenceable customers and partners, including E*Trade, Fidelity, Alaska Airlines, America West Airlines, Accenture (Andersen Consulting), Best Buy, Cap Gemini Ernst &amp; Young, and Sun Microsystems.  We have helped each of these companies extend their customer reach and improve their employee productivity by mobilizing their existing information infrastructure to a broad range of wireless devices, including RIM pagers, Palm Pilots, WAP Phones, and voice.  Please let me know who I can speak with on these issues, so that we can relate our previous successes and return on investment with your particular business issues.  Kind regards,  Jennifer Park Office: 408.562.8185 Fax: 408.562.8102 Jennifer.Park@AvocadoIT.com visit: www.AvocadoIT.com  __________________________ J. David Waldman VP New Tech &amp; Bus Dev Sony Music Entertainment 550 Madison Avenue (2778) New York NY 10022 212 833 8787 ___________________________</t>
  </si>
  <si>
    <t>MEETING-6541</t>
  </si>
  <si>
    <t>David Cho from 11:30am to 1:00pm in conference room A on the 46th floor, 1221 location. Ave of the americas. Howard Manus. meet jimmy kim in lobby @ 130pm</t>
  </si>
  <si>
    <t>joe stolfi see if reviewed the nda and we can move on</t>
  </si>
  <si>
    <t>confrence call @ 4pm w/ jet blue CIO prakash and barry</t>
  </si>
  <si>
    <t>Jet blue conf call has been scheduled for: WHEN:</t>
  </si>
  <si>
    <t>Thursday, Feb 15 TIME:</t>
  </si>
  <si>
    <t>4:00pm Eastern  Standard Time Call in #:</t>
  </si>
  <si>
    <t>1-877-864-2794 Passcode:</t>
  </si>
  <si>
    <t>6564081# Conf. #:</t>
  </si>
  <si>
    <t>MEETING-6544</t>
  </si>
  <si>
    <t>confrence call with interwoven, numbers to follow  You will also need to dial into the conference all with the following information:Call in #: 1-877-865-7031 Pass Code: 6354447</t>
  </si>
  <si>
    <t>MEETING-6545</t>
  </si>
  <si>
    <t>meet peter smialek @ hyatt 781 238 6774</t>
  </si>
  <si>
    <t>have a list of top 50 accounts broken down by top mid and lower tier in groups of 15, in an excel spread sheet. Also bring my pipeline with contacts expected xlose dates etc......</t>
  </si>
  <si>
    <t>MEETING-6547</t>
  </si>
  <si>
    <t>jet blue 4pm maybe, call christian on his cell phone  can take the E[blue line] or F[orange line] 718 286 7945   cell 917 647 9158</t>
  </si>
  <si>
    <t>MEETING-6548</t>
  </si>
  <si>
    <t>con call..  will send out call number once everyone confirms.</t>
  </si>
  <si>
    <t>Sun Overview- before Fridays call</t>
  </si>
  <si>
    <t>Meet helen spade and fortunata after training to discuss hp</t>
  </si>
  <si>
    <t>2001-01-23T08:30:00Z</t>
  </si>
  <si>
    <t>Double Tree</t>
  </si>
  <si>
    <t>Rakesh</t>
  </si>
  <si>
    <t>MEETING-6550</t>
  </si>
  <si>
    <t>meet Stephen Smith of Office.com @ his office, go across the Street for lunch  685 Third Ave 12th floor. 792-9182 [3rd &amp; 44th st] Bring ART last time we spoke could not address until new year, see if we can get this done Q1look@office.com email folder</t>
  </si>
  <si>
    <t>MEETING-6551</t>
  </si>
  <si>
    <t>2001-02-07T01:00:00Z</t>
  </si>
  <si>
    <t>call EZ pass give new credit card #</t>
  </si>
  <si>
    <t>MEETING-6552</t>
  </si>
  <si>
    <t>call chuck lloyd set up meeting with his group bring an SE 631 753 3471</t>
  </si>
  <si>
    <t>MEETING-6553</t>
  </si>
  <si>
    <t>Meet Joe Stolfi Director 390 Greenwich floor 3  tel # 212 723 5855  Solomon Smith Barney bring gartner magic quad</t>
  </si>
  <si>
    <t>carolynn Savage will call me @ 1030 am on NYC or Long island number for con call</t>
  </si>
  <si>
    <t>go over contacts in keyspan and other accounts that are on LI such as Newsday etc</t>
  </si>
  <si>
    <t>MEETING-6555</t>
  </si>
  <si>
    <t>orange line</t>
  </si>
  <si>
    <t>jet blue 5pm maybe, call christian on his cell phone  can take the E[blue line] or F</t>
  </si>
  <si>
    <t>MEETING-6556</t>
  </si>
  <si>
    <t>go to san jose with biz plan and leave on 2/5</t>
  </si>
  <si>
    <t>Call mimi ha</t>
  </si>
  <si>
    <t>2001-01-10T03:00:00Z</t>
  </si>
  <si>
    <t>talk to yer abt the executive lunch today with Venk.</t>
  </si>
  <si>
    <t>MEETING-6559</t>
  </si>
  <si>
    <t>2001-02-07T00:00:00Z</t>
  </si>
  <si>
    <t>call RBS to charge to crdit card</t>
  </si>
  <si>
    <t>2001-01-13T00:30:00Z</t>
  </si>
  <si>
    <t>1/1 with Amit Vyas</t>
  </si>
  <si>
    <t>2001-02-26T16:30:00Z</t>
  </si>
  <si>
    <t>call[on mobile phones] chrisitan rishel to set up a late afternoon qafter 330pm con call to discuss the voice app and what open skies told us</t>
  </si>
  <si>
    <t>MEETING-6561</t>
  </si>
  <si>
    <t>2001-02-10T01:00:00Z</t>
  </si>
  <si>
    <t>call  Inessa@ daily deal,when the new site is up then thye will revisit the wireless issue. check  www.thedeal.com</t>
  </si>
  <si>
    <t>2001-01-23T21:30:00Z</t>
  </si>
  <si>
    <t>David Olexer SVP Technology&amp; infrastructure Ronni Chacar SVP of Biz  Scivantage.com 646-792-2283  535 West 34th St</t>
  </si>
  <si>
    <t>MEETING-6563</t>
  </si>
  <si>
    <t>call jeff cohen in afternoon if not here from him</t>
  </si>
  <si>
    <t>Paul hatch if not here from anyone at citi</t>
  </si>
  <si>
    <t>MEETING-6565</t>
  </si>
  <si>
    <t>2001-03-26T16:00:00Z</t>
  </si>
  <si>
    <t>call cam prymak @ net app abt details on GM appt in mass</t>
  </si>
  <si>
    <t>call barry and maybe ken ennis on see were we are?</t>
  </si>
  <si>
    <t>MEETING-6567</t>
  </si>
  <si>
    <t>call alan brown goal quest see if git angel fundign and where thye are for q1 rollout</t>
  </si>
  <si>
    <t>MEETING-6568</t>
  </si>
  <si>
    <t>2001-02-13T17:00:00Z</t>
  </si>
  <si>
    <t>call Tom rollings  314 69 4746 @ 9am</t>
  </si>
  <si>
    <t>MEETING-6569</t>
  </si>
  <si>
    <t>call Craig Gibson  537 1020 meeting monday afternoon 5pm in kipplings bldgn</t>
  </si>
  <si>
    <t>MEETING-6570</t>
  </si>
  <si>
    <t>1pm pacific time call rajeev for statment one meeting 408.562.8002</t>
  </si>
  <si>
    <t>MEETING-6571</t>
  </si>
  <si>
    <t>call jet blue CIO jef cohen in the am</t>
  </si>
  <si>
    <t>MEETING-6572</t>
  </si>
  <si>
    <t>meet with the AB Amro bank in N YC midtown    Bring the blank contracts  1290 6th ave b/t  51st &amp; 52nd 10th floor confrnece room A . Michael Glazebrook, Stev Cannon Josh Dumas. now on the 15th floor duplex b confrence room</t>
  </si>
  <si>
    <t>MEETING-6573</t>
  </si>
  <si>
    <t>call praksh see how MSDW summitt went</t>
  </si>
  <si>
    <t>MEETING-6575</t>
  </si>
  <si>
    <t>Snd Dan's presentation to Dave Tuck @ Lehman 212 526 5589 VP of Investment banking Technology  if Dan says ok</t>
  </si>
  <si>
    <t>call dave fortney again abt the end of the mont have a meeting with venk</t>
  </si>
  <si>
    <t>MEETING-6577</t>
  </si>
  <si>
    <t>800.559.0817 Passcode: 6163334 Enterpise Car Rental w/Dave Meltz and Mark Kuzemka</t>
  </si>
  <si>
    <t>discuss with dave and mark from accenture a strategy to attack enterprise</t>
  </si>
  <si>
    <t>MEETING-6578</t>
  </si>
  <si>
    <t>2001-03-14T22:00:00Z</t>
  </si>
  <si>
    <t>25th floor  2 WTC meet carol lynn Savage cel 516 680 0180 sun</t>
  </si>
  <si>
    <t>2001-02-10T03:00:00Z</t>
  </si>
  <si>
    <t>Hertz  Got through and Senior programmer gave two individuals Kevin Derr and Michael McDowell - in charge and looking to extend rates and reservation to PDA and other mobile devices.</t>
  </si>
  <si>
    <t>Emailed information and asked that wewe follow-up later this week. Michael will be in on 2/9.</t>
  </si>
  <si>
    <t>2001-02-21T17:30:00Z</t>
  </si>
  <si>
    <t>call Greg @ Britannica.com</t>
  </si>
  <si>
    <t>quoted 121k for wap, if thye want to add other devices be @ 50% per device. I told 10k per month for hosting. Time to mkt is important. Want to make decsion by the end feb. They are price shopping 2/12 sw Greg said call beg of following week to see what Exec mgmt says, still comparing and contrasting, has proposed to Executive team, we are still in the running. No one has been eliminated.</t>
  </si>
  <si>
    <t>2001-01-25T17:00:00Z</t>
  </si>
  <si>
    <t>Conference number - TBD</t>
  </si>
  <si>
    <t>HP Account Planning call</t>
  </si>
  <si>
    <t>Per our account planning meeting on Friday, we have committed to have a weekly call to discuss HP joint accounts and how I can assist you to close these accounts.  The following are the action items from the last meeting:  Fortunata 1. Follow up with Stephen Peck in regards to RFP</t>
  </si>
  <si>
    <t>Done - BITS proposal is being worked on by Robert/Ray 2. Work with John Picket to engage the HP rep/contact</t>
  </si>
  <si>
    <t xml:space="preserve">Will follow up on weekly call - Friday </t>
  </si>
  <si>
    <t>- Avis Rent a car 3. Follow up with Andrea Makrowitz on Equitable/AXA</t>
  </si>
  <si>
    <t xml:space="preserve">Andrea on Vacation until next monday. Will follow up   Ray and Phil 1. Work with Brian Tasch on following accounts </t>
  </si>
  <si>
    <t>- Goldman Sachs  Grant 1. Follow up on following accounts</t>
  </si>
  <si>
    <t>MEETING-6582</t>
  </si>
  <si>
    <t>2001-01-31T04:00:00Z</t>
  </si>
  <si>
    <t>sign up for paytrust account for feb 5th meeting</t>
  </si>
  <si>
    <t>MEETING-6583</t>
  </si>
  <si>
    <t>Call in # 1-877-865-7030, Pass Code: 6950650</t>
  </si>
  <si>
    <t>Updated: Net App Call w/Lee Silverman-NY Region</t>
  </si>
  <si>
    <t>Lee Silverman is a one man show and responsible for the New York region.  He would be available to have our joint value proposition presented to him this Monday Feb 5th at 9am PST and 12pm Eastern.  I'll plan to send out the Net App ppt for all to review beforehand.  Need to verify with Helen what gets cut out today.   Helen and Phil:  Please confirm that you two can be on the call.. I'll be on it as well..  Thanks, Toni -- Call in # 1-877-865-7030 (800#) Pass Code: 6950650 4 lines....  conf.  3492671 Host Name: Helen Spade Mond 2/5/01 9am pac/12noon Eastern -1 hour Title of Call: Net App/AvocadoIT</t>
  </si>
  <si>
    <t>Andre.Russotti call philip morris @2pm mention kraft/nabisco   917-663-2533</t>
  </si>
  <si>
    <t>Philip Morris.  The call is at 2pm on Friday.  His name is Andre Russotti.  Acutally, I asked him to email me his direct number, but haven't heard from him..so you can call the main number and ask to be transferred to him.  The number is 917-663-5000.  He works with Jay Poole who referred me to Andre.  Jay is the VP of Corporate Communications</t>
  </si>
  <si>
    <t>MEETING-6585</t>
  </si>
  <si>
    <t>call barry kurtz 438 3857, get the spelling of mike draers name nad phone number , see if want to keep up for feb, and then have a meeting with him to discuss applications. See if i can use CEO visit to set this up</t>
  </si>
  <si>
    <t>2001-01-17T16:00:00Z</t>
  </si>
  <si>
    <t>2001-01-05T03:00:00Z</t>
  </si>
  <si>
    <t>ask barry kurtz i thought Ken Innis and Ellen Fish could sign off, what is the difficulty. They said thye had budget and could approve, letter of intent to reserve the price for first two weeks of next year</t>
  </si>
  <si>
    <t>MEETING-6588</t>
  </si>
  <si>
    <t>2001-01-22T19:00:00Z</t>
  </si>
  <si>
    <t>Sales confrence call same call in number</t>
  </si>
  <si>
    <t>MEETING-6589</t>
  </si>
  <si>
    <t>9am meet Hans wichary @ Sheraton NY 811 7th Ave b/t 52nd &amp; 53rd</t>
  </si>
  <si>
    <t>MEETING-6590</t>
  </si>
  <si>
    <t>2001-02-10T02:30:00Z</t>
  </si>
  <si>
    <t>ken Ennis 438 3435    Dan Connell 438 4027 S&amp;P</t>
  </si>
  <si>
    <t>MEETING-6591</t>
  </si>
  <si>
    <t>Keb Ennis  @ s&amp;P 55 Water St. meet Dan Banal Ken's boss bring contracts</t>
  </si>
  <si>
    <t>MEETING-6592</t>
  </si>
  <si>
    <t>2001-02-09T23:30:00Z</t>
  </si>
  <si>
    <t>call paul hatch b/c the site is not wireless yet</t>
  </si>
  <si>
    <t>2001-03-14T00:30:00Z</t>
  </si>
  <si>
    <t>4:30pm con call ellen hives</t>
  </si>
  <si>
    <t>MEETING-6595</t>
  </si>
  <si>
    <t>2001-01-23T16:00:00Z</t>
  </si>
  <si>
    <t>meet the two rays @ 845am</t>
  </si>
  <si>
    <t>MEETING-6596</t>
  </si>
  <si>
    <t>2001-01-04T03:30:00Z</t>
  </si>
  <si>
    <t>7:30 pm dinner with Pat Spica from Thinque have synching if we need it  @ the palm on w50th b/t 8th &amp; Broadway</t>
  </si>
  <si>
    <t>MEETING-6598</t>
  </si>
  <si>
    <t>2001-02-22T20:45:00Z</t>
  </si>
  <si>
    <t>Steve Connell Ingersoll Rand meet under the 12th st covered portion by the trade floor outside wear blue AvocadoIT shirt so he can recognize me</t>
  </si>
  <si>
    <t>55 Broad St 2nd floor</t>
  </si>
  <si>
    <t>dry run @ CGEY Your contact is Erin McMahon: I don't have her mobile number, but her office number is: 212-773-2982.</t>
  </si>
  <si>
    <t>MEETING-6600</t>
  </si>
  <si>
    <t>call Hans @ Kyocera 619 890 9764</t>
  </si>
  <si>
    <t>MEETING-6601</t>
  </si>
  <si>
    <t>2001-02-06T03:00:00Z</t>
  </si>
  <si>
    <t>confrence call maybe</t>
  </si>
  <si>
    <t>MEETING-6604</t>
  </si>
  <si>
    <t>confrence call with britanica brandi will call me</t>
  </si>
  <si>
    <t>MEETING-6605</t>
  </si>
  <si>
    <t>2001-01-23T02:00:00Z</t>
  </si>
  <si>
    <t>avis call for a refocus meeting  see if CGEY or Accenture has na opportunity</t>
  </si>
  <si>
    <t>MEETING-6606</t>
  </si>
  <si>
    <t>gene garrett with to get on Andy abt info image and if  it is a dynamic translation engine for ABN AMRO</t>
  </si>
  <si>
    <t>meeting @ jet blue with christian rishel 80-02 Kew Gardens Rd [where kew Gardens rd hit queens blvd, by the courtshouse and 80th st] Go to 4th floor and dial 718 286 7900 Receptionist is on 6th floor if we needed.</t>
  </si>
  <si>
    <t>MEETING-6608</t>
  </si>
  <si>
    <t>2001-02-20T16:30:00Z</t>
  </si>
  <si>
    <t>call gm do net app power pt  cam prymack</t>
  </si>
  <si>
    <t>2001-02-08T02:00:00Z</t>
  </si>
  <si>
    <t>onference call to discuss Solomon Smith Barney</t>
  </si>
  <si>
    <t>For tonight's call-in numbers are:  6pm (Pacific Standard Time) Domestic (USA) dial-in number:  1-877-865-7028 Pass code:  6054910 # Confirmation #: 3529891</t>
  </si>
  <si>
    <t>MEETING-6610</t>
  </si>
  <si>
    <t>2001-02-23T16:30:00Z</t>
  </si>
  <si>
    <t>sales meeting all day spot undetermined</t>
  </si>
  <si>
    <t>paytrust with lisa Q and Venk, we are going there to pitch the new UI and charge for it</t>
  </si>
  <si>
    <t>2001-01-25T20:00:00Z</t>
  </si>
  <si>
    <t>HP call with fortunata</t>
  </si>
  <si>
    <t>304.345.7506 participant code - 219938 Sun Confrence call with Carmen Aiezza</t>
  </si>
  <si>
    <t>MEETING-6614</t>
  </si>
  <si>
    <t>call yorke @ goldman see if they need to set up a meeting with the CTO for specific technical questions.</t>
  </si>
  <si>
    <t>MEETING-6615</t>
  </si>
  <si>
    <t>2001-03-08T00:30:00Z</t>
  </si>
  <si>
    <t>ron creiger abn amo see how meeting went with prkash</t>
  </si>
  <si>
    <t>MEETING-6616</t>
  </si>
  <si>
    <t>call Steve Cannon @ABN-AMRO to firm up the23rd. sw 1/8 let him know we were looking for some answers on tech questions. make sure the demo works first</t>
  </si>
  <si>
    <t>MEETING-6617</t>
  </si>
  <si>
    <t>go to chumssford mass with Cam from net app. Present to Kieth Dickey of GM</t>
  </si>
  <si>
    <t>2001-03-05T16:00:00Z</t>
  </si>
  <si>
    <t>BNB -- Mike, see folder</t>
  </si>
  <si>
    <t>MEETING-6619</t>
  </si>
  <si>
    <t>call jim bishop @ abn amro</t>
  </si>
  <si>
    <t>2001-01-31T21:30:00Z</t>
  </si>
  <si>
    <t>Lunch w/Amit/Rishi</t>
  </si>
  <si>
    <t>MEETING-6620</t>
  </si>
  <si>
    <t>2001-01-03T15:00:00Z</t>
  </si>
  <si>
    <t>call motorola and the perosn form andersen on motorola</t>
  </si>
  <si>
    <t>call Julie Gordon direct 314 5106  @ AXA</t>
  </si>
  <si>
    <t>call and set appt to meet with her and the others bring someone technical. Be sure ti understand the busness rqmts, budget and timing. Whether want hosted or not. Spoke to julie 2/22, MArvin Rofay is chariman of GITO, her boss. Julie's group will reccomend the platform. On budget is form the mobile computing initiative whihc has global funding. Each line of biz also has a budget. The only line of biz that has given formal reqmts is broker dealer witha 60 page document. First project due by april and second due by sept. Then there will be all the other lines of biz that will have prjects. Just got a new CIO from Morgan Stanley Bill Levine. She will send a summary of the broker dealer requiremnts before we present so we can target the presentation. Set appt on next call to present to user group</t>
  </si>
  <si>
    <t>MEETING-6622</t>
  </si>
  <si>
    <t>2001-02-20T17:30:00Z</t>
  </si>
  <si>
    <t>steve ingersoll rand  704-947-1444  meet @ internet world</t>
  </si>
  <si>
    <t>MEETING-6623</t>
  </si>
  <si>
    <t>2001-02-15T16:00:00Z</t>
  </si>
  <si>
    <t>steve connell from ingersoll rand meet next week for</t>
  </si>
  <si>
    <t>in the AM b/f internetworld. Get him to introduce us to the VP of sales</t>
  </si>
  <si>
    <t>MEETING-6624</t>
  </si>
  <si>
    <t>Interwoven/EP Sales Force Engagement Call</t>
  </si>
  <si>
    <t xml:space="preserve">Will be sending out Web Ex info.. and Andy's revised Interwoven/EP Sales Training ppt for your review.  Thanks, Toni  ------- Feb 23rd </t>
  </si>
  <si>
    <t>11am-12noon PST/ 2-3pm Eastern  Call Details:  Call in #: 877 865-7031 Passcode: 6161191 Host: Andy Wong Confirmation: 3562812 (30 ports confirmed)  March 2nd</t>
  </si>
  <si>
    <t>MEETING-6625</t>
  </si>
  <si>
    <t>all day sales meeting east coast</t>
  </si>
  <si>
    <t>MEETING-6626</t>
  </si>
  <si>
    <t>lee silverman  NY # 1-877-865-7030 [800#]  Pass Code: 6950650  helen will go through presentation with lee. He is with Net Apps byhimself in NYC</t>
  </si>
  <si>
    <t>MEETING-6628</t>
  </si>
  <si>
    <t>2001-01-25T16:00:00Z</t>
  </si>
  <si>
    <t>call jay alabany @ kosmo.com  spk 10/11 call jan to realistically release end q1</t>
  </si>
  <si>
    <t>2001-03-15T00:00:00Z</t>
  </si>
  <si>
    <t>vettro meeting john guadino 35 West 35th St 3rd floor director emerging techn</t>
  </si>
  <si>
    <t>tech meeting, i do intro duction, looking @ 5 or 6 companies deciding who to partner with. have clients like Citibank AIG, in the strategy phase of their engagements, thye will then have to deliver and vettro needs a platform.</t>
  </si>
  <si>
    <t>MEETING-663</t>
  </si>
  <si>
    <t>2001-04-27T23:30:00Z</t>
  </si>
  <si>
    <t>FW: review meeting - Pocket PC</t>
  </si>
  <si>
    <t xml:space="preserve">Amit,  Do you plan to go to this today since R&amp;D has asked for xSellsys requirements for this feature?  John   -----Original Appointment----- From: </t>
  </si>
  <si>
    <t>Yuyu Chen   Sent:</t>
  </si>
  <si>
    <t>Friday, April 27, 2001 11:13 AM To:</t>
  </si>
  <si>
    <t>Yuyu Chen; Prasad Krothapalli; Nihar Mehta; John Schemena; Conference Room - Pacifica When:</t>
  </si>
  <si>
    <t>Friday, April 27, 2001 4:30 PM-5:00 PM (GMT-08:00) Pacific Time (US &amp; Canada); Tijuana. Where:</t>
  </si>
  <si>
    <t xml:space="preserve">    Please read the Short Functional Spec..  Darshan, I'd like to know whether what in the SFS is enough for xSellsys.  Om, which Service Pack is it going with? When?  Thanks!  -yuyu</t>
  </si>
  <si>
    <t>MEETING-6630</t>
  </si>
  <si>
    <t>call patrick @ new york board of trade after 4pm today, lead in channel wave</t>
  </si>
  <si>
    <t>call mark salzman set up interview in the evening</t>
  </si>
  <si>
    <t>MEETING-6632</t>
  </si>
  <si>
    <t>call christian Rishel @ jet blue tell no voice because the user experinece will not be high enough</t>
  </si>
  <si>
    <t>MEETING-6634</t>
  </si>
  <si>
    <t>send Yorke @ GS Ray's presentation</t>
  </si>
  <si>
    <t>call eflatbed to discuss wireless in cold call folder</t>
  </si>
  <si>
    <t>MEETING-6636</t>
  </si>
  <si>
    <t>2001-02-22T17:00:00Z</t>
  </si>
  <si>
    <t>call dave white</t>
  </si>
  <si>
    <t>MEETING-6637</t>
  </si>
  <si>
    <t>2001-02-09T15:30:00Z</t>
  </si>
  <si>
    <t>7:30 - 11 am at 55 Broad St 2nd floor</t>
  </si>
  <si>
    <t>CGEY with Betty ChanAbout</t>
  </si>
  <si>
    <t>meet dav and pat spica from Thinque</t>
  </si>
  <si>
    <t>MEETING-6638</t>
  </si>
  <si>
    <t>P-up Lisa Q @ the Newark marriott @ noon marriott# is 973 623 0006</t>
  </si>
  <si>
    <t>MEETING-6639</t>
  </si>
  <si>
    <t>call larry greenberg abt licenising EP, he is interested. Doing a palm project but will host in house  rajeev confrence call</t>
  </si>
  <si>
    <t>confrence call</t>
  </si>
  <si>
    <t>call prudnetial beth ouellette &amp;PK</t>
  </si>
  <si>
    <t>MEETING-6641</t>
  </si>
  <si>
    <t>call kevin joyce @ click tv need to determine internally what wan to mobilize b/f putting in touch with mobility consultant</t>
  </si>
  <si>
    <t>MEETING-6642</t>
  </si>
  <si>
    <t>call tom rollings on 9am eastern discuss plan</t>
  </si>
  <si>
    <t>2001-02-28T16:00:00Z</t>
  </si>
  <si>
    <t>call creditex   sw jim 12/27,  No go right now. Check back in a month, i will call in feb</t>
  </si>
  <si>
    <t>MEETING-6644</t>
  </si>
  <si>
    <t>nabisco from 3-430 4 business people and 2 tech to discuss wireless initiative</t>
  </si>
  <si>
    <t>Here are the detail for the meeting so far on March 1st from 3pm-4:30pm.  They are located on 4 Campus Dr. Parsipany, NJ.    These are the folks who will be attending from their side:  1) Dave Klein: Senior Director EWork and ECommerce  (Business) 2) Norma Larkin: Senior Director EMarketing   (Business) 3) Brett Brickham: Manager of Applications   (Technical) 4) Larry Osman: Senior Manager of Application Development   (Business and Technical)</t>
  </si>
  <si>
    <t>MEETING-6645</t>
  </si>
  <si>
    <t>800-226-0630, name of call is Network Appliance</t>
  </si>
  <si>
    <t>Updated: Net Apps Joint Sales Training PPT.. -Central Sales Manager Cam Prymak</t>
  </si>
  <si>
    <t>Call Date: Monday Feb 5th Call Time: 7-8am PST/ 12-1pm Eastern  The number to dial is 800-226-0630. The name of the call is Network Appliance, Cam Prymak is the call leader. There should be 8 sales people on the call.  Detailed email to follow..</t>
  </si>
  <si>
    <t>MEETING-6646</t>
  </si>
  <si>
    <t>800-226-0630, name of call is Network Appliance, confrence call Cam Prymack</t>
  </si>
  <si>
    <t>MEETING-6648</t>
  </si>
  <si>
    <t>Call-in number:  1-877-865-7031  Pass code:  6658400   alex</t>
  </si>
  <si>
    <t>MEETING-6649</t>
  </si>
  <si>
    <t>call ipo syndicate/mercerpartners  this is ideal candidate they have trading, look as if full contact sangam patel Biz Dev &amp; CTO call after 4pm 212 747 0277 ext 102 send email every month to keep in touch, says he makes bus decisions. Not ready yet</t>
  </si>
  <si>
    <t>call chrisitan @ jet bleu for test passowrd and if he has referal @ any other airlines</t>
  </si>
  <si>
    <t>MEETING-6651</t>
  </si>
  <si>
    <t>larry Greenberg call assistant rebecca @ 609 806 0237 a few minutes before the call. Larry's# is 609 806 0225  rajeev will call me</t>
  </si>
  <si>
    <t>MEETING-6652</t>
  </si>
  <si>
    <t>tom rollings from SUN will call me to discuss opportunities</t>
  </si>
  <si>
    <t>MEETING-6653</t>
  </si>
  <si>
    <t>call Guy investor force , next time try to get jim morrissey CEO on the phone, sent him cold call email</t>
  </si>
  <si>
    <t>MEETING-6654</t>
  </si>
  <si>
    <t>send out the abnamro evaluation plan, call daryl and get his buy inn</t>
  </si>
  <si>
    <t>2001-01-24T04:00:00Z</t>
  </si>
  <si>
    <t>call marguilies to set up blackberry pager</t>
  </si>
  <si>
    <t>MEETING-6656</t>
  </si>
  <si>
    <t>2001-03-28T16:00:00Z</t>
  </si>
  <si>
    <t>call julie gordon see if can get on the committee schedule 212 314 5106</t>
  </si>
  <si>
    <t>everything on hold until 26th, call on 28th to get on the teams calendar</t>
  </si>
  <si>
    <t>MEETING-6657</t>
  </si>
  <si>
    <t>patagon securities -- Mark Forte</t>
  </si>
  <si>
    <t>call jim bsihop at abnamro to discuss platform approach  312-904-6454 vs point solution</t>
  </si>
  <si>
    <t>I also spoke to Jim about your desire to speak wireless platform strategy with him.  He agreed to take your call, but he is out on vacation at the present time.  He will be returning next Thursday, so I would suggest trying to call him the following Monday.  He can be reached on 312-904-6454.  Out until march 13th call then  Regards, Ron Cregier</t>
  </si>
  <si>
    <t>2001-02-09T23:00:00Z</t>
  </si>
  <si>
    <t>meltzer coming this weekend  meeting with thinque</t>
  </si>
  <si>
    <t>Discuss CTIA Status and Support Plan</t>
  </si>
  <si>
    <t>MEETING-6660</t>
  </si>
  <si>
    <t>March 2nd 11-12noon PST/ 2-3pm Eastern Call in #:877 865-7031Passcode: 6161191Host: Andy Wong</t>
  </si>
  <si>
    <t>interwoven</t>
  </si>
  <si>
    <t>MEETING-6665</t>
  </si>
  <si>
    <t>[ranand, sanjay.dubey]</t>
  </si>
  <si>
    <t>2001-02-02T00:30:00Z</t>
  </si>
  <si>
    <t>Internal review - Macro Servlet</t>
  </si>
  <si>
    <t>[ranand, rgantly]</t>
  </si>
  <si>
    <t>Review of EMAS Configuration Guide</t>
  </si>
  <si>
    <t>Meeting to discuss outstanding issues, modifications and changes to the EMAS Config Guide for 2.5GA release. Please bring your marked up copies of the EMAS guide to this meeting and be prepared to discuss your recommendations for changes.</t>
  </si>
  <si>
    <t>[rmanocha, avyas, bagrawal]</t>
  </si>
  <si>
    <t>Updated: UI Training - Day One</t>
  </si>
  <si>
    <t>[ranand]</t>
  </si>
  <si>
    <t>2001-04-11T21:30:00Z</t>
  </si>
  <si>
    <t>Updated: To discuss perl scripts to replace serverStatusServlet</t>
  </si>
  <si>
    <t>time updated</t>
  </si>
  <si>
    <t>MEETING-6675</t>
  </si>
  <si>
    <t>Regular group meeting</t>
  </si>
  <si>
    <t xml:space="preserve">Let's prepare a list of post 3.0 items that we know that we need to do: ex: JDBC Connector: </t>
  </si>
  <si>
    <t xml:space="preserve">Page support </t>
  </si>
  <si>
    <t xml:space="preserve">Nested query support </t>
  </si>
  <si>
    <t xml:space="preserve">... EPServlet: </t>
  </si>
  <si>
    <t xml:space="preserve">Device info XML </t>
  </si>
  <si>
    <t xml:space="preserve">Application based load balancing </t>
  </si>
  <si>
    <t xml:space="preserve">... Other changes: </t>
  </si>
  <si>
    <t xml:space="preserve">Use standard parser to parse XML config file </t>
  </si>
  <si>
    <t xml:space="preserve">... Reporting: </t>
  </si>
  <si>
    <t xml:space="preserve">i18n changes </t>
  </si>
  <si>
    <t xml:space="preserve">Log more information to generate better reports </t>
  </si>
  <si>
    <t xml:space="preserve">... Offline: </t>
  </si>
  <si>
    <t xml:space="preserve">... MacroServlet: </t>
  </si>
  <si>
    <t>...  Send me the list you have before this thursday's meeting - I will compile it and send it out to all before we meet.</t>
  </si>
  <si>
    <t>[ranand, rkaur]</t>
  </si>
  <si>
    <t>To discuss scripts we need to replace ServerStatusServlet</t>
  </si>
  <si>
    <t>2001-02-09T02:15:00Z</t>
  </si>
  <si>
    <t>Team, I need to move this to Thurs. @ 6:15pm due to an all-day meeting I'm in until 6pm   Note: the new conference room this will take place in  Agenda:  - Discuss eStaff meeting highlights - Discuss other activities (such as Documentation, standards, etc) - Discuss project status (brief) &amp; issues - Q&amp;A</t>
  </si>
  <si>
    <t>MEETING-6690</t>
  </si>
  <si>
    <t>[ray.rahamin]</t>
  </si>
  <si>
    <t>Call Pyzik-fiserv</t>
  </si>
  <si>
    <t>MEETING-6691</t>
  </si>
  <si>
    <t>San Jose Sales Meeting</t>
  </si>
  <si>
    <t>MEETING-6692</t>
  </si>
  <si>
    <t>2001-01-17T14:00:00Z</t>
  </si>
  <si>
    <t>Ben norte meeting</t>
  </si>
  <si>
    <t>Meeting with John Wiesel/Accenture</t>
  </si>
  <si>
    <t>MEETING-6694</t>
  </si>
  <si>
    <t>2001-02-19T21:30:00Z</t>
  </si>
  <si>
    <t>Ray will call</t>
  </si>
  <si>
    <t>Updated: Venk/Ray 1:1</t>
  </si>
  <si>
    <t>MEETING-6695</t>
  </si>
  <si>
    <t>2001-03-23T15:00:00Z</t>
  </si>
  <si>
    <t>call with Fidelity</t>
  </si>
  <si>
    <t>2001-05-17T23:30:00Z</t>
  </si>
  <si>
    <t>Banamex call</t>
  </si>
  <si>
    <t>MEETING-6697</t>
  </si>
  <si>
    <t>[rcanual, ray.rahamin]</t>
  </si>
  <si>
    <t>Conference call to discuss Solomon Smith Barney</t>
  </si>
  <si>
    <t>MEETING-6698</t>
  </si>
  <si>
    <t>2001-02-09T05:00:00Z</t>
  </si>
  <si>
    <t>sfo mangers meeting</t>
  </si>
  <si>
    <t>2002-11-13T19:00:00Z</t>
  </si>
  <si>
    <t>Planning meeting continued</t>
  </si>
  <si>
    <t>The telephone number in the Saturn conference room is 408.562.7853.  Prakash asked me to put this meeting on the calendar for everyone.</t>
  </si>
  <si>
    <t>2001-01-23T14:00:00Z</t>
  </si>
  <si>
    <t>NYC</t>
  </si>
  <si>
    <t>ABN-AMRO meeting</t>
  </si>
  <si>
    <t>MEETING-6702</t>
  </si>
  <si>
    <t>Concall with Greg Martin (Corillian)</t>
  </si>
  <si>
    <t>Greg had initially asked for a concall on Monday.  I'm pushing for an in-person meeting in Beaverton, OR.  Corillian has decided to renew their reseller contract with 724, despite having no revenue to show for it in the first year.  As such, their interest level in OEM'ing AvocadoIT has diminished.  On Monday, they would like to discuss the terms for a reseller relationship with AvocadoIT.  In other words, they would resale both AvocadoIT and 724.  So, the question I left them with is, "If you are going to continue reselling 724, what does that leave for AvocadoIT?"  That will be the point of the discussion.  Andy</t>
  </si>
  <si>
    <t>MEETING-6703</t>
  </si>
  <si>
    <t>2001-05-18T14:00:00Z</t>
  </si>
  <si>
    <t>Call with Matt Whitehead/WAMU</t>
  </si>
  <si>
    <t>MEETING-6705</t>
  </si>
  <si>
    <t>2001-01-12T14:00:00Z</t>
  </si>
  <si>
    <t>Jeff Davis/Accenture</t>
  </si>
  <si>
    <t>Dan Pyzik/Fiserv</t>
  </si>
  <si>
    <t>724-538-0155  cell #</t>
  </si>
  <si>
    <t>MEETING-6708</t>
  </si>
  <si>
    <t>2001-01-24T21:15:00Z</t>
  </si>
  <si>
    <t>Updated: Financial DM/TM meeting</t>
  </si>
  <si>
    <t>I need to delay by 15 minutes due to a conflict with E*TRADE on PR.  Mitch, can you please dial us in at 1:15 Pacific?  Thanks.  ----------------------------------------------------------------------------------------------------------  I want to get together and understand if we should put together a targeted, coordinated DM/TM strategy.  We can do most of this in-house, but need to collectively present it to the executive team to obtain buy-off.   Everyone's calendar looks free at this time.  Let me know an alternative time if this time is bad.  I will be working from home.  Mitch, can you dial me in on my cell phone:  408.836.9657?</t>
  </si>
  <si>
    <t>Don Ragas</t>
  </si>
  <si>
    <t>MEETING-6711</t>
  </si>
  <si>
    <t>Conference call: Greg Martin (Corrillian)</t>
  </si>
  <si>
    <t>Hi Greg -  Per our conversation today, I've blocked out 10-11am (PST) on Friday January 5, 2001.  Thanks for confirming that AvocadoIT and Wireless is a priority for Corillian.  I understand that you and your product management are finalizing your roadmap and that by the time we talk, you should have a clear approach to next steps.  Ray and I are looking forward to working with you to put a solid plan together so that we can focus on winning business together.    Thanks and Happy Holidays!  Andy Wong</t>
  </si>
  <si>
    <t>Updated: HP Presentations</t>
  </si>
  <si>
    <t>Let's garb a sandwich together!  for Chris to get briefed prior to the Detroit HP training session</t>
  </si>
  <si>
    <t>MEETING-6713</t>
  </si>
  <si>
    <t>harvey pass/call</t>
  </si>
  <si>
    <t>Win Gurden/Accenture</t>
  </si>
  <si>
    <t>MEETING-6716</t>
  </si>
  <si>
    <t>2001-02-13T05:00:00Z</t>
  </si>
  <si>
    <t>meeting with Accenture</t>
  </si>
  <si>
    <t>Accenture/Allstate call 877-714-6338  34950</t>
  </si>
  <si>
    <t>Accenture would like to speak with us today to  share info. on Allstate. Please dial into 877 714 6338 at 3PM Central, 4PM Eastern. Code = 34950  Accenture participants:  Jeff Whistler - Alliance Manager - who contacted Amit Kurt Kibler - "Accenture Exec working at Allstate on tech architecture"</t>
  </si>
  <si>
    <t>MEETING-6719</t>
  </si>
  <si>
    <t>2001-04-27T16:00:00Z</t>
  </si>
  <si>
    <t>Working w/Accenture: Venk, David C, Don, Amit, Ty, Matt, Peter S, Barry, Scott W, Ray (800-446-1941, int'l 630 424 8476, pc: 6081319#)</t>
  </si>
  <si>
    <t>I have gone ahead and set this weekly meeting up on Friday's at 9:00am PST per Venk.  If Venk is unavailable to attend, he would like them to take place without him headed up by Matt.  Thanks, Amy</t>
  </si>
  <si>
    <t>Discuss Accenture XML</t>
  </si>
  <si>
    <t>MEETING-6720</t>
  </si>
  <si>
    <t>2001-01-17T15:00:00Z</t>
  </si>
  <si>
    <t>NYSE/Account Planning</t>
  </si>
  <si>
    <t>1-877-612-3785   97234</t>
  </si>
  <si>
    <t>MEETING-6721</t>
  </si>
  <si>
    <t>Updated: Overview of strawman put together by Ray</t>
  </si>
  <si>
    <t>This will be in Milpitas Conference room so you can view presentation from the flat screen. --------------  Venk has asked me to set this mtg up on Monday for 2 hours.  Since he has to fly out to Comdex at 2:30pm, this was the only time I could find...Amy  The goal is to look at the strawman put together by Ray:                              Who to focus on and why we can win here Who to call within the target co What is our 30 second phone call How to build pain chain How to build an ROI for this pain what is the presentation for them What questions to ask What are the other supporting materials and collaterals and how to use these materials in the sales process</t>
  </si>
  <si>
    <t>MEETING-6724</t>
  </si>
  <si>
    <t>2001-04-10T04:00:00Z</t>
  </si>
  <si>
    <t>Birmimham</t>
  </si>
  <si>
    <t>Amsouth Meeting</t>
  </si>
  <si>
    <t>MEETING-6725</t>
  </si>
  <si>
    <t>2001-05-18T18:00:00Z</t>
  </si>
  <si>
    <t>AXA/Accenture call</t>
  </si>
  <si>
    <t>877-714-4888   4481</t>
  </si>
  <si>
    <t>2001-02-06T19:00:00Z</t>
  </si>
  <si>
    <t>Financial DM meeting</t>
  </si>
  <si>
    <t>MEETING-6727</t>
  </si>
  <si>
    <t>2001-05-09T14:00:00Z</t>
  </si>
  <si>
    <t>MFinance interview</t>
  </si>
  <si>
    <t>2001-04-24T18:30:00Z</t>
  </si>
  <si>
    <t>Lunch w/Ricardo</t>
  </si>
  <si>
    <t>MEETING-6730</t>
  </si>
  <si>
    <t>Salomon Smith Barney</t>
  </si>
  <si>
    <t>MEETING-6731</t>
  </si>
  <si>
    <t>MEETING-6732</t>
  </si>
  <si>
    <t>2001-04-25T04:00:00Z</t>
  </si>
  <si>
    <t>MEETING-6733</t>
  </si>
  <si>
    <t>Call with Accenture-Gruden</t>
  </si>
  <si>
    <t>MEETING-6736</t>
  </si>
  <si>
    <t>2001-04-23T04:00:00Z</t>
  </si>
  <si>
    <t>HP Seminar/Charlotte</t>
  </si>
  <si>
    <t>2001-01-08T05:00:00Z</t>
  </si>
  <si>
    <t>Go to market strategy meeting/San Jose</t>
  </si>
  <si>
    <t>MEETING-6738</t>
  </si>
  <si>
    <t>Meeting with B Tasch/NY</t>
  </si>
  <si>
    <t>meshele Ko call</t>
  </si>
  <si>
    <t>MEETING-6741</t>
  </si>
  <si>
    <t>2001-03-23T05:00:00Z</t>
  </si>
  <si>
    <t>Max Dare Presentation</t>
  </si>
  <si>
    <t>MEETING-6742</t>
  </si>
  <si>
    <t>2001-04-26T04:00:00Z</t>
  </si>
  <si>
    <t>First Line Manager Meeting</t>
  </si>
  <si>
    <t>MEETING-6743</t>
  </si>
  <si>
    <t>2001-01-03T20:00:00Z</t>
  </si>
  <si>
    <t>Meeting with Andy G/Jim Keefe TFN</t>
  </si>
  <si>
    <t>MEETING-6746</t>
  </si>
  <si>
    <t>2001-02-16T13:00:00Z</t>
  </si>
  <si>
    <t>Mexico Sales Training</t>
  </si>
  <si>
    <t>MEETING-6747</t>
  </si>
  <si>
    <t>SolomonSmithBarney strategy call</t>
  </si>
  <si>
    <t>Prudential Con Call</t>
  </si>
  <si>
    <t>Lunch w/ Amit Vyas</t>
  </si>
  <si>
    <t>MEETING-6750</t>
  </si>
  <si>
    <t>Jim Keefe AB</t>
  </si>
  <si>
    <t>MEETING-6752</t>
  </si>
  <si>
    <t>HP Training/Seminar</t>
  </si>
  <si>
    <t>MEETING-6753</t>
  </si>
  <si>
    <t>MEETING-6754</t>
  </si>
  <si>
    <t>2001-05-14T15:30:00Z</t>
  </si>
  <si>
    <t>909 Third Ave</t>
  </si>
  <si>
    <t>Mike pelligrino/Sun</t>
  </si>
  <si>
    <t>Andy Bar  Mitzvah</t>
  </si>
  <si>
    <t>MEETING-6757</t>
  </si>
  <si>
    <t>Sales Gen. Mtg.</t>
  </si>
  <si>
    <t>MEETING-6758</t>
  </si>
  <si>
    <t>2001-06-15T13:00:00Z</t>
  </si>
  <si>
    <t>Pking meeting</t>
  </si>
  <si>
    <t>MEETING-6759</t>
  </si>
  <si>
    <t>Dan Pyzik, Gary Waldo</t>
  </si>
  <si>
    <t>MEETING-6761</t>
  </si>
  <si>
    <t>[sweller, sausalito, ray.rahamin]</t>
  </si>
  <si>
    <t>2001-04-18T16:30:00Z</t>
  </si>
  <si>
    <t>Follow-up Working w/Accenture: Venk, David C, Don, Amit, Ty, Matt, Peter S, Barry, Scott W, Ray (call in Dom: 800-653-5390, Int'l: 7738436301, pc: 6874917#)</t>
  </si>
  <si>
    <t>2001-03-28T20:30:00Z</t>
  </si>
  <si>
    <t>Meeting with Venk Shukla</t>
  </si>
  <si>
    <t>MEETING-6763</t>
  </si>
  <si>
    <t>2001-04-06T04:00:00Z</t>
  </si>
  <si>
    <t>Banamex meeting</t>
  </si>
  <si>
    <t>MEETING-6764</t>
  </si>
  <si>
    <t>Western Sales Review</t>
  </si>
  <si>
    <t>MEETING-6765</t>
  </si>
  <si>
    <t>nml Webex</t>
  </si>
  <si>
    <t>MEETING-6766</t>
  </si>
  <si>
    <t>2001-02-15T23:30:00Z</t>
  </si>
  <si>
    <t>Updated: Ray/Venk Bonus Review (Ray will call 408-483-5931)</t>
  </si>
  <si>
    <t>It looked like this would be the best time for Venk so I've gone ahead and changed it. Thanks for your call Ray. Amy</t>
  </si>
  <si>
    <t>MEETING-6767</t>
  </si>
  <si>
    <t>2001-05-08T12:00:00Z</t>
  </si>
  <si>
    <t>Sun Meeting</t>
  </si>
  <si>
    <t>MEETING-6768</t>
  </si>
  <si>
    <t>2 East 49th St</t>
  </si>
  <si>
    <t>Brian Tasch/Harvey Pass</t>
  </si>
  <si>
    <t>Board Meeting: 10:00-12:00pm OPEN (Sausalito)</t>
  </si>
  <si>
    <t>MEETING-6772</t>
  </si>
  <si>
    <t>2001-01-16T14:00:00Z</t>
  </si>
  <si>
    <t>MEETING-6773</t>
  </si>
  <si>
    <t>2001-05-30T19:00:00Z</t>
  </si>
  <si>
    <t>NML/John Olvie call</t>
  </si>
  <si>
    <t>877-714-4700   x1563</t>
  </si>
  <si>
    <t>MEETING-6774</t>
  </si>
  <si>
    <t>2001-05-16T13:30:00Z</t>
  </si>
  <si>
    <t>Nml call</t>
  </si>
  <si>
    <t>Solomon Smith Barney</t>
  </si>
  <si>
    <t>390 Greenwich Joe Stolfy 212-723-5855   3rd floor</t>
  </si>
  <si>
    <t>MEETING-6776</t>
  </si>
  <si>
    <t>2001-04-30T14:30:00Z</t>
  </si>
  <si>
    <t>Sean Ohare/Corillian</t>
  </si>
  <si>
    <t>MEETING-6777</t>
  </si>
  <si>
    <t>Updated: Venk/Ray MBOs (Ray will be here)</t>
  </si>
  <si>
    <t>MEETING-6779</t>
  </si>
  <si>
    <t>[rcanual]</t>
  </si>
  <si>
    <t>2002-01-09T21:00:00Z</t>
  </si>
  <si>
    <t>Siebel Sales Webex</t>
  </si>
  <si>
    <t>Time:  Wednesday, January 9th; 3:00 PM CST - 4:00 PM CST  Objective  AvocadoIT Mobile application for Siebel  Webex Link   Click this URL 10 minutes prior to the call in order to setup any webex specific information:  http://avocadoit.webex.com  The Title is: AvocadoIT Mobile CRM  The password is: ep0109  Audio Information  Call Number:</t>
  </si>
  <si>
    <t xml:space="preserve">      877.865.6800 International: not applicable  Password:</t>
  </si>
  <si>
    <t xml:space="preserve">      7546925#</t>
  </si>
  <si>
    <t>MEETING-6780</t>
  </si>
  <si>
    <t>2001-10-16T17:00:00Z</t>
  </si>
  <si>
    <t>Ottawa Concall</t>
  </si>
  <si>
    <t>John,  The week of 10/15 works for me as well. How about setting a time of 10/16 at 1pm EST/10am PST. If this works for you, great. If not, just let me know what works for you.  We are looking forward to hearing your client requirements in more detail and how we can work to deliver a solution that meets those client needs.  Thanks,  Ty</t>
  </si>
  <si>
    <t>MEETING-6783</t>
  </si>
  <si>
    <t>SE meeting</t>
  </si>
  <si>
    <t>When: Friday, January 19, 2001 8:00 AM-6:00 PM (GMT-08:00) Pacific Time (US &amp; Canada); Tijuana. Where: Conference Room - Sausalito  *~*~*~*~*~*~*~*~*~*  Hello everyone Just to confirm that there will be a special breakout session from the sales training on Friday for the SE's. The program will start at 8.30 and you should plan to rejoin the main group for the final wrap-up comments at 5.00pm. Detailed agenda will follow this afternoon Thanks Chris</t>
  </si>
  <si>
    <t>2001-12-11T20:30:00Z</t>
  </si>
  <si>
    <t>MEETING-6785</t>
  </si>
  <si>
    <t>2001-09-29T11:00:00Z</t>
  </si>
  <si>
    <t>Call United for Upgrade</t>
  </si>
  <si>
    <t>2002-02-15T18:00:00Z</t>
  </si>
  <si>
    <t>Updated: Siebel utilities training</t>
  </si>
  <si>
    <t>Just a reminder, if you haven't already confirmed this appointment, please do so or let me know why you can't attend. Ray, did you want to participate? Let me know and I'll copy you on the logistics. Thanks. ---------- Scott will be training R&amp;D on Thursday our training will occur on Friday only. I'll send out an agenda as soon as I receive it. Please make sure to review the material. Thanks. ----------- Scott from Toronto will be out for 2 days next Thurs/Fri. to conduct training on the AvocadoIT Siebel tools. Please review the following information prior to the training. Send any feedback on the docs to Dave Truman. Thanks.</t>
  </si>
  <si>
    <t>MEETING-6787</t>
  </si>
  <si>
    <t>SJC</t>
  </si>
  <si>
    <t>MEETING-6788</t>
  </si>
  <si>
    <t>2001-12-10T22:00:00Z</t>
  </si>
  <si>
    <t>Danon concall</t>
  </si>
  <si>
    <t>MEETING-6789</t>
  </si>
  <si>
    <t>HQ</t>
  </si>
  <si>
    <t>All Hands ConCall</t>
  </si>
  <si>
    <t>FW: Quicken Status Meeting</t>
  </si>
  <si>
    <t xml:space="preserve">Wrong Amit on the email list.  dp   -----Original Appointment----- From: </t>
  </si>
  <si>
    <t>Monday, March 12, 2001 11:37 AM To:</t>
  </si>
  <si>
    <t>Lisa Quaglietti; Darshan Patel; Amit Sethi; John Schemena; Yuyu Chen; Om Sonie; Baxish Sheth; Shailesh Kheny When:</t>
  </si>
  <si>
    <t>Monday, March 12, 2001 1:30 PM-2:30 PM (GMT-08:00) Pacific Time (US &amp; Canada); Tijuana. Where:</t>
  </si>
  <si>
    <t>Conference Room - Santa Clara   Discuss Quicken status and options for solving the HTTPS issue.</t>
  </si>
  <si>
    <t>MEETING-6790</t>
  </si>
  <si>
    <t>2001-04-21T22:30:00Z</t>
  </si>
  <si>
    <t>Ft Washington, MD</t>
  </si>
  <si>
    <t>Tiki Party: Pete &amp; Liz's</t>
  </si>
  <si>
    <t>address 13407 coldwater drive, fort washington, md.20744  301.203.9738  Bring rum, tequila, or vodka.</t>
  </si>
  <si>
    <t>Federal Con Call</t>
  </si>
  <si>
    <t>Good Afternoon,  Please join us in a conference call Monday, 3/19/01 at 09:30 AM ET.  Dave, could you forward this email onto Joe for his inclusion (i do not have his email address)  Call Title/Reference: FMA Confirmation Number: 3740934 Dial In: 1 (888) 313-1402 Passcode: 6171157 Number of Participants: 6   Regards,</t>
  </si>
  <si>
    <t>MEETING-6792</t>
  </si>
  <si>
    <t>2001-11-09T15:00:00Z</t>
  </si>
  <si>
    <t>Presentation  Accenture</t>
  </si>
  <si>
    <t xml:space="preserve">Webex </t>
  </si>
  <si>
    <t xml:space="preserve">EP overview </t>
  </si>
  <si>
    <t xml:space="preserve">Accenture overview/short. </t>
  </si>
  <si>
    <t xml:space="preserve">Design studio </t>
  </si>
  <si>
    <t xml:space="preserve">Customer demos </t>
  </si>
  <si>
    <t>MEETING-6794</t>
  </si>
  <si>
    <t>2001-10-31T21:00:00Z</t>
  </si>
  <si>
    <t>phone call;510-661-5226 is Barney's number</t>
  </si>
  <si>
    <t>Updated: Barney Huang, Asyst-Ask for details about reqst'd capabilities</t>
  </si>
  <si>
    <t>Ray (just left you a voicemail) and Andy,  I have scheduled a 30 m call (I will patch one of the two of you into this) to review with Barney exactly what is meant by the following two capabilities that his sales guys (they are called account managers). Our questions in this call are intended to give us more background information that will help me in my face-to-face presentation with them the folloiwng week.  Our account managers would like the ability to produce quotes and look up product pricing.  Which of you two can/will support me on this phone call?</t>
  </si>
  <si>
    <t>MEETING-6795</t>
  </si>
  <si>
    <t>2001-08-01T13:00:00Z</t>
  </si>
  <si>
    <t>P&amp;G Bob</t>
  </si>
  <si>
    <t>---------------------------------------- TO START THIS MEETING ---------------------------------------- On August 1, 2001, shortly before 9:00AM, (GMT -04:00) Eastern Time, USA (Daylight Time),  click this URL:  http://avocadoit.webex.com/webex/e.asp?AT=MO  On the My Meetings page, click Start Now for this meeting.  ---------------------------------------- FIRST TIME USERS ---------------------------------------- For fully interactive meetings, including the ability  to present your documents and applications, a one-time  setup takes less than 10 minutes.  To set up now, go to:  http://avocadoit.webex.com/webex  Then click New User. ---------------------------------------- MEETING SUMMARY ---------------------------------------- Name: AvocadoIT Overview Date: August 1, 2001 Time: 9:00AM, (GMT -04:00) Eastern Time, USA (Daylight Time). Meeting Number: 47485640 Meeting Password: pandg Agenda:</t>
  </si>
  <si>
    <t>MEETING-6797</t>
  </si>
  <si>
    <t>EP Airtran Demo</t>
  </si>
  <si>
    <t>2002-02-20T14:00:00Z</t>
  </si>
  <si>
    <t>Avantgo Information</t>
  </si>
  <si>
    <t>MEETING-6799</t>
  </si>
  <si>
    <t>[sweller, rcanual, sausalito]</t>
  </si>
  <si>
    <t>ePharma Overview with Accenture</t>
  </si>
  <si>
    <t>All,  We have a window of opportunity to talk with two domain experts at Accenture for Siebel. These are two people that were referred to us by the Accenture Biogen Client Partner as people to get us up to speed on the ePharma module to address the issues posed in the Biogen RFI.  Amy Landucci: CRM focused, Siebel suite and ePharma module Cindy Hudson: CRM focused, Siebel Handheld  Although we will have a lot of people potentially on the call and WebEx, we want to limit the questions being asked since there will be only two of them and many more of us. So we will log into the WebEx and conference call from two main locations, in a group in a conference room as much as possible. Let's have Richard/Geoff as the main contacts for Toronto and Ty/Andy/Amitabh for San Jose.  See the details below. Thanks.  Ty  ******** Conference Dial-In: (888) 811-3744, Passcode 7128645#  ********   ---------------------------------------- TO START THIS MEETING ---------------------------------------- On September 27, 2001, shortly before 9:30AM, (GMT -07:00) Pacific Time, USA (Daylight Time),  click this URL:  http://avocadoit.webex.com/webex/e.asp?AT=MO  On the My Meetings page, click Start Now for this meeting.  ---------------------------------------- FIRST TIME USERS ---------------------------------------- For fully interactive meetings, including the ability  to present your documents and applications, a one-time  setup takes less than 10 minutes.  To set up now, go to:  http://avocadoit.webex.com/webex  Then click New User. ---------------------------------------- MEETING SUMMARY ---------------------------------------- Name: Accenture ePharma Overview Date: September 27, 2001 Time: 9:30AM, (GMT -07:00) Pacific Time, USA (Daylight Time). Meeting Number: 22056052 Meeting Password: AvocadoIT Agenda: Review Siebel ePharma Application, Discuss Siebel Handheld, Review AvocadoIT Siebel Initiatives.  Thanks!  Host:  Ty Wang 1(408)562-7945 mailto:ty.wang@avocadoit.com   ---------------------------------------- INVITED ATTENDEES ---------------------------------------- richard fogel &lt;richard.fogel@avocadoit.com&gt; Amit Sethi &lt;amit.sethi@avocadoit.com&gt; Amitabh Sinha &lt;amitabh@avocadoit.com&gt; Amy Landucci &lt;amy.landucci@accenture.com&gt; Andy Wong &lt;awong@avocadoit.com&gt; Cindy Hudson &lt;cynthia.l.hudson@accenture.com&gt;  ----------------------------------------  http://www.webex.com We've got to start meeting like this(TM)</t>
  </si>
  <si>
    <t>MEETING-6800</t>
  </si>
  <si>
    <t>2001-12-07T20:00:00Z</t>
  </si>
  <si>
    <t>Concall with David Pacheco (Siebel Sales Consultant)</t>
  </si>
  <si>
    <t>Here's the dial in number and the Danone document that Chuck sent over.  I don't know what format (.XIF)  this is in, but it opened as a multi-page doc when I double clicked it.  .</t>
  </si>
  <si>
    <t>MEETING-6802</t>
  </si>
  <si>
    <t>2002-02-11T20:00:00Z</t>
  </si>
  <si>
    <t>possible conf call</t>
  </si>
  <si>
    <t>Eli lilly mtg</t>
  </si>
  <si>
    <t>Bear with me, you know I am new to this Outlook stuff. I am going to shoot for this conf call</t>
  </si>
  <si>
    <t>2001-11-14T18:30:00Z</t>
  </si>
  <si>
    <t>APC: Ken Labrie Webex</t>
  </si>
  <si>
    <t>MEETING-6805</t>
  </si>
  <si>
    <t>2001-05-11T04:00:00Z</t>
  </si>
  <si>
    <t>daytek demo</t>
  </si>
  <si>
    <t>MEETING-6812</t>
  </si>
  <si>
    <t>MEETING-6813</t>
  </si>
  <si>
    <t>2001-11-29T16:45:00Z</t>
  </si>
  <si>
    <t>Lunch with Dave</t>
  </si>
  <si>
    <t>Carey Pricing Concall</t>
  </si>
  <si>
    <t>MEETING-6815</t>
  </si>
  <si>
    <t>2001-11-06T20:00:00Z</t>
  </si>
  <si>
    <t>dial in 1-877-865-6800/Pass code 7830674#</t>
  </si>
  <si>
    <t>Con call - Accenture Texas Case Worker</t>
  </si>
  <si>
    <t>This call is scheduled to begin at 12:00PM PACIFIC TIME.   There will be two Accenture people on this call.  Ray will provide them with dial in and pass code information.  Call scheduled at the instruction of Ray Canuel.  Conference call confirmation #5019206</t>
  </si>
  <si>
    <t>MEETING-6816</t>
  </si>
  <si>
    <t>2001-07-11T04:00:00Z</t>
  </si>
  <si>
    <t>2001-08-02T19:30:00Z</t>
  </si>
  <si>
    <t>Accenture Webex for Brazil</t>
  </si>
  <si>
    <t>CONFERENCE CALL FOR AUDIO: From US: 877-865-7029 From Brazil:  773 843 6309 Passcode:  7210161#   This ccall has been set for tomorrow 8/2 at 12:30pm PST Dom: 877-865-7029 Int'l:  773 843 6309 Passcode:  7210161#   Ray,  Accenture Brazil is working with a wireless ASP called W-Aura. They are interested in pitching the EP platform to W-Aura as the mechanism to develop and deploy mobile apps - all on phones.  They would like to get a better technical understanding of our platform and dev environment. Could you do a web ex for them next any time next week?   ---------------------------------------- FIRST TIME USERS ---------------------------------------- For fully interactive meetings, including the ability  to present your documents and applications, a one-time  setup takes less than 10 minutes.  To set up now, go to:  http://avocadoit.webex.com/webex  Then click New User.  ---------------------------------------- TO JOIN THE MEETING ---------------------------------------- On August 2, 2001 at 3:30PM, (GMT -04:00) Eastern Time, USA (Daylight Time),  click this URL:  http://avocadoit.webex.com/webex/e.asp?AT=JS&amp;ConfID=1398799&amp;UUID=417899  The password is: brazil  ---------------------------------------- MEETING SUMMARY ---------------------------------------- Name: AvocadoIT Tech Overview Date: August 2, 2001 Time: 3:30PM, (GMT -04:00) Eastern Time, USA (Daylight Time). Meeting Number: 89008924 Meeting Password: brazil Agenda:</t>
  </si>
  <si>
    <t>MEETING-6818</t>
  </si>
  <si>
    <t>2002-01-15T17:00:00Z</t>
  </si>
  <si>
    <t>Lunch with Rob</t>
  </si>
  <si>
    <t>MEETING-6819</t>
  </si>
  <si>
    <t>2001-10-18T20:00:00Z</t>
  </si>
  <si>
    <t>Biogen DryRun w/Peter</t>
  </si>
  <si>
    <t>MEETING-6820</t>
  </si>
  <si>
    <t>2002-03-16T13:00:00Z</t>
  </si>
  <si>
    <t>Kelly and Matt's dinner with Will and Nicola</t>
  </si>
  <si>
    <t>MEETING-6821</t>
  </si>
  <si>
    <t>Webex for Scott</t>
  </si>
  <si>
    <t>TO START THIS MEETING ---------------------------------------- On January 11, 2001, shortly before 10:30AM, (GMT -05:00) Eastern Time, USA,  click this URL:  http://avocadoit.webex.com/webex/e.asp?AT=MO</t>
  </si>
  <si>
    <t>MEETING-6822</t>
  </si>
  <si>
    <t>2001-07-26T14:30:00Z</t>
  </si>
  <si>
    <t>Accenture Meeting</t>
  </si>
  <si>
    <t xml:space="preserve">David,  We are looking forward to the meeting on July 26 in Reston. Below are my comments on the three things you requested today. As the proposed agenda indicates, it would be great to be able to have Mark Sloan and Tim Shea talk about our work together from an Accenture point of view. The confirmed attendees from our side will be Amit Sethi, Tony Tarsia, and Ray Canuel.  AvocadoIT Company Overview "AvocadoIT is the leading provider of scalable, secure mobile enterprise software solutions that enable employees, customers and suppliers to conduct business anytime, anywhere. The AvocadoIT Mobile Application Platform provides the ability to rapidly mobilize existing enterprise data and applications while delivering new mobile solutions to the widest array of current and future wireless, broadband and voice devices. AvocadoIT has over 60 customers and strategic alliances and is headquartered in San Jose, California with offices throughout the United States and internationally in Canada, Europe, Japan and India."  Example Joint Customer Pursuits and Initiatives - Business Launch Center/Development Centers: AvocadoIT has been installed in North America (Reston, Kansas City, Seattle, New Jersey, Chicago), Melbourne, Tokyo, and Sophia Antipolis - Mobile Solutions Platform: AvocadoIT is an integral part of this Accenture framework for delivering mobile solutions - Partial List of Joint Client Pursuits: </t>
  </si>
  <si>
    <t xml:space="preserve">+ CHT (Sun, AT&amp;T Hosting, Qwest Wireless, Worldcom, Texas Instruments) </t>
  </si>
  <si>
    <t>+ Products (Procter&amp;Gamble, Ahold) - Accenture as an investor through Accenture Technology Ventures - Accenture as a customer for wireless Accenture.com and other initiatives  Proposed Agenda Items David Cadoff/Suku</t>
  </si>
  <si>
    <t>Quick Intro Amit Sethi</t>
  </si>
  <si>
    <t>AvocadoIT overview, Accenture partnership, activity to-date, initiatives in-progress Tony Tarsia</t>
  </si>
  <si>
    <t>Overview of product suite, technology, applications, etc. TBD - Mark Sloan</t>
  </si>
  <si>
    <t>C&amp;HT example - Worldcom opportunity and demo TBD - Tim Shea</t>
  </si>
  <si>
    <t>USPS example Ray Canuel</t>
  </si>
  <si>
    <t xml:space="preserve">Product demo All  </t>
  </si>
  <si>
    <t>Q&amp;A</t>
  </si>
  <si>
    <t xml:space="preserve">  Let me know if you have any questions. Thanks.  Ty   AvocadoIT, Your Business Everywhere! ********************************************* T. Ty Wang Business Development AvocadoIT, Inc. 2211 North First Street, Suite 200 San Jose, CA  95131 (408) 562-7945 Office (408) 562-8100 Fax ty.wang@avocadoit.com *********************************************</t>
  </si>
  <si>
    <t>DC</t>
  </si>
  <si>
    <t>Meet with Pete Stark</t>
  </si>
  <si>
    <t>MEETING-6825</t>
  </si>
  <si>
    <t>2001-12-12T21:30:00Z</t>
  </si>
  <si>
    <t>Open Enrollment for 2002 Benefit Plans</t>
  </si>
  <si>
    <t xml:space="preserve">Could you concall me in for the wed meeting? </t>
  </si>
  <si>
    <t xml:space="preserve">703.281.4223  Thnak you  Ray   -----Original Message----- From: </t>
  </si>
  <si>
    <t>Susan Simmons   Sent:</t>
  </si>
  <si>
    <t>Friday, December 07, 2001 12:46 PM To:</t>
  </si>
  <si>
    <t>San Jose Employees; Scott Weller; Peter Smialek; Ray Canuel Importance:</t>
  </si>
  <si>
    <t>High  Good Morning,  Yes, it is that time of year again!  Open Enrollment!  This year's open enrollment period is from December 17, 2001 through January 4, 2002.  We will have 2 sessions next week where we present information regarding AvocadoIT's benefit plans (overall summary &amp; changes in 2002), and the new procedures for enrollment.  This year, most paperwork will be eliminated, and you can make your changes online at the newly created website.  Only changes to the dental plan will need to be made via paper enrollment.  Because of the change in enrollment procedures, it is very important that you attend one of these sessions.  Please sign up with Germana for one of the following sessions:  When: *</t>
  </si>
  <si>
    <t xml:space="preserve">Wednesday, December 12, 2001 1:30pm </t>
  </si>
  <si>
    <t>OR *</t>
  </si>
  <si>
    <t>Friday, December 14, 2001 at 1:30 pm  Where: Training room How long: Sessions will last about 1 hour each  If you cannot attend either of these sessions, please let me know right away, so we can make sure you get the information you need.    Happy Friday, Susan  Susan Simmons Director of Finance &amp; Administration and Corporate Controller AvocadoIT, Inc. 2211 North First Street Suite 200 San Jose, CA 95131 Main: 408.562.8000 Direct: 408.562.8022 Mobile: 408.393.3167 Fax: 408.562.8100 susan.simmons@avocadoit.com www.avocadoit.com  AvocadoIT, Your Business Everywhere!</t>
  </si>
  <si>
    <t>Ryder EMAP demo...</t>
  </si>
  <si>
    <t>Gentleman:  Please contact me if there are any questions, rescheduling or concerns.  Time:  Thursday, September 20th; 2:00 PM EST - 2:30 PM EST  (Note: the tool demo should only take 30 miinutes)  Objective  The objective for that meeting will to show the graphical design studio.    Webex Link   click this URL:  http://avocadoit.webex.com/webex  The password is: ryder  Audio Information  Call Number:</t>
  </si>
  <si>
    <t>1 (888) 313-1402  Password:</t>
  </si>
  <si>
    <t>7122452  Regards,  Ray Canuel  Sales Engineer           703.281.4223  W 703.728.2007  M 435.508.5459  F  "AvocadoIT, Your Business Everywhere!"</t>
  </si>
  <si>
    <t>2001-04-07T22:30:00Z</t>
  </si>
  <si>
    <t>Kent Island</t>
  </si>
  <si>
    <t>Nicola and Will's</t>
  </si>
  <si>
    <t>MEETING-6828</t>
  </si>
  <si>
    <t>2001-11-30T18:00:00Z</t>
  </si>
  <si>
    <t>Accenture</t>
  </si>
  <si>
    <t>Tim Shea</t>
  </si>
  <si>
    <t>MEETING-6829</t>
  </si>
  <si>
    <t>2001-05-31T04:00:00Z</t>
  </si>
  <si>
    <t>MarketSoft</t>
  </si>
  <si>
    <t>PM Process Meeting w/Lunch</t>
  </si>
  <si>
    <t>2001-08-30T15:30:00Z</t>
  </si>
  <si>
    <t>Lunch w/Craig</t>
  </si>
  <si>
    <t>MEETING-6832</t>
  </si>
  <si>
    <t>2002-02-04T13:00:00Z</t>
  </si>
  <si>
    <t>Call Sara</t>
  </si>
  <si>
    <t>Her Cell is 202-258-7431. I'm sure she'd love to hear from you. When do you leave? Two weeks in Cali...... I'm jealous!</t>
  </si>
  <si>
    <t>MEETING-6834</t>
  </si>
  <si>
    <t>2001-07-26T13:00:00Z</t>
  </si>
  <si>
    <t>Restion</t>
  </si>
  <si>
    <t>HOTEL: 25 JUL 01 - WEDNESDAY                        CONFIRMED    ITT SHERATON                SHERATON RESTON HOTE  01 NT/S - OUT 26JUL   11810 SUNRISE VALLEY DR     1 ROOM/S / 2 DOUBLE  GUARANTEE-CREDIT CARD   RESTON VA 20191             PH</t>
  </si>
  <si>
    <t>MEETING-6835</t>
  </si>
  <si>
    <t>2002-03-07T16:30:00Z</t>
  </si>
  <si>
    <t>MEETING-6836</t>
  </si>
  <si>
    <t>Call in#: 1-888-811-3741  Pass Code: 6581435#  Conf. #: 3982094</t>
  </si>
  <si>
    <t>MEETING-6837</t>
  </si>
  <si>
    <t>2001-10-19T12:00:00Z</t>
  </si>
  <si>
    <t>Biogen Call</t>
  </si>
  <si>
    <t>Time:  Friday, October 19th; 8:00 AM EST - 10:00 AM EST  Objective  Follow-up to Wednesday's presentation.  Biogen/Siebel ePharma demonstration.    Webex Link   Webex is a subset of the Video conferencing offering that the conference room had Wednesday.   Click this URL 10 minutes prior to the call in order to setup any webex specific information:  http://avocadoit.webex.com/webex  The password is: biogen  Audio Information  Call Number:</t>
  </si>
  <si>
    <t>(877) 865-7029 International:</t>
  </si>
  <si>
    <t>(773) 843-6309  Password:</t>
  </si>
  <si>
    <t>MEETING-6838</t>
  </si>
  <si>
    <t>2001-05-24T04:00:00Z</t>
  </si>
  <si>
    <t>DC Visit: Panel [Ray Rahamin]</t>
  </si>
  <si>
    <t xml:space="preserve">Security Transactions Payment stuff  I only have an invitation for 2 people only. Put it on your calendar for May 24th and I will talk to Prakash next week when I am out in San Jose to discuss with him whether he needs to be there.  I will get you the details after that.    Thanks,  Ray R   -----Original Message----- From: </t>
  </si>
  <si>
    <t>Ray Canuel   Sent:</t>
  </si>
  <si>
    <t>Friday, April 20, 2001 8:54 AM To:</t>
  </si>
  <si>
    <t>Ray Rahamin  Hey Ray,  Let me know if you'd like me to attend that dc event.  Its a $4 dollar ride from my house.  Better than flying someone out from sjc.  Provide date/logistics if you want me there.  You might also want to ping Tony and see if he wants to attend.  Ray</t>
  </si>
  <si>
    <t>2001-10-05T17:30:00Z</t>
  </si>
  <si>
    <t>Updated: Siebel Demo Post Mortem</t>
  </si>
  <si>
    <t>Carlos &amp; Diana are stuck in traffic.  We'll start this at 10:30 and still plan to finish by 11am.  We'll meet in the San Jose Conf Room  Let's recap the app dev process and the end deliverable.  Specifically, what R&amp;D issues, app dev issues, and learnings can we glean for next time.  We can spend a little time trying to understand the devices couldn't download in Chicago.  I'll have the devices back by Thursday.  For example,  OSA stability EMAS memory settings OCA deviceID View Directions  etc</t>
  </si>
  <si>
    <t>MEETING-6840</t>
  </si>
  <si>
    <t>Fairfax; AMS</t>
  </si>
  <si>
    <t>AMS Meeting</t>
  </si>
  <si>
    <t>Take the US-50 W exit, exit number 57B, towards FAIR OAKS/WINCHESTER.  - Merge onto US-50 W.4.6 miles  ( 7.4 km)   - Turn RIGHT onto CENTERVIEW DR. 0.2 miles  ( 0.3 km)   Its the Marriott Courtyard  in Chantilly/Dulles 3935 Centerview Dr. Chantilly 703 709 7100 Breakfast at 7:30</t>
  </si>
  <si>
    <t>MEETING-6841</t>
  </si>
  <si>
    <t>2002-02-26T05:00:00Z</t>
  </si>
  <si>
    <t>Murray Hill, NJ</t>
  </si>
  <si>
    <t>2001-07-02T14:00:00Z</t>
  </si>
  <si>
    <t>Reston</t>
  </si>
  <si>
    <t>SeeBeyond Demo</t>
  </si>
  <si>
    <t>MEETING-6843</t>
  </si>
  <si>
    <t>I will set up a dial-in number and update the invite</t>
  </si>
  <si>
    <t>Sales &amp; Service Management Call</t>
  </si>
  <si>
    <t>2001-04-18T13:00:00Z</t>
  </si>
  <si>
    <t>Accenture overview</t>
  </si>
  <si>
    <t>MEETING-6845</t>
  </si>
  <si>
    <t>Siebel Concall - Same Number</t>
  </si>
  <si>
    <t>P&amp;G Concall</t>
  </si>
  <si>
    <t xml:space="preserve">Jean, Bob, and Jeff,  Below is the agenda and concall/webex specifics for this friday.  I'll be on the concall/webex 10 minutes early, so dialin if you have trouble logging onto the webex and I should be able to help you out.  Regards,  Ray Canuel  Sales Engineer           703.281.4223  W 703.728.2007  M  "AvocadoIT, Your Business Everywhere!"    Agenda (1 hour+time for questions): </t>
  </si>
  <si>
    <t xml:space="preserve">Show the AvocadoIT Studio </t>
  </si>
  <si>
    <t xml:space="preserve">Examples of rendering different data sources to Mobile devices </t>
  </si>
  <si>
    <t xml:space="preserve">- XML data source (Dynamic content; overview AvocadoIT Studio) </t>
  </si>
  <si>
    <t>Q&amp;A  Conference Call Info: Date: 06/15/2001  Time: 09:30 AM Eastern Time. Confirmation Number: 4241998 Dial In: 1 (888) 330-4559 Passcode: 6990870  WebEx Info: ---------------------------------------- FIRST TIME USERS ---------------------------------------- For fully interactive meetings, including the ability  to present your documents and applications, a one-time  setup takes less than 10 minutes.  To set up now, go to:  http://avocadoit.webex.com/webex  Then click New User.  ---------------------------------------- TO JOIN THE MEETING ---------------------------------------- On June 15, 2001 at 9:30AM, (GMT -04:00) Eastern Time, USA (Daylight Time),  click this URL:  http://avocadoit.webex.com/webex/e.asp?AT=JS&amp;ConfID=1368915&amp;UUID=394567  The password is: pandg</t>
  </si>
  <si>
    <t>MEETING-6847</t>
  </si>
  <si>
    <t>2001-01-15T05:00:00Z</t>
  </si>
  <si>
    <t>MEETING-6848</t>
  </si>
  <si>
    <t>[rcanual, sausalito]</t>
  </si>
  <si>
    <t>2001-11-07T21:00:00Z</t>
  </si>
  <si>
    <t>Updated: Gartner Concall re: ePharma</t>
  </si>
  <si>
    <t>Here is the call info from Gartner:  Please Dial:  1 800 423 1988(Domestic)  1 303 267 1016(International) Conference ID#: 1320448  This is 30 concall with Dale Hagemeyer, the Gartner Analyst who covers Siebel ePharma. (This was the one we were supposed to have on Thursday 11/1/01)  Andy</t>
  </si>
  <si>
    <t>Discuss CTIA Project Status</t>
  </si>
  <si>
    <t>Please review the spreadsheet before coming to the meeting.  Thanks, Amit</t>
  </si>
  <si>
    <t>MEETING-6850</t>
  </si>
  <si>
    <t>Call Reybel</t>
  </si>
  <si>
    <t>MEETING-6851</t>
  </si>
  <si>
    <t>Wednesday  8:30</t>
  </si>
  <si>
    <t>Coffee  9:00-10:30</t>
  </si>
  <si>
    <t>Product Update/Demo</t>
  </si>
  <si>
    <t xml:space="preserve">Dan Baca </t>
  </si>
  <si>
    <t>EMAP, Offline, Email/PIM/, Alerts  10:30-12:00</t>
  </si>
  <si>
    <t>FFA Demos on Above</t>
  </si>
  <si>
    <t>Sales Engineers  12:00-1:00</t>
  </si>
  <si>
    <t>Lunch Break</t>
  </si>
  <si>
    <t xml:space="preserve">  1:30-3:00</t>
  </si>
  <si>
    <t>Product Roadmap - 3.5 &amp; 4.0</t>
  </si>
  <si>
    <t>Prakash Iyer (Call in)</t>
  </si>
  <si>
    <t xml:space="preserve">  3:00-4:00</t>
  </si>
  <si>
    <t>Closing Discussion/Action Items</t>
  </si>
  <si>
    <t>All</t>
  </si>
  <si>
    <t>GA Release: Product demo</t>
  </si>
  <si>
    <t xml:space="preserve">WEBEX info: </t>
  </si>
  <si>
    <t xml:space="preserve">Name: AvocadoIT </t>
  </si>
  <si>
    <t>Passwd: ray  Objective:  Walk through the latest release and its components to get a feel for what we have.  How one would use the entire development process from beginning to end (Siebel Tools---&gt;EP--&gt;Mobile App).</t>
  </si>
  <si>
    <t>MEETING-6854</t>
  </si>
  <si>
    <t>2002-03-11T17:00:00Z</t>
  </si>
  <si>
    <t>Lunch with Mike</t>
  </si>
  <si>
    <t>MEETING-6855</t>
  </si>
  <si>
    <t>2002-02-25T21:00:00Z</t>
  </si>
  <si>
    <t>Review Presentations</t>
  </si>
  <si>
    <t>Webex presentation (you do have a high speed modem right?):  GoTo: http://avocadoit.webex.com  MeetingName: AvocadoIT Presentation Password: tom  It will take a few minutes to start off the first time.  Logon 10 minutes prior to the start time.  Call me at the start, or if you have problems starting the webex.  Ray</t>
  </si>
  <si>
    <t>MEETING-6856</t>
  </si>
  <si>
    <t>2001-10-04T19:00:00Z</t>
  </si>
  <si>
    <t>Webex with Ty</t>
  </si>
  <si>
    <t>MEETING-6857</t>
  </si>
  <si>
    <t>2002-02-18T21:00:00Z</t>
  </si>
  <si>
    <t>Accenture Demo Install</t>
  </si>
  <si>
    <t>MEETING-6858</t>
  </si>
  <si>
    <t>2001-01-10T21:00:00Z</t>
  </si>
  <si>
    <t>Prakash Speaks</t>
  </si>
  <si>
    <t>2002-02-11T16:30:00Z</t>
  </si>
  <si>
    <t>Pizzario Uno in Fairoaks Mall -- okay?</t>
  </si>
  <si>
    <t>Updated: Ray --  Lunch</t>
  </si>
  <si>
    <t>Try giving Becky Smith a call</t>
  </si>
  <si>
    <t>Amit,  In my voicemail, I asked her to suggest a time from late mornging on.  If I don't hear from her, let's try 11am to start.  Have a great weekend.  And the RIM app looked cool, but we could make it cooler.  Robert</t>
  </si>
  <si>
    <t>MEETING-6860</t>
  </si>
  <si>
    <t>2001-12-07T17:30:00Z</t>
  </si>
  <si>
    <t>Concall with Chuck Dunham (Siebel) re: Danone</t>
  </si>
  <si>
    <t>I caught Chuck as he was leaving the for his son's Cub Scout meeting.  He will send us screen shots later tonight and we'll review them with him on this concall.  I'll send concall info when I get it.  Andy</t>
  </si>
  <si>
    <t>MEETING-6861</t>
  </si>
  <si>
    <t>2001-09-14T17:30:00Z</t>
  </si>
  <si>
    <t>Ryder WebEx</t>
  </si>
  <si>
    <t>Gentleman:  Hopefully it will be prudent to proceed with our meeting tomorrow.  Focusing on this earlier in the week was difficult for everyone.  Please contact me if there are any questions or concerns.  Time:  Friday, September 14th; 1:30 PM EST - 3:30 PM EST  Objective  Discuss business and technical requirements for Ryder wireless platform and provide AvocadoIT overview and demonstration.  Webex Link   click this URL:  http://avocadoit.webex.com/webex  The password is: ryder  Audio Information  Call Number:</t>
  </si>
  <si>
    <t>877-865-7030  Password:</t>
  </si>
  <si>
    <t>7325220  Thank you and have a great day!  Chris   Christopher Quinter Director of Sales 431 Trumbull Court Newtown, PA  18940 (267) 757-0736  Main (215) 778-3235  Mobile (413) 714-7699  Fax  AvocadoIT, Your Business Everywhere!  www.avocadoit.com</t>
  </si>
  <si>
    <t>MEETING-6862</t>
  </si>
  <si>
    <t>[rcanual, sausalito, ricardo.garcia]</t>
  </si>
  <si>
    <t>webex - Sausalito conference room</t>
  </si>
  <si>
    <t>Updated: Alert Presentation by Emile Khan</t>
  </si>
  <si>
    <t>Please respond and let me know what number to call you at. Thanks!  Elba Linscott has invited you to join a meeting  on the Web, using WebEx.  ---------------------------------------- TO JOIN THE MEETING ---------------------------------------- On June 13, 2001 at 3:00PM, (GMT -07:00) Pacific Time, USA (Daylight Time),  click this URL:  http://avocadoit.webex.com/webex/e.asp?AT=JS&amp;ConfID=1367684&amp;UUID=393723  The password is: alerts  ---------------------------------------- FIRST TIME USERS ---------------------------------------- For fully interactive meetings, including the ability  to present your documents and applications, a one-time  setup takes less than 10 minutes.  To set up now, go to:  http://avocadoit.webex.com/webex  Then click New User.  ---------------------------------------- MEETING SUMMARY ---------------------------------------- Name: emile Date: June 13, 2001 Time: 3:00PM, (GMT -07:00) Pacific Time, USA (Daylight Time). Meeting Number: 85074337 Meeting Password: alerts Agenda:   Host:  Elba Linscott mailto:elba.linscott@avocadoit.com  http://www.webex.com We've got to start meeting like this(TM)</t>
  </si>
  <si>
    <t>MEETING-6864</t>
  </si>
  <si>
    <t>MEETING-6865</t>
  </si>
  <si>
    <t>2001-11-13T23:00:00Z</t>
  </si>
  <si>
    <t>Updated: Review Diana's list of App Fixes</t>
  </si>
  <si>
    <t>Starting Now in Milpitas (near AE)  We're going to push this back until 3pm.  Let's meet in the Milpitas conf room (near AE)  The purpose of this meeting is to review the list of application issues that may or may not need to be addressed before releasing the Xerco (ePharma) demo to Accenture on Friday.  Diana - Can you send out the list of issues that fall under #1 from your e-mail?  Thanks!  Andy  ______________ From Diana: Below is a list of work items to be completed for the device drop off at Accenture next Friday.  (11/17)  I added the names behind each item for ownership as I think might be appropriate.  Please feel free to modify or append to the list.  1.  Xerco application testing + fix.  (Diana + Carlos) 2.  Obtain a QA blessed high performance OCA for the device.  (Sanjay + Sharon) 3.  Add AvocadoIT logo on all pages. (Andy + Diana) 4.  Find out the requirements for the application to work behind customer firewall.  (Michael + Carlos) 5.  Test access with Siebel thin client whether correct changes are reflected.  (Carlos) 6.  Verify whether multiple login of the same userid would cause any conflict on Siebel application.  (Michael) 7.  Change the news feed on the demo to be generic rather than Biogen specific.  (Andy + Diana)  We should plan to have code freeze by Wednesday.    Thanks, ____________________________________ Diana Y. Chen Applications Engineer Office: (408) 562-8143 Diana.Chen@avocadoit.com AvocadoIT, Your Business Everywhere!</t>
  </si>
  <si>
    <t>MEETING-6868</t>
  </si>
  <si>
    <t>2001-11-02T00:00:00Z</t>
  </si>
  <si>
    <t>conference room - los gatos</t>
  </si>
  <si>
    <t>Updated: Reschdule to 4pm: Review test script for Siebel Validation</t>
  </si>
  <si>
    <t>MEETING-6870</t>
  </si>
  <si>
    <t>Accenture Webex</t>
  </si>
  <si>
    <t>Ray Canuel,  Ray Canuel has invited you to join a meeting  on the Web, using WebEx.  ---------------------------------------- TO JOIN THE MEETING ---------------------------------------- On July 23, 2001 at 10:00AM, (GMT -04:00) Eastern Time, USA (Daylight Time),  click this URL:  http://avocadoit.webex.com/webex/e.asp?AT=JS&amp;ConfID=1391939&amp;UUID=412725  The password is: accenture  ---------------------------------------- FIRST TIME USERS ---------------------------------------- For fully interactive meetings, including the ability  to present your documents and applications, a one-time  setup takes less than 10 minutes.  To set up now, go to:  http://avocadoit.webex.com/webex  Then click New User.  ---------------------------------------- MEETING SUMMARY ---------------------------------------- Name: AvocadoIT Demo Date: July 23, 2001 Time: 10:00AM, (GMT -04:00) Eastern Time, USA (Daylight Time). Meeting Number: 45638317 Meeting Password: accenture Agenda:   Host:  Ray Canuel 1(703)281-4223 mailto:ray.canuel@avocadoit.com  http://www.webex.com We've got to start meeting like this(TM)</t>
  </si>
  <si>
    <t>MEETING-6872</t>
  </si>
  <si>
    <t>2002-02-04T05:00:00Z</t>
  </si>
  <si>
    <t>Product Release/Training</t>
  </si>
  <si>
    <t>2002-01-03T18:00:00Z</t>
  </si>
  <si>
    <t>Updated: Webex Demo w/Ray C</t>
  </si>
  <si>
    <t>Hi Ray,  Mark said you agreed to do this demo for a couple people coming in.  I'm not sure how this works.  The 2-3 people involved will  be here at EP.  Thanks! Amy</t>
  </si>
  <si>
    <t>MEETING-6875</t>
  </si>
  <si>
    <t>2001-12-14T15:00:00Z</t>
  </si>
  <si>
    <t>call chuck</t>
  </si>
  <si>
    <t>MEETING-6876</t>
  </si>
  <si>
    <t>2001-09-26T15:00:00Z</t>
  </si>
  <si>
    <t>Webex For Lee</t>
  </si>
  <si>
    <t>MEETING-6877</t>
  </si>
  <si>
    <t>[sweller, rcanual]</t>
  </si>
  <si>
    <t>2001-12-06T22:30:00Z</t>
  </si>
  <si>
    <t>conference room - Hayward</t>
  </si>
  <si>
    <t>Updated: Discuss new Siebel Opportunity at Danone</t>
  </si>
  <si>
    <t>Push to 2:30pm.  Please review the attached trip report.  This is a funded opportunity is supposed close this month.  We need to build a batch barcode demo on Symbol.</t>
  </si>
  <si>
    <t>MEETING-6879</t>
  </si>
  <si>
    <t>MArketSoft Demo</t>
  </si>
  <si>
    <t>MEETING-688</t>
  </si>
  <si>
    <t>2001-01-14T23:00:00Z</t>
  </si>
  <si>
    <t>Meet w/Rakesh</t>
  </si>
  <si>
    <t>MEETING-6880</t>
  </si>
  <si>
    <t>2001-03-22T14:00:00Z</t>
  </si>
  <si>
    <t>Dulles</t>
  </si>
  <si>
    <t>Meet with Peter</t>
  </si>
  <si>
    <t>45500 Majestic Drive Dulles, VA 20166 1-571-434-6400  Washington, DC/Dulles - IAD (5 mi N) Follow signs for 28 North. Proceed on 28 North for approximately 5 miles. Turn right on Dulles Center Blvd. Turn left on Majestic Drive. Courtyard is on the right.</t>
  </si>
  <si>
    <t>2001-11-27T18:30:00Z</t>
  </si>
  <si>
    <t>APC Presentation &amp; Demo....877.865.7028 pc:7845149#</t>
  </si>
  <si>
    <t>877.865.7028 pc:7845149</t>
  </si>
  <si>
    <t>3.5 training</t>
  </si>
  <si>
    <t>MEETING-6884</t>
  </si>
  <si>
    <t>2001-09-14T17:00:00Z</t>
  </si>
  <si>
    <t>Ottawa</t>
  </si>
  <si>
    <t>Accenture concall</t>
  </si>
  <si>
    <t>MEETING-6885</t>
  </si>
  <si>
    <t>MEETING-6886</t>
  </si>
  <si>
    <t>2001-06-14T04:00:00Z</t>
  </si>
  <si>
    <t>2002-03-15T15:00:00Z</t>
  </si>
  <si>
    <t>Accenture Compaq WebEx, 10am EST/7am PST</t>
  </si>
  <si>
    <t>Go over how we typically do a WebEx proof of Siebel synchronization.  Please set-up a WebEx session and an email invite to christian.heck@accenture.com. Thanks.  U.S.Dial-In: 1-877-865-7029 Non U.S. Dial-In: 1-773-843-6309 Passcode: 7565467#</t>
  </si>
  <si>
    <t>MEETING-6888</t>
  </si>
  <si>
    <t>Biogen Conference Call</t>
  </si>
  <si>
    <t>Domestic call in: 888-311-0089  Int'l call in:</t>
  </si>
  <si>
    <t>773-843-6318  Pass Code:</t>
  </si>
  <si>
    <t>7739307  Confirmation:</t>
  </si>
  <si>
    <t>MEETING-6889</t>
  </si>
  <si>
    <t>Pocketpc demo webex</t>
  </si>
  <si>
    <t>MEETING-6890</t>
  </si>
  <si>
    <t>2001-07-26T18:30:00Z</t>
  </si>
  <si>
    <t>Fairfax, VA</t>
  </si>
  <si>
    <t>AMS Technical Talk</t>
  </si>
  <si>
    <t>Ray - pencil us in for 2:30-4 next Thursday 7/26 @ 4050 Legato Road.  Chris Tatem (NMC VP) &amp; Jon Hager will be attending and I'm rounding up more folks as well.  Unfortunately I won't be able to attend (on vacation) - but I don't want to hold things up.  Jon - please get this on Shuk's &amp; Keith's calendars as well.  In the meantime I'll find a conference room.  ginger</t>
  </si>
  <si>
    <t>MEETING-6891</t>
  </si>
  <si>
    <t>John Meeting</t>
  </si>
  <si>
    <t>MEETING-6892</t>
  </si>
  <si>
    <t>2002-01-28T05:00:00Z</t>
  </si>
  <si>
    <t>AvocadoIT Sales Kick-Off Agenda CY02 January 28th - February 1st Headquarters, San Jose, CA  Monday, January 28th 12:30pm - 6pm  1.</t>
  </si>
  <si>
    <t>Working Lunch and Corporate Update</t>
  </si>
  <si>
    <t>Mark Tapling 2.</t>
  </si>
  <si>
    <t>Market orientation</t>
  </si>
  <si>
    <t>Matt DiMaria 3.</t>
  </si>
  <si>
    <t>Technology orientation</t>
  </si>
  <si>
    <t>Prakash Iyer 4.</t>
  </si>
  <si>
    <t>Deal Case Study - Biogen</t>
  </si>
  <si>
    <t>Andy Wong 5.</t>
  </si>
  <si>
    <t xml:space="preserve">Pharmaceutical vertical briefing </t>
  </si>
  <si>
    <t>Ty Wang  6.</t>
  </si>
  <si>
    <t>Dinner w/ CEO, exec staff</t>
  </si>
  <si>
    <t>Hosted by Mark   Tuesday, January 29th 8am - 6pm  1.</t>
  </si>
  <si>
    <t>Product presentation</t>
  </si>
  <si>
    <t>Andy  2.</t>
  </si>
  <si>
    <t>Product demonstration</t>
  </si>
  <si>
    <t>Andy, Ray Canuel 3.</t>
  </si>
  <si>
    <t>AvocadoIT technology presentation</t>
  </si>
  <si>
    <t>Prakash  4.</t>
  </si>
  <si>
    <t>Box lunch w/ corporate team 5.</t>
  </si>
  <si>
    <t xml:space="preserve">Business devt, Accenture </t>
  </si>
  <si>
    <t>Amit Sethi, Ty Wang 6.</t>
  </si>
  <si>
    <t>Siebel alliance and product</t>
  </si>
  <si>
    <t>Scott Weller 7.</t>
  </si>
  <si>
    <t>Sales team dinner</t>
  </si>
  <si>
    <t>Hosted by Stuart Finn  Weds, January 30th 8am - 4pm  1.</t>
  </si>
  <si>
    <t>Competition</t>
  </si>
  <si>
    <t>Pricing</t>
  </si>
  <si>
    <t>Andy, Matt 3.</t>
  </si>
  <si>
    <t>Lead generation</t>
  </si>
  <si>
    <t>Debbie Margulies 4.</t>
  </si>
  <si>
    <t>Working lunch &amp; sales workshop</t>
  </si>
  <si>
    <t>Mark, Matt, Stuart 5.</t>
  </si>
  <si>
    <t>Presentation workshop</t>
  </si>
  <si>
    <t>Matt 6.</t>
  </si>
  <si>
    <t>Service &amp; support</t>
  </si>
  <si>
    <t>Richard Yoza  Thursday and Friday, January 31st - Feb. 1 Sales team meetings  1.</t>
  </si>
  <si>
    <t>Territory planning 2.</t>
  </si>
  <si>
    <t>Opportunity management 3.</t>
  </si>
  <si>
    <t>Other</t>
  </si>
  <si>
    <t>MEETING-6893</t>
  </si>
  <si>
    <t>2001-10-16T19:00:00Z</t>
  </si>
  <si>
    <t>Review Final Biogen Slide Deck (877-865-7027, pc: 7532120#)</t>
  </si>
  <si>
    <t>Biogen Con Call today @ 12pm PST/3pm EST  Call in:  877- 865-7027 Passcode:  7532120#</t>
  </si>
  <si>
    <t>Accenture: 3.0 overview..</t>
  </si>
  <si>
    <t>MEETING-6895</t>
  </si>
  <si>
    <t>2001-01-23T13:45:00Z</t>
  </si>
  <si>
    <t>Meet in lobby</t>
  </si>
  <si>
    <t>2001-12-21T17:30:00Z</t>
  </si>
  <si>
    <t>MET Office</t>
  </si>
  <si>
    <t>Updated: Web X Presentation</t>
  </si>
  <si>
    <t>MEETING-6897</t>
  </si>
  <si>
    <t>2001-10-05T14:00:00Z</t>
  </si>
  <si>
    <t>Accenture:  OffLine Demo</t>
  </si>
  <si>
    <t>MEETING-6898</t>
  </si>
  <si>
    <t>Review Biogen RFI (Tech Requirments)</t>
  </si>
  <si>
    <t>MEETING-6899</t>
  </si>
  <si>
    <t>2001-06-11T20:00:00Z</t>
  </si>
  <si>
    <t>Fidelity Concall: Ron Knox</t>
  </si>
  <si>
    <t>2002-08-14T19:30:00Z</t>
  </si>
  <si>
    <t>Mark/Bruce</t>
  </si>
  <si>
    <t>MEETING-6900</t>
  </si>
  <si>
    <t>John Brief new SaleRep</t>
  </si>
  <si>
    <t>MEETING-6901</t>
  </si>
  <si>
    <t>MEETING-6902</t>
  </si>
  <si>
    <t>2002-03-15T16:00:00Z</t>
  </si>
  <si>
    <t>CTIA Event Review - Internal</t>
  </si>
  <si>
    <t>Dial-In: 877-864-2794, Passcode: 7367403#</t>
  </si>
  <si>
    <t>Mobilsys ConCall</t>
  </si>
  <si>
    <t>Tony;  Rupal and I are all set for the conference call today for Carey Limo at 5pm. Can you still get your tech people on the phone at 5pm EST?  Dial in number is:  1-800-314-3524.....pass code 111418  Regards,  -sl  Steve Levine MobileSys, Inc. 781-740-8872-Business 508-725-4655-Cell sjl@mobilesys.com</t>
  </si>
  <si>
    <t>MEETING-6906</t>
  </si>
  <si>
    <t>Concall</t>
  </si>
  <si>
    <t>MEETING-6907</t>
  </si>
  <si>
    <t>2002-03-25T05:00:00Z</t>
  </si>
  <si>
    <t>Training prep</t>
  </si>
  <si>
    <t>MEETING-6908</t>
  </si>
  <si>
    <t>2002-01-11T17:00:00Z</t>
  </si>
  <si>
    <t>Mike R will patch together</t>
  </si>
  <si>
    <t>Tom Trenga, Am West-Reqts gathering about messaging and alerting</t>
  </si>
  <si>
    <t>Start time: 12pm Ray's time; 9am Mike's time; 10am tom's time</t>
  </si>
  <si>
    <t>MEETING-6909</t>
  </si>
  <si>
    <t>2001-12-18T12:00:00Z</t>
  </si>
  <si>
    <t>Volvo: Craig Berring</t>
  </si>
  <si>
    <t>Updated Meeting to Discuss CTIA Support Plan</t>
  </si>
  <si>
    <t>MEETING-6910</t>
  </si>
  <si>
    <t>this is a daily status meeting for Siebel development.   Thanks!  Andy</t>
  </si>
  <si>
    <t>Alerts &amp; wireless talk</t>
  </si>
  <si>
    <t>MEETING-6912</t>
  </si>
  <si>
    <t>2001-12-11T18:00:00Z</t>
  </si>
  <si>
    <t>AvantGo Web Seminar Confirmation</t>
  </si>
  <si>
    <t>AvantGo Web Seminar Confirmation   Hello!  This email is to confirm that you are registered for the following AvantGo web seminar:  Mobilize your Existing Lotus Notes or Microsoft Exchange Infrastructure Today! EVENT DETAILS  Date: Tuesday, December 11, 2001  Time: 10 A.M. Pacific/1 P.M. Eastern  Place: &lt;http://esd.placeware.com/attend/avantgo&gt;  Phone Numbers for Audio Portion:  U.S./Canada: 800.289.0487 or 913.981.5538  Confirmation: 426558  This event will last approximately 45 minutes. LOG-IN AND DIAL-IN INSTRUCTIONS:  To attend this event, please follow these 3 simple steps:  Check to make sure you have the appropriate configuration.  To do so, go to: &lt;http://www.placeware.com/cc/test/check.html&gt;. On the day of the event, 10 minutes prior to the start time of the presentation,  point your browser to:  &lt;http://esd.placeware.com/attend/avantgo.&gt; Call the following phone number to listen to the presentation: U.S./Canada: 800.289.0487 or 913.981.5538  Confirmation: 426558 We look forward to your attendance and participation!  Thank you,  The AvantGo Pylon Team</t>
  </si>
  <si>
    <t>MEETING-6913</t>
  </si>
  <si>
    <t>2001-11-26T19:00:00Z</t>
  </si>
  <si>
    <t>Craig Bund</t>
  </si>
  <si>
    <t>MEETING-6915</t>
  </si>
  <si>
    <t>[rcanual, ricardo.garcia]</t>
  </si>
  <si>
    <t>Go over Java API example with Ray</t>
  </si>
  <si>
    <t xml:space="preserve">Ray,  </t>
  </si>
  <si>
    <t>I have to take care of a few things. Can we do it at this time?  Thanks,  Ricardo</t>
  </si>
  <si>
    <t>SAP Demo</t>
  </si>
  <si>
    <t>We are meeting with the Mobile Workplace group at SAP on 2/27 in Boston.  I need to have SE support for this call and will need the SE to be able to provide a tool demo during the meeting.    CANUEL/RAYMOND J JR*2113   AIR:** 27 FEB 01 - TUESDAY ********** UNITED 1962 COACH CLASS NONSTOP CONFIRMED  LV: WASH/DULLES DISTRICT OF COLUMBIA 925A AR: BOSTON MASSACHUSETTS 1056A EQUIP-AIRBUS A320 JET  MILES- 413 FREQ FLYER UA 00201577330  AUDIO SEAT- 7C   ********** UNITED 1845 COACH CLASS NONSTOP CONFIRMED  LV: BOSTON MASSACHUSETTS 445P AR: WASH/DULLES DISTRICT OF COLUMBIA 626P EQUIP-AIRBUS A320 JET  MILES- 413 FREQ FLYER UA 00201577330  AUDIO SEAT- 8D    Grant</t>
  </si>
  <si>
    <t>MEETING-6917</t>
  </si>
  <si>
    <t>2001-10-22T15:00:00Z</t>
  </si>
  <si>
    <t>talk about latest proposal from siebel -- paulo chow (well 'call ray/peter/scott)</t>
  </si>
  <si>
    <t>MEETING-6918</t>
  </si>
  <si>
    <t>2002-03-26T05:00:00Z</t>
  </si>
  <si>
    <t>Ep Training</t>
  </si>
  <si>
    <t>Updated: George Web - Spectrafax</t>
  </si>
  <si>
    <t>(941) 643-8735 www.spectrafax.com  Interested in voice alerts.  There is a company called Spectrafax...I would like you to talk to this guy if possible.  One part of what he would like to do I don't know if we can.  He is the Dir. of Operations George Web and 941.643.8735 and gweb@spectrafax.com.  They are in Naples, Florida....their competitors are Rightfax and Ontool.  They provide an enterprise faxing solution.  They are looking for Middleware that will allow them to....when a customer gets an e-mail on a WAP phone and they send the document to Spectrafax and the document is converted from DOC, RTF, HTM, XLS, TXT, etc to text which is then sent back to the device so the client can read it.  They have an Enterprise customer who is asking for this now and they are under the gun for a proposal.  Can you call them tomorrow and call me too.  I would like to know if we can do this, I know it isn't our specialty but it is along the lines of what we do.  They also have as second app. which is less time sensitive that I will tell you about then. Thanks, B  Brandi Bernazzani</t>
  </si>
  <si>
    <t>Updated: Discuss the Accenture XML Project</t>
  </si>
  <si>
    <t>Amit is in training all day. Let us meet at 5:30.   John, This conflicts with your schedule. If you can not make it, I will update you with the minutes. Sorry about this.  cheers --prasad</t>
  </si>
  <si>
    <t>MEETING-6920</t>
  </si>
  <si>
    <t>2002-01-09T17:00:00Z</t>
  </si>
  <si>
    <t>Scott, Call me at 415-460-0644</t>
  </si>
  <si>
    <t>Final review of Seib SE .ppt</t>
  </si>
  <si>
    <t>MEETING-6921</t>
  </si>
  <si>
    <t>2001-08-25T17:00:00Z</t>
  </si>
  <si>
    <t>Janet's Pool Party</t>
  </si>
  <si>
    <t>Where:</t>
  </si>
  <si>
    <t>Dave &amp; Janet Jandrositz</t>
  </si>
  <si>
    <t xml:space="preserve">14457 Rocky Branch Court </t>
  </si>
  <si>
    <t xml:space="preserve">Centreville, VA 20102 </t>
  </si>
  <si>
    <t xml:space="preserve">703/830-4022  Home Phone </t>
  </si>
  <si>
    <t xml:space="preserve">703/714-0631  Janet's Work Phone </t>
  </si>
  <si>
    <t>703/449-6989  Dave's Work Phone  Date:</t>
  </si>
  <si>
    <t>Saturday, August 25, 2001   RAINDATE - Sunday, August 26  Time:</t>
  </si>
  <si>
    <t>1:00 PM - until ??  Activities:</t>
  </si>
  <si>
    <t>Swimming, Spa,  Live Music by Bill &amp; John Buffet served from 2:00pm   Sodas, beer, coolers and other beverages provided   Table ready dishes welcome: family favorites, desserts or appetizers Please let us know if you are interested in bringing a dish.   RSVP August11  Don't forget your swimsuit!</t>
  </si>
  <si>
    <t>2002-02-25T14:00:00Z</t>
  </si>
  <si>
    <t>866-215-5506, passcode #7951904</t>
  </si>
  <si>
    <t>MEETING-6925</t>
  </si>
  <si>
    <t>2002-02-18T05:00:00Z</t>
  </si>
  <si>
    <t>Training Development</t>
  </si>
  <si>
    <t>2001-12-13T18:00:00Z</t>
  </si>
  <si>
    <t>Avantgo Seminar</t>
  </si>
  <si>
    <t>EVENT DETAILS  Date: Thursday, December 13, 2001  Time: 10 A.M. Pacific/1 P.M. Eastern  Place: &lt;http://esd.placeware.com/attend/avantgo&gt;  Phone Numbers for Audio Portion:  U.S./Canada: 800.361.0912 or 913.981.5559  Confirmation: 589421</t>
  </si>
  <si>
    <t>MEETING-6927</t>
  </si>
  <si>
    <t>2002-02-13T22:00:00Z</t>
  </si>
  <si>
    <t>Canceled: precall mtg</t>
  </si>
  <si>
    <t>can you all do a conf call to preplan for the Lilly call at 5:00 EASTERN, 4:00 central on Wednesday ?? If so, I'll get another dial-in</t>
  </si>
  <si>
    <t>MEETING-6928</t>
  </si>
  <si>
    <t>Marketsoft webex</t>
  </si>
  <si>
    <t>2002-02-08T14:00:00Z</t>
  </si>
  <si>
    <t>Symbol/Siebel call - Dow</t>
  </si>
  <si>
    <t>This is to confirm the conference call #5366801, on 02/08/2002 06:00 AM Pacific Time.  Company: AvocadoIT Inc. Host: Scott Weller Dial In: 1 (888) 811-3741 Passcode: 7958566#</t>
  </si>
  <si>
    <t>MEETING-6931</t>
  </si>
  <si>
    <t>2001-09-11T13:00:00Z</t>
  </si>
  <si>
    <t>Emile Presentation</t>
  </si>
  <si>
    <t>- Presentation Accenture  45 minutes - HTML and XML.  Friday with AMS.</t>
  </si>
  <si>
    <t>MEETING-6932</t>
  </si>
  <si>
    <t>2001-11-20T18:00:00Z</t>
  </si>
  <si>
    <t>Meet Accenture@Reston</t>
  </si>
  <si>
    <t>2001-09-04T18:00:00Z</t>
  </si>
  <si>
    <t>Communications Mtg</t>
  </si>
  <si>
    <t>MEETING-6934</t>
  </si>
  <si>
    <t>2001-05-23T14:00:00Z</t>
  </si>
  <si>
    <t>SeeBeyond: Tech Overview</t>
  </si>
  <si>
    <t>Ray,  We look forward to seeing you Wednesday at 10AM here at Global HQ in Reston..... It will be great to learn more about AvocadoIT as listed below. Dave, Craig,  Ray's going to give us the overview, so please plan to attend if you are around...  Todd,  Glad you are available!  Graham Forward  Global Alliance Manager, Communications &amp; Hi-Tech    Two Fountain Square, 11921 Freedom Drive, Suite 550, Reston, Virginia 20190  Mobile: 703 980 9810, Office: 703 736 8398, Fax: 703 736 8391, Octel 444 6053  eMail: gforward@seebeyond.com</t>
  </si>
  <si>
    <t>MEETING-6935</t>
  </si>
  <si>
    <t>2001-03-09T14:30:00Z</t>
  </si>
  <si>
    <t>Home</t>
  </si>
  <si>
    <t>Darin Interview</t>
  </si>
  <si>
    <t>MEETING-6936</t>
  </si>
  <si>
    <t>Sony prep Meeting</t>
  </si>
  <si>
    <t>MEETING-6937</t>
  </si>
  <si>
    <t>2001-11-05T18:30:00Z</t>
  </si>
  <si>
    <t>Barney and Asyst</t>
  </si>
  <si>
    <t>MEETING-6938</t>
  </si>
  <si>
    <t>WebEx and Conference meeting</t>
  </si>
  <si>
    <t>Siebel Offline Demo</t>
  </si>
  <si>
    <t>7913362  I'll send WebEx info later.</t>
  </si>
  <si>
    <t>MEETING-6939</t>
  </si>
  <si>
    <t>webex, John to dial us both in for conference call</t>
  </si>
  <si>
    <t>Dry Run of Lilly Demo</t>
  </si>
  <si>
    <t>2001-10-24T16:00:00Z</t>
  </si>
  <si>
    <t>Suite 800; 9302 ICF</t>
  </si>
  <si>
    <t>ICF Building: Jack Todd</t>
  </si>
  <si>
    <t>Walking in the door building on left.  Liz; 703.934.7800</t>
  </si>
  <si>
    <t>MEETING-6941</t>
  </si>
  <si>
    <t>2002-03-13T15:00:00Z</t>
  </si>
  <si>
    <t>Lilly ConCall</t>
  </si>
  <si>
    <t>Diana's cell:  Cell:  (408) 829-4689   Please update the calendar event (since you own the event, my changes will be lost if you update the event):  Webex Link   Click this URL 10 minutes prior to the call in order to setup any webex specific information:  http://avocadoit.webex.com  The Title is: AvocadoIT Presentation  The password is: lilly  Audio Information  Call Number:</t>
  </si>
  <si>
    <t xml:space="preserve">(877) 865-7025 International: </t>
  </si>
  <si>
    <t>(773) 843-6306  Password:</t>
  </si>
  <si>
    <t>7068144#</t>
  </si>
  <si>
    <t>MEETING-6943</t>
  </si>
  <si>
    <t>Review Siebel presentation</t>
  </si>
  <si>
    <t>MEETING-6945</t>
  </si>
  <si>
    <t>2002-02-18T17:00:00Z</t>
  </si>
  <si>
    <t>Lunch with John and Fernando</t>
  </si>
  <si>
    <t>Fernando is at 703.963.0724</t>
  </si>
  <si>
    <t>2001-12-12T15:00:00Z</t>
  </si>
  <si>
    <t>webex with Geoff</t>
  </si>
  <si>
    <t>Webex run-through....  Call me at 703.281.4223 wed morning 10am EST.  Use the machine that you plan to demo on.  Regards,  Ray</t>
  </si>
  <si>
    <t>MEETING-6947</t>
  </si>
  <si>
    <t>2002-02-06T03:00:00Z</t>
  </si>
  <si>
    <t>Elba's dinner</t>
  </si>
  <si>
    <t>2001-12-06T15:00:00Z</t>
  </si>
  <si>
    <t>Siebel demo of the AvocadoIT solution</t>
  </si>
  <si>
    <t>I have scheduled the Siebel demo of the AvocadoIT solution for 10 - 11 EST Thursday 12/6.    Ty, I will call you ....For that time, call me at my home office at 415.447.6135. Thanks.  Key attendee:  Walter P. Szyperski Washington, DC (Reston) Office Phone: 703-947-2833 Octel: 94/72833</t>
  </si>
  <si>
    <t>MEETING-6949</t>
  </si>
  <si>
    <t>2001-11-16T19:00:00Z</t>
  </si>
  <si>
    <t>conference room - milpitas</t>
  </si>
  <si>
    <t>Status of Accenture Demo</t>
  </si>
  <si>
    <t>Hi this is Andy (I'm using Diana's computer).  Let's review status of the accounts and datasets.  We need to begin testing by Noon PST.  Instead of 5 userid's, we're going to send Accenture just one userid to start with (ep1).  We need to tell them that we're giving them one accout for one device, only.  If they want to use a second device, we'll send them a second userid (up to 5).  This gives us greater control of the demo so that we can minimize our exposure.  Andy</t>
  </si>
  <si>
    <t>Becky: Meeting Checkpiont</t>
  </si>
  <si>
    <t>MEETING-6950</t>
  </si>
  <si>
    <t>2001-09-05T19:30:00Z</t>
  </si>
  <si>
    <t>Cingular</t>
  </si>
  <si>
    <t>Address: 1125 E Campbell Rd Richardson, TX 75081  - we are only meeting with Harry Bennett, Dir of eCommerce Architecture   not mBusiness guy - Harry is ultimately part of their internal IT group - Harry is potenially looking for a standard platform for their   internal/external eCommerce Apps, including Enterprise portal   mobilization. - Harry might be someone to sponsor us to other groups - No immediate focus on ATT Hosting type set up - No decision timeframe, probably some pilot, the adoption. - Performance and security are issues, Harry is technical.</t>
  </si>
  <si>
    <t>MEETING-6951</t>
  </si>
  <si>
    <t>817-415-0399-- thomas.quan@radioshack.com</t>
  </si>
  <si>
    <t>Updated: Conf Call with Thomas Quan of Radio Shack-Director of Wireless</t>
  </si>
  <si>
    <t>Reports to John Hamilton-VP who may be on the call  Marcy=Admin Asst.</t>
  </si>
  <si>
    <t>MEETING-6952</t>
  </si>
  <si>
    <t>2001-11-12T17:00:00Z</t>
  </si>
  <si>
    <t>San Ramon Accenture Office</t>
  </si>
  <si>
    <t>Updated: Accenture Communications Clients Siebel Review</t>
  </si>
  <si>
    <t xml:space="preserve">Ray, we will need your help to run the ePharma and Field Service demo via WebEx.  ********  As was confirmed with Sean Kerr, we will have an opportunity to sit down with him and some of his key Comms Siebel folks. Below is a brief agenda for the rough two hour session:  November 12 (Monday), 9am-11am, San Ramon Accenture Office  - Introductions (5 minutes) - AvocadoIT Company Overview (10 minutes) - AvocadoIT, Siebel Relationship Development (10 minutes) - Field Service and ePharma Sales Demo (30 minutes) </t>
  </si>
  <si>
    <t xml:space="preserve">+ Identify overlap with Comms client scenarios - Communications Clients Needs, Business Case Discussion (45 minutes) </t>
  </si>
  <si>
    <t>+ Siebel Modules Feedback (Sales, eCommunications, etc.) - Joint Pursuit Model (20 minutes)</t>
  </si>
  <si>
    <t>2001-08-21T18:00:00Z</t>
  </si>
  <si>
    <t>EP Alerts Review</t>
  </si>
  <si>
    <t>Conference call number and WebEx info. to follow shortly</t>
  </si>
  <si>
    <t>MEETING-6957</t>
  </si>
  <si>
    <t>2002-03-14T17:00:00Z</t>
  </si>
  <si>
    <t>Lunch with Rob Grevys</t>
  </si>
  <si>
    <t>MEETING-6959</t>
  </si>
  <si>
    <t>2002-03-12T05:00:00Z</t>
  </si>
  <si>
    <t>2001-06-18T17:00:00Z</t>
  </si>
  <si>
    <t>MEETING-6960</t>
  </si>
  <si>
    <t>[rcanual, sanjose]</t>
  </si>
  <si>
    <t>Conf Call - Accenture Chicago</t>
  </si>
  <si>
    <t>Hi Guys  Here are the details for the conf call today at 2.30 Pacific. We'll be joined on the call by Kristian Desch of Accenture.  (Dan, Richard, Ty - I thought we'd do this together from San Jose conf room immediately after the Qtrly Mgrs mtg)  Date:  4/26/01 Time:  2:30pm PST Dial-in #: 1-888-311-0082 Pass code: 6582337 # of lines: 6 Confirmation #:  3960572</t>
  </si>
  <si>
    <t>MEETING-6961</t>
  </si>
  <si>
    <t>2001-10-15T14:00:00Z</t>
  </si>
  <si>
    <t>Accenture@Reston; 2nd floor; Call Tim.</t>
  </si>
  <si>
    <t>MEETING-6962</t>
  </si>
  <si>
    <t>2002-02-22T16:00:00Z</t>
  </si>
  <si>
    <t>I'll call you inyour office</t>
  </si>
  <si>
    <t>Ray canuel 1-on-1</t>
  </si>
  <si>
    <t>MEETING-6964</t>
  </si>
  <si>
    <t>2002-02-20T01:00:00Z</t>
  </si>
  <si>
    <t>Chris in Town</t>
  </si>
  <si>
    <t>MEETING-6966</t>
  </si>
  <si>
    <t>The Toronto Team needs to come up to speed on Siebel so I've scheduled this WEBEX.  Let's do it from Carlos' office on his machine since he has Siebel client &amp; tools loaded.  Michael can you do the same overview for them that you did for us a few weeks ago?  Please fax your handouts from the class to Toronto in advance.  Carlos - Can you share your learnings about Siebel Tools?  Amitabh &amp; Prakash - your attendence is optional. this is just an fyi for you.  ++++++++++++++++++++++ Here's the proposed agenda:  1.  Siebel Offline Demo (Andy)  2. Summary of Siebel eBusiness Essentials (Michael)    - What are the various modules of Siebel eBusiness Applications?    - What's their architecture?    - What are Siebel Tools used for?  3. Overview of Siebel Tools (Carlos)   - What can we do with Siebel Tools (e.g. produce xml &amp; html)?   - What are the limitations?  Andy has asked that I forward this info to all of you.  call-in number 630-424-7627 passcode 7421418  Andy Wong has invited you to join a meeting  on the Web, using WebEx.  ---------------------------------------- TO JOIN THE MEETING ---------------------------------------- On September 21, 2001 at 11:00AM, (GMT -07:00) Pacific Time, USA (Daylight Time),  click this URL:  http://avocadoit.webex.com/webex/e.asp?AT=JS&amp;ConfID=1429335&amp;UUID=444895  The password is: garage  ---------------------------------------- FIRST TIME USERS ---------------------------------------- For fully interactive meetings, including the ability  to present your documents and applications, a one-time  setup takes less than 10 minutes.  To set up now, go to:  http://avocadoit.webex.com/webex  Then click New User.  ---------------------------------------- MEETING SUMMARY ---------------------------------------- Name: Demo Date: September 21, 2001 Time: 11:00AM, (GMT -07:00) Pacific Time, USA (Daylight Time). Meeting Number: 84365211 Meeting Password: garage Agenda:   Host:  Andy Wong 1(408)562-8131 mailto:andy.wong@avocadoit.com  ----------------------------------------  http://www.webex.com We've got to start meeting like this(TM)</t>
  </si>
  <si>
    <t>MEETING-6967</t>
  </si>
  <si>
    <t>2001-06-22T14:00:00Z</t>
  </si>
  <si>
    <t>RWD Technologies: Sa'ad Demo</t>
  </si>
  <si>
    <t>MEETING-6968</t>
  </si>
  <si>
    <t>Talk with John Hooks: Accenture MSB</t>
  </si>
  <si>
    <t>MEETING-6969</t>
  </si>
  <si>
    <t>2001-03-29T14:00:00Z</t>
  </si>
  <si>
    <t>Miami, FL</t>
  </si>
  <si>
    <t>Seminar: HP Training</t>
  </si>
  <si>
    <t xml:space="preserve">Seminar - </t>
  </si>
  <si>
    <t xml:space="preserve">Thursday, March 29th </t>
  </si>
  <si>
    <t xml:space="preserve">Hotel Sofitel </t>
  </si>
  <si>
    <t xml:space="preserve">5800 Blue Lagoon Drive </t>
  </si>
  <si>
    <t xml:space="preserve">Miami, FL  33126 </t>
  </si>
  <si>
    <t xml:space="preserve">(305) 264-4888 </t>
  </si>
  <si>
    <t>Time 9:00am - 2:00pm</t>
  </si>
  <si>
    <t>MEETING-6970</t>
  </si>
  <si>
    <t>2001-11-20T16:00:00Z</t>
  </si>
  <si>
    <t>Accenture@London: Webex Demo</t>
  </si>
  <si>
    <t xml:space="preserve">Time:  Tuesday, November 20th;  </t>
  </si>
  <si>
    <t xml:space="preserve">4:00   PM GMT - 4:40   PM GMT </t>
  </si>
  <si>
    <t xml:space="preserve">8:00   AM PST  - 8:40   AM PST </t>
  </si>
  <si>
    <t>11:00 AM EST  - 11:40 AM EST  Objective  AvocadoIT's Siebel Demonstration for mobilizing Siebel business functions.  Webex Link   Webex is a subset of the Video conferencing offering that the conference room had Wednesday.   Click this URL 10 minutes prior to the call in order to setup any webex specific information:  http://avocadoit.webex.com/webex  The password is: london  Audio Information  Call Number:   1.877.865.7030 International: 1.773.843.6310  Password:</t>
  </si>
  <si>
    <t>7049016#</t>
  </si>
  <si>
    <t>2001-09-15T04:00:00Z</t>
  </si>
  <si>
    <t>Todd &amp; Danielle</t>
  </si>
  <si>
    <t>MEETING-6972</t>
  </si>
  <si>
    <t>2001-11-08T20:30:00Z</t>
  </si>
  <si>
    <t>Merck Medco Conf Call per Peter Smialek</t>
  </si>
  <si>
    <t>7636773  Conf #:</t>
  </si>
  <si>
    <t>5035541  Call in:</t>
  </si>
  <si>
    <t>MEETING-6974</t>
  </si>
  <si>
    <t>2001-05-15T18:00:00Z</t>
  </si>
  <si>
    <t>Mobilesys Concall</t>
  </si>
  <si>
    <t>2002-03-11T19:30:00Z</t>
  </si>
  <si>
    <t>Accenture Training Call - Internal</t>
  </si>
  <si>
    <t>Dial-In: 1-888-313-1402, Passcode: 7469338#  Coordinate internally on training materials, scheduling, etc. Thanks.  Ty</t>
  </si>
  <si>
    <t>MEETING-6977</t>
  </si>
  <si>
    <t>2001-05-10T21:00:00Z</t>
  </si>
  <si>
    <t>SeeBeyond Training</t>
  </si>
  <si>
    <t>MEETING-6979</t>
  </si>
  <si>
    <t>2002-03-21T05:00:00Z</t>
  </si>
  <si>
    <t>Training Devlopment</t>
  </si>
  <si>
    <t>MEETING-6980</t>
  </si>
  <si>
    <t>2001-10-11T17:30:00Z</t>
  </si>
  <si>
    <t>Tim Shea/Accenture</t>
  </si>
  <si>
    <t>Date:          Thursday, 10/11      Time:          12:30 pm Central      Dial-In #:     877-714-4670      Meeting ID #:  8879      Duration: 1 Hour (60 minutes)      # of Ports:    5  ----- Forwarded by Timothy P. Shea/Internal/Accenture on 10/11/2001 12:48 PM -----                                                                                                                                 Brandon T. Greene                                                                                                                                To:     Timothy P. Shea/Internal/Accenture@Accenture                                   10/11/2001 11:18 AM          cc:     Thomas C. Kane/Internal/Accenture@Accenture, Casandra A.                                                    Pusey/Internal/Accenture@Accenture                                                                                  Subject:     Conference Call Today, Thurs., 10/11 -- 12:30 PM CST                                                                                                                                 Tim, Here're the details for the conference call. Talk to you then.  -Brandon   ----- Forwarded by Brandon T. Greene/Internal/Accenture on 10/11/2001 10:29 AM -----                                                                                                                                 Diane M. Wealand                                                                                                                                 To:     Brandon T. Greene                                                              10/11/2001 10:23 AM          cc:                                                                                                                 Subject:     Conference Call Today, Thurs., 10/11 -- 12:30 PM CST                                                                                                                                    ----- Forwarded by Diane M. Wealand/Internal/Accenture on 10/11/2001 10:22 AM -----                                                                                                                                 Jacalyn Smith                                                                                                       Sent by: Jacalyn             To:     Diane M. Wealand/Internal/Accenture@Accenture                                  Smith                        cc:                                                                                                                 Subject:     Conference Call Today, Thurs., 10/11 -- 12:30 PM CST                                                                                                                                          10/11/2001 10:14 AM                                                                                                                                                                                                                                                                                                                                Diane, following are conference call details for your call this afternoon. I wasn't sure how long the call should last, so I scheduled it for 1 hour. If you need more time or need to change anything else, please let me know. Thanks!       Date:          Thursday, 10/11      Time:          12:30 pm Central      Dial-In #:     877-714-4670      Meeting ID #:  8879      Duration: 1 Hour (60 minutes)      # of Ports:    5  =================================== Jacalyn Smith, EA, Austin Direct Dial 512/732-5630 Octel 472/5630 ===================================      This message is for the designated recipient only and may contain privileged or confidential information.  If you have received it in error, please notify the sender immediately and delete the original.  Any other use of the email by you is prohibited.</t>
  </si>
  <si>
    <t>2002-02-21T18:00:00Z</t>
  </si>
  <si>
    <t>John</t>
  </si>
  <si>
    <t>416.922.3032</t>
  </si>
  <si>
    <t>MEETING-6984</t>
  </si>
  <si>
    <t>2002-02-12T22:00:00Z</t>
  </si>
  <si>
    <t>conf call number</t>
  </si>
  <si>
    <t>Lilly pre call pplan</t>
  </si>
  <si>
    <t>I don't trust all this yet - like time zone changing Call is for 5:00 EASTERN today (4:00 central) 1-888-811-3744  pc# 7550780</t>
  </si>
  <si>
    <t>MEETING-6985</t>
  </si>
  <si>
    <t>2001-01-08T13:30:00Z</t>
  </si>
  <si>
    <t>call abnamro</t>
  </si>
  <si>
    <t>MEETING-6987</t>
  </si>
  <si>
    <t>2001-12-12T18:00:00Z</t>
  </si>
  <si>
    <t>WebEx forHP</t>
  </si>
  <si>
    <t>Time:  Wed, December 12th; 1:00 PM EST - 3:00 PM EST  Objective  AvocadoIT's Alert technologies for mobilizing HP's Remote Printing Services.  Webex Link   Click this URL 10 minutes prior to the call in order to setup any webex specific information:  http://avocadoit.webex.com  The Title is: AvocadoIT Alerts  The password is: hp  Audio Information  Call Number:</t>
  </si>
  <si>
    <t>(888) 329-2154 International: (773) 843-6321  Password:</t>
  </si>
  <si>
    <t>7648593#</t>
  </si>
  <si>
    <t>MEETING-6988</t>
  </si>
  <si>
    <t>Updated: Bus Ops Conf Call (877-865-6981, int'l  773 843 6305, pc: 7022423#)</t>
  </si>
  <si>
    <t>MEETING-6989</t>
  </si>
  <si>
    <t>2001-06-25T14:30:00Z</t>
  </si>
  <si>
    <t>MarketSoft Meeting</t>
  </si>
  <si>
    <t>Monday, June 25th, from 10:30 AM - 12:00 PM.    http://s2.avocadoit.net/servlet/EPServlet?opt=rjc_marketsoft</t>
  </si>
  <si>
    <t>2001-01-30T04:30:00Z</t>
  </si>
  <si>
    <t>fitness center</t>
  </si>
  <si>
    <t>mandatory workout meeting</t>
  </si>
  <si>
    <t>be there!</t>
  </si>
  <si>
    <t>MEETING-6990</t>
  </si>
  <si>
    <t>2001-05-08T04:00:00Z</t>
  </si>
  <si>
    <t>St Petersburg, FL</t>
  </si>
  <si>
    <t>Accenture: Partner Show</t>
  </si>
  <si>
    <t>Tuesday, May 8</t>
  </si>
  <si>
    <t>8:00a - 810a</t>
  </si>
  <si>
    <t>Review day's agenda</t>
  </si>
  <si>
    <t>8:15a - 9:00a</t>
  </si>
  <si>
    <t>Alliance Breakout Sessions (rotation1)</t>
  </si>
  <si>
    <t xml:space="preserve">Capability overview and value proposition </t>
  </si>
  <si>
    <t>9:10a - 9:55a</t>
  </si>
  <si>
    <t>Alliance Breakout Sessions (rotation2)</t>
  </si>
  <si>
    <t>9:55a -10:15a</t>
  </si>
  <si>
    <t>Break</t>
  </si>
  <si>
    <t>10:15a -11:00a</t>
  </si>
  <si>
    <t>Alliance Breakout Sessions (rotation3)</t>
  </si>
  <si>
    <t>11:10a - 11:55a</t>
  </si>
  <si>
    <t>Alliance Breakout Sessions (rotation4)</t>
  </si>
  <si>
    <t>11:55a - 1:30p</t>
  </si>
  <si>
    <t>Lunch</t>
  </si>
  <si>
    <t>1:30p - 2:15p</t>
  </si>
  <si>
    <t>Microsoft</t>
  </si>
  <si>
    <t xml:space="preserve">Alliance and Avenade </t>
  </si>
  <si>
    <t>2:15p - 3:00p</t>
  </si>
  <si>
    <t>uCMAS</t>
  </si>
  <si>
    <t>3:00p - 3:20p</t>
  </si>
  <si>
    <t>3:20p - 4:05p</t>
  </si>
  <si>
    <t>Microsoft Solution Platform, MSB, RF ID</t>
  </si>
  <si>
    <t xml:space="preserve">Technology innovations in the firm </t>
  </si>
  <si>
    <t>4:05p - 4:35p</t>
  </si>
  <si>
    <t>Solutions Operations</t>
  </si>
  <si>
    <t>4:35p - 4:40p</t>
  </si>
  <si>
    <t>Instructions for breakout session</t>
  </si>
  <si>
    <t>4:45p - 6:15p</t>
  </si>
  <si>
    <t>mCommerce Breakout Session</t>
  </si>
  <si>
    <t xml:space="preserve">Share the specific mCommerce POV and Offering for each industry segment; discuss the application for within market teams </t>
  </si>
  <si>
    <t>7:00p - 9:00p</t>
  </si>
  <si>
    <t>Village of Solutions - Heavy hors d'oeuvres &amp; cocktails</t>
  </si>
  <si>
    <t xml:space="preserve">Provide opportunity for participants to meet one-on-one with alliance partners; discuss offerings; demos as appropriate </t>
  </si>
  <si>
    <t xml:space="preserve"> Wednesday, May 9</t>
  </si>
  <si>
    <t>8:15a - 8:30a</t>
  </si>
  <si>
    <t>Review day's agenda; breakout objectives</t>
  </si>
  <si>
    <t>8:30a - 10:00a</t>
  </si>
  <si>
    <t>Go to Market Team meetings</t>
  </si>
  <si>
    <t xml:space="preserve">Discuss learnings; develop action plans </t>
  </si>
  <si>
    <t>10:00a - 10:30a</t>
  </si>
  <si>
    <t>10:30a - 11:00a</t>
  </si>
  <si>
    <t>Go to Market Team recap</t>
  </si>
  <si>
    <t xml:space="preserve">Present plans to group as a whole </t>
  </si>
  <si>
    <t>11:00a - 11:15a</t>
  </si>
  <si>
    <t>Recap &amp; Meeting Close</t>
  </si>
  <si>
    <t>MEETING-6991</t>
  </si>
  <si>
    <t>2001-06-14T22:00:00Z</t>
  </si>
  <si>
    <t>Rob Lucca</t>
  </si>
  <si>
    <t>MEETING-6992</t>
  </si>
  <si>
    <t>Wireless Training</t>
  </si>
  <si>
    <t>Wireless Training - Miami, FL  DATE:</t>
  </si>
  <si>
    <t>Wednesday, March 28th  TIME:</t>
  </si>
  <si>
    <t>12:30pm - 3:00pm  LOCATION:</t>
  </si>
  <si>
    <t xml:space="preserve">Normandy Room 2nd Floor </t>
  </si>
  <si>
    <t xml:space="preserve"> DIAL IN #:</t>
  </si>
  <si>
    <t>(404)774-4115 or Telnet 774-4115  MEETING ID:</t>
  </si>
  <si>
    <t>5859 (Please dial in promptly at 1:00p there are a limited number of ports available)  PRESENTERS:</t>
  </si>
  <si>
    <t xml:space="preserve">HP E-Commerce - Mike Hegeman </t>
  </si>
  <si>
    <t xml:space="preserve">AvocadoIT - Alex Tran </t>
  </si>
  <si>
    <t xml:space="preserve">Tantau(724) - Michael Morano </t>
  </si>
  <si>
    <t xml:space="preserve">HP Appliances - Alex Thatcher </t>
  </si>
  <si>
    <t>HP Always On - Scott Cannon</t>
  </si>
  <si>
    <t>2001-09-04T20:00:00Z</t>
  </si>
  <si>
    <t>Emile Demo</t>
  </si>
  <si>
    <t>MEETING-6994</t>
  </si>
  <si>
    <t>2001-06-05T12:00:00Z</t>
  </si>
  <si>
    <t>Avantgo Web Seminar</t>
  </si>
  <si>
    <t>Thank you for registering for the June 5, 2001 AvantGo Enterprise "Mobilize Your Business" webinar. We will be contacting you with additional information prior to the event. If you have additional questions or need more information, please call 888-837-7552.   This is a reminder that you are registered for the following Web conference:  Mobilize Your Business with AvantGo  on Tuesday, June 5th at 9 AM Pacific / 12 PM Eastern.  We are looking forward to having you participate in this Web conference. Attendees will learn how AvantGo M-Business can enable your work force to use the mobile intranet or Internet -- wirelessly or disconnected -- as a competitive advantage to build stronger relationships and improve customer retention. You can participate from anywhere, using your web browser. In order to  attend the seminar, please follow these 3 easy steps:  1. Check to make sure you have the appropriate configuration. To do so, go to:   &lt;&lt;http://www.placeware.com/cc/test/check.html&gt;&gt;  2. On the day of the event, 10 minutes prior to the start time of  the presentation point your browser to  &lt;&lt;http://esd.placeware.com/attend/avantgo&gt;&gt;  3. Call the following numbers to listen to the  presentation:  US/Canada: (888) 466-9863  Intl: (847) 413-3768  We look forward to your attendance and participation!  If you need technical assistance, please dial 1-800-893-8779.  Best Regards,  AvantGo, Inc.       AvantGo, Inc.</t>
  </si>
  <si>
    <t>MEETING-6995</t>
  </si>
  <si>
    <t>2001-04-03T12:00:00Z</t>
  </si>
  <si>
    <t>2001-11-08T23:30:00Z</t>
  </si>
  <si>
    <t>Phone: 877-865-6800  PC:  743-6761#</t>
  </si>
  <si>
    <t>Updated: ATT Wireless Team Prep Call</t>
  </si>
  <si>
    <t xml:space="preserve">We'll review: Agenda, logistics, roles, meeting take-away goals.  Right now, Ty's suggested agenda is:  - Introductions (5 minutes) - AvocadoIT Company, Siebel Relationship Overview (15 minutes) - Field Service and ePharma Sales Demo (30 minutes) </t>
  </si>
  <si>
    <t xml:space="preserve">+ Flexible UI, Selective Functionality, Syncing - Business Case Discussion (20 minutes) </t>
  </si>
  <si>
    <t>+ User Scenario - Joint Pursuit Model (20 minutes)</t>
  </si>
  <si>
    <t>MEETING-6997</t>
  </si>
  <si>
    <t>2002-03-05T05:00:00Z</t>
  </si>
  <si>
    <t>2001-01-30T13:00:00Z</t>
  </si>
  <si>
    <t>Navtrak ART Review</t>
  </si>
  <si>
    <t>MEETING-7</t>
  </si>
  <si>
    <t>2001-02-27T22:00:00Z</t>
  </si>
  <si>
    <t xml:space="preserve">2.6 Bug Review </t>
  </si>
  <si>
    <t xml:space="preserve">Updates about Display Alerts, Voice Alerts </t>
  </si>
  <si>
    <t>Chalk talk on Multiple cards per Deck</t>
  </si>
  <si>
    <t>MEETING-70</t>
  </si>
  <si>
    <t>2002-08-13T17:30:00Z</t>
  </si>
  <si>
    <t>Bruce Turkstra/Mark 1:1</t>
  </si>
  <si>
    <t>MEETING-7000</t>
  </si>
  <si>
    <t>We will hold our monthly AvocadoIT Communication Meeting this Friday at 2pm (PST).  We are testing a microphone system which should work with the dial in numbers listed below for those of you who are need of remote access.  Please try to use these lines sparingly as they will incur costs to AvocadoIT.  Meet with other employees if you can call in as a group, or attend the meeting in person if you are in the area and are able to.   We are still trying to set up a time that is convenient for all employees, which has proven to be a challenge since we literally have employees around the globe.  We will try to record these meetings in the future and place them on the co. intranet for those who would like to access it at a later time (however logistically, we could not put the recording feature in place for this one).   We will open up the phone lines for two-way conversations during the question and answer period at the end of the meeting.  Please preface your question with your name and where you're calling from to reduce confusion.  If you have questions that you would like addressed before, during or after the meeting, please send it them to Questions@avocadoit.com or select Questions in the AvocadoIT directory.  We will access these during the meeting.    Domestic Dial In: 1 (888) 329-2154 Int'l Dial In: 1 (773) 843-6321 Passcode: 7608586#  Let's keep our fingers crossed!</t>
  </si>
  <si>
    <t>MEETING-7001</t>
  </si>
  <si>
    <t>2001-02-07T05:00:00Z</t>
  </si>
  <si>
    <t>2001-12-13T17:00:00Z</t>
  </si>
  <si>
    <t>Lunch with Tony</t>
  </si>
  <si>
    <t>MEETING-7004</t>
  </si>
  <si>
    <t>MarketSoft Presentation</t>
  </si>
  <si>
    <t>AIR:** 25 JUN 01 - MONDAY    **********   US AIRWAYS   6402 SPCL CLASS             NONSTOP           CONFIRMED   LV: WASH/REAGAN      DISTRICT OF COLUMBIA                   730A   AR: BOSTON           MASSACHUSETTS                          859A                                EQUIP-AIRBUS A319 JET   MILES-  399                  FREQ FLYER US     516N502   SNACK   SEAT RESTRICTED TO AIRPORT CHECK-IN</t>
  </si>
  <si>
    <t>MEETING-7005</t>
  </si>
  <si>
    <t>Accenture Overview - Terry Ecklund and Company</t>
  </si>
  <si>
    <t>The Agenda for the Meeting:  - AvocadoIT Company Update - Product Descriptions and Roadmap - Next Steps with Client Pursuits  ***********  U.S. Dial-In: 1-888-327-3006 Outside of U.S. Dial-In: 1-773-843-6320 Passcode: 7653593#  WebEx Online Conference Info:  ---------------------------------------- TO START THIS MEETING ---------------------------------------- On February 7, 2002, shortly before 1:00PM, (GMT -08:00) Pacific Time, USA,  click this URL:  http://avocadoit.webex.com/webex/e.asp?AT=MO  On the My Meetings page, click Start Now for this meeting.  ---------------------------------------- FIRST TIME USERS ---------------------------------------- For fully interactive meetings, including the ability  to present your documents and applications, a one-time  setup takes less than 10 minutes.  To set up now, go to:  http://avocadoit.webex.com/webex  Then click New User. ---------------------------------------- MEETING SUMMARY ---------------------------------------- Name: AvocadoIT Overview - Terry Date: February 7, 2002 Time: 1:00PM, (GMT -08:00) Pacific Time, USA. Meeting Number: 80962099 Meeting Password: Accenture  Host:  Ty Wang 1(408)562-7945 mailto:ty.wang@avocadoit.com</t>
  </si>
  <si>
    <t>EMDS 4.0 demo/preview/overview</t>
  </si>
  <si>
    <t>Agenda: ------------  Overview of EMDS Demo of 4.0 EMDS for Online application development</t>
  </si>
  <si>
    <t>MEETING-7007</t>
  </si>
  <si>
    <t>2001-09-08T14:30:00Z</t>
  </si>
  <si>
    <t>Call Durant</t>
  </si>
  <si>
    <t>Ping him at (305) 500-5888 for the website prototype.  He was uninterested when we discussed this.  He is trying his best to screw us here.  You could play dumb and say that you thought he was going to give us the necessary info.</t>
  </si>
  <si>
    <t>MEETING-7008</t>
  </si>
  <si>
    <t>Webex Canadian Post</t>
  </si>
  <si>
    <t xml:space="preserve">Canada - 773-843-6309 US - 877-865-7029 Pass Code - 6492736#  Ray Canuel,  Ray Canuel has invited you to join a meeting  on the Web, using WebEx.  ---------------------------------------- TO JOIN THE MEETING ---------------------------------------- On June 12, 2001 at 2:00PM, (GMT -04:00) Eastern Time, USA (Daylight Time),  click this URL:  http://avocadoit.webex.com/webex/e.asp?AT=JS&amp;ConfID=1366303&amp;UUID=392383  The password is: canada  ---------------------------------------- FIRST TIME USERS ---------------------------------------- For fully interactive meetings, including the ability  to present your documents and applications, a one-time  setup takes less than 10 minutes.  To set up now, go to:  http://avocadoit.webex.com/webex  Then click New User.  ---------------------------------------- MEETING SUMMARY ---------------------------------------- Name: AvocadoIT Overview Date: June 12, 2001 Time: 2:00PM, (GMT -04:00) Eastern Time, USA (Daylight Time). Meeting Number: 31880046 Meeting Password: canada Agenda:   Host:  Ray Canuel 1(703)281-4223 mailto:ray.canuel@avocadoit.com  http://www.webex.com We've got to start meeting like this(TM)     Yuki,  Tony will scope out...  Ray  Hi Yukee,  I wanted to take a moment to introduce myself and provide you with my contact info.  We are set for our scheduled WebEx presentation on June 12th.  Ray Canuel will be forwarding the URL and dial-in info.  In order to better prepare for that presentation, I would like to spend a few minutes discussing who will be on the call and what your specific areas of interest are.  From notes in our CRM system, I see that you are looking at wireless technology for use in both external and internal applications.  Will the meeting attendees be more interested in a technical presentation or a better understanding as to where we see the market for wireless applications.  I apologize if this has already been discussed as I am trying to come make sure we address your specific needs.  I will give you a call on Wednesday at 9:30 am EDT to discuss this further.  If you are not available that time, let me know what works best for you.  Look forward to working with you.  Regards, Tony Tarsia  Anthony N. Tarsia Director of Sales AvocadoIT, Inc. 4094 Majestic Lane, PMB 127 Fairfax, VA 22033  Office - 703-273-6313      Cell - 703-861-5292 Fax - 703-995-4722          E-mail - anthony.tarsia@avocadoit.com http://www.avocadoit.com     -----Original Message----- From: Jennifer Park  Sent: Thursday, May 31, 2001 10:59 AM To: 'yeung, yukee' Cc: Anthony Tarsia; Ray Canuel   Hi Yukee,  Yes, I received the below email.  Jeff Newman will not be the presenter, it will be Tony Tarsia-Director of Northeast Sales, as well as Ray Canuel-Sales Engineer.  I believe Ray will be emailing everyone with the information for the presentation.  Regards, Jennifer  -----Original Message----- From: yeung, yukee [mailto:yukee.yeung@canadapost.postescanada.ca] Sent: Thursday, May 31, 2001 7:56 AM To: 'jennifer.park@avocadoit.com' Importance: High   Hi Jennifer,  Just to make sure you receive this last email.  Regards,  Yukee Yeung   &gt; ---------- &gt; From: </t>
  </si>
  <si>
    <t xml:space="preserve">YEUNG, Yukee &gt; Sent: </t>
  </si>
  <si>
    <t xml:space="preserve">Wednesday, May 23, 2001 1:31 PM &gt; To: </t>
  </si>
  <si>
    <t xml:space="preserve">STEWART, Bruce; CONN, Francine; Lapenna, Richard; LEDAS, Paul R.; &gt; BELANGER, Andre J.C.; FARNAND, John J.; HART, Rod I.; YEUNG, Yukee; &gt; JARVIS, Dennis &gt; Cc: </t>
  </si>
  <si>
    <t xml:space="preserve">'jennifer.park@avocadoit.com' &gt; Subject: </t>
  </si>
  <si>
    <t xml:space="preserve">RE: Wireless Strategy &gt; Importance: </t>
  </si>
  <si>
    <t xml:space="preserve">High &gt;  &gt; The AvocadoIT's live web presentation is on &gt;  &gt; </t>
  </si>
  <si>
    <t xml:space="preserve">Tuesday June 12, 2:00 - 4:00 pm EST &gt;  &gt; Confirmed list is: John Farnand; Andre Belanger; Paul Ledas; Francine &gt; Conn; Rod Hart; Dennis Jarvis; Bruce Steward; Richard Lapenna; &gt; Yukee Yeung &gt;  &gt; Jennifer, please email session instruction to all on the distribution &gt; list. &gt;  &gt; Thanks &gt;  &gt; Yukee  &gt;     &gt;  &gt; ---------- &gt; From: </t>
  </si>
  <si>
    <t xml:space="preserve">Wednesday, May 16, 2001 4:08 PM &gt; To: </t>
  </si>
  <si>
    <t xml:space="preserve">STEWART, Bruce; CONN, Francine; Lapenna, Richard; BOIVIN, Elaine; &gt; 'DAVIDSON, Bill'; LEDAS, Paul R.; BELANGER, Andre J.C.; FARNAND, John J.; &gt; HART, Rod I.; DOUCET, Robert; YEUNG, Yukee &gt; Cc: </t>
  </si>
  <si>
    <t xml:space="preserve">FW: Wireless Strategy &gt;  &gt; Jennifer Park of AvocadoIT will arrange for a live web presentation on &gt; AvocadoIT's technology/ products/ services and relevance to CPC business. &gt;  &gt; You can get information from www.avocadoit.com.  &gt;  &gt; Please confirm your interest and give me options of two time windows of &gt; about 2 hours between June 1-15.   Jennifer will inform us the URL and &gt; number to dial in at the confirmed time/date.   &gt;  &gt; Thanks &gt;  &gt; Yukee &gt; </t>
  </si>
  <si>
    <t xml:space="preserve">  &gt;  &gt;  &gt;  &gt;  &gt;  &gt;</t>
  </si>
  <si>
    <t>MEETING-7009</t>
  </si>
  <si>
    <t>Etrade demo</t>
  </si>
  <si>
    <t>[avyas, bagrawal]</t>
  </si>
  <si>
    <t>Updated: Meeting to discuss re-doing the Fidelity Canada application in the EMDS tool as part of the Licensed product sale</t>
  </si>
  <si>
    <t>Fidelity Canada Account Team,  Prior to leaving AvocadoIT, Jeff Newman said that he would work with the AvocadoIT execs to determine if we should re-do the Fidelity Canada application in the EMDS tool in order for Fidelity to be able to make modifications to the application if they license our product.  Originally this application had the most difficult Javascript over Frames we had ever been exposed to when it was first developed in the summer of '00.  EMDS wasn't as mature as it is now &amp; couldn't handle this or the French characters required.  Now that the Fidelity Canada application has replaced much of the Javascript over Frames functionality with data from an XML feed, we have the opportunity of re-doing the application in the EMDS tool.  The application is large &amp; we've estimated that the Eng/French smartphone applications would take approx. 60 person days to re-do in EMDS.  Their recently added Eng/French RIM application (which we were paid only a minor amount of money to re-position from the smartphone application) would take approx. 40 person days to do in EMDS.  The dilemma lies in that Fidelity Canada will most likely not want to pay for any of this work since they probably believe that their application was originally developed in EMDS.  Given that Fidelity Canada is apparently very interested in purchasing our Licensed product in the end of June timeframe in order to maintain and enhance their application, we need to decide what we're going to do regarding this issue ASAP since even with multiple developers it will be a challenge to meet this timeframe.  There's also the issue regarding support of the application after Fidelity Canada has tweaked it that we need to come up with a clear position on.  Here are details on the conference bridge for those not able to make it locally.  Date:  Tues. June 5, 2001 Time:  11:00am - 11:45am PST Dial-in:  1-877-865-6981 Pass code:  6396530 Confirmation #:  4181069  Thanks,  John</t>
  </si>
  <si>
    <t>MEETING-7010</t>
  </si>
  <si>
    <t>2001-11-13T20:00:00Z</t>
  </si>
  <si>
    <t>Phone: 1-877-865-6800  PC: 7432771#</t>
  </si>
  <si>
    <t>Updated: Ken Nowak, Accenture at AWS site and AWS attendees</t>
  </si>
  <si>
    <t>[This update includes the dial-in and WebEx information and agenda...]  Our AvocadoIT goals: 1.</t>
  </si>
  <si>
    <t>educate on AvocadoIT 2.</t>
  </si>
  <si>
    <t xml:space="preserve">figure out which opty to team up with  3. chat with Dean Olstead and Ken Novak OUTSIDE of AWS  Audio Info: When: Tuesday, November 13, 2001 12:00 PM-1:30 PM (GMT-08:00) Pacific Time (US &amp; Canada); Tijuana. Where: Dial-In: 1-877-865-6800, Passcode: 7432771#  Webex Link : Click this URL 10 minutes prior to the call in order to setup any webex specific information: http://avocadoit.webex.com/webex The password is: accenture   Ray Canuel Sales Engineer Direct:  703.281.4223 Mobile: 703.728.2007 Ray.Canuel@avocadoit.com   In Person Location: Meeting Room: RTC6 - Stillaquamish conference room, Redmond Town Center, Redmond, WA Date:  Tuesday November 13 Time: 12:00 - 1:30 pm  Tentative agenda: - Introductions (5 minutes) [Mike] - AvocadoIT Company, Siebel Relationship Overview (15 minutes) [Amit] - Technical Product Overview (45 minutes) [Ray] </t>
  </si>
  <si>
    <t xml:space="preserve">+ Flexible UI, Selective Functionality, Syncing - Business Case Discussion (20 minutes) [Mike and Scott] </t>
  </si>
  <si>
    <t>+ Mobility Needs are being requested by their customer base? -</t>
  </si>
  <si>
    <t>Joint Pursuit Model (20 minutes) [Mike and Scott: "How do we get started?"]</t>
  </si>
  <si>
    <t>MEETING-7011</t>
  </si>
  <si>
    <t>2001-08-16T14:00:00Z</t>
  </si>
  <si>
    <t>WebEx</t>
  </si>
  <si>
    <t>Thomson: Bill</t>
  </si>
  <si>
    <t>http://avocadoit.webex.com/webex/e.asp?AT=JS&amp;ConfID=1407709&amp;UUID=426473  The password is: tfn   Ray:  Who:  Bill Biciocchi, Program Manager, Technology Management Division, Thomson Financial  What:  Webex - general overview of EP.  I can include your PPs.  Let me know which ones you would like.  When:  Thursday, August 16th 10 AM - 11 AM  http://www.thomsonfinancial.com/index.html  Objective:  Get him familiar with our offering and find out where there may be potential projects that we can get in on.  This guy is a tech guy.    Thank you and have a great day!  Chris     Dear Bill:  It was a pleasure to speak with you today.  Thank you for your interest in AvocadoIT.  This is to confirm our net meeting this Thursday, August 16th at 10 AM EST.  The objective of the meeting is to provide an overview of AvocadoIT and further discuss how we may help Thomson.  Ray Canuel will be joining us.  Ray is a sales engineer and will be able to address the technical parts of our solution.  Please click on to this URL prior to the meeting.  http://avocadoit.webex.com  Password:  tfn  Thank you and have a great day!  Chris</t>
  </si>
  <si>
    <t>MEETING-7012</t>
  </si>
  <si>
    <t>Orllando</t>
  </si>
  <si>
    <t>Lockheed Martin</t>
  </si>
  <si>
    <t>Ike,  Enjoyed our discussion this morning and look forward to our meeting on Wednesday, May 9th at 9am in Orlando, FL.  You mentioned two companies during our call and I wanted to give you my feedback.  Orchid Systems  http://www.teleshaper.com/home.html  offers a hardware product that appears to do data transformation.  While this may sound similar to the AvocadoIT Mobile Platform, our product was built specifically for mobile applications.  Some of the things we handle, which Orchid doesn't even mention are:  session and cookie management, location based services, variable data transmission size which optimizes the different types of wireless network packet sizes, device specific rendering and UI design, Voice In Data Out (multi-modal), Offline Application Interaction, Actionable Alerts.    In fact Orchid sounds very similar to another product called Syncx, from Commerce Route http://www.commerceroute.com/.  You might want to check them out.  With respect to Vayusphere, I visited their web site which had no information about their product / service.  Quite frankly there are dozens of companies that claim to have a wireless solution.  Most have no customers and are quickly running out of capital.  I am working with a customer right now that had their wireless vendor go bankrupt in the middle of an implementation.  This demonstrates that a companies financial viability is just as important as its technical solution.    The Industry Standard Magazine recently ranked their biggest players in the wireless world.  AvocadoIT is proud to be included on this list.  THE INDUSTRY STANDARD MAGAZINE Rulers of the Airwaves By Jeff Palfini Issue Date: Apr 09 2001  Our baker's dozen of the biggest players in the wireless Web world range from telcos and handset manufacturers to platform providers.  http://www.thestandard.com/article/0,1902,23185,00.html?nl=nr   Ray Canuel and I look forward to our meeting on the 9th.  Please confirm that this is OK on your calendar as well.  Regards, Tony   Anthony N. Tarsia Director of Sales AvocadoIT, Inc. 4094 Majestic Lane, PMB 127 Fairfax, VA 22033  Office - 703-273-6313      Cell - 703-861-5292 Fax - 703-995-4722          E-mail - anthony.tarsia@avocadoit.com http://www.avocadoit.com</t>
  </si>
  <si>
    <t>MEETING-7013</t>
  </si>
  <si>
    <t>SE Interview</t>
  </si>
  <si>
    <t>MEETING-7014</t>
  </si>
  <si>
    <t>Acct Reviews w/Peter S, Venk, Prakash, Matt, Toshi, Amitabh, Amit, Mike, Ray (877-865-6981, pc: 7729915#)</t>
  </si>
  <si>
    <t>Prakash, Matt and Venk were originally supposed to do this individually.  This is now scheduled as one meeting large meeting.  Please join in when/if you can.  This amount of time should accommodate for a lunch break.  Thanks, Amy</t>
  </si>
  <si>
    <t>MEETING-7015</t>
  </si>
  <si>
    <t>MEETING-7016</t>
  </si>
  <si>
    <t>2001-02-06T05:00:00Z</t>
  </si>
  <si>
    <t>Training SE</t>
  </si>
  <si>
    <t>MEETING-7017</t>
  </si>
  <si>
    <t>2001-12-21T16:30:00Z</t>
  </si>
  <si>
    <t>Updated: Mark/Ray C 1:1 (phone call per Mark T)</t>
  </si>
  <si>
    <t>This is just a get acquainted call per Mark.  Ray, could you please call Mark on (408) 562-8050.  Thanks, Amy</t>
  </si>
  <si>
    <t>MEETING-7019</t>
  </si>
  <si>
    <t>2001-07-24T04:00:00Z</t>
  </si>
  <si>
    <t>Sheraton Four Points Hotel at Chicago O'Hare  10249 W. Irving Park Road Shiller Park, IL 847-671-6000  8:30</t>
  </si>
  <si>
    <t>AvocadoIT Organization &amp; Strategy Update</t>
  </si>
  <si>
    <t>Matt Dimaria  10:30-12:00</t>
  </si>
  <si>
    <t>AvocadoIT &amp; Siebel/Demo</t>
  </si>
  <si>
    <t xml:space="preserve">  12:00-1:00</t>
  </si>
  <si>
    <t>Lunch Break  1:30-2:30</t>
  </si>
  <si>
    <t>AvocadoIT On-Line</t>
  </si>
  <si>
    <t>David Chan (Call in)  2:30-4:30</t>
  </si>
  <si>
    <t xml:space="preserve">AvocadoIT Professional Services Update </t>
  </si>
  <si>
    <t>Sujan Menezes  4:30-5:00</t>
  </si>
  <si>
    <t>Sales Compensation Update</t>
  </si>
  <si>
    <t>Peter Smialek</t>
  </si>
  <si>
    <t>MEETING-7020</t>
  </si>
  <si>
    <t>MEETING-7021</t>
  </si>
  <si>
    <t>Dinner Amit</t>
  </si>
  <si>
    <t>MEETING-7022</t>
  </si>
  <si>
    <t>Siebel concall for Danone (Status check)</t>
  </si>
  <si>
    <t>Toll Free # 1-877-707-9061 Toll # 1-712-421-4176 Participants Passcode: 340419</t>
  </si>
  <si>
    <t>2001-04-08T18:00:00Z</t>
  </si>
  <si>
    <t>Hud Demo Accenture</t>
  </si>
  <si>
    <t>MEETING-7025</t>
  </si>
  <si>
    <t>2002-03-13T20:00:00Z</t>
  </si>
  <si>
    <t>state bldg in Indy</t>
  </si>
  <si>
    <t>state of Indiana mtg</t>
  </si>
  <si>
    <t>mtg with Information Technology Oversight Commission</t>
  </si>
  <si>
    <t>MEETING-7026</t>
  </si>
  <si>
    <t>Crofton, MD</t>
  </si>
  <si>
    <t>FMA Meeting</t>
  </si>
  <si>
    <t>MEETING-7027</t>
  </si>
  <si>
    <t>2001-11-15T18:00:00Z</t>
  </si>
  <si>
    <t>Sun Offices in Palo Alto</t>
  </si>
  <si>
    <t>Updated: Sun Wireless Professional Services Presentation</t>
  </si>
  <si>
    <t>Conference Call Info: Dial-In 1-888-311-0086, Passcode 7233946#  WebEx: Click this URL 10 minutes prior to the call in order to setup any webex specific information: http://avocadoit.webex.com/webex (Password: sun); Ray is the host  ***********  This meeting is with the Sun Wireless group. Amit, Mike, and Ty will be at the Sun offices. There will be Sun  olks dialing into the con call and WebEx. The agenda is as follows  *</t>
  </si>
  <si>
    <t>Introductions *</t>
  </si>
  <si>
    <t>AvocadoIT Company Overview *</t>
  </si>
  <si>
    <t>AvocadoIT, Siebel Relationship Development *</t>
  </si>
  <si>
    <t>Technical Overview *</t>
  </si>
  <si>
    <t>Siebel Sales Application Demo *</t>
  </si>
  <si>
    <t>Sun and AvocadoIT Go-to-Market *</t>
  </si>
  <si>
    <t>Next Steps</t>
  </si>
  <si>
    <t>2001-05-24T14:00:00Z</t>
  </si>
  <si>
    <t>Teco Concall</t>
  </si>
  <si>
    <t>NOTE THAT THE CALL IS ON THURSDAY, MAY 24 AT 10 AM, NOT THE 25TH.  THANKS.  -----Original Message----- From: John Armbruster  Sent: Friday, May 18, 2001 2:11 PM To: Amitabh Sinha; Ray Canuel; 'Marjorie Meister' structure for demo    Team:  Please see below for conference call info and agenda.  Thank you all for your help.  Please let me know if you would like to add anything to the agenda.       ***  1-800-CONFERENCE Confirmation Number 4099618  ***  This is to confirm the conference call #4099618, on 05/24/2001 10:00 AM Eastern Time.  Company: AvocadoIT Inc. Host: John Armbruster Call Title/Reference: Teco Confirmation Number: 4099618 Dial In: 1 (888) 327-3006 Alternate Dial-In:   International participants should dial: 1 (773) 843-6320 Passcode: 6999078  Number of Participants: 6  The Host and Participants will dial in and enter the Passcode 6999078, followed by the pound key (#).  Important Notes:  Press *0 at anytime during your conference call for operator assistance.  If there are any questions, comments, or changes regarding this or any other conference call please call us at 1 (800) 266-3373 or FAX at 1 (888) 620-5258. Please refer to confirmation number 4099618.  Thank You!  For additional information, please visit the 1-800-CONFERENCE web site at http://www.1800CONFERENCE.com   The agenda of the meeting will be as follows:  1. Confirm that the application you wish to mobilize on a palm device must have the capabilities of providing your largest customers, and marketing team, with power interruption/outage information. Your large clients would also have the option to purchase additional power during interruptions and outages at various rates. In addition the marketing team would also like to have account information.  2.  Detail the data structure of your CBS (CRM)customer service tool that contains the large clients account information. Determine what data you wish to be displayed on the palm, and the best methodology of extracting the data. Provide some examples of data stored in Avenue Software, SQL server, and go over the current work flow processes that marketing is utilizing today.   3. Determine if we must extract data from any other source to display and benchmark power interruption status, and offer your large clients the ability to purchase additional power at interrupted rates.  4. Extract the approval steps to implement our next steps, and outline roadmap for success.  5. Anything your team wants to add.   John Armbruster mBusiness Consultant AvocadoIT Your Business Everywhere 727.447.8874 John.Armbruster@AvocadoIT.com</t>
  </si>
  <si>
    <t>Call Ian Rushton, Weather</t>
  </si>
  <si>
    <t>770.226.2372</t>
  </si>
  <si>
    <t>MEETING-703</t>
  </si>
  <si>
    <t>[bagrawal]</t>
  </si>
  <si>
    <t>Discuss PM Intranet</t>
  </si>
  <si>
    <t>2001-11-08T18:00:00Z</t>
  </si>
  <si>
    <t>Updated: Internal: Siebel Offline Demo Installs at Accenture</t>
  </si>
  <si>
    <t>Change in time due to conflicts  ***********  Talk in detail about what and when we can install our demo capabiities at Accenture showcase and development centers.  Ray, we will call you to patch you into the conference room.  Thanks,  Ty</t>
  </si>
  <si>
    <t>MEETING-7033</t>
  </si>
  <si>
    <t>Siebel ePharma demonstration for Accenture</t>
  </si>
  <si>
    <t>Time:  Tuesday, October 30th; 4:00 PM EST - 4:30 PM EST  Objective  Siebel ePharma demonstration for PocketPC.    Webex Link   Webex is a subset of the Video conferencing offering that the conference room had Wednesday.   Click this URL 10 minutes prior to the call in order to setup any webex specific information:  http://avocadoit.webex.com/webex  The password is: nyc  Audio Information  Call Number:</t>
  </si>
  <si>
    <t>(877) 865-7030  Password:</t>
  </si>
  <si>
    <t>MEETING-7034</t>
  </si>
  <si>
    <t>2001-08-01T21:00:00Z</t>
  </si>
  <si>
    <t>Presentation by Richard Fogel</t>
  </si>
  <si>
    <t>CALL NUMBER Conference number:  888-327-3006 International 773-843-6320 Passcode:  7317006# --&gt;Confirmation number:  4483364  (not needed when dialing in)  WEBEX Elba Linscott has invited you to join a meeting  on the Web, using WebEx.  ---------------------------------------- TO JOIN THE MEETING ---------------------------------------- On August 1, 2001 at 2:00PM, (GMT -07:00) Pacific Time, USA (Daylight Time),  click this URL:  http://avocadoit.webex.com/webex/e.asp?AT=JS&amp;ConfID=1396896&amp;UUID=416090  The password is: richard  ---------------------------------------- FIRST TIME USERS ---------------------------------------- For fully interactive meetings, including the ability  to present your documents and applications, a one-time  setup takes less than 10 minutes.  To set up now, go to:  http://avocadoit.webex.com/webex  Then click New User.  ---------------------------------------- MEETING SUMMARY ---------------------------------------- Name: EP Canada Date: August 1, 2001 Time: 2:00PM, (GMT -07:00) Pacific Time, USA (Daylight Time). Meeting Number: 18842955 Meeting Password: richard Agenda:   Host:  Elba Linscott mailto:elba.linscott@avocadoit.com  http://www.webex.com We've got to start meeting like this(TM)</t>
  </si>
  <si>
    <t>MEETING-7035</t>
  </si>
  <si>
    <t>ACE*COMM Demo</t>
  </si>
  <si>
    <t>[rcanual, sanjose, sanjay.dubey]</t>
  </si>
  <si>
    <t>2001-10-19T02:30:00Z</t>
  </si>
  <si>
    <t>Updated: Talk about changes necessary in the demo -- Ray we will call you.</t>
  </si>
  <si>
    <t>sorry another reset. last minute problems with activity edit.</t>
  </si>
  <si>
    <t>MEETING-7037</t>
  </si>
  <si>
    <t>2001-05-04T14:00:00Z</t>
  </si>
  <si>
    <t>Sony Strategy Concall</t>
  </si>
  <si>
    <t>We are scheduled for our next meeting with Sony Music for Thursday, May 17th at 10 am.  Please let me know if you can make a con call on Friday, May 4th at 3:30pm to discuss our strategy for this meeting.  Non-technical, Dir of new technologies, EPIC records, Columbia records, David Waldham....  Prepare:    - Look at the 2 label's web sites......    - Create a vision....    - sonymusic.com  Thanks  Jeff Newman Director of Sales, Northeast AvocadoIT, Inc.</t>
  </si>
  <si>
    <t>2002-03-09T08:00:00Z</t>
  </si>
  <si>
    <t>Grils Inc</t>
  </si>
  <si>
    <t>MEETING-7039</t>
  </si>
  <si>
    <t>[rmanocha, rcanual]</t>
  </si>
  <si>
    <t>MEETING-7040</t>
  </si>
  <si>
    <t>Updated: CCall:  Account planning and status (Call In:  877-865-6800, Passcode: 7029919#)</t>
  </si>
  <si>
    <t>Peter/Mike:  I'd like to discuss this weeks account planning session on Biogen and Ryder.  We need to work through the format and content for the two target accounts we currently have but also plan for any new accounts that we might qualify as targets.    Please block this hour, Peter, please send out the updated documents you prepared from last week to Mike and I.  We will review each deal as a team.  Ray - if you have the time, please plan on participating.  Amy, pls set up dialup number.  Thanks, Matt</t>
  </si>
  <si>
    <t>CTIA: AllHands Conference Call</t>
  </si>
  <si>
    <t>We will hold an all hands call with all team members on Monday, 2/25 at 1:00 PM Central Time.  Please let me know if you cannot attend.  The purpose of the call will be to review our overall setup, approach, logisitcs and the messages we are focused on delivery at the conference.  Call in number for this call is 847-714-2900, passcode 1884.</t>
  </si>
  <si>
    <t>MEETING-7043</t>
  </si>
  <si>
    <t>2001-01-22T21:30:00Z</t>
  </si>
  <si>
    <t>Call Rusty</t>
  </si>
  <si>
    <t>Ray,  Thanks for hitting the show last week--it was a thrill to see you.  As I mentioned, a couple of associates and I are working on a little wireless content development project and I would love to chat with you about it. When's a good time to have about a 30-minute conversation?  later, Rusty  PS - I am at 804.220.2618 if you just want to call.   ____________________ Rusty Speidel Creative Director, MuseumCompany.com 401 East Market St., Suite 204 Charlottesville, VA 22902 804.220.2618 Cell: 804.242.6941 rspeidel@museumcompany.com</t>
  </si>
  <si>
    <t>2002-02-21T20:00:00Z</t>
  </si>
  <si>
    <t>con call</t>
  </si>
  <si>
    <t>Updated: Eli Lilly call</t>
  </si>
  <si>
    <t>Stu and Ray, Times changed per the email that I also forwarded ....  Stuart, Ray and I spoke and wanted to make sure that you knew that this call is on (we removed a dup) I'll email the confirm as well, but the number  is 1-888-811-3744 with a passcode of 7453797</t>
  </si>
  <si>
    <t>MEETING-7046</t>
  </si>
  <si>
    <t>MEETING-7047</t>
  </si>
  <si>
    <t>Bus OpsCall</t>
  </si>
  <si>
    <t>MEETING-7048</t>
  </si>
  <si>
    <t>Conf Call (888) 327-3006, Passcode: 6595950</t>
  </si>
  <si>
    <t>Updated: EAI Discussion with Mike Guhl, Accenture Airline Practice</t>
  </si>
  <si>
    <t>Will &amp; Nicola's wedding</t>
  </si>
  <si>
    <t>conference call with Joe</t>
  </si>
  <si>
    <t>MEETING-7050</t>
  </si>
  <si>
    <t>2001-12-05T22:00:00Z</t>
  </si>
  <si>
    <t>BusOps Product Strategy Discussion</t>
  </si>
  <si>
    <t>This is a meeting to discuss BusOp's requirements for the product road map.</t>
  </si>
  <si>
    <t>MEETING-7051</t>
  </si>
  <si>
    <t>Rockville, MD</t>
  </si>
  <si>
    <t>HP Wireless Seminar Training</t>
  </si>
  <si>
    <t xml:space="preserve">Training  - </t>
  </si>
  <si>
    <t xml:space="preserve">Wednesday, April 11th </t>
  </si>
  <si>
    <t xml:space="preserve">HP Rockville Office </t>
  </si>
  <si>
    <t xml:space="preserve">2101 Gaither Road </t>
  </si>
  <si>
    <t xml:space="preserve">Rockville, MD  20850 </t>
  </si>
  <si>
    <t xml:space="preserve">Time 12:00pm - 3:00pm </t>
  </si>
  <si>
    <t xml:space="preserve">Room 2A </t>
  </si>
  <si>
    <t xml:space="preserve">Bridge Line Setup </t>
  </si>
  <si>
    <t>MEETING-7052</t>
  </si>
  <si>
    <t>2001-05-16T04:00:00Z</t>
  </si>
  <si>
    <t>Carey Demo</t>
  </si>
  <si>
    <t>MEETING-7053</t>
  </si>
  <si>
    <t>Genuity: RFI Response</t>
  </si>
  <si>
    <t>Dow AgroSciences Siebel Call</t>
  </si>
  <si>
    <t>Great - We're on for 6am Pacific / 8am Central on Friday the 8th.  *********************** This is to confirm the conference call #5366801, on 02/08/2002 06:00 AM Pacific Time.  Company: AvocadoIT Inc. Host: Scott Weller Dial In: 1 (888) 811-3741 Passcode: 7958566#  ***********************  Scott   -----Original Message----- From: Bruce Krohn [mailto:krohnb@symbol.com] Sent: Tuesday, February 05, 2002 11:56 AM To: SWeller@avocadoit.com; edown@siebel.com; wlehrian@siebel.com; Allen Rivet   I'm available at this time.  Bruce Krohn Director Business Development Field Service, Public Safety, Utilities (925) 327-6149 krohnb@symbol.com  &gt;&gt;&gt; "William Lehrian" &lt;wlehrian@siebel.com&gt; 02/04/02 08:37AM &gt;&gt;&gt; Scott,  Sorry it took me so long to get back to you. We would still like to put together our next call, but unfortunately we do not have any open time until the end of the week of this week.  How does 8 to 9:30 CST on Friday the 8th look.  Or, alternately, we can get together on Monday or Tuesday (11th / 12th) the following week if that is any better.  Thanks for pulling this together. Please let me know if one of these times will work.  Regards,  ======================================= William (Bill) Lehrian  Sr. Product Specialist, Service Products (Call Center, eService, eMail Response, Field Service,  Mobile Service, and Professional Service) Siebel Systems Inc.  wlehrian@siebel.com  513-564-1673 (Office/VM)  513-564-1611 (Fax)  =======================================   -----Original Message----- From: Scott Weller [mailto:SWeller@avocadoit.com]  Sent: Wednesday, January 30, 2002 1:38 AM To: Bill Lehrian (E-mail); Bruce Krohn (E-mail); Allen Rivet (E-mail)   Gentlemen-  Thanks for everyone's time today.  Let's use this thread to ID a time first part of next week that works for everyone.  I can make anything work with exception of 7-10:30am Monday and 2-4pm Tues (Pacific Time).  Bill, if you can suggest a few times that work for you and your DM - we'll narrow it from there.  Thanks again -   Scott  Scott Weller Sr. Director - Business Development AvocadoIT, Inc (o)  206.323.5105 (m) 206.604.6105 (f)   206.323.4314</t>
  </si>
  <si>
    <t>MEETING-7055</t>
  </si>
  <si>
    <t>2002-03-11T15:00:00Z</t>
  </si>
  <si>
    <t>9:00cst - Lilly presentation</t>
  </si>
  <si>
    <t>Discuss final slide preparation and presentation for Wednesday.</t>
  </si>
  <si>
    <t>MEETING-7056</t>
  </si>
  <si>
    <t>2002-01-18T17:00:00Z</t>
  </si>
  <si>
    <t>America West:  Tom</t>
  </si>
  <si>
    <t>Agenda: - Flight status on website?  Where does that come from?  Does it include  Flight Canceled; Delayed; no change.  Use flight 288.  - Will you do the batch job of polling (send to EP all Users with BusRules).  User, Flight#, Departure, BuSRules (if chnaged), emails addrs/type.  This will most likely be an XML feed    or  How will registration information be pushed?  After you register the User you incorporate a servlet that sends us the info.  We do the polling.    Tom Trenga America West 111 W. Rio Salado Pkwy Tempe, AZ  85281  Direct: 480-693-5760 xt. Cell:  Fax: 480-693-5954 tom.trenga@americawest.com</t>
  </si>
  <si>
    <t>MEETING-7057</t>
  </si>
  <si>
    <t>2001-10-18T19:00:00Z</t>
  </si>
  <si>
    <t>Northwest Mutual Life: Webex &amp; concall</t>
  </si>
  <si>
    <t>MEETING-7058</t>
  </si>
  <si>
    <t>2002-02-28T15:30:00Z</t>
  </si>
  <si>
    <t>Call Dylan</t>
  </si>
  <si>
    <t>Ray: call Dylan on Thursday or Friday of this week on status of his replacement and getting him/her up to speed on AvocadoIT; drop the message that Jeff would like to set-up an in-person meeting for the Philly pharma team in mid-March; set expectations on Siebel mPharma application, Siebel utility, and software install timeframe</t>
  </si>
  <si>
    <t>etrade call</t>
  </si>
  <si>
    <t>MEETING-7062</t>
  </si>
  <si>
    <t>[rgantly]</t>
  </si>
  <si>
    <t>2001-03-11T17:00:00Z</t>
  </si>
  <si>
    <t>talk with Alyssa</t>
  </si>
  <si>
    <t>When: Monday, March 05, 2001 3:00 PM-4:00 PM (GMT-08:00) Pacific Time (US &amp; Canada); Tijuana. Where: Nilesh's office  *~*~*~*~*~*~*~*~*~*  Offiline Browsing training</t>
  </si>
  <si>
    <t>2001-02-21T02:30:00Z</t>
  </si>
  <si>
    <t>Talk with Steve</t>
  </si>
  <si>
    <t>meet lisa about at&amp;t problem</t>
  </si>
  <si>
    <t>MEETING-7070</t>
  </si>
  <si>
    <t>2001-05-24T00:00:00Z</t>
  </si>
  <si>
    <t>Call Chris re chairs and stuff!</t>
  </si>
  <si>
    <t>MEETING-7074</t>
  </si>
  <si>
    <t>2001-01-15T21:30:00Z</t>
  </si>
  <si>
    <t>Follow up with Barry on productization</t>
  </si>
  <si>
    <t>MEETING-7076</t>
  </si>
  <si>
    <t>FW: Prakash and Ann - 1:1</t>
  </si>
  <si>
    <t>Lisa Crowder   Sent:</t>
  </si>
  <si>
    <t>Monday, June 18, 2001 10:03 AM To:</t>
  </si>
  <si>
    <t>Lisa Crowder; Prakash Iyer; Ann Sasso When:</t>
  </si>
  <si>
    <t>Monday, June 18, 2001 2:15 PM-2:30 PM (GMT-08:00) Pacific Time (US &amp; Canada); Tijuana. Where:</t>
  </si>
  <si>
    <t>IPG Planning: Scoping out the information system</t>
  </si>
  <si>
    <t>MEETING-7079</t>
  </si>
  <si>
    <t>Bill</t>
  </si>
  <si>
    <t>Postponed this week due to Team Building event tonight   Note: the new conference room this will take place in  Agenda:  - Discuss eStaff meeting highlights - Discuss other activities (such as Documentation, standards, etc) - Discuss project status (brief) &amp; issues - Q&amp;A</t>
  </si>
  <si>
    <t>MEETING-7080</t>
  </si>
  <si>
    <t>[sausalito, rgantly]</t>
  </si>
  <si>
    <t>Updated: Manager's Ranking Meeting</t>
  </si>
  <si>
    <t>For those of you who can, please attend this one.</t>
  </si>
  <si>
    <t>MEETING-7083</t>
  </si>
  <si>
    <t>Dondi/Ruth Dinner plans</t>
  </si>
  <si>
    <t>MEETING-7085</t>
  </si>
  <si>
    <t>Updated: Daily Bug meeting (evening)</t>
  </si>
  <si>
    <t>MEETING-7086</t>
  </si>
  <si>
    <t>Call Alyssa to wish her Happy Birthday</t>
  </si>
  <si>
    <t>MEETING-7087</t>
  </si>
  <si>
    <t>2001-01-25T01:00:00Z</t>
  </si>
  <si>
    <t>Happy Hour with Mark Tracy @ pedros</t>
  </si>
  <si>
    <t>MEETING-7088</t>
  </si>
  <si>
    <t>meet with Prakash</t>
  </si>
  <si>
    <t>MEETING-7090</t>
  </si>
  <si>
    <t>FW: Documentation Team meeting with Prakash</t>
  </si>
  <si>
    <t>Monday, June 18, 2001 9:50 AM To:</t>
  </si>
  <si>
    <t>Lisa Crowder; Prakash Iyer; Ann Sasso; Dean Fulton; Jacinda Johnson When:</t>
  </si>
  <si>
    <t>Monday, June 18, 2001 12:30 PM-1:00 PM (GMT-08:00) Pacific Time (US &amp; Canada); Tijuana. Where:</t>
  </si>
  <si>
    <t>MEETING-7091</t>
  </si>
  <si>
    <t>Hello all, Happy New Year. Calendars seemed to have got a bit mixed up with this weekly meeting, we will meet this week on Wed at 2.00pm Chris  Objectives will be: -</t>
  </si>
  <si>
    <t>MEETING-7092</t>
  </si>
  <si>
    <t>Touch base with Prakash on Jacinda and self evaluation</t>
  </si>
  <si>
    <t>MEETING-7093</t>
  </si>
  <si>
    <t>Knowledge base discussion</t>
  </si>
  <si>
    <t>MEETING-7096</t>
  </si>
  <si>
    <t>2001-03-12T02:30:00Z</t>
  </si>
  <si>
    <t>Dinner Tracy &amp; kim</t>
  </si>
  <si>
    <t>MEETING-7097</t>
  </si>
  <si>
    <t>Meeting with Sales Engineers</t>
  </si>
  <si>
    <t>MEETING-7098</t>
  </si>
  <si>
    <t>2001-05-13T18:30:00Z</t>
  </si>
  <si>
    <t>Picnic with Sally?</t>
  </si>
  <si>
    <t>MEETING-7099</t>
  </si>
  <si>
    <t>meet with Steve</t>
  </si>
  <si>
    <t>2002-11-12T18:00:00Z</t>
  </si>
  <si>
    <t>Planning Meeting Con't</t>
  </si>
  <si>
    <t>MEETING-7101</t>
  </si>
  <si>
    <t>2001-02-21T02:00:00Z</t>
  </si>
  <si>
    <t>Nokia issues review</t>
  </si>
  <si>
    <t>MEETING-7102</t>
  </si>
  <si>
    <t>Project Team meetings</t>
  </si>
  <si>
    <t>To set a schedule for project team meetings for the 3.5 Release.</t>
  </si>
  <si>
    <t>2001-04-20T19:00:00Z</t>
  </si>
  <si>
    <t>Lunch Donivan</t>
  </si>
  <si>
    <t>MEETING-7105</t>
  </si>
  <si>
    <t>2001-04-15T01:30:00Z</t>
  </si>
  <si>
    <t>Carmel and Nigel - Dinner</t>
  </si>
  <si>
    <t>MEETING-7106</t>
  </si>
  <si>
    <t>2001-03-01T02:00:00Z</t>
  </si>
  <si>
    <t>Sybase Tennis - Vinny  (Owe Jack 40.50)</t>
  </si>
  <si>
    <t>MEETING-7109</t>
  </si>
  <si>
    <t>Canceled: Weekly FS meeting: I-mode</t>
  </si>
  <si>
    <t>Training - SysAdmin</t>
  </si>
  <si>
    <t>MEETING-7110</t>
  </si>
  <si>
    <t>Focal Rreview Meeting/ David</t>
  </si>
  <si>
    <t xml:space="preserve">Sorry for the short notice but please plan on attending the meeting with David at 4 PM in San Francisco. It is a mandatory meeting.  Thanks Rajeev   -----Original Message----- From: </t>
  </si>
  <si>
    <t>Monday, January 29, 2001 11:18 AM To:</t>
  </si>
  <si>
    <t>Rajeev Mohindra  I am planning on sending out speadsheet today to light up the process. How about a meeting later this afternoon with the R&amp;D team around 4pm?</t>
  </si>
  <si>
    <t>MEETING-7113</t>
  </si>
  <si>
    <t>meeting to dicuss outstanding bugs on 2.5 GA</t>
  </si>
  <si>
    <t>We'll have to make a decision on the following outstanding bugs.  Server  (all P5)  2502 3533 3564 3562 3563 3010  Designer 3554 (currently P4)</t>
  </si>
  <si>
    <t>MEETING-7114</t>
  </si>
  <si>
    <t>2001-05-13T23:00:00Z</t>
  </si>
  <si>
    <t>Dinner Vinny &amp; Chris</t>
  </si>
  <si>
    <t>Deegan/ Ruth Coffee: 650-867-6512, Desk: 894-2419</t>
  </si>
  <si>
    <t>MEETING-7116</t>
  </si>
  <si>
    <t>1-1 Ann/Ruth</t>
  </si>
  <si>
    <t>MEETING-7117</t>
  </si>
  <si>
    <t>FW: Meeting with NSD: Japanese Development Firm</t>
  </si>
  <si>
    <t xml:space="preserve">To determine how we can use them.   -----Original Appointment----- From: </t>
  </si>
  <si>
    <t>Toshiya Otani   Sent:</t>
  </si>
  <si>
    <t>Wednesday, May 30, 2001 1:16 PM To:</t>
  </si>
  <si>
    <t>Toshiya Otani; Rajeev Mohindra When:</t>
  </si>
  <si>
    <t>Conference Room - Sausalito  Rajeev,  This is the meeting we just talked about. It will be a very casual meeting explaining their services here in the US, and discussions around potential areas that we might be able to use their help. Thanks for your time.   FYI, Prakash and Venk have met some of their people in Tokyo and in San Jose, so you can get a second opinion as to who they are from them as well.   Toshi  ******************************   Steve,  The folks from a development firm in Japan called NSD (they are developing the eBank application and also want to get a relationship going with their US entity for possible development help for our Japanization efforts) is coming in and I wanted to set a introductory meeting with them on this date.   Please feel free to bring in anyone you feel appropriate for such a discussion. FYI, two of their directors and an engineer will be coming. Thanks.  Toshi</t>
  </si>
  <si>
    <t>MEETING-7119</t>
  </si>
  <si>
    <t>2001-03-30T00:00:00Z</t>
  </si>
  <si>
    <t>Action to be taken:  1. #4370: Windows 2000 install steps to be verified: Howard 2. #4372: Sample App : Tony to close: Nihar to verify with 2.5: Nihar    3. #4371: html option list: Ravi: requires one class file change 4. #4335: 'target' : Tony : requires one class file change  -----------------------------------------------------------------------------------  Doc: Ravi and Tony to categorize / prioritize bugs in release notes and send to Ruth   -----------------------------------------------------------------------------------  Bugs being investigated (since morning):  1. #4374: java.lang.InterruptedException in EPServlet: Ravi: Invalid 2. #4381: NullPointer Exception : Ravi 3. #4385: JSSE and WinInet fetch different pages for app myyahoo: Ravi  ----------------------------------------------------------------------------------- Action taken  Files changed:  1. Include splash screen for Install/ Admin : Nihar/Rajdeep  2. Include splash screen for EMDS: Dondi 3. Admin jar includes one more class file: Nihar 4. #4372: Sample App: Tony    Marked bugs resolved/ Downgraded to P3:   1. #4361: html page displayes incorrectly: Ritesh: Service pack 6 issue: P3 2. #3700: Not reproducable Richard bug: Tony: P3 3. #4382: html option list: Ravi: Invalid  -----------------------------------------------------------------------------------  Patch install: Nihar/ Diva  -----------------------------------------------------------------------------------</t>
  </si>
  <si>
    <t>MEETING-7120</t>
  </si>
  <si>
    <t>Ann/ Ruth 1-1</t>
  </si>
  <si>
    <t>Rescheduling our original 1-1</t>
  </si>
  <si>
    <t>2001-03-21T00:30:00Z</t>
  </si>
  <si>
    <t>Ruth's office</t>
  </si>
  <si>
    <t>Updated: Discuss detailed task list</t>
  </si>
  <si>
    <t>MEETING-7122</t>
  </si>
  <si>
    <t>2001-05-16T15:00:00Z</t>
  </si>
  <si>
    <t>Dean working from Home</t>
  </si>
  <si>
    <t>MEETING-7124</t>
  </si>
  <si>
    <t>2001-03-09T03:00:00Z</t>
  </si>
  <si>
    <t>Sally Dinner</t>
  </si>
  <si>
    <t>MEETING-7127</t>
  </si>
  <si>
    <t>2001-02-05T22:30:00Z</t>
  </si>
  <si>
    <t>Project planning  - doc</t>
  </si>
  <si>
    <t>Om,  let me know if this works for you. If it doesn't, let me know of another time that suits better and I'll reschedule this meeting. I think it would be good to meet weekly.</t>
  </si>
  <si>
    <t>MEETING-7129</t>
  </si>
  <si>
    <t>2001-05-23T16:00:00Z</t>
  </si>
  <si>
    <t>Ann helped out with printing the docs abd dean the web site</t>
  </si>
  <si>
    <t>E*TRADE weekly call</t>
  </si>
  <si>
    <t>MEETING-7130</t>
  </si>
  <si>
    <t>Updated: Daily IDC confrerence call</t>
  </si>
  <si>
    <t>Content Investigation meeting</t>
  </si>
  <si>
    <t>MEETING-7134</t>
  </si>
  <si>
    <t>2001-05-17T01:00:00Z</t>
  </si>
  <si>
    <t>Movie with Chris</t>
  </si>
  <si>
    <t>Meet with jacinda on JDBC</t>
  </si>
  <si>
    <t>MEETING-7136</t>
  </si>
  <si>
    <t>2001-01-22T18:00:00Z</t>
  </si>
  <si>
    <t>Lunch with Andy, martha, Vic, martha</t>
  </si>
  <si>
    <t>MEETING-7137</t>
  </si>
  <si>
    <t>2001-05-12T23:00:00Z</t>
  </si>
  <si>
    <t>BBQ Carmel &amp; Nigel</t>
  </si>
  <si>
    <t>MEETING-7138</t>
  </si>
  <si>
    <t>2001-01-13T01:00:00Z</t>
  </si>
  <si>
    <t>Review of Project Plan for Rel 2.6</t>
  </si>
  <si>
    <t>MEETING-7140</t>
  </si>
  <si>
    <t>Updated: FS weekly meeting for EAI (See Beyond)</t>
  </si>
  <si>
    <t>MEETING-7141</t>
  </si>
  <si>
    <t>Mass - Ann</t>
  </si>
  <si>
    <t>MEETING-7143</t>
  </si>
  <si>
    <t>Discuss detailed task list</t>
  </si>
  <si>
    <t>Ruth,  Let us discuss and update the task list.  Om</t>
  </si>
  <si>
    <t>MEETING-7146</t>
  </si>
  <si>
    <t>Physio/Training</t>
  </si>
  <si>
    <t>Courtside</t>
  </si>
  <si>
    <t>USTA captain meeting @6.00</t>
  </si>
  <si>
    <t>2001-05-09T16:00:00Z</t>
  </si>
  <si>
    <t>Training - SsAdmin</t>
  </si>
  <si>
    <t>MEETING-7154</t>
  </si>
  <si>
    <t>Brian</t>
  </si>
  <si>
    <t>MEETING-7155</t>
  </si>
  <si>
    <t>Faultline with Carmel/ Caroline</t>
  </si>
  <si>
    <t>MEETING-7158</t>
  </si>
  <si>
    <t>MEETING-7159</t>
  </si>
  <si>
    <t>2001-02-20T03:30:00Z</t>
  </si>
  <si>
    <t>7:30 at Rock Rottom Elba/ Kathy</t>
  </si>
  <si>
    <t>Quarterly Managers' Meeting</t>
  </si>
  <si>
    <t>There is no agenda yet.  I will update you as it becomes available.  Amy</t>
  </si>
  <si>
    <t>MEETING-7168</t>
  </si>
  <si>
    <t>2001-07-05T15:30:00Z</t>
  </si>
  <si>
    <t>Ann out</t>
  </si>
  <si>
    <t>Ruth in Vancouver</t>
  </si>
  <si>
    <t>MEETING-7172</t>
  </si>
  <si>
    <t>This meeting has been moved to Wednesday.</t>
  </si>
  <si>
    <t>MEETING-7174</t>
  </si>
  <si>
    <t>Bill Deegan/ Scott Hatten Lunch</t>
  </si>
  <si>
    <t>MEETING-7177</t>
  </si>
  <si>
    <t>SFS review for Reduced data transfer</t>
  </si>
  <si>
    <t>Minimum requirement for meeting:  one representative from doc and qa each.  Om</t>
  </si>
  <si>
    <t>MEETING-7178</t>
  </si>
  <si>
    <t>2001-01-27T22:00:00Z</t>
  </si>
  <si>
    <t>Where: Alpine Inn : (650)</t>
  </si>
  <si>
    <t>Ted going away</t>
  </si>
  <si>
    <t>When: Sat. 1/27 @ 2:00 Where: Alpine Inn (formerly Rossotti's), 3915 Alpine Road, Menlo Park, (650) 854-4004 Alpine Road is off 280. Alpine Inn is 1.9 miles from 280 as you're heading towards the hills.</t>
  </si>
  <si>
    <t>MEETING-7179</t>
  </si>
  <si>
    <t>2001-06-11T15:30:00Z</t>
  </si>
  <si>
    <t>Ann out?</t>
  </si>
  <si>
    <t>MEETING-7180</t>
  </si>
  <si>
    <t>2001-03-02T23:00:00Z</t>
  </si>
  <si>
    <t>Om - project plan review</t>
  </si>
  <si>
    <t>MEETING-7181</t>
  </si>
  <si>
    <t>Functional Spec review - iMode Support in the EMDS</t>
  </si>
  <si>
    <t>Here is the functional spec.      Thanks -Tony</t>
  </si>
  <si>
    <t>MEETING-7182</t>
  </si>
  <si>
    <t>2001-02-27T18:30:00Z</t>
  </si>
  <si>
    <t>Ruth/Doug - Information Update</t>
  </si>
  <si>
    <t>Doug, We should meet up to discuss the following: - how/ when information gets communicated between documentation and training - new information for this release - new information added to training, not yet part of documentation  You may have other items that you would like to add to the list. Please feel free to do so. If this doesn't suit, as I know you're busy, please suggest another time. Thursday is the only bad day for me.  Ruth</t>
  </si>
  <si>
    <t>MEETING-7184</t>
  </si>
  <si>
    <t>Communications Meeting Venk</t>
  </si>
  <si>
    <t>MEETING-7185</t>
  </si>
  <si>
    <t>MEETING-7186</t>
  </si>
  <si>
    <t>2001-06-13T00:30:00Z</t>
  </si>
  <si>
    <t>Call Chris re Theatre works</t>
  </si>
  <si>
    <t>MEETING-7191</t>
  </si>
  <si>
    <t>1-1 with Dean on morale issues raised by Prakash</t>
  </si>
  <si>
    <t>Lunch with mamta (Shashi, Sharon)</t>
  </si>
  <si>
    <t>MEETING-7193</t>
  </si>
  <si>
    <t>2001-03-07T20:30:00Z</t>
  </si>
  <si>
    <t>Chris Lunch</t>
  </si>
  <si>
    <t>2001-06-08T15:30:00Z</t>
  </si>
  <si>
    <t>MEETING-7195</t>
  </si>
  <si>
    <t>2001-03-02T01:00:00Z</t>
  </si>
  <si>
    <t>Hook up with Dean to do 1-1</t>
  </si>
  <si>
    <t>MEETING-7196</t>
  </si>
  <si>
    <t>To review latest 3.5/4.0 plans</t>
  </si>
  <si>
    <t>Om,  I'd like to touch base with you on the current status of the plans.   Ruth</t>
  </si>
  <si>
    <t>Course development status meeting</t>
  </si>
  <si>
    <t>Chris,  Prakash brought it to my attention that you are dissatisfied with the work currently in progress for the training course. I'd like to meet up to find out the exact issues.  Regards,  Ruth</t>
  </si>
  <si>
    <t>MEETING-7199</t>
  </si>
  <si>
    <t>2001-06-30T16:00:00Z</t>
  </si>
  <si>
    <t>Chris: TheatreWorks!</t>
  </si>
  <si>
    <t>MEETING-72</t>
  </si>
  <si>
    <t>Conference call with Ruby</t>
  </si>
  <si>
    <t>MEETING-720</t>
  </si>
  <si>
    <t>meeting with Phani about Accenture</t>
  </si>
  <si>
    <t>schedule/task review</t>
  </si>
  <si>
    <t>rescheduling our 1-1, as I was out sick on Monday.</t>
  </si>
  <si>
    <t>Migrating Applications - Review meeting</t>
  </si>
  <si>
    <t>MEETING-7205</t>
  </si>
  <si>
    <t>Product Training class - Jacinda, Ann, Ruth</t>
  </si>
  <si>
    <t>MEETING-7206</t>
  </si>
  <si>
    <t>Mark Tracy Lunch</t>
  </si>
  <si>
    <t>2001-03-02T00:30:00Z</t>
  </si>
  <si>
    <t>Alex - product names</t>
  </si>
  <si>
    <t>MEETING-7208</t>
  </si>
  <si>
    <t>Conference Room - Palo Alto</t>
  </si>
  <si>
    <t>Updated: Offline Browsing - External review meeting</t>
  </si>
  <si>
    <t>san jose conference room</t>
  </si>
  <si>
    <t>Active Traders Project Meeting</t>
  </si>
  <si>
    <t>Today is Sriram's last day here.  I would like to meet to discuss the progress of the project and handing over from Sriram to Arun.  Thanks, Bithi</t>
  </si>
  <si>
    <t>MEETING-7210</t>
  </si>
  <si>
    <t>Alerts FS meeting</t>
  </si>
  <si>
    <t>MEETING-7211</t>
  </si>
  <si>
    <t>Manager's Rating meeting</t>
  </si>
  <si>
    <t>MEETING-7212</t>
  </si>
  <si>
    <t>1-1 (meeting from last Friday)</t>
  </si>
  <si>
    <t>MEETING-7213</t>
  </si>
  <si>
    <t>dinner with Tim</t>
  </si>
  <si>
    <t>MEETING-7215</t>
  </si>
  <si>
    <t>2001-01-31T21:00:00Z</t>
  </si>
  <si>
    <t>1-1 with Ann on morale issues raised by Prakash</t>
  </si>
  <si>
    <t>Send email to Carolyn, Brian, Tim - Austin</t>
  </si>
  <si>
    <t>MEETING-7217</t>
  </si>
  <si>
    <t>Product Training</t>
  </si>
  <si>
    <t>MEETING-7218</t>
  </si>
  <si>
    <t>2001-05-15T16:30:00Z</t>
  </si>
  <si>
    <t>Shobe: tech Writer interview</t>
  </si>
  <si>
    <t>MEETING-7219</t>
  </si>
  <si>
    <t>Updated: BUG meeting (morning)</t>
  </si>
  <si>
    <t>Let us have at twice a day.  Om</t>
  </si>
  <si>
    <t>MEETING-7220</t>
  </si>
  <si>
    <t>Dinner w/Bruce</t>
  </si>
  <si>
    <t>MEETING-7223</t>
  </si>
  <si>
    <t>Sumamry of discussion: Metrics and Group process for Engineering</t>
  </si>
  <si>
    <t>For R&amp;D:                                  1. Feature Development                     2. Support for AE/ TS/ OP:           3. Support PM / Sales     - Meeting Requirement                      - # request received                  4. Knowlede transfer     - Time/ Schedule                              - # of requests resolved                - # no. of queries recived        (Release milestones are met)          - # bug fixes                                   (did not have refence to a doc)     - Bugs in QA cycle                           - # features added                       - content accuracy of doc     - Post Release Bugs                         - Time / Schedule                      5. Release    For QA, Doc and Engineering we need to further discuss.  Om</t>
  </si>
  <si>
    <t>IP group meeting</t>
  </si>
  <si>
    <t>Review project status Raise Issues Communicate internal happenings in R&amp;D and company</t>
  </si>
  <si>
    <t>MEETING-7226</t>
  </si>
  <si>
    <t>Wednesday Weekly Meeting</t>
  </si>
  <si>
    <t>MEETING-7227</t>
  </si>
  <si>
    <t>Dean in Admin Training</t>
  </si>
  <si>
    <t>MEETING-7228</t>
  </si>
  <si>
    <t>Check on location</t>
  </si>
  <si>
    <t>MEETING-7229</t>
  </si>
  <si>
    <t>[rgantly, sanjay.dubey]</t>
  </si>
  <si>
    <t>offline meeting for documentation</t>
  </si>
  <si>
    <t>To discuss: - outstanding issues - device end-user requirements</t>
  </si>
  <si>
    <t>MEETING-723</t>
  </si>
  <si>
    <t>Call with Ingrid</t>
  </si>
  <si>
    <t>Updated: Meeting with divakar to discuss IDC interaction and Usage issues. [Updated time + Defined meeting procedure in case I am not there]</t>
  </si>
  <si>
    <t>Calling this meeting for Divakar.  Goal: To evaluate our progress in resolving infrastructure and communication issues with IDC. Get feedback from Divakar about the view from the other side. Brainstorm on how to improve the process. Assign action items to people to improve identified problem areas.  Procedure: Divakar will give general comments - things that went well and things that need to be improved. Divakar gives his side of the story for each feature that was developed in India. San Jose Managers responsbile for that feature will give their perspective on the feature development. For each specific case I want what could be improved on, what went well. We can have Om document this.   Engineering interaction. QA interaction. Documentation interaction.  Note: If I am not able to make it because of my personal commitment tommorow please do not hold up the meeting. It is very important that we resolve these issues. Divakar and Steve can drive this meeting in my absence.</t>
  </si>
  <si>
    <t>MEETING-7234</t>
  </si>
  <si>
    <t>2001-06-06T00:30:00Z</t>
  </si>
  <si>
    <t>????</t>
  </si>
  <si>
    <t>manager rating meeting</t>
  </si>
  <si>
    <t>Our meeting to review ratings for each of your direct reports will be next Thursday, February 8th from 330pm to 430pm. The location will be sent out early next week. Remember to turn in your spreadsheets this week if you have not already. If you cannot attend this meeting because of travel plans, let me know immediately.  Each of you will present your ratings for your direct reports. Be prepared to talk about each one and the rating you gave. The goal of this meeting is to gain further understanding from peers and other managers on each of our employees so that we have a well rounded assessment.  Because this meeting is later than originally planned it may impact the actual implementation of merit increases. If this happens we will still pay retroactively, it may just mean that it won't be reflected in checks until the end of the month. You will still be able to communicate to employees their approved increase after you receive your approved spreadsheets, you will just have more time to do this.</t>
  </si>
  <si>
    <t>prakash/Ruth 1-1</t>
  </si>
  <si>
    <t>To discuss: Reviews - Jacinda Project plan for 2.6 Any other items</t>
  </si>
  <si>
    <t>Updated: Release status meeting</t>
  </si>
  <si>
    <t>2001-06-14T00:00:00Z</t>
  </si>
  <si>
    <t>Meet at Kilroy.</t>
  </si>
  <si>
    <t>Run with Lynn @5.30</t>
  </si>
  <si>
    <t>Training Room / A</t>
  </si>
  <si>
    <t>[rglover]</t>
  </si>
  <si>
    <t>Ryan's office</t>
  </si>
  <si>
    <t>Catch up on Prakash's travel and lodging needs for speaking engagements</t>
  </si>
  <si>
    <t>My office is on the A side in the Marketing department, across from Barry Phillips and Ron Silverton.</t>
  </si>
  <si>
    <t>MEETING-7249</t>
  </si>
  <si>
    <t>Business Radio 1220 - Janice Festa Show</t>
  </si>
  <si>
    <t>Ruben Simpliciano [rsimpliciano@candelori.com] Sent:</t>
  </si>
  <si>
    <t>Wednesday, February 07, 2001 3:39 PM To:</t>
  </si>
  <si>
    <t>Barry Phillips; Donna Candelori (E-mail); Gloria Chon (E-mail); Ruben Simpliciano; Ryan Glover; Sue Bowers (E-mail)  FYI:  I have confirmed Venk's appearance on The Janice Festa Show on February 20 at 2:00pm.  Amy has confirmed Venk's availability and has scheduled the appointment on his calendar.  Janice usually features CEO's of local high-tech companies to discuss recent company developments and industry trends.  The interview will take place at their San Jose studio and will be broadcast live from 2-3pm and rebroadcast from 7-8pm the same day.  Business Radio 1220 focuses on delivering news and views on business, finance and technology with an emphasis on the Silicon Valley and San Francisco.  Business Radio 1220 features a variety of programs in business, finance, technology, and healthy lifestyles. These programs are hosted by a collection of local, regional and national experts in their respective fields.  More information on Business Radio 1220 can be found at http://www.businessradio1220.com/.    ________________________  Ruben P. Simpliciano Candelori Communications tel: 408.774.3414 fax: 408.774.3419 rsimpliciano@candelori.com</t>
  </si>
  <si>
    <t>MEETING-725</t>
  </si>
  <si>
    <t>E*TRADE meeting  moved to tomorrow</t>
  </si>
  <si>
    <t>Kobe Japanese Restaurant</t>
  </si>
  <si>
    <t>Lunch for Ryan's One Year Anniversary</t>
  </si>
  <si>
    <t>Ron Bognore will call you to discuss Salesforce.com case study</t>
  </si>
  <si>
    <t>MEETING-7254</t>
  </si>
  <si>
    <t>2001-02-26T21:00:00Z</t>
  </si>
  <si>
    <t>marketing war room</t>
  </si>
  <si>
    <t>Updated: Gartner conference call on EMDS with Peter Lowber - webex</t>
  </si>
  <si>
    <t>Press Interview w/ Jade Eoyd of Internet Week</t>
  </si>
  <si>
    <t>We will initiate the call to Jade at 972-966-8999.   Jade will speak with two America West representatives (one technical, one business) just prior our call (at 9:30am).</t>
  </si>
  <si>
    <t>MEETING-7257</t>
  </si>
  <si>
    <t>[rglover, rsilverton]</t>
  </si>
  <si>
    <t>Canceled: March/April Press and Analyst Tour Mtg. w/Venk, Barry, Ron &amp; Glenn</t>
  </si>
  <si>
    <t>This meeting is on-going until complete.</t>
  </si>
  <si>
    <t>Analyst briefing w/ Alex Slawsby and Kevin Burden (IDC)</t>
  </si>
  <si>
    <t>Meeting Information Meeting ID                    5659 Meeting Telephone Number     1-800-343-4935 ext. 88 Date for your meeting        Feb 1, 2001 Scheduled Start Time         1:00 PM EST (10:00 AM PST) Scheduled Length (minutes)   60 Number of Locations          6</t>
  </si>
  <si>
    <t>MEETING-7259</t>
  </si>
  <si>
    <t>Talk to Ralph Silver &amp; Michael Robinson about budget</t>
  </si>
  <si>
    <t>We will 3-way call Ralph at 415.673.7100 and Michael at 510.428.9866.</t>
  </si>
  <si>
    <t>MEETING-726</t>
  </si>
  <si>
    <t>2001-08-30T17:00:00Z</t>
  </si>
  <si>
    <t>Bithi to patch calls together</t>
  </si>
  <si>
    <t>Joe R and Wendy B/Review Forecasting Document</t>
  </si>
  <si>
    <t>Canceled: March/April Press and Analyst Tour Mtg. w/Venk, Prakash, Amitabh, Donna, Barry, Ron, Glenn</t>
  </si>
  <si>
    <t>These mtgs. are cancelled per Matt.</t>
  </si>
  <si>
    <t>iCAP powerpoint presentation</t>
  </si>
  <si>
    <t>mkting war room</t>
  </si>
  <si>
    <t>conversation with Frank Gillet at Forrester - very interesting</t>
  </si>
  <si>
    <t>MEETING-7265</t>
  </si>
  <si>
    <t>2001-01-26T01:00:00Z</t>
  </si>
  <si>
    <t>Richard Rapaport, Venk, Prakash, Barry &amp; Ryan re: prep for upcoming analyst tour (Box lunches ordered)</t>
  </si>
  <si>
    <t>Analyst briefing w/ Sheryl Kingstone (Yankee) and John Gill (Channelwave)</t>
  </si>
  <si>
    <t>I spoke to Sheryl this morning; she was very excited about talking to us because "everyone seems to be partnering with AvocadoIT."  I'll resend Webex invitations to Sheryl and John.</t>
  </si>
  <si>
    <t>2001-02-21T23:00:00Z</t>
  </si>
  <si>
    <t>Call with Etrade about UAT</t>
  </si>
  <si>
    <t>Analyst briefing w/ Jen DiMarzio of Summit Strategies</t>
  </si>
  <si>
    <t>Call Jen at 617.266.9050.  Gloria will email a briefing doc.  I will set up webex.</t>
  </si>
  <si>
    <t>Updated: Public Relations Strategy Meeting w/Venk, Barry, Ryan, Donna Candelori, Ralph Silver &amp; Michael Robinson</t>
  </si>
  <si>
    <t>2001-04-18T16:45:00Z</t>
  </si>
  <si>
    <t>Grand Hyatt San Francisco</t>
  </si>
  <si>
    <t>IDC AppSourcing Forum - panel discussion</t>
  </si>
  <si>
    <t>The time I blocked accounts for driving back and forth to San Francisco.  I invited Ron because as a speaker you are granted one complimentary pass for a colleague or customer.  Ron, let me know if you want to attend so that I may register you.  About your panel... 11:15 - 12:15 pm  Wireless and ASPs  Moderator: Amy Mizoras, Senior Analyst, Applications and ASP Research, IDC  Panelists:  Tom Brennan, Vice President of Strategic Alliances, OpenAir.com, Inc. Keith Raffel, Chairman &amp; Founder, UpShot  Gerald M. LeBow, Co-chairman and Founder, Vytek Wireless, Inc.  Prakash Iyer, Founder and CTO, AvocadoIT, Inc.  What is really going on with wireless technologies in the ASP space? Who wants it, and how will ASPs benefit from incorporating wireless into their ASP offerings? Will wireless be another revenue stream for ASPs? Join IDC and a panel of ASPs who are actually "doing wireless" as we discuss strategies and best practices for building this technology into your ASP business. In addition, Ms. Mizoras will present demand-side survey data from IDC's recent survey on adoption of wireless ASP services.  The Venue: Grand Hyatt San Francisco &lt;http://www.hyatt.com/usa/san_francisco/hotels/hotel_sfous.html&gt; 345 Stockton Street San Francisco, CA 94108 Telephone: 415-398-1234</t>
  </si>
  <si>
    <t>Analyst briefing w/ Callie Nelsen and Charul Vyas</t>
  </si>
  <si>
    <t>Call Callie at 512-469-5518. I'll set up webex.</t>
  </si>
  <si>
    <t>web training</t>
  </si>
  <si>
    <t>if  you guys are serious about backing me up with text changes only while I am out, then this is a good time to learn. how bout 45 min to go over the basics?  thx. jm</t>
  </si>
  <si>
    <t>San Jose Convention Center</t>
  </si>
  <si>
    <t>OEM speaking engagement - Ron</t>
  </si>
  <si>
    <t>Updated:  change of time - teleconference with Forrester analyst Frank Gillet; Ron to initiate at 617-613-6017; email fgillett@forrester.com</t>
  </si>
  <si>
    <t>MEETING-7279</t>
  </si>
  <si>
    <t>Tentative Messaging Meeting with E*TRADE</t>
  </si>
  <si>
    <t>They would like to do this in the morning instead.  This is the only block we had available.</t>
  </si>
  <si>
    <t>Meet with Arun for the PM Tool</t>
  </si>
  <si>
    <t>Party Store Soirée's</t>
  </si>
  <si>
    <t>2001-01-02T19:15:00Z</t>
  </si>
  <si>
    <t>Press interview w/Denise Dubie, Network World</t>
  </si>
  <si>
    <t>Tuesday, January 2, 2001</t>
  </si>
  <si>
    <t xml:space="preserve"> Time</t>
  </si>
  <si>
    <t>11:15 AM - 12:00 PM PST</t>
  </si>
  <si>
    <t xml:space="preserve"> Contact</t>
  </si>
  <si>
    <t>Denise Dubie, Staff Writer</t>
  </si>
  <si>
    <t xml:space="preserve"> Company</t>
  </si>
  <si>
    <t>Network World</t>
  </si>
  <si>
    <t xml:space="preserve"> Address</t>
  </si>
  <si>
    <t>118 Turnpike Road, Southborough, MA 01772</t>
  </si>
  <si>
    <t xml:space="preserve"> Phone</t>
  </si>
  <si>
    <t>508-490-6406- EP to initiate the call</t>
  </si>
  <si>
    <t xml:space="preserve"> Fax</t>
  </si>
  <si>
    <t>508-490-6438</t>
  </si>
  <si>
    <t xml:space="preserve"> Email</t>
  </si>
  <si>
    <t>ddubie@nww.com</t>
  </si>
  <si>
    <t xml:space="preserve"> Org Type</t>
  </si>
  <si>
    <t>Newspaper</t>
  </si>
  <si>
    <t xml:space="preserve"> Org Focus</t>
  </si>
  <si>
    <t>Networking</t>
  </si>
  <si>
    <t xml:space="preserve"> Circulation</t>
  </si>
  <si>
    <t xml:space="preserve">   Overview</t>
  </si>
  <si>
    <t xml:space="preserve"> Network World is an 80+ page weekly tabloid newspaper that offers news and features for major corporate users of enterprise network products and services. The mission is 'to empower network IS professionals with the knowledge to deliver the open applications and infrastructure required to meet their evolving business needs.' The newspaper covers product, technology, and industry news, and includes analytical articles on trends, issues, vertical industries, and management concerns. Case histories showing how users have benefited from networking are a staple of the publication.   Network World is available on the World Wide Web at &lt;http://www.nwfusion.com&gt;</t>
  </si>
  <si>
    <t xml:space="preserve">  Contact</t>
  </si>
  <si>
    <t xml:space="preserve"> Denise Dubie, Staff Writer</t>
  </si>
  <si>
    <t xml:space="preserve"> Dubie is a contact for the Enterprise Applications section.   Topics covered - Networking: enterprise networking; Software applications.</t>
  </si>
  <si>
    <t xml:space="preserve">  Notes</t>
  </si>
  <si>
    <t xml:space="preserve"> Denise is working on a story to give network managers some tips and insight into how to manage their mobile users who may be using various wireless devices.  She is interested in speaking to some of AvocadoIT's customers about their experiences with mobile users.  To add color to the story as well, she is looking at anecdotes and stories of what not to do.  She is looking to give readers some options to consider when managing mobile users in an extended enterprise.</t>
  </si>
  <si>
    <t>MEETING-7284</t>
  </si>
  <si>
    <t>TBD - Any suggestions?</t>
  </si>
  <si>
    <t>Debbie M's - 1 year Celebration Lunch</t>
  </si>
  <si>
    <t>MEETING-7285</t>
  </si>
  <si>
    <t>2001-03-08T01:00:00Z</t>
  </si>
  <si>
    <t>Meeting with Ryan</t>
  </si>
  <si>
    <t>Follow-up to last PR Mtg. w/Venk, Donna C, Barry, Ryan</t>
  </si>
  <si>
    <t>E*TRADE PR call--bridge to follow</t>
  </si>
  <si>
    <t>Gartner Show</t>
  </si>
  <si>
    <t>Barry's Office - 301.340.7788 ext. 2259</t>
  </si>
  <si>
    <t>Press Interview w/ Jay Krasnow, Electronic Commerce News</t>
  </si>
  <si>
    <t>MEETING-729</t>
  </si>
  <si>
    <t>call to bonnie</t>
  </si>
  <si>
    <t>MEETING-7291</t>
  </si>
  <si>
    <t>2001-03-03T00:00:00Z</t>
  </si>
  <si>
    <t>Review presentations for DCI Chicago and N+I Las Vegas</t>
  </si>
  <si>
    <t>2001-01-17T17:30:00Z</t>
  </si>
  <si>
    <t>Press Interview w/ Paul Korzeniowski of M-Business Magazine</t>
  </si>
  <si>
    <t>yippee! another round-up article.  We will initiate the call to Paul at 978-440-8648.</t>
  </si>
  <si>
    <t>[ricardo.garcia]</t>
  </si>
  <si>
    <t>2001-05-25T17:00:00Z</t>
  </si>
  <si>
    <t>Updated: Call with Sinclair, Michael, Kean about Accenture ICE presentation on 6/1</t>
  </si>
  <si>
    <t>Meeting has been changed so that Kean Foo can also make the call.    FYI,  I'm having a conference call with Sinclair and Michael of Accenture, who will be doing the presentations at ICE in Palo Alto on June 1. I'll be talking with them about what they are presenting and what our presentation could/should include.   contacts: sinclair.k.wu@accenture.com; michael.hwa@accenture.com  dialin: Phone number:       877-714-4700 Meeting ID:         0004</t>
  </si>
  <si>
    <t>2001-02-17T00:00:00Z</t>
  </si>
  <si>
    <t>Prepare status report and send to Dan</t>
  </si>
  <si>
    <t>Prepare for HP and Accenture training</t>
  </si>
  <si>
    <t>2001-05-14T17:00:00Z</t>
  </si>
  <si>
    <t>Updated: Call with Accenture to discuss pricing model for Sun RFP.   Components from MSB and AvocadoIT.</t>
  </si>
  <si>
    <t>Ed Mahon said that he is planning for a call at 10am PST on Monday to talk through the pricing for using the MSB.  Note that this was before the bidders conference when Sun threw in the surprise that they will be providing elevated floor space in their facility in Broomsfield, CO.  Its essentially an on site installation, with the support/maintenance somewhat split between Sun and vendor.</t>
  </si>
  <si>
    <t>2002-11-06T18:00:00Z</t>
  </si>
  <si>
    <t>Mark will be out of town so this E-Manager's Meeting (11/6) is cancelled.  Thanks, Amy</t>
  </si>
  <si>
    <t>MEETING-7300</t>
  </si>
  <si>
    <t>Conference Call to discuss United's RFP</t>
  </si>
  <si>
    <t xml:space="preserve">Telephone#:   </t>
  </si>
  <si>
    <t xml:space="preserve">1-877-714-4670 ID#:      </t>
  </si>
  <si>
    <t>Lunch with Elba &amp; Dan</t>
  </si>
  <si>
    <t>MEETING-7302</t>
  </si>
  <si>
    <t>2001-08-24T23:30:00Z</t>
  </si>
  <si>
    <t>teleconference and WebEx Demo to be setup</t>
  </si>
  <si>
    <t>Updated: Sneller-Tech Overview and WebEx Demo</t>
  </si>
  <si>
    <t>[Being that I am out of the office this week, Ricardo: please setup the WebEx session and email details to Janie. Janie, you've already provided an overview of EP at a corporate level. At this time, we have further focused our selling and marketing efforts on FFA - this is the "sweet spot" for our business. Should Sneller have a customer looking to out-fit a FFA reqt, let us know and the red-carpet can be easily rolled out! Good luck to both of you!!]  Sneller has customers that are asking for wireless connectivity, rather than the wired synching capabilities that their customers have today. They are looking for a partner in the wireless business and Janie Specketer, as a consultant, introduced AvocadoIT to them as a consideration. The audience will be fairly technical. They are kicking around a few ideas such as become certified in building EP mobile app's as a service to their customers, and/or reselling the application, etc.  Sneller is a reseller for DataStream, Symbol, and others and has some nice customers like the Telecom company, Qwest.  Presentation Activities: - Mike: conduct general intro questions to gain sign-off on this presentation demo - Mike: 1-2 slides for brief company overview. - Ricardo: 7-10 slides on the technology overview - speak high level - Ricardo: show Studio and how easy it is to use to create a mobile app…maybe the "building a simple E*Trade app" demo you do? - Mike/Ricardo:  be prepared to discuss hosting options such as: condo'ing? etc. - Team: determine next steps</t>
  </si>
  <si>
    <t>Send Pinnacle Connect Demo to Donna Hambric</t>
  </si>
  <si>
    <t>2001-04-10T14:30:00Z</t>
  </si>
  <si>
    <t>I will call you and then we can conference in Doug Murri.</t>
  </si>
  <si>
    <t>Conference call with Doug Murri of SW Air to discuss Prakash meeting next week.</t>
  </si>
  <si>
    <t>Can you support me on this tomorrow morning?  Who is Mark Reynolds - Consultant? - He is a contractor and their Chief Architect who owns a consulting organization and has been working with SW since 1986 Who will be present at Prakash meeting: can we get Ross Holman and other executive level people- They already have executive sign off on this project What specific issues do they want to address (Aircraft Maintenance, Customer facing, alerts, etc.) What is their time frame for at least a pilot What are the specifics that he wants us to address at Prakash meeting What specific systems would they want to integrate with on the backend</t>
  </si>
  <si>
    <t>MEETING-7307</t>
  </si>
  <si>
    <t>Rehearse demo for Accenture</t>
  </si>
  <si>
    <t>Meet with Ron Silverton and discuss carrier DB findings</t>
  </si>
  <si>
    <t>Weekly call with Etrade Canada</t>
  </si>
  <si>
    <t>Pay a visit to David Chan</t>
  </si>
  <si>
    <t>2001-05-25T16:30:00Z</t>
  </si>
  <si>
    <t>Louie Mtg with III</t>
  </si>
  <si>
    <t>Guys,  This is the meeting with the Taiwan company that I was talking about. They are a government institution called III (Institute of Industrial Innovation ?). Louie Lou from Asia Tech Ventures (one of our investors) will be coming along with them. The demo should be a generic demo that covers the major capabilities of our products. I would appreciate if you could also do a tech presentation for them.   They are a possible end user, but they will be looking at us as more of a tool to experiment on and introduce to the Taiwanese companies that they have extensive relationships with. Thanks.  Toshi</t>
  </si>
  <si>
    <t>[rmoore, ricardo.garcia]</t>
  </si>
  <si>
    <t>Updated: Accenture ICE Meeting</t>
  </si>
  <si>
    <t>2001-06-01T20:30:00Z</t>
  </si>
  <si>
    <t>MEETING-7319</t>
  </si>
  <si>
    <t>408-822-3883</t>
  </si>
  <si>
    <t>Discuss application requirements with Carrie Rushing from NetApp</t>
  </si>
  <si>
    <t>2001-08-28T17:00:00Z</t>
  </si>
  <si>
    <t>Elba's maternity leave hand off</t>
  </si>
  <si>
    <t>Elba: Please call me at home: 510-243-6772</t>
  </si>
  <si>
    <t>2001-05-21T23:30:00Z</t>
  </si>
  <si>
    <t>Meeting with Ken Dowling, CTO of Infogain</t>
  </si>
  <si>
    <t>Lisa,  4:30 on Monday the 21st is good.  I will be attending with 2 others from Infogain.  We will come to the AvocadoIT building on 1st Street.  Thank you for coordinating.  Ken Dowling Chief Technology Officer  Infogain Corporation 485 Alberto Way Los Gatos, CA 95032  Office: 408.355.6005 Cell: 408.623.7046 Fax: 408.355.7000 e-Mail: kend@infogain.com</t>
  </si>
  <si>
    <t>Prepare Technical Presentation for Level 3</t>
  </si>
  <si>
    <t>Updated: Brio Technology Call - Neil Patil - 408-496-7663</t>
  </si>
  <si>
    <t>[ricardo.garcia, rsilverton]</t>
  </si>
  <si>
    <t>Temptative meeting with Mobilesys to go over technical questions</t>
  </si>
  <si>
    <t>I still haven't gotten a confirmation from Gordon, but since you all seem to be available at this time I'll try to get a commitment from him to meet with us at this time.</t>
  </si>
  <si>
    <t>MEETING-7330</t>
  </si>
  <si>
    <t>2001-04-03T00:00:00Z</t>
  </si>
  <si>
    <t>Give demo to Chris Quinter</t>
  </si>
  <si>
    <t>MEETING-7331</t>
  </si>
  <si>
    <t>Meeting with Vantra - Gather more information</t>
  </si>
  <si>
    <t>480-693-5978</t>
  </si>
  <si>
    <t>Meeting with Chris Stanley to discuss pending items and other issues</t>
  </si>
  <si>
    <t>Elba,  The plan for this meeting is to review some information Chris sent me to complete the booking funrctionality ART and possibly scope the view/change/cancel reservations functionality they want to mobilize.  Ricardo</t>
  </si>
  <si>
    <t>Matt/Ricardo 1:1</t>
  </si>
  <si>
    <t>Abilizer WebEx - Anders [415-401-3377]</t>
  </si>
  <si>
    <t>Work on Java API demo</t>
  </si>
  <si>
    <t>WebEx presentation - JDBC</t>
  </si>
  <si>
    <t>MEETING-7337</t>
  </si>
  <si>
    <t>Prepare for Stellcom demo</t>
  </si>
  <si>
    <t>- Install 3.0 - Learn how to mobilize JDBC data sources - Learn how to mobilize XML data sources - Learn how to mobilize Java data sources</t>
  </si>
  <si>
    <t>[sausalito, ricardo.garcia]</t>
  </si>
  <si>
    <t>Call with Accenture - Sun Demo</t>
  </si>
  <si>
    <t>2001-03-30T02:30:00Z</t>
  </si>
  <si>
    <t>discuss mobilesys alert delivery 1.2.6 and database lookup</t>
  </si>
  <si>
    <t>MEETING-7340</t>
  </si>
  <si>
    <t>Gather requirements for view/change reservation functionality from Chris Stanley</t>
  </si>
  <si>
    <t>Conf Room - Sausalito</t>
  </si>
  <si>
    <t>Meeting w/ecom Software [Acer subsidiary]...</t>
  </si>
  <si>
    <t xml:space="preserve">Domestic #: 1-800-559-0873 International #: 1-630-424-8417 Pass code #: 7917989 # Confirmation#: 4680962  Participants: </t>
  </si>
  <si>
    <t>- EP: Toshi (conf call in), Amit, Ty, Ricardo Venue: AvocadoIT office in San Jose (Please refer to our web site for directions, we are in the 2F of the Novell building) Agenda - Introduction of EP - Introduction of eCom - Short demo of EP Studio - Discussion of potential business relationship</t>
  </si>
  <si>
    <t>WebEx with Sneller</t>
  </si>
  <si>
    <t>1-888-327-3006  Pass Code:</t>
  </si>
  <si>
    <t>7319044  Conf. #:</t>
  </si>
  <si>
    <t>MEETING-7345</t>
  </si>
  <si>
    <t>Configure Mike Richman's Palm dev.</t>
  </si>
  <si>
    <t>http://www.placeware.com/cc/esdevents/A?id=Kenamea0802&amp;pw=attend</t>
  </si>
  <si>
    <t>Application Networks: The Next Frontier in Internet Applications and Services</t>
  </si>
  <si>
    <t>*****Test Your Browser***** To test your system configuration for compatibility, go to the following web site. http://www.placeware.com/cc/test/check.html If your test is not successful or you have any questions, please call PlaceWare Event Center Support at 800.893.8779 or 971.544.3222, Monday-Friday 7:00am-5:00pm Pacific Time. You may also email PlaceWare Event Support at eventsupport@placeware.com.  *****ON THE DAY OF THE WEBCAST***** 1.</t>
  </si>
  <si>
    <t>Please be sure to log in to the webcast 15 minutes prior to the start time. 2.</t>
  </si>
  <si>
    <t>Point your browser to  http://www.placeware.com/cc/esdevents/A?id=Kenamea0802&amp;pw=attend 3.   Enter your first and last name 4.   The Meeting ID is: Kenamea0802 5.   The Meeting Key is: attend 6.   Click Enter Conference 7.   You may be asked for your e-mail address and company name 8.</t>
  </si>
  <si>
    <t>Call in to the audio portion of the event. U.S. &amp; Canada: 800-642-6956 International: 847-413-3715</t>
  </si>
  <si>
    <t>Review Sun RFP Docs</t>
  </si>
  <si>
    <t>[rmoore, sausalito, ricardo.garcia]</t>
  </si>
  <si>
    <t>2001-06-26T23:00:00Z</t>
  </si>
  <si>
    <t>Con Call with Stellcom to discuss AMR presentation and demo</t>
  </si>
  <si>
    <t>Conference call info:  Call in number: 800-653-5390 passcode # : 7506290  confirmation  #: 4316823</t>
  </si>
  <si>
    <t>BI  demo for Paccar</t>
  </si>
  <si>
    <t>Ricardo -   let's make this a work session.  I'll walk you through the spec's and maybe we can start designing the database together.  andy</t>
  </si>
  <si>
    <t>MEETING-7352</t>
  </si>
  <si>
    <t>2001-09-11T00:00:00Z</t>
  </si>
  <si>
    <t>Updated: Malcolm Webb, Upshot-Discuss RIM and PocketPC</t>
  </si>
  <si>
    <t>MEETING-7354</t>
  </si>
  <si>
    <t>Next to Seattle Airport</t>
  </si>
  <si>
    <t>Canceled: Jim Mauer, Snr Prj Mgr and Team, Alaska, Maintenance/Review POLAR project reqts &amp; Give EP overview</t>
  </si>
  <si>
    <t>3100 S. 176th Ave, Seattle - Next to airport: Hwy 99 ("Intl Blvd"), near the Hilton Hotel. go to 176th, head East, between the the Clarion Hotel and th 7/11. 2 story, white bldg, take the side door. call him on my cell to announce myself.  Proposed Agenda: 1. Intro's 2. Who is AvocadoIT? - Mike Richman 3. Overview of POLAR Project, Phase 3 - Jim Mauer 4. EP overview of technology/case studies (Delta Case Study) - EP System Engineer 5. Next steps  Alaska is implementing MRO's product, Maximo in 3 phases. Wireless enablement is scheduled for Phase  3 which is to be deployed June/July 2002.  Our competition here: Apparently, Abaco Software's product, Veridero, is being used by their Baggage group...so there is some question about which vendor to consider.  Attendees: Sheldon Smith, Key Sponsor, Proj Mgr for the M&amp;E Jim Maurer, overall coordinator of this Maximo project Some from IS-Mike DeRouin - Pmgr representing IT (equal to Sheldon as a support to this effort) 1-2 of the M&amp;E leads who work directly with Sheldon  1.</t>
  </si>
  <si>
    <t>Do we know much about Abaco Software's product, "Veridero"? It is currently being used at Alaska in the Baggage handling area and is a competitor for us here. 2.</t>
  </si>
  <si>
    <t>Do we know much about MRO's plans to wirelessly enable their product "Maximo"? I'd hate to see this project go the same was as the United project recently went - that is to say in that case, MXI (competitor to Maximo) offered the United RFP its own wireless add-on technology which added enough capabilities that made our offering redundant. 3. We need a strong AvocadoIT positioning story that will address Alaska's current vision of how the Maximo system will be deployed to its user community. As of today, they see it as a combination of laptop usage and wireless device usage: Maintenance supervisors, engineers, and inspectors will have access to a laptop located in the hanger next to the plane being worked on AND a PDA type device (not defined as to which it will be, at this time) that inspectors and some maintenance crew will carry as they walk the planes.</t>
  </si>
  <si>
    <t>Venk/Ricardo 1:1 (per Ricardo's request)</t>
  </si>
  <si>
    <t>MEETING-7357</t>
  </si>
  <si>
    <t>Java API demo</t>
  </si>
  <si>
    <t>MEETING-7358</t>
  </si>
  <si>
    <t>http://www.silverstream.com/onlineseminars</t>
  </si>
  <si>
    <t>Technical Overview of Web Services</t>
  </si>
  <si>
    <t>Technical Overview of Web Services July 26th, 2001 Online 1:00pm - 2:00pm (Eastern Standard Time)  Check-in: 12:45pm (Eastern Standard Time)  Password:  webservices  ******************************** ONLINE SEMINAR LOGON INFORMATION  ***NEW USERS*** If you have never attended a SilverStream online seminar, please visit: http://www.silverstream.com/onlineseminars and click on the "NEW USER SETUP" button to perform a one-time setup procedure.  Once you have completed this procedure click on the "JOIN NOW" button.  This will bring you to a list of meetings currently in session.  You will want to select the "Technical Overview of Web Services".  Password is: webservices</t>
  </si>
  <si>
    <t>2001-09-05T07:00:00Z</t>
  </si>
  <si>
    <t>Hilton La Jolla</t>
  </si>
  <si>
    <t>DemoMobile 2001</t>
  </si>
  <si>
    <t>As agreed in the last AE staff meeting, these have been moved to Wed. @ 3pm  Agenda:  - Discuss eStaff meeting highlights - Discuss other activities (such as Documentation, standards, etc) - Discuss project status (brief) &amp; issues - Q&amp;A</t>
  </si>
  <si>
    <t>Burke's - 3955 Freedom Circle, Santa Clara, CA 95054-1203</t>
  </si>
  <si>
    <t>Lunch with Sun Demo Team</t>
  </si>
  <si>
    <t>Updated: Accenture Call</t>
  </si>
  <si>
    <t>Date: 12 Jun 2001  Time: 11:00:00 AM - 12:00:00 PM  Pacific Time  Moderator: Kean Foo  Call In Number: 877-714-4670 Intn'l Call In Number: 847-714-4670  Meeting ID / Participant code: 2388</t>
  </si>
  <si>
    <t>san francisco room</t>
  </si>
  <si>
    <t>discussion on alerts DB to look up carrier SMTP gateway</t>
  </si>
  <si>
    <t>2001-03-23T19:00:00Z</t>
  </si>
  <si>
    <t>Peter will be hosting a teleconference on WAGs next Friday. Dial in number is in subject, as is ID. Say you're with AvocadoIT and provide ID. If they ask for a name, provide mine (we can have multiple persons from same company with one ID)  Ron  Also 11am session; ID is MBS98  Gartner is hosting a teleconference on our industry (WAGs is their term for wireless application gateways - aka mobile application servers). Peter Lowber will be leading the discussion.  There are 2 sessions this Friday, March 23: The first is from 8am PST to 9.30am  and the second session is from 11am PST to 12.30pm  If you'd like to participate, the dial in is 203/356-4700 ID#mbs97 for the first session The second session access code is 203/356-4700 ID#mbs98.   For either session, if they ask a company name, its AvocadoIT and if they do ask for name of registrant (in addition to the ID# above) just provide mine  Ron</t>
  </si>
  <si>
    <t>2001-09-24T15:00:00Z</t>
  </si>
  <si>
    <t>US: 877-864-2794   Int'l: 773-843-6303  Passcode: 771-7968# Title: "Accenture-Sun"</t>
  </si>
  <si>
    <t>Updated: Accenture's Siebel Team at Sun/Our Siebel Beta Demo</t>
  </si>
  <si>
    <t>WE ARE CONFIRMED FOR THIS DATE...PLEASE REMEMBER-THIS IS AN 8am PST MONDAY CALL. THANKS, ALL!  This is the reschedule of the meeting I tried scheduling the past couple of weeks. The anticipated Accenture attendees will be: Jorg Heinemann, Acc Partner to Sun; Ed Mahon, Jorg's Delivery Manager; Dave Roberts, Siebel Partner in Denver; and hopefully the gentleman in Europe.  EP Roles: Mike: Host of this call Andy Wong: Schedule and Run the WebEx Demo (once this date is officially confirmed, I will get you the email addresses from Acc so you can invite them) Scott Weller: Provide the historical story behind the Siebel/EP relationship Amit/Ty: Provide appropriate introductions and tie-ins Dan/Ricardo: Listen in and be prepared for follow-on activities  I will coordinate team call the week before this meeting so that we are well coordinated.</t>
  </si>
  <si>
    <t>Saltmine Technical Presentation [WebEx]</t>
  </si>
  <si>
    <t>2001-05-16T23:00:00Z</t>
  </si>
  <si>
    <t>Updated: SFA demos</t>
  </si>
  <si>
    <t>Per Elba's request, we're pushing this back until 4pm  andy</t>
  </si>
  <si>
    <t>MEETING-7368</t>
  </si>
  <si>
    <t>2001-08-07T01:00:00Z</t>
  </si>
  <si>
    <t>Prepare Technical Overview for Sneller</t>
  </si>
  <si>
    <t>MEETING-7369</t>
  </si>
  <si>
    <t>Demo review with Jeannine from Vantra</t>
  </si>
  <si>
    <t>2001-07-30T22:00:00Z</t>
  </si>
  <si>
    <t>One on One with Ricardo</t>
  </si>
  <si>
    <t>2001-06-27T17:00:00Z</t>
  </si>
  <si>
    <t>Autodesk Call: Steve Mori, Jason Worley</t>
  </si>
  <si>
    <t>Following our previous call with the CIO, he requested we speak to their lead architect, Steve Mori.  Jason Worley will also be on the call.  It is likely that these two will know Brience, so we need to speak to our backend story, alert generation, relationship with companies they already use (Salesforce.com), etc.  The purpose of the call according to Joe was to make sure his key tech people were initially comfortable with us, and then for us to dig into their different groups to see how we could help.  I don't want to get technical, but I felt like we should have someone like Ricardo on the line, given the two people on their side will be technical...  877-864-2237 passcode: 7205283#</t>
  </si>
  <si>
    <t>Possible demonstration with Elba and customer</t>
  </si>
  <si>
    <t>2001-03-30T00:30:00Z</t>
  </si>
  <si>
    <t>(678)923-6413</t>
  </si>
  <si>
    <t>Interview with Dan Juengst</t>
  </si>
  <si>
    <t>2001-05-23T20:00:00Z</t>
  </si>
  <si>
    <t>Discuss demos</t>
  </si>
  <si>
    <t>Per Dan's request, we are moving the meeting to 1:00 PM instead.</t>
  </si>
  <si>
    <t>MEETING-7377</t>
  </si>
  <si>
    <t>2001-07-26T15:00:00Z</t>
  </si>
  <si>
    <t>Prepare for meeting with Sneller</t>
  </si>
  <si>
    <t>MEETING-7378</t>
  </si>
  <si>
    <t>2001-08-15T00:00:00Z</t>
  </si>
  <si>
    <t>Sun RFP meeting prep</t>
  </si>
  <si>
    <t>Review and discuss any tech issues to prep for Sun RFP meeting on Wed at Sun.</t>
  </si>
  <si>
    <t>MEETING-7379</t>
  </si>
  <si>
    <t>Conference call with Vantra</t>
  </si>
  <si>
    <t>Prepare for CGE&amp;Y discussion &amp; Level 3 meetings</t>
  </si>
  <si>
    <t>MEETING-7382</t>
  </si>
  <si>
    <t>2001-02-25T17:00:00Z</t>
  </si>
  <si>
    <t>Call Juan - Birthday</t>
  </si>
  <si>
    <t>MEETING-7383</t>
  </si>
  <si>
    <t>Level 3 Communications Call [Janie's Old Account]</t>
  </si>
  <si>
    <t>Thursday June 28th @ 8am PST.  Call in number: 800-669-6831 Passcode: 7108261#  It should last about 30 minutes or so.  We want to connect John Beutler with Mike Richman, who is taking over Janie's accounts, and for me to say hi too!  We want to understand where they are in their current wireless project, and to understand what types of other business units might also be looking to leverage wireless technologies to streamline operations.  Mike Richman and Brett Welborn (previously involved in this account) are a must.  Andy and Ricardo (also previously involved in this account) can join if they want to...</t>
  </si>
  <si>
    <t>MEETING-7384</t>
  </si>
  <si>
    <t>2001-06-12T17:30:00Z</t>
  </si>
  <si>
    <t>Updated: Internal sync up meeting prior to the Accenture call at noon</t>
  </si>
  <si>
    <t>Dial in number:  (630) 424-7645 Pass code: 6092855</t>
  </si>
  <si>
    <t>2001-04-04T20:30:00Z</t>
  </si>
  <si>
    <t>ATX will call the Milpitas Room at 408-562-7868</t>
  </si>
  <si>
    <t>Updated: Technical Conference Call Meeting with ATX 1:30 Pacific</t>
  </si>
  <si>
    <t>I have reserved the Milpitas conf room between Legal and HR.  That room ext is 7868.  Germana In Attendance from ATX Norm Feldman, ; VP Information Services Fred Hossein, ;  EVP Information Technology Ferrer, J.C.;  Tomasi, Tony;  Henry Leland;  Polito, Mark;  They are in the Dallas Conf. Room   When: Wednesday, April 04, 2001 3:30 PM-5:00 PM (GMT-06:00) Central Time (US &amp; Canada). Where: Leland CR  *~*~*~*~*~*~*~*~*~*  They came and talked with Fred and myself regarding WML transcoder solutions.  Fred requested a follow-up with the Development team. Call Scott Isgitt at 408-562-7868 For Conference call  Scott's contact info 512-514-6424  Office 512-636-1275  Mobile scott.isgitt@avocadoit.com  -  Email</t>
  </si>
  <si>
    <t>2001-09-04T22:00:00Z</t>
  </si>
  <si>
    <t>Help Fernand troubleshoot WebEx client problem on tranining room desktop</t>
  </si>
  <si>
    <t>2001-08-15T18:15:00Z</t>
  </si>
  <si>
    <t>Sun - Menlo Park - Building 16</t>
  </si>
  <si>
    <t>Updated: Sun MySales presentation/ technical exchange with Accenture</t>
  </si>
  <si>
    <t>We will be meeting Sun at Building 16 in the lobby at 11:15am.   It's located at 16 Network Circle, Menlo Park. he actual meeting is scheduled to kick off at 11:30am  The Sun campus is at the Eastern end of Willow Rd/84 which is an exit on 101. It's right before the Dumbarton bridge.  Once you get into the campus, you bear right/left depending on which building you are going to (in this case 16 Network Circle or Building 16.)</t>
  </si>
  <si>
    <t>2001-02-25T16:00:00Z</t>
  </si>
  <si>
    <t>MEETING-7392</t>
  </si>
  <si>
    <t>AvocadoIT Training Room</t>
  </si>
  <si>
    <t>MEETING-7393</t>
  </si>
  <si>
    <t>Help Mike setup his Palm VII</t>
  </si>
  <si>
    <t>Meeting with Donna - Pinnacle Connect</t>
  </si>
  <si>
    <t>Tech. Pres, tool demo</t>
  </si>
  <si>
    <t>Updated: HP Technical Consulting Organization training session</t>
  </si>
  <si>
    <t>WebEx Technical Presentation to HP's Technical Consulting Organization.   We will need to set up the WebEx meeting for:  Meeting name: "AvocadoIT Technical Presentation" Password:  "hptco"   HP provided the dialin number: Call in number:  (404/T) 774-4106 Pass Code: 4738</t>
  </si>
  <si>
    <t>Ron's office</t>
  </si>
  <si>
    <t>Discuss available demos with Ron for Gartner presentation</t>
  </si>
  <si>
    <t>MEETING-7399</t>
  </si>
  <si>
    <t>Updated: CGEY Discussion Conference call</t>
  </si>
  <si>
    <t>Call in #: 1-888-311-0089  Passcode: 6684622#</t>
  </si>
  <si>
    <t>MEETING-7401</t>
  </si>
  <si>
    <t>Meeting with America West</t>
  </si>
  <si>
    <t>MEETING-7402</t>
  </si>
  <si>
    <t>2001-04-25T07:00:00Z</t>
  </si>
  <si>
    <t>Meeting in San Francisco - Vantra</t>
  </si>
  <si>
    <t>MEETING-7403</t>
  </si>
  <si>
    <t>2001-06-15T16:30:00Z</t>
  </si>
  <si>
    <t>Meeting with Pinnacle Connect to review prototype for their application</t>
  </si>
  <si>
    <t>8550 Freeport Prkwy  972-753-6284</t>
  </si>
  <si>
    <t>FW: Meeting with Fred Hossein of ATX</t>
  </si>
  <si>
    <t>Scott Isgitt   Sent:</t>
  </si>
  <si>
    <t>Monday, March 26, 2001 7:46 AM To:</t>
  </si>
  <si>
    <t>Scott Isgitt; Elba Linscott When:</t>
  </si>
  <si>
    <t>Wednesday, March 28, 2001 10:00 AM-11:30 AM (GMT-08:00) Pacific Time (US &amp; Canada); Tijuana. Where:</t>
  </si>
  <si>
    <t>8550 Freeport Prkwy  972-753-6284  Conf Call info for SE Support Dial-in is: 1-888-313-1402 Pass code: 6075161 Confirmation: 3740135</t>
  </si>
  <si>
    <t>Elba's maybe last pregnancy lunch. :-]</t>
  </si>
  <si>
    <t>WebEx Seminar with HP Consulting</t>
  </si>
  <si>
    <t>[ricardo.garcia, sanjay.dubey]</t>
  </si>
  <si>
    <t>2001-08-03T16:00:00Z</t>
  </si>
  <si>
    <t>3.5 Offline capabilities meeting</t>
  </si>
  <si>
    <t>Clarify questions on capabilities of offline functionality (AlwaysOn) for 3.5 release.  Call-in Number:</t>
  </si>
  <si>
    <t xml:space="preserve">1-888-311-0086 Conference #: </t>
  </si>
  <si>
    <t>761-4150# Conf ID:</t>
  </si>
  <si>
    <t>450-6972</t>
  </si>
  <si>
    <t>Lisa Q's office (please conference Kelsey in at 408.394.1054)</t>
  </si>
  <si>
    <t>Canceled: Call with E*TRADE Canada re hours - tentative</t>
  </si>
  <si>
    <t>Canceled: Demo Scenario</t>
  </si>
  <si>
    <t>This is at 1pm.  Elba sent out the appt.  andy</t>
  </si>
  <si>
    <t>MEETING-7414</t>
  </si>
  <si>
    <t>2001-07-16T15:30:00Z</t>
  </si>
  <si>
    <t>Prep for meeting with AMR</t>
  </si>
  <si>
    <t>I've booked the conf room for us to prep for the AMR meeting.  I'd suggest that we plan on a late lunch up by Livermore so that we don't get stuck last minute in afternoon traffic.</t>
  </si>
  <si>
    <t>MEETING-7415</t>
  </si>
  <si>
    <t>2001-01-31T22:00:00Z</t>
  </si>
  <si>
    <t>Call Citibank chk credit 2 acct.</t>
  </si>
  <si>
    <t>MEETING-7416</t>
  </si>
  <si>
    <t>2001-06-21T17:00:00Z</t>
  </si>
  <si>
    <t>Accenture Palo Alto office</t>
  </si>
  <si>
    <t>Sun demo dry run</t>
  </si>
  <si>
    <t>Accenture Palo Alto office  San Francisco Conference Room  1661 Page Mill Road Palo Alto, CA 94303</t>
  </si>
  <si>
    <t>MEETING-7417</t>
  </si>
  <si>
    <t>Updated: AvocadoIT/American Airlines Conference Call</t>
  </si>
  <si>
    <t>Sun Office in Dallas</t>
  </si>
  <si>
    <t>Meeting with Mike Antinozzi of Sun and sales team to discuss avocadoit</t>
  </si>
  <si>
    <t>Conference Call Info: Phone # 888-811-3741 Passcode 6472314 Conf # 3780825  We do not have a compelling story around J2ME now.   We are hand coding a J2ME application and that is about it.  If you get questions about J2ME, you should try to move on.  Here is the information:  The Breakfast is Wendesday, March 28th. You will be presenting at 9:15. Our  address is 16000 N. Dallas Parkway. Go to the receptionist on the 7th floor and  tell her you are here for Marla Lewis.  Please give us some quick bullets on the following metrics by Tuesday, so Keith  can introduce you properly.  1. Presenters Names/Titles and Quick Overview of their Company  2. Partner/Sun contract type, local sales &amp; pre-sales support structure and geo coverage  3. Go to Market Strategies/Initiatives/Differentiators  4. Specific Vertical/Account Focuses  ********************************************************************************  Here is the agenda of the Sun eMA Breakfast Club:   - Each partner gets 40min to present.  - Introduction of presenters and general company info (5min)  - Partner/Sun contract type, local sales &amp; pre-sales support structure and geo coverage (5min)  - Unique differentiators, product offerings and current sales/marketing initiatives related to Sun (20min)  - Next steps (10min)   &gt;From: Robert Moore &lt;rmoore@avocadoit.com&gt; &gt;To: "'marla.g.lewis@central.sun.com'" &lt;marla.g.lewis@central.sun.com&gt; &gt;Cc: Scott Isgitt &lt;sisgitt@avocadoit.com&gt; &gt;Subject: FW: AvocadoIT Sales Director Contact Information &gt;Date: Fri, 23 Mar 2001 11:19:04 -0800 &gt;MIME-Version: 1.0 &gt; &gt;Hi Marla, &gt; &gt;Would you also please copy me on the prep information? &gt; &gt;Regards, &gt;Robert Moore</t>
  </si>
  <si>
    <t>Updated: Call with E*TRADE Canada re hours</t>
  </si>
  <si>
    <t>MEETING-7420</t>
  </si>
  <si>
    <t>2001-09-18T02:00:00Z</t>
  </si>
  <si>
    <t>408 737-2799</t>
  </si>
  <si>
    <t>Call Irene to view home</t>
  </si>
  <si>
    <t>MEETING-7421</t>
  </si>
  <si>
    <t>2001-05-30T20:30:00Z</t>
  </si>
  <si>
    <t>Updated: SFA Demo</t>
  </si>
  <si>
    <t>This will be our last meeting to discuss requirements before we do the kickoff with AE.  andy</t>
  </si>
  <si>
    <t>MEETING-7422</t>
  </si>
  <si>
    <t>Updated: Lunch &amp; Learn [w/call in information]</t>
  </si>
  <si>
    <t>MEETING-7423</t>
  </si>
  <si>
    <t>San Jose Office</t>
  </si>
  <si>
    <t>Updated: Tim Lindemann, America West/EP Corporate Overview</t>
  </si>
  <si>
    <t>Ricardo: Although he is a longstanding customer of ours, he's lost touch with what we do and would like a comprehensive overview of all our technology. Can you support me on this presentation?  Here's a tentative agenda:  *</t>
  </si>
  <si>
    <t>Intro's - All: 5 mins *</t>
  </si>
  <si>
    <t>Brief review of America West's Wireless strategies/tactics (On-line strategies/tactics?) - Tim: 15 mins *</t>
  </si>
  <si>
    <t>How AvocadoIT customers are gaining business value from their investment in AvocadoIT technologies - within the Travel industry (BOTH, Maintenance and Repair focused (B2E) and Passenger focused (B2C)) and outside of this industry - Mike: 20 mins *</t>
  </si>
  <si>
    <t>Technical Overview and Demo's- Ricardo: 60 mins - Brainstorm on possible projects - All: 15 mins</t>
  </si>
  <si>
    <t>Prepare for Exodus meeting - Technical Slides, Demos, etc</t>
  </si>
  <si>
    <t>MEETING-7425</t>
  </si>
  <si>
    <t>Get back to John Beutler on device selection request</t>
  </si>
  <si>
    <t>MEETING-7426</t>
  </si>
  <si>
    <t>2001-08-03T15:00:00Z</t>
  </si>
  <si>
    <t>1-877-864-2237, conf# 4505423</t>
  </si>
  <si>
    <t>Conference call with Braun Consulting</t>
  </si>
  <si>
    <t>1-877-864-2237  Pass Code:</t>
  </si>
  <si>
    <t>7319167  Conf. #:</t>
  </si>
  <si>
    <t>MEETING-7427</t>
  </si>
  <si>
    <t>2001-05-04T17:00:00Z</t>
  </si>
  <si>
    <t>Meeting with Jabber.com</t>
  </si>
  <si>
    <t>MEETING-7429</t>
  </si>
  <si>
    <t>Lunch with Amit</t>
  </si>
  <si>
    <t>MEETING-7430</t>
  </si>
  <si>
    <t>SFA demo</t>
  </si>
  <si>
    <t>This should be our last meeting before engaging AE.  We need to have the final spec's ready to hand-off.  andy</t>
  </si>
  <si>
    <t>MEETING-7431</t>
  </si>
  <si>
    <t>11830 Webb Chapel Rd Suite 3000</t>
  </si>
  <si>
    <t>Meeting with Tim DeRouen-VP of Technical Operations-Southwest Securities</t>
  </si>
  <si>
    <t>Conference Call Info: Phone # 888-811-3741 Passcode 6472314 Conf # 3780825  Tuesday March 27th @ 1:30pm in Dallas.  Mydiscountbroker.com 11830 Webb Chapel Road, Suite 3000 Dallas, TX  75234  You are meeting with:  Timothy J. DeRouen Vice President, Technical Operations Mydiscountbroker.com Member NASD/SIPC T 888.882.5600 - F 469.522.2240</t>
  </si>
  <si>
    <t>2001-09-18T16:00:00Z</t>
  </si>
  <si>
    <t>242 California Street (near Battery and Front)</t>
  </si>
  <si>
    <t>Meeting with Webcor</t>
  </si>
  <si>
    <t>Matt Rossie main phone number:415-773-2370 direct: 415-773-1089</t>
  </si>
  <si>
    <t>MEETING-7433</t>
  </si>
  <si>
    <t>Call Tom Trenga @ 480 693-5760</t>
  </si>
  <si>
    <t>Conference call to discuss America West's Event Notifications project requirements</t>
  </si>
  <si>
    <t xml:space="preserve">Reminder ... Jioty, </t>
  </si>
  <si>
    <t>We can call Tom from my office, or I can conference you in. Ricardo</t>
  </si>
  <si>
    <t>Prakash and Ricardo - 1:1</t>
  </si>
  <si>
    <t>Updated: Venk/Ricardo 1:1 [per Ricardo's request]</t>
  </si>
  <si>
    <t>MEETING-7437</t>
  </si>
  <si>
    <t>2001-06-07T15:00:00Z</t>
  </si>
  <si>
    <t>Make arrangements for Exodus meeting - Travel</t>
  </si>
  <si>
    <t>2001-08-15T18:00:00Z</t>
  </si>
  <si>
    <t>Sun @ Menlo Park</t>
  </si>
  <si>
    <t>Meeting with Sun Microsystems</t>
  </si>
  <si>
    <t>1)      Overall proposal (intro level) 2)      AvocadoIT portion/functionality/status 3)      Portal &amp; web server role/status 4)      Application Server usage in this proposal 5)      Accenture's view on security alternatives 6)      Accenture's proposed phased roll-out</t>
  </si>
  <si>
    <t>2001-05-15T20:30:00Z</t>
  </si>
  <si>
    <t>WebEx Meeting with BroadVision</t>
  </si>
  <si>
    <t>MEETING-7440</t>
  </si>
  <si>
    <t>2001-07-24T07:00:00Z</t>
  </si>
  <si>
    <t>MEETING-7441</t>
  </si>
  <si>
    <t>Call-in:888-311-0089; passcode:700-3742#</t>
  </si>
  <si>
    <t>Updated: America West-Q&amp;A session with Tim Lindemann/Wireless Check-in and Alerts</t>
  </si>
  <si>
    <t>Ricardo - Your time slot will be 10-10:30am. Tim has questions about how they might approach offering passengers wireless check-in.  Emile and D'Arcy - Your time slot will be 10:30 - 11 am Pacific time. Tim has questions about alerting. He's spoken with many companies proactively calling him in this area including Par3,  Apprice, Onvoy Worldwide. Please be prepared to answer his questions in this area. Let me know if you want to setup a WebEx and speak to a couple of slides if you need. At this time, keep the conversation at more of a business descriptoin level rather than a deep technical level.  I will be on this call. I will setup the dial in phone number and update this meeting once Tim confirms his date/time with his schedule.  Thanks, all!</t>
  </si>
  <si>
    <t>MEETING-7442</t>
  </si>
  <si>
    <t>2001-05-06T01:30:00Z</t>
  </si>
  <si>
    <t>408-390-9518</t>
  </si>
  <si>
    <t>Fiesta en casa de Carlos</t>
  </si>
  <si>
    <t>Host: Carlos Restrepo/Pedro Rico Location: New House Address: 842 Padova Drive City / State: Gilroy, CA 95020 Telephone: 408-390-9518 Date: Saturday May 5, 2001 Time: 06:00 pm</t>
  </si>
  <si>
    <t>MEETING-7443</t>
  </si>
  <si>
    <t>Meeting to discuss Sun Demo</t>
  </si>
  <si>
    <t>MEETING-7444</t>
  </si>
  <si>
    <t>Get stock grant paperwork from Teresa</t>
  </si>
  <si>
    <t>InfoGain Demonstration</t>
  </si>
  <si>
    <t>Data Center across the street from Headquarters-Dallas</t>
  </si>
  <si>
    <t>Meeting with Doug Murri of Southwest Airlines</t>
  </si>
  <si>
    <t>Conference Call Info for SE: Phone # 888-811-3741 Passcode 6472314 Conf # 3780825   Southwest Airlines Doug Murri doug.murri@wnco.com 214-792-7121 2425 Wyman Dallas, TX  75235</t>
  </si>
  <si>
    <t>2001-09-17T15:30:00Z</t>
  </si>
  <si>
    <t>1-877-865-7030 (Alternate 1-773-843-6310), Passcode 7329282#</t>
  </si>
  <si>
    <t>Updated: Talk with Erika [8:30am PST/10:30am CST]</t>
  </si>
  <si>
    <t>Review Visa interactive television demo.</t>
  </si>
  <si>
    <t>2001-05-30T22:30:00Z</t>
  </si>
  <si>
    <t>WebEx demonstration to Donna from Pinnacle Connect</t>
  </si>
  <si>
    <t>Meeting with Kavitha on Test Plan for ET Canada</t>
  </si>
  <si>
    <t>2001-06-14T23:00:00Z</t>
  </si>
  <si>
    <t>3355 South 120th Place</t>
  </si>
  <si>
    <t>Exodus/Debrea Chapman 206-988-7369/Team Presentation</t>
  </si>
  <si>
    <t>Java API demo for R&amp;D</t>
  </si>
  <si>
    <t>Arrange WebEx just in case.</t>
  </si>
  <si>
    <t>[sausalito, ricardo.garcia, rsilverton]</t>
  </si>
  <si>
    <t>Sprint EBusiness Meeting with Chase</t>
  </si>
  <si>
    <t>Agenda  Critical Path to closure Current Sprint Capabilities Current AvocadoIT Capabilities Near Term Roadmap Demo of applications and other near term deliverables that generate $$ Client Sharing discussion   Prakash - you else do we need. Chase indicated his main interests are in understanding capabilities - particularly integrated online/offline - and near term products/applications  I think we should include the Siebel demo in this meeting - they are hungry for SI work</t>
  </si>
  <si>
    <t>2001-07-23T22:30:00Z</t>
  </si>
  <si>
    <t>Travel to Chicago for sales meeting</t>
  </si>
  <si>
    <t>972-753-6374</t>
  </si>
  <si>
    <t>Call Norm @ ATX</t>
  </si>
  <si>
    <t>Coordinate meeting with Siebel, ATX, and AvocadoIT.  Determine responsibilities of each party. Coordinate on deliverables and integration points.  Have Norm introduce us to their Siebel contact.</t>
  </si>
  <si>
    <t>Conference call with Ricardo and Robert Gutierrez of Lockheed Martin</t>
  </si>
  <si>
    <t>888-311-0082 - Call in Number 7005041 - Pass Code</t>
  </si>
  <si>
    <t>meeting with Darshan on UI training exercise</t>
  </si>
  <si>
    <t>2001-05-24T17:30:00Z</t>
  </si>
  <si>
    <t>Call in:1-888-330-4559, Pass Code:6698246#</t>
  </si>
  <si>
    <t>Meeting with Accenture to discuss architecture for Sun's solution</t>
  </si>
  <si>
    <t xml:space="preserve">Team, </t>
  </si>
  <si>
    <t xml:space="preserve">I haven't heard back from Kean, nor I was able to get a conference call number. I am re-scheduling it for 10:30. Your calendars look open.  Let me know if it is OK with you.  Ricardo  Team,  </t>
  </si>
  <si>
    <t xml:space="preserve">I just had a conversation with Kean Foo from Accenture and he requested setting up a meeting to discuss the voice solution and their proposed architecture for the Sun RFP.  </t>
  </si>
  <si>
    <t>I would like to setup the meeting for 8:00 to 8:30 AM. Your calendars look open, so I thought this would be a good time. I will make arrangements for a conference call number for this time.  Please let me know if this is OK with you. I will inform Kean and Elise as soon as I get a response from you.  Thanks,  Ricardo</t>
  </si>
  <si>
    <t>Dial in number - 1.877.865.7027  Pass Code - 6893041</t>
  </si>
  <si>
    <t>L3 Conference call</t>
  </si>
  <si>
    <t xml:space="preserve">All - I have confirmed with Mitch Stewart that there is NOT a Monday morning sales conference call at 8am.  Thanks!  -Lisa   Lisa, Please check with Mitch Stewart to see if we have a Monday morning Sales conference call at 8am (we usually do).   If so, then we can schedule the call at 9am PST with Prakash.  If not, then 8am will be great.  Please include in the call: Ricardo Garcia Dan Baca Andy Wong Don Giesen Brett Welborn Prakash me  Can you set up a conference call, as we'll all be calling in from different places (like cell phones or me in Colorado)?  Thanks!!! Janie    -----Original Message----- From: </t>
  </si>
  <si>
    <t>Prakash Iyer   Sent:</t>
  </si>
  <si>
    <t>Thursday, May 17, 2001 5:00 PM To:</t>
  </si>
  <si>
    <t>Lisa Crowder Cc:</t>
  </si>
  <si>
    <t>Janie Specketer     Lisa,  Pls call Janie and set up a conference call on Monday (early, around 8:00 am) and ask Janie who else should be in it other than Ricardo.    Prakash Iyer Founder &amp; Chief Technology Officer AvocadoIT, Inc. 2211 North First Street Suite 200 San Jose, CA 95131 Direct: 408.562.8030  Mobile: 408.206.1058 Fax: 408.562.8100  prakash.iyer@avocadoit.com</t>
  </si>
  <si>
    <t>FW: Demo Mobile Pre-Show Planning</t>
  </si>
  <si>
    <t>Thursday, July 26, 2001 1:56 PM To:</t>
  </si>
  <si>
    <t>Matt DiMaria; Brett Welborn; Dan Baca; Debbie Margulies When:</t>
  </si>
  <si>
    <t>Wednesday, August 01, 2001 3:30 PM-4:00 PM (GMT-08:00) Pacific Time (US &amp; Canada); Tijuana. Where:</t>
  </si>
  <si>
    <t>Demos</t>
  </si>
  <si>
    <t>2001-07-26T16:00:00Z</t>
  </si>
  <si>
    <t>Prepare for meeting with America West</t>
  </si>
  <si>
    <t>Hi Ricardo.  This is a technical call that I need your help with.  FrontRange is in our forecast - they are an ISV that focuses on the CRM/SFA space (products like Goldmine and Heat).  They want to understand how our software handles html and xml and how it would work in a licensed environment with their developers.  We have made their short list - I think Brience and Aether are the other two that did as well.  Please let me know ASAP if you can make this conference call: 888-816-7572 code: 5327479  We can talk more later about the history of this account to get you up to speed...</t>
  </si>
  <si>
    <t>2001-04-11T20:00:00Z</t>
  </si>
  <si>
    <t>webex.avocadoit.com</t>
  </si>
  <si>
    <t>Meeting with Steve White from  Stellcom</t>
  </si>
  <si>
    <t>Demostrate the EMDS capabilities to deal with multiple data sources.  Call in#: 1-888-311-0089  Passcode: 6679824#  Conf #: 3875140</t>
  </si>
  <si>
    <t>Meetings in Seattle</t>
  </si>
  <si>
    <t>FW: Prep for HP eCRM voice demo</t>
  </si>
  <si>
    <t xml:space="preserve">Ricardo and Elba,  The HP meeting scheduled for Monday has been delayed but I think it would be good for us all to meet with Donivan and understand what he did for this DB/Voice demo. So please attend this meeting if you can.  </t>
  </si>
  <si>
    <t>Wednesday, March 21, 2001 8:50 PM To:</t>
  </si>
  <si>
    <t>Meshele Ko; Donivan Fox; Barry Phillips; Rayhan Abdulmughnee When:</t>
  </si>
  <si>
    <t>Thursday, March 22, 2001 3:00 PM-4:00 PM (GMT-08:00) Pacific Time (US &amp; Canada); Tijuana. Where:</t>
  </si>
  <si>
    <t>Conference Room - Sausalito  This meeting is to prepare for the eCRM and voice demo to HP on Monday.  Donivan has put the demo together and Barry, Rayhan and Dan will do the tech presentation and drill down on voice.  Barry is at CTIA so can (hopefully) join by conf call ?</t>
  </si>
  <si>
    <t>Air New Zealand Call - Andrew Cowan: +613 9623 2626 [Andrew's phone is +613 9623 4387]</t>
  </si>
  <si>
    <t>2001-05-21T21:30:00Z</t>
  </si>
  <si>
    <t>Call Jeanneane's office</t>
  </si>
  <si>
    <t>EMDS demo for Vantra</t>
  </si>
  <si>
    <t>2001-08-09T14:30:00Z</t>
  </si>
  <si>
    <t>(877) 924-1746, Pin: 99500</t>
  </si>
  <si>
    <t>Conference Call for United RFP</t>
  </si>
  <si>
    <t>SFA demo's</t>
  </si>
  <si>
    <t>We made great progress last week.  Elba and I started to map out a set of tools that could be used for   - Pre-meeting preparation - In-Meeting - Post meeting follow-up.  We'll review the summary that Elba is writing up.  Then we'll look at priortization of features with respect to schedules &amp; releases.  Thanks!  andy</t>
  </si>
  <si>
    <t>FW: Meeting with Chase re Sprint/UnboundTech</t>
  </si>
  <si>
    <t xml:space="preserve">Ricardo,  We'll do the same tech presentation and demo we did for Sprint in Denver.  </t>
  </si>
  <si>
    <t>Tuesday, July 31, 2001 3:20 PM To:</t>
  </si>
  <si>
    <t>Ron Silverton; Dan Baca; Mike Richman; David Chan When:</t>
  </si>
  <si>
    <t>Wednesday, August 01, 2001 10:00 AM-12:00 PM (GMT-08:00) Pacific Time (US &amp; Canada); Tijuana. Where:</t>
  </si>
  <si>
    <t>2001-09-19T17:00:00Z</t>
  </si>
  <si>
    <t>242 California St.; 415-773-1089</t>
  </si>
  <si>
    <t>Matt Rossie, Tommer Catlin, Webcor/Scope a Punchlist app</t>
  </si>
  <si>
    <t>Purpose of this meeting is to listen to how they are using the Punchlist application and understand their goals with mobilizing it. We will then, off-line, discuss the size of the project and the cost of this project, then go back to them with an estimate at a later time.</t>
  </si>
  <si>
    <t>818-236-2910 x259</t>
  </si>
  <si>
    <t>Call Jeannine from Vantra and follow up on requirements</t>
  </si>
  <si>
    <t>Call Norm from ATX to get requirements process started</t>
  </si>
  <si>
    <t>[rkaur]</t>
  </si>
  <si>
    <t>2001-08-29T21:00:00Z</t>
  </si>
  <si>
    <t>in my office</t>
  </si>
  <si>
    <t>code review (JSPManager)</t>
  </si>
  <si>
    <t>2002-12-19T16:30:00Z</t>
  </si>
  <si>
    <t>Board Meeting (Dial in: 800-213-0326, pc: 366065)</t>
  </si>
  <si>
    <t>Meeting with Arun on easier maintenance of Etrade US Application</t>
  </si>
  <si>
    <t>Removed Rajdeep.</t>
  </si>
  <si>
    <t>To discuss perl scripts to replace serverStatusServlet</t>
  </si>
  <si>
    <t>Updated: Postponed: Alerts: FS weekly meeting</t>
  </si>
  <si>
    <t>Weekly status update.  Om</t>
  </si>
  <si>
    <t>Plan to troubleshoot outages to the E*trade application</t>
  </si>
  <si>
    <t>The current meeting time of 3:00 - 4:00pm on Wednesday is not suitable for some.  I hope 11:00 - 12:00pm on Thursday is a more suitable time.  Please let me know.  Thanks, Bithi --------------------------------------------------  In the last two weeks we have had two outages of the E*trade application.  The first outage occurred last thursday when the Palm and RIM applications could not be accessed for half hour.  The second outage was yesterday when the Smartphone application on Sprint "only" gave error inside the application.  In both the cases we do not have a resolution on the problem and we have not been able to give a satisfactory response to E*trade.  This meeting with OPS, Support &amp; AE is to find out gaps in our ability to troubleshoot such issues and see how we can best fill these gaps.  And also develop plan to respond back to E*trade quickly.  Thanks, Bithi</t>
  </si>
  <si>
    <t>Rajeev and Rajdeep - 1:1</t>
  </si>
  <si>
    <t>Review of SFS for Rendering images as label on Button</t>
  </si>
  <si>
    <t>Updated: EAIM Phase 2 - internal review meeting</t>
  </si>
  <si>
    <t>Rajdeep:1-1</t>
  </si>
  <si>
    <t>2001-01-03T01:00:00Z</t>
  </si>
  <si>
    <t>Canceled: weekly 1-1 meetings</t>
  </si>
  <si>
    <t>2001-04-12T23:30:00Z</t>
  </si>
  <si>
    <t>Review SFS: i18n of reporting</t>
  </si>
  <si>
    <t>Updated: FS meeting ; alerts</t>
  </si>
  <si>
    <t>MEETING-7534</t>
  </si>
  <si>
    <t>It will be a short meeting.  Agenda:  update project plan 4.0 tasks for this week</t>
  </si>
  <si>
    <t>Review SFS to LimitKeepAliveInterval ref Buf#4482</t>
  </si>
  <si>
    <t>Meet with John on Etrade US issues</t>
  </si>
  <si>
    <t>Canceled: Design meeting for Generic Adapter</t>
  </si>
  <si>
    <t>2001-08-06T20:30:00Z</t>
  </si>
  <si>
    <t>Fremont conference room</t>
  </si>
  <si>
    <t>Review of specs for bug#1261(title for setting bookmark for hdml phones</t>
  </si>
  <si>
    <t>to discuss bug 1412</t>
  </si>
  <si>
    <t>MEETING-7559</t>
  </si>
  <si>
    <t>[rmanocha]</t>
  </si>
  <si>
    <t>Saratoga Conference Room</t>
  </si>
  <si>
    <t>Meeting w/ Sanjay</t>
  </si>
  <si>
    <t>Discuss Etrade Contract</t>
  </si>
  <si>
    <t>Dave &amp; Busters Night</t>
  </si>
  <si>
    <t>MEETING-7564</t>
  </si>
  <si>
    <t>Nilesh's Office</t>
  </si>
  <si>
    <t>MEETING-7565</t>
  </si>
  <si>
    <t>Call w/ Michael Lee</t>
  </si>
  <si>
    <t>2001-01-29T19:30:00Z</t>
  </si>
  <si>
    <t>1/1 with Rishi</t>
  </si>
  <si>
    <t>MEETING-7568</t>
  </si>
  <si>
    <t>By Phone with Judy</t>
  </si>
  <si>
    <t>Discussion about Test Plan Template</t>
  </si>
  <si>
    <t>2001-03-21T16:00:00Z</t>
  </si>
  <si>
    <t>call to accenture</t>
  </si>
  <si>
    <t>if Bonnie has not sent the mail with the URLs send her a reminder mail. Check with Kavitha on generating the test plan for ET Canada</t>
  </si>
  <si>
    <t>2001-05-10T18:30:00Z</t>
  </si>
  <si>
    <t>2001-03-20T20:00:00Z</t>
  </si>
  <si>
    <t>Rishi's Phone</t>
  </si>
  <si>
    <t>Conference Call w/ Judy</t>
  </si>
  <si>
    <t>Rishi's personal time</t>
  </si>
  <si>
    <t>[rmanocha, sanjay.dubey]</t>
  </si>
  <si>
    <t>Sanjay's Office</t>
  </si>
  <si>
    <t>Lunch w/ Sanjay</t>
  </si>
  <si>
    <t>Let's plan for 12:30..... worst case, we'll go at 12:45.</t>
  </si>
  <si>
    <t>Betty's going away lunch</t>
  </si>
  <si>
    <t>As you know, Betty will be pursing an opportunity outside of AvocadoIT.  Let's get together to wish her best of luck in her new adventure!  Please reply so that we can make reservations.  Thanks, Elba</t>
  </si>
  <si>
    <t>Important Call - RA</t>
  </si>
  <si>
    <t>2001-04-05T22:00:00Z</t>
  </si>
  <si>
    <t>Kathy Chancellor; Jacinda Johnson; Jarmen Givargis; Phil Gonzales; Andrew Wagoner; Laura Henderson; Amit Vyas When:</t>
  </si>
  <si>
    <t>Thursday, April 05, 2001 3:00 PM-4:00 PM (GMT-08:00) Pacific Time (US &amp; Canada); Tijuana. Where:</t>
  </si>
  <si>
    <t>MEETING-7594</t>
  </si>
  <si>
    <t>Steve Jarvis, Alaska Airlines - Review Streamline Options</t>
  </si>
  <si>
    <t>Call in time: 1pm PST  dial in: 888-311-0089 Passcode: 648-77-76"#"  CONFIRMATION NUMBER 403 33 88</t>
  </si>
  <si>
    <t>MEETING-7597</t>
  </si>
  <si>
    <t>2001-05-22T22:30:00Z</t>
  </si>
  <si>
    <t>Updated: Teleconf with Steve Jarvis/Michael Lee to review SOW's</t>
  </si>
  <si>
    <t>Teleconference Details:  Tuesday, May 22 from 3:30PM - 4:30 PM Title: Alaska Airlines  888-311-0082 passcode 659-21-36# confirmation 410-80-13</t>
  </si>
  <si>
    <t>Lunch w/ Rayhan</t>
  </si>
  <si>
    <t>2002-11-11T17:00:00Z</t>
  </si>
  <si>
    <t>Tell Ruth about the 7th</t>
  </si>
  <si>
    <t>Call w/ Judy</t>
  </si>
  <si>
    <t>Call with Salesforce</t>
  </si>
  <si>
    <t>Call w/ Mike Stoner</t>
  </si>
  <si>
    <t>Meeting to go over Customer Delivery deliverable re: Kick Off Meeting worksheet</t>
  </si>
  <si>
    <t>Lunch Meeting with David Chan</t>
  </si>
  <si>
    <t>Rishi please let me know asap if this will work for you.</t>
  </si>
  <si>
    <t>MEETING-761</t>
  </si>
  <si>
    <t>Bithi's / Glenn's office</t>
  </si>
  <si>
    <t>call with OnDevice</t>
  </si>
  <si>
    <t>Darshan's Office</t>
  </si>
  <si>
    <t>Fleet Kickoff Meeting</t>
  </si>
  <si>
    <t>MEETING-762</t>
  </si>
  <si>
    <t>santa clara conference room</t>
  </si>
  <si>
    <t>Discuss Etrade new PDA UI</t>
  </si>
  <si>
    <t>Agenda: Etrade is proposing a new UI for the Etrade PDA application, to be used for Pocket PC too.  We believe the UI cannot the implemented the way it has been proposed.  But we would like to consult with you.  We would also like to find out if any changes are being proposed in the EMAS 3.5 that could have repercussions on the proposed UI.    Thanks, Bithi</t>
  </si>
  <si>
    <t>[rmanocha, sng]</t>
  </si>
  <si>
    <t>Updated: Etrade knowledge transfer - meeting two</t>
  </si>
  <si>
    <t>The knowledge transfer meeting has been postponed to Tuesday, June 5, from 2:00pm - 3:30pm. -------------------------------------------------- Hi,  I was planning for knowledge transfer in two sessions of one hour each.  The first session would be where Arun will demonstrate the three applications on emulator.  The second session would cover the typical maintenance issues we come across.  The third would be an email with information about the weekly report I send to Etrade, Time Entry bill, etc.  I would like the second on May 31st 2:00pm - 3:00pm where Stephen will give an overview of the escalation process, we will go through a list of issues against which cases have been opened in the last one month and Arun will talk about the setup of the Monitoring Tool.  Thanks, Bithi</t>
  </si>
  <si>
    <t>Rishi's office</t>
  </si>
  <si>
    <t>Lunch followed by a quick status meeting</t>
  </si>
  <si>
    <t>Let's go grab lunch together and have a quick status meeting (&lt; 30 mins) afterwards.  Let's discuss the following topics in our meeting:  *</t>
  </si>
  <si>
    <t>Bring up any issues that have come up while developing the application(s). *</t>
  </si>
  <si>
    <t>Figure out if there's any additional information I can provide you to help the development process. *</t>
  </si>
  <si>
    <t>Plan out how we're going to celebrate once the project is over :)  Alexis, although you may not need to be in this meeting, you're free to join us for lunch if you wish.... I'm treating !! :)</t>
  </si>
  <si>
    <t>MEETING-7626</t>
  </si>
  <si>
    <t>2001-05-14T22:00:00Z</t>
  </si>
  <si>
    <t>FW: E*Trade XML Migration Plan</t>
  </si>
  <si>
    <t xml:space="preserve">Internal EP meeting to prepare for ET meeting on Tues.   -----Original Appointment----- From: </t>
  </si>
  <si>
    <t>Thursday, May 10, 2001 7:50 PM To:</t>
  </si>
  <si>
    <t>Dan Baca; Don Giesen; Lisa Quaglietti; Prakash Iyer; Steve Schramm; Barry Phillips; Bithi Agrawal; John Schemena Cc:</t>
  </si>
  <si>
    <t>Prasad Krothapalli When:</t>
  </si>
  <si>
    <t>Monday, May 14, 2001 3:00 PM-4:00 PM (GMT-08:00) Pacific Time (US &amp; Canada); Tijuana. Where:</t>
  </si>
  <si>
    <t xml:space="preserve">Conference Room - San Francisco  Discuss E*Trade XML Migration Plan for Tues 2pm meeting at E*Trade in Menlo Park.  - Can EMAS be configured for different USER_AGENT per app or per source URL ? (to get XML) - When will we be ready to drive TellMe for voice app ? - How do we want to phase in the XML data - as available or after E*T web site all done ? - How long will it take us to convert E*T from HTML to XML ? - Any performace or reliability issues to be prepared for ? - Any other issues or key points to prepare for ?  </t>
  </si>
  <si>
    <t>2001-01-18T21:30:00Z</t>
  </si>
  <si>
    <t>Sales presentation re: Paytrust, USPS, &amp; Salesforce apps</t>
  </si>
  <si>
    <t>Conference call w/ Mike Stoner to discuss Omnisky/GoAmerica issues</t>
  </si>
  <si>
    <t>Call with Joe and Karen about Etrade page changes</t>
  </si>
  <si>
    <t>MEETING-7634</t>
  </si>
  <si>
    <t>[rmoore]</t>
  </si>
  <si>
    <t>2001-07-25T23:00:00Z</t>
  </si>
  <si>
    <t>Call Clay Shinn at Stellcom again</t>
  </si>
  <si>
    <t>858-947-1598</t>
  </si>
  <si>
    <t>Tina Donle will call me.</t>
  </si>
  <si>
    <t>2001-05-18T19:10:00Z</t>
  </si>
  <si>
    <t>Review HP Presentation</t>
  </si>
  <si>
    <t>Follow up with Jan Russak for Sun iForce center</t>
  </si>
  <si>
    <t>Voice:</t>
  </si>
  <si>
    <t>732-302-3864  Mobile:</t>
  </si>
  <si>
    <t>732-735-5346</t>
  </si>
  <si>
    <t>Discussion with Larry Salerno</t>
  </si>
  <si>
    <t>call in number</t>
  </si>
  <si>
    <t>Call In Number: 877-714-4777  Meeting ID / Participant code: 7676</t>
  </si>
  <si>
    <t>2001-05-09T21:00:00Z</t>
  </si>
  <si>
    <t>Return from Menlo Park</t>
  </si>
  <si>
    <t>2001-09-13T14:30:00Z</t>
  </si>
  <si>
    <t>Breakfast with Ron Mester at cericio's</t>
  </si>
  <si>
    <t>MEETING-7644</t>
  </si>
  <si>
    <t>Call in # 847.714.4888, meeting ID 1056</t>
  </si>
  <si>
    <t>Con call w/David Cadoff and Suku from Accenture re Reston presentation oppty...</t>
  </si>
  <si>
    <t>See below for dial-in information pertaining to the planned awareness discussion in Reston on July 26.  We will discuss agenda, CHT specific applications, topics for a demo, etc.                                                       -------------------------|                                                   |Meeting Information      |  -------------------------------------------------+-------------------------| | Meeting ID                                      | 1056                    | |-------------------------------------------------+-------------------------| | Meeting Telephone Number                        | 847-714-4888            | |-------------------------------------------------+-------------------------| | Meeting Name                                    | AvocadoIT               | |-------------------------------------------------+-------------------------| | Meeting Password                                | Not Required            | |-------------------------------------------------+-------------------------| | Meeting Date                                    | Jun 25,2001             | |-------------------------------------------------+-------------------------| | Scheduled Start Time                            | 3:00 PM EST             | |-------------------------------------------------+-------------------------| | Scheduled Length (minutes)                      | 60                      | |-------------------------------------------------+-------------------------| | Number of Locations                             | 4                       | |-------------------------------------------------+-------------------------| | Meeting Frequency                               | Once                    | |-------------------------------------------------+-------------------------| | # of Occurrences                                | 1                       | |-------------------------------------------------+-------------------------|</t>
  </si>
  <si>
    <t>2001-03-14T16:00:00Z</t>
  </si>
  <si>
    <t>HP In the Know presentation - 3 minutes at 9:29 - 9:31 am</t>
  </si>
  <si>
    <t>2001-09-04T17:15:00Z</t>
  </si>
  <si>
    <t>Sign Loan docs   michelle wallace  - loan docs to sign - na title co 685-2540 - direct is 685-2542 - follow up with Carol Oliver</t>
  </si>
  <si>
    <t>Lunch with Wayde and Clark</t>
  </si>
  <si>
    <t>Accenture Conf Call regarding demos for Sun RFP</t>
  </si>
  <si>
    <t>2001-05-30T07:00:00Z</t>
  </si>
  <si>
    <t>Get back to Ron Carelli at HP  @   916-785-9488</t>
  </si>
  <si>
    <t>discussion with Amit</t>
  </si>
  <si>
    <t>2001-04-05T16:00:00Z</t>
  </si>
  <si>
    <t>Meet with Paul Baker</t>
  </si>
  <si>
    <t>I'm at 14 Network Circle (building 14), Menlo Park</t>
  </si>
  <si>
    <t>2001-05-21T16:30:00Z</t>
  </si>
  <si>
    <t>Call Tina Donle</t>
  </si>
  <si>
    <t>2001-03-24T01:30:00Z</t>
  </si>
  <si>
    <t>Pick up Sarah</t>
  </si>
  <si>
    <t>un planning session at AvocadoIT</t>
  </si>
  <si>
    <t>We can take it from our owns desks and confernce together.  This way if Zenki is late at least we can be doing some work.</t>
  </si>
  <si>
    <t>We call Zenki at his office</t>
  </si>
  <si>
    <t>2001-09-15T16:30:00Z</t>
  </si>
  <si>
    <t>Call Sunil Dixit sometime this weekend</t>
  </si>
  <si>
    <t>&gt; Sure, I can talk with you about what's happening at &gt; Siebel. I recently &gt; started at Siebel about 2 months back. &gt;  &gt; Right now, the times are tough even at Siebel. &gt; There's almost a hiring &gt; freeze at Siebel - it's more like a hiring chill. &gt; Every decision is approved &gt; by Tom Siebel himself and so some exceptions are &gt; made. I will help in any &gt; way that I can. My home no. is (650) 594 2144. The &gt; best times to talk is on &gt; the weekends.</t>
  </si>
  <si>
    <t>MEETING-7661</t>
  </si>
  <si>
    <t>2001-05-09T19:15:00Z</t>
  </si>
  <si>
    <t>Travel to Menlo Park to Building 15 to meet Ben in the lobby</t>
  </si>
  <si>
    <t>CTIA Global pre-show meeting [Mandatory]</t>
  </si>
  <si>
    <t>conf dial in number</t>
  </si>
  <si>
    <t>Call Neel Sata for Corporate Presentation talk through</t>
  </si>
  <si>
    <t>Toll-Free Number  877-714-4777 Scheduled Meeting ID:  2379  Meeting date (mm/dd/yy):  06/29/01 Start time (hh:mm):  01:00 PM, EST</t>
  </si>
  <si>
    <t>2001-05-11T07:00:00Z</t>
  </si>
  <si>
    <t>Email Martin at Neomar about next steps</t>
  </si>
  <si>
    <t>2001-06-22T02:00:00Z</t>
  </si>
  <si>
    <t>Pick up Mom at San Jose airport</t>
  </si>
  <si>
    <t>2001-08-10T17:00:00Z</t>
  </si>
  <si>
    <t>Meet with renee allen</t>
  </si>
  <si>
    <t>2001-04-17T14:30:00Z</t>
  </si>
  <si>
    <t>Drop Mom off at san Jose</t>
  </si>
  <si>
    <t>Talk w/tedd rossi b4 mtg &amp; during the break</t>
  </si>
  <si>
    <t>Review scoping of Accenture project with Ricardo</t>
  </si>
  <si>
    <t>meeting with Net App at Net app</t>
  </si>
  <si>
    <t>Discuss Network  Appliance Sell to opportunities</t>
  </si>
  <si>
    <t>Sun EMA Northeast Region SE conf. - Christing Kenney will start the call off.</t>
  </si>
  <si>
    <t>Call-In #: 608-250-9675 Participant Access Code:  634586          Best regards,  Jacquelyn Nicholson --  Jacquelyn Nicholson Technology Account Manager   Sun Microsystems (NASDAQ: sunw) 732.537.3392 "When you're dodging bullets, it's tough to come up with a long range plan." C.Plumb USN</t>
  </si>
  <si>
    <t>2001-07-20T07:00:00Z</t>
  </si>
  <si>
    <t>Call Stan Goodfriend</t>
  </si>
  <si>
    <t>Give Rusty Dehorn a call - [408] 822-6859</t>
  </si>
  <si>
    <t>2001-07-06T07:00:00Z</t>
  </si>
  <si>
    <t>Call Larry Salerno</t>
  </si>
  <si>
    <t>MEETING-7679</t>
  </si>
  <si>
    <t>Call with Accenture to discuss pricing model for Sun RFP.   Components from MSB and AvocadoIT.</t>
  </si>
  <si>
    <t>[sanjose, bagrawal]</t>
  </si>
  <si>
    <t>Updated: Conference call with E*Trade to discuss operations issues</t>
  </si>
  <si>
    <t>Matt has rescheduled, it's now on Friday: ----- When: Friday, September 14, 2001 10:30 AM-11:30 AM (GMT-08:00) Pacific Time (US &amp; Canada); Tijuana. Where: Conf. Call - (877) 988-1499 - 223401</t>
  </si>
  <si>
    <t>2001-09-13T19:00:00Z</t>
  </si>
  <si>
    <t>Talk with Ryan Young - S</t>
  </si>
  <si>
    <t>Menlo Park - Ray  and Helen see dial in info</t>
  </si>
  <si>
    <t>Meeting with Jim Balog - Sun Financial Services</t>
  </si>
  <si>
    <t>Dial in number:  (888)311-0089  Pass code:  6986631    Draft Agenda: - Overview of what AvocadoIT does - Overview of AvocadoIT successes in Financial Services - Discuss go-to-market process for AvocadoIT with Sun in Financial Services - Discuss Financial Services Solution Sets</t>
  </si>
  <si>
    <t>Meet w/ cathrene @ sun-bldg 10</t>
  </si>
  <si>
    <t>2001-08-19T18:00:00Z</t>
  </si>
  <si>
    <t>Call Waren or Dad and let them know what is up</t>
  </si>
  <si>
    <t>Accenture Call</t>
  </si>
  <si>
    <t>MEETING-7686</t>
  </si>
  <si>
    <t>Update with Amit/ Robert</t>
  </si>
  <si>
    <t>2001-07-11T17:30:00Z</t>
  </si>
  <si>
    <t>Call jon tom - 650-544-0920</t>
  </si>
  <si>
    <t>MEETING-7688</t>
  </si>
  <si>
    <t>HP training session</t>
  </si>
  <si>
    <t>MEETING-769</t>
  </si>
  <si>
    <t>call with accenture</t>
  </si>
  <si>
    <t>Updated: TELECONFERENCE with Accenture Team to Review Sun RFP</t>
  </si>
  <si>
    <t>Telecon dial-in info at bottom of this message:  This call will cover several items: 1. General team introductions 2. Ty provide business agreement overview between Accenture/EP 3. Team review of RFP with the goal of generating questions to be submitted by this Wednes 4PM 4. Next Steps  Date:     Wednesday, 9 May 2001  Time:     9:00 AM - 10:00 AM   PDT  Moderator: Edward J. Mahon   Call In Number: 877-714-4670  Meeting ID / Participant code: 4240</t>
  </si>
  <si>
    <t>MEETING-7694</t>
  </si>
  <si>
    <t>2001-09-12T02:00:00Z</t>
  </si>
  <si>
    <t>Dinner with Ray, Beezer and Sheridan and Ward</t>
  </si>
  <si>
    <t>Kincaid's Burlingame 60 Bayview Place Burlingame, Ca. 94010 (650)342-9844</t>
  </si>
  <si>
    <t>MEETING-7695</t>
  </si>
  <si>
    <t>2001-04-30T18:00:00Z</t>
  </si>
  <si>
    <t>Martin Buhr - Neomar will call me</t>
  </si>
  <si>
    <t>MEETING-7696</t>
  </si>
  <si>
    <t>2001-06-19T23:00:00Z</t>
  </si>
  <si>
    <t>Call Zenki - office</t>
  </si>
  <si>
    <t>2001-04-19T19:00:00Z</t>
  </si>
  <si>
    <t>Lunch w/ Robert Gorge</t>
  </si>
  <si>
    <t>Call In Number: 877-714-4281, Meeting ID / Participant code: 2388</t>
  </si>
  <si>
    <t>Accenture Sun RFP Demo call</t>
  </si>
  <si>
    <t>check with Prakash again re: Bluestone and XHTML</t>
  </si>
  <si>
    <t>2001-08-02T21:30:00Z</t>
  </si>
  <si>
    <t>Meeting to Discuss Partner Section on Website</t>
  </si>
  <si>
    <t>as per the request from amit for all of us to meet to discuss the partner section on the website.  jm</t>
  </si>
  <si>
    <t>Type up HP Training presentation</t>
  </si>
  <si>
    <t>Meeting with Laura Lilyquest, Sun in Menlo Park</t>
  </si>
  <si>
    <t>2001-04-03T15:30:00Z</t>
  </si>
  <si>
    <t>Meet with Amit on Accenture Development Showcase plans</t>
  </si>
  <si>
    <t>2001-07-11T16:00:00Z</t>
  </si>
  <si>
    <t>Call Stan  818-224-5626</t>
  </si>
  <si>
    <t>2001-05-14T07:00:00Z</t>
  </si>
  <si>
    <t>contact Tom Kane about ucommerce workshop in Chicago</t>
  </si>
  <si>
    <t>Meeting with Lionel Lavallee from Bluestone - tech presentation and EDMS demo</t>
  </si>
  <si>
    <t>Lionel has confirmed for this time and Donivan will be doing the EDMS demo.  Prakash, can you confirm if the time will work?</t>
  </si>
  <si>
    <t>2001-06-27T19:15:00Z</t>
  </si>
  <si>
    <t>talk with Dan</t>
  </si>
  <si>
    <t>dial in for 1:30pm call</t>
  </si>
  <si>
    <t>Domestic Callers:    877-714-4700                               International:  847-714-4700                               I.D. for all callers:     # 0689</t>
  </si>
  <si>
    <t>FW: ETRADE - STATUS W/ Joe</t>
  </si>
  <si>
    <t xml:space="preserve">fyi   K   -----Original Appointment----- From: </t>
  </si>
  <si>
    <t>Monday, April 16, 2001 7:37 PM To:</t>
  </si>
  <si>
    <t>Lisa Quaglietti; Doug Adkins; Kelsey Kerr; Craig Harper; Roopak Parikh; Steve Schramm When:</t>
  </si>
  <si>
    <t>Tuesday, April 17, 2001 10:00 AM-11:00 AM (GMT-08:00) Pacific Time (US &amp; Canada); Tijuana. Where:</t>
  </si>
  <si>
    <t xml:space="preserve">   Joe will be here at 10 am to meet and discuss what occurred during the evening...</t>
  </si>
  <si>
    <t>2001-03-12T20:30:00Z</t>
  </si>
  <si>
    <t>Call with Dan Scherer at Sun for SE call</t>
  </si>
  <si>
    <t>WHAT:</t>
  </si>
  <si>
    <t xml:space="preserve">AvocadoIT DISCOVERY SESSION - Manager's Review </t>
  </si>
  <si>
    <t>TIME:</t>
  </si>
  <si>
    <t xml:space="preserve">Monday, March 12th @2:30pm CT </t>
  </si>
  <si>
    <t>DURATION:</t>
  </si>
  <si>
    <t xml:space="preserve">Up to 1 hour  </t>
  </si>
  <si>
    <t>DIAL-IN:</t>
  </si>
  <si>
    <t xml:space="preserve">505-242-2420 </t>
  </si>
  <si>
    <t>PASSCODE:</t>
  </si>
  <si>
    <t>Discussion regarding RIM BlackBerry ISV Alliance Agreement</t>
  </si>
  <si>
    <t>Call Zenke in Mexico</t>
  </si>
  <si>
    <t>Ben Dubois mini sales training</t>
  </si>
  <si>
    <t>2001-08-19T16:30:00Z</t>
  </si>
  <si>
    <t>Check for fridge and stove  - talk to fashinall or wife cathlene who run the challet.  bring up then Lynn put them in</t>
  </si>
  <si>
    <t>Meet with Rich Schaefer at Sun</t>
  </si>
  <si>
    <t>I am at 15 Network Circle in our Menlo Park Campus. That is building 15 once you get into the campus. The campus is at the Eastern end of Willow Rd/84 which is an exit on 101. It's right before the Dumbarton bridge.  Once you get into the campus, you bear right and look for the white signs. Building 15 has 3 entrances facing the parking lot. You want the one on the left, a receptionist can ring me. 650-786-3681.  Do we want to conference in Helen or anyone else? I assume we can use the existing conf call set up.</t>
  </si>
  <si>
    <t>2001-06-08T21:00:00Z</t>
  </si>
  <si>
    <t>Call-in details below...</t>
  </si>
  <si>
    <t>Con call w/Accenture re Wall Street Journal</t>
  </si>
  <si>
    <t>Date: Friday, June 8 Time: 2:00p Pacific (4:00p Central, 5:00p Eastern) Dial in number:  (877) 865-7031 Pass code:  6198754 #</t>
  </si>
  <si>
    <t>2001-04-13T20:30:00Z</t>
  </si>
  <si>
    <t>Stop by Prakash's office?</t>
  </si>
  <si>
    <t>2001-07-31T23:30:00Z</t>
  </si>
  <si>
    <t>Call Rossi again</t>
  </si>
  <si>
    <t>2001-05-30T23:45:00Z</t>
  </si>
  <si>
    <t>Sun update call</t>
  </si>
  <si>
    <t>Call with Sinclair, Michael, Kean about Accenture ICE presentation on 6/1</t>
  </si>
  <si>
    <t>2001-04-07T20:30:00Z</t>
  </si>
  <si>
    <t>Eye doctor's appointment - Cheryl - 650-345-0248</t>
  </si>
  <si>
    <t>Updated: Conference call with Julie/John Pickett/aireen/amit</t>
  </si>
  <si>
    <t>my office - we will generate the call</t>
  </si>
  <si>
    <t>Call with Jan Russak - Sun iForce</t>
  </si>
  <si>
    <t>Meeting is confirmed.  We will call her.   Voice:</t>
  </si>
  <si>
    <t>2001-05-10T07:00:00Z</t>
  </si>
  <si>
    <t>Talk to Barry about combining the two travel solutions</t>
  </si>
  <si>
    <t>2001-09-17T23:00:00Z</t>
  </si>
  <si>
    <t>Meet with Akash Agarwal - (650) 622-2146</t>
  </si>
  <si>
    <t>US Headquarters Sales &amp; Marketing  Redwood Shores 100 Marine Parkway,  Suite 500 Redwood Shores, Ca. 94065 Domestic Sales: (800) 425-0541 Tel: (650) 622-2100   Directions from San Jose Airport Take the 101 Fwy. North toward San Francisco After approximately 20 miles, Exit Ralston Ave./Belmont  Merge to the right onto Marine World Parkway  Go through two stoplights, and turn right on Lagoon Drive  Turn right into the parking lot. SeeBeyond is in the first building on the right  100 Marine World Parkway, Suite 500 Redwood Shores, CA 94065</t>
  </si>
  <si>
    <t>2001-06-27T07:00:00Z</t>
  </si>
  <si>
    <t>Call mom &amp; see how she is doing</t>
  </si>
  <si>
    <t>follow up again with Sunil Chigopekar 925-251-2004</t>
  </si>
  <si>
    <t>Fairwell reception for Dean Robert Hamada</t>
  </si>
  <si>
    <t>The Olympic Club  524 Post Street SF 415-775-4400  6 to 8:30  Address at 7pm  RSVP number 773- 702- 1484</t>
  </si>
  <si>
    <t>email the stellcom presentation</t>
  </si>
  <si>
    <t>GSB review</t>
  </si>
  <si>
    <t>2001-05-22T07:00:00Z</t>
  </si>
  <si>
    <t>Check with Julie about Bluestone mtg.</t>
  </si>
  <si>
    <t>Pricing discussion-562-7867</t>
  </si>
  <si>
    <t>get a document out ot David Isaacson at Bluestone</t>
  </si>
  <si>
    <t>Send a message to Ann about security mtg on Monday</t>
  </si>
  <si>
    <t>call with Tina Donle</t>
  </si>
  <si>
    <t>Call with Christine [Chris] Kenney - Sun RTM [couple of managers will be on the call]</t>
  </si>
  <si>
    <t xml:space="preserve">(800) 669-6831 </t>
  </si>
  <si>
    <t>6563930 #</t>
  </si>
  <si>
    <t>Give John Pickett a call</t>
  </si>
  <si>
    <t>Call with Deb Johnson about HPC</t>
  </si>
  <si>
    <t>2001-04-11T07:00:00Z</t>
  </si>
  <si>
    <t>follow up again with Dan Dorr - HP virtual vault/ hp credit union</t>
  </si>
  <si>
    <t>2001-06-09T00:30:00Z</t>
  </si>
  <si>
    <t>pick up Sarah</t>
  </si>
  <si>
    <t>Talk with Mike?</t>
  </si>
  <si>
    <t>MEETING-7748</t>
  </si>
  <si>
    <t>2001-07-31T16:05:00Z</t>
  </si>
  <si>
    <t>Call about if they are are approved at Greenpoint and what it would cost for a new appraisal</t>
  </si>
  <si>
    <t>Remember David's gym bag</t>
  </si>
  <si>
    <t>MEETING-7751</t>
  </si>
  <si>
    <t>Lunch with Betty and Amit</t>
  </si>
  <si>
    <t>Call Fortunata on her cell about HP training strategy</t>
  </si>
  <si>
    <t>MEETING-7754</t>
  </si>
  <si>
    <t>call with Phil</t>
  </si>
  <si>
    <t>Contact to set up an introductory meeting is Anne Belt at 925-460-7624, anne_belt@hp.com. I can be available at the first meeting if you wish. include Steve, Prakash, Alex</t>
  </si>
  <si>
    <t>confirm with Amitabh about Monday mtg.</t>
  </si>
  <si>
    <t>MEETING-7757</t>
  </si>
  <si>
    <t>2001-09-14T16:30:00Z</t>
  </si>
  <si>
    <t>Conference call.  For San Jose, in Amit's office</t>
  </si>
  <si>
    <t>Discussion with Andrew MacLeod of RIM</t>
  </si>
  <si>
    <t>US Domestic Dial-in number: 800-669-6831 International Dial-in number: 773-843-6300 Passcode: 7227113#</t>
  </si>
  <si>
    <t>Stellcom prototype pricing discussion with Chuck Lane and Bernie - one of two proposed times</t>
  </si>
  <si>
    <t>Etrade knowledge transfer - meeting two</t>
  </si>
  <si>
    <t>Touch basewith Lynne Hearring at HP consulting 310-535-2651 - she will call back on Tuesday/Wednesday</t>
  </si>
  <si>
    <t>2001-06-26T07:00:00Z</t>
  </si>
  <si>
    <t>Give Julie Waton a call</t>
  </si>
  <si>
    <t>2001-08-15T15:30:00Z</t>
  </si>
  <si>
    <t>Talk with Stan and Ted - Best rates are</t>
  </si>
  <si>
    <t>Discuss Boeing RFP and chose SI partner to approach</t>
  </si>
  <si>
    <t>All,  The Boeing RFP requires a response in only two weeks.  A first step is deciding upon a SI partner to go with for the response.  Ideally, we should make that decision today and communicate it to the SI.  Here is the dial info Dial in: (877) 865-7027 Pass code: 6897844 #  thanks, Robert</t>
  </si>
  <si>
    <t>33 Miles there - 34.7 miles to home</t>
  </si>
  <si>
    <t>Meet with Marcie Aschbrenner in San Ramon</t>
  </si>
  <si>
    <t>Marcie  1. Start out going Southeast on N 1ST ST towards KARINA CT by turning right. 0.3 2. Turn LEFT onto E BROKAW RD. 1.1 3. Take the I-880 NORTH ramp towards OAKLAND. 0.2 4. Merge onto I-880 N. 7.2 5. Take the MISSION BLVD exit towards SACRAMENTO(I-680). 0.2 6. Keep LEFT at the fork in the ramp. 0.1 7. Merge onto MISSION BLVD/CA-162 E. 1.0 8. Take the I-680 NORTH ramp towards SACRAMENTO. 0.2 9. Keep LEFT at the fork in the ramp. 0.3 10. Merge onto I-680 N. 21.2 11. Take the BOLLINGER CANYON ROAD exit. 0.3 12. Turn RIGHT onto BOLLINGER CANYON RD. 0.4 13. Turn LEFT onto CAMINO RAMON. 0.5 14. Pass stop light at Executive Parkway 15. Turn RIGHT into Bishop Ranch 7 - Park near Accenture's front entrance.  Marcie J. Aschbrenner Accenture, Communications Alliance Knowledge Management Phone: 925-358-7662  Octel: 358/7662 email: marcie.j.aschbrenner@accenture.com</t>
  </si>
  <si>
    <t>2001-04-10T16:00:00Z</t>
  </si>
  <si>
    <t>FW: Weekly Biz Dev Staff Meeting</t>
  </si>
  <si>
    <t xml:space="preserve">I just want to make sure you have this on your calendar. If so. just delete this one.  Jackie   -----Original Appointment----- From: </t>
  </si>
  <si>
    <t>Monday, March 05, 2001 10:57 AM To:</t>
  </si>
  <si>
    <t>Jackie Valle; David Chan; Helen Spade; Amit Sethi; Andy Wong; Ty Wang; Robert Moore; Fortunata Hermoso; Betty Chan-Bauza; Matt DiMaria Cc:</t>
  </si>
  <si>
    <t>Kimberlie Cerrone; Glenn Pereira; Don Giesen; Chris Longstaffe When:</t>
  </si>
  <si>
    <t>Occurs every Tuesday effective 3/13/01 from 9:00 AM to 10:30 AM (GMT-08:00) Pacific Time (US &amp; Canada); Tijuana. Where:</t>
  </si>
  <si>
    <t xml:space="preserve">Conference Room - Sausalito  Call in number (domestic): </t>
  </si>
  <si>
    <t>1 (630) 424-8579  Pass code: 5391315</t>
  </si>
  <si>
    <t>Call with Shari Gardner of iPlanet - Robert will call Helen and then Shari</t>
  </si>
  <si>
    <t>Shari is at 408-276-5798</t>
  </si>
  <si>
    <t>[rmoore, sausalito]</t>
  </si>
  <si>
    <t>Meet with Tom Rollings</t>
  </si>
  <si>
    <t>2001-07-03T19:15:00Z</t>
  </si>
  <si>
    <t>Valley Fair - Anniversary Present/Card</t>
  </si>
  <si>
    <t>Cary [sun] call</t>
  </si>
  <si>
    <t>call in number:  (877) 865-7029 international:  1-773-843-6309 Pass code:  6966937 # Conf#  3717894</t>
  </si>
  <si>
    <t>WebEx meeting with Accenture</t>
  </si>
  <si>
    <t>Siebel Capability - presentation/Demo - Wednesday morning</t>
  </si>
  <si>
    <t>Andy,  Note the change in the day.  Tom Kane and others at Accenture would like a demo and presentation on our offline capabilities specifically as it relates to Siebel.  The WebEx meeting can be done from our offices.  Would you be available for this meeting?   Regards, Robert</t>
  </si>
  <si>
    <t>Conference Call 877-714-2900, Meeting ID 1102</t>
  </si>
  <si>
    <t>Con call w/Accenture re Canadian National Railroad</t>
  </si>
  <si>
    <t>call in info U.S. Dial in number:  [888] 311-0086</t>
  </si>
  <si>
    <t>Return from HP</t>
  </si>
  <si>
    <t>Call Stanley Goodfriend</t>
  </si>
  <si>
    <t>2001-08-15T17:15:00Z</t>
  </si>
  <si>
    <t>Pre sun meeting at Starbucks</t>
  </si>
  <si>
    <t>2001-06-14T17:00:00Z</t>
  </si>
  <si>
    <t>Hp/Accenture/EP Call</t>
  </si>
  <si>
    <t>Everyone: here is a conference line we can use: +1 (763) 315-6802 id:17761    Objectives:  1. What customers will we target? 2. What is our combined value prop? 3. How will a customer purchase this? 4. What co-marketing funds can HP contribute?</t>
  </si>
  <si>
    <t>2001-07-27T23:15:00Z</t>
  </si>
  <si>
    <t>Call Accurate Appraisal - D.D. Dietrich,   408-445-3900,  $375 was paid in February - Talk to Paul</t>
  </si>
  <si>
    <t>7/30/01  They pulled the file  They say they would need to do retype.</t>
  </si>
  <si>
    <t>Finish presentation</t>
  </si>
  <si>
    <t>call my Marin office</t>
  </si>
  <si>
    <t>Stellcom/Revise presentation</t>
  </si>
  <si>
    <t>HP Technical Consulting Organization training session</t>
  </si>
  <si>
    <t>MEETING-7788</t>
  </si>
  <si>
    <t>2001-03-19T17:30:00Z</t>
  </si>
  <si>
    <t>Call Alex Sheppard</t>
  </si>
  <si>
    <t>7633156802 id 17761</t>
  </si>
  <si>
    <t>Con call with Julie Watson</t>
  </si>
  <si>
    <t>Call with Debra Johnson - She will call me</t>
  </si>
  <si>
    <t>[sweller, rmoore]</t>
  </si>
  <si>
    <t>Follow up conf call with John Galluzzo about Sun iForce center</t>
  </si>
  <si>
    <t>Dial-in: 877.214.6371 Passcode: 825564</t>
  </si>
  <si>
    <t>MEETING-7793</t>
  </si>
  <si>
    <t>2001-08-31T16:00:00Z</t>
  </si>
  <si>
    <t>Wireless Works Training with Stellcom</t>
  </si>
  <si>
    <t>3-way mtg Accenture/ phil  Thompkins/Tom Kane/Ty Wang/marilyn stratman</t>
  </si>
  <si>
    <t>2001-04-20T00:00:00Z</t>
  </si>
  <si>
    <t>Please call me at the UK office</t>
  </si>
  <si>
    <t>Discuss with Robert, roles</t>
  </si>
  <si>
    <t>MEETING-7796</t>
  </si>
  <si>
    <t>pickup and return fax to Stan</t>
  </si>
  <si>
    <t>2001-06-08T07:00:00Z</t>
  </si>
  <si>
    <t>Call Chuck Johnston who will be in the office today</t>
  </si>
  <si>
    <t>AMR Call With Mark Bruning, VP Operations and Stellcom</t>
  </si>
  <si>
    <t>for HPC training -763-315-6802 id 09902</t>
  </si>
  <si>
    <t>2002-12-03T22:00:00Z</t>
  </si>
  <si>
    <t>Mark/Amy re: your Dec calendar</t>
  </si>
  <si>
    <t>MEETING-780</t>
  </si>
  <si>
    <t>Discuss progress &amp; issues with the Active Traders Project.  Thanks, Bithi</t>
  </si>
  <si>
    <t>if I need to call in</t>
  </si>
  <si>
    <t>Call with Divakar and London group</t>
  </si>
  <si>
    <t>Domestic and international callers will dial:  (630) 424-7645 Pass code:  6783901 #d</t>
  </si>
  <si>
    <t>2001-03-16T20:00:00Z</t>
  </si>
  <si>
    <t>load testing meeting</t>
  </si>
  <si>
    <t>Sun RTM call with Marty</t>
  </si>
  <si>
    <t xml:space="preserve">(877) 865-7025 </t>
  </si>
  <si>
    <t>6375000 #</t>
  </si>
  <si>
    <t>Accenture WebEx presentation and demo</t>
  </si>
  <si>
    <t>MEETING-7807</t>
  </si>
  <si>
    <t>Accenture call about Canadian National Railway</t>
  </si>
  <si>
    <t>finish AC presentation for KX</t>
  </si>
  <si>
    <t>MEETING-7809</t>
  </si>
  <si>
    <t>Discuss Demo/Presentation for American Medical Response</t>
  </si>
  <si>
    <t>MEETING-781</t>
  </si>
  <si>
    <t>to HP with Alex</t>
  </si>
  <si>
    <t>Call Sheridan 415-836-1157</t>
  </si>
  <si>
    <t>Discussion with Ted Rossi</t>
  </si>
  <si>
    <t>Currently at 7%, 1/2 point and fees 7.125 fees only,  7.375 no points/no fees</t>
  </si>
  <si>
    <t>review</t>
  </si>
  <si>
    <t>2001-04-19T16:00:00Z</t>
  </si>
  <si>
    <t>Call David at UK office</t>
  </si>
  <si>
    <t>MEETING-7815</t>
  </si>
  <si>
    <t>Booth Duty - RSVP to Debbie if I can't make it</t>
  </si>
  <si>
    <t>My hours are 12:30 to 3:30.  DCI's show at the Santa Clara Convention Center   1.  Start out going Southeast on N 1ST ST towards E BROKAW RD. Drive 0.4 miles.   2.  Turn RIGHT onto E BROKAW RD. Drive a short distance.   3.  Take the US-101 NORTH ramp towards SAN FRANCISCO. Drive 0.3 miles.   4.  Merge onto US-101 N. Drive 2.8 miles.   5.  Take the GREAT AMERICA PKWY exit on the RIGHT towards BOWERS AVENUE.     6.  Keep RIGHT at the fork in the ramp. Drive 0.3 miles.   7.  Merge onto GREAT AMERICA PKY. Drive 1.2 miles to your destination at 5001 GREAT AMERICA PKY. Total 5 Miles</t>
  </si>
  <si>
    <t>MEETING-7816</t>
  </si>
  <si>
    <t>Call Ted Rossi if I haven't heard from him</t>
  </si>
  <si>
    <t>get back to Al Pleskus</t>
  </si>
  <si>
    <t>2001-05-25T07:00:00Z</t>
  </si>
  <si>
    <t>Paul Baker to dos</t>
  </si>
  <si>
    <t>- what are we doing with Sprint - 10 slides presentation  - iForce signage</t>
  </si>
  <si>
    <t>2001-03-23T17:00:00Z</t>
  </si>
  <si>
    <t>MEETING-782</t>
  </si>
  <si>
    <t>E*Trade XML Migration Plan</t>
  </si>
  <si>
    <t xml:space="preserve">Discuss E*Trade XML Migration Plan for Tues 2pm meeting at E*Trade in Menlo Park.  - Can EMAS be configured for different USER_AGENT per app or per source URL ? (to get XML) - When will we be ready to drive TellMe for voice app ? - How do we want to phase in the XML data - as available or after E*T web site all done ? - How long will it take us to convert E*T from HTML to XML ? - Any performace or reliability issues to be prepared for ? - Any other issues or key points to prepare for ?  </t>
  </si>
  <si>
    <t>Stan Goodfriend</t>
  </si>
  <si>
    <t>MEETING-7821</t>
  </si>
  <si>
    <t>FW: CTIA On-going Support Meeting</t>
  </si>
  <si>
    <t xml:space="preserve">Robert,  Can you attend this meeting re CTIA portal migration to Accenture? Thx!   Amit.   -----Original Appointment----- From: </t>
  </si>
  <si>
    <t>Wednesday, March 28, 2001 10:25 AM To:</t>
  </si>
  <si>
    <t>Darshan Patel; Richard Yoza; Steve Hirata; John Schemena; Amit Sethi; Doug Adkins When:</t>
  </si>
  <si>
    <t>Thursday, March 29, 2001 11:00 AM-12:00 PM (GMT-08:00) Pacific Time (US &amp; Canada); Tijuana. Where:</t>
  </si>
  <si>
    <t xml:space="preserve">  This meeting is to discuss the level of support needed for the CTIA project for the next few weeks and the remaining steps that need to be performed.  Overview: 1. We need to keep the production environment running for the CTIA project, but with less horsepower.  We can dismantle everything except for 1 Solaris (Accenture provided) server.  We need to ship the other 3 Solaris Accenture servers back as soon as we can. 2. We should return the 2 Compaq servers (Amit S. can talk more about this). 3. We need to monitor the remaining production environment in standard "Production" mode for next week.  After next week, can we run in "demo" mode until Accenture has finished setting up their hosting environment (where they will maintain the CTIA application for as long as they want). 4. Richard, need to determine if they should get a copy of the build used for CTIA or wait until 3.0 or whatever PSG thinks is best. 5. Anything else I'm missing.  NOTE: There is an Accenture event next week where they will showcase the application developed so need to help make that successful (we'll get showcased again with minimal extra work compared to getting ready for CTIA).  Thanks. Darshan</t>
  </si>
  <si>
    <t>MEETING-7823</t>
  </si>
  <si>
    <t>2001-09-11T02:00:00Z</t>
  </si>
  <si>
    <t>Call Fritz Mueller at 650-559-9096, Keynote</t>
  </si>
  <si>
    <t>Friday, Monday or Tuesday</t>
  </si>
  <si>
    <t>MEETING-7824</t>
  </si>
  <si>
    <t>2001-05-04T20:30:00Z</t>
  </si>
  <si>
    <t>Talk with Tina Donle - if she confirms</t>
  </si>
  <si>
    <t>Mexico call with Elizabeth - We call her</t>
  </si>
  <si>
    <t>2001-08-29T23:30:00Z</t>
  </si>
  <si>
    <t>Robert - Ty meet</t>
  </si>
  <si>
    <t>Ty's Desk</t>
  </si>
  <si>
    <t>Updated: Talk with Teresa</t>
  </si>
  <si>
    <t>Follow up with Gustavo Cordova  at 011 525 258 4061 - placed a call on 4/18/01</t>
  </si>
  <si>
    <t>some names for your rolodex Gustavo Cordova 525-258-4061   sergio serna business director (zenki's boss) 525-258-4954</t>
  </si>
  <si>
    <t>2001-08-03T16:30:00Z</t>
  </si>
  <si>
    <t>Talk with Joe Borges - 650-712-9683</t>
  </si>
  <si>
    <t>Appraisal is on Tuesday at 1pm, $325</t>
  </si>
  <si>
    <t>2001-04-20T15:30:00Z</t>
  </si>
  <si>
    <t>Go to HP for conf call</t>
  </si>
  <si>
    <t>2001-07-26T07:00:00Z</t>
  </si>
  <si>
    <t>Call Ted Rossi again</t>
  </si>
  <si>
    <t>2001-05-21T07:00:00Z</t>
  </si>
  <si>
    <t>Follow up with Julie Watson regarding Accenture/HP meetings</t>
  </si>
  <si>
    <t>Talk with Emma about iForce</t>
  </si>
  <si>
    <t>2001-07-07T00:00:00Z</t>
  </si>
  <si>
    <t>Ed Mahon</t>
  </si>
  <si>
    <t>Lunch with Ed Mahon</t>
  </si>
  <si>
    <t>MEETING-7839</t>
  </si>
  <si>
    <t>2001-09-06T15:00:00Z</t>
  </si>
  <si>
    <t>See dial-in number information</t>
  </si>
  <si>
    <t>Call with Andrew MacLeod of RIM</t>
  </si>
  <si>
    <t>Dial in numbers: US domestic: 888-327-3006 International: 773-843-6320 passcode: 7029012#</t>
  </si>
  <si>
    <t>2001-06-22T16:00:00Z</t>
  </si>
  <si>
    <t>conf call</t>
  </si>
  <si>
    <t>Accenture/Sun Demonstration</t>
  </si>
  <si>
    <t>Call In Number: 877-714-4777 Intn'l Call In Number: 847-714-4777  Meeting ID / Participant code: 3454</t>
  </si>
  <si>
    <t>MEETING-7843</t>
  </si>
  <si>
    <t>2001-08-13T20:30:00Z</t>
  </si>
  <si>
    <t>Ed Mahon, Accenture;Prep call for Sun Meeting this Wednesday</t>
  </si>
  <si>
    <t>2001-06-11T17:00:00Z</t>
  </si>
  <si>
    <t>Return cds</t>
  </si>
  <si>
    <t>Updated: HPC Miami call</t>
  </si>
  <si>
    <t>2001-06-29T07:00:00Z</t>
  </si>
  <si>
    <t>Follow up with Peter and David re: T-mobile meeting</t>
  </si>
  <si>
    <t>2001-05-21T18:30:00Z</t>
  </si>
  <si>
    <t>Talk with Ray about Banamex pricing</t>
  </si>
  <si>
    <t>Call David Isaacson at HP Bluestone - [610] 915-5000 x1024</t>
  </si>
  <si>
    <t>2001-09-18T19:00:00Z</t>
  </si>
  <si>
    <t>650-477-4166</t>
  </si>
  <si>
    <t>Call Ryan Young of Siebel - need to confirm</t>
  </si>
  <si>
    <t>2001-06-30T17:00:00Z</t>
  </si>
  <si>
    <t>Call jim</t>
  </si>
  <si>
    <t>CTIA Call</t>
  </si>
  <si>
    <t>2001-06-26T20:30:00Z</t>
  </si>
  <si>
    <t>Call with Ed Mahon - Mike will patch me in</t>
  </si>
  <si>
    <t>2001-05-02T18:00:00Z</t>
  </si>
  <si>
    <t>follow up with Tina Donle - 404-648-4850</t>
  </si>
  <si>
    <t>call diana 562- 8143</t>
  </si>
  <si>
    <t>High  Please note the time change to 8am PST, 9 am MST, 10am f1-800-559-0873 Pass code number: 6504706   Confirmation number: 2726335  These numbers will be the same every week.  Any questions, you know the routine.</t>
  </si>
  <si>
    <t>Call Dr. Fred Cass 805-682-7300</t>
  </si>
  <si>
    <t>2001-05-03T07:00:00Z</t>
  </si>
  <si>
    <t>Follow up with Martin Lau 650.551.0100, ext. 7030</t>
  </si>
  <si>
    <t>I talked to him on the 18th and he said that he would email me within the week</t>
  </si>
  <si>
    <t>Sun MySales presentation/ technical exchange with Accenture</t>
  </si>
  <si>
    <t>We will be meeting Sun at Building 16 in the lobby at 11:15am.   It's located at 16 Network Circle, Menlo Park. the actual meeting is scheduled to kick off at 11:30am  The Sun campus is at the Eastern end of Willow Rd/84 which is an exit on 101. It's right before the Dumbarton bridge.  Once you get into the campus, you bear right/left depending on which building you are going to (in this case 16 Network Circle or Building 16.)</t>
  </si>
  <si>
    <t>Hewlett Packard Meeting</t>
  </si>
  <si>
    <t>-----Original Message----- From: Prakash Iyer  Sent: Thursday, May 10, 2001 7:15 AM To: Steve Hirata; Robert Moore; Fortunata Hermoso   Steve,  This is good. Keep me posted and include we in the meeting. I am also looking at a few solutuions that we could recommend for both ASP and license model.  Prakash -------------------------- Sent from my BlackBerry Wireless Handheld (www.BlackBerry.net)   -----Original Message----- From: Steve Hirata &lt;shirata@avocadoit.com&gt; To: Robert Moore &lt;rmoore@avocadoit.com&gt;; Fortunata Hermoso &lt;Fortunata.Hermoso@avocadoit.com&gt; CC: Prakash Iyer &lt;piyer@avocadoit.com&gt; Sent: Wed May 09 21:42:20 2001  A quick note regarding a meeting I had with HP today.  Met with HP security team regarding VPN/security products that I think we should evaluate as we pursue Enterprise type applications. AppGate is a good solution for authentication, encryption tunneling and integrating heterogeneous security environments. Leveraging our partnership, we can also take advantage of HP security consulting to tailor a solution to always include EMAS. Although I cannot use them today for the ASP or corporate segments, I recommend talking to them to see if we can package a security solution in with licensed enterprise customers. Contact to set up an introductory meeting is Anne Belt at 925-460-7624, anne_belt@hp.com. I can be available at the first meeting if you wish.   Steven Hirata</t>
  </si>
  <si>
    <t>Review CTIA Data</t>
  </si>
  <si>
    <t>Understand meaning of numbers and talk about positioning to relay to partners.  ******** Gentlemen,  Attached is the report for the CTIA convention. Again, this reflects about 60% of the total traffic. Some of the detailed numbers like concurrency looks low, but that's a bug. If you look in the User Carrier-Service report, the "null" device ID's do come from different gateways. Unfortunately the pocketPC and RIM pagers do not carry a unique device ID so when reporting, the "null" is counted once for the day. If you have any questions, let me know.   Steve</t>
  </si>
  <si>
    <t>Travel to San Diego - Stellcom mtg.</t>
  </si>
  <si>
    <t>MOORE/ROBERT*3610   AIR:** 01 AUG 01 - WEDNESDAY ********** SOUTHWEST 776 COACH CLASS NONSTOP  LV: SAN JOSE CA CALIFORNIA 1000A AR: SAN DIEGO CALIFORNIA 1120A EQUIP-BOEING 737-500  MILES- 417  SEAT RESTRICTED TO AIRPORT CHECK-IN ONLY   CAR:  HERTZ 1 INTERMED 2/4 DR CONFIRMED  PICKUP-SAN DIEGO SAN DIEGO-LINDBERGH AIRPT  DROP:01AUG  RATE:QUOTED 52.00 DAILY UNL/MI CR  EXTRA-27.00  CONFIRMATION-B534275F0A6   ********** SOUTHWEST 509 COACH CLASS NONSTOP  LV: SAN DIEGO CALIFORNIA 720P AR: SAN JOSE CA CALIFORNIA 835P EQUIP-BOEING 737 JET  MILES- 417  SEAT RESTRICTED TO AIRPORT CHECK-IN ONLY     FOR RESERVATIONS DURING NORMAL BUSINESS HOURS FROM  7:30AM TO 5:30PM PST PLEASE CALL 800-922-6612  EMERGENCY SERVICE: 888-669-3944//VIT CODE: 1KT  FULLY REFUNDABLE CHANGEABLE FARE OF $ 223.00 ROUND TRIP  SOUTHWEST AIRLINES CONFIRMATION NUMBER IS *** M3BHEZ ***  TRAVEL MANAGEMENT CORPORATION SELLER OF TRAVEL 1007122-10  ALL PASSENGERS ** MUST ** CHECK-IN AT THE GATE  30 MINUTES PRIOR TO DEPARTURE FOR DOMESTIC FLIGHTS  OR ADVANCE SEAT ASSIGNMENTS WILL BE RELEASED  VISIT OUR WEBSITE ...HTTP://WWW.TVLMGT.COM    ** THANK YOU FOR CHOOSING TRAVEL MANAGEMENT CORPORATION **  ********** SOUTHWEST ****************************  PLEASE NOTE SOUTHWEST DOES NOT REFUND LOST OR STOLEN TICKET  SOUTHWEST AIRLINE DOES NOT PRE-ASSIGN SEATS AND THEIR  AIRLINE SCHEDULES MAY CHANGE WITHOUT NOTICE   TICKET NUMBER/S:  MOORE/ROBERT 0000000000 AX CARD</t>
  </si>
  <si>
    <t>2001-07-18T21:00:00Z</t>
  </si>
  <si>
    <t>Stellcom call</t>
  </si>
  <si>
    <t>858-947-1724</t>
  </si>
  <si>
    <t>Meeting with Regional Director of Sun Microsystems re: iPlanet</t>
  </si>
  <si>
    <t>One of the topics would be to discuss how to get through to iPlanet.  In attendance from Sun; Ed Peri and Dave Vogelsang , Regional Director with the Sun Microsystems group that we work with.  Helen, Robert says that you will be dialing in for this meeting.  This meeting will be held in the San Francisco conference room, and the telephone number to the phone in that conference room is (408) 562-7852.  Thanks! Lisa</t>
  </si>
  <si>
    <t>2001-05-18T23:15:00Z</t>
  </si>
  <si>
    <t>Consultation with Dr. Marvin Brooks</t>
  </si>
  <si>
    <t>121 N. San Mateo 3 blocks North of Mills Hospital  phone 342-7432</t>
  </si>
  <si>
    <t>Call with Larry Solerno</t>
  </si>
  <si>
    <t>2001-09-14T20:30:00Z</t>
  </si>
  <si>
    <t>I will patch calls together</t>
  </si>
  <si>
    <t>Updated: Amit and Dan/Set Agenda for Debrief call with Accenture on the MySalesPortal initiative</t>
  </si>
  <si>
    <t>This is an internal meeting for us to set a debriefing agenda with Accenture. We will collect questions and thoughts. I will then email these to Ed and Jorg as a prelude to our mutual team's conversation.</t>
  </si>
  <si>
    <t>MEETING-7874</t>
  </si>
  <si>
    <t>Meeting with Jeff Hanson - SEE COMMENTS</t>
  </si>
  <si>
    <t>2001-09-10T16:30:00Z</t>
  </si>
  <si>
    <t>Give Laura Green a call today/tomorrow</t>
  </si>
  <si>
    <t>2001-09-10T16:00:00Z</t>
  </si>
  <si>
    <t>Stellcom WirelessWorks presentation</t>
  </si>
  <si>
    <t>Boeing RFP discussion</t>
  </si>
  <si>
    <t>2001-08-13T17:55:00Z</t>
  </si>
  <si>
    <t>Meet with Dan and Prakash</t>
  </si>
  <si>
    <t>Internal sync up meeting prior to the Accenture call at noon</t>
  </si>
  <si>
    <t>MEETING-7881</t>
  </si>
  <si>
    <t>2001-08-03T18:00:00Z</t>
  </si>
  <si>
    <t>United RFP con call</t>
  </si>
  <si>
    <t>11:00 AM Pacific  Topic:         United Airlines RFP  Duration: 1 hour  Telephone#:    1-877-714-2900</t>
  </si>
  <si>
    <t>MEETING-7882</t>
  </si>
  <si>
    <t>Give machine to Fernand</t>
  </si>
  <si>
    <t>Target completing the Accenture presentation</t>
  </si>
  <si>
    <t>MEETING-7884</t>
  </si>
  <si>
    <t>email the Bazaar presentation to Ike for HP's MEB</t>
  </si>
  <si>
    <t>Sun con call</t>
  </si>
  <si>
    <t>Dial-in number 800-653-5390 Pass code:  7001621 confirmation number 4396040</t>
  </si>
  <si>
    <t>HP Update mtg</t>
  </si>
  <si>
    <t>MEETING-7887</t>
  </si>
  <si>
    <t>Ricardo's itinerary</t>
  </si>
  <si>
    <t>Itinerary: Thursday, June 28 - OAKLAND CA to SAN DIEGO CA  Flight 1501 Y Depart OAKLAND CA at 07:05AM and Arrive SAN DIEGO CA at 08:30AM  Thursday, June 28 - SAN DIEGO CA to OAKLAND CA  Flight 1627 Y Depart SAN DIEGO CA at 06:00PM and Arrive OAKLAND CA at 07:20PM</t>
  </si>
  <si>
    <t>MEETING-7888</t>
  </si>
  <si>
    <t>Call Dan Holland 714-688-5033,morn 714-940-7106</t>
  </si>
  <si>
    <t>2001-09-06T23:00:00Z</t>
  </si>
  <si>
    <t>Birks with Helen and Fortunata</t>
  </si>
  <si>
    <t>2001-08-17T17:30:00Z</t>
  </si>
  <si>
    <t>discussions with Glenn about OnDevice</t>
  </si>
  <si>
    <t>Sun call 18005590856 5876669</t>
  </si>
  <si>
    <t>Sales con call 800-559-0873, pass code 6504706</t>
  </si>
  <si>
    <t>Discuss surveys</t>
  </si>
  <si>
    <t>EP/Accenture: Sun demo brainstroming session...</t>
  </si>
  <si>
    <t>Rob Kloustin, a senior partner in Accenture's mCommerce practice called today and wants to have a con call with AvocadoIT and Ed Mahan (project mgr for the Sun rfp response) and other Accenture Sun team members to brainstrom on demo functionality, responsibilities and timeline. Rob is an AvocadoIT supporter and was Accenture's point person on the Qwest rfp response.  As a heads up, Rob indicated the Accenture team would like to cover the following on the call:  - AvocadoIT's experience mobilizing sales force applications (e.g. Salesforce, Upshot, XSellsys) and how it could be leveraged for creating the Sun demo - Alerts - Personalization - EP ability to access 3rd party content sites  The objective of the call would be to nail down demo functionality that would blow away Sun as well as to assign responsibilities and timelines, so we are all on the same page. The voice portion of the demo will be done by TellMe. Accenture will forward the call in information later today or tomorrow morning and I will forward it on to you.  Robert - in addition to Mike and yourself, could you please pull in the appropriate SE(s) for creating demo and Jyoti? for alerting capabilities. Let's plan on having an internal synch up session before the call...I am flexible for a call anytime tomorrow morning.  Thanks guys!</t>
  </si>
  <si>
    <t>MEETING-7897</t>
  </si>
  <si>
    <t>2001-05-09T07:00:00Z</t>
  </si>
  <si>
    <t>Follow up with Debra Johnson at HP - Head of Mobile/Wireless for HPC - 408-447-3977</t>
  </si>
  <si>
    <t>2001-08-01T16:00:00Z</t>
  </si>
  <si>
    <t>[rosh.radhakrishnan]</t>
  </si>
  <si>
    <t>MEETING-7918</t>
  </si>
  <si>
    <t>Canceled: Weekly QA Team Meeting</t>
  </si>
  <si>
    <t>Canceling this week's meeting.</t>
  </si>
  <si>
    <t>MEETING-7919</t>
  </si>
  <si>
    <t>[rsilverton]</t>
  </si>
  <si>
    <t>FW: Elba's maybe last pregnancy lunch. :-)</t>
  </si>
  <si>
    <t>Tuesday, September 04, 2001 9:42 AM To:</t>
  </si>
  <si>
    <t>Germana Martinez; Elba Linscott; Elisabeth Whaley; Bithi Agrawal; Ricardo Garcia; Nadir Nawabzada; Diana Chen; Fernand Braganza When:</t>
  </si>
  <si>
    <t>Tuesday, September 04, 2001 12:30 PM-2:00 PM (GMT-08:00) Pacific Time (US &amp; Canada); Tijuana. Where:</t>
  </si>
  <si>
    <t xml:space="preserve">  Please feel free to forward to anyone I may have missed.  Elba, let us know what your baby is craving???????</t>
  </si>
  <si>
    <t>2001-09-15T18:00:00Z</t>
  </si>
  <si>
    <t>T0d8jm 10.20p+7.40</t>
  </si>
  <si>
    <t>Sarah lax+phil+dc+paris</t>
  </si>
  <si>
    <t>Lunch Alex T</t>
  </si>
  <si>
    <t>Sarah LAX - Paris returning around my dates</t>
  </si>
  <si>
    <t>Updated: Gartner - Simon Hayward, Ken Dulaney at our offices; Peter via conference call</t>
  </si>
  <si>
    <t>Gartner changed things again - but it looks like this will finally be it. Please advise ASAP if this time and date work</t>
  </si>
  <si>
    <t>2pm PST/5pm EST, Dial-In: 1-877-865-7029, Code: 7217180#</t>
  </si>
  <si>
    <t>RIM Discussion</t>
  </si>
  <si>
    <t>Daniel Turtamin 451; m415/505-0642; o415/558-9720x100</t>
  </si>
  <si>
    <t>Gartner MEETING WITH SIMON HAYWARD AND KEN DULANEY</t>
  </si>
  <si>
    <t>Ken and Simon will be coming to our offices to discuss 3.0, to discuss how we're delivering technology and what is available for developers. Ken has specifically asked for another demo of the Studio. Candidly, this would be a great time to show off some demos as well, inc Siebel and some of the other ones SE has been working on (these conversations are under NDA and it shows functionality - regardless of whether they believe we have a close tie to Siebel).  Ken has 2 hours for this meeting!!  Who should attend on our end? Prakash, we should rehearse with Carlos or whoever will drive use of the Studio to ensure it is better scripted than last time.  Are we able to show Alerts demo?</t>
  </si>
  <si>
    <t>Etrade call this week</t>
  </si>
  <si>
    <t>The meeting has been scheduled for Tuesday for only this week as Monday is a holiday.    I will send out the updated list of work items on Tuesday.  Thanks, Bithi</t>
  </si>
  <si>
    <t>MEETING-7930</t>
  </si>
  <si>
    <t>presentation practice</t>
  </si>
  <si>
    <t>MEETING-7931</t>
  </si>
  <si>
    <t>2001-06-25T22:00:00Z</t>
  </si>
  <si>
    <t>Teleconference;Dail in 1-888-811-3744;Passcode: 700-9151#</t>
  </si>
  <si>
    <t>Canceled: Boeing/Team Review of the Final Response Draft</t>
  </si>
  <si>
    <t>This meeting is to review what should be the content to the final draft of the Boeing RFP. We will have distributed the consolidated reply via email before the call.  Time: 3PM, Monday June 25 Dail in 1-888-811-3744 Passcode: 700-9151# Confirmation Number: 4283257</t>
  </si>
  <si>
    <t>MEETING-7932</t>
  </si>
  <si>
    <t>Boeing/Team Review of the Final Response Draft</t>
  </si>
  <si>
    <t>2001-06-21T16:00:00Z</t>
  </si>
  <si>
    <t>Matt Stamski, Gomez</t>
  </si>
  <si>
    <t>2001-05-14T23:00:00Z</t>
  </si>
  <si>
    <t>Tel Con</t>
  </si>
  <si>
    <t>Updated: Discuss Australia Action Items</t>
  </si>
  <si>
    <t>Amit, Ron,  I'd like to set a telephone conference to discuss the next action items based on Ron's trip to Australia. Does this time work for you guys? If so, if you guys are in the office, I will call you from Tokyo. Thanks.  Toshi</t>
  </si>
  <si>
    <t>MEETING-794</t>
  </si>
  <si>
    <t>meeting with darshan</t>
  </si>
  <si>
    <t>Updated TIME:  Now on FRIDAY and not monday.  Weekly Sales Managers Conference Call, New time is 11:00 am Pacific Start time.  Please note:  ROOM change to San Jose room, by the legal department.   This is a summary meeting to go over action items and set priorities.  All not sales management people are not required.   Call in #:</t>
  </si>
  <si>
    <t>2001-05-02T18:30:00Z</t>
  </si>
  <si>
    <t>2050 Gateway Place - take brokaw toward airport, left on Gateway</t>
  </si>
  <si>
    <t>AMR Research meeting with Dennis Gaughan at Doubletree - 2d Fl</t>
  </si>
  <si>
    <t>Matt - the spot was apparently taken in the interval b/w my receiving the message and responding. During last voicemail exchange, still slot from 9-10 am, late afternoon slots (your calendar looks full then) and dinner after 6pm    DoubleTree Hotel San Jose, CA 95110 US Tel: 1/408/453-4000  All sessions will be held at the DoubleTree in San Jose in the Boardroom on Floor 2. Proceed directly to the meeting room where you will be greeted by an AMR associate. As the Research Director for Wireless Technology, Dennis is responsible for leading AMR Research's coverage of the emerging wireless market, specifically how corporations will adopt this new technology. Dennis has over eight years of experience in corporate information technology.  He joined the research team after serving as Director, Information Technology at AMR Research for 2 years, where he was responsible for directing AMR Research's Technology Strategy.  Prior to working at AMR Research, he worked at PepsiCo in Purchase, NY.  During his tenure at PepsiCo, Dennis was responsible for developing and integrating applications for the Strategic Planning department.  In addition, he was responsible for PepsiCo's Corporate Messaging System.  Dennis also worked as a sales consultant at Network Synergy, a reseller and systems integrator in Trumbull, CT.  Dennis has presented on wireless technologies and strategies at several industry conferences. Dennis holds a B.S. in Marketing from Boston College and completed additional coursework in Managing Technology Strategy at MIT's Sloan School of Management.  He is also a member of the Society for Information Management (SIM).</t>
  </si>
  <si>
    <t>203-973-6970 and input ID # 1666</t>
  </si>
  <si>
    <t>call with Peter Firstbrook - METAGroup</t>
  </si>
  <si>
    <t>2001-04-16T18:00:00Z</t>
  </si>
  <si>
    <t>Canceled: Analyst Summit Dry Run</t>
  </si>
  <si>
    <t>Everyone is an E-staff.  We will dry run at 2pm.</t>
  </si>
  <si>
    <t>2001-09-23T03:30:00Z</t>
  </si>
  <si>
    <t>Jon's Flat - 2741 McAllister for a party</t>
  </si>
  <si>
    <t>E*TRADE Active Traders Project Plan mtg.</t>
  </si>
  <si>
    <t>MEETING-7950</t>
  </si>
  <si>
    <t>2001-09-20T01:00:00Z</t>
  </si>
  <si>
    <t>50 California, 32nd floor</t>
  </si>
  <si>
    <t>Glenn SOlomon - park Embarc 2 or 3</t>
  </si>
  <si>
    <t>Kevin gallo</t>
  </si>
  <si>
    <t>2001-09-20T00:00:00Z</t>
  </si>
  <si>
    <t>Glenn in SF</t>
  </si>
  <si>
    <t>MEETING-7953</t>
  </si>
  <si>
    <t>call Roger</t>
  </si>
  <si>
    <t>2001-09-11T23:00:00Z</t>
  </si>
  <si>
    <t>speak with Alex about CA perspective on EAS</t>
  </si>
  <si>
    <t>call dr spade 408.2462315 at 1.45</t>
  </si>
  <si>
    <t>Pedro's for Marie and Michelle</t>
  </si>
  <si>
    <t>2001-09-07T01:00:00Z</t>
  </si>
  <si>
    <t>1-877-865-6981  code7613826#</t>
  </si>
  <si>
    <t>FW: Accenture conf call w/Gary Siegel...</t>
  </si>
  <si>
    <t>Germana Martinez   On Behalf Of David Chan Sent:</t>
  </si>
  <si>
    <t>Thursday, August 30, 2001 9:02 AM To:</t>
  </si>
  <si>
    <t>David Chan; Amit Sethi; Matt DiMaria When:</t>
  </si>
  <si>
    <t>Tuesday, September 04, 2001 1:00 PM-1:30 PM (GMT-08:00) Pacific Time (US &amp; Canada); Tijuana. Where:</t>
  </si>
  <si>
    <t>High  I have scheduled a conf call for:  WHEN:</t>
  </si>
  <si>
    <t>Tuesday, September 4, 2001  TIME:</t>
  </si>
  <si>
    <t>1:00pm PST - 4:00pm EST  CALL IN:</t>
  </si>
  <si>
    <t>1-877-865-6981  PASS CODE:</t>
  </si>
  <si>
    <t>7613826#  Conf. #:</t>
  </si>
  <si>
    <t>4656700 (Germana's use only)   CALL IN:</t>
  </si>
  <si>
    <t>7613826#</t>
  </si>
  <si>
    <t>1-800-423-1988 ID#1201033</t>
  </si>
  <si>
    <t>discussion with Gene Phifer on Portals</t>
  </si>
  <si>
    <t>Meeting with Amit for Knowledge Transfer of other Projects</t>
  </si>
  <si>
    <t>2001-09-08T02:30:00Z</t>
  </si>
  <si>
    <t>Go to Sarah Heidel's</t>
  </si>
  <si>
    <t>2001-08-30T22:00:00Z</t>
  </si>
  <si>
    <t>Call united</t>
  </si>
  <si>
    <t>2001-08-30T00:30:00Z</t>
  </si>
  <si>
    <t>Amit</t>
  </si>
  <si>
    <t>MEETING-7963</t>
  </si>
  <si>
    <t>[sweller, rsilverton]</t>
  </si>
  <si>
    <t>2001-08-30T14:00:00Z</t>
  </si>
  <si>
    <t>discussion with Scott</t>
  </si>
  <si>
    <t>2001-08-29T23:00:00Z</t>
  </si>
  <si>
    <t>MEETING-7965</t>
  </si>
  <si>
    <t>2001-08-29T20:30:00Z</t>
  </si>
  <si>
    <t>talk to emile</t>
  </si>
  <si>
    <t>2001-08-29T23:40:00Z</t>
  </si>
  <si>
    <t>Scott weller</t>
  </si>
  <si>
    <t>meeting with Salesforce BizDev guy, Pete Steinle</t>
  </si>
  <si>
    <t>2001-09-01T04:00:00Z</t>
  </si>
  <si>
    <t>5201 Old Orchard Road, Skokie</t>
  </si>
  <si>
    <t>Hampton Inn &amp; Suites 1-847-583-1111</t>
  </si>
  <si>
    <t>2001-09-01T03:00:00Z</t>
  </si>
  <si>
    <t>Palmer House Hilton downtown Christine</t>
  </si>
  <si>
    <t>2001-08-29T05:00:00Z</t>
  </si>
  <si>
    <t>the Mint on Market</t>
  </si>
  <si>
    <t>The Mint Karaoke Lounge 1942 Market St San Francisco CA 94102 415.626.4726</t>
  </si>
  <si>
    <t>MEETING-7971</t>
  </si>
  <si>
    <t>[sausalito, rsilverton]</t>
  </si>
  <si>
    <t>2001-08-29T17:30:00Z</t>
  </si>
  <si>
    <t>rehearsal for meeting with Gartner</t>
  </si>
  <si>
    <t>MEETING-7972</t>
  </si>
  <si>
    <t>rehearsal of Siebel AlwaysOn demo for Gartner meeting</t>
  </si>
  <si>
    <t>Prakash and Amitabh, Please join if you're interested and available.  This will simply be a rehash of presentation Andy gave this morning with input on how may be enhanced/modified for Gartner.  Andy, be aware that the actual presentation must be given also as a WebEx as Peter Lowber will be participating remotely. If you haven't done it as a WebEx before let's discuss logistics and consider doing rehearsal as a WebEx as well. (Use of emulator concurrent with actual device?)  Thanks</t>
  </si>
  <si>
    <t>2001-08-29T16:00:00Z</t>
  </si>
  <si>
    <t>webex in Sausalito</t>
  </si>
  <si>
    <t>rehearsal of AvocadoIT Alerts demo</t>
  </si>
  <si>
    <t>Emile, please send us login for webex  Lisa: Prakash said he is available at this time  Amitabh: please join if you can</t>
  </si>
  <si>
    <t>2001-09-12T02:30:00Z</t>
  </si>
  <si>
    <t>Dinner with Dan S</t>
  </si>
  <si>
    <t>2001-08-30T20:00:00Z</t>
  </si>
  <si>
    <t>EP Alerts (DBaca), password is toronto.  Scheduled to begin at 1pm...I'll join the con call at 1:15.</t>
  </si>
  <si>
    <t>2001-09-16T20:30:00Z</t>
  </si>
  <si>
    <t>Santa Clara Art &amp; Wine Festival Sept 15/16</t>
  </si>
  <si>
    <t>2001-09-15T19:30:00Z</t>
  </si>
  <si>
    <t>2001-09-01T17:00:00Z</t>
  </si>
  <si>
    <t>847 583-1111</t>
  </si>
  <si>
    <t>88254209 at Hampton Inn in Skokie under Jim Kolotouros (408) 836-7893</t>
  </si>
  <si>
    <t>MEETING-7979</t>
  </si>
  <si>
    <t>Ride with Mark</t>
  </si>
  <si>
    <t>Emma Louise 571 215 5965</t>
  </si>
  <si>
    <t>Lunch with Alex Tran</t>
  </si>
  <si>
    <t>2001-09-04T18:30:00Z</t>
  </si>
  <si>
    <t>1875 S. Bascom Ave., #550 (in the Pruneyard)</t>
  </si>
  <si>
    <t>Lunch with Barry at Lefty's</t>
  </si>
  <si>
    <t>Merge onto I-880 S. 4.0 7. I-880 S becomes CA-17 S. 1.4 8. Take the HAMILTON AVE exit. 0.1 9. Keep LEFT at the fork in the ramp. 0.0 10. Turn LEFT onto E HAMILTON AVE. 0.4 11. Turn RIGHT onto S BASCOM AVE. 0.3</t>
  </si>
  <si>
    <t>call Alex &amp; United &amp; Barry</t>
  </si>
  <si>
    <t>2001-08-28T20:00:00Z</t>
  </si>
  <si>
    <t>Lunch with George - confirm</t>
  </si>
  <si>
    <t>2001-08-27T01:00:00Z</t>
  </si>
  <si>
    <t>346 Judson Ave, San Francisco</t>
  </si>
  <si>
    <t>Julia - for dinner party at 6pm - bring desert</t>
  </si>
  <si>
    <t>Debbie 343 Hedge Road, Menlo Park; Willow exit, right at OilChanger, left onto bay rd, right at park, right at hedge</t>
  </si>
  <si>
    <t>2001-08-27T21:00:00Z</t>
  </si>
  <si>
    <t>Call Meltzer</t>
  </si>
  <si>
    <t>2001-08-25T20:30:00Z</t>
  </si>
  <si>
    <t>36 Geary St</t>
  </si>
  <si>
    <t>STA travel in SF, Linda  415-391.8407</t>
  </si>
  <si>
    <t>2001-08-20T20:00:00Z</t>
  </si>
  <si>
    <t>Ted Chamberlin of Gartner - he will call me 7891968</t>
  </si>
  <si>
    <t>[betty.bauza]</t>
  </si>
  <si>
    <t>2001-01-02T18:00:00Z</t>
  </si>
  <si>
    <t>Chris Ransom - CGEY</t>
  </si>
  <si>
    <t>MEETING-7990</t>
  </si>
  <si>
    <t>2001-08-20T15:00:00Z</t>
  </si>
  <si>
    <t>1217  Burbank (BUR) at 8:30 AM andarrive in San Jose (SJC) at 9:30 AM.</t>
  </si>
  <si>
    <t>MEETING-7992</t>
  </si>
  <si>
    <t>Accenture Patrick Lynch</t>
  </si>
  <si>
    <t>2001-08-10T02:30:00Z</t>
  </si>
  <si>
    <t>Ryan movie</t>
  </si>
  <si>
    <t>2001-08-17T02:30:00Z</t>
  </si>
  <si>
    <t>Meet Anthony for drinks</t>
  </si>
  <si>
    <t>2002-11-15T16:00:00Z</t>
  </si>
  <si>
    <t>800-857-4258</t>
  </si>
  <si>
    <t>Updated: Wednesday's conference call</t>
  </si>
  <si>
    <t>CORRECTION:  The time is set for 11:30 EST (8:30 PST), and the new number is 800-857-4258.  Everyone,  For Wednesday's conference meeting, please call (800) 857-4258 and use the pass code "James Stuart".    Thanks, James</t>
  </si>
  <si>
    <t>Sales conf call</t>
  </si>
  <si>
    <t>Rene</t>
  </si>
  <si>
    <t>MEETING-8003</t>
  </si>
  <si>
    <t>2001-08-08T17:00:00Z</t>
  </si>
  <si>
    <t>Demo of alerts - cool stuff</t>
  </si>
  <si>
    <t>415.558.9720 x100 at 3:00pm Daniel Terdeman</t>
  </si>
  <si>
    <t>meeting with Sprint</t>
  </si>
  <si>
    <t>call with ATT- Steve Roth Call in#:1-888-311-0086Pass Code:7311147  Conf. #:4505401</t>
  </si>
  <si>
    <t>Meeting with Chase from Sprint.</t>
  </si>
  <si>
    <t>[sanjose, rsilverton]</t>
  </si>
  <si>
    <t>Meeting with Chase re Sprint/UnboundTech</t>
  </si>
  <si>
    <t>MEETING-801</t>
  </si>
  <si>
    <t>Germana - Exit interview</t>
  </si>
  <si>
    <t>Sprint conf call. 1:00pm PST</t>
  </si>
  <si>
    <t>7514000  Conf. #:</t>
  </si>
  <si>
    <t>4484327  Dale, I cc'd you on it for Karna.  Thanks.</t>
  </si>
  <si>
    <t>Analyst Call Amy Wohl</t>
  </si>
  <si>
    <t>Conf Call - UnboundTech 800/559-0842 #7312014</t>
  </si>
  <si>
    <t>MEETING-8013</t>
  </si>
  <si>
    <t>2001-08-10T23:30:00Z</t>
  </si>
  <si>
    <t>call Jeanette -congrat on exam</t>
  </si>
  <si>
    <t>Web Hosting Survey results 1-203-973-6970 Meeting ID: 8888</t>
  </si>
  <si>
    <t>David, Last Fall we agreed to sponsor a study by MetaGroup on WebHosting market. The research was conducted in Q1 and the results (finally) are available. We have a 1 hour conference call to discuss those results scheduled at time above. I think some of these results can be quite helpful for us in pitching value prop to xSPs. I have seen some of the data and there are some useful bits. Are you available? Would you like a copy of deck? 1-203-973-6970 Meeting ID: 8888 Available Ports: 8</t>
  </si>
  <si>
    <t>2001-08-06T16:30:00Z</t>
  </si>
  <si>
    <t>prepare agenda for Gartner meeting</t>
  </si>
  <si>
    <t>1-877-865-6981 Gartner - Simon Hayward, Ken Dulaney at our offices; Peter via conference call</t>
  </si>
  <si>
    <t>This is it - finally coralled folks at Gartner to agree to this time and date. Proposed Agenda to follow later today</t>
  </si>
  <si>
    <t>MEETING-8018</t>
  </si>
  <si>
    <t>1 800 822 6507 Conference ID#: 1146136</t>
  </si>
  <si>
    <t>Conversation with Ken Kleinberg</t>
  </si>
  <si>
    <t>Analyst: Ken Kleinbert Please Dial:</t>
  </si>
  <si>
    <t>Lunch with Emma</t>
  </si>
  <si>
    <t>MEETING-8021</t>
  </si>
  <si>
    <t>Elizabeth Kennedy from Datamonitor 212.652.2640</t>
  </si>
  <si>
    <t>steve drake idc call him 508-935-4074</t>
  </si>
  <si>
    <t>2001-07-26T20:00:00Z</t>
  </si>
  <si>
    <t>Scott W</t>
  </si>
  <si>
    <t>1-877-427-0627 Password is: 215388</t>
  </si>
  <si>
    <t>Aligo http://aligo.webex.com/webex/e.asp?AT=JS&amp;ConfID=574052&amp;UUID=525024  WebEx Meeting Number is: 68265698</t>
  </si>
  <si>
    <t>Andrew Schreiber 415/593-7168  You will need to supply the following information:  The WebEx Meeting Number is: 68265698  The WebEx Password is: (leave the password field blank)  STEP 3  To gain audio access, dial one of the following numbers and supply the  following password:  The Domestic Dial-in phone number is: 1-877-427-0627  The International Dial-in phone number is: +1-973-341-3032  The Dial-in Password is: 215388</t>
  </si>
  <si>
    <t>Summit Strategic on 4.0</t>
  </si>
  <si>
    <t>call Lou H</t>
  </si>
  <si>
    <t>placeware seminar on marketing self</t>
  </si>
  <si>
    <t>2. On the day of the event, 10 minutes prior to the start time of the presentation point your browser to http://www.placeware.com/webconferencing &lt;http://64.4.14.250:80/cgi-bin/linkrd?_lang=EN&amp;lah=d7a1f4d0f88d68642d58df2e7c35ea5c&amp;lat=995991795&amp;hm___action=http%3a%2f%2fwww%2eplaceware%2ecom%2fwebconferencing&gt; 3. After you have pointed your browser to the above URL, pick up your phone and dial into the conference call: Within the U.S. When you log in to the seminar, the phone number will be in the upper left corner of the console</t>
  </si>
  <si>
    <t>2001-07-24T22:00:00Z</t>
  </si>
  <si>
    <t>2001-07-22T18:00:00Z</t>
  </si>
  <si>
    <t>Santa Cruz Ave between El Camino Real and Johnson St, Menlo Park</t>
  </si>
  <si>
    <t>15th ANNUAL CONNOISSEUR'S MARKETPLACE</t>
  </si>
  <si>
    <t>15th ANNUAL CONNOISSEUR'S MARKETPLACE. This mid-summer gourmet festival celebrates the arts with savory foods from around the globe, premium wines and microbrews, gourmet specialty food market, celebrity chef demonstrations, award-winning wines and microbrews, a juried show featuring 200 of California's best artists and craftspeople, and two stages of live jazz, blues, swing and soul music with the Zasu Pitts Memorial Orchestra, The Cool Jerks and more. Free admission. 10AM-6PM on Santa Cruz Ave between El Camino Real and Johnson St, Menlo Park. (650) 325-2818, www.miramarevents.com. *Thank you Tim Beeman</t>
  </si>
  <si>
    <t>MEETING-8032</t>
  </si>
  <si>
    <t>2001-07-31T15:00:00Z</t>
  </si>
  <si>
    <t>Bring by Shermans Auto Body - ask for Scott; Martha labor is $82/hr</t>
  </si>
  <si>
    <t>MEETING-8034</t>
  </si>
  <si>
    <t>Glen London from Thompson Fin</t>
  </si>
  <si>
    <t>Joanne from Gartner on HC - will call me</t>
  </si>
  <si>
    <t>Dale Hagemeyer from Gartner on Pharma - will call me</t>
  </si>
  <si>
    <t>2001-07-18T20:30:00Z</t>
  </si>
  <si>
    <t>David on EP Online</t>
  </si>
  <si>
    <t>2001-07-18T23:30:00Z</t>
  </si>
  <si>
    <t>Karna,  what would you like to discuss?</t>
  </si>
  <si>
    <t>2001-07-25T14:30:00Z</t>
  </si>
  <si>
    <t>Wednesday, July 25th from 7:30am - 9:00am at the GSB</t>
  </si>
  <si>
    <t>Dean Joss breakfast 7:30am - 9:00am at the GSB</t>
  </si>
  <si>
    <t>Call David Chan</t>
  </si>
  <si>
    <t>Seth Kenvin - Breakfast at the Creamery at 7.30</t>
  </si>
  <si>
    <t>MEETING-8041</t>
  </si>
  <si>
    <t>2001-07-17T17:00:00Z</t>
  </si>
  <si>
    <t>my office - he will call</t>
  </si>
  <si>
    <t>John Rubin with Gartner to discuss small footprint databases</t>
  </si>
  <si>
    <t>2001-07-15T19:00:00Z</t>
  </si>
  <si>
    <t>Chris Bok, Tom Richard, Al Donna</t>
  </si>
  <si>
    <t>2001-07-17T20:00:00Z</t>
  </si>
  <si>
    <t>Conference Room - Reception</t>
  </si>
  <si>
    <t>Meeting to Discuss Partner Program</t>
  </si>
  <si>
    <t>Meeting to discuss Teresa Buchholz taking over and driving this program of inbound email to Accenture. Discuss timeline, content, responsibilities.   thank you</t>
  </si>
  <si>
    <t>2001-07-16T19:30:00Z</t>
  </si>
  <si>
    <t>call gartner to schedule</t>
  </si>
  <si>
    <t>2001-07-25T19:00:00Z</t>
  </si>
  <si>
    <t>De La Cruz Blvd (SW) right on Central Expy and W 2.4 miles to 3250 Central Expressway.</t>
  </si>
  <si>
    <t>LUnch with Marcia</t>
  </si>
  <si>
    <t>CNR on tech deployment Lauren Goldstein and Amanda Faracano 415/538-8833</t>
  </si>
  <si>
    <t>2001-07-13T00:00:00Z</t>
  </si>
  <si>
    <t>Call Rod SFMP</t>
  </si>
  <si>
    <t>FW: License Process Training</t>
  </si>
  <si>
    <t xml:space="preserve">I just noticed this on my calendar for Thurs.  You guys might be interested in this as well.   -----Original Appointment----- From: </t>
  </si>
  <si>
    <t>Elisabeth Whaley   On Behalf Of Training Room Sent:</t>
  </si>
  <si>
    <t>Thursday, June 28, 2001 2:35 PM To:</t>
  </si>
  <si>
    <t>Training Room; Dan Baca; Marie Washington; Susan Simmons; Michelle Plesha; Tamra Van Steenburgh; Doug Adkins; Sujan Menezes; John Schemena; Darshan Patel; Doug Field; Richard Yoza; Kimberlie Cerrone; Om Sonie; Wilhan Martono Cc:</t>
  </si>
  <si>
    <t>Matt DiMaria; Jaime McNeely; Debbie Margulies; Glenn Pereira; Andy Wong; Amit Sethi; Robert Moore; David Chan; Rajeev Mohindra When:</t>
  </si>
  <si>
    <t>Thursday, July 12, 2001 1:30 PM-3:30 PM (GMT-08:00) Pacific Time (US &amp; Canada); Tijuana. Where:</t>
  </si>
  <si>
    <t xml:space="preserve">  Cover the process from Pre-Sales to Delivery for a License Contract.  This is an opportunity for all of us to follow the same processes and procedures.  If you know anyone else that needs to attend please let Elisabeth know so that they may be added to the list.  Thanks.:)</t>
  </si>
  <si>
    <t>2001-07-12T21:00:00Z</t>
  </si>
  <si>
    <t>Conf. call w/ Kaan and Rene</t>
  </si>
  <si>
    <t>http://www.placeware.com/cc/esdevents/A?id=amr0726&amp;pw=attend</t>
  </si>
  <si>
    <t>PlaceWare Web conference invitation: AMR Research Web Conference</t>
  </si>
  <si>
    <t>You are invited to attend a live PlaceWare Web conference using Placeware Conference Center 2000.  Topic: AMR Research Web Conference                                   Time: Fri, 27 Jul 2001, 11:00 AM Eastern Daylight Time (EDT)        Duration: 60 minutes                                                   Audio: US/Canada: (888) 443-4602 Intl: (503) 295-8255 Code# 4602 Tech Sup Meeting URL: http://www.placeware.com/cc/esdevents/A?id=amr0726&amp;pw=attend                                       TO ATTEND THE MEETING          1. Click the Meeting URL listed above.         2. Enter your name, and then click Enter on the page that appears.         3. Access audio for the meeting using the audio information in this invitation.  If you can't click the above URL, complete the following steps to attend:          1. Go to                 http://www.placeware.com/cc/esdevents                                                2. Enter the following information, and then click Enter:                 Your Name: _______________                 Meeting ID: amr0726                                                                       Meeting Key: attend                                                                3. Access audio for the meeting using the audio information in this invitation.  Tip: If you want to make sure ahead of time that your computer is ready for the meeting, complete either of the previous instructions before the scheduled meeting time. A message appears telling you that your meeting is not ready to start. However, it also tells you about any actions that you need to take to prepare your computer.  Audio Note: Audio for a meeting is predefined by the meeting organizer and varies between different meetings. The organizer of your Web conference might have chosen to make audio available by telephone or streaming audio. If a phone number appears in the Audio field, dial it to receive audio. (A teleconference call passcode might also be required.) If a URL appears, open a separate browser window and enter the URL to receive streaming audio for the meeting.</t>
  </si>
  <si>
    <t>MEETING-8051</t>
  </si>
  <si>
    <t>talk to mobileclick about their ariba solution</t>
  </si>
  <si>
    <t>2001-07-18T15:30:00Z</t>
  </si>
  <si>
    <t>Grand Hyatt SF 345 Stockton Street</t>
  </si>
  <si>
    <t>Gartner - 8.30 to 12.15pm</t>
  </si>
  <si>
    <t>Grand Hyatt San Francisco One Union Square</t>
  </si>
  <si>
    <t>2001-07-11T21:30:00Z</t>
  </si>
  <si>
    <t>Call Dollar</t>
  </si>
  <si>
    <t>MEETING-8055</t>
  </si>
  <si>
    <t>Valent Soisuvarn 661 755 7581</t>
  </si>
  <si>
    <t>2001-07-18T02:30:00Z</t>
  </si>
  <si>
    <t>3340 Steiner St (chestnut/Lombard)</t>
  </si>
  <si>
    <t>Bistro Aix (415) 202-0100 at 8.30pm with Meena</t>
  </si>
  <si>
    <t>San Francisco, CA 94123  Phone:   (</t>
  </si>
  <si>
    <t>IDC Kevin</t>
  </si>
  <si>
    <t>2001-07-19T02:30:00Z</t>
  </si>
  <si>
    <t>Dinner w Toni at Banghok</t>
  </si>
  <si>
    <t>FW: AvocadoIT (Sitraka) Alert Studio Demo</t>
  </si>
  <si>
    <t xml:space="preserve">FYI...  Glenn.   -----Original Appointment----- From: </t>
  </si>
  <si>
    <t>Monday, July 09, 2001 7:46 PM To:</t>
  </si>
  <si>
    <t>Srikanth Raghavan; Glenn Pereira; R&amp;D When:</t>
  </si>
  <si>
    <t>Tuesday, July 10, 2001 12:00 PM-1:00 PM (GMT-08:00) Pacific Time (US &amp; Canada); Tijuana. Where:</t>
  </si>
  <si>
    <t xml:space="preserve">Conference Room - Sausalito  Agenda: ---------------  Rebecca Poon, lead studio engineer from AvocadoIT, Toronto will be presenting a complete demo of the studio and how a designer uses it to  </t>
  </si>
  <si>
    <t>call Pampanito - Chris Bok, Tom Richard, Al Donna - about meeting - and Conn Tower</t>
  </si>
  <si>
    <t>2001-07-10T17:30:00Z</t>
  </si>
  <si>
    <t>SFMP phone calls</t>
  </si>
  <si>
    <t>MEETING-8063</t>
  </si>
  <si>
    <t>2001-07-17T03:00:00Z</t>
  </si>
  <si>
    <t>Vivian Janta</t>
  </si>
  <si>
    <t>2001-08-26T00:00:00Z</t>
  </si>
  <si>
    <t>academy of science and Treasure Island Chapel</t>
  </si>
  <si>
    <t>Tom + jenny wedding 5pm start</t>
  </si>
  <si>
    <t>Treasure I Chapel- TI exit from left lane of bridge, Follow TI Road to end of cause, thur gate, chapel on the right  To Academy of Science - 101 to Fell/Laguna, Fell becomes JFK, left at 3d stop onto Music Concourse - white bldg on left</t>
  </si>
  <si>
    <t>2001-07-10T23:00:00Z</t>
  </si>
  <si>
    <t>Matt/Ron 1:1</t>
  </si>
  <si>
    <t>CALL NEXTJET</t>
  </si>
  <si>
    <t>MEETING-8067</t>
  </si>
  <si>
    <t>: (888) 466-9863</t>
  </si>
  <si>
    <t>AvantGo - Mobilize Your business</t>
  </si>
  <si>
    <t>10 minutes prior to the start time of  the presentation point your browser to  &lt;http://esd.placeware.com/attend/avantgo &lt;http://64.4.14.250/cgi-bin/linkrd?_lang=EN&amp;lah=465de7708a7b7c8adb7b688f96f4e750&amp;lat=994725435&amp;hm___action=http%3a%2f%2fesd%2eplaceware%2ecom%2fattend%2favantgo&gt;&gt;  3. Call the following numbers to listen to the  presentation:  U.S./Canada</t>
  </si>
  <si>
    <t>2001-07-25T01:30:00Z</t>
  </si>
  <si>
    <t>Westin Palo Alto</t>
  </si>
  <si>
    <t>What Do Carriers Look For When Choosing A Wireless Application Partner? - www.ibdnetwork.com</t>
  </si>
  <si>
    <t>www.investors.724.com</t>
  </si>
  <si>
    <t>724 investor call1-888-434-1242</t>
  </si>
  <si>
    <t>www.investors.724.com or by dialing 416-620-2406 (Canada) or 1-888-434-1242 (International). A replay of the teleconference will also be available for 48 hours and can be accessed by dialing 416-626-4100, reservation #19309027</t>
  </si>
  <si>
    <t>2001-07-10T18:00:00Z</t>
  </si>
  <si>
    <t>Deborah Hornberger for SFMP 415/346-2106</t>
  </si>
  <si>
    <t>Interview w Neil Chaitin - 415/626-9951</t>
  </si>
  <si>
    <t>Meeting for SFMP</t>
  </si>
  <si>
    <t>2001-07-18T07:00:00Z</t>
  </si>
  <si>
    <t>Gartner  Mobile Business</t>
  </si>
  <si>
    <t>MEETING-8076</t>
  </si>
  <si>
    <t>2001-07-17T15:30:00Z</t>
  </si>
  <si>
    <t>META conference  call on Adaptive Infrastructure  888-566-6154 (Int'l: 312-470-7286) password is BRIAN.</t>
  </si>
  <si>
    <t>When: Tuesday, July 17, 2001 11:30 am to 12:30 pm ET (US) -- Presentation 12:30 pm to 1:00 pm -- Q&amp;A  In this presentation, META Group analysts will describe the evolution of core infrastructure patterns and adaptive infrastructure services. With end-to-end patterns and shared infrastructure services as guides, organizations will be capable of focusing on infrastructure reuse and implementation more consistently across both external and internal projects to achieve greater success.  Featured Speakers Bruce Robertson, Vice President, Adaptive Infrastructure Strategies Val Sribar, Senior Vice President ? Infusion, and Co-Research Director  Subjects to Be Covered</t>
  </si>
  <si>
    <t>2001-08-04T22:30:00Z</t>
  </si>
  <si>
    <t>850 Judah (st anne of the sunset church)</t>
  </si>
  <si>
    <t>Joel F and Lynn's wedding - at 3.30pm</t>
  </si>
  <si>
    <t>2001-02-07T22:00:00Z</t>
  </si>
  <si>
    <t>2001-06-27T22:00:00Z</t>
  </si>
  <si>
    <t>Room 112  Amy Lovelace, CNET</t>
  </si>
  <si>
    <t>MEETING-8081</t>
  </si>
  <si>
    <t>2001-06-27T20:30:00Z</t>
  </si>
  <si>
    <t>Nancy Lang, Computer Shopper</t>
  </si>
  <si>
    <t>2001-06-27T20:00:00Z</t>
  </si>
  <si>
    <t>Jason Brooks, eWEEK Labs</t>
  </si>
  <si>
    <t>2001-06-27T19:30:00Z</t>
  </si>
  <si>
    <t>Tim Scannel, Mobile Insights</t>
  </si>
  <si>
    <t>Discuss answers to question with Andy and Glenn</t>
  </si>
  <si>
    <t>2001-06-26T18:00:00Z</t>
  </si>
  <si>
    <t>Ray Hegarty, the451.com</t>
  </si>
  <si>
    <t>at 10.15 am William Terdoslavich, Mobile Computing</t>
  </si>
  <si>
    <t>2001-06-26T19:00:00Z</t>
  </si>
  <si>
    <t>Rich Cirillo, VAR Business</t>
  </si>
  <si>
    <t>2001-06-26T21:30:00Z</t>
  </si>
  <si>
    <t>Daniel Callahan, Comm Solutions Magazine</t>
  </si>
  <si>
    <t>2001-06-26T22:00:00Z</t>
  </si>
  <si>
    <t>Matthew Campagni, Information Methods</t>
  </si>
  <si>
    <t>MEETING-8091</t>
  </si>
  <si>
    <t>Les Anderson, CAP ventures</t>
  </si>
  <si>
    <t>Amanda Firicano and Kathleen Connolly from CRN in Room XX</t>
  </si>
  <si>
    <t>Confirm dinner with Tom on Sun</t>
  </si>
  <si>
    <t>2001-07-09T01:00:00Z</t>
  </si>
  <si>
    <t>Dinner with Tom and Jennie</t>
  </si>
  <si>
    <t>2001-06-21T21:00:00Z</t>
  </si>
  <si>
    <t>meeting with IDC</t>
  </si>
  <si>
    <t>TechXNY, Business Applications and Tools Track   Content Management for Diverse Web Clients  Mod: Jason Levitt</t>
  </si>
  <si>
    <t>Content Management for Diverse Web Clients Thursday, June 28, 3:00-4:00 pm  Description: As the diversity of clients proliferates, enterprise IT managers must figure out how to deliver applications and content across the full range of devices being used by their employees and customers. This session offers strategies and tactics for how to do it.  Panelists: Prakash Iyer, AvocadoIT Randy Dence, W-Technologies Dayakar Puskoor, JP Mobile Brian Walter, ATG  Moderator: Jason Levitt, Senior Technology Editor, InformationWeek Magazine</t>
  </si>
  <si>
    <t>2001-06-28T00:30:00Z</t>
  </si>
  <si>
    <t>Mark Driver on J2ME - 1800 423-1988 ID 1090671</t>
  </si>
  <si>
    <t>Dave Patton, TeleChoice</t>
  </si>
  <si>
    <t>Frank Caruana, Tower Group</t>
  </si>
  <si>
    <t>2002-11-11T22:00:00Z</t>
  </si>
  <si>
    <t>Updated: Planning Meeting (Part 3)</t>
  </si>
  <si>
    <t>We will call Toshi in Tokyo and Stuart in VA (unless I hear otherwise).  Thanks, Amy</t>
  </si>
  <si>
    <t>MEETING-810</t>
  </si>
  <si>
    <t>2001-01-16T00:30:00Z</t>
  </si>
  <si>
    <t>Call Abiola</t>
  </si>
  <si>
    <t>Strategy Planning Brainstorming</t>
  </si>
  <si>
    <t>Meeting with Press Dave Essex, Wireless Financial</t>
  </si>
  <si>
    <t>2001-06-21T20:30:00Z</t>
  </si>
  <si>
    <t>MCI Worldcom</t>
  </si>
  <si>
    <t>Lunch with Julie - Thai   23 N Market St, San Jose,  Between Santa Clara and St. John St</t>
  </si>
  <si>
    <t>6: Take the JULIAN STREET exit. 0.3 miles ( 0.5 km)  7: Turn LEFT onto W JULIAN ST. 0.1 miles ( 0.2 km)  8: W JULIAN ST becomes W ST JAMES ST. 0.2 miles ( 0.3 km)  Turn RIGHT onto N MARKET ST.</t>
  </si>
  <si>
    <t>2001-06-22T01:30:00Z</t>
  </si>
  <si>
    <t>701 2nd St x Brannan</t>
  </si>
  <si>
    <t>Surprise party for Lisa - Paragon (415) 537-9020</t>
  </si>
  <si>
    <t>Paragon Restaurant  San Francisco, CA 94107 Phone:</t>
  </si>
  <si>
    <t>2001-06-20T21:00:00Z</t>
  </si>
  <si>
    <t>berkeley conference room</t>
  </si>
  <si>
    <t>meeting with McKinsey at our offices</t>
  </si>
  <si>
    <t>3 McKinsey consultants (1 partner - Will Doherty and 2 senior consultants - Rahul Shukla and a second consultant) would like to meet with us for an initial, INFORMAL meeting to discuss their recent research into mobile internet value chain and explore building relationship with AvocadoIT.  If the meeting goes well, most likely follow-up would be a more formal presentation of some of McKinsey's analysis and conclusions.  Goal of McK is relationship building with companies expected to be future leaders in mobile and wireless  - they are not expecting any fees to be generated in next 12 months. Please confirm ASAP</t>
  </si>
  <si>
    <t>Meeting Place</t>
  </si>
  <si>
    <t>Stephen Drake at IDC  1-800-343-4935 Meeting ID is 8721</t>
  </si>
  <si>
    <t>Ask the operator for the  Follow recorded instructions</t>
  </si>
  <si>
    <t>Scott</t>
  </si>
  <si>
    <t>MEETING-8111</t>
  </si>
  <si>
    <t>2001-06-14T16:00:00Z</t>
  </si>
  <si>
    <t>Datamonitor 877-766-0603 Mike Diviney</t>
  </si>
  <si>
    <t>2001-06-12T00:00:00Z</t>
  </si>
  <si>
    <t>Competitive chart with Amitabh</t>
  </si>
  <si>
    <t>Bill Ganci, IDC</t>
  </si>
  <si>
    <t>2001-06-08T02:00:00Z</t>
  </si>
  <si>
    <t>Teresa</t>
  </si>
  <si>
    <t>Meeting with Greg Jordan at Yankee</t>
  </si>
  <si>
    <t>meeting in sf Building 35 in Fort Mason</t>
  </si>
  <si>
    <t>MEETING-8117</t>
  </si>
  <si>
    <t>2001-06-07T15:30:00Z</t>
  </si>
  <si>
    <t>Breakfast with Marcia</t>
  </si>
  <si>
    <t>2001-06-07T02:30:00Z</t>
  </si>
  <si>
    <t>MEETING-812</t>
  </si>
  <si>
    <t>CGEY Darestep presentation tomorrow</t>
  </si>
  <si>
    <t>can we spend 15 or so minutes discussing what will be presented and if I could get your input to my slides -based on the Marketing / Branding Strategy point-of-view?</t>
  </si>
  <si>
    <t>Peter Lowber</t>
  </si>
  <si>
    <t>*  the alerts capability is entirely different than broadbeam *  CGEY have nothing to do w/ ATG, ... *  "no licensed customers" *  dont have any idea what he's talking about on build/buy strategy - like we are supposed to tell them? *  EP mgmt team is unproven?  what do we lack?  Brience mgmt has never run a software company. *  typo on last sentence before "consider EP" - i told him we went quiet from Oct-Feb, have been aggressive since then.  Suggest sending him last 2 months press releases.</t>
  </si>
  <si>
    <t>MEETING-8121</t>
  </si>
  <si>
    <t>Craig Roth</t>
  </si>
  <si>
    <t>David Lewis</t>
  </si>
  <si>
    <t>MEETING-8123</t>
  </si>
  <si>
    <t>Meet:  Ron/Matt</t>
  </si>
  <si>
    <t>We will cancel this one for now...</t>
  </si>
  <si>
    <t>MEETING-8125</t>
  </si>
  <si>
    <t>call with Peter Firstbrook</t>
  </si>
  <si>
    <t>2001-06-09T15:30:00Z</t>
  </si>
  <si>
    <t>Sarah</t>
  </si>
  <si>
    <t>2001-05-30T16:00:00Z</t>
  </si>
  <si>
    <t>Data Monitor call -877 766 0603 code 605403 Tim Gower Managing Analyst Laura Pridham-Possibly, Tony Hart-Managing Analyst c</t>
  </si>
  <si>
    <t>tgower@datamonitor.com lpridham@datamonitor.com thart@datamonitor.com mdiviney@datamonitor.com Tim Gower Managing Analyst covering Wireless for Datamonitor Americas Laura Pridham-Analyst covering wireless and internet services, Datamonitor UK Possibly, Tony Hart-Managing Analyst covering Wireless and eBusiness, Datamonitor UK   From: Mike Diviney [mailto:mdiviney@datamonitor.com] Sent: Tuesday, May 08, 2001 1:53 PM To: 'rsilverton@avocadoit.com'   Ron,  Thanks for getting back to me yesterday regarding possibly meeting with us. I've just been asked by Tim Gower, one of our managing analysts, to try and set up an interview with you for next week regarding a new report we are writing.   The report will: Look at the management of wireless enterprise solutions. E.g. in-house, outsourced, hosted, WASP Size the market for hardware, middleware, software and services. Look at the integration of wireless enterprise solutions. Network design and deployments. Go into detail on the close relationships between mBusiness and eBusiness e.g. processes, efficiencies etc.   Please let me know if you will be available to speak with Tim Gower for this report.    Regarding our services, I've attached the following:  A list of report and brief titles from our mBusiness Strategic Planning Program A word document listing the deliverables and pricing information for an mBusiness Strategic Planning Program.    Abstract of our new report 'Wireless Advertising' Sample Competitive Brief "NOKIA: continuing to win hands down" Sample Market brief "WAP or i-mode? the Future of mobile internet in Europe" A 3 slide presentation on our mCommerce SPP which gives information on the SPP value proposition, mCommerce program coverage, and our current product offering.   Feel free top give me a call if I can be of further assistance.    Regards,  Michael Diviney Sales Manager, Technology Practice Area Datamonitor e-mail:  mdiviney@datamonitor.com http://www.datamonitor.com/tc/ tel.  212-652-2642 fax.  212-686-2626 One Park Avenue, 14th floor New York, New York  10016-5802</t>
  </si>
  <si>
    <t>Call MEta/SPEX Ted Tza on status of report</t>
  </si>
  <si>
    <t>MEETING-813</t>
  </si>
  <si>
    <t>MEETING-8130</t>
  </si>
  <si>
    <t>Updated: Meet:  Ron/Matt</t>
  </si>
  <si>
    <t>Hi,  Lets hook up per your voice mail.  Matt</t>
  </si>
  <si>
    <t>2001-05-10T19:30:00Z</t>
  </si>
  <si>
    <t>MEETING-8132</t>
  </si>
  <si>
    <t>Call with Beth of Gartner at 203 964 1598 ID 6205</t>
  </si>
  <si>
    <t>Fun stuff in training room?</t>
  </si>
  <si>
    <t>2001-05-02T15:30:00Z</t>
  </si>
  <si>
    <t>Marcia and IlForniao</t>
  </si>
  <si>
    <t>MEETING-8136</t>
  </si>
  <si>
    <t>Bud Bivin at Gartner - he'll call me 203/964-1598 ID3399</t>
  </si>
  <si>
    <t>Scott weller document</t>
  </si>
  <si>
    <t>2001-04-24T20:00:00Z</t>
  </si>
  <si>
    <t>Discussion with Bud Bivin at Gartner Please call 1-800-820-0517ID# 1016899</t>
  </si>
  <si>
    <t>Meeting with Northern Light</t>
  </si>
  <si>
    <t>David Chan just requested that you be invited to this meeting tomorrow. Amy</t>
  </si>
  <si>
    <t>my office (or yours if you really want)</t>
  </si>
  <si>
    <t>discuss unbound technology</t>
  </si>
  <si>
    <t>Empress Hornblower Pier 38 - south of market</t>
  </si>
  <si>
    <t>Jason and Christine - 3.45pm-7pm</t>
  </si>
  <si>
    <t>smart casual boat leaves dock at 4pm</t>
  </si>
  <si>
    <t>2001-04-26T03:30:00Z</t>
  </si>
  <si>
    <t>Dinner with Russ</t>
  </si>
  <si>
    <t>MEETING-8144</t>
  </si>
  <si>
    <t>Hyatt Regency San Francisco, Embarcadero Center 5</t>
  </si>
  <si>
    <t>Analyst meeting live with MetaGroup</t>
  </si>
  <si>
    <t>Jack Gold, Craig Roth and David Folger are available to meet for 1 hour (12.30pm to 1.30pm) in San Francisco during the lunch hour at the META CRM conference.</t>
  </si>
  <si>
    <t>amitabh's office</t>
  </si>
  <si>
    <t>discuss technical presentation</t>
  </si>
  <si>
    <t>2001-04-12T00:00:00Z</t>
  </si>
  <si>
    <t>Meeting:  All marketing to discuss Q2 plans [BYO lunch]</t>
  </si>
  <si>
    <t>Rahul</t>
  </si>
  <si>
    <t>2001-04-10T19:00:00Z</t>
  </si>
  <si>
    <t>call Meta and Forrester</t>
  </si>
  <si>
    <t>MEETING-8155</t>
  </si>
  <si>
    <t>alert delivery status meeting</t>
  </si>
  <si>
    <t>Conference call with Kathy from Gartner</t>
  </si>
  <si>
    <t>Europe Sales Training [925]  640 3166David Chan's +44 775 385 9389</t>
  </si>
  <si>
    <t>David Chan's +44 775 385 9389  Ron  Can you please join this meeting via WebEx to deliver your presentation to the European team?  The meeting is being held in Germany (9 hours ahead of PST) I will be in Dusseldorf with David Chan and the team, I'll have your presenatations loaded there and we'll aim to use webex and a conf call dial-in number.  The details are:  WebEx Meeting: go to http://avocadoit.webex.com  Meeting host Chris Longstaffe, password "europe1"  Conf call dial-in: Domestic dial-in #:  1-888-811-3741 International dial-in #: 773-843-9313 Pass code: 6778749# Confirmation #:  3859845  You're welcome to attend as much of the remainder of the meeting as you wish, we expect it to be 6.00am-10.00am in total with other marketing folk - Matt, Alex and Andy delivering their sessions before and after you.  Call me if you have any questions. My number in Europe is (408) 640 3166 thanks Chris</t>
  </si>
  <si>
    <t>MEETING-816</t>
  </si>
  <si>
    <t>call from our offices</t>
  </si>
  <si>
    <t>Scott McGurl</t>
  </si>
  <si>
    <t>617-288-8946 Peter lowber</t>
  </si>
  <si>
    <t>MEETING-8161</t>
  </si>
  <si>
    <t>2001-04-11T01:30:00Z</t>
  </si>
  <si>
    <t>talk to Carols 650-497-3979</t>
  </si>
  <si>
    <t>Ray Rahamin on 724</t>
  </si>
  <si>
    <t>2001-04-05T15:30:00Z</t>
  </si>
  <si>
    <t>2001-04-09T19:00:00Z</t>
  </si>
  <si>
    <t>callwith Accenture</t>
  </si>
  <si>
    <t>Meeting:  Go to market operating plan review</t>
  </si>
  <si>
    <t>Preliminary Agenda:  -  Review target B2E market segments (size, competition, enablers)    * Presenter:  Ron  -  Drill down and validation on B2E pain points, solution fit    * Presenter:  Andy  -  Whole product implications (features, services, partners, pricing, channels)    * Presenters:  Glenn, Barry, Alex  -  Go to market action items (message, programs, tools, collateral, timeline, budget)    *  Presenters:  Matt</t>
  </si>
  <si>
    <t>Updated: Sales Training Review Mtmg</t>
  </si>
  <si>
    <t>Call  George on Cell Phone</t>
  </si>
  <si>
    <t>2001-04-03T15:00:00Z</t>
  </si>
  <si>
    <t>sales training??</t>
  </si>
  <si>
    <t>MEETING-8174</t>
  </si>
  <si>
    <t>2001-04-03T23:30:00Z</t>
  </si>
  <si>
    <t>call with Morgan Gerhart from Meta on EAI and 3 tier architectures</t>
  </si>
  <si>
    <t>MEETING-8179</t>
  </si>
  <si>
    <t>Sara in NY</t>
  </si>
  <si>
    <t>MEETING-8182</t>
  </si>
  <si>
    <t>Matt stuff</t>
  </si>
  <si>
    <t>MEETING-8183</t>
  </si>
  <si>
    <t>Venk charts</t>
  </si>
  <si>
    <t>2001-03-26T16:30:00Z</t>
  </si>
  <si>
    <t>Gartner - #180342</t>
  </si>
  <si>
    <t>2001-03-21T20:00:00Z</t>
  </si>
  <si>
    <t>Michael Schaefer of ePhones - 8677 in basement; next to Webraska</t>
  </si>
  <si>
    <t>MEETING-8187</t>
  </si>
  <si>
    <t>Talk to Ric about DB</t>
  </si>
  <si>
    <t>2001-03-21T17:30:00Z</t>
  </si>
  <si>
    <t>Meeting with Prakash and Let's Talk</t>
  </si>
  <si>
    <t>Marcia at Il Forniao</t>
  </si>
  <si>
    <t>Training room A</t>
  </si>
  <si>
    <t>Sales 1Q01 meeting</t>
  </si>
  <si>
    <t>Gartner conference on WAGs - hosted by Peter Lowber - 203/356-4700 ID#mbs97</t>
  </si>
  <si>
    <t>alert delivery meeting REMINDER</t>
  </si>
  <si>
    <t>MEETING-8193</t>
  </si>
  <si>
    <t>Brian Silverman 925/413-9668</t>
  </si>
  <si>
    <t>conversation with Peter Lowber of Gartner for Note 617/288-8946</t>
  </si>
  <si>
    <t>Peter will be writing a note on AvocadoIT ala attached Citrix report</t>
  </si>
  <si>
    <t>discuss alert delivery</t>
  </si>
  <si>
    <t>Bus Dev Meeting</t>
  </si>
  <si>
    <t>2002-09-26T21:00:00Z</t>
  </si>
  <si>
    <t>Linda's check</t>
  </si>
  <si>
    <t>MEETING-820</t>
  </si>
  <si>
    <t>Ron'a parents arriving</t>
  </si>
  <si>
    <t>discuss email strategy</t>
  </si>
  <si>
    <t>2001-03-13T03:30:00Z</t>
  </si>
  <si>
    <t>review functional spec</t>
  </si>
  <si>
    <t>2001-03-13T03:00:00Z</t>
  </si>
  <si>
    <t>Scott weller stuff</t>
  </si>
  <si>
    <t>2001-03-14T03:30:00Z</t>
  </si>
  <si>
    <t>san bruno</t>
  </si>
  <si>
    <t>Suzanne</t>
  </si>
  <si>
    <t>650/557-1111 Mary Jane  3300 College Drive SkyLine College Gallery Theatre, Bldg 1 San Bruno, CA</t>
  </si>
  <si>
    <t>San Francisco conference room</t>
  </si>
  <si>
    <t>Updated: Alerts Functional Specification, Review meeting</t>
  </si>
  <si>
    <t>The Alerts.doc attached here was the older version. The Alerts.doc sent in the mail i snow attached here.</t>
  </si>
  <si>
    <t>alerts FS internal review</t>
  </si>
  <si>
    <t>MEETING-8210</t>
  </si>
  <si>
    <t>2001-03-07T22:30:00Z</t>
  </si>
  <si>
    <t>Alerts discussion</t>
  </si>
  <si>
    <t>MEETING-8211</t>
  </si>
  <si>
    <t>2001-03-06T22:00:00Z</t>
  </si>
  <si>
    <t>Michael from e-comm mag</t>
  </si>
  <si>
    <t>milpitas</t>
  </si>
  <si>
    <t>meeting with Sitraka</t>
  </si>
  <si>
    <t>Attendess will be a subset of:  Ed Lyclama, CTO; Richard Fogel, Chief Architect; Brad Casemore, Chief Marketing Strategist...Dewaine Miller - VP Marketing, Rene X - PM.</t>
  </si>
  <si>
    <t>2001-03-07T04:00:00Z</t>
  </si>
  <si>
    <t>Call BCG - 415/732-8016</t>
  </si>
  <si>
    <t>Mid-Mkt Opportunity presentation by Anderson Bschool</t>
  </si>
  <si>
    <t>Sanjay</t>
  </si>
  <si>
    <t>2001-03-02T05:00:00Z</t>
  </si>
  <si>
    <t>Tony at midnight</t>
  </si>
  <si>
    <t>Meet with MobileSys</t>
  </si>
  <si>
    <t>2001-03-10T03:00:00Z</t>
  </si>
  <si>
    <t>Russ Bucholz</t>
  </si>
  <si>
    <t>Discuss CGEY alliance agreements, amendments and other related documents</t>
  </si>
  <si>
    <t>Conversation with META on app servers Morgan Gerhart he will call me</t>
  </si>
  <si>
    <t>fremont conf room</t>
  </si>
  <si>
    <t>meeting with Airflash</t>
  </si>
  <si>
    <t>George and Tajus (SE)</t>
  </si>
  <si>
    <t>my office or yours - you pick 416-986-4684</t>
  </si>
  <si>
    <t>Conference call with Sitraka alert gen solution - see attachment</t>
  </si>
  <si>
    <t>Peter Lowber presentation</t>
  </si>
  <si>
    <t>conversatoin with Forrester analyst Frank Gillet -617-613-6017</t>
  </si>
  <si>
    <t>Meeting with MattDiMaria</t>
  </si>
  <si>
    <t>Updated: meeting w/ vayusphere</t>
  </si>
  <si>
    <t>Jupiter  Peter Sargent</t>
  </si>
  <si>
    <t>Delta Conference Call</t>
  </si>
  <si>
    <t>Date:                  February 23, 2001 (Friday) Start time (hh:mm):    02:00 PM, America/Chicago (CST) / 3:00 PM EST Toll-Free Number:      877-714-4281 Local/International Number:  847-714-4281 VPN/On-net Number:     714-4281 Scheduled Meeting ID:  35579</t>
  </si>
  <si>
    <t>MEETING-8232</t>
  </si>
  <si>
    <t>2001-02-22T22:30:00Z</t>
  </si>
  <si>
    <t>Larry Salerno</t>
  </si>
  <si>
    <t>1960 Zanker Road, San Jose.</t>
  </si>
  <si>
    <t>meeting with Infolio</t>
  </si>
  <si>
    <t>Our address is 1960 Zanker Road, San Jose.  Driving Directions are below:    From San Francisco and Points North:  South on 101 to Brokaw Road. From Brokaw, take a right on Zanker Road. Make first left turn and go straight into driveway. infolio is directly on the left-hand side. Park in front.</t>
  </si>
  <si>
    <t>Updated: Meeting with Larry Salerno - New Sales Account Manager for Chicago - Per Don Giesen</t>
  </si>
  <si>
    <t>meeting  on  Delta Jordan lunch</t>
  </si>
  <si>
    <t>MEETING-8237</t>
  </si>
  <si>
    <t>2001-02-17T01:30:00Z</t>
  </si>
  <si>
    <t>venk presentation</t>
  </si>
  <si>
    <t>2001-02-19T16:30:00Z</t>
  </si>
  <si>
    <t>Meeting with Sarah</t>
  </si>
  <si>
    <t>MEETING-8239</t>
  </si>
  <si>
    <t>Scott Petronis at MapInfo 518/285-7340</t>
  </si>
  <si>
    <t>Yipes internal conf. call</t>
  </si>
  <si>
    <t>Here is the conf call info:  Call in:</t>
  </si>
  <si>
    <t>1-888-811-3741  Passcode:</t>
  </si>
  <si>
    <t>6475345#  Conf. #:</t>
  </si>
  <si>
    <t>2001-02-17T01:00:00Z</t>
  </si>
  <si>
    <t>Greg at MobileSys - 650/623-3746</t>
  </si>
  <si>
    <t>2001-02-16T20:30:00Z</t>
  </si>
  <si>
    <t>Alert Delivery MRD review</t>
  </si>
  <si>
    <t>Most up to date version to be circulated in advance (tomorrow in AM) for discussion</t>
  </si>
  <si>
    <t>[rsilverton, sanjay.dubey]</t>
  </si>
  <si>
    <t>2001-02-16T01:00:00Z</t>
  </si>
  <si>
    <t>discuss broadbeam relationship</t>
  </si>
  <si>
    <t>MEETING-8244</t>
  </si>
  <si>
    <t>Mission College Blvd. -shopping center  called "Mercado Center".</t>
  </si>
  <si>
    <t>Marcia for breakfast</t>
  </si>
  <si>
    <t>101S to the Great America exit.  Exit there, take a left onto Mission College Blvd. which curves around to the shopping center that is called "Mercado Center".  Starbucks is inside the plaza, just to the North of the cinemaplex.  http://www.vicinity.com/starbucks00/geoprx.hm?CMD=FILL&amp;SEC=mapprx&amp;FAM=starbu</t>
  </si>
  <si>
    <t>2001-02-22T16:00:00Z</t>
  </si>
  <si>
    <t>Conversation with Charlie at Forrester - 425 Market St, 22d FL @ first &amp; Folsom - 617 613 -6239</t>
  </si>
  <si>
    <t>MEETING-8246</t>
  </si>
  <si>
    <t>FYI, concerns about confidentiality re: sharing your Qtrly. Manager's Meeting presentations companywide were discussed at the last Executive Staff Meeting.  It was decided that sharing this information within the company would be more advantageous than detrimental.  Therefore, presentations for this meeting will be posted on the AvocadoIT intranet when it is launched. Amy</t>
  </si>
  <si>
    <t>2001-02-16T23:30:00Z</t>
  </si>
  <si>
    <t>San Francisco Conference Roon</t>
  </si>
  <si>
    <t>Review 3.0/4.0 Draft Proposal</t>
  </si>
  <si>
    <t>We will review the first draft proposal for the release components as put forth by Amitabh and Rajeev. \Steve</t>
  </si>
  <si>
    <t>2001-04-04T21:00:00Z</t>
  </si>
  <si>
    <t>CGEY/ Bouyges - client meeting</t>
  </si>
  <si>
    <t>Gartner conference call on EMDS with Peter Lowber - webex</t>
  </si>
  <si>
    <t>Carlos, please be prepared to give the EMDS demo you prepared for ATG during this meeting. Lisa Q is already aware of request and is okay with it provided it works with your schedule.   Ron  PS nice job last time not letting Ken Dulaney distract you - too bad Amitabh and I were not able to stay as focused.</t>
  </si>
  <si>
    <t>gartner meeting</t>
  </si>
  <si>
    <t>2001-02-12T20:00:00Z</t>
  </si>
  <si>
    <t>Prep for Ken - presentation; demo; messages</t>
  </si>
  <si>
    <t>Gerry's presentation</t>
  </si>
  <si>
    <t>INTERWOVEN PRESENTATION</t>
  </si>
  <si>
    <t>www.presentonline.com. From the Welcome Page, click the "Conference Participant" icon and enter the Presentation Number: x843903 (please remember to place the 'x' in front of the number). Enter your name, email address, and click continue.  After the welcome screen, the slides will load to your desktop. Follow along with the presentation given by the leader. (2) Audio portion: Dial the U.S., call toll free 800-346-7613 (Domestic). Outside the U.S., call 706-634-5122 (International). The company name "Interwoven" and the meeting leader's name "Interwoven".</t>
  </si>
  <si>
    <t>2001-02-16T21:30:00Z</t>
  </si>
  <si>
    <t>Updated: Offline Browsing Strategy Mtg. w/Amitabh, Ron, Steve, Prakash, Rajeev, Glenn &amp; Alex</t>
  </si>
  <si>
    <t>Venk needs to leave at 3:00pm sharp so requested this meeting start at 1:30pm instead of 2:00pm...Amy  OFF-LINE BROWSING (same agenda) Venk has requested that Amitabh and Ron lead this discussion: *</t>
  </si>
  <si>
    <t>2001-02-08T03:00:00Z</t>
  </si>
  <si>
    <t>MBOs &amp; work plan</t>
  </si>
  <si>
    <t>Ron,  Please update your MBOs and work plan for Q1 based on our discussion on Monday and incorporate these into the your presentation for Friday. I'd like to review with you in prep. for Friday's meeting. Thanks,  Glenn.</t>
  </si>
  <si>
    <t>Cupertino - CGEY</t>
  </si>
  <si>
    <t>ATG/EP/CGEY - conf. call</t>
  </si>
  <si>
    <t>The meeting itself is 2 - 4 - but I allowed 30 min. of travel time each way.</t>
  </si>
  <si>
    <t>MEETING-8261</t>
  </si>
  <si>
    <t>Amit Sethi on AvantGo</t>
  </si>
  <si>
    <t>Analyst briefing w/ Jen DiMarzio of Summit Strategies - Jen at 617.266.9050</t>
  </si>
  <si>
    <t>Richard and Japan</t>
  </si>
  <si>
    <t>Discuss XML/HTML integrated demo</t>
  </si>
  <si>
    <t>Updated: Analyst briefing w/ Callie Nelsen and Charul Vyas</t>
  </si>
  <si>
    <t>San Ramon Conference room</t>
  </si>
  <si>
    <t>Updating presentation for Robbie Stephens conference.</t>
  </si>
  <si>
    <t>I've attached a couple of presentations Venk has used recently. We can do some brainstorming on what we need to put in to an updated presentation based on our thoughts + Venk's comments.  Glenn.</t>
  </si>
  <si>
    <t>2001-02-06T21:00:00Z</t>
  </si>
  <si>
    <t>2001-02-06T00:00:00Z</t>
  </si>
  <si>
    <t>kimberlie's office</t>
  </si>
  <si>
    <t>meeting to discuss email</t>
  </si>
  <si>
    <t>MEETING-827</t>
  </si>
  <si>
    <t>[betty.bauza, sausalito]</t>
  </si>
  <si>
    <t>review Yipes slides with everyone's comments - final edits</t>
  </si>
  <si>
    <t>MEETING-8270</t>
  </si>
  <si>
    <t>2001-03-27T08:00:00Z</t>
  </si>
  <si>
    <t>Updated: Conf Call re: Freedrive [800] 446-1941 pc: 6757725#</t>
  </si>
  <si>
    <t>I've booked Berkeley.  It may be easier to all meet in one place.  Thanks, Amy</t>
  </si>
  <si>
    <t>Alex,  Let me know what number we should call you at.  Regards,  Glenn.</t>
  </si>
  <si>
    <t>Netmorf Tech conference - by CTO Shawn Comadali</t>
  </si>
  <si>
    <t>2001-01-31T20:30:00Z</t>
  </si>
  <si>
    <t>Kimberlie - at her office</t>
  </si>
  <si>
    <t>Updated: talk w/ infolio</t>
  </si>
  <si>
    <t>MEETING-8277</t>
  </si>
  <si>
    <t>2001-02-02T04:00:00Z</t>
  </si>
  <si>
    <t>Kumar dinner at Tichada Thai Best, at 3321 Steiner Street [between Chestnut &amp; Lombard - on the western side of the street</t>
  </si>
  <si>
    <t>[between Chestnut &amp; Lombard - on the western side of the street</t>
  </si>
  <si>
    <t>2001-02-07T04:00:00Z</t>
  </si>
  <si>
    <t>Dan for dinner</t>
  </si>
  <si>
    <t>Marketing VP</t>
  </si>
  <si>
    <t>Rahul - 512/651-3179</t>
  </si>
  <si>
    <t>Analayst presentation rewrite</t>
  </si>
  <si>
    <t>IDC Alex Slawsby and Kevin Burton 1800 343 4935 x 88 id 5659</t>
  </si>
  <si>
    <t>call with Tom Sepenzis</t>
  </si>
  <si>
    <t>MEETING-8284</t>
  </si>
  <si>
    <t>phone: 888-966-4808</t>
  </si>
  <si>
    <t>passcode: central region leader: Jeff McCallister</t>
  </si>
  <si>
    <t>MEETING-8285</t>
  </si>
  <si>
    <t>Need your help on Training CD-Rom</t>
  </si>
  <si>
    <t>Ron  I'm trying to put together a self study CD-Rom training program that we could use in three different formats: 1. New Hire Training - everything you need to know about AvocadoIT and the Wireless Market before you start. 2. Partner Developer Pre-course -  understand EP and the market prior to joining the tool training class 3. Customer Developer Pre-course -  understand EP and the market prior to joining the tool training class  I need your expertize to help identify some documents and good web-links that we could use to include in this CD.  I'd like to take a few minutes to show you the work-in-progress and then get your input. Thanks  Chris</t>
  </si>
  <si>
    <t>MEETING-8287</t>
  </si>
  <si>
    <t>Call Giga to schedule</t>
  </si>
  <si>
    <t>MEETING-8288</t>
  </si>
  <si>
    <t>discussion on J2me</t>
  </si>
  <si>
    <t>Parnian's Office</t>
  </si>
  <si>
    <t>conf. call w Jennifer Yan of iDen for text streaming</t>
  </si>
  <si>
    <t>Call Dan Caufield</t>
  </si>
  <si>
    <t>MEETING-8291</t>
  </si>
  <si>
    <t>2001-03-04T03:30:00Z</t>
  </si>
  <si>
    <t>Macaroni Sciue Sciue - 124 Columbus Avenue, San Francisco, CA</t>
  </si>
  <si>
    <t>party for Stacy Sukov</t>
  </si>
  <si>
    <t>Macaroni Sciue Sciue - 124 Columbus Avenue, San Francisco, CA View Map &lt;javascript:var o=window.open('/respond/directions?event=NIPAJWIMFUVMMQJSJLGS&amp;iid=ZFRPKPKHXHACXARQADES&amp;addr=124+Columbus+Avenue&amp;city=San+Francisco&amp;state=CA&amp;type=Birthday','map','scrollbars=yes,width=700,height=600,screenX=300,screenY=20,resizable=yes,status=yes,menubar=no');&gt; phone: (415) 217-8400 when &lt;/myreminders/enterEvent?eventID=NIPAJWIMFUVMMQJSJLGS&amp;inviteID=ZFRPKPKHXHACXARQADES&gt;: Saturday, March 3, 7:30pm  Later 479 Broadway at Kearny</t>
  </si>
  <si>
    <t>meet with KMPG - Ale</t>
  </si>
  <si>
    <t>2001-01-25T03:00:00Z</t>
  </si>
  <si>
    <t>Eric's</t>
  </si>
  <si>
    <t>call Tim h</t>
  </si>
  <si>
    <t>2001-01-24T16:00:00Z</t>
  </si>
  <si>
    <t>Yankee stuff - Jaime</t>
  </si>
  <si>
    <t>change of time - teleconference with Forrester analyst Frank Gillet; Ron to initiate at 617-613-6017; email fgillett@forrester.com</t>
  </si>
  <si>
    <t>MEETING-8298</t>
  </si>
  <si>
    <t>2001-01-23T17:30:00Z</t>
  </si>
  <si>
    <t>Glenn on Categoric</t>
  </si>
  <si>
    <t>MEETING-83</t>
  </si>
  <si>
    <t>2002-08-09T20:30:00Z</t>
  </si>
  <si>
    <t>I will call mark from Airport</t>
  </si>
  <si>
    <t>Mark / Stuart</t>
  </si>
  <si>
    <t>Matt Dimaria</t>
  </si>
  <si>
    <t>Map Info - Shevl Meena 494/460-6427</t>
  </si>
  <si>
    <t>MEETING-8302</t>
  </si>
  <si>
    <t>Meet in Ron's office</t>
  </si>
  <si>
    <t>Lunch with Rishi and Elba</t>
  </si>
  <si>
    <t>Ron, Rishi and I would like to talk to you about Stanford. Please let us know if you are available. Thank you, Elba</t>
  </si>
  <si>
    <t>2001-01-23T15:30:00Z</t>
  </si>
  <si>
    <t>meeting with jaime for intranet</t>
  </si>
  <si>
    <t>MEETING-8304</t>
  </si>
  <si>
    <t>2001-01-26T03:00:00Z</t>
  </si>
  <si>
    <t>Chuck from GSB</t>
  </si>
  <si>
    <t>2001-01-24T18:30:00Z</t>
  </si>
  <si>
    <t>discussiib with IDC about services partnering strategy</t>
  </si>
  <si>
    <t>Amit,  Brian Luck with IDC is preparing a report on technology partnerig for mid-market services companies ($50-$100M in rev).  He'd like to have a profile of AvocadoIT in the report, including our partnering strategy: what we're looking for in partners, what we bring to the table, how we plan to work with them, etc.  Given its the middle market and we could use more channels (so long as they're not too resource intensive) I think its a worthwhile discussion. Are you available at this time to do a joint call with him?</t>
  </si>
  <si>
    <t>Celent Comm - ISabella - will call me</t>
  </si>
  <si>
    <t>MEETING-8307</t>
  </si>
  <si>
    <t>meeting with Ken Dulaney at our offices</t>
  </si>
  <si>
    <t>2001-01-19T02:00:00Z</t>
  </si>
  <si>
    <t>Tim Scannel</t>
  </si>
  <si>
    <t>Weekly status review of CGEY/EP alliance</t>
  </si>
  <si>
    <t>conversation with Anderson</t>
  </si>
  <si>
    <t>2001-01-16T23:00:00Z</t>
  </si>
  <si>
    <t>Venk/Ron Meeting</t>
  </si>
  <si>
    <t>Updated: Analyst briefing w/ Sheryl Kingstone [Yankee] and John Gill [Channelwave]</t>
  </si>
  <si>
    <t>2001-01-05T02:00:00Z</t>
  </si>
  <si>
    <t>2001-04-09T20:00:00Z</t>
  </si>
  <si>
    <t>Denver - Webex training</t>
  </si>
  <si>
    <t>2001-01-05T04:00:00Z</t>
  </si>
  <si>
    <t>go to market</t>
  </si>
  <si>
    <t>2001-01-03T21:30:00Z</t>
  </si>
  <si>
    <t>san ramon.fremont</t>
  </si>
  <si>
    <t>meeting with mobilesys</t>
  </si>
  <si>
    <t>Discuss pricing on low cost option - I'm still trying to get the PM to show up.  Anyone else you think should be included?</t>
  </si>
  <si>
    <t>2001-01-06T03:30:00Z</t>
  </si>
  <si>
    <t>San Jose [SJC] at 7:35 PM and arrive in Burbank [BUR] at 8:35 PM HBHU</t>
  </si>
  <si>
    <t>2001-01-04T02:00:00Z</t>
  </si>
  <si>
    <t>meeting with unimobile</t>
  </si>
  <si>
    <t>Phil Redman from Gartner</t>
  </si>
  <si>
    <t>Meet with MapInfo</t>
  </si>
  <si>
    <t>2001-01-15T23:30:00Z</t>
  </si>
  <si>
    <t>Discuss possible internal projects for CGEY personnel</t>
  </si>
  <si>
    <t>Projects per Richard Yoza's suggestions: - mobilize PIM capabilities (calendar, microsoft outlook + lotus notes) we can productize it to sell, and also for internal AvocadoIT usage - Create a demo suite for internal use - CRM, ERP, SFA, Supply Chain - mobilized generic app - to show value and possibilities - Integration of Categoric/Mobile Sys  - Create commercial publishing script of tool - take mobile project in tool and have scripts that run to publish it to web servers  Other ideas...</t>
  </si>
  <si>
    <t>2001-01-03T17:30:00Z</t>
  </si>
  <si>
    <t>Their offices in San Mateo</t>
  </si>
  <si>
    <t>Blue Martini meeting</t>
  </si>
  <si>
    <t>Meeting still starts at 10am but I added 30 min for commuting</t>
  </si>
  <si>
    <t>Meeting at Stanford - alumni cocktail</t>
  </si>
  <si>
    <t>Reschedule meeting with Ken</t>
  </si>
  <si>
    <t>MEETING-8336</t>
  </si>
  <si>
    <t>2001-01-01T21:30:00Z</t>
  </si>
  <si>
    <t>Matt S - Gomez Advisors 781.257.2030.</t>
  </si>
  <si>
    <t>Let me know if you want to join; if so, its  your responsibility to set up webex. Otherwise, see if Glo's free (don't worry about detailed note taking). We'll initiate</t>
  </si>
  <si>
    <t>2001-03-18T21:00:00Z</t>
  </si>
  <si>
    <t>Uri and Stacy's wedding - Santa Monica</t>
  </si>
  <si>
    <t>[ruyben.seth]</t>
  </si>
  <si>
    <t>2001-02-22T21:00:00Z</t>
  </si>
  <si>
    <t>Conf Call with Jamcracker</t>
  </si>
  <si>
    <t>CGE&amp;Y meeting</t>
  </si>
  <si>
    <t>2001-04-03T21:30:00Z</t>
  </si>
  <si>
    <t>Meeting with Ruyben</t>
  </si>
  <si>
    <t>ChannelWave Training for Biz Dev</t>
  </si>
  <si>
    <t>2001-04-04T17:30:00Z</t>
  </si>
  <si>
    <t>Call from Jamcracker [for problem]</t>
  </si>
  <si>
    <t>Updated: ChannelWave</t>
  </si>
  <si>
    <t>Meeting with Gavin and CJ to discuss issues, progress and next steps....</t>
  </si>
  <si>
    <t>Updated: ChannelWave Conf Call</t>
  </si>
  <si>
    <t>Thought we might need a conference room.  This is the "Fish Bowl" conference room outside of area A.</t>
  </si>
  <si>
    <t>2001-04-18T22:00:00Z</t>
  </si>
  <si>
    <t>WebEx handover</t>
  </si>
  <si>
    <t>I would like to handover the WebEx responsibilities to someone. Right now I get all the requests for new users, reset passwords etc.  It may take sometime for WebEx to change the admin email account and that's the reason I want to hand it over sooner.  You can always forward my email to the new email address but that account will get additional emails also.  Ruyben.</t>
  </si>
  <si>
    <t>MEETING-8358</t>
  </si>
  <si>
    <t>2001-03-15T21:30:00Z</t>
  </si>
  <si>
    <t>1-888-742-8686 / 3009081</t>
  </si>
  <si>
    <t>Channelwave Con Call</t>
  </si>
  <si>
    <t>The conference number is 1-888-7428686 and pass code is 3009081.  If you are in  office, you can join us in Santa Clara conf room (B side).  Ruyben.</t>
  </si>
  <si>
    <t>Updated: Ruyben 1:1</t>
  </si>
  <si>
    <t>Don G.</t>
  </si>
  <si>
    <t>Call India</t>
  </si>
  <si>
    <t>MEETING-8362</t>
  </si>
  <si>
    <t>ChannelWave Status meeting</t>
  </si>
  <si>
    <t>MEETING-8367</t>
  </si>
  <si>
    <t>MEETING-8369</t>
  </si>
  <si>
    <t>Reports with Lisa</t>
  </si>
  <si>
    <t>MEETING-8372</t>
  </si>
  <si>
    <t>[sausalito, ruyben.seth]</t>
  </si>
  <si>
    <t>Partner Functionality in ChannelWave</t>
  </si>
  <si>
    <t>MEETING-8373</t>
  </si>
  <si>
    <t>2001-03-13T23:30:00Z</t>
  </si>
  <si>
    <t>1/1 with Ruyben Seth</t>
  </si>
  <si>
    <t>Amithab's Presentation</t>
  </si>
  <si>
    <t>2001-02-14T23:30:00Z</t>
  </si>
  <si>
    <t>Updated: 1/1 with Ruyben &amp; Divakar</t>
  </si>
  <si>
    <t>[ruyben.seth, tvansteenburgh]</t>
  </si>
  <si>
    <t>Conference call with OpenAir</t>
  </si>
  <si>
    <t>Call from Maxim Group (DBA)</t>
  </si>
  <si>
    <t>MEETING-8379</t>
  </si>
  <si>
    <t>Call ChannelWave on System Downtime</t>
  </si>
  <si>
    <t>MEETING-838</t>
  </si>
  <si>
    <t>Charles Schwab - Brain storming session on EP solution</t>
  </si>
  <si>
    <t>Introduction</t>
  </si>
  <si>
    <t>As we missed it yesterday, can we please meet on Monday?  Thanks, Ruyben. x-7988.</t>
  </si>
  <si>
    <t>MEETING-8381</t>
  </si>
  <si>
    <t>ChannelWave Change Order</t>
  </si>
  <si>
    <t>MEETING-8382</t>
  </si>
  <si>
    <t>Updated: Call with Jamcracker re: DiCarta</t>
  </si>
  <si>
    <t>To discuss revenue business process in order for demo on Thursday to be focused on our needs. call should be 20 minutes</t>
  </si>
  <si>
    <t>Sausalito - 1-888-742-8686 / 3009081</t>
  </si>
  <si>
    <t>Updated: Channelwave Review</t>
  </si>
  <si>
    <t>Waiting for Ruyben to get back to me..  Mitch will be in Sales Training but can be pulled out if necessary.</t>
  </si>
  <si>
    <t>Need to move this one...</t>
  </si>
  <si>
    <t>MEETING-8387</t>
  </si>
  <si>
    <t>[sweller, ruyben.seth]</t>
  </si>
  <si>
    <t>2001-02-23T00:00:00Z</t>
  </si>
  <si>
    <t>We may not use full 90 minutes but just in case..  Ruyben.</t>
  </si>
  <si>
    <t>MEETING-8389</t>
  </si>
  <si>
    <t>[ruyben.seth, walnutcreek]</t>
  </si>
  <si>
    <t>Updated: Meeting with Vicki Parra from Corio Client Services</t>
  </si>
  <si>
    <t>1/15 update:  Vicki will be getting us familiar with client services.  Depending on our questions, our meeting may only take 30-45 minutes.</t>
  </si>
  <si>
    <t>Abiola, John Gillardi - here - want to take you out to dinner?</t>
  </si>
  <si>
    <t>2001-04-06T18:30:00Z</t>
  </si>
  <si>
    <t>Team -- We ARE meeting this evening.   The following numbers will be the same every week until the end of the year 2001.  Thanks!  Domestic Dial-in number:  1-877-865-6981 International Dial-in number:  773-843-6305 Pass code is:  6550809 #  Confirmation#:  3522256</t>
  </si>
  <si>
    <t>eet With David S</t>
  </si>
  <si>
    <t>MEETING-840</t>
  </si>
  <si>
    <t>Venk, Amit &amp; Betty</t>
  </si>
  <si>
    <t>Ruyben/Divakar</t>
  </si>
  <si>
    <t>2001-03-06T22:30:00Z</t>
  </si>
  <si>
    <t>Gavin &amp; ChannelWave</t>
  </si>
  <si>
    <t>ChannelWave Training Questions</t>
  </si>
  <si>
    <t>MEETING-8404</t>
  </si>
  <si>
    <t>ChannelWave SA training</t>
  </si>
  <si>
    <t>2001-01-09T16:00:00Z</t>
  </si>
  <si>
    <t>CALL INDIA to Discuss Intranet</t>
  </si>
  <si>
    <t>[sanjay.dubey]</t>
  </si>
  <si>
    <t>2002-01-07T20:00:00Z</t>
  </si>
  <si>
    <t>Talk to Joseph Albert 503-725-4048</t>
  </si>
  <si>
    <t>Review meeting to discuss SFS for Faults...</t>
  </si>
  <si>
    <t>Communications Meeting [800-213-0326, pc: 366065]</t>
  </si>
  <si>
    <t>review leads</t>
  </si>
  <si>
    <t>2001-07-10T03:00:00Z</t>
  </si>
  <si>
    <t>Call mom and dad</t>
  </si>
  <si>
    <t>[sausalito, sanjay.dubey]</t>
  </si>
  <si>
    <t>2002-02-27T21:00:00Z</t>
  </si>
  <si>
    <t>continue discussions on the metadata definiton and import</t>
  </si>
  <si>
    <t>2002-05-15T18:00:00Z</t>
  </si>
  <si>
    <t>http://www.placeware.com/cc/sybase/A?id=ias0515&amp;pw=758509</t>
  </si>
  <si>
    <t>PlaceWare Web Conference invitation: Driving Measurable Returns from Mobile and Wireless So</t>
  </si>
  <si>
    <t>You are invited to attend a live Web Conference using PlaceWare Web Conferencing.  Topic: Driving Measurable Returns from Mobile and Wireless Solutions Time: Wed, 15 May 2002, 2:00 PM Eastern Daylight Time (EDT)         Duration: 60 minutes                                                   Meeting URL (Address): http://www.placeware.com/cc/sybase/A?id=ias0515&amp;pw=758509                                         Audio Information: Toll Free: 888-635-9936, Intern'l: 712-257-2945, Password: Mobile   TO ATTEND THE MEETING  1. Click the following Meeting URL or enter it in your browser:  http://www.placeware.com/cc/sybase/A?id=ias0515&amp;pw=758509                                          Or alternatively, use the following URL:  http://www.placeware.com/cc/sybase                                            2. On the "Enter Meeting" page that appears, supply this information:      Your Name: (enter your name)     Meeting ID: ias0515                                                           Meeting Key: 758509                                                         and then click the ENTER button at the bottom of the page.  3. Access audio for the meeting based on the following:      Audio Information: Toll Free: 888-635-9936, Intern'l: 712-257-2945, Password: Mobile                                                          If a phone number is listed, dial the phone number.  If a URL appears, open a separate browser window and enter the audio URL to receive streaming audio for the meeting.  For help, tips and hints, FAQs, etc., go to:      http://www.placeware.com/tips</t>
  </si>
  <si>
    <t>MEETING-8413</t>
  </si>
  <si>
    <t>Overview</t>
  </si>
  <si>
    <t>Scott Bermon from Toronto is in the office today and tomorrow, and would like to do an overview for whomever is interested in attending.</t>
  </si>
  <si>
    <t>MEETING-8416</t>
  </si>
  <si>
    <t>2001-11-27T20:00:00Z</t>
  </si>
  <si>
    <t>rajeev's office.</t>
  </si>
  <si>
    <t>1-1 with Sanjay</t>
  </si>
  <si>
    <t>- Biogen status - online 4.5 status - Sun iplanet project - Other company issues</t>
  </si>
  <si>
    <t>External review - 4.0 Offline OCA features.</t>
  </si>
  <si>
    <t>Call and talk to Amy</t>
  </si>
  <si>
    <t>MEETING-8421</t>
  </si>
  <si>
    <t>2002-04-02T21:30:00Z</t>
  </si>
  <si>
    <t>Updated: Monthly R&amp;D Dept. "All Hands" meeting</t>
  </si>
  <si>
    <t>2001-02-15T19:00:00Z</t>
  </si>
  <si>
    <t>Store and Forward</t>
  </si>
  <si>
    <t>Would like to get information on store and forward.  I am going to go see Boeing on Tuesday of next week and they are interested in this feature.  Rayhan</t>
  </si>
  <si>
    <t>MEETING-8425</t>
  </si>
  <si>
    <t>2002-07-18T20:00:00Z</t>
  </si>
  <si>
    <t>Updated: Biogen Project Status Meeting</t>
  </si>
  <si>
    <t>Postponing this as I have a dr's appt in the AM at 11.  Discuss Biogen project status.</t>
  </si>
  <si>
    <t>2002-03-18T23:00:00Z</t>
  </si>
  <si>
    <t>Biogen Final Requirements Review</t>
  </si>
  <si>
    <t xml:space="preserve">Biogen Application Review  We would like walk through the application with R&amp;D and discuss some possible issues that have been identified and the proposed solutions to those issues.    Possible client issues: 1.  Application will not have 'Save' buttons.  All changes are committed as soon as user clicks off the page. </t>
  </si>
  <si>
    <t xml:space="preserve">Every link on the templates will need to make a form submission call to appropriate action templates and pass in the proper value for next page. </t>
  </si>
  <si>
    <t xml:space="preserve"> 2.  List views are in edit mode.  Action templates need to be able to handle an array of name value pair. </t>
  </si>
  <si>
    <t xml:space="preserve">Need to do more research on loop support in action templates and possible R&amp;D support for this.  3.  Action templates need to insert new records based on the check box values. </t>
  </si>
  <si>
    <t>Need to discuss with R&amp;D  4.  Action templates need to insert new records   Possible server issues: 1.  MVGs values.  The application needs to have the logic to pull the most recent instance of the MVG from Siebel. 2.  Some newly inserted records have fields that are assigned by Siebel based on the user or fields that we need to assign based on user.  We don't think that this would be a problem but would like to verify that and what possible impact that might have.  Templates are available in VSS:  $/WebByPhone/ApplicationsEngineering/Biogen/templates                                    Thanks,</t>
  </si>
  <si>
    <t>Scott McGurl - call</t>
  </si>
  <si>
    <t>2002-07-24T20:30:00Z</t>
  </si>
  <si>
    <t>MEETING-8431</t>
  </si>
  <si>
    <t>Rajeev and Sanjay - 1:1</t>
  </si>
  <si>
    <t>MEETING-8434</t>
  </si>
  <si>
    <t>2002-06-21T23:00:00Z</t>
  </si>
  <si>
    <t>Amy</t>
  </si>
  <si>
    <t>415-982-0500 Amy Anders macarthura.com techiegold</t>
  </si>
  <si>
    <t>MEETING-8437</t>
  </si>
  <si>
    <t>Discuss activities until the release.  1. bugs 2. Recovery testing 3. biogen??</t>
  </si>
  <si>
    <t>MEETING-8438</t>
  </si>
  <si>
    <t>2002-05-31T23:30:00Z</t>
  </si>
  <si>
    <t>Talk about Synchronization performance</t>
  </si>
  <si>
    <t>MEETING-8439</t>
  </si>
  <si>
    <t>2001-07-09T02:00:00Z</t>
  </si>
  <si>
    <t>Talk to Krishan</t>
  </si>
  <si>
    <t>MEETING-8441</t>
  </si>
  <si>
    <t>Communications Meeting - Training Room [877-865-7030, int'l 773 843 6310, pc: 7741689#]</t>
  </si>
  <si>
    <t>MEETING-8444</t>
  </si>
  <si>
    <t>2001-06-21T19:15:00Z</t>
  </si>
  <si>
    <t>Conference call to discuss Alwayson feature with Accenture</t>
  </si>
  <si>
    <t>Because Sanjay has a tight schedule, we are starting at 12:15 and we need to end around 12:45pm. Shailesh knows the application. I've included Sanjay's input which Accenture I will send to them prior to the meeting.</t>
  </si>
  <si>
    <t>MEETING-8446</t>
  </si>
  <si>
    <t>2001-11-28T01:30:00Z</t>
  </si>
  <si>
    <t>External Review: Various OCA/OSA Enhancements</t>
  </si>
  <si>
    <t>You can find the latest version of the FS in VSS: SFS_AlwaysOn_Data_Compression.doc - data compression feature SFS_AlwaysOn_Multilevel_Template.doc - multi level directory structure for template files SFS_AlwaysOn_StartWith.doc - starts-with search in XPath SFS_AlwaysOn_Logging.doc - OSA logging enhancement  Thanks, lisa</t>
  </si>
  <si>
    <t>MEETING-8447</t>
  </si>
  <si>
    <t>Discuss performance improvements in OCA...</t>
  </si>
  <si>
    <t>Discuss what changes have been done in OCA to improve performance over time, where we stand on performance now and what we should do in future...</t>
  </si>
  <si>
    <t>MEETING-8448</t>
  </si>
  <si>
    <t>2001-11-20T23:00:00Z</t>
  </si>
  <si>
    <t>Conference Room - Sausalito; Conference Room - Upper Canada  (Toronto)</t>
  </si>
  <si>
    <t>Cradle Sync - External Review</t>
  </si>
  <si>
    <t>The latest copy of the FS can be found in VSS under $/RnDwebsite/Rel4.0/Functional Specs (Working Docs)/FS_AlwaysOn_CradleSync.doc  Please review the FS before attending the meeting.  Thank you.  Otto out!</t>
  </si>
  <si>
    <t>MEETING-8449</t>
  </si>
  <si>
    <t>2002-03-28T19:00:00Z</t>
  </si>
  <si>
    <t>This is the only time I could find when everyone is free.  - Discuss company status - Projetc plans - Other issues  I'll make this a regular meeting going forward.</t>
  </si>
  <si>
    <t>MEETING-8452</t>
  </si>
  <si>
    <t>2002-03-18T20:00:00Z</t>
  </si>
  <si>
    <t>SFS review for the Conversion Utility.</t>
  </si>
  <si>
    <t>Will send the SFS later</t>
  </si>
  <si>
    <t>2002-02-27T21:30:00Z</t>
  </si>
  <si>
    <t>Canceled: Monthly R&amp;D Dept. "All Hands" meeting</t>
  </si>
  <si>
    <t>Prakash will be in India on this date, so we will cancel this R&amp;D "All Hands" meeting.  We will have the next one at its regularly scheduled time (Wednesday, March 27th).  Thanks!</t>
  </si>
  <si>
    <t>MEETING-8455</t>
  </si>
  <si>
    <t>2002-03-13T04:30:00Z</t>
  </si>
  <si>
    <t>Talk to divya about Easter egg hunting event</t>
  </si>
  <si>
    <t>MEETING-8459</t>
  </si>
  <si>
    <t>2002-03-09T00:30:00Z</t>
  </si>
  <si>
    <t>Talk about loop size</t>
  </si>
  <si>
    <t xml:space="preserve">Agenda:  I've proposed the following for exposing the loop length to the application developer:  &lt;epr:loop object="Contacts_EBC" path="/Contacts_EBC/Contacts" alias="AllContacts" ips="100" start="..."/&gt; ... ... ... &lt;epr:loop alias="AllContacts"&gt; </t>
  </si>
  <si>
    <t xml:space="preserve">... </t>
  </si>
  <si>
    <t>... &lt;/epr:loop&gt;   In the above example, the first line is defining the loop (we could use epr:loopDefinition instead of epr:loop there). Once a loop is defined, it is identified by an alias and the second epr:loop is executing the loop that it identifies using the alias.  We can now add the length attribute to the elo and make the elo available immediately after the loop has been defined. This will allow the application developers to access loop length before the loop execution point. Internally the OCA can manage the definition and execution in a way such that it only needs to execute the loop once.  BTW, by loop length above I mean the "chunked" loop length and not the total loop length. If this does not sound appealing to you, please bring it up in the meeting.  Regards,  Sanjay Dubey</t>
  </si>
  <si>
    <t>Fly to Burbank - meet w/ Amgen</t>
  </si>
  <si>
    <t>MEETING-8460</t>
  </si>
  <si>
    <t>2002-01-02T23:00:00Z</t>
  </si>
  <si>
    <t>To discuss the OSA features that Rebecca had listed for Siebel Adaptor.</t>
  </si>
  <si>
    <t>Sending this message hoping that as soon as you are ready, we can talk about   1. the approach to use to "minimize retry of a parent in case a child need to be re-processed ...."  We discussed about two approaches before :  1.1 Store old and new primary keys of parent to offline database so that when we need to retry a child we can get the processed information, in this case it is the key pair. With this approach, we will need to be able to pass adapter-related data to setItemResponse(...) and be able to get it back using an api on retry.  1.2. Using the approach suggested by Rajeev. Recall "rajeev had an alternate suggestion which could solve this problem without any additional api(s). anytime you retry a packet, you go through items which  are potentially parents in a parent child relationship and verify that the item has not been previously inserted.  you can do this by fetching records inserted by the same user since the last download time. this would result in a relatively small set of records. now you can compare records in the packets with the records in the query result and see if the parent item was already inserted. if so, you create a mapping for the key."   There are three disadvantages/issues with this approach 1.2.1 With tables like Order, it is hard to find the correct parent record 1.2.2 It works with Siebel but may not work with other servers because it is based on the assumption that each table has a user id column. 1.2.3 Currently, LastDownloadTime is not available in an async. message.  2. adding the support of setRetry to setItemResponse(Item, String). Recall : we had a discussion about the different behaviour of setItemResponse(Item, ItemResponse) and setItemResponse(Item, String). Our code is now changed to use setItemResponse(Item, String) only. But now we lose the ability to call setRetry() because it applies to ItemResponse interface only.  3. AdapterException is being used to report response string validation error, data source unavailable error and perhaps some other errors as well. Is there a possibility that we can get more refined exception ?   4. validation of response message to a MAP command. Recall Yuyu pointed out that "In the case when there's nothing to return for a MAP command, you should just ignore the command (do not call setItemReponse at all). I followed Sanjay's FS.". This can mean in the SiebelAdapter code, we have to add additional checking just for this case. BTW, setItemResponse(...) is thing that we call for each item after it is done processing. Also, the return string for no return in case of GET is &lt;Item&gt;&lt;Data&gt;204&lt;/Data&gt;&lt;/Item&gt;. Can we standardize on the way that a response string should be composed ?   item 5 [Rebecca added this later] Adding to the list is the clarification of the difference between AdapterException and setSyncBodyStatus(...). In SiebelAdapter, we are currently catching all AdapterExceptions but not throwing any. An AdapterException will turn into either setSyncBodyStatus(...) or AdapterSuspendException. Is this the correct way to handling errors ?    Thanks, Rebecca</t>
  </si>
  <si>
    <t>MEETING-8461</t>
  </si>
  <si>
    <t>2001-10-05T00:00:00Z</t>
  </si>
  <si>
    <t>FW: Discuss Cradle Sync Support</t>
  </si>
  <si>
    <t xml:space="preserve">Inviting some more folks to this meeting.  -----Original Appointment----- From: </t>
  </si>
  <si>
    <t>Thursday, October 04, 2001 10:51 AM To:</t>
  </si>
  <si>
    <t>Otto Mok; Rajeev Mohindra When:</t>
  </si>
  <si>
    <t>Thursday, October 04, 2001 5:00 PM-5:30 PM (GMT-08:00) Pacific Time (US &amp; Canada); Tijuana. Where:</t>
  </si>
  <si>
    <t>MEETING-8462</t>
  </si>
  <si>
    <t>Meeting with Ricardo</t>
  </si>
  <si>
    <t>MEETING-8464</t>
  </si>
  <si>
    <t>2001-10-01T20:00:00Z</t>
  </si>
  <si>
    <t>EMDS Offline specification - development review</t>
  </si>
  <si>
    <t>The draft of the document will be sent out today (Thurs) or tomorrow (Fri).</t>
  </si>
  <si>
    <t>MEETING-8466</t>
  </si>
  <si>
    <t>Talk about error structures...</t>
  </si>
  <si>
    <t>MEETING-8467</t>
  </si>
  <si>
    <t>2002-09-03T20:00:00Z</t>
  </si>
  <si>
    <t>Update #2 (8/23/02) - Have to push this one out again, as Prakash must fly out of town on AvocadoIT business.  -Lisa   Update #1 - The product meeting that Prakash is currently in is running later than planned.  For this reason, we are rescheduling our R&amp;D "All Hands" meeting to this new date at the end of the month.  Sorry for the late notice!  Thank you for your patience!  -Lisa  Richard requested that I add his team members to these meetings.</t>
  </si>
  <si>
    <t>MEETING-8468</t>
  </si>
  <si>
    <t>2001-09-11T18:30:00Z</t>
  </si>
  <si>
    <t>Meeting to discuss purging of packets in the persistence</t>
  </si>
  <si>
    <t>MEETING-847</t>
  </si>
  <si>
    <t>CGE&amp;Y coming to AvocadoIT to see EP - ATG demo</t>
  </si>
  <si>
    <t>Chuck Mobraten and Ramon Cardenas are coming to AvocadoIT to see the EP - ATG demo.  Andy</t>
  </si>
  <si>
    <t>MEETING-8470</t>
  </si>
  <si>
    <t>2002-08-28T20:30:00Z</t>
  </si>
  <si>
    <t>Update - The product meeting that Prakash is currently in is running later than planned.  For this reason, we are rescheduling our R&amp;D "All Hands" meeting to this new date at the end of the month.  Sorry for the late notice!  Thank you for your patience!  -Lisa  Richard requested that I add his team members to these meetings.</t>
  </si>
  <si>
    <t>MEETING-8471</t>
  </si>
  <si>
    <t>2001-08-21T16:00:00Z</t>
  </si>
  <si>
    <t>Palm certification exam</t>
  </si>
  <si>
    <t>MEETING-8472</t>
  </si>
  <si>
    <t>2002-03-29T18:00:00Z</t>
  </si>
  <si>
    <t>Talk to Graduate Studies at 503 725 8410</t>
  </si>
  <si>
    <t>2001-11-24T21:00:00Z</t>
  </si>
  <si>
    <t>Challenge Bowl IV at James Logan Highsghool</t>
  </si>
  <si>
    <t>2001-08-01T02:00:00Z</t>
  </si>
  <si>
    <t>Talk to Madhu and Sunil</t>
  </si>
  <si>
    <t>MEETING-8475</t>
  </si>
  <si>
    <t>2002-01-31T22:00:00Z</t>
  </si>
  <si>
    <t>MEETING-8476</t>
  </si>
  <si>
    <t>2001-10-31T22:00:00Z</t>
  </si>
  <si>
    <t>Haloween party in training room.</t>
  </si>
  <si>
    <t>MEETING-8478</t>
  </si>
  <si>
    <t>2002-03-11T18:00:00Z</t>
  </si>
  <si>
    <t>Sausilito</t>
  </si>
  <si>
    <t>FW: Final review of SFS, Desktop to Device Install for 4/5 release</t>
  </si>
  <si>
    <t xml:space="preserve">Sanjay,  FYI.  Doesn't contain any OCA specific items.  Ravi   -----Original Appointment----- From: </t>
  </si>
  <si>
    <t>Divakar Tantravahi   Sent:</t>
  </si>
  <si>
    <t>Friday, March 08, 2002 8:16 AM To:</t>
  </si>
  <si>
    <t>Divakar Tantravahi; FS_Review_team; Satyanarayana Vummidi When:</t>
  </si>
  <si>
    <t>Monday, March 11, 2002 10:00 AM-10:30 AM (GMT-08:00) Pacific Time (US &amp; Canada); Tijuana. Where:</t>
  </si>
  <si>
    <t xml:space="preserve">Sausilito  Hi,  Please find the SFS for the desktop to device Install. Some of the items that needs close review since earlier review,  </t>
  </si>
  <si>
    <t>2001-03-08T19:00:00Z</t>
  </si>
  <si>
    <t>Rick Munoz</t>
  </si>
  <si>
    <t>2002-06-11T23:00:00Z</t>
  </si>
  <si>
    <t>Test plan review for jsp:useBean and DSM</t>
  </si>
  <si>
    <t>Please review the attached test plan and bring your comments to the meeting.     Sanjay's comment We need to have test cases for get/set method signatures. Try incorrect signatures and OCA should not recognize those methods and complain about it. If you try incorrect return type, OCA should also complain about that.  Currently we only support "page" scope so one good validation would be to ensure that no state is leftover from a previous execution. For this you can set a property in a template and try to get it in a different template. It should not show the value set in the first template unless the property in the bean is a class member (static).   Lisa's comment It's also worth testing how OCA handles exceptions from invoking the bean method.   Thanks, Ravikumar.</t>
  </si>
  <si>
    <t>MEETING-8482</t>
  </si>
  <si>
    <t>2002-03-19T23:00:00Z</t>
  </si>
  <si>
    <t>Jean Sini</t>
  </si>
  <si>
    <t>650-506-0864 - Work 650 224 3017 - Cell 650-576-6381 - GSM Building 500</t>
  </si>
  <si>
    <t>MEETING-8483</t>
  </si>
  <si>
    <t>EAIM phase 2 internal FS pre-review meeting</t>
  </si>
  <si>
    <t>MEETING-8484</t>
  </si>
  <si>
    <t>2001-12-21T19:00:00Z</t>
  </si>
  <si>
    <t>Talk about case sensitivity of epr language...</t>
  </si>
  <si>
    <t>MEETING-8485</t>
  </si>
  <si>
    <t>2001-10-04T20:30:00Z</t>
  </si>
  <si>
    <t>talk about timestamps [shane, we will call you]</t>
  </si>
  <si>
    <t>MEETING-8488</t>
  </si>
  <si>
    <t>2001-11-29T19:00:00Z</t>
  </si>
  <si>
    <t>Updated: Talk about major unresolved issues in the product [toronto please call into Sausalito 408-562-7853]</t>
  </si>
  <si>
    <t>This meeting now has a reduced number of participants and is primarily a forum for bringing up issues that need clarification across teams or for broader discussion. Its also been reduced to one meeting per week on Thursdays.  Topics for this week's meeting: (1) syntax of wizard templates; language described in following doc. http://epiwww.avocadoit.com/mobility/rd/apps/FS_applframe_screen_template.doc</t>
  </si>
  <si>
    <t>Check in w/ Richard and Robert</t>
  </si>
  <si>
    <t>MEETING-8490</t>
  </si>
  <si>
    <t>2001-11-16T21:30:00Z</t>
  </si>
  <si>
    <t>Smart sync. discussion</t>
  </si>
  <si>
    <t>MEETING-8493</t>
  </si>
  <si>
    <t>2002-03-18T19:00:00Z</t>
  </si>
  <si>
    <t>Updated: FS external review - Biogen sorting, encryption &amp; anchor tags</t>
  </si>
  <si>
    <t>FS available in VSS under $/RnDwebsite/Palladium/Functional Specs/SFS_Offline_Biogen Sorting, Encryption &amp; Anchor Tags.doc  Please review FS before the meeting and have questions/comments ready.  Thank you.</t>
  </si>
  <si>
    <t>MEETING-8497</t>
  </si>
  <si>
    <t>2002-03-08T20:00:00Z</t>
  </si>
  <si>
    <t>Talk about sorting - markers, index organization</t>
  </si>
  <si>
    <t xml:space="preserve">Agenda - Talk about sorting: </t>
  </si>
  <si>
    <t>MEETING-8498</t>
  </si>
  <si>
    <t>2001-12-20T19:30:00Z</t>
  </si>
  <si>
    <t>greoup meeting</t>
  </si>
  <si>
    <t>Let's have a brief meeting</t>
  </si>
  <si>
    <t>2002-07-12T15:00:00Z</t>
  </si>
  <si>
    <t>MEETING-8500</t>
  </si>
  <si>
    <t>Talk to Rushan</t>
  </si>
  <si>
    <t>MEETING-8503</t>
  </si>
  <si>
    <t>2002-05-22T18:00:00Z</t>
  </si>
  <si>
    <t>Introduction to Manage Anywhere Studio</t>
  </si>
  <si>
    <t>Wednesday, May 22, 2002, 2:00 pm - 3:00 pm Eastern Time  We recommend that you log into the presentation and call 10 minutes before the start time of the presentation. US Dialup: 888-635-9936 International Dialup: 712-257-2945 Passcode: Manage Introduction to Manage Anywhere Studio Presentation &lt;http://www.placeware.com/cc/sybase/A?id=IAS0522&amp;pw=656288&gt;</t>
  </si>
  <si>
    <t>MEETING-8505</t>
  </si>
  <si>
    <t>2001-12-03T18:30:00Z</t>
  </si>
  <si>
    <t>Updated: Stage1 - 4.0 OCA Testplan review</t>
  </si>
  <si>
    <t>postponed to Monday.</t>
  </si>
  <si>
    <t>MEETING-8507</t>
  </si>
  <si>
    <t>2002-04-30T00:00:00Z</t>
  </si>
  <si>
    <t>'Centralized administration' Test plan review</t>
  </si>
  <si>
    <t>Please go thru the attached test plan for Centralized administration and bring your comments to the meeting.    Thanks, Ravikumar.</t>
  </si>
  <si>
    <t>MEETING-8509</t>
  </si>
  <si>
    <t>2001-11-29T18:00:00Z</t>
  </si>
  <si>
    <t>Return AvocadoIT devices</t>
  </si>
  <si>
    <t>Weekly CGEY/EP statud update conf. call</t>
  </si>
  <si>
    <t>MEETING-8510</t>
  </si>
  <si>
    <t>2002-08-23T17:30:00Z</t>
  </si>
  <si>
    <t>Updated: Review for SFS_Sorting</t>
  </si>
  <si>
    <t>Please review the attached spec for the sorting feature and bring your feedback to the meeting.   Thanks, lisa</t>
  </si>
  <si>
    <t>MEETING-8511</t>
  </si>
  <si>
    <t>2002-04-12T18:30:00Z</t>
  </si>
  <si>
    <t>210 Town &amp; Country Village, Sunnyvale, CA</t>
  </si>
  <si>
    <t>Updated: Going away lunch for Sharon</t>
  </si>
  <si>
    <t>Sorry for this 3rd update everyone.  Prakash suggested Thai Basil instead of High Thai.  The service and food are better, and its easier to get to, and a little bit closer.  :-)  Restaurant is about a 10 minute drive from the office.  Reservations are under the name of "AvocadoIT".    Please click the link below for a map, and driving directions to the restaurant.  http://www.mapblast.com/myblast/linedrive.mb?&amp;IC_1=37.378045:-121.921926:8:2211+N+1st+St&amp;AD4_1=US&amp;phone_1=&amp;CT_1=37.378045:-121.921926:10000&amp;GAD1_1=&amp;GAD2_1=2211+N+1st+St&amp;GAD3_1=San+Jose,+CA++95131-2021&amp;GAD4_1=&amp;IC_2=37.376539:-122.031731:8:210+Town+And+Country&amp;AD4_2=US&amp;phone_2=&amp;CT_2=37.376539:-122.031731:10000&amp;GAD1_2=&amp;GAD2_2=210+Town+And+Country&amp;GAD3_2=Sunnyvale,+CA++94086-6104&amp;GAD4_2=&amp;formnum=2&amp;multiIC=37.378045:-121.921926:8:2211+N+1st+St:37.376539:-122.031731:8:210+Town+And+Country&amp;BEE=1</t>
  </si>
  <si>
    <t>MEETING-8512</t>
  </si>
  <si>
    <t>Meeting to discuss the FS</t>
  </si>
  <si>
    <t>2002-08-16T03:00:00Z</t>
  </si>
  <si>
    <t>Call mom</t>
  </si>
  <si>
    <t>MEETING-8515</t>
  </si>
  <si>
    <t>2002-03-27T19:00:00Z</t>
  </si>
  <si>
    <t>FREMONT CONFERENCE ROOM</t>
  </si>
  <si>
    <t>FW: Test Plan for OSA / OCA -  Performance / Stress</t>
  </si>
  <si>
    <t>Sreenivas Madiraju   Sent:</t>
  </si>
  <si>
    <t>Tuesday, March 26, 2002 9:55 AM To:</t>
  </si>
  <si>
    <t>Sreenivas Madiraju; Rajeev Mohindra; Ravi Pachipala; Ravikumar Palanisamy; Vinayak Dhanapune; Sharon Yogi When:</t>
  </si>
  <si>
    <t>Wednesday, March 27, 2002 11:00 AM-11:30 AM (GMT-08:00) Pacific Time (US &amp; Canada); Tijuana. Where:</t>
  </si>
  <si>
    <t>FREMONT CONFERENCE ROOM     Please attend the meeting to discuss about the Test Plan.</t>
  </si>
  <si>
    <t>MEETING-8517</t>
  </si>
  <si>
    <t>MEETING-8518</t>
  </si>
  <si>
    <t>2002-02-11T18:30:00Z</t>
  </si>
  <si>
    <t>Updated: Discussion: Getting Design-Time Metadata via the Adapter API</t>
  </si>
  <si>
    <t xml:space="preserve">In the original invitation I forgot to say:  please include whoever you think is appropriate for this discussion!  I'd like to discuss the Adapter API that will be exposed as part of the platform for the April 5 release.  The context of particular importance to EMDS is the following requirement communicated by Rajeev:  </t>
  </si>
  <si>
    <t>Use case: 	A developer should be able to develop an Adaptor to any backend using our offline Adaptor API. 	An application designer should be able to take that Adaptor and use the offline studio to develop  	the entire offline 	application and test it. 	Note: There is no concept of sample ebcs as input to designer.  I believe this has ramifications well beyond EMDS, but the EMDS implementation is what's driving this from my own point of view.  The key here is that the designer will no longer need to create sample data.  Today, the designer using EMDS defines EBCs (this creates entries in the OCAAppConfig.xml), then imports or creates EBC sample data.  This is exactly the same format used by OCA but is stored under "sample" instead of "data".  The XPath chooser, object menus, validation, etc.  are all driven off of this sample data.  So... how can I obtain (or generate) this sample data automatically?  The questions that come to my mind are:  * what facilities (if any) are provided by today's adapter API to get a list of EBCs, fields, primary keys etc.  My impression is that we don't have this today.  * how would the API need to be augmented to get this?  Should there be one central repository of this information that drives both adapter and application development?  (if such a thing already exists, can we force it to be there for every adapter implementation?)  * Are there plans along this line for April 5 anyway?  I believe the application framework is metadata driven but the adapter API itself is not.  Which are we going to expose?  Does it need to be made Siebel independent?  * of the OCAAppConfig parameters, which ones can I glean from this API and which would still be defined by the Designer.  * this "design time" API could take the form of servlet requests, or not.  I could assume that control files, etc. are available on the filesystem to EMDS, as long as they can assumed to be there for any given adapter.  * if the metadata were available for any given adapter, can I then usefully construct sample data, or will I have to download live data (pretending I'm an OCA for this purpose).   A related question - is there a way to simplify the credentialling process in an adapter-independent way so I can get a dump of everything without breaking security?  - Dave  AvocadoIT, Your Business Everywhere!  Dave Sulcer UI Team, Engineering AvocadoIT, Inc. 2211 North First Street Suite 200 San Jose, CA  95131 Direct: 408.562.7959 Mobile: 408-768-2601 Fax: 408-562-8103 Dave.Sulcer@avocadoit.com www.avocadoit.com</t>
  </si>
  <si>
    <t>MEETING-8519</t>
  </si>
  <si>
    <t>2002-03-13T18:00:00Z</t>
  </si>
  <si>
    <t>Updated: Functional Spec Internal Review: Exposing Loop Length Feature</t>
  </si>
  <si>
    <t>This is the latest copy of the functional spec:     Thanks, lisa</t>
  </si>
  <si>
    <t>Kimberlie</t>
  </si>
  <si>
    <t>MEETING-8520</t>
  </si>
  <si>
    <t>Updated: Gartner Concall - re: PRM [ eChannel]</t>
  </si>
  <si>
    <t>MEETING-8521</t>
  </si>
  <si>
    <t>2002-03-08T22:00:00Z</t>
  </si>
  <si>
    <t>functional spec review for oca session management</t>
  </si>
  <si>
    <t>Please let me know if you have time conflicts. It seems okay when I looked at the availability.  -Jaigak</t>
  </si>
  <si>
    <t>2001-05-17T19:00:00Z</t>
  </si>
  <si>
    <t>Sorry, had to move this one.  Venk has to go out of town. Thanks, Amy</t>
  </si>
  <si>
    <t>MEETING-8524</t>
  </si>
  <si>
    <t>2002-05-29T22:00:00Z</t>
  </si>
  <si>
    <t>Talk about SyncML format changes</t>
  </si>
  <si>
    <t>MEETING-8527</t>
  </si>
  <si>
    <t>2001-12-12T18:30:00Z</t>
  </si>
  <si>
    <t>review discussion</t>
  </si>
  <si>
    <t>MEETING-8528</t>
  </si>
  <si>
    <t>Updated: Communications Mtg  [Training Room, 800-213-0326, pc: 366065]</t>
  </si>
  <si>
    <t>MEETING-8529</t>
  </si>
  <si>
    <t>2002-02-14T00:30:00Z</t>
  </si>
  <si>
    <t>Please be prepared to discuss the status of the bugs that are assigned to you for the Feb 28th release.  I am setting up the meeting for the next 3 days but depending upon the results today we may be able to skip these meetings.  Rajeev</t>
  </si>
  <si>
    <t>Marketing meeting</t>
  </si>
  <si>
    <t>Updated: internal review of Sanjay's spec</t>
  </si>
  <si>
    <t>MEETING-8539</t>
  </si>
  <si>
    <t>2002-07-02T20:00:00Z</t>
  </si>
  <si>
    <t>Let's do this on a regular basis.</t>
  </si>
  <si>
    <t>MEETING-8541</t>
  </si>
  <si>
    <t>2002-02-09T01:30:00Z</t>
  </si>
  <si>
    <t>Code Review</t>
  </si>
  <si>
    <t>Sanjay,  Blocking the time in my calendar.  cheers --prasad</t>
  </si>
  <si>
    <t>MEETING-8542</t>
  </si>
  <si>
    <t>2002-06-21T22:00:00Z</t>
  </si>
  <si>
    <t>Siebel Internal Training.</t>
  </si>
  <si>
    <t>we are mostly going to cover the section on  Siebel Object Information,  Where to get more information.  Troubleshooting and setup sections will be handled in a seperate class early next week.   [SORRY FOR THE DELAYED NOTICE.]</t>
  </si>
  <si>
    <t>MEETING-8543</t>
  </si>
  <si>
    <t>[sanjose, sanjay.dubey]</t>
  </si>
  <si>
    <t>Updated: talk about performance problems</t>
  </si>
  <si>
    <t>MEETING-8544</t>
  </si>
  <si>
    <t>2002-05-29T20:30:00Z</t>
  </si>
  <si>
    <t>All,  Because everyone is so busy, Prakash has asked me to cancel this.  We'll resume these meetings next month as scheduled.  Thanks! Lisa</t>
  </si>
  <si>
    <t>MEETING-8545</t>
  </si>
  <si>
    <t>2001-07-29T01:00:00Z</t>
  </si>
  <si>
    <t>Dinner with Phil and Laura</t>
  </si>
  <si>
    <t>MEETING-8546</t>
  </si>
  <si>
    <t>2002-03-08T00:00:00Z</t>
  </si>
  <si>
    <t>Updated: metadata discussion with indexes example</t>
  </si>
  <si>
    <t xml:space="preserve">Sanjay's office, 408-562-7975  As a visual aid, metadata example with indexes:  &lt;?xml version="1.0" encoding="UTF-8"?&gt; &lt;ApplicationMetadata application="FieldSupport" metadataVersion="2.3"&gt; </t>
  </si>
  <si>
    <t xml:space="preserve">&lt;BusinessCollections&gt; </t>
  </si>
  <si>
    <t xml:space="preserve">&lt;BusinessCollection name="Contact"&gt; </t>
  </si>
  <si>
    <t xml:space="preserve">&lt;Fields&gt; </t>
  </si>
  <si>
    <t xml:space="preserve">&lt;Field name="ContactID" type="xs:integer" key="true"/&gt; </t>
  </si>
  <si>
    <t xml:space="preserve">&lt;Field name="First" ep:sample="Joe"/&gt; </t>
  </si>
  <si>
    <t xml:space="preserve">&lt;Field name="Last" ep:sample="Sakic "/&gt; </t>
  </si>
  <si>
    <t xml:space="preserve">&lt;Field name="Phone" ep:sample="1-408-984-5478"/&gt; </t>
  </si>
  <si>
    <t xml:space="preserve">&lt;Field name="Type"/&gt; </t>
  </si>
  <si>
    <t xml:space="preserve">&lt;/Fields&gt; </t>
  </si>
  <si>
    <t xml:space="preserve">&lt;Indexes&gt; </t>
  </si>
  <si>
    <t xml:space="preserve">&lt;Index name="nameIndx" ascending="true" unique="false"&gt; </t>
  </si>
  <si>
    <t xml:space="preserve">&lt;Field name="Last"/&gt; </t>
  </si>
  <si>
    <t xml:space="preserve">&lt;Field name="First"/&gt; </t>
  </si>
  <si>
    <t xml:space="preserve">&lt;/Index&gt; </t>
  </si>
  <si>
    <t xml:space="preserve">&lt;/Indexes&gt; </t>
  </si>
  <si>
    <t xml:space="preserve">&lt;/BusinessCollection&gt; </t>
  </si>
  <si>
    <t>&lt;/BusinessCollections&gt; &lt;/ApplicationMetadata&gt;</t>
  </si>
  <si>
    <t>MEETING-8547</t>
  </si>
  <si>
    <t>[vmundhra, sanjay.dubey]</t>
  </si>
  <si>
    <t>2001-10-01T22:00:00Z</t>
  </si>
  <si>
    <t>Updated: Moved earlier to conference Ravi P: AlwaysOn: FS weekly meeting</t>
  </si>
  <si>
    <t>Ravi,  Please give me your home/ cell no. where I should call you.  --------------------------------------------------------------------- Discuss status, revised code freeze date and plan for 3.5</t>
  </si>
  <si>
    <t>MEETING-8548</t>
  </si>
  <si>
    <t>Canceled: Today we are meeting in Pacifica</t>
  </si>
  <si>
    <t>I need to go to SFO Airport to pick up relatives from East coast.</t>
  </si>
  <si>
    <t>MEETING-8549</t>
  </si>
  <si>
    <t>Meeting with FedEx</t>
  </si>
  <si>
    <t>MEETING-8550</t>
  </si>
  <si>
    <t>2002-05-08T18:30:00Z</t>
  </si>
  <si>
    <t>MEETING-8552</t>
  </si>
  <si>
    <t>2002-02-13T23:00:00Z</t>
  </si>
  <si>
    <t>Server Group meeting.</t>
  </si>
  <si>
    <t>MEETING-8555</t>
  </si>
  <si>
    <t>Updated: Weekly FS meeting: Offline Browsing</t>
  </si>
  <si>
    <t>Agenda,  Status update.  Om</t>
  </si>
  <si>
    <t>MEETING-8556</t>
  </si>
  <si>
    <t>2001-12-01T05:00:00Z</t>
  </si>
  <si>
    <t>Pay Ranjana Sharma's bill.</t>
  </si>
  <si>
    <t>MEETING-8557</t>
  </si>
  <si>
    <t>2002-08-27T01:00:00Z</t>
  </si>
  <si>
    <t>Faultline Brewing Company, 1235 Oakmead Parkway, Sunnyvale, CA  408.736.2739</t>
  </si>
  <si>
    <t>Updated: Farewell lunch for Sanjay Dubey</t>
  </si>
  <si>
    <t>Scheduled at the request of Ravi Pachipala.  Everyone should meet near Lisa Zissen's desk at around  FROM:  2211 N 1st St             San Jose, CA             95131-2021 US    TO:    Faultline Brewing Company             1235 Oakmead Pkwy            Sunnyvale, CA            94085-4040 US  DIRECTIONS DISTANCE    1:  Start out going Southeast on N 1ST ST towards KARINA CT.  0.39 miles    2:  Turn RIGHT onto E BROKAW RD.  0.04 miles    3:  Take the US-101 N ramp towards SAN FRANCISCO.  0.30 miles    4:  Merge onto US-101 N.  3.96 miles    5:  Take the LAWRENCE EXPWY exit.  0.24 miles    6:  Turn LEFT onto N LAWRENCE EXWY.  0.39 miles    7:  Turn LEFT onto OAKMEAD PKWY.  0.15 miles    Total Estimated Time:  9 minutes Total Distance:  5.46 miles</t>
  </si>
  <si>
    <t>2002-04-09T01:30:00Z</t>
  </si>
  <si>
    <t>Updated: discuss solutions for password reset utility</t>
  </si>
  <si>
    <t>Let's discuss this on Monday as Amitabh is not there!   Here is the mail from Divakar.  Utility To Reset The Password On Device   Requirement  We have a password and session timeout feature in AvocadoIT Smart Client. If OCA is idle for certain amount of time session will be expired. To resume the application usage user needs to enter the password. This password will be taken from the user when user started using application first time on device after installation. We need a mechanism to reset the password on device in case if user forgot the password.   Solution-1: When user forgot the password, he will call IT department and report the problem. They will generate one exe using a tool "AllowPasswordReset". This exe will be mailed to the device user. He needs to run this exe on desktop after connecting device through cradle. This exe will be expired after using on one device or certain amount of expiry time (1 hour or 12 hours).  Pitfalls:  1.</t>
  </si>
  <si>
    <t>We need password security for "AllowPasswordReset" utility. Otherwise anyone can generate the exe and reset the password on device. 2.</t>
  </si>
  <si>
    <t>Once the exe is given to a user, he can reset password on any device.    Solution-2: This solution addresses the second problem explained above. When a user forgot the password, he needs to connect the device to the desktop and run one program ("RequestPasswordReset"). It generates one data file that he needs to send to the administrator through email. This data file includes device serial number to identify a device uniquely. Using this data file "AllowPasswordReset" generates one exe, which can reset password for only one device and only once. Note: "RequestPasswordReset" can send email directly but we need email id and SMTP server etc.  Implementation Details for Solution-1: This solution totally contains two executable files. 1.</t>
  </si>
  <si>
    <t>ResetPassword.exe: Do the actual password reset on device. It will change the OCA password to one fixed value ("ChangeIt"). It will be expired once it was used successfully on one device or after a certain amount of time specified while creating this file. 2.</t>
  </si>
  <si>
    <t>AllowPasswordReset.exe: Creates the ResetPassword.exe from template. It will create a copy of "ResetPassword.exe" and insert the timeout information inside this binary file as a resource. (Password security required for this tool?)    Estimates:  ResetPassword.exe : One day AllowPasswordReset.exe: One day Integrated testing:</t>
  </si>
  <si>
    <t>One day  Total 3 Days.  Password Protection Features For PocketPc  Built-in Password protection We can integrate our application with the built in password protection facility. We can ask same password for our OCA also. But the major drawback here is, there is no facility to reset the password. Hard reset is the only way.  For more details: &lt;http://www.pocketpcdn.com/articles/password.html&gt;  Sign-On for PocketPc It will authenticate based on the signature.  For more details: &lt;http://www.foxpop.ndirect.co.uk/PocketPC/sign_01.htm&gt;</t>
  </si>
  <si>
    <t>George Richard - Abiola Lunch</t>
  </si>
  <si>
    <t>MEETING-8560</t>
  </si>
  <si>
    <t>Updated: Meeting with Astata</t>
  </si>
  <si>
    <t>I spoke with Prakash late on Friday.  He asked me to get in touch with you to schedule a meeting with Astata's team on Wednesday morning.  Steve Kalin, CEO of Astata and two technology guys will be flying in on Tuesday night. They are scheduled to fly back at 2 pm on Wednesday.  We would like to meet with Prakash and his tech team at 9 am on Wednesday morning and complete by 11 30 so they can get back to the airport.  Can you confirm with me that this will work as soon as possible?  Thanks Chris Pizzo   Christopher Pizzo Vested Capital Partners New York Los Angeles Phone: 212-475-7655 Mobile: 718-614-8490 Fax:212-202-3829 pizzo@vestedcapital.com</t>
  </si>
  <si>
    <t>MEETING-8562</t>
  </si>
  <si>
    <t>2002-03-27T17:30:00Z</t>
  </si>
  <si>
    <t>MEETING-8563</t>
  </si>
  <si>
    <t>2001-02-15T00:00:00Z</t>
  </si>
  <si>
    <t>Updated: Meeting with Upshot to discuss offline browsing, RIM and Jornada support</t>
  </si>
  <si>
    <t>MEETING-8564</t>
  </si>
  <si>
    <t>2002-07-03T00:00:00Z</t>
  </si>
  <si>
    <t>Updated: Testplan review for MultiValued Parameter and UseBean expression</t>
  </si>
  <si>
    <t>Please review the attached test plans and bring your comments.      Also review the test plan for Nested loop   Thanks, Ravikumar.</t>
  </si>
  <si>
    <t>2002-02-07T23:00:00Z</t>
  </si>
  <si>
    <t>Talk about selective template and EBC caching.</t>
  </si>
  <si>
    <t>Let's talk about selective caching of templates and EBCs. Ravi, can you please call me at (510) 487 8477 for the meeting.</t>
  </si>
  <si>
    <t>MEETING-8567</t>
  </si>
  <si>
    <t>2002-03-13T22:00:00Z</t>
  </si>
  <si>
    <t>review for OCA session management [Authentication]</t>
  </si>
  <si>
    <t>Here is the functional spec.  -Jaigak</t>
  </si>
  <si>
    <t>MEETING-8568</t>
  </si>
  <si>
    <t>Talk about synchronization.</t>
  </si>
  <si>
    <t>MEETING-8569</t>
  </si>
  <si>
    <t>Sorry for the short notice on this everyone, but we are going to cancel today's "All Hands" meeting.</t>
  </si>
  <si>
    <t>Rich wbruno</t>
  </si>
  <si>
    <t>bruno</t>
  </si>
  <si>
    <t>MEETING-8571</t>
  </si>
  <si>
    <t>2002-03-07T20:30:00Z</t>
  </si>
  <si>
    <t>Call Good Guys</t>
  </si>
  <si>
    <t>MEETING-8572</t>
  </si>
  <si>
    <t>2001-10-03T19:30:00Z</t>
  </si>
  <si>
    <t>Talk about faults insertion paradigm.</t>
  </si>
  <si>
    <t>MEETING-8573</t>
  </si>
  <si>
    <t>2002-05-23T20:30:00Z</t>
  </si>
  <si>
    <t>MEETING-8574</t>
  </si>
  <si>
    <t>2001-12-11T22:00:00Z</t>
  </si>
  <si>
    <t>STAGE II Meeting - OSA 4.0 - Test Plan</t>
  </si>
  <si>
    <t>Please attend the meeting to review the test plan for OSA 4.0    Thanks Sreenivas</t>
  </si>
  <si>
    <t>Communications Meeting [Training Room, 800-213-0326, pc: 366065]</t>
  </si>
  <si>
    <t>MEETING-8579</t>
  </si>
  <si>
    <t>MEETING-858</t>
  </si>
  <si>
    <t>Jackie</t>
  </si>
  <si>
    <t>MEETING-8580</t>
  </si>
  <si>
    <t>Stage 2 - AlwaysOn 4.0 OCA features FS review</t>
  </si>
  <si>
    <t>MEETING-8581</t>
  </si>
  <si>
    <t>2002-08-22T21:00:00Z</t>
  </si>
  <si>
    <t>Internal Review of Sorting SFS</t>
  </si>
  <si>
    <t>This is the initial draft of the SFS for the sorting feature.     Thanks, lisa</t>
  </si>
  <si>
    <t>MEETING-8584</t>
  </si>
  <si>
    <t>Updated: internal review meeting for Sanjay's spec</t>
  </si>
  <si>
    <t>MEETING-8588</t>
  </si>
  <si>
    <t>2002-01-18T23:30:00Z</t>
  </si>
  <si>
    <t>Talk to Joseph Albert</t>
  </si>
  <si>
    <t>Internal pre-meeting to prepare for CGEY afternoon meeting</t>
  </si>
  <si>
    <t>MEETING-8590</t>
  </si>
  <si>
    <t>2002-06-05T20:00:00Z</t>
  </si>
  <si>
    <t>Discuss Biogen project status.</t>
  </si>
  <si>
    <t>2002-03-07T20:00:00Z</t>
  </si>
  <si>
    <t>Call Aetna about Disha's prescription</t>
  </si>
  <si>
    <t>Communications Meeting [877-865-7027, int'l: 773-843-6307, pc: 7543739#]</t>
  </si>
  <si>
    <t>MEETING-8595</t>
  </si>
  <si>
    <t>2002-06-02T02:00:00Z</t>
  </si>
  <si>
    <t>Arun and Ruchira's house warming party</t>
  </si>
  <si>
    <t>&gt;&gt; &gt;&gt;for dinner, at our house on June 1st around 7pm. &gt;&gt; &gt;&gt;Cheers, &gt;&gt;Arun-Ruchira &gt;&gt; &gt;1) From 101 South      85 South      Fremont Ave exit towards Los Altos      Turn left onto W. Fremont Ave      Right on Sunnyvale-Sarotaga      Left on Harwick Way      Left on Bittern Drive      1512 Bittern Drive is on the right hand side  2) From 880 South (Fremont/Union City)      CA-84 West      101 South      &lt;follow 101 South directions as above&gt;  3) From 280 North      De Anza Blvd exit      Take right at exit      Right on Harwick Way      Left on Bittern Drive      1512 Bittern Drive is on the right hand side  4) From 101 North (South San Jose)      280 North      &lt;follow 280 North directions as above&gt;</t>
  </si>
  <si>
    <t>MEETING-8596</t>
  </si>
  <si>
    <t>2001-09-25T18:00:00Z</t>
  </si>
  <si>
    <t>MEETING-8597</t>
  </si>
  <si>
    <t>Updated: R&amp;D [San Jose] Meeting</t>
  </si>
  <si>
    <t>2001-11-29T18:30:00Z</t>
  </si>
  <si>
    <t>failure and Recovery discussion</t>
  </si>
  <si>
    <t>MEETING-8599</t>
  </si>
  <si>
    <t>[sausalito, vmundhra, sanjay.dubey]</t>
  </si>
  <si>
    <t>Updated: Talk about recovery and purging issues</t>
  </si>
  <si>
    <t>2002-11-05T23:00:00Z</t>
  </si>
  <si>
    <t>Planning Meeting (continued)</t>
  </si>
  <si>
    <t>We will call Toshi's office in Japan (81-3-5404-3413) and Mark's cell.</t>
  </si>
  <si>
    <t>2001-01-23T23:00:00Z</t>
  </si>
  <si>
    <t>CGEY training schedule</t>
  </si>
  <si>
    <t>MEETING-8601</t>
  </si>
  <si>
    <t>MEETING-8604</t>
  </si>
  <si>
    <t>Offline Browsing training.</t>
  </si>
  <si>
    <t>MEETING-8605</t>
  </si>
  <si>
    <t>2001-11-19T23:00:00Z</t>
  </si>
  <si>
    <t>Updated: barcode scanning/signature capture spec review</t>
  </si>
  <si>
    <t>We are finalizing some issues. Hopefully, this will be the last postponement.</t>
  </si>
  <si>
    <t>MEETING-8606</t>
  </si>
  <si>
    <t>2002-03-26T00:00:00Z</t>
  </si>
  <si>
    <t>Updated: OCA performance changes - Test plan review</t>
  </si>
  <si>
    <t>Please review the attached test plan for OCA performance changes, and bring your comments to the meeting.   Thanks, Ravikumar.</t>
  </si>
  <si>
    <t>MEETING-8609</t>
  </si>
  <si>
    <t>2001-10-30T19:30:00Z</t>
  </si>
  <si>
    <t>FW: Meeting to discuss Offline 4.0 features required by App Framework 4.0</t>
  </si>
  <si>
    <t>Geoff Vona   Sent:</t>
  </si>
  <si>
    <t>Tuesday, October 30, 2001 11:02 AM To:</t>
  </si>
  <si>
    <t>Geoff Vona; Ravi Pachipala; Kant Hung; Keith Ritchie; Rebecca Poon; Shane Jarych When:</t>
  </si>
  <si>
    <t>Tuesday, October 30, 2001 11:30 AM-12:00 PM (GMT-08:00) Pacific Time (US &amp; Canada); Tijuana. Where:</t>
  </si>
  <si>
    <t xml:space="preserve">  Ravi - please include whomever you think should be at this meeting.</t>
  </si>
  <si>
    <t>2002-03-14T18:45:00Z</t>
  </si>
  <si>
    <t>Updated: Quick meeting about date sorting details...</t>
  </si>
  <si>
    <t>SORRY, wrong date and time...  Specifically, we want to clear up the details of sorting date field.  Do we parse the date field once and store the long representation in a separate column? And how to do that with the data store interface?  or  Do we parse the date field on demand as needed when comparison occur.  Thanks.  The un-finalized spec is attached.</t>
  </si>
  <si>
    <t>MEETING-8614</t>
  </si>
  <si>
    <t>MEETING-8615</t>
  </si>
  <si>
    <t>2002-06-20T17:00:00Z</t>
  </si>
  <si>
    <t>Talk about OCA futures...</t>
  </si>
  <si>
    <t>Prakash and Amitabh are not available today so lets move this to tomorrow. Prakash is free from 10 to 11. If this time does not work for someone, give me a hollar.  Regards,  Sanjay Dubey</t>
  </si>
  <si>
    <t>2002-05-21T18:30:00Z</t>
  </si>
  <si>
    <t>Postpoing this occurrence to 11:30 so that Prakash can attend.  Discuss Biogen project status.</t>
  </si>
  <si>
    <t>MEETING-8618</t>
  </si>
  <si>
    <t>2002-04-22T15:00:00Z</t>
  </si>
  <si>
    <t>Call GE 800 626 2000</t>
  </si>
  <si>
    <t>MODEL JVM1630WB 004 SERIAL VZ913728S 3 TO 7 PM</t>
  </si>
  <si>
    <t>Pricing / Presentation / Status Update</t>
  </si>
  <si>
    <t>MEETING-8620</t>
  </si>
  <si>
    <t>Updated: Communications Meeting [877-865-7027, int'l: 773-843-6307, pc: 7543739#]</t>
  </si>
  <si>
    <t>MEETING-8621</t>
  </si>
  <si>
    <t>2001-10-02T00:30:00Z</t>
  </si>
  <si>
    <t>Continuing our discussion</t>
  </si>
  <si>
    <t xml:space="preserve">to continue the discussion on </t>
  </si>
  <si>
    <t xml:space="preserve">composition of Xpaths </t>
  </si>
  <si>
    <t xml:space="preserve">Derived Object vs Derived Components </t>
  </si>
  <si>
    <t>Name for Business Objects</t>
  </si>
  <si>
    <t>MEETING-8623</t>
  </si>
  <si>
    <t>2002-02-14T18:00:00Z</t>
  </si>
  <si>
    <t>Updated: Siebel UI Review</t>
  </si>
  <si>
    <t>Here's the latest documentation that makes up Appendix A of the SOW.    We would like to review the application in terms of functionality and identify any R&amp;D support that would be needed to deliver the application.  Any additional UI suggestions are welcome.  Please give some thoughts about the following issues specifically:  1.  Login Registration / Password Recovery 2.  Selective Download 3.  Sorting    Thanks.</t>
  </si>
  <si>
    <t>MEETING-8625</t>
  </si>
  <si>
    <t>2001-11-28T19:00:00Z</t>
  </si>
  <si>
    <t>Review Rick's code.</t>
  </si>
  <si>
    <t>MEETING-8628</t>
  </si>
  <si>
    <t>2001-11-26T20:00:00Z</t>
  </si>
  <si>
    <t>Outstanding isuues from Tuesday meeting.</t>
  </si>
  <si>
    <t xml:space="preserve">Issues to be discussed are: </t>
  </si>
  <si>
    <t xml:space="preserve">How do we do status check for update when an interruptable event occurs? </t>
  </si>
  <si>
    <t>Semantics of Sync when an outstanding update exists?  I will send a document over this weekend.  --prasad</t>
  </si>
  <si>
    <t>MEETING-8629</t>
  </si>
  <si>
    <t>Give Elisabeth contribution for Lisa's gift</t>
  </si>
  <si>
    <t>MEETING-8631</t>
  </si>
  <si>
    <t>Siebel demo</t>
  </si>
  <si>
    <t>Agenda: Finalize the XML record format for the demo. [Nileash and Ajay will propose their solutions]</t>
  </si>
  <si>
    <t>2001-10-23T20:30:00Z</t>
  </si>
  <si>
    <t>Prakash will be in Toronto, so we are canceling this "All Hands" meeting.  We will resume with the next one that is already on the calendar for Tuesday, November 6th from 1:30-2:30 PM.  Thanks!</t>
  </si>
  <si>
    <t>MEETING-8634</t>
  </si>
  <si>
    <t>Updated: Discuss: Synchronization path for offline</t>
  </si>
  <si>
    <t>MEETING-8635</t>
  </si>
  <si>
    <t>MEETING-8637</t>
  </si>
  <si>
    <t>2002-05-20T18:00:00Z</t>
  </si>
  <si>
    <t>Biogen Project Status Meeting</t>
  </si>
  <si>
    <t>MEETING-8638</t>
  </si>
  <si>
    <t>2001-09-24T18:30:00Z</t>
  </si>
  <si>
    <t>Updated: meetig with Vivek</t>
  </si>
  <si>
    <t>Talk about WinCE and PalmOS Workorder implementation...</t>
  </si>
  <si>
    <t>MEETING-864</t>
  </si>
  <si>
    <t>TY - Jackie</t>
  </si>
  <si>
    <t>Stage 3 review [External] - FS_AlwaysOn_4.0.doc</t>
  </si>
  <si>
    <t>This update is just to give you meeting minutes. Please do not respond to this.  Meeting minutes:  1)</t>
  </si>
  <si>
    <t xml:space="preserve">We discussed about what upload should result in if there are no records to be </t>
  </si>
  <si>
    <t xml:space="preserve">uploaded. There was no consensus but the most generally agreed upon alternative </t>
  </si>
  <si>
    <t>was to continue with 3.5 functionality i.e. generate an exception. 2)</t>
  </si>
  <si>
    <t xml:space="preserve">During synchronization if we find out that there are no uploadable (dirty) data, no error </t>
  </si>
  <si>
    <t>will be generated i.e. upload will be skipped and we'll directly go to download. 3)</t>
  </si>
  <si>
    <t xml:space="preserve">Older commands use the OBJECT attribute for application name. OCA should make </t>
  </si>
  <si>
    <t xml:space="preserve">it optional and default to the current application so that future name change of this </t>
  </si>
  <si>
    <t xml:space="preserve">parameter from OBJECT to APPLICATION does not require too many application </t>
  </si>
  <si>
    <t>changes. 4)</t>
  </si>
  <si>
    <t xml:space="preserve">Primary key seed could be a problem i.e. when upgrading an application one would </t>
  </si>
  <si>
    <t>have to preserve it and transfer it to the new upgraded application. 5)</t>
  </si>
  <si>
    <t xml:space="preserve">An EPR language DTD will be created. Language will become case sensitive and the </t>
  </si>
  <si>
    <t>correct case will be provided in that DTD.</t>
  </si>
  <si>
    <t>MEETING-8642</t>
  </si>
  <si>
    <t>MEETING-8643</t>
  </si>
  <si>
    <t>2001-11-21T21:30:00Z</t>
  </si>
  <si>
    <t>4.0 Offline OSA internal review</t>
  </si>
  <si>
    <t>Here's the FS. It's also available in VSS. Please review it.     -yuyu</t>
  </si>
  <si>
    <t>MEETING-8644</t>
  </si>
  <si>
    <t>2002-08-21T18:00:00Z</t>
  </si>
  <si>
    <t>Discuss server vs client side sorting configuration</t>
  </si>
  <si>
    <t>Let's discuss how sorting configuration should be specified.</t>
  </si>
  <si>
    <t>MEETING-8646</t>
  </si>
  <si>
    <t>2002-04-05T21:30:00Z</t>
  </si>
  <si>
    <t>Updated: synchronization code design discussion</t>
  </si>
  <si>
    <t>Jaigak will present his current design. We can discuss optimizations.</t>
  </si>
  <si>
    <t>MEETING-8648</t>
  </si>
  <si>
    <t>MEETING-8649</t>
  </si>
  <si>
    <t>Happens every week.</t>
  </si>
  <si>
    <t>MEETING-8650</t>
  </si>
  <si>
    <t>Updated: Let us meet in Pacifica</t>
  </si>
  <si>
    <t>Changed to Pacifica</t>
  </si>
  <si>
    <t>2002-07-01T20:00:00Z</t>
  </si>
  <si>
    <t>Talk about nested loops</t>
  </si>
  <si>
    <t>Let's talk about nested loops in a meeting rather than via email so we can discuss all issues.  Regards,  Sanjay Dubey</t>
  </si>
  <si>
    <t>MEETING-8653</t>
  </si>
  <si>
    <t>Sanjay setup art pkg</t>
  </si>
  <si>
    <t>MEETING-8657</t>
  </si>
  <si>
    <t>Updated: Talk about selective downloads</t>
  </si>
  <si>
    <t>What's implemented right now filters the records being returned by the  Siebel server. How can we filter the records being returned to the client from the adapter based on the last time of synchronization?</t>
  </si>
  <si>
    <t>2001-10-15T17:30:00Z</t>
  </si>
  <si>
    <t>Updated: Talk about conflict detection and resolution</t>
  </si>
  <si>
    <t>Two issues:  (1) Client enters new item on device....there is an existing item in the server with the same  primary key. what happens? (2) Server deletes a row...what happens on the device?  Shane can you call in to San Jose?</t>
  </si>
  <si>
    <t>MEETING-866</t>
  </si>
  <si>
    <t>2001-02-24T01:30:00Z</t>
  </si>
  <si>
    <t>AA # 1489</t>
  </si>
  <si>
    <t>Elizabeth in</t>
  </si>
  <si>
    <t>2002-03-04T21:30:00Z</t>
  </si>
  <si>
    <t>Updated: review a draft of functional spec on session management</t>
  </si>
  <si>
    <t>Updated the funtional spec according to Sanjay's comments. -Jaigak</t>
  </si>
  <si>
    <t>MEETING-8661</t>
  </si>
  <si>
    <t>Updated: Communications Mtg. [888-329-2154, pc: 7608586#, Int'l 1 773 843-6321]</t>
  </si>
  <si>
    <t>MEETING-8663</t>
  </si>
  <si>
    <t>2001-12-07T18:30:00Z</t>
  </si>
  <si>
    <t>Stage 2 - OCA 4.0 Testplan review</t>
  </si>
  <si>
    <t>Thanks, Ravikumar.</t>
  </si>
  <si>
    <t>Talk about the Palm Offline product</t>
  </si>
  <si>
    <t>MEETING-8668</t>
  </si>
  <si>
    <t>2002-04-03T00:00:00Z</t>
  </si>
  <si>
    <t>to discuss next steps</t>
  </si>
  <si>
    <t>- data format change  - Biogen drop 1 app - Performance testing - load/stress testing        . max data oca can support        . check for memory leaks.  - Supporting AEs</t>
  </si>
  <si>
    <t>MEETING-8670</t>
  </si>
  <si>
    <t>Discussion about Error Processing</t>
  </si>
  <si>
    <t>I will send a document tomorrow.</t>
  </si>
  <si>
    <t>MEETING-8671</t>
  </si>
  <si>
    <t>2002-08-05T22:00:00Z</t>
  </si>
  <si>
    <t>Review the R3 changes for the Biogen app</t>
  </si>
  <si>
    <t xml:space="preserve">Review the attached mail + doc and bring your concerns/comments to the meeting.  These changes affect </t>
  </si>
  <si>
    <t>MEETING-8672</t>
  </si>
  <si>
    <t>Talk about sorting and synchronization</t>
  </si>
  <si>
    <t>MEETING-8674</t>
  </si>
  <si>
    <t>Updated: Discuss issues related to Offiline Browsing feature bundling</t>
  </si>
  <si>
    <t>Glenn,  We particularly need feedback from PM team on this issues.  - Nihar  Issues to be discussed: . should the offline browsing be a separate bundle ? or bundled with EMAS ? . what are the pieces of the offline browsing bundle ? . should we bundle broadbeam software ? . is there any name given to offline browsing piece ?</t>
  </si>
  <si>
    <t>MEETING-8675</t>
  </si>
  <si>
    <t>Internal Review of Templates Preloading and Anchor heads UseBean</t>
  </si>
  <si>
    <t>MEETING-8676</t>
  </si>
  <si>
    <t>2001-01-16T21:00:00Z</t>
  </si>
  <si>
    <t>Talk to Broadbeam and discuss evaluation issues</t>
  </si>
  <si>
    <t>Dial-in number is 877-233-4763 and code is 7340300</t>
  </si>
  <si>
    <t>MEETING-8677</t>
  </si>
  <si>
    <t>2002-03-11T23:30:00Z</t>
  </si>
  <si>
    <t>Function spec review for OCA session mamangement</t>
  </si>
  <si>
    <t>Here is the updated functional spec. -Jaigak</t>
  </si>
  <si>
    <t>MEETING-868</t>
  </si>
  <si>
    <t>Updated: Call Sam Doying re: Amgen</t>
  </si>
  <si>
    <t>Betty -   I ran into Scott in the lobby and he will be available at 4pm for this call.  Okay with you?  andy</t>
  </si>
  <si>
    <t>MEETING-8681</t>
  </si>
  <si>
    <t>2002-05-16T21:00:00Z</t>
  </si>
  <si>
    <t>Dave - update on SIF + appldictionary re-generation and associated differences.  Roopak - update on the current adapter exception  Vinayak - update on auto test development + testing status  Carlos - update on unit test plan, + steps for creating profile  Diana - update on whether the OCA gets started automatically via cradle sync  Srik</t>
  </si>
  <si>
    <t>MEETING-8683</t>
  </si>
  <si>
    <t>2002-02-23T05:00:00Z</t>
  </si>
  <si>
    <t>Dinner at Ravikant Shukla's home</t>
  </si>
  <si>
    <t>MEETING-8684</t>
  </si>
  <si>
    <t>2001-09-27T20:30:00Z</t>
  </si>
  <si>
    <t>MEETING-8686</t>
  </si>
  <si>
    <t>2002-02-12T19:30:00Z</t>
  </si>
  <si>
    <t>FW: FS external review - Adapter API</t>
  </si>
  <si>
    <t>Monday, February 11, 2002 1:53 PM To:</t>
  </si>
  <si>
    <t>Yuyu Chen; Amitabh Sinha; Dave Truman; Divakar Tantravahi; Geoff Vona; Keith Ritchie; Prakash Iyer; Prasad Krothapalli; Rajeev Mohindra; Ravi Pachipala; Richard Fogel; Sharon Yogi; Srikanth Raghavan; Dean Fulton; QA Team; Shane Jarych; Rebecca Poon; Diana Chen; Carlos Restrepo; Nilesh Bodade Cc:</t>
  </si>
  <si>
    <t>Vinayak Dhanapune When:</t>
  </si>
  <si>
    <t>Tuesday, February 12, 2002 11:30 AM-12:30 PM (GMT-08:00) Pacific Time (US &amp; Canada); Tijuana. Where:</t>
  </si>
  <si>
    <t>fremont    The new API will be template-based which can free OSA from validating responses set by adapters.  Please read the document prepared by Prasad.     -yuyu</t>
  </si>
  <si>
    <t>Communications meeting.</t>
  </si>
  <si>
    <t>MEETING-869</t>
  </si>
  <si>
    <t>MEETING-8691</t>
  </si>
  <si>
    <t>2002-04-05T22:00:00Z</t>
  </si>
  <si>
    <t>Meeting with Rajeev, Prasad, Ravi and PointBase</t>
  </si>
  <si>
    <t>MEETING-8694</t>
  </si>
  <si>
    <t>2001-11-07T17:30:00Z</t>
  </si>
  <si>
    <t>Talk about whether to purge or not! What is needed from OSA for selective downloads?</t>
  </si>
  <si>
    <t>2001-03-08T16:30:00Z</t>
  </si>
  <si>
    <t>Call Bill Shipley</t>
  </si>
  <si>
    <t>MEETING-8701</t>
  </si>
  <si>
    <t>MEETING-8702</t>
  </si>
  <si>
    <t>2001-10-09T03:00:00Z</t>
  </si>
  <si>
    <t>Call Esha and wish birthday</t>
  </si>
  <si>
    <t>MEETING-8705</t>
  </si>
  <si>
    <t>Talk about couple of offline issues</t>
  </si>
  <si>
    <t>MEETING-8706</t>
  </si>
  <si>
    <t>2001-12-18T21:30:00Z</t>
  </si>
  <si>
    <t>All,  We are canceling this R&amp;D "All Hands" meeting for today.  We will resume the regular meetings after we return from the holiday break.  Thank you! Lisa</t>
  </si>
  <si>
    <t>2001-07-05T17:00:00Z</t>
  </si>
  <si>
    <t>Meeting with Siebel</t>
  </si>
  <si>
    <t>MEETING-8709</t>
  </si>
  <si>
    <t>2002-05-07T21:00:00Z</t>
  </si>
  <si>
    <t>Updated: IMode/JPhone demo</t>
  </si>
  <si>
    <t>Edward has some appointment. So changing the time to 2 pm    Me and Edward will do demo for IMode/JPhone support. Jin will be there to answer any questions on EMAS side.  Thanks Arun, Jin, Edward</t>
  </si>
  <si>
    <t>MEETING-871</t>
  </si>
  <si>
    <t>MEETING-8710</t>
  </si>
  <si>
    <t>2001-06-25T20:00:00Z</t>
  </si>
  <si>
    <t>Prakash &amp; Sanjay - 1:1</t>
  </si>
  <si>
    <t>MEETING-8711</t>
  </si>
  <si>
    <t>2001-11-28T00:30:00Z</t>
  </si>
  <si>
    <t>FW: Offline Overview</t>
  </si>
  <si>
    <t xml:space="preserve">Hello,   We are planning to have technical training with Diana and Carlos for Siebel Offline Appl.  Can you join this meeting. We urgently need to talk with you for offline application development. We need to give demonstration on next Monday our time, this means we need to develop something within this week.  Please help us. (If you are not available on this time, please give us your availability on 28th.)   -----Original Appointment----- From: </t>
  </si>
  <si>
    <t>Indira Albert   Sent:</t>
  </si>
  <si>
    <t>Tuesday, November 27, 2001 5:59 PM To:</t>
  </si>
  <si>
    <t>Indira Albert; Diana Chen; Carlos Restrepo; Hideki Fujita; Shivaprasad Madishetti; Indira Albert When:</t>
  </si>
  <si>
    <t>2001?11?28???? 9:30-10:30 (GMT+09:00) ????????? Where:</t>
  </si>
  <si>
    <t>conference room - milpitas  Offline Overview by  Diana and Carlos</t>
  </si>
  <si>
    <t>MEETING-8714</t>
  </si>
  <si>
    <t>Talk about OCA capacity improvement</t>
  </si>
  <si>
    <t>Talk about OCA capacity improvement by eliminating in-memory representation of EBC data.</t>
  </si>
  <si>
    <t>MEETING-8715</t>
  </si>
  <si>
    <t>2001-08-28T03:30:00Z</t>
  </si>
  <si>
    <t>Call Seema</t>
  </si>
  <si>
    <t>MEETING-8716</t>
  </si>
  <si>
    <t>2002-04-01T23:30:00Z</t>
  </si>
  <si>
    <t>Updated: Biogen application review</t>
  </si>
  <si>
    <t>Review the current application with Amitabh. Anyone else on the Biogen release team who would like to attend is welcome. Thanks.</t>
  </si>
  <si>
    <t>2001-11-06T22:30:00Z</t>
  </si>
  <si>
    <t>Talk about offline wish list before wed. meeting for sanitization</t>
  </si>
  <si>
    <t>CGEY Discussion Conference call</t>
  </si>
  <si>
    <t>MEETING-8720</t>
  </si>
  <si>
    <t>2002-03-19T20:00:00Z</t>
  </si>
  <si>
    <t>Comments for API</t>
  </si>
  <si>
    <t>MEETING-8721</t>
  </si>
  <si>
    <t>Offline Phase 2 - external review request</t>
  </si>
  <si>
    <t>MEETING-8723</t>
  </si>
  <si>
    <t>2001-05-04T01:30:00Z</t>
  </si>
  <si>
    <t>Updated: Third meeting to discuss our 'Offline Direction'</t>
  </si>
  <si>
    <t xml:space="preserve">Moving this meeting so Rajeev can attend it. Prasad - this time conflicts with your other meeting - hopefully you will be able to attend the initial part of the meeting.   Agenda of the next meeting: </t>
  </si>
  <si>
    <t>MEETING-8724</t>
  </si>
  <si>
    <t>2001-01-13T02:00:00Z</t>
  </si>
  <si>
    <t>Discuss GE demo</t>
  </si>
  <si>
    <t>2002-03-11T23:00:00Z</t>
  </si>
  <si>
    <t>Functional Spec Review: Exposing Loop Length Feature</t>
  </si>
  <si>
    <t>Attached is the initial draft of the functional specification for the feature to expose the loop length.      Thanks, lisa</t>
  </si>
  <si>
    <t>MEETING-8731</t>
  </si>
  <si>
    <t>2002-05-14T21:00:00Z</t>
  </si>
  <si>
    <t>Biogen Status Meeting</t>
  </si>
  <si>
    <t>This meeting is to go over the followign doc and track status.</t>
  </si>
  <si>
    <t>MEETING-8733</t>
  </si>
  <si>
    <t>2002-02-20T22:00:00Z</t>
  </si>
  <si>
    <t>Discussing Biogen specific requirements</t>
  </si>
  <si>
    <t xml:space="preserve">Discussing Biogen requirements for session management, login feature, browser back, password recovery and date/time format issue.  1) Application Deployment and data back up:  </t>
  </si>
  <si>
    <t xml:space="preserve">1.1) We are assuming, for the first time install, the application will get deployed on to the device at one central location (help desk) using software image provided by AvocadoIT. </t>
  </si>
  <si>
    <t xml:space="preserve">1.2) For subsequent reinstall, user can contact help desk or re-install the software (image) provided by help desk. </t>
  </si>
  <si>
    <t xml:space="preserve">1.3) User can back up the image of the device on to PC and use it to install it again on the deivce.(It needs more investigation)  2) Login feature and security: </t>
  </si>
  <si>
    <t xml:space="preserve">UI: (Templates) </t>
  </si>
  <si>
    <t xml:space="preserve">Login information will be collected from the user when he uses the applicaion for the first time. Along with login and password for Siebel, users will be asked to enter password for device (six </t>
  </si>
  <si>
    <t xml:space="preserve">character </t>
  </si>
  <si>
    <t xml:space="preserve">password), which can be different from Siebel password. Also we will need mechanism to change device password. </t>
  </si>
  <si>
    <t xml:space="preserve">How to implement this: </t>
  </si>
  <si>
    <t xml:space="preserve">We can add one more element in LoginCredential.xml as setLoginInfo (flag), which will be false when we install new OCA. As soon as we enter the login and password, we can change the flag(value) </t>
  </si>
  <si>
    <t xml:space="preserve">to true. We can use Javascript to redirect the user to the initial page to collect Login and Password information or can redirect it to device password page. OCA should authenticate the user by device </t>
  </si>
  <si>
    <t xml:space="preserve">password. </t>
  </si>
  <si>
    <t xml:space="preserve">Data: (XML) </t>
  </si>
  <si>
    <t xml:space="preserve">The data file associated with this will be LoginCredential.xml, we  will have to introduce some extra variables as setLoginInfo etc.  </t>
  </si>
  <si>
    <t xml:space="preserve">Login information will be needed to do the sync with the Laptop. If Login information entered, is wrong, server(OSA) will return error to OCA as "Invalid Login information". The only option at this time is to </t>
  </si>
  <si>
    <t xml:space="preserve">reinstall the application. We will also need a mechanism to change device password. This is nice to have feature, Implementation team will discuss about it and decide. </t>
  </si>
  <si>
    <t xml:space="preserve"> 3) Session Management and Timeout </t>
  </si>
  <si>
    <t xml:space="preserve">UI: (Templates): </t>
  </si>
  <si>
    <t xml:space="preserve">User should not be able to type in the URL without login to view the data and the application should timeout after X minutes and should ask for password again. On validating the password prior state </t>
  </si>
  <si>
    <t xml:space="preserve">ofthe application should be restored. There can be one additional screen to configure timeout for the application.  </t>
  </si>
  <si>
    <t xml:space="preserve">Engg. will provide session management and Timeout feature support within OCA.  </t>
  </si>
  <si>
    <t xml:space="preserve">Timeout time should be configurable for the aplication. Engg. will provide this. </t>
  </si>
  <si>
    <t xml:space="preserve">On timeout OCA should capture the state of the application and ask user to enter password again and maintain the state. </t>
  </si>
  <si>
    <t xml:space="preserve">(Timeout is defined as inactivity for X minutes) </t>
  </si>
  <si>
    <t xml:space="preserve">There will not be any explicit logoff feature. </t>
  </si>
  <si>
    <t xml:space="preserve">Session management and timeout may require additional &lt;EBC&gt; or data xml.  </t>
  </si>
  <si>
    <t xml:space="preserve">We have to design timeout in such a way that, when user timeout he will retain prior state. But if the user restarts the OCA then he will start the application from first screen. </t>
  </si>
  <si>
    <t xml:space="preserve">We may need to include this additional &lt;EBC&gt; to data calculation metrics.  4) Browser back/forward button: </t>
  </si>
  <si>
    <t xml:space="preserve">Ideally browser back and forward should be disabled after session timeout. Engg. is looking into this issue.  </t>
  </si>
  <si>
    <t xml:space="preserve">  5) Password recovery mechanism/security: </t>
  </si>
  <si>
    <t xml:space="preserve">Are we planning to have some kind of UI control to have password recovery.(May be button to reset or reinstall) </t>
  </si>
  <si>
    <t xml:space="preserve">a) Reinstall the OCA, and specify Siebel Login info and new device password. </t>
  </si>
  <si>
    <t xml:space="preserve">b) Reinstall the OCA, and specify Siebel Login info and new device password and maintain data. </t>
  </si>
  <si>
    <t xml:space="preserve">c) Have other mechanism where device will have security key(unique for each device) and helpdesk(Biogen's help </t>
  </si>
  <si>
    <t xml:space="preserve">desk) will have mechanism to get the password.(We are not sure on this) </t>
  </si>
  <si>
    <t>Currently Engg. is suggesting to use approach no. a.</t>
  </si>
  <si>
    <t xml:space="preserve">  6) Date/Time Format: </t>
  </si>
  <si>
    <t xml:space="preserve">The requirement from Biogen (Accenture) is to display the date/time in the same style (format) on the device through out the application. There will be two kinds of date fields, display only and editable.  </t>
  </si>
  <si>
    <t>How to implement this:</t>
  </si>
  <si>
    <t xml:space="preserve">Engg. will give ActiveX component which will take date coming from Siebel as input parameter and will give out date/time in device selected format. ActiveX control will support displaying non-editable </t>
  </si>
  <si>
    <t xml:space="preserve">fields.  </t>
  </si>
  <si>
    <t xml:space="preserve">  7) If construct:  </t>
  </si>
  <si>
    <t xml:space="preserve">UI:(Templates) </t>
  </si>
  <si>
    <t xml:space="preserve">The contact list has to be in table with alternate table row colors.  </t>
  </si>
  <si>
    <t xml:space="preserve">We do have JavaScript support within &lt;epr&gt; loop, but we don't have access to index of the loop. We still can use JavaScript to do this change. </t>
  </si>
  <si>
    <t xml:space="preserve">  8) Loop.lenght support and loop index suuport. </t>
  </si>
  <si>
    <t>Engg. will provide support for loop length.</t>
  </si>
  <si>
    <t xml:space="preserve">  9) Sorting: Currently we are looking for alphabetical sort of items (precisely CONTACTS), all sorted contacts, contacts which starts with a-c, d-f, etc. Also there can be additional places where sorted data will be useful, like sorted activities by date etc.  10) Localization/Internationalization issue:  Biogen will be implemented in four languages.  </t>
  </si>
  <si>
    <t xml:space="preserve">1) Will OCA support all these languages? </t>
  </si>
  <si>
    <t>2) If we have sorting and other functionalities, will those be supported across all the languages?.  11) OCA start/restart should be invisible to user. Application should detect whether OCA is running and should start it. ( This can be done using JavaScript and it is supported currently).  12) Multi Value Group Support in OCA.</t>
  </si>
  <si>
    <t>MEETING-8734</t>
  </si>
  <si>
    <t>2001-12-04T23:00:00Z</t>
  </si>
  <si>
    <t>Updated: Stage II - OCA - Auto Cradle Sync - OCA Admin App - Barcode Scanning - Signature Capture Test Plan Review - added more attendees</t>
  </si>
  <si>
    <t>MEETING-8736</t>
  </si>
  <si>
    <t>2002-05-03T22:30:00Z</t>
  </si>
  <si>
    <t>offline bug and functionality meeting</t>
  </si>
  <si>
    <t>MEETING-8737</t>
  </si>
  <si>
    <t>2001-06-22T19:00:00Z</t>
  </si>
  <si>
    <t>Updated: Conference call with Prakash</t>
  </si>
  <si>
    <t>There is no bridge for this call.  Prakash would like you guys to please call him on his cell phone at 3:00 PM our time.  (408) 206-1058.  Please use the Polycom in the conference room to call him.    Prakash did not indicate what the subject of this call is.  I assume that all of you are aware.</t>
  </si>
  <si>
    <t>2001-11-28T21:00:00Z</t>
  </si>
  <si>
    <t>Updated: OSA internal review</t>
  </si>
  <si>
    <t>The FS has been updated according to Rajeev and Prasad's comments. It's also available in VSS.  Thanks,  -yuyu</t>
  </si>
  <si>
    <t>MEETING-8742</t>
  </si>
  <si>
    <t>2002-04-05T03:00:00Z</t>
  </si>
  <si>
    <t>650 607 6196 301 537 9052</t>
  </si>
  <si>
    <t xml:space="preserve">Update from Manager's Meeting </t>
  </si>
  <si>
    <t xml:space="preserve">3.0 features </t>
  </si>
  <si>
    <t xml:space="preserve">new check in message format </t>
  </si>
  <si>
    <t xml:space="preserve">Status Report from Mangers </t>
  </si>
  <si>
    <t>chalk talk on persistence feature -- Bedi</t>
  </si>
  <si>
    <t>MEETING-8745</t>
  </si>
  <si>
    <t>2002-07-30T23:00:00Z</t>
  </si>
  <si>
    <t>Talk to Shailesh Khenny</t>
  </si>
  <si>
    <t>MEETING-8747</t>
  </si>
  <si>
    <t>Talk to Doug Field</t>
  </si>
  <si>
    <t>MEETING-8749</t>
  </si>
  <si>
    <t>2002-02-12T19:00:00Z</t>
  </si>
  <si>
    <t>FW: 4.0 Product requirements - Led by Amitabh</t>
  </si>
  <si>
    <t>Rajeev Mohindra   Sent:</t>
  </si>
  <si>
    <t>Monday, February 11, 2002 8:21 PM To:</t>
  </si>
  <si>
    <t>Rajeev Mohindra; Prakash Iyer; Prasad Krothapalli; Geoff Vona; Ravi Pachipala; Srikanth Raghavan; Conference Room - Sausalito; Amitabh Sinha When:</t>
  </si>
  <si>
    <t>Tuesday, February 12, 2002 11:00 AM-1:00 PM (GMT-08:00) Pacific Time (US &amp; Canada); Tijuana. Where:</t>
  </si>
  <si>
    <t>sausalito    I will not be able to attend this meeting but it is very important we reach closure on April 5th requirements.  Amitabh/Prakash will lead the discussion.  Please bring the items that you plan to deliver in the April 5 release to the meeting.  Thanks Rajeev</t>
  </si>
  <si>
    <t>Review Slides for Sales Training on Tue, Apr 3...</t>
  </si>
  <si>
    <t>MEETING-8751</t>
  </si>
  <si>
    <t>2001-10-31T18:00:00Z</t>
  </si>
  <si>
    <t>Updated: Gartner Concall re: Siebel Pharma</t>
  </si>
  <si>
    <t>Here is the concall info:  People in SJ should meet in Sausalito.  Please Dial: 1 800 423 1988 (Domestic)  1 303 267 1016 (Internat'l) Conference ID#:  1290666   As a Gartner Client, AvocadoIT is entitled to tap into Gartner's knowledge base, including direct access to the Analysts themselves.  This is affords us opportunity to learn more about Siebel from Gartner's subject matter experts.  I've set up this concall with Dale Hagemeyer, the Gartner Analysts who cover Siebel in the Pharmaceutical Industry.    Here is the highlevel agenda that I'm planning to propose.  Please comment  How does Siebel play in the Pharma vertical? (Market size, buying behaviors, industry dynamics, etc) What do their customers do with the product? What do their customers think of the product (strengths/weakness)? How might the product be enhanced by AvocadoIT on the mobile front?  This is a confirmed appointment and I will provide concall info when they send it to me.  Andy</t>
  </si>
  <si>
    <t>MEETING-8752</t>
  </si>
  <si>
    <t>2002-06-18T23:00:00Z</t>
  </si>
  <si>
    <t>FW: Test plan review for feature OCA compressors</t>
  </si>
  <si>
    <t>Vinayak Dhanapune   Sent:</t>
  </si>
  <si>
    <t>Monday, June 17, 2002 1:18 PM To:</t>
  </si>
  <si>
    <t>Vinayak Dhanapune; FS_Review_team; QA Team San Jose When:</t>
  </si>
  <si>
    <t>Tuesday, June 18, 2002 4:00 PM-4:30 PM (GMT-08:00) Pacific Time (US &amp; Canada); Tijuana. Where:</t>
  </si>
  <si>
    <t>Conference Room - Fremont  Please review the attached test plan and bring in your comments in the meeting.  regards,  vinayak</t>
  </si>
  <si>
    <t>MEETING-8754</t>
  </si>
  <si>
    <t>2002-01-30T21:30:00Z</t>
  </si>
  <si>
    <t>MEETING-8755</t>
  </si>
  <si>
    <t>Updated: Offline phase 2 development meeting</t>
  </si>
  <si>
    <t>2002-02-28T21:30:00Z</t>
  </si>
  <si>
    <t>Talk about performance changes in OCA...</t>
  </si>
  <si>
    <t>MEETING-8758</t>
  </si>
  <si>
    <t>2001-12-18T21:00:00Z</t>
  </si>
  <si>
    <t>Updated: Discuss Future Product Direction</t>
  </si>
  <si>
    <t>This meeting was scheduled at the request of Prakash.</t>
  </si>
  <si>
    <t>MEETING-8759</t>
  </si>
  <si>
    <t>2001-07-04T18:00:00Z</t>
  </si>
  <si>
    <t>Canceled: Regular R&amp;D Bi-Weekly Meeting</t>
  </si>
  <si>
    <t>The meeting for Wednesday, July the 4th is cancelled as it is a company holiday, and Prakash will be out of the office for the remainder of the week.   Changed to accommodate another executive level meeting that Prakash must attend.  Also adjusting the time to earlier in the day.</t>
  </si>
  <si>
    <t>LUNCH - training room</t>
  </si>
  <si>
    <t>MEETING-8760</t>
  </si>
  <si>
    <t>2002-02-20T00:00:00Z</t>
  </si>
  <si>
    <t>Bug status meeting for Feb 28th release.</t>
  </si>
  <si>
    <t>MEETING-8762</t>
  </si>
  <si>
    <t>[walnutcreek, sanjay.dubey]</t>
  </si>
  <si>
    <t>2002-05-02T22:30:00Z</t>
  </si>
  <si>
    <t>Updated: look at outstanding bugsYou mentioned here that .63:4455 is dead and rejecting sessions. Has it been restarted? I looked at .63:4456 which has high memeory.discuss outstanding bugs</t>
  </si>
  <si>
    <t>You mentioned here that .63:4455 is dead and rejecting sessions. Has it been restarted? I looked at .63:4456 which has high memeory.  discuss outstanding bugs</t>
  </si>
  <si>
    <t>MEETING-8765</t>
  </si>
  <si>
    <t>2001-11-07T20:30:00Z</t>
  </si>
  <si>
    <t>2002-03-23T06:00:00Z</t>
  </si>
  <si>
    <t>Call Ravi</t>
  </si>
  <si>
    <t>MEETING-8768</t>
  </si>
  <si>
    <t>san Francisco</t>
  </si>
  <si>
    <t>Siebel Demo Tasks and ownership.</t>
  </si>
  <si>
    <t>Sorry folks. This was the only time Ajay could attend. He is in a class this whole week.  Agenda: To identify the various pieces that need to be done for this project. Demo outline was mailed by me earlier. Identify the resources who will drive and deliver these pieces. &lt;= Have a clear understanding of responsibilities and tasks. We need to create a rough project plan for this activity and track all the items.</t>
  </si>
  <si>
    <t>Lunch - CGEY de-brief of what happened in the sales meeting</t>
  </si>
  <si>
    <t>MEETING-8770</t>
  </si>
  <si>
    <t>2002-02-13T21:00:00Z</t>
  </si>
  <si>
    <t>FW: Siebel Training</t>
  </si>
  <si>
    <t>Tuesday, February 12, 2002 10:41 AM To:</t>
  </si>
  <si>
    <t>Srikanth Raghavan; Dave Truman; Divakar Tantravahi; Geoff Vona; Keith Ritchie; Prakash Iyer; Prasad Krothapalli; Rajeev Mohindra; Ravi Pachipala; Sharon Yogi; Srikanth Raghavan; Steve Hirata; Wilhan Martono When:</t>
  </si>
  <si>
    <t>Wednesday, February 13, 2002 1:00 PM-2:30 PM (GMT-08:00) Pacific Time (US &amp; Canada); Tijuana. Where:</t>
  </si>
  <si>
    <t xml:space="preserve">Conference Room - Sausalito  All  Please forward to anyone in your team you think should attend. Michael will give a training on Siebel.  It should cover the following topics. We will use video conferencing.    Michael  do you have handouts ? Since we are going to video conference, we should have either a presentation (ideal) or should make use of the whiteboard.  Srik  </t>
  </si>
  <si>
    <t xml:space="preserve">- what about a bit more in-depth as to how Siebel set up different db tables, how db tables are related to each other, how db tables relate to business objs, business components, views and applets. How is associates handled ? How many different types of association are there, etc ?   </t>
  </si>
  <si>
    <t>- How to configure a Siebel server to point to a particular database server ? (database server will contain elife or FFA)</t>
  </si>
  <si>
    <t>- What is Siebel  eClient ?  How and what can it be used for ?</t>
  </si>
  <si>
    <t xml:space="preserve">- Where did we obtain the sample data from ? </t>
  </si>
  <si>
    <t xml:space="preserve">- What does it contain (schema) ? </t>
  </si>
  <si>
    <t xml:space="preserve">- Are there guidelines on how it is intended to be used ?  </t>
  </si>
  <si>
    <t xml:space="preserve">- Can we reduce the size of the sample data using Siebel eClient ? If so, how ?  </t>
  </si>
  <si>
    <t xml:space="preserve">- Can we add new users to the sample data ? If so, how ?  </t>
  </si>
  <si>
    <t xml:space="preserve">- If the siebel server or database server crashes, how do you restart, restore ?  </t>
  </si>
  <si>
    <t xml:space="preserve">- When there is an error, how can we find out what is going on inside Siebel ? Is there any logs that we can turn on ? Is it configurable and how ?  </t>
  </si>
  <si>
    <t xml:space="preserve">-  I am also interested in more from a user point of view on how Siebel should be used (e.g. contacts across organization vs contacts in general).  </t>
  </si>
  <si>
    <t>MEETING-8772</t>
  </si>
  <si>
    <t>2002-03-14T21:00:00Z</t>
  </si>
  <si>
    <t>External review of OCA functional spec FS_AlwaysOn_4.0.02.doc</t>
  </si>
  <si>
    <t>MEETING-8773</t>
  </si>
  <si>
    <t>Updated: ge medical offline discussion</t>
  </si>
  <si>
    <t>i will send out the details of the conference call. Time has changed, please note! Please note, on behalf of David Meltzer, a conference call has been scheduled tomorrow, 1/11/01, for AvocadoIT and GE medical:  Time:  7am PST, 8am CST Dial In: 1 (800) 559-0842 Pass code: 6151045 (followed by the # sign) Confirmation Number: 3378041</t>
  </si>
  <si>
    <t>MEETING-8775</t>
  </si>
  <si>
    <t>2002-03-12T20:00:00Z</t>
  </si>
  <si>
    <t>OCA FS Review FS_AlwaysOn_4.0.02.doc</t>
  </si>
  <si>
    <t>MEETING-8778</t>
  </si>
  <si>
    <t>[sanjose]</t>
  </si>
  <si>
    <t>HP Mexico Discovery Center call with Elizabeth Zavaleta</t>
  </si>
  <si>
    <t>Elizabeth Zavaleta, Manager for HP's E-services Discovery Center in Mexico confirmed for Friday at 10am our time.   She set aside 2 hours, but I think we should be able to get through the discussion in less than 1 hour, provided she is available to start on time.</t>
  </si>
  <si>
    <t>Canceled: HIGHEST PRIORITY: Demo is scheduled for Wednesday!</t>
  </si>
  <si>
    <t>Please refer to the document to follow up on the items you own.  Latest document is always at the following adddress: http://cm/rnd/offline/biogen.doc You might have to hit cancel if it prompts you for a login.</t>
  </si>
  <si>
    <t>Yipes mtg</t>
  </si>
  <si>
    <t>MEETING-8781</t>
  </si>
  <si>
    <t>Training contracts/agreements</t>
  </si>
  <si>
    <t>MEETING-8782</t>
  </si>
  <si>
    <t>Updated: Talk about Siebel Demo for Japan</t>
  </si>
  <si>
    <t>Agenda: Talk about gaps in delivering Siebel demo for Japan for 10/25.</t>
  </si>
  <si>
    <t>MEETING-8784</t>
  </si>
  <si>
    <t>2001-07-17T22:30:00Z</t>
  </si>
  <si>
    <t>Updated: Updated: E*TRADE weekly call</t>
  </si>
  <si>
    <t>Joe called &amp; said he'd like to do a quick call at 3:30pm today.   The weekly call with E*TRADE has been rescheduled for 2:00pm from today.  Thanks,  John</t>
  </si>
  <si>
    <t>MEETING-879</t>
  </si>
  <si>
    <t>Glenn - Product Roadmap</t>
  </si>
  <si>
    <t>MEETING-8790</t>
  </si>
  <si>
    <t>2001-01-02T23:30:00Z</t>
  </si>
  <si>
    <t>Follow up Meeting</t>
  </si>
  <si>
    <t>Support meeting</t>
  </si>
  <si>
    <t>Sorry, intended to have this meeting today but because of E*Trade issues couldn't get to it. Look's like everyone's booked in the morning so how about 2pm?</t>
  </si>
  <si>
    <t>2002-09-06T16:00:00Z</t>
  </si>
  <si>
    <t>Confirm Tokyo Trip w/Gretchen</t>
  </si>
  <si>
    <t>Call Donie 1-800-559-0842Passcode: 6656053#1-800-559-0842Passcode: 6656053#</t>
  </si>
  <si>
    <t>Passcode: 6656053# 1-800-559-0842 Passcode: 6656053#  18005590842 6656053</t>
  </si>
  <si>
    <t>MEETING-8802</t>
  </si>
  <si>
    <t>[sausalito, sanjose]</t>
  </si>
  <si>
    <t>2001-08-09T17:00:00Z</t>
  </si>
  <si>
    <t>Updated: Avaya Meeting - concall</t>
  </si>
  <si>
    <t>update: new conference room and new concall info  Conf room = San Jose (next to Ricardo's office)  Dial In: 1 (630) 424-7625 Passcode: 7118306  andy</t>
  </si>
  <si>
    <t>MEETING-8805</t>
  </si>
  <si>
    <t>Canceled: admin meeting</t>
  </si>
  <si>
    <t>We'll just schedule them as needs be.</t>
  </si>
  <si>
    <t>MEETING-8806</t>
  </si>
  <si>
    <t>[saturn]</t>
  </si>
  <si>
    <t>2002-11-22T17:00:00Z</t>
  </si>
  <si>
    <t>5.0 Planning meeting - Continuation from Wed.</t>
  </si>
  <si>
    <t>Agenda to follow.</t>
  </si>
  <si>
    <t>MEETING-8807</t>
  </si>
  <si>
    <t>2002-11-20T18:00:00Z</t>
  </si>
  <si>
    <t>Updated: 5.0 Planning meeting</t>
  </si>
  <si>
    <t>11/18/02 9:47 AM UPDATE:  Meeting is being updated to include the attached/following presentation.  Thanks!     11/13/02 10:48AM UPDATE:  To better accommodate the schedules of other, this meeting is being moved to an earlier time slot.  Thanks for your patience!    Meeting scheduled at Amitabh's instruction.  The agenda for the first meeting is as follows:   (1) Establish vocabulary for MTA  (2) Choices of MTAs - decide on action plan to narrow field of potentials MTAs  (3) Goals for next two releases   Amitabh will send a presentation out to everyone before the meeting.</t>
  </si>
  <si>
    <t>MEETING-8810</t>
  </si>
  <si>
    <t>Updated: Strategy Meeting, continued</t>
  </si>
  <si>
    <t>2002-11-08T00:00:00Z</t>
  </si>
  <si>
    <t>Tom Stoddard's Nike Meeting</t>
  </si>
  <si>
    <t>MEETING-8813</t>
  </si>
  <si>
    <t>2002-11-05T19:00:00Z</t>
  </si>
  <si>
    <t>H3G Contract Overview</t>
  </si>
  <si>
    <t>2002-11-25T18:00:00Z</t>
  </si>
  <si>
    <t>MEETING-8819</t>
  </si>
  <si>
    <t>2002-11-18T21:00:00Z</t>
  </si>
  <si>
    <t>CSC Con Call and WebEx</t>
  </si>
  <si>
    <t>Conference Call Dial-In: 1-719-457-0334 Participant Passcode: 353957  WebEx Online Session:  Topic: AvocadoIT Overview Date: Monday, November 18, 2002 Time: 3:00pm CST (1:00 pm PST) Meeting number: 621059750 Meeting password: cscconsulting  http://avocadoit.webex.com/  If you have not used WebEx before, please go to the above URL prior to our session for a 10 minute set-up on your computer  ********  Ty - thanks for your note. I am still in the process of confirming who will attend from CSC, but I will, for certain, be in attendance, and I will let you know as quickly as I can who else can attend. I have tentative confirmation from our Houston Technology Manager, Rus Records, as well as Dan Haigh, who is currently helping to develop an offering around Mobile Field Service Management. I have also invited members of our Energy practice, who are contemplating mobile solutions to fit their industry, as well as a few other people, but have yet to hear back. As far as agenda items, I think that given the one-hour timeframe of the meeting, we should use this as an introductory session, with the following flow:      Introductions      Overview of AvocadoIT (as a company, including market penetration, key customers, etc.)      Overview of CSC (as a company, including market penetration, key customers, etc.)      Overview of the AvocadoIT Mobility solution      Identification of next steps to relationship development Let's start with those items, and I think we will be able to flex the agenda as needed.  Thanks! Terri  Terri Staton Gale Partner CSC Consulting, Inc. 5051 Westheimer Rd., Suite 1900 Houston, TX 77056 713.479.3909 tstaton@csc.com</t>
  </si>
  <si>
    <t>George and Abiola / Dinner</t>
  </si>
  <si>
    <t>MEETING-8820</t>
  </si>
  <si>
    <t>2002-11-19T22:00:00Z</t>
  </si>
  <si>
    <t>Updated: Unstrung - Kimberly Jackson</t>
  </si>
  <si>
    <t>2003 planning</t>
  </si>
  <si>
    <t>MEETING-8821</t>
  </si>
  <si>
    <t>[sausalito]</t>
  </si>
  <si>
    <t>Canceled: Internet World (phone call per Shelley)</t>
  </si>
  <si>
    <t>MEETING-8822</t>
  </si>
  <si>
    <t>Doc plan - Release 4.5</t>
  </si>
  <si>
    <t>Meeting scheduled at Ravi's request.</t>
  </si>
  <si>
    <t>2002-04-18T16:00:00Z</t>
  </si>
  <si>
    <t>AsiaTech here to meet Mark and do a demo w/Mark T, Andy, Louie &amp; Head of Taiwan Office</t>
  </si>
  <si>
    <t>MEETING-8824</t>
  </si>
  <si>
    <t>Updated: Board Meeting: 10:00-12:00pm OPEN.  Call in 1-800-446-1941, Int'l 630 424 8476, pc: 6051010 (Breakfast has been ordered)</t>
  </si>
  <si>
    <t>2002-08-27T00:30:00Z</t>
  </si>
  <si>
    <t>Discuss Exchange and Lotus Connector (Japan request)</t>
  </si>
  <si>
    <t>Hideki,  Please call the Sausalito conference room at 408.562.7853.  Thank you! Lisa</t>
  </si>
  <si>
    <t>MEETING-8828</t>
  </si>
  <si>
    <t>2002-04-01T17:30:00Z</t>
  </si>
  <si>
    <t>Meet: RB Webber</t>
  </si>
  <si>
    <t>Andy,  We are retaining a firm to assist us in quantifying our value prop w/ potential of building a tool for ROI generation.  Hope you can join.  Tnx, Matt</t>
  </si>
  <si>
    <t>Yipes, 114 Sansome Street, 11th Floor, San Francisco</t>
  </si>
  <si>
    <t>YIPES MEETING IS SET FOR THIS  FRIDAY, MARCH 2  @ 3:00 p.m.</t>
  </si>
  <si>
    <t>Updated: David/Venk Review the ratings for the non-technical staff</t>
  </si>
  <si>
    <t>MEETING-8836</t>
  </si>
  <si>
    <t>Updated: Conference call w/Biogen re:Notes requirements</t>
  </si>
  <si>
    <t>This meeting has been confirmed by Mark. In San Jose, we will meet in the Sausalito conference room. Richard, the conference # is: Dial In Information: 888-827-8686 (us) 303-928-2620 (int'l) conf id  6124601 ---------- Prakash has requested that I set up a conference call with Mark McCabe and Kenny to discuss Notes issues. I have not received confirmation from Mark but I will let you know as soon as I do.</t>
  </si>
  <si>
    <t>MEETING-8837</t>
  </si>
  <si>
    <t>2002-10-17T22:00:00Z</t>
  </si>
  <si>
    <t>Stage 1 Func Spec Review for User Profile</t>
  </si>
  <si>
    <t>Spec will be attached tomorrow.  In this meeting we will have acted upon the following action items and present proposals.   Flesh out the profile interface for OSA &amp; Admin. - Srik &amp; Edward  Flesh out the schema.xml changes to represent the metadata for datasources and applications. - Edward  Flesh out the Admin Workflow based on the above details - Edward  We will also list the outstanding issues that still need to be resolved.  Thanks Srik</t>
  </si>
  <si>
    <t>2002-10-11T20:00:00Z</t>
  </si>
  <si>
    <t>Updated: User profile Stage 0  review</t>
  </si>
  <si>
    <t>MEETING-8843</t>
  </si>
  <si>
    <t>Updated: EP Strategy Review Meeting w/Matt (will present), Venk, Dave S., Tom F, Marc F, Steve S, &amp; Prakash</t>
  </si>
  <si>
    <t>Please note the change in Conference rooms.  Amy</t>
  </si>
  <si>
    <t>MEETING-8846</t>
  </si>
  <si>
    <t>2002-09-27T20:00:00Z</t>
  </si>
  <si>
    <t>Updated: Domino adaptor review</t>
  </si>
  <si>
    <t>Changing time again so that everyone will be able to attend ---------------------------- Attached is the document. The main agenda for the meeting is to discuss different configuration files - appdictionary.xml, schema.xml and adapterconfig.xml and decide on an approach to integrate them.</t>
  </si>
  <si>
    <t>2002-07-05T15:00:00Z</t>
  </si>
  <si>
    <t>Call David</t>
  </si>
  <si>
    <t>MEETING-8850</t>
  </si>
  <si>
    <t>Updated: Talk about major unresolved issues in the product (OWNERS  ARE ASSIGNED)</t>
  </si>
  <si>
    <t xml:space="preserve">(1) Failure &amp; Recovery (Owner: Prasad) </t>
  </si>
  <si>
    <t xml:space="preserve">(a) Prasad is writing a document describing what to do for different kinds of failures; </t>
  </si>
  <si>
    <t xml:space="preserve">he is also going to detail the high level algorithm within doGet (2) Error messages (Owner: Rebecca) </t>
  </si>
  <si>
    <t xml:space="preserve">(a) What gets sent to the device? (3) Linked objects (Owner: Kant) </t>
  </si>
  <si>
    <t xml:space="preserve">(a) How do you perform uploads? Are the order of the upload items </t>
  </si>
  <si>
    <t xml:space="preserve">in the same order as they appear in OCAAppConfig? </t>
  </si>
  <si>
    <t xml:space="preserve">(b) How do you handle cascading deletes on the device? (4) Selective downloads (Owner: Richard) </t>
  </si>
  <si>
    <t xml:space="preserve">(a) Pass keys and timestamps of objects on device to adapter; use this </t>
  </si>
  <si>
    <t xml:space="preserve">to compare and filter out objects? Does this need support from OSA/OCA? (5) Test cases (Owner: Sharon) </t>
  </si>
  <si>
    <t>(a) How do we build test cases for this adapter? (6) High level vision for the EMDS 4.0 (Dave) (7) Crade sync -- is it completely automatic? (Otto)</t>
  </si>
  <si>
    <t>MEETING-8851</t>
  </si>
  <si>
    <t>2002-09-20T23:00:00Z</t>
  </si>
  <si>
    <t>Review Unified Adapter API</t>
  </si>
  <si>
    <t>Please be prepared to review unified adapter API based on the adapters we have to build for 4.6.  Ravi: Domino Prasad: HTML Rajeev: JDBS Amitabh: Siebel  We want to ensure that we have a reasonable chance of getting this right on the first try for once.</t>
  </si>
  <si>
    <t>MEETING-8853</t>
  </si>
  <si>
    <t>Canceled: Meeting with Corio (technical presentation and tool demo)</t>
  </si>
  <si>
    <t>meeting starts at 5:00pm</t>
  </si>
  <si>
    <t>MEETING-8854</t>
  </si>
  <si>
    <t>2002-02-26T03:00:00Z</t>
  </si>
  <si>
    <t>Functional Spec Review for deploying offline apps through EMDS</t>
  </si>
  <si>
    <t>Hi  Please look at the attached functional spec document. We will go over the document in the meeting.  Thanks arun</t>
  </si>
  <si>
    <t>MEETING-8855</t>
  </si>
  <si>
    <t>E*Trade SWAT Meeting</t>
  </si>
  <si>
    <t>MEETING-8856</t>
  </si>
  <si>
    <t>2002-09-12T00:00:00Z</t>
  </si>
  <si>
    <t>Product Planning meeting (continued from Monday)</t>
  </si>
  <si>
    <t>Scheduled at Prakash's instruction.  Continuation of the 3:30 to 6:30 meeting on 9/9/02.</t>
  </si>
  <si>
    <t>Impromptu Biogen conference call</t>
  </si>
  <si>
    <t>review CGEY presentation</t>
  </si>
  <si>
    <t>MEETING-8861</t>
  </si>
  <si>
    <t>2002-03-29T01:00:00Z</t>
  </si>
  <si>
    <t>Program Management Conference Call</t>
  </si>
  <si>
    <t>Domestic dial in number - 877-865-7028 International dial in number - 773-843-6308 Pass code - 7768755  confirmation number - 5567027</t>
  </si>
  <si>
    <t>MEETING-8862</t>
  </si>
  <si>
    <t>2002-12-19T16:00:00Z</t>
  </si>
  <si>
    <t>MEETING-8863</t>
  </si>
  <si>
    <t>Rajeev &amp; Richard - 1:1 to discuss to applications initiative</t>
  </si>
  <si>
    <t>Meeting scheduled at the request of Richard Fogel</t>
  </si>
  <si>
    <t>MEETING-8864</t>
  </si>
  <si>
    <t>2002-08-13T17:00:00Z</t>
  </si>
  <si>
    <t>Review product presentations for Wednesday's meeting</t>
  </si>
  <si>
    <t>MEETING-8865</t>
  </si>
  <si>
    <t>Updated: Meeting with Dan Hall of Altawave - Partnership Opps</t>
  </si>
  <si>
    <t>Prakash is unable to make this meeting..  He will be in Canada.  He suggested that someone in Biz Dev take the meeting in his place.  Amit Sethi suggested that David would be the best person.</t>
  </si>
  <si>
    <t>MEETING-8866</t>
  </si>
  <si>
    <t>Updated: Iplanet technology integration discussion</t>
  </si>
  <si>
    <t>MEETING-8867</t>
  </si>
  <si>
    <t>2002-01-31T22:30:00Z</t>
  </si>
  <si>
    <t>Canceled: Meeting with Todd Randall of "End 2 Anywhere"</t>
  </si>
  <si>
    <t>Hello, Lisa.  Thanks for following up so promptly. I have a conflict with 11:00AM but 2:30PM works out nicely.  Let me know if something comes up between now and then? I'm back in Santa Clara all day on February 7th and could reschedule if it's more convenient.  Cheers,    Todd Randall  Senior Account Manager Software Industry Sales   END 2 ANYWHERE  2976 Washington Street Suite #3 San Francisco, CA 94115 USA  Tel (415) 531-5100  Fax (703) 832-7172   toddrandall@pacbell.net</t>
  </si>
  <si>
    <t>MEETING-8868</t>
  </si>
  <si>
    <t>2002-10-22T17:30:00Z</t>
  </si>
  <si>
    <t>Overview of 4.6 architectural changes</t>
  </si>
  <si>
    <t xml:space="preserve">Amitabh will present the overview of the architectural changes in 4.6  QA will use this information to understand impact to existing auto tests and also plan new test scenarios.   Recommended reading prior to the meeting: We can use th emeeting to clarify concepts.  </t>
  </si>
  <si>
    <t xml:space="preserve"> Rel 4.6//functional specs/DTD_Schema.doc </t>
  </si>
  <si>
    <t xml:space="preserve">/FS-Adapter-APi.doc </t>
  </si>
  <si>
    <t>/FS_multiple_datasources.doc</t>
  </si>
  <si>
    <t>Abiola - Conf call re convene</t>
  </si>
  <si>
    <t>MEETING-8872</t>
  </si>
  <si>
    <t>Updated: E-Managers Mtg - Call in: 800-213-0326, PC: 366065</t>
  </si>
  <si>
    <t>Call in:  800-213-0326 Passcode:  366065  Thanks, Amy</t>
  </si>
  <si>
    <t>MEETING-8873</t>
  </si>
  <si>
    <t>2002-10-17T20:00:00Z</t>
  </si>
  <si>
    <t>discuss doc plan for 4.6</t>
  </si>
  <si>
    <t>Discuss what docs need to be refined further based on feedback.   This is important so that we need to assign developer resources to write documents in 4.6  Ravi</t>
  </si>
  <si>
    <t>MEETING-8877</t>
  </si>
  <si>
    <t>Canceled: Syntax of Wizard Templates (Toronto to call 408-562-7853)</t>
  </si>
  <si>
    <t>We have elected to cancel this meeting.  ----------------------------------------------------------------- This is a rescheduled meeting from Nov 29th.  Upon the cancellation of the original meeting, the Toronto team was able to review the Examples document from this meeting and would like to replace it with a new set.  This updated document will contain only two examples. These will be the more technically changing 'Edit' views, that will contrast a Velocity vs. JSP implementation (essentially Section 2 vs. Section 6 from the original example doc, but depicting and 'Edit View' instead of the 'Detail View').  The updated Example document is current being created. I will send it out once it has been completed.  Scott Bermon Team Lead, Alerts Platform AvocadoIT Canada 49 Ontario Street Box 24, 6th Floor Toronto ON M5A 2V1 Main: 416.366.6425 x328 Mobile: 416.986.4685 Email: scott.bermon@avocadoit.com Web: www.avocadoit.com  AvocadoIT, Your Business Everywhere!</t>
  </si>
  <si>
    <t>MEETING-8879</t>
  </si>
  <si>
    <t>2002-04-19T15:00:00Z</t>
  </si>
  <si>
    <t>Updated: Board Meeting</t>
  </si>
  <si>
    <t>MEETING-888</t>
  </si>
  <si>
    <t>2001-04-19T23:00:00Z</t>
  </si>
  <si>
    <t>Please call me at UK office</t>
  </si>
  <si>
    <t>Updated: Discuss CGE&amp;Y</t>
  </si>
  <si>
    <t>Can you provide me with an email with the highlights of what's been happening or not b/4 our call?  I'll have time to review tomorrow b/4 we speak.  I'd like to know who said what, what commitments we've made or not, etc.  Just high level bullets.  Thanks, guys</t>
  </si>
  <si>
    <t>2002-09-23T17:00:00Z</t>
  </si>
  <si>
    <t>Meeting with Chandra from TrustEra</t>
  </si>
  <si>
    <t>Ok let us book that for 10:00 AM(Sept. 23rd)  Prakash  -----Original Message----- From: chandra@trustera.com [mailto:cbhople@trustera.com] Sent: Tuesday, September 10, 2002 2:46 PM To: Prakash Iyer  I appreciate your support. We could give you a presentation and get your advice. I know you travel quite a bit and hence I will go by your convenience. Should we meet on 23rd morning itself before you get busy for the week? We will need at least 30 minutes. Please let me if that's OK or which other day would suit you during the week.  Regards    TrustEra: Leaders in Enterprise Digital Trust Management - seeking investment</t>
  </si>
  <si>
    <t>MEETING-8885</t>
  </si>
  <si>
    <t>Updated: Conference Call, WebEx with Accenture Ottawa</t>
  </si>
  <si>
    <t>---------------------------------------- TO START THIS MEETING ---------------------------------------- On October 2, 2001, shortly before 12:30PM, (GMT -07:00) Pacific Time, USA (Daylight Time),  click this URL:  http://avocadoit.webex.com/webex/e.asp?AT=MO  On the My Meetings page, click Start Now for this meeting.  ---------------------------------------- FIRST TIME USERS ---------------------------------------- For fully interactive meetings, including the ability  to present your documents and applications, a one-time  setup takes less than 10 minutes.  To set up now, go to:  http://avocadoit.webex.com/webex  Then click New User. ---------------------------------------- MEETING SUMMARY ---------------------------------------- Name: Accenture Ottawa - AvocadoIT Overview Date: October 2, 2001 Time: 12:30PM, (GMT -07:00) Pacific Time, USA (Daylight Time). Meeting Number: 42403060 Meeting Password: avocadoit Agenda: AvocadoIT Overview for Accenture Ottawa Executive Team  Phone Dial In:1-877-864-2237, Passcode: 7929693#  Host:  Ty Wang 1(408)562-7945 mailto:ty.wang@avocadoit.com   ---------------------------------------- INVITED ATTENDEES ---------------------------------------- Peter Smialek &lt;peter.smialek@avocadoit.com&gt; Amit Sethi &lt;amit.sethi@avocadoit.com&gt; Andy Wong &lt;awong@avocadoit.com&gt; Gail Tighe &lt;gail.d.tighe@accenture.com&gt; Gino Petrucco &lt;gino.petrocco@accenture.com&gt;  ----------------------------------------  http://www.webex.com We've got to start meeting like this(TM)  ***************************************************************************************************************************************************** All,  This is a conference call and WebEx session with the folks in the Ottawa office for Accenture. We will do an overview of AvocadoIT, go through our demos, and talk through our Siebel initiatives. These will be a group of 6 compriseed of PArtners and Associate Partners.  Dial-in and WebEx info to come.  Thanks,  Ty</t>
  </si>
  <si>
    <t>MEETING-8886</t>
  </si>
  <si>
    <t>2002-09-06T22:30:00Z</t>
  </si>
  <si>
    <t>Updated: Meet w/Kristine Kuhn &amp; colleague from Oracle re: Application Server</t>
  </si>
  <si>
    <t>MEETING-8887</t>
  </si>
  <si>
    <t>2002-03-28T21:00:00Z</t>
  </si>
  <si>
    <t>Biogen development and application plan</t>
  </si>
  <si>
    <t>Meeting scheduled at the request of Rajeev.</t>
  </si>
  <si>
    <t>MEETING-8888</t>
  </si>
  <si>
    <t>2002-08-16T15:00:00Z</t>
  </si>
  <si>
    <t>Canceled: EP Board Meeting, call in 800-446-1941, Int'l: 1 (630) 424-8476, pc: 6051010#</t>
  </si>
  <si>
    <t>MEETING-889</t>
  </si>
  <si>
    <t>David Welty</t>
  </si>
  <si>
    <t>MEETING-8890</t>
  </si>
  <si>
    <t>2002-08-14T23:00:00Z</t>
  </si>
  <si>
    <t>Interview with Brenda Friederich - Dir. of Marketing candidate</t>
  </si>
  <si>
    <t>I have a copy of her resume for you.</t>
  </si>
  <si>
    <t>MEETING-8892</t>
  </si>
  <si>
    <t>2002-01-30T21:00:00Z</t>
  </si>
  <si>
    <t>Updated: Talk about 4.0 master list to decide 4.0 functionality.</t>
  </si>
  <si>
    <t>MEETING-8893</t>
  </si>
  <si>
    <t>2002-10-24T21:00:00Z</t>
  </si>
  <si>
    <t>Examine Biogen/Symbol application and evaluate the need for higher level language constructs. I I will send out some reading material before the meeting.</t>
  </si>
  <si>
    <t>MEETING-8894</t>
  </si>
  <si>
    <t>2002-07-16T21:00:00Z</t>
  </si>
  <si>
    <t>MEETING-8897</t>
  </si>
  <si>
    <t>to discuss requirements for enabling logging through admin tool</t>
  </si>
  <si>
    <t xml:space="preserve">There are 2 ways to do it.  Method I  . The admin tool should provide a way for administrator to enable/disable logging. . Through a special request to OSA the admin tool can force OSA to refresh its config file.   Pros: </t>
  </si>
  <si>
    <t xml:space="preserve">This is a generic method to change config file parameters. Cons: </t>
  </si>
  <si>
    <t xml:space="preserve">Breaks encapsulatiion per Edward Method 2  . The admin tool sends a special request to OSA and OSA changes its configuration.  Pros: </t>
  </si>
  <si>
    <t xml:space="preserve">Better encapsulation per Edward Cons: </t>
  </si>
  <si>
    <t>need a special request for each parameter that needs to be changed through admin tool</t>
  </si>
  <si>
    <t>MEETING-8898</t>
  </si>
  <si>
    <t>2001-04-27T21:00:00Z</t>
  </si>
  <si>
    <t>Canceled: Meeting w/Sudhir Kadam of Concio Corp.</t>
  </si>
  <si>
    <t>MEETING-8899</t>
  </si>
  <si>
    <t>2002-01-08T21:00:00Z</t>
  </si>
  <si>
    <t>Canceled: Meeting with Rubel Ahsan of Mvion</t>
  </si>
  <si>
    <t>MEETING-8900</t>
  </si>
  <si>
    <t>2002-10-11T01:00:00Z</t>
  </si>
  <si>
    <t>Review changes to Schema.xml and OCAAppConfig.xml</t>
  </si>
  <si>
    <t>This document has DTD for schema.xml, OCAConfig.xml and OCAAppConfig.xml. Track changes is enabled .</t>
  </si>
  <si>
    <t>MEETING-8902</t>
  </si>
  <si>
    <t>Updated: Talk about Synchronization performance</t>
  </si>
  <si>
    <t>MEETING-8903</t>
  </si>
  <si>
    <t>Don G and Prakash</t>
  </si>
  <si>
    <t>MEETING-8905</t>
  </si>
  <si>
    <t>2001-12-03T19:00:00Z</t>
  </si>
  <si>
    <t>Here at EP - Confr Room - Sausalito</t>
  </si>
  <si>
    <t>Meeting with Rubel Ahsan (referred by Raj Singh)</t>
  </si>
  <si>
    <t>Prakash,  My name is Rubel Ahsan, CEO and Founder of Mvion. Raj Singh, who is an investor in mvion as well, suggested we meet and talk. Mvion is in the mobile space as well.  When is a good time to sit and chat about any synergies between what we developed and what AvocadoIT is developing?  Thanks,  Rubel Ahsan 510.813.7580     Rubel Ahsan 510.813.7580</t>
  </si>
  <si>
    <t>2002-03-08T16:00:00Z</t>
  </si>
  <si>
    <t>MEETING-8908</t>
  </si>
  <si>
    <t>2002-09-23T18:00:00Z</t>
  </si>
  <si>
    <t>Review rough estimate for releases and finalize the candidate list</t>
  </si>
  <si>
    <t>Scheduled at Prakash's instruction.</t>
  </si>
  <si>
    <t>MEETING-8909</t>
  </si>
  <si>
    <t>2002-02-25T18:30:00Z</t>
  </si>
  <si>
    <t>Spec review: EMDS Import of Metadata from Adapter</t>
  </si>
  <si>
    <t>This will cover the proposal to have application metadata provided to Studio as part of the (non-app-framework) offline development process.  Please include whoever is appropriate for your area.  For IDC, we can set up a separate meeting for a more appropriate time.  If this attachment is too big, it's also in SS under 4.0/Functional Specs (Working Docs)</t>
  </si>
  <si>
    <t>MEETING-891</t>
  </si>
  <si>
    <t>2001-02-27T22:30:00Z</t>
  </si>
  <si>
    <t>SI Partner Training</t>
  </si>
  <si>
    <t>Betty  If poss, let's try to meet at 2.30 so Amit can join us before he flies to Kansas. We can broaden the discussion to include training issues with AC and CGEY.   Thanks Chris</t>
  </si>
  <si>
    <t>MEETING-8910</t>
  </si>
  <si>
    <t>2001-10-19T17:00:00Z</t>
  </si>
  <si>
    <t>R&amp;D Managers Meeting</t>
  </si>
  <si>
    <t>2002-09-11T18:00:00Z</t>
  </si>
  <si>
    <t>Updated: Ajaxo meeting w/Dave Jakopin of Pillsbury Withrop</t>
  </si>
  <si>
    <t>MEETING-8915</t>
  </si>
  <si>
    <t>2002-08-22T23:00:00Z</t>
  </si>
  <si>
    <t>Updated: discuss 3.5/4.5 compatibility list</t>
  </si>
  <si>
    <t>Please call sausalito: x7854</t>
  </si>
  <si>
    <t>MEETING-8919</t>
  </si>
  <si>
    <t>Updated: Meet to discuss upcoming Siebel demo</t>
  </si>
  <si>
    <t>MEETING-8920</t>
  </si>
  <si>
    <t>2002-08-05T21:00:00Z</t>
  </si>
  <si>
    <t>Meeting with Dave Jakopin re: Ajaxo</t>
  </si>
  <si>
    <t>MEETING-8922</t>
  </si>
  <si>
    <t>2002-10-24T20:00:00Z</t>
  </si>
  <si>
    <t>MEETING-8924</t>
  </si>
  <si>
    <t>Updated: Dan Antia of Idini Corporation</t>
  </si>
  <si>
    <t>He is bringing the CEO of his company with him (high level meeting) The CEO's name Chris Lin.  More info:  Hello Prakash: It was good speaking with you this morning. I appreciate the referral from Raj Sing to Venk Shukla, regarding the potential business opportunity between AvocadoIT and Idini. As requested, let me begin by giving you a brief overview on Idini Corporation. Idini has recently introduced a patent pending Mobile Desktop software product, that potentially could represent some value to AvocadoIT and its clients. Idini's Mobile Desktop allows web enabled cellular phone users to download email attachments and view, edit, fax and forward Microsoft Office documents and other popular file formats via their cellular phones or PDAs. The Idini Mobile Desktop is a software product consisting of an integrated suite of services, which reside on dedicated Compaq NT servers. Essentially the product converts any web enabled wireless device into a "virtual PC". Idini's revolutionary patent pending Mobile Desktop product increases the productivity of a company's road warriors by arming them with the capability of reading, editing and responding to time critical documents, spreadsheets and presentations from the road. The Mobile Desktop empowers mobile professionals to send, receive and interact with e-mail and email attachments and view, edit, fax and forward Microsoft Office documents and other popular file formats via any wireless device, without requiring them to be Windows CE enabled!  iDini is licensing its revolutionary patented family of software products to wireless carriers and enterprise accounts and is open to partnership opportunities. Its Application Bridge(tm) software technology which runs on Compaq NT servers allows enterprises and service providers to quickly and easily deliver the desktop computing environment to any Web-enabled device. I would like to discuss with you how Idini's Mobile Desktop product could potentially fit into AvocadoIT's product offerings. I am including below additional features on IDini's Mobile Desktop product for your information. You can also retrieve additional information regarding the company and its products at http://www.idini.com/. I look forward to meeting with you and your team in the near future to discuss this opportunity further. Yours truly, Idini Corporation Darius (Dan) J. Antia Managing Director - National Accounts Phone (360) 378-9595 Fax (401) 679-6820 Cell (360) 201-1436 http://www.idini.com WHAT IS MOBILE DESKTOP? Mobile Desktop is an integrated suite of services that enables mobile professionals to have wireless access to their office information. With Mobile Desktop, you can read email, send faxes, access file attachments, and launch desktop applications from your Web-enabled phone or PDA. Stay connected and access business-critical information without being weighted down by a laptop or hardcopies. EXPANDED VIEWING CAPABILITIES Using Mobile Desktop, you can view the contents of files in multiple formats such as Microsoft(r) Word, Excel, and PowerPoint, as well as PDF, GIF, JPEG, and others, enabling immediate access to a broad range of information. DOCUMENT EDITING Editing documents from a Web-enabled PDA without synchronization or document download is now a reality. iDini's unique ability to launch applications like Microsoft(r) Office and edit information on-the-go translates into time saving and enhanced responsiveness. ACCESS YOUR EMAIL Access any existing POP3email account. With Mobile Desktop, you are no longer limited to a specific wireless email account. You can receive, save, and view messages and file attachments from your preferred email account. OPEN EMAIL ATTACHMENTS Mobile Desktop is more than just email access. Viewing and editing email attachments is now possible. File attachments can be accessed and modified in the same manner as stored documents. Open attachments to view critical information and be better informed when responding to colleagues, partners, and customers. PRINT BY FAX Are you tired of carrying hard copies? You can now print documents by fax across the room or around the world at a moment's notice for immediate viewing and decision making. SECURE WEB-BASED FILE STORAGE Web-based storage provides a single point of access to critical documents. Files are encrypted and uploaded via a PC and then immediately available through Web-enabled phones or PDAs. This simplifies file/folder access, makes accessing data as easy as visiting any website, and provides the flexibility of using whichever device you prefer. ON-THE-GO FILE MANAGEMENT Once the documents are online, you have the flexibility to organize critical documents to fit your business needs. Create or delete folders. Move, rename, or copy files. All your files and folders are immediately available through any supported device.</t>
  </si>
  <si>
    <t>2002-10-17T01:30:00Z</t>
  </si>
  <si>
    <t>Further discuss downstairs office space</t>
  </si>
  <si>
    <t>MEETING-8926</t>
  </si>
  <si>
    <t>[sweller, sausalito]</t>
  </si>
  <si>
    <t>Updated: Conference Call Dial-In Number, 1pm PST/4pm EST, 1-877-865-7027, Passcode: 7111856#</t>
  </si>
  <si>
    <t xml:space="preserve">Kelly,  Given below is a draft agenda for tomorrow's call. Please review and feel free to edit; add/delete topics you would like to see covered. I will call you later this evening to follow up. Ty Wang will shortly email call-in information for tomorrow's call. You should have received the webinar invite by now. If not, please let me know, and I will follow-up. Thanks much!  AGENDA  1. Overview of AvocadoIT capabilities and wireless expertise  2. AvocadoIT and Accenture relationship summary  3. AvocadoIT and Siebel relationship summary </t>
  </si>
  <si>
    <t xml:space="preserve">- How AvocadoIT adds value to Siebel Wireless  4. AvocadoIT proof of concept demo  5. Accenture/Siebel/AvocadoIT: The Win-Win-Win go-to-market scenario </t>
  </si>
  <si>
    <t xml:space="preserve">- What's in it for Accenture, Siebel, AvocadoIT? </t>
  </si>
  <si>
    <t>MEETING-8927</t>
  </si>
  <si>
    <t>Updated: Talk about OCA futures...</t>
  </si>
  <si>
    <t>MEETING-893</t>
  </si>
  <si>
    <t>John Gillardi - CGEY re: ISV (BEA &amp; WebMethods)</t>
  </si>
  <si>
    <t>MEETING-8930</t>
  </si>
  <si>
    <t>MEETING-8936</t>
  </si>
  <si>
    <t>2002-01-25T16:00:00Z</t>
  </si>
  <si>
    <t>MEETING-8939</t>
  </si>
  <si>
    <t>MEETING-894</t>
  </si>
  <si>
    <t>David Chan- Call</t>
  </si>
  <si>
    <t>MEETING-8941</t>
  </si>
  <si>
    <t>2001-10-17T22:00:00Z</t>
  </si>
  <si>
    <t>Discuss Product Definition going forward</t>
  </si>
  <si>
    <t>MEETING-8942</t>
  </si>
  <si>
    <t>2002-09-12T21:00:00Z</t>
  </si>
  <si>
    <t>Updated: Discuss "User Profile" functional spec</t>
  </si>
  <si>
    <t>09/10/02 1:36PM Update:  Sorry for all of the updates...  it has been a challenge trying to find a time that worked for key people.  It looks as if this time is agreeable to all.  Thanks for your patience and understanding!    09/09/02 3:18PM Update:  Still trying to find a time that works for all mandatory attendees.  09/09/02 3:11PM Update:  Tuesday didn't work for one of the mandatory attendees, so we are rescheduling this meeting to Wednesday, September 11th from 4-5:00PM.  Thanks!  Prakash, Srik and Ravi, your attendance in this meeting is optional.  This meeting was scheduled at Rajeev's request.</t>
  </si>
  <si>
    <t>MEETING-8944</t>
  </si>
  <si>
    <t>2002-07-25T19:00:00Z</t>
  </si>
  <si>
    <t>MEETING-8945</t>
  </si>
  <si>
    <t>Updated: Licensing Processes Meeting #2</t>
  </si>
  <si>
    <t>MEETING-8946</t>
  </si>
  <si>
    <t>2002-08-23T01:00:00Z</t>
  </si>
  <si>
    <t>FS review of HDML adaptor</t>
  </si>
  <si>
    <t>MEETING-8948</t>
  </si>
  <si>
    <t>2001-09-14T15:30:00Z</t>
  </si>
  <si>
    <t>Updated: Meeting with Sybase - With George Richard</t>
  </si>
  <si>
    <t>MEETING-8949</t>
  </si>
  <si>
    <t>Updated: Discuss Boeing RFP and chose SI partner to approach</t>
  </si>
  <si>
    <t>MEETING-8950</t>
  </si>
  <si>
    <t>2002-01-24T23:00:00Z</t>
  </si>
  <si>
    <t>Review 2002 Budget w/Planning Team</t>
  </si>
  <si>
    <t>Updated: Meeting with Macelle Albelda of Uniscape</t>
  </si>
  <si>
    <t>Macelle Albelda Uniscape  Internationalization resources  408.743.3546 Phone 415-730-2078 Cell</t>
  </si>
  <si>
    <t>MEETING-8952</t>
  </si>
  <si>
    <t>2002-07-08T22:00:00Z</t>
  </si>
  <si>
    <t>Meet to discuss future issues</t>
  </si>
  <si>
    <t>MEETING-8953</t>
  </si>
  <si>
    <t>Updated: Abiola, John Gillardi - here - want to take you out to dinner?</t>
  </si>
  <si>
    <t>MEETING-8955</t>
  </si>
  <si>
    <t>infogain CTO wants to assess using our technology to build a solution to take to market.  Wants demo and technology overview.</t>
  </si>
  <si>
    <t>MEETING-8956</t>
  </si>
  <si>
    <t>2002-01-03T21:00:00Z</t>
  </si>
  <si>
    <t>Updated: Go to Market Strategy Meeting w/Mark, Matt, Prakash, Susan, Toshi, Amitabh, Rajeev, Amit &amp; Andy</t>
  </si>
  <si>
    <t>MEETING-8959</t>
  </si>
  <si>
    <t>MEETING-8962</t>
  </si>
  <si>
    <t>2002-06-28T15:00:00Z</t>
  </si>
  <si>
    <t>Canceled: Board Meeting</t>
  </si>
  <si>
    <t>MEETING-8963</t>
  </si>
  <si>
    <t>2002-03-08T21:00:00Z</t>
  </si>
  <si>
    <t>Updated: Documentation discussion</t>
  </si>
  <si>
    <t>Scheduled at the request of Dave Truman.  Toronto, please call the SJ group at the Sausalito Room polycom.(408) 562-7853 - Polycom  There's way more to document than can be done effectively in 3 weeks.  Our task is to agree on which areas need the most focused effort, and which areas can be neglected for this release. It's prioritization time, kids. Prakash feels (not to put words in his mouth) this group must discuss this and agree as a group, so he whose area is getting more crappier docs will know why and will have participated in the decision. I will have sent around a document showing the major areas of 4/5 with high-level doc work and activities associated with them. We will discuss and work with this document, transforming it into a definitive "go forward" guide to the ensuing pubs efforts priorities. I hope.</t>
  </si>
  <si>
    <t>2001-11-02T18:00:00Z</t>
  </si>
  <si>
    <t>Discuss employee issues</t>
  </si>
  <si>
    <t>For those of you in San Jose, you can either attend in person (Sausalito conference room), or you can dial in.  Dial in information is provided below.  This call occurs at 10:00AM PACIFIC time.  Domestic dial-in number -  1-877-865-7025</t>
  </si>
  <si>
    <t xml:space="preserve"> International dial-in number - 1-773-843-6306 Pass code - 7139663#  Confirmation #5005138</t>
  </si>
  <si>
    <t>MEETING-8965</t>
  </si>
  <si>
    <t>2002-09-19T20:00:00Z</t>
  </si>
  <si>
    <t>discuss siebel localsync</t>
  </si>
  <si>
    <t>Here is the writeup from Roopak. We need to discuss some of the open items.</t>
  </si>
  <si>
    <t>MEETING-8966</t>
  </si>
  <si>
    <t>2002-04-23T17:00:00Z</t>
  </si>
  <si>
    <t>Time with Bill Abrams of Pillsbury</t>
  </si>
  <si>
    <t>MEETING-8967</t>
  </si>
  <si>
    <t>2002-02-14T22:30:00Z</t>
  </si>
  <si>
    <t>Talk about April 5th release - OCA performance improvements</t>
  </si>
  <si>
    <t>I've just started writing the FS for performance improvement feature for OCA for the April 5th  elease. I have a very priliminary draft that I want to discuss with you all so that If I'm on the wrong path, I won't go too far with it. Here is the FS:</t>
  </si>
  <si>
    <t>MEETING-8968</t>
  </si>
  <si>
    <t>2001-10-12T18:30:00Z</t>
  </si>
  <si>
    <t>Updated: E*Trade prep meeting</t>
  </si>
  <si>
    <t>11:30 seemed to work better for some of the others.</t>
  </si>
  <si>
    <t>MEETING-897</t>
  </si>
  <si>
    <t>MEETING-8970</t>
  </si>
  <si>
    <t>2002-07-25T15:00:00Z</t>
  </si>
  <si>
    <t>MEETING-8971</t>
  </si>
  <si>
    <t>2002-03-20T22:30:00Z</t>
  </si>
  <si>
    <t>Updated: Product Mgt Planning</t>
  </si>
  <si>
    <t>MEETING-8972</t>
  </si>
  <si>
    <t>2002-04-03T17:00:00Z</t>
  </si>
  <si>
    <t>Canceled: Strategy Review Meeting</t>
  </si>
  <si>
    <t>Need to cancel this one too.  Too many conflicts, we'll keep all day Thurs. and if we need to extend possibly take it into the following week conferencing Stuart in...  Amy</t>
  </si>
  <si>
    <t>MEETING-8973</t>
  </si>
  <si>
    <t>2002-02-04T18:00:00Z</t>
  </si>
  <si>
    <t>Biogen project review</t>
  </si>
  <si>
    <t>We will meet to discuss the details of the SOW as finalized with the customer this week. Please plan to attend if you are listed as a required attendee. Attached is the final SOW. By tomorrow I will provide detailed comments for your review. Please read and be prepared with questions and feedback on Monday. Thanks.</t>
  </si>
  <si>
    <t>MEETING-8974</t>
  </si>
  <si>
    <t>2001-09-19T21:00:00Z</t>
  </si>
  <si>
    <t>Updated: Dr. David Hartzband, CTO, Agile Software</t>
  </si>
  <si>
    <t>Dr. David Hartzband, CTO of Agile Software, has told me that he ultimately has preliminary interests in OEMing a wireless platform.   Brett Welborn setup a great call with the CTO of Agile Software, David Hartzband (his Bio is below). One of his interests is to build wireless capabilities into their product offerings. Our 30 minute phone call today led to our mutually agreeing to get together at the AvocadoIT SJ office for further introductory discussions. Given his technical expertise and his title, I believe you will bring a valuable dimension to this next meeting.   Goal for this meeting: My goal is for him to leave understanding how, at a high level, our technology will bring his product line wireless enablement in a way that no other wireless company can offer.  Timing for this Project: He explained that this is on his radar screen, but not an immediate need based on their customer feedback 8 months ago. He described that his customer community reported their general interest in mobilizing the Agile information, but had concerns about lack of bandwidth and ever-chaning Protocols. I believe we can speak to this during our meeting.</t>
  </si>
  <si>
    <t>MEETING-8975</t>
  </si>
  <si>
    <t>2002-08-14T16:00:00Z</t>
  </si>
  <si>
    <t>Product Review</t>
  </si>
  <si>
    <t>MEETING-8977</t>
  </si>
  <si>
    <t>Updated: Call with CGE&amp;Y to discuss Yipes proposal</t>
  </si>
  <si>
    <t>Can we move this meeting back to 5pm?  The CGE&amp;Y guy has a conflict at 4pm? ----------------------------------------   CGE&amp;Y would like to have a call to discuss the Yipes proposal.  If 4pm is not a good time, they could also meet at 5pm.  If you think of anyone else that should be involved, please invite them to the meeting.</t>
  </si>
  <si>
    <t>MEETING-8979</t>
  </si>
  <si>
    <t>2002-07-26T17:00:00Z</t>
  </si>
  <si>
    <t>Updated: E-Manager's Mtg re: Perfomance Plan Rollout</t>
  </si>
  <si>
    <t>We are breaking this meeting into two sessions now, shortening this one and another to follow early next week...  Agenda:  10 Minute Presentations from exec team (trickle down from Strategy Mtg.)   -  Group objectives   -  3-4 key things for employees   -  Indicators (whether you are achieving these)  Ex: Support EP values and be a participator  Forms Handout  Prakash is out</t>
  </si>
  <si>
    <t>MEETING-898</t>
  </si>
  <si>
    <t>CGEY / EP status con call</t>
  </si>
  <si>
    <t>with Abiola and John Gillardi</t>
  </si>
  <si>
    <t>MEETING-8983</t>
  </si>
  <si>
    <t>2001-01-16T21:30:00Z</t>
  </si>
  <si>
    <t>AE Meeting &amp; Training</t>
  </si>
  <si>
    <t>MEETING-8984</t>
  </si>
  <si>
    <t>2002-01-04T17:00:00Z</t>
  </si>
  <si>
    <t>MEETING-8985</t>
  </si>
  <si>
    <t>2002-10-10T21:00:00Z</t>
  </si>
  <si>
    <t>Updated: Symbol; demo, tools, processes &amp; admin demo</t>
  </si>
  <si>
    <t xml:space="preserve">Scheduled at Rajeev's, Divakar's and Srik's request.  Agenda:  </t>
  </si>
  <si>
    <t>MEETING-8987</t>
  </si>
  <si>
    <t>2002-10-04T15:00:00Z</t>
  </si>
  <si>
    <t>MEETING-8989</t>
  </si>
  <si>
    <t>Updated: discuss app. wizard (i have sent samples of xml i am using for the prototype right now)</t>
  </si>
  <si>
    <t>2001-01-03T16:30:00Z</t>
  </si>
  <si>
    <t>Abiola - call to discuss CGEY</t>
  </si>
  <si>
    <t>MEETING-8990</t>
  </si>
  <si>
    <t>2002-10-01T23:00:00Z</t>
  </si>
  <si>
    <t>Conference Room - Sausalito - See below for dial in info</t>
  </si>
  <si>
    <t>Product meeting (continuation from Tuesday)</t>
  </si>
  <si>
    <t>Domestic/U.S. Dial in number - 1.888.355.1195 International/Japan dial in number - 1.913.312.4179 Pass code (all participants) - 322696  Stuart,  My apologies for the late hour that this meeting will occur in your time zone.  Prakash and Toshi are both in Tokyo, and because of the extreme time difference between here and there, this was basically the only reasonable time in which to have this meeting.  Thank you in advance for accommodating us this time!  :-)  Thank you! -Lisa</t>
  </si>
  <si>
    <t>MEETING-8991</t>
  </si>
  <si>
    <t>Canceled: Venk, George, Prakash, Goldman M&amp;A Team</t>
  </si>
  <si>
    <t>MEETING-8993</t>
  </si>
  <si>
    <t>2002-08-09T15:00:00Z</t>
  </si>
  <si>
    <t>MEETING-8994</t>
  </si>
  <si>
    <t>2001-10-31T19:00:00Z</t>
  </si>
  <si>
    <t>E*Trade - Status meeting</t>
  </si>
  <si>
    <t>MEETING-8995</t>
  </si>
  <si>
    <t>Updated: Product Meeting w/ Mark, Matt, Prakash, Toshi, Amitabh, Rajeev, Stuart &amp; Andy</t>
  </si>
  <si>
    <t>Sorry...moving this one again since I just found out Engineering will, more than likely, be at Biogen next week.  Thanks, Amy</t>
  </si>
  <si>
    <t>MEETING-8996</t>
  </si>
  <si>
    <t>Updated: Upshot meeting - tentative</t>
  </si>
  <si>
    <t>MEETING-8997</t>
  </si>
  <si>
    <t>2001-10-11T23:00:00Z</t>
  </si>
  <si>
    <t>Demo AvocadoIT tool for Raza Foundries Executives</t>
  </si>
  <si>
    <t>Scheduled at the instruction of Prakash.  The two executives from Raza Foundries are Jean Claude Rosichini and Sunny Siu.</t>
  </si>
  <si>
    <t>MEETING-8998</t>
  </si>
  <si>
    <t>2002-09-05T22:30:00Z</t>
  </si>
  <si>
    <t>Talk about various issues for future releases</t>
  </si>
  <si>
    <t>Agenda: (1) Talk about seamless online/offline (2) Downloadable product (3) Deployment issues</t>
  </si>
  <si>
    <t>MEETING-8999</t>
  </si>
  <si>
    <t>Meeting:  Horn Group</t>
  </si>
  <si>
    <t>MEETING-9</t>
  </si>
  <si>
    <t>Updated: Weekly group meeting</t>
  </si>
  <si>
    <t xml:space="preserve">Here's a standard agenda that I'd like to use.    Agenda Possible guest speakers  (as available) </t>
  </si>
  <si>
    <t xml:space="preserve">  to worry about as developer's. (15 minutes)  </t>
  </si>
  <si>
    <t xml:space="preserve">- Om to update us on.  he'll address the following concerns (15 minutes) </t>
  </si>
  <si>
    <t xml:space="preserve"> what's happening with these releases ?   </t>
  </si>
  <si>
    <t xml:space="preserve"> where's everyone at ? </t>
  </si>
  <si>
    <t xml:space="preserve"> how are the other organizations (internal to R&amp;D) preparing ? </t>
  </si>
  <si>
    <t xml:space="preserve"> when is the official kickoff happening ? </t>
  </si>
  <si>
    <t xml:space="preserve"> when are the issues going to be brought to a close ? </t>
  </si>
  <si>
    <t xml:space="preserve"> tentative timeframes ? </t>
  </si>
  <si>
    <t xml:space="preserve"> From purely a project management standpoint what would he like </t>
  </si>
  <si>
    <t xml:space="preserve"> to see happening ?  </t>
  </si>
  <si>
    <t xml:space="preserve">Disseminate any points of interest from Steve's weekly meeting. </t>
  </si>
  <si>
    <t xml:space="preserve">Disseminate what's happening in the rest of the company. (if available)  </t>
  </si>
  <si>
    <t xml:space="preserve">Quick status of where everyone is at wrt UI team tasks.  </t>
  </si>
  <si>
    <t>Any other issues ...</t>
  </si>
  <si>
    <t>CGEY Training on 1/29</t>
  </si>
  <si>
    <t>Coordination of efforts and facility at Costa Mesa</t>
  </si>
  <si>
    <t>MEETING-9001</t>
  </si>
  <si>
    <t>2001-09-22T00:00:00Z</t>
  </si>
  <si>
    <t>Canceled: Meeting with Raj Singh and Jay (from OPLYST)</t>
  </si>
  <si>
    <t>MEETING-9002</t>
  </si>
  <si>
    <t>2002-08-21T20:30:00Z</t>
  </si>
  <si>
    <t>Review latest changes to Siebel Utility for Germanium</t>
  </si>
  <si>
    <t>I'll probably send out an updated spec document tomorrow with some minor changes, but please feel free to get started with this one.  If you don't have time to read the whole thing, I recommend skimming over the problem statements, and look at the DTD changes and examples toward the end. ==================================================================================================== Previous email:  I've checked in the updated functional spec describing the changes to the Siebel wizards I have been working on.  What's new is a specific proposal for handling some of the syncPath cases with a new syntax, and the syntax for the new &lt;repository&gt; directives in control.xml.  Also, the link generation session has been corrected and brought up to date with the current (but undelivered) Germanium code.    I plan to deliver these changes next week, and continue unit testing them.  There is also an associated adapter change that has not yet been done.  Since we have not met to review the current spec in quite a while I want everyone to understand this round of changes.  I'll schedule a meeting next week when I can get a time slot that includes Prakash.  The spec is with the germanium documents, and here:</t>
  </si>
  <si>
    <t>MEETING-9003</t>
  </si>
  <si>
    <t>2002-03-29T18:30:00Z</t>
  </si>
  <si>
    <t>Meeting with Mark Eades of Sun re: MAP Development Challenge</t>
  </si>
  <si>
    <t>isa  Lets go for 10:30 to 12:00 on Friday. This meeting would be to discuss the details of the information we are looking for, as 1 1/2 hours would probably be insufficent to demonstate the process described in the previous messages. At that time we can schedule additional meetings if necessary.  Thanks Mark Eades  Lisa Zissen wrote: &gt;  &gt; Hello Mark, &gt;  &gt; Prakash is available from 10:30 to 12:00 only on Friday, 3/29.  He has &gt; another meeting outside of the office in the afternoon.  Another possibility &gt; would be Monday, 4/1 from 3-4:00.  If neither of these work, please let me &gt; know your preferences (please provide a selection), and I will see what I &gt; can do to accommodate them. &gt;  &gt; Thank you! &gt; Lisa Zissen &gt;  &gt; -----Original Message----- &gt; From: Prakash Iyer &gt; Sent: Tuesday, March 26, 2002 10:02 AM &gt; To: 'eades@sun.com'; Lisa Zissen &gt; Cc: 'mark.eades@sun.com' &gt; Subject: Re: MAP Development Challenge &gt;  &gt; Sorry may be I screwed up. It is Lisa.zissen@avocadoit.com. &gt;  &gt;  Lisa, please get in touch with Mark. &gt;  &gt; Prakash &gt; Sent wirelessly from AvocadoIT, Inc. &gt;  &gt; Prakash Iyer &gt; Founder, CTO &amp; Sr. Vice President, Engineering &gt; Direct: 408.562.8030 &gt; piyer@avocadoit.com &gt;  &gt; AvocadoIT, Your Business Everywhere! &gt;  &gt; -----Original Message----- &gt; From: Mark Eades &lt;eades@sun.com&gt; &gt; To: Prakash Iyer &lt;piyer@avocadoit.com&gt; &gt; CC: 'Bill.Gough@Eng.Sun.COM' &lt;Bill.Gough@Eng.Sun.COM&gt;; 'mark.eades@sun.com' &gt; &lt;mark.eades@sun.com&gt;; 'Danesh.Forouhari@Eng.Sun.COM' &gt; &lt;Danesh.Forouhari@Eng.Sun.COM&gt; &gt; Sent: Tue Mar 26 09:51:26 2002 &gt; Subject: Re: MAP Development Challenge &gt;  &gt; I'm sorry Prakash, I don't see Lisa's address in the Cc header. &gt;  &gt; Mark &gt;  &gt; On Monday, March 25, 2002, at 06:46 PM, Prakash Iyer wrote: &gt;  &gt; &gt; Let us do it on Friday. Please work with Lisa(copied here) and she will &gt; &gt; set &gt; &gt; this up. Lisa, please include Amitabh also in this. &gt; &gt; &gt; &gt; Prakash &gt; &gt; Sent wirelessly from AvocadoIT, Inc. &gt; &gt; &gt; &gt; Prakash Iyer &gt; &gt; Founder, CTO &amp; Sr. Vice President, Engineering &gt; &gt; Direct: 408.562.8030 &gt; &gt; piyer@avocadoit.com &gt; &gt; &gt; &gt; AvocadoIT, Your Business Everywhere! &gt; &gt; &gt; &gt; -----Original Message----- &gt; &gt; From: Mark Eades &lt;eades@sun.com&gt; &gt; &gt; To: Prakash Iyer &lt;piyer@avocadoit.com&gt; &gt; &gt; CC: 'Bill.Gough@Eng.Sun.COM' &lt;Bill.Gough@Eng.Sun.COM&gt;; &gt; &gt; 'mark.eades@sun.com' &gt; &gt; &lt;mark.eades@sun.com&gt;; 'Danesh.Forouhari@Eng.Sun.COM' &gt; &gt; &lt;Danesh.Forouhari@Eng.Sun.COM&gt; &gt; &gt; Sent: Mon Mar 25 18:33:21 2002 &gt; &gt; Subject: Re: MAP Development Challenge &gt; &gt; &gt; &gt; Prakash &gt; &gt; &gt; &gt; To resolve this as quickly as possible we would like to set up 2-3 hours &gt; &gt; on Wednesday. Is this doable for you or one of your engineers. If not &gt; &gt; would Friday work. &gt; &gt; &gt; &gt; Thanks &gt; &gt; Mark &gt; &gt; &gt; &gt; Prakash Iyer wrote: &gt; &gt;&gt; &gt; &gt;&gt; Mark, &gt; &gt;&gt; &gt; &gt;&gt; I will probably in the office on Friday and may be even Wed. Rest ofthe &gt; &gt; time &gt; &gt;&gt; I  am in JavaOne this week. If you think we have to do it this week &gt; &gt;&gt; let me &gt; &gt;&gt; know. Otherwise we can do next week any day except Friday. &gt; &gt;&gt; &gt; &gt;&gt; Prakash &gt; &gt;&gt; Sent wirelessly from AvocadoIT, Inc. &gt; &gt;&gt; &gt; &gt;&gt; Prakash Iyer &gt; &gt;&gt; Founder, CTO &amp; Sr. Vice President, Engineering &gt; &gt;&gt; Direct: 408.562.8030 &gt; &gt;&gt; piyer@avocadoit.com &gt; &gt;&gt; &gt; &gt;&gt; AvocadoIT, Your Business Everywhere! &gt; &gt;&gt; &gt; &gt;&gt; -----Original Message----- &gt; &gt;&gt; From: Mark Eades &lt;eades@sun.com&gt; &gt; &gt;&gt; To: Prakash Iyer &lt;piyer@avocadoit.com&gt; &gt; &gt;&gt; CC: 'Bill.Gough@Eng.Sun.COM' &lt;Bill.Gough@Eng.Sun.COM&gt;; &gt; &gt; 'mark.eades@sun.com' &gt; &gt;&gt; &lt;mark.eades@sun.com&gt;; 'Danesh.Forouhari@Eng.Sun.COM' &gt; &gt;&gt; &lt;Danesh.Forouhari@Eng.Sun.COM&gt; &gt; &gt;&gt; Sent: Mon Mar 25 14:48:47 2002 &gt; &gt;&gt; Subject: Re: MAP Development Challenge &gt; &gt;&gt; &gt; &gt;&gt; Prakash &gt; &gt;&gt; &gt; &gt;&gt; Thanks for your reponse. &gt; &gt;&gt; &gt; &gt;&gt; We were not necessarily looking for an implementation of email on MAP &gt; &gt;&gt; but for a way to better examine the methodology a developer might take &gt; &gt;&gt; in creating an application using your product. I'm sure your product is &gt; &gt;&gt; capable of creating this, we would just like to see how. In other &gt; &gt;&gt; words, &gt; &gt;&gt; how would one take an existing JSP application using custom taglibs and &gt; &gt;&gt; port it using your tools. &gt; &gt;&gt; &gt; &gt;&gt; If you would like to discuss this, when would be a good time? &gt; &gt;&gt; &gt; &gt;&gt; Mark Eades &gt; &gt;&gt; &gt; &gt;&gt; Prakash Iyer wrote: &gt; &gt;&gt;&gt; &gt; &gt;&gt;&gt; Bill, &gt; &gt;&gt;&gt; &gt; &gt;&gt;&gt; I was away for the weekend and ended up here at JavaOne today. &gt; &gt; Basically, &gt; &gt;&gt;&gt; the platform has the ability to do email connectors.we have done one &gt; &gt;&gt;&gt; to &gt; &gt;&gt;&gt; integrate Pocket Outlook withNotes backend. We didnot build an email &gt; &gt;&gt; product &gt; &gt;&gt;&gt; because we saw it becoming a commodity item. It wuld be a nice thing &gt; &gt;&gt;&gt; to &gt; &gt;&gt;&gt; discuss fora joint development effort. &gt; &gt;&gt;&gt; &gt; &gt;&gt;&gt; Prakash &gt; &gt;&gt;&gt; Sent wirelessly from AvocadoIT, Inc. &gt; &gt;&gt;&gt; &gt; &gt;&gt;&gt; Prakash Iyer &gt; &gt;&gt;&gt; Founder, CTO &amp; Sr. Vice President, Engineering &gt; &gt;&gt;&gt; Direct: 408.562.8030 &gt; &gt;&gt;&gt; piyer@avocadoit.com &gt; &gt;&gt;&gt; &gt; &gt;&gt;&gt; AvocadoIT, Your Business Everywhere! &gt; &gt;&gt;&gt; &gt; &gt;&gt;&gt; -----Original Message----- &gt; &gt;&gt;&gt; From: Bill Gough &lt;Bill.Gough@Eng.Sun.COM&gt; &gt; &gt;&gt;&gt; To: prakash.iyer@avocadoit.com &lt;piyer@avocadoit.com&gt; &gt; &gt;&gt;&gt; CC: Mark Eades &lt;mark.eades@sun.com&gt;; Danesh Forouhari &gt; &gt;&gt;&gt; &lt;Danesh.Forouhari@Eng.Sun.COM&gt; &gt; &gt;&gt;&gt; Sent: Mon Mar 25 13:56:18 2002 &gt; &gt;&gt;&gt; Subject: Re: MAP Development Challange &gt; &gt;&gt;&gt; &gt; &gt;&gt;&gt; Prakash, &gt; &gt;&gt;&gt; &gt; &gt;&gt;&gt; Mark has not heard from anyone on your team and I was wondering &gt; &gt;&gt;&gt; whether &gt; &gt; or &gt; &gt;&gt;&gt; not we should expect a response or if you decline. &gt; &gt;&gt;&gt; &gt; &gt;&gt;&gt; Regards, &gt; &gt;&gt;&gt; &gt; &gt;&gt;&gt; Bill &gt; &gt;&gt;&gt; &gt; &gt;&gt;&gt; Mark Eades wrote: &gt; &gt;&gt;&gt; &gt; &gt;&gt;&gt;&gt; Prakash &gt; &gt;&gt;&gt;&gt; &gt; &gt;&gt;&gt;&gt; First of all I want to thank you and everbody associated for taking &gt; &gt; the &gt; &gt;&gt;&gt;&gt; time to demonstrate and show us your product. &gt; &gt;&gt;&gt;&gt; &gt; &gt;&gt;&gt;&gt; As I mentioned, one of the things that we need to provide for our &gt; &gt;&gt;&gt;&gt; customers using the rendering technology is a way to create new as &gt; &gt; well &gt; &gt;&gt;&gt;&gt; as exisisting applications that would be able to create markup for &gt; &gt;&gt;&gt;&gt; multiple devices. In that regard I wonder if you would be open to a &gt; &gt;&gt;&gt;&gt; possible discussion and or demonstration of how your product might be &gt; &gt;&gt;&gt;&gt; used to generate an application from our existing MAP product so that &gt; &gt; we &gt; &gt;&gt;&gt;&gt; might better evaluate the viability of your product. The applications &gt; &gt; we &gt; &gt;&gt;&gt;&gt; currently support are mail, calendar, and address book. These are &gt; &gt;&gt;&gt;&gt; currently JSP applications that now contain specific markup for a &gt; &gt; device &gt; &gt;&gt;&gt;&gt; and associated taglib calls that access the backend services. They &gt; &gt;&gt;&gt;&gt; are &gt; &gt;&gt;&gt;&gt; accessed through a channel in the portal server product. One of the &gt; &gt;&gt;&gt;&gt; things that our customers may want to do is create a single code base &gt; &gt;&gt;&gt;&gt; for these applications from the use of your product that could be &gt; &gt;&gt;&gt;&gt; used &gt; &gt;&gt;&gt;&gt; to support many devices. &gt; &gt;&gt;&gt;&gt; &gt; &gt;&gt;&gt;&gt; We don't necessarily need to see a full blown integration of an &gt; &gt;&gt;&gt;&gt; application, only a demonstration of one that would show the &gt; &gt; methodology &gt; &gt;&gt;&gt;&gt; used and demonstrate a piece of the fuctionality. I understand that &gt; &gt; you &gt; &gt;&gt;&gt;&gt; would need to know more about the current structure of the code and &gt; &gt;&gt;&gt;&gt; we &gt; &gt;&gt;&gt;&gt; would like to help and be an active part of the process. &gt; &gt;&gt;&gt;&gt; &gt; &gt;&gt;&gt;&gt; Please let me know if you have an interest in pursuing this. &gt; &gt;&gt;&gt;&gt; &gt; &gt;&gt;&gt;&gt; Mark Eades</t>
  </si>
  <si>
    <t>MEETING-9005</t>
  </si>
  <si>
    <t>2001-09-20T17:30:00Z</t>
  </si>
  <si>
    <t>Canceled: ATT as Channel partner w/hosting biz Prep Mtg.</t>
  </si>
  <si>
    <t>Amit, Please let me know if anyone else needs to attend? Thanks, Amy</t>
  </si>
  <si>
    <t>MEETING-9006</t>
  </si>
  <si>
    <t>2002-07-30T17:30:00Z</t>
  </si>
  <si>
    <t>discuss handling of log view + load transfer capability</t>
  </si>
  <si>
    <t xml:space="preserve">these are targeted for the next drop to Japan. we need to start implementation on this tomorrow. log view: </t>
  </si>
  <si>
    <t xml:space="preserve">current implementation assumes that admin servlet is running on the same </t>
  </si>
  <si>
    <t xml:space="preserve">box as OSA. this is incorrect for obvious reasons, when deploying it is highly likely </t>
  </si>
  <si>
    <t xml:space="preserve">admin servlet will run on a separate box and so to will OSA's.  </t>
  </si>
  <si>
    <t xml:space="preserve">also need to consider how this will handle multiple log files if rollover is </t>
  </si>
  <si>
    <t xml:space="preserve">enabled.  load transfer:  </t>
  </si>
  <si>
    <t xml:space="preserve">essentially we need a clean way to present to the user all the OSA's  </t>
  </si>
  <si>
    <t>available so that they can pick and transfer load from OSA to another.</t>
  </si>
  <si>
    <t>MEETING-9009</t>
  </si>
  <si>
    <t>2002-01-18T19:00:00Z</t>
  </si>
  <si>
    <t>FW: Final review for mPharma specification</t>
  </si>
  <si>
    <t xml:space="preserve">We will meet in the Sausalito room so that we can videoconference with Toronto.   -----Original Appointment----- From: </t>
  </si>
  <si>
    <t>Thursday, January 17, 2002 1:13 PM To:</t>
  </si>
  <si>
    <t>Geoff Vona; Richard Yoza When:</t>
  </si>
  <si>
    <t>Friday, January 18, 2002 11:00 AM-12:00 PM (GMT-08:00) Pacific Time (US &amp; Canada); Tijuana. Where:</t>
  </si>
  <si>
    <t xml:space="preserve">To be determined   Richard - let me know who from your group would like to participate in reviewing this functional spec.   -----Original Appointment----- From: </t>
  </si>
  <si>
    <t>Wednesday, January 09, 2002 8:20 AM To:</t>
  </si>
  <si>
    <t>Geoff Vona; Richard Fogel; Keith Ritchie; Prakash Iyer; Rajeev Mohindra; Prasad Krothapalli; Amitabh Sinha; Andy Wong When:</t>
  </si>
  <si>
    <t>Friday, January 18, 2002 2:00 PM-3:00 PM (GMT-05:00) Eastern Time (US &amp; Canada). Where:</t>
  </si>
  <si>
    <t>To be determined  This will be the final review of the mPharma specification.  The purpose is to finalize the mPharma applicaion - look and feel, functionality etc.  The spec will be circulated two days in advance.  Please read it before this meeting.  The current version is attached.</t>
  </si>
  <si>
    <t>MEETING-9012</t>
  </si>
  <si>
    <t>2001-02-07T03:00:00Z</t>
  </si>
  <si>
    <t>IDC Communications Meeting</t>
  </si>
  <si>
    <t xml:space="preserve">IDC Communications Meeting - </t>
  </si>
  <si>
    <t>Glenn will present the product roadmap and discuss the competitive landscape</t>
  </si>
  <si>
    <t>MEETING-9013</t>
  </si>
  <si>
    <t>Updated: Monthly E-Manager Meeting (888-313-1402, int'l 773 843 6319, pc: 7258068#)</t>
  </si>
  <si>
    <t>We have moved this from the Training Room to Sausalito per Prakash's request. Thanks, Amy</t>
  </si>
  <si>
    <t>2002-10-16T22:30:00Z</t>
  </si>
  <si>
    <t>Talk about the new office space</t>
  </si>
  <si>
    <t>Meeting scheduled at Rajeev's request.</t>
  </si>
  <si>
    <t>MEETING-9016</t>
  </si>
  <si>
    <t>Wharton West Trek Presentation</t>
  </si>
  <si>
    <t>Darestep meeting -</t>
  </si>
  <si>
    <t>MEETING-9020</t>
  </si>
  <si>
    <t>JDBC Adapter requirements review</t>
  </si>
  <si>
    <t>Will send document later in the evening</t>
  </si>
  <si>
    <t>MEETING-9022</t>
  </si>
  <si>
    <t>2002-09-20T15:00:00Z</t>
  </si>
  <si>
    <t>2002-09-19T21:00:00Z</t>
  </si>
  <si>
    <t>sample application - Stage 1 technical review (4.6)</t>
  </si>
  <si>
    <t xml:space="preserve">Find attached a spec for sample application.  This is the stage 1 review in the 3 step process. The purpose of this meeting is to validate the concepts &amp; functionality proposed in the spec. This is the time to also make any major changes/suggestion in functionality. I am also open to feedback on ways to improve the content of the spec. Detailed screenshots will be added later.  I think  there is enough here to get us started.  The big issue TBD in the meeting:  </t>
  </si>
  <si>
    <t>- Packaging this   Are the use cases complete ? I expect that the Getting Started guide will walk the user through these use cases.  This then will help better define the estimate for this task.  PS: If you let me moderate the meeting I will keep it to a half hr. Everyone is busy this week I know.  Thanks Srik</t>
  </si>
  <si>
    <t>MEETING-9025</t>
  </si>
  <si>
    <t>2001-10-11T20:30:00Z</t>
  </si>
  <si>
    <t>Internal EMDS discussion of offline features</t>
  </si>
  <si>
    <t>MEETING-9026</t>
  </si>
  <si>
    <t>2002-09-09T22:30:00Z</t>
  </si>
  <si>
    <t>Updated: Product Planning meeting</t>
  </si>
  <si>
    <t>09/09/02 Update:  Meeting request updated to include the following message/note from Amitabh:  Please review release candidates document in SourceSafe under ReleaseManagement/ReleaseCandidates.xls.  We will use this to track and communicate changes coming in the next releases.  amitabh</t>
  </si>
  <si>
    <t>MEETING-9027</t>
  </si>
  <si>
    <t>Matt, Andy, MSR Communications (PR Firm) Mary Shank-Rockman, Michelle Barnum-Acct Dir, Chris Blake-Acct Exec, Linda Mauer-Media Relations Mgr</t>
  </si>
  <si>
    <t>MEETING-9028</t>
  </si>
  <si>
    <t>MXI Technical Discussion re: Delta Demo</t>
  </si>
  <si>
    <t>This will be a follow-up call with more technical questions and answers. I will be forwarding you notes from my hour long discussion with them today (Tuesday) shortly. Thanks.  Ty</t>
  </si>
  <si>
    <t>2002-04-05T17:00:00Z</t>
  </si>
  <si>
    <t>Canceled: Tentative Strategy Review Mtg (Pls hold - Waiting for confirmation)</t>
  </si>
  <si>
    <t>This meeting is now going to be 1/2 day W 4/3 and full day Th 4/4.  Thanks, Amy</t>
  </si>
  <si>
    <t>MEETING-9033</t>
  </si>
  <si>
    <t>2001-09-17T19:30:00Z</t>
  </si>
  <si>
    <t>Canceled: Meeting with Macelle Albelda and colleague of Uniscape</t>
  </si>
  <si>
    <t>Hi Lisa,  Thanks for your call this morning. I have checked with my colleague and found that Monday, Sept. 17, 2001 at 1:00 PM will work best for us.   Please do email me back to confirm. Thanks!   Best regards,  Macelle  _____________________________________ Macelle Albelda Account Executive malbelda@uniscape.com (408) 743-3546 Direct Line (415)730-2078 Mobile (408) 743-3600 Fax  1292 Hammerwood Avenue Sunnyvale, CA 94089             Uniscape, Inc. The Globalization Infrastructure            for eBusiness (TM)            http//www.uniscape.com _____________________________________</t>
  </si>
  <si>
    <t>MEETING-9034</t>
  </si>
  <si>
    <t>2002-08-01T17:00:00Z</t>
  </si>
  <si>
    <t>Manager's Meeting</t>
  </si>
  <si>
    <t>MEETING-9036</t>
  </si>
  <si>
    <t>Updated: SeeBeyond delayed until 11:30 (technical demo at AvocadoIT)</t>
  </si>
  <si>
    <t>*** UPDATE - Due to flight delays, SeeBeyond will not be here until 11:30.  So, we'll meet from 11:30am - 1pm.  fyi -  the iPlanet integration meeting will start at 1pm.  Thanks  Andy  After meeting with WebMethods this morning, I thought it would be wise to extend this meeting until 1pm.  Here's the agenda.  We'll skip all the marketing stuff and dive right into their product.  1. Technical product overview &amp; architecture 2. Product Demo 3. Implementation issues     a. Building an EMAS adapter     b. Implementing SeeBeyond solution at a customer (who isn't using EAI).</t>
  </si>
  <si>
    <t>MEETING-9039</t>
  </si>
  <si>
    <t>2002-07-01T22:00:00Z</t>
  </si>
  <si>
    <t>Updated: Follow on: discuss design changes to clean up wizard / adapter</t>
  </si>
  <si>
    <t>This is the updated doc.  Most of the changes are adapter design notes but I don't think we're ready to go into detail on those today - I think we should focus on the items we didn't cover last time, such as picklists.     Notes from previous meeing.    We covered the sections:  problem list Rajeev: we need to solve non-synching ebc generation (was "later") Added: multiple constrain pickmaps are needed (but this is "later") business object context Basic approach was validated for control.xml input, and per-record parentPath concept. Prakash raised question about appropriateness of app designers having to know detailed Siebel concepts. Brief digression about whether our strategy is to improve screen wizard generation to hide such concepts, or whether to assume Biogen-level of template customization will be the rule. However, this is only useful for uploads. For downloads, we had some general discussion about algorithms, but more is needed. Need a diagram showing that control.xml will now be input to Repository wizard also. intersections Basic approach was validated. Some question remains about whether to optimize all M:M to 1:M when possible - control.xml input may be needed. Some details on interapplobj generation need looking at - e.g. tagging join fields The design document needs more detail on how adapter algorithms will change.  Roopak is looking at this. links MVL stuff looks ok. BusinessObjectCompoents - some changes, e.g should have both name and buscomp for completeness, even though they are generally the same. link properties table inaccurate in some respects - should show relationship to Siebel inter* properties. wrap-up follow-on meeting needed, earliest Monday. Roopak will update doc with more adapter details There will be many issues in how to transition Biogen to the new adapter implementation - what are the changes from the application side?  should we try to minimize these?  Still need to cover at next meeting: picklists read-only problem picklist generated when not desired non-synching ebc generation</t>
  </si>
  <si>
    <t>Lunch w/ Alex</t>
  </si>
  <si>
    <t>Updated: Updated: Prof. Services Staff Meeting</t>
  </si>
  <si>
    <t>2002-01-31T20:30:00Z</t>
  </si>
  <si>
    <t>Updated: Meeting with Cegetel/SFR w/Pierre Ferragu, Laurent Richaud, Jean-Pierre Champion, Mark, Matt &amp; Andy</t>
  </si>
  <si>
    <t>Cegetel's scheduled has changed slightly so I am moving this up a half an hour.  Pierre Ferragu The Boston Consulting Group 4, rue d'Aguesseau 75008 Paris Tél. : +33 1 40 17 18 94 Fax. : +33 1 40 17 10 15 E-mail : ferragu.pierre@bcg.com  Laurent Richaud, a Vice President from BCG.  Jean-Pierre Champion, Managing Director of SFR's Enterprise Business Unit *</t>
  </si>
  <si>
    <t>Conditions for successful market development, *</t>
  </si>
  <si>
    <t>High priority applications and market segments, *</t>
  </si>
  <si>
    <t>Evolution of overall value chain, *</t>
  </si>
  <si>
    <t>Potential, partnerships.</t>
  </si>
  <si>
    <t>MEETING-9043</t>
  </si>
  <si>
    <t>FS review meeting for OSServices</t>
  </si>
  <si>
    <t>FS review meeting for OSService implementation.</t>
  </si>
  <si>
    <t>MEETING-9046</t>
  </si>
  <si>
    <t>2002-10-14T22:00:00Z</t>
  </si>
  <si>
    <t>Updated: Talk about enterprise adapter in the context of JDBC and Domino adapters</t>
  </si>
  <si>
    <t>After Roopak's meeting</t>
  </si>
  <si>
    <t>MEETING-9047</t>
  </si>
  <si>
    <t>Updated: Discuss directory structure + ant + jbuilder</t>
  </si>
  <si>
    <t xml:space="preserve">Objective:  Standardize on the following:  </t>
  </si>
  <si>
    <t xml:space="preserve">- nightly unit test (junit yes or no ?) </t>
  </si>
  <si>
    <t xml:space="preserve">- developer build's using jbuilder </t>
  </si>
  <si>
    <t>- The jbuilder setting need to be standardized e.g. tab space = 4 or 8, integeration with clearcase (yes/no), etc. Other helpfull hints on using jbuilder need to be captured in a document (if they are not related to any jbuilder settings etc.).  Please think before this and I'd like to resolve all the issues tomorrow. I'd also like to come up with an implementation plan follwoing this meeting with action items and dates.</t>
  </si>
  <si>
    <t>MEETING-9048</t>
  </si>
  <si>
    <t>Sales meeting - Germana</t>
  </si>
  <si>
    <t>2002-03-15T18:00:00Z</t>
  </si>
  <si>
    <t>Canceled: Adapter API Meeting</t>
  </si>
  <si>
    <t>We resolved the issue today. cheers --prasad</t>
  </si>
  <si>
    <t>MEETING-9051</t>
  </si>
  <si>
    <t>2002-05-15T21:00:00Z</t>
  </si>
  <si>
    <t>Meet with Gurminder Singh President &amp; CEO of NewsTakes, Inc.</t>
  </si>
  <si>
    <t>Can you arrange a meeting next week sometime.Not Monday Sent wirelessly from AvocadoIT, Inc.   Prakash Iyer Founder, CTO &amp; Sr. Vice President, Engineering Direct: 408.562.8030  piyer@avocadoit.com   AvocadoIT, Your Business Everywhere!</t>
  </si>
  <si>
    <t xml:space="preserve">  -----Original Message----- From: Gurminder Singh &lt;gsingh@newstakes.com&gt; To: 'Prakash Iyer' &lt;piyer@avocadoit.com&gt; Sent: Mon May 06 17:16:31 2002  Prakash,  I would love to meet with you to tell you about what NewsTakes does and our status. When is a good time for you?  Gurminder Singh, Ph.D. (Gurminder.Singh@NewsTakes.com) President &amp; CEO NewsTakes Inc. 1633 Bayshore Highway, Suite 380  Burlingame, CA 94010  +1 (650) 227-4201; +1 (650) 227-4219 (fax); +1 (650) 544-3314 (cell)  &gt; -----Original Message----- &gt; From: Amit Sethi [mailto:Amit.Sethi@avocadoit.com] &gt; Sent: Monday, May 06, 2002 10:36 AM &gt; To: Prakash Iyer &gt; Cc: 'gsingh@newstakes.com' &gt; Subject: Introduction... &gt;  &gt;  &gt; Hello Prakash and Gurminder, &gt;  &gt; I would like to take a moment to introduce the 2 of you: &gt;  &gt; Prakash - Gurminder Singh is the CEO of NewsTakes, the rich  &gt; media content &gt; (video, images, graphics) repurposing company that I talked  &gt; to you about &gt; last week. NewsTakes optimizes presentation of rich content  &gt; for any device &gt; over low and high bandwidth networks and is funded by Orange  &gt; and SingTel. &gt; Gurminder's contact information is as follows: &gt;  &gt; Email: gsingh@newstakes.com &gt; Phone: (650) 544-3314 (mobile) &gt;  &gt; Gurminder - Prakash Iyer is the Co-Founder and CTO of  &gt; AvocadoIT. He is the &gt; key architect behind the company's success in the wireless  &gt; and mobility &gt; space. Prakash's contact information is as follows: &gt;  &gt; Email: piyer@avocadoit.com &gt; Phone: (408) 206-1058 (mobile) &gt;  &gt; The purpose of this email is to introduce the 2 of you, so  &gt; you can explore &gt; opportunities of mutual interest. Please let me know if I can  &gt; be of any &gt; assistance. Thanks! &gt;  &gt;  &gt; Amit. &gt;  &gt; -------------------------------------------------------------- &gt; -------------- &gt; ------------ &gt; Amit Sethi                                             &gt; asethi@avocadoit.com &gt; Vice-President, Business Development   408.562.7966 Office &gt; AvocadoIT, Inc.                                      408.562.8100 Fax &gt; 2211 N. First Street, St. 200                   www.avocadoit.com &gt; San Jose, CA 95131 &gt;  &gt;  &gt;</t>
  </si>
  <si>
    <t>MEETING-9052</t>
  </si>
  <si>
    <t>2002-12-13T16:00:00Z</t>
  </si>
  <si>
    <t>MEETING-9053</t>
  </si>
  <si>
    <t>2002-03-07T02:00:00Z</t>
  </si>
  <si>
    <t>Dashboard Review Con't</t>
  </si>
  <si>
    <t>Sausalito 408-562-7854 ph 408-562-7853 polycom  Amy 408-857-8520 mobile</t>
  </si>
  <si>
    <t>MEETING-9054</t>
  </si>
  <si>
    <t>2001-10-29T23:30:00Z</t>
  </si>
  <si>
    <t>MEETING-9057</t>
  </si>
  <si>
    <t>Discuss the "Refinements" feature</t>
  </si>
  <si>
    <t>In the context of:  what exactly is it what devices types will be supported that can benefit from it what other benefits will it bring for the 7/30 release  - Dave.</t>
  </si>
  <si>
    <t>MEETING-906</t>
  </si>
  <si>
    <t>Updated: cgey marketing</t>
  </si>
  <si>
    <t>MEETING-9061</t>
  </si>
  <si>
    <t>Siebel Training</t>
  </si>
  <si>
    <t xml:space="preserve">All  Please forward to anyone in your team you think should attend. Michael will give a training on Siebel.  It should cover the following topics. We will use video conferencing.    Michael  do you have handouts ? Since we are going to video conference, we should have either a presentation (ideal) or should make use of the whiteboard.  Srik  </t>
  </si>
  <si>
    <t>MEETING-9062</t>
  </si>
  <si>
    <t>2001-09-24T20:00:00Z</t>
  </si>
  <si>
    <t>Meeting to discuss Product Management @ AvocadoIT</t>
  </si>
  <si>
    <t xml:space="preserve">I think it is a good idea. Let us plan on Meeting on Monday. I will have Lisa set up a meting. Lisa, Please include Amitabh also.    -----Original Message----- From: </t>
  </si>
  <si>
    <t>Matt DiMaria   Sent:</t>
  </si>
  <si>
    <t>Friday, September 21, 2001 10:30 AM To:</t>
  </si>
  <si>
    <t>Rajeev Mohindra; Andy Wong Cc:</t>
  </si>
  <si>
    <t xml:space="preserve">Prakash Iyer  We should meet to discuss this.  Its clear we need to focus on tasks v. roles.  What needs to get done, who does it, how we work together.  Next week?   -----Original Message----- From: </t>
  </si>
  <si>
    <t>Friday, September 21, 2001 10:22 AM To:</t>
  </si>
  <si>
    <t>Andy Wong Cc:</t>
  </si>
  <si>
    <t>Prakash Iyer; Matt DiMaria  Andy,  It would be nice if you clearly spelled out the role of Product management at AvocadoIT. There were quite a few things that Glen did and I am wondering what items you are taking over from him, what items R&amp;D has to pick up and what items we are going to drop all together.  From your mail it looks like you will be 100% externally focused in getting beach head accounts with little/no participation on the product side. As long as we are all clear on the PM role we can tune the system accordingly.  Thanks Rajeev</t>
  </si>
  <si>
    <t>MEETING-9063</t>
  </si>
  <si>
    <t>2002-08-19T22:00:00Z</t>
  </si>
  <si>
    <t>Biogen upgrade meetings</t>
  </si>
  <si>
    <t>Here is the document that describes the changes. Edward, Yuyu, Please come up with proposed changes on admin tool/OSA side.</t>
  </si>
  <si>
    <t>MEETING-9064</t>
  </si>
  <si>
    <t>2002-04-02T17:30:00Z</t>
  </si>
  <si>
    <t>Updated: Product Mgmt Mtg w/Mark, Prakash, Matt, Andy, Amitabh</t>
  </si>
  <si>
    <t>MEETING-9065</t>
  </si>
  <si>
    <t>Review HP Road Shows.. Training and Customer ppt.</t>
  </si>
  <si>
    <t>MEETING-9066</t>
  </si>
  <si>
    <t>2002-01-31T18:00:00Z</t>
  </si>
  <si>
    <t>Updated: Venk, Mark T, Karl Matzke and Dan Baigent - Sun</t>
  </si>
  <si>
    <t>MEETING-9068</t>
  </si>
  <si>
    <t>2002-07-29T22:00:00Z</t>
  </si>
  <si>
    <t>Futures meeting with Joe Raymond of E*Trade</t>
  </si>
  <si>
    <t>Richard/Prakash,  Please advise if there are others from AvocadoIT that should be included in this meeting, and I will update the request.  Joe said that he will not be bringing Josh with him to the meeting as Josh is located in New York, and it is often to difficult to schedule meetings that work with both of their calendars.  He suggests that Prakash and Josh speak by phone at another time.  Thanks! Lisa</t>
  </si>
  <si>
    <t>MEETING-9070</t>
  </si>
  <si>
    <t>Meeting with Upshot to discuss offline browsing, RIM and Jornada support</t>
  </si>
  <si>
    <t>MEETING-9071</t>
  </si>
  <si>
    <t>2002-01-21T23:00:00Z</t>
  </si>
  <si>
    <t>Product Strategy Mtg. w/Mark, Matt, Prakash, Andy, Toshi, Amitabh, Rajeev &amp; Amit (877-865-7029, int'l 773 843 6309, pc: 7951101#)</t>
  </si>
  <si>
    <t>MEETING-9075</t>
  </si>
  <si>
    <t>Updated: Concall with ATG</t>
  </si>
  <si>
    <t>UPDATE - ATG can't meet at 1:pm.  They would rather do it at 11am.  Thanks.  Andy   ATG would like to do a technial drill down with us to compare architectures.  Since we're not talking to executive level people in this meeting, I'm not sure if it's necessary for Prakash to be on the call.  However, Prakash is more than welcome.  That being said, can someone from the PM team provide the technical content?  We'll be meeting with:  Jim Marino (BusDev) driving down from SF to our office. Kim Martin (Prod Mgt) via conference call from their offices in Boston.  Here is the proposed agenda  1.  ATG's wireless strategy (what are they looking for?) 2. ATG Architecture 3. AvocadoIT architecture 4. Identify synergy  Background on ATG They offer a J2EE compliant appserver and products that enable customers to do e-commerce, personalization, campaign management, etc.    ATG is looking for partners to round out their "multi-channel" strategy.  They have already signed Brience, but haven't done anything with a joint customer yet.</t>
  </si>
  <si>
    <t>MEETING-9076</t>
  </si>
  <si>
    <t>2002-01-11T20:00:00Z</t>
  </si>
  <si>
    <t>Updated: Finalize Strategy Mtg w/Mark, Matt, Prakash, Susan, Toshi, Amitabh, Rajeev, Amit &amp; Andy</t>
  </si>
  <si>
    <t>MEETING-9077</t>
  </si>
  <si>
    <t>2002-10-16T00:30:00Z</t>
  </si>
  <si>
    <t>Updated: syncpath discussion</t>
  </si>
  <si>
    <t>I am attaching a version of the document on which I am working.  I am still going through the thinking process and I think it will change to what extent I am not sure. We will start with the syntax in this document. Lets kick start the discussion of the syncpath syntax etc.   Roopak</t>
  </si>
  <si>
    <t>MEETING-9079</t>
  </si>
  <si>
    <t>2002-10-14T20:30:00Z</t>
  </si>
  <si>
    <t>Updated: Roopak is going to explain EnterpriseAdapter layer</t>
  </si>
  <si>
    <t>Roopak is busy with bugs, so this meeting is postponed till Monday  Roopak is going to explain the enterprise adapter layer on top of which the current Siebel Adapter is built. The motivation is that some/much of the functionality in this layer will be re-usable across adapters and should be exposed to the outside worlld.</t>
  </si>
  <si>
    <t>Meeting with Don Giesen</t>
  </si>
  <si>
    <t>MEETING-9082</t>
  </si>
  <si>
    <t>2001-11-15T21:30:00Z</t>
  </si>
  <si>
    <t>Canceled: ePharma Review with Amy Landucci of Accenture</t>
  </si>
  <si>
    <t>All,  Amy had to cancel this meeting due to a client meeting that was unexpected. I will have to work to reschedule.  Ty  ********  Walk through our ePharma Application to get her feedback on what has been already created. Get her feedback on what product requirements are needed to build out a more complete product.  More details to follow. Thanks.  Ty</t>
  </si>
  <si>
    <t>MEETING-9084</t>
  </si>
  <si>
    <t>2002-11-01T16:00:00Z</t>
  </si>
  <si>
    <t>MEETING-9085</t>
  </si>
  <si>
    <t>2002-03-06T18:30:00Z</t>
  </si>
  <si>
    <t>Updated: Dashboard Review</t>
  </si>
  <si>
    <t>Had to push this one out a bit to accommodate another meeting that came up. Thanks, Amy</t>
  </si>
  <si>
    <t>MEETING-9086</t>
  </si>
  <si>
    <t>2001-07-17T20:30:00Z</t>
  </si>
  <si>
    <t>DAX Property Editor API overveiw</t>
  </si>
  <si>
    <t>I'm planning to cover the usage of DAX in the first 45-minutes to an hour.  My talk will be based on this Word document but I plan to show a demo as I go.   I scheduled it for 1 1/2 hours so that we can get into more EMDS specifics and the design of DAX if desired, but some might want to leave before then.</t>
  </si>
  <si>
    <t>2001-10-10T17:30:00Z</t>
  </si>
  <si>
    <t>New EMDS demo</t>
  </si>
  <si>
    <t>Michael Dennis - OpenLS</t>
  </si>
  <si>
    <t>MEETING-9093</t>
  </si>
  <si>
    <t>Conference Call with Jeff Kaiserman at Accenture</t>
  </si>
  <si>
    <t>Jeff Kaiserman is the Facilities Manager of the Financial Ideas Exchange in New York. Jeff is our main of contact for establishing our mobilization presence at the FIE. We should understand from Jeff:  - FIE objectives in featuring mobilization - What other FIE features can we complement and/or not conflict with - How we can leverage our work at the Reston, VA business launch center - Any resource constraints we may have in implementation - Timeframe  Thanks,  Ty</t>
  </si>
  <si>
    <t>MEETING-9095</t>
  </si>
  <si>
    <t>2002-10-18T21:30:00Z</t>
  </si>
  <si>
    <t>Updated: Further discussion on syncpath</t>
  </si>
  <si>
    <t>Lets further discuss the syntax and finalize it if possible. And other cases that might affect the syntax. Roopak</t>
  </si>
  <si>
    <t>MEETING-9097</t>
  </si>
  <si>
    <t>Canceled: Nortel Meeting</t>
  </si>
  <si>
    <t>MEETING-91</t>
  </si>
  <si>
    <t>2002-11-01T00:00:00Z</t>
  </si>
  <si>
    <t>Don't forget to pick Mark up in the morning!</t>
  </si>
  <si>
    <t>Call Brian Timmermand (JDS Uniphase) 408-428-6077</t>
  </si>
  <si>
    <t>Cancelled !</t>
  </si>
  <si>
    <t>Canceled: Partnership Tier 1 and 2 discussion</t>
  </si>
  <si>
    <t>Looks like everyone is available for this timeframe.. please confirm your participation..</t>
  </si>
  <si>
    <t>Sales Meeting - Germana</t>
  </si>
  <si>
    <t>MEETING-9105</t>
  </si>
  <si>
    <t>Updated: External review of OCA functional spec FS_AlwaysOn_4.0.02.doc</t>
  </si>
  <si>
    <t>MEETING-9106</t>
  </si>
  <si>
    <t>2002-09-27T22:00:00Z</t>
  </si>
  <si>
    <t>Updated: Discuss releases</t>
  </si>
  <si>
    <t>Update 09/25/02 1:53PM - Updated to extend the duration of the meeting.  Meeting scheduled at Amitabh's request.</t>
  </si>
  <si>
    <t>MEETING-9109</t>
  </si>
  <si>
    <t>2002-03-06T20:00:00Z</t>
  </si>
  <si>
    <t>Updated: 4/5 Feature List Discussion</t>
  </si>
  <si>
    <t>Lunch will be provided.  I will be ordering sandwiches from De La Cruz deli.  Please let me know what type of sandwich you would like.</t>
  </si>
  <si>
    <t>American Medical Response RFI</t>
  </si>
  <si>
    <t>Distribute and discuss</t>
  </si>
  <si>
    <t>2002-09-17T00:00:00Z</t>
  </si>
  <si>
    <t>Product Planning Meeting - Continued</t>
  </si>
  <si>
    <t>MEETING-9111</t>
  </si>
  <si>
    <t>Sales mtg - Germana</t>
  </si>
  <si>
    <t>MEETING-9113</t>
  </si>
  <si>
    <t>2002-08-30T22:00:00Z</t>
  </si>
  <si>
    <t>Canceled: Discuss release plan &amp; misc.</t>
  </si>
  <si>
    <t>Rajeev is out of the office tomorrow, and it is important that he be here for this meeting.  Prakash is out of town next week, but we will work out a day that he can call in while he is on the road.  Look for an update to this meeting soon.</t>
  </si>
  <si>
    <t>MEETING-9115</t>
  </si>
  <si>
    <t>2001-02-27T16:00:00Z</t>
  </si>
  <si>
    <t>Dublin Conference Call</t>
  </si>
  <si>
    <t>Date: 27 Feb 2001 Time: 10:00:00 AM (GMT - 6:00) Central Time (US &amp; Canada) Moderator: Rebecca B. Smith   Call In Number: 877-714-4700 Intn'l Call In Number: 847-714-4700  Meeting ID / Participant code: 1443</t>
  </si>
  <si>
    <t>Canceled: Meeting with Macelle Albelda (and colleague) of Uniscape</t>
  </si>
  <si>
    <t>_____________________________________ Macelle Albelda Account Executive malbelda@uniscape.com (408) 743-3546 Direct Line (415)730-2078 Mobile (408) 743-3600 Fax  1292 Hammerwood Avenue Sunnyvale, CA 94089             Uniscape, Inc. The Globalization Infrastructure            for eBusiness (TM)            http//www.uniscape.com</t>
  </si>
  <si>
    <t>MEETING-9118</t>
  </si>
  <si>
    <t>2002-08-19T20:00:00Z</t>
  </si>
  <si>
    <t>Canceled: Mail-Well Meeting/webex</t>
  </si>
  <si>
    <t>2001-04-17T15:30:00Z</t>
  </si>
  <si>
    <t>Call Spurs Dude</t>
  </si>
  <si>
    <t>MEETING-9120</t>
  </si>
  <si>
    <t>2002-03-22T22:30:00Z</t>
  </si>
  <si>
    <t>Technical meeting follow up / Request for Quote (Karl Matzke of Sun)</t>
  </si>
  <si>
    <t>Please call Kar @ 408 276 6575.  Also on the call from Sun will be Bill Gough.</t>
  </si>
  <si>
    <t>MEETING-9124</t>
  </si>
  <si>
    <t>2002-07-10T00:30:00Z</t>
  </si>
  <si>
    <t>Planning for Adapter / Wizard changes</t>
  </si>
  <si>
    <t xml:space="preserve">Agenda: [Problem Description: Description + Why we should solve this] </t>
  </si>
  <si>
    <t xml:space="preserve">[Proposed Adaptor changes] </t>
  </si>
  <si>
    <t>[Proposed Utilty changes]</t>
  </si>
  <si>
    <t>MEETING-9126</t>
  </si>
  <si>
    <t>2002-01-16T17:30:00Z</t>
  </si>
  <si>
    <t>capacity planning</t>
  </si>
  <si>
    <t>MEETING-9127</t>
  </si>
  <si>
    <t>Raza Foundries, 3080 N. First St</t>
  </si>
  <si>
    <t>Canceled: Venk Mtg w/Marc F, Prakash, Atiq, Jennifer G, Raj &amp; Matt</t>
  </si>
  <si>
    <t>MEETING-9128</t>
  </si>
  <si>
    <t>2002-06-27T22:00:00Z</t>
  </si>
  <si>
    <t>Updated: Discuss design changes to clean up wizard / adapter</t>
  </si>
  <si>
    <t>Siebel Design Changes document has been updated (with change bars):    ================================================================= Moving to 3 because of a conflict.  Also, it looks like Amitabh will be in Dallas. ========================================================================  We need to discuss the design changes we have been thinking of to get rid of update.xml hacks and clean up adapter handling of siebel relationships.  The first document has the design changes, the second one lists the various update.xml issues in more detail and is referenced by the first document.</t>
  </si>
  <si>
    <t>2001-03-30T17:00:00Z</t>
  </si>
  <si>
    <t>Work through Scott's Account List XLS</t>
  </si>
  <si>
    <t>MEETING-9130</t>
  </si>
  <si>
    <t>Canceled: neomar go to market discussion.  206-323-5105</t>
  </si>
  <si>
    <t>I would like for you to attend to assess how we can leverage their channels.  They have strong partnership with Bell South and others.</t>
  </si>
  <si>
    <t>MEETING-9132</t>
  </si>
  <si>
    <t>2001-04-27T20:00:00Z</t>
  </si>
  <si>
    <t>Prakash's meeting with Josh Lewis of "Hands On"</t>
  </si>
  <si>
    <t>MEETING-9133</t>
  </si>
  <si>
    <t>Meet with Surendra Arora and VeeJay</t>
  </si>
  <si>
    <t>MEETING-9134</t>
  </si>
  <si>
    <t>2001-12-18T23:30:00Z</t>
  </si>
  <si>
    <t>Meeting with Rubel Ahsan of Mvion</t>
  </si>
  <si>
    <t>Rubel Ahsan &gt; 510.813.7580</t>
  </si>
  <si>
    <t>MEETING-9135</t>
  </si>
  <si>
    <t>2001-08-09T00:15:00Z</t>
  </si>
  <si>
    <t>Updated: Continue EMDS/UI Review from yesterday</t>
  </si>
  <si>
    <t>2002-05-29T17:00:00Z</t>
  </si>
  <si>
    <t>Updated: Market Review -- Field Perspective</t>
  </si>
  <si>
    <t>Matt is sill out on vacation on Tuesday and would like to attend... will this new time work on Wednesday?  Thanks.  Stuart  I would like to share with you and any others you deem appropriate from your staff the feedback we are getting from prospective customers.  There are several common themes that we are hearing that I would like to share with you. Also, I am eager to hear your questions and get your feedback.</t>
  </si>
  <si>
    <t>MEETING-9137</t>
  </si>
  <si>
    <t>MEETING-9139</t>
  </si>
  <si>
    <t>2002-09-26T23:00:00Z</t>
  </si>
  <si>
    <t>Updated: Talk about unified platform (discussion documents attached)</t>
  </si>
  <si>
    <t>Read SFS_UnifiedPlatform and Unified platform documents in VSS under \RndWebSite\Release4.6\Requirements.</t>
  </si>
  <si>
    <t>2001-09-17T15:00:00Z</t>
  </si>
  <si>
    <t>Notify others of Phoenix trip...</t>
  </si>
  <si>
    <t>MEETING-9140</t>
  </si>
  <si>
    <t>2001-07-31T21:30:00Z</t>
  </si>
  <si>
    <t>Demo DS and discuss 4.0 integration</t>
  </si>
  <si>
    <t>For those of you who do not know Richard, he is the Principal Architect up in Toronto. Richard will be in SJ on Tuesday and Wednesday of this week, and asked me to schedule this meeting.  I realize that all of you are not available for this meeting, but more people were available during this block of time than not.  Sorry for any inconvenience this may cause.  If there is a "huge" problem with this time frame, please let me know ASAP.  Thank you! -Lisa</t>
  </si>
  <si>
    <t>MEETING-9143</t>
  </si>
  <si>
    <t>2001-10-30T01:30:00Z</t>
  </si>
  <si>
    <t>Updated: Product release discussion</t>
  </si>
  <si>
    <t>I thought that we could just use the same, regular time slot that was set aside to discuss "Japan Issues", to address this issue.  Hope this works for everyone.  Prakash, Amitabh and Rajeev (and Toshi if he is in San Jose) can assemble in the Sausalito conference room and call Hideki (and Toshi?) in Japan.</t>
  </si>
  <si>
    <t>MEETING-9144</t>
  </si>
  <si>
    <t>Meeting w/Keith Bigelow and Bruce Christopher from Lutris</t>
  </si>
  <si>
    <t>Keith and Bruce will bring one other gentleman with them on Friday.  Yes,  Let us meet sometime next week.Lisa, please schedule some time.   Prakash   -----Original Message----- From: Keith Bigelow [mailto:keith.bigelow@lutris.com] Sent: Wednesday, July 11, 2001 9:01 AM To: prakash.iyer@avocadoit.com   Prakash,  Is there still an opportunity for our two companies to partner?  Should we schedule a follow up?  best regards, Keith  Keith Bigelow Sr Director, Product Mktg &amp; Mgmt Lutris Technologies www.lutris.com Sponsor of Enhydra</t>
  </si>
  <si>
    <t>Updated: Sales Mtg - Germana</t>
  </si>
  <si>
    <t>MEETING-9146</t>
  </si>
  <si>
    <t>2002-08-29T22:30:00Z</t>
  </si>
  <si>
    <t>Biogen -&gt; Germanium Planning</t>
  </si>
  <si>
    <t xml:space="preserve">Quick meeting to discuss how the cut-over from Palladium to Germanium will occur, and any special coordination that will be needed:  * Strategy for which of the new wizard features, if any, to use for Biogen.  Options range from            1) almost none (by using the "4.0" flag of epwizard).  Same update.xml, same links.  </t>
  </si>
  <si>
    <t xml:space="preserve">(most stable option, and easiest on-going merging,  but requires use of special flag and keeping old                            code around in repository wizard longer)           2)  use new links but re-create or modify some old ones by adding to update.xml                          (could destabilize, have to check every link).           3) clean up update.xml by using new control file features                          (same as 2) but very time consuming, and most difficult on-going double-maintenance)      The current plan is to try option 2) and fall back to 1) if it turns out to be complicated.  * Merging changes from Palladium -&gt; Germanium </t>
  </si>
  <si>
    <t xml:space="preserve">* Biogen has not yet stabilized, changes are on-going. </t>
  </si>
  <si>
    <t xml:space="preserve">* Germanium has different file structures (can't use clearcase for template merging). </t>
  </si>
  <si>
    <t xml:space="preserve">* Update.xml and control file will diverge (with options 2) or 3)). </t>
  </si>
  <si>
    <t xml:space="preserve">* On-going additions to update.xml will have to be done in both places, and perhaps differently, for some period of time. * Timing.   </t>
  </si>
  <si>
    <t xml:space="preserve">* When will merging happen?   </t>
  </si>
  <si>
    <t xml:space="preserve">* Once or several times? </t>
  </si>
  <si>
    <t xml:space="preserve">* Which Germanium release would be given to Biogen?  Will it be stable enough by then. </t>
  </si>
  <si>
    <t xml:space="preserve">* When will primary Biogen development move to Germanium? (which direction will "porting" occur) </t>
  </si>
  <si>
    <t xml:space="preserve">* Who is responsible for keeping versions in sync?  Will same person making changes do the porting? </t>
  </si>
  <si>
    <t>* For how long a period will both versions of Biogen be required, and with what levels of testing?</t>
  </si>
  <si>
    <t>MEETING-9148</t>
  </si>
  <si>
    <t>2002-04-03T19:00:00Z</t>
  </si>
  <si>
    <t>Help Geoff understand the issues in the application</t>
  </si>
  <si>
    <t>Richard, I would like to use the schedule 11am meeting to get Geoff/Keith up to speed on the current state of the Biogen application.  I would like to accomplish the following: (1) Give Geoff/Keith an understanding of the top 5 problems in the context of the current Biogen application. This means not just describing the problem but pointing out all the screens on which it happens. (2) See if Geoff/Keith can have access to the same Siebel infrastructure so that they can verify their fixes/suggestions.  Amitabh</t>
  </si>
  <si>
    <t>Updated: Tibco Technical Discussion</t>
  </si>
  <si>
    <t>This meeting has been confirmed by Tibco.  They are bringing an architect and a wireless engineer.</t>
  </si>
  <si>
    <t>MEETING-9150</t>
  </si>
  <si>
    <t>Conference Room - Upper Canada  (Toronto); Conference Room - Sausalito</t>
  </si>
  <si>
    <t>Updated: Screen Wizard Spec Review</t>
  </si>
  <si>
    <t>The goal of the review is to make sure the features, as they currently work, are appropriate for external exposure.  Toronto will call San Jose in the Sausalito room</t>
  </si>
  <si>
    <t>MEETING-9151</t>
  </si>
  <si>
    <t>2002-08-21T18:30:00Z</t>
  </si>
  <si>
    <t>Updated: Discuss next release plan</t>
  </si>
  <si>
    <t>MEETING-9159</t>
  </si>
  <si>
    <t>2002-10-15T15:45:00Z</t>
  </si>
  <si>
    <t>Updated: Pharma Sampling Prototype Demonstration</t>
  </si>
  <si>
    <t>Meet with George John; conference call and WebEx Ryan McGrath in New York.</t>
  </si>
  <si>
    <t>MEETING-916</t>
  </si>
  <si>
    <t>2001-06-20T18:30:00Z</t>
  </si>
  <si>
    <t>Meet:  Matt/Brett</t>
  </si>
  <si>
    <t>MEETING-9161</t>
  </si>
  <si>
    <t>2001-04-17T00:00:00Z</t>
  </si>
  <si>
    <t>Accenture, Venk, Amit re: Analyst Summit</t>
  </si>
  <si>
    <t>MEETING-9162</t>
  </si>
  <si>
    <t>2001-01-10T02:00:00Z</t>
  </si>
  <si>
    <t>Updated: Conf Call with Solution Selling instructor(s)</t>
  </si>
  <si>
    <t>Gene, David  We have a conf call with the instructor and the coaches captain from Solution Selling at 6.00pm tommorrow (Tues). Dial-in #: 1-800-559-0842 Pass code: 6646900 Confirmation #: 3369786 Objectives are for them to understand more about our business and to talk to you about how you see the critical success factors for the sales team.  Chris</t>
  </si>
  <si>
    <t>MEETING-9163</t>
  </si>
  <si>
    <t>2002-10-04T23:30:00Z</t>
  </si>
  <si>
    <t>Adapter API - internal review and comments</t>
  </si>
  <si>
    <t>Document is checked in VSS under Rel 4.6/Functional Spec</t>
  </si>
  <si>
    <t>MEETING-9164</t>
  </si>
  <si>
    <t>MEETING-9169</t>
  </si>
  <si>
    <t>Canceled: Partner Contacts into Channelwave trainining</t>
  </si>
  <si>
    <t>Helen thinks this isn't necessary anymore. Matt Moore is going to train me on this TODAY. Thanks all!</t>
  </si>
  <si>
    <t>MEETING-9170</t>
  </si>
  <si>
    <t>Canceled: Meeting to discuss Siebel and Biogen</t>
  </si>
  <si>
    <t>Geoff - Can you please dial into the Sausalito conference room @ 1:30PM your time?  The number is 408.562.7853   We have to make sure that Marc McCabe understands clearly what he is getting and we are all on the same page on the Biogen Siebel deliverables to avoid some of the confusion that existed in the PIM deliverables. I am going to be closely involved in the Biogen implementation to work with Richard and his team to manage customer expectations and also make sure that engineering deliverables are in line with what Richard's project plans that he submits to Marc. I have asked Lisa to set up a meeting tomorrow.   Thanks   Prakash Iyer</t>
  </si>
  <si>
    <t>MEETING-9173</t>
  </si>
  <si>
    <t>Canceled: Wednesday Weekly meeting</t>
  </si>
  <si>
    <t>MEETING-9175</t>
  </si>
  <si>
    <t>2002-08-15T21:00:00Z</t>
  </si>
  <si>
    <t>to discuss upgrade</t>
  </si>
  <si>
    <t>Issues to discuss:  1. Upgrade notification to user needs manual work and OSA needs to be rebooted. 2. Do we send full application cab files or just upgrade cabfiles for application upgrade?  Latest doc is attached.</t>
  </si>
  <si>
    <t>MEETING-9177</t>
  </si>
  <si>
    <t>2002-03-28T18:00:00Z</t>
  </si>
  <si>
    <t>Updated: Travel Management w/Alla Neys-Acct Mgr, Hal Taff-Dir Corp Dev, Mark T, Prakash, Amy &amp; Lisa</t>
  </si>
  <si>
    <t>Sorry to update again, just adding one more to this one...Amy</t>
  </si>
  <si>
    <t>MEETING-9178</t>
  </si>
  <si>
    <t>2001-09-11T22:30:00Z</t>
  </si>
  <si>
    <t>Updated: Meeting to discuss purging of packets in the persistence</t>
  </si>
  <si>
    <t>MEETING-9179</t>
  </si>
  <si>
    <t>2002-07-10T21:30:00Z</t>
  </si>
  <si>
    <t>Canceled: Talk about compiled JSP templates support in OCA and other language issues</t>
  </si>
  <si>
    <t>Should we add JSP and/or Servlet support in OCA. 2)</t>
  </si>
  <si>
    <t xml:space="preserve">What language changes we need to do in EPR so we can separate </t>
  </si>
  <si>
    <t>data definition from some of the EPR constructs - loops in specific.</t>
  </si>
  <si>
    <t>Brett's office</t>
  </si>
  <si>
    <t>Updated: Preparation for conf call - kana</t>
  </si>
  <si>
    <t>Hi Brett,  Can we please change it to 3?  I need to meet with Dan and he is only available at 2. Thanks! Elba</t>
  </si>
  <si>
    <t>MEETING-9182</t>
  </si>
  <si>
    <t>2002-01-14T22:00:00Z</t>
  </si>
  <si>
    <t>Updated: Product Mtg/Matt, Mark, Prakash, Andy, Toshi, Amitabh, Rajeev (800-446-1941, pc: 6636311#, int'l: 630 424 8476)</t>
  </si>
  <si>
    <t>I am moving this forward an hour per Andy's request. Amy</t>
  </si>
  <si>
    <t>MEETING-9183</t>
  </si>
  <si>
    <t>Updated: talk to iona about portal product (they want to also pitch their j2ee platform)</t>
  </si>
  <si>
    <t>MEETING-9185</t>
  </si>
  <si>
    <t>2002-10-15T22:30:00Z</t>
  </si>
  <si>
    <t>Meet Domino consultant</t>
  </si>
  <si>
    <t>Iam going to introduce Domino consultant Jay. Prakash wanted to setup this meeting so that we can all ask questions and feel comfortable that he can be our consultant.</t>
  </si>
  <si>
    <t>MEETING-9186</t>
  </si>
  <si>
    <t>Meeting with James Stuart et al from Genuity</t>
  </si>
  <si>
    <t>The following team will be attending this meeting from Genuity: Ron Henderson (VP of Western Sales), Lesley Lurie (Hosting Product Specialist) and myself -James Stuart   I am currently working with David Chan regarding a hosting project and partnership. For our next meeting, we need to meet with Prakash Lyer, your CTO and SVP Engineering Operations. Could you please try and set-up a meeting for August 15th Between Genuity's President, Paul O'Brein, and Prakash. This meeting should take place at your headquarters, and be set for the duration of one hour. Paul's current time availability is from 9am to 1pm. Other Genuity team members whom will be attending this meeting will be Paul Mourani (District Manager) and myself (James Stuart, Account Manager).  Thanks for your help. -James James Stuart Genuity Account Manager (650) 528-7060 jstuart@genuity.com &lt;mailto:jstuart@genuity.com&gt; www.genuity.com &lt;http://www.genuity.com/&gt;</t>
  </si>
  <si>
    <t>MEETING-9188</t>
  </si>
  <si>
    <t>Canceled: Accenture Mtg. w/Venk (9:30-10:30), Prakash (10:30-11:30), David Chan (9:30-11:30),Fred Foschnacht, Tom Kane, Tom Fischer, Teddy Ecklund</t>
  </si>
  <si>
    <t>MEETING-9189</t>
  </si>
  <si>
    <t>2001-12-17T23:00:00Z</t>
  </si>
  <si>
    <t>Updated: AvocadoIT alerts: An overview</t>
  </si>
  <si>
    <t>There is a communication from 2-3. We'll start after the communication meeting  Haider Kazmi from Toronto is in San Jose and he is going to present an overview (detailed) on our alerts product. This will be a good opportunity for all of us to learn about "alerts" in more detail.</t>
  </si>
  <si>
    <t>2001-06-14T15:30:00Z</t>
  </si>
  <si>
    <t>Prepare for Echostar call, set Dave Meltzer call</t>
  </si>
  <si>
    <t>MEETING-9190</t>
  </si>
  <si>
    <t>2002-10-04T21:00:00Z</t>
  </si>
  <si>
    <t>Product meeting (continuation from Tuesday afternoon)</t>
  </si>
  <si>
    <t>Scheduled at Amitabh's request.  Domestic/U.S. Dial in number - 1.888.355.1195 International/Japan dial in number - 1.913.312.4179 Pass code (all participants) - 322696</t>
  </si>
  <si>
    <t>MEETING-9192</t>
  </si>
  <si>
    <t>Prep for HP eCRM voice demo</t>
  </si>
  <si>
    <t>This meeting is to prepare for the eCRM and voice demo to HP on Monday.  Donivan has put the demo together and Barry, Rayhan and Dan will do the tech presentation and drill down on voice.  Barry is at CTIA so can (hopefully) join by conf call ?</t>
  </si>
  <si>
    <t>MEETING-9197</t>
  </si>
  <si>
    <t>2002-03-02T01:00:00Z</t>
  </si>
  <si>
    <t>Canceled: Talk about OCA performance features</t>
  </si>
  <si>
    <t>Amitabh can't make it. Also, I'll finish up the FS over the weekend so we can talk about it too. I'll send it out before Monday and arrange for a meeting Monday afternoon so everyone has a chance to read it before the meeting.</t>
  </si>
  <si>
    <t>MEETING-9198</t>
  </si>
  <si>
    <t>2001-10-23T23:30:00Z</t>
  </si>
  <si>
    <t>Meeting to discuss release planning</t>
  </si>
  <si>
    <t>MEETING-92</t>
  </si>
  <si>
    <t>2002-08-05T18:00:00Z</t>
  </si>
  <si>
    <t>Germana - Kimberlie Contract</t>
  </si>
  <si>
    <t>Create Redback Cheat Sheet (Critical Business Issues, Also Discussed, Action Items)</t>
  </si>
  <si>
    <t>MEETING-9201</t>
  </si>
  <si>
    <t>2002-09-05T17:00:00Z</t>
  </si>
  <si>
    <t>Sorry, we have to move this to Thursday...  Call in:  800-213-0326 Passcode:  366065  Thanks, Amy</t>
  </si>
  <si>
    <t>MEETING-9202</t>
  </si>
  <si>
    <t>Strategy Mtg. w/Team (Sujan/Prakash pls call 408-562-7853)</t>
  </si>
  <si>
    <t>This will be a follow up to the Tues 7/3 mtg.</t>
  </si>
  <si>
    <t>MEETING-9203</t>
  </si>
  <si>
    <t>2002-04-02T20:00:00Z</t>
  </si>
  <si>
    <t>Prep for 2:30 MSB Prod. roll out call (Accenture)</t>
  </si>
  <si>
    <t>MEETING-9204</t>
  </si>
  <si>
    <t>To discuss Adapter API changes and its impact</t>
  </si>
  <si>
    <t>Draft copy of the document is sent to Rebecca, Shane, and Kant. I will send an updated document later.  cheers --prasad</t>
  </si>
  <si>
    <t>MEETING-9205</t>
  </si>
  <si>
    <t>New FFA demo (on new 3.5 code or not?)</t>
  </si>
  <si>
    <t>MEETING-9206</t>
  </si>
  <si>
    <t>2001-06-27T17:30:00Z</t>
  </si>
  <si>
    <t>EP Strategy Mtg w/Venk, Dave S, Matt, Prakash, David C, Andy W, Amitabh, Toshi, Tom F?</t>
  </si>
  <si>
    <t>MEETING-9207</t>
  </si>
  <si>
    <t>2002-03-20T03:00:00Z</t>
  </si>
  <si>
    <t>Updated: Desktop-To-Device Install Test Plan review</t>
  </si>
  <si>
    <t>Please review the test plan and bring your comments for the review meeting.  The test plan is available at VSS in $/RnDWebsite/Titanium/Test Plans/TP_QA_DEsktop_To_Device_Install.doc     Thanks Madhu</t>
  </si>
  <si>
    <t>MEETING-9209</t>
  </si>
  <si>
    <t>2001-09-12T21:00:00Z</t>
  </si>
  <si>
    <t>Meeting with Piers Evans of Seibel Systems</t>
  </si>
  <si>
    <t>Piers cell - (415) 760-1332</t>
  </si>
  <si>
    <t>2001-08-13T15:00:00Z</t>
  </si>
  <si>
    <t>Stock Options Exercise, Dentist/Eye Appt, Jen Sick Time</t>
  </si>
  <si>
    <t>2002-07-09T22:00:00Z</t>
  </si>
  <si>
    <t>Future issues discussion continued</t>
  </si>
  <si>
    <t>MEETING-9212</t>
  </si>
  <si>
    <t>2002-01-11T19:00:00Z</t>
  </si>
  <si>
    <t>Updated: Biogen project meeting</t>
  </si>
  <si>
    <t>I realize not everyone may be able to attend this meeting, but I'd like to conduct a quick review of the project plan and agree on the immediate action items. I also want to make sure we get Richard Fogel's input before he goes on vacation. Thanks.  The project plan is on the network at:    If you don't have project, here's a summary in html format:</t>
  </si>
  <si>
    <t>MEETING-9213</t>
  </si>
  <si>
    <t>2002-10-22T23:30:00Z</t>
  </si>
  <si>
    <t>Canceled: Weekly Engineering Staff Meeting</t>
  </si>
  <si>
    <t>Update 10/29/02 9:24AM - Meeting updated to reflect the change in conference room location.  Meeting occurs every Tuesday at 4:30PM (Pacific U.S. time), and at 8:30AM every Wednesday (Japan time).</t>
  </si>
  <si>
    <t>2002-10-15T22:00:00Z</t>
  </si>
  <si>
    <t>MEETING-9217</t>
  </si>
  <si>
    <t>Canceled: Board Meeting (Dial in: 800-213-0326, pc: 366065)</t>
  </si>
  <si>
    <t>2002-10-03T00:00:00Z</t>
  </si>
  <si>
    <t>Product Meeting</t>
  </si>
  <si>
    <t>Scheduled at Amitabh's request.  Meeting time specified by Amitabh as Prakash will be participating from Japan. Time difference dictated meeting time.</t>
  </si>
  <si>
    <t>2001-05-25T20:00:00Z</t>
  </si>
  <si>
    <t>Autodesk Annual Report Review (Quarterly Reports)</t>
  </si>
  <si>
    <t>MEETING-9221</t>
  </si>
  <si>
    <t>2002-12-20T16:00:00Z</t>
  </si>
  <si>
    <t>Updated: OCA FS Review FS_AlwaysOn_4.0.02.doc</t>
  </si>
  <si>
    <t>MEETING-9223</t>
  </si>
  <si>
    <t>2002-09-24T16:30:00Z</t>
  </si>
  <si>
    <t>Product Discussion</t>
  </si>
  <si>
    <t>Per Prakash's email from yesterday, and my email from earlier this morning...  Just putting this meeting "officially" on everyone's calendar.  :-)   1.888.355.1195 domestic 1.913.312.4179 international 322696 pass code for all callers</t>
  </si>
  <si>
    <t>MEETING-9227</t>
  </si>
  <si>
    <t>Updated: Talk about performance changes in OCA...</t>
  </si>
  <si>
    <t>MEETING-9233</t>
  </si>
  <si>
    <t>Strategy Mtg. w/Team (Sujan pls call 408-562-7853)</t>
  </si>
  <si>
    <t>talk about siebel integration --- debriefing from yesterday, continue discussion on strategies to explore</t>
  </si>
  <si>
    <t>MEETING-9236</t>
  </si>
  <si>
    <t>2002-10-22T22:00:00Z</t>
  </si>
  <si>
    <t>Updated: Talk about ApplDictionary and its reuse across Siebel/Domino/JDBC adapters</t>
  </si>
  <si>
    <t>CA Public Utilities Commission - Ed Quiroz: 415-703-2376</t>
  </si>
  <si>
    <t>Ed Quiroz 415-703-2376 eaq@cpuc.ca.gov  505 Van Ness Avenue, Room 4102 (In the Civic Center) San Francisco, CA  94102  =&gt; To discuss hot points, critical business issues, and brainstorm on low hanging ROI fruit for him...</t>
  </si>
  <si>
    <t>MEETING-9240</t>
  </si>
  <si>
    <t>Updated: Discussion with John Galluzzo and Cary at Sun about EP products  in the iForce center</t>
  </si>
  <si>
    <t>Meeting is confirmed ---------------- Dial-in: 877.214.6371 Passcode: 825564  Discussion with John Galluzzo and Cary at Sun about EP in the iForce center.</t>
  </si>
  <si>
    <t>MEETING-9242</t>
  </si>
  <si>
    <t>2002-06-25T22:30:00Z</t>
  </si>
  <si>
    <t>Updated: Meet to discuss pending past</t>
  </si>
  <si>
    <t>Scheduled at Prakash's request.</t>
  </si>
  <si>
    <t>MEETING-9243</t>
  </si>
  <si>
    <t>2002-10-15T23:00:00Z</t>
  </si>
  <si>
    <t>Updated: Downloadable Product Meeting (Continuation)</t>
  </si>
  <si>
    <t xml:space="preserve">10/14/02 10:19AM Update:  Moving this meeting up to accommodate Mark and Toshi's schedule in Tokyo.  They have another meeting at the time this meeting was originally scheduled to begin.  10/11/02 10:08AM - This continuation meeting was scheduled at Amitabh's request.  Please note that there are new PowerPoint slides (attached) for this meeting.  </t>
  </si>
  <si>
    <t xml:space="preserve">      *   *   *   *   *   *   *   *   *   *  This meeting will occur at 7:00PM on Tuesday 10/15/02 in the (EASTERN UNITED STATES) time zone.  All domestic callers (both inside and out of California), Please use the dial in number and pass code provided below:  1.888.355.1195 - Pass code 322696  Mark and Toshi - This meeting will occur at 8:00AM on Wednesday 10/16/02 in your (Tokyo) time zone.  Please use the international dial in number and pass code provided below:  1.913.312.4179 - Pass code 322696</t>
  </si>
  <si>
    <t>MEETING-9245</t>
  </si>
  <si>
    <t>2002-06-13T17:00:00Z</t>
  </si>
  <si>
    <t>SVB Mtg. w/Suzann Brunel, Scott Wiebe and investment specialist,Tom Hoffman</t>
  </si>
  <si>
    <t>I understand that debt financing is not urgent for AvocadoIT at this time, but please keep SVB in mind for the future.    Also, Scott and I would like to introduce you to our investment specialist, Tom Hoffman, that is devoted to the clients that we work with.  We recognize that you maintain sizeable investments at SVB, and we want to ensure that you are satisfied with our investment desk, and see if there are any areas in which we can enhance our service to AvocadoIT.  Tom has worked with several of our clients to set up a laddered portfolio to earn a higher return on funds that may not be needed in the near future.  This may be an option for AvocadoIT.  We would like to set up a meeting and bring Tom out to meet you.  If you provide me with some times when you are available, I can set up a meeting if you like.  Hope you and Susan are both doing well.  Best Regards,  Suzann Brunel Silicon Valley Bank, South Bay Region  Associate, Software &amp; Services Practice (408) 654-7263 Phone (408) 748-9478 Fax</t>
  </si>
  <si>
    <t>MEETING-9248</t>
  </si>
  <si>
    <t>2001-12-07T19:00:00Z</t>
  </si>
  <si>
    <t>Lisa,  Thanks for your email.  Myself and Rajesh Venkatachalam will be there at 11AM. Thanks.  Rubel  510.813.7580     Can you find about an hour on Friday?  -----Original Message----- From: Rubel Ahsan [mailto:rubel@mvion.com] Sent: Monday, December 03, 2001 4:20 PM To: 'Prakash Iyer '   Prakash,   This week, Friday A.M will work well, if you can make it.  Rubel</t>
  </si>
  <si>
    <t>MEETING-9249</t>
  </si>
  <si>
    <t>2001-08-07T20:00:00Z</t>
  </si>
  <si>
    <t>Review and discuss EMDS UI</t>
  </si>
  <si>
    <t>Lisa  Can you setup  a meeting for the time we blocked out on Prakash's calendar for Tuesday and invite Dondi, Rajeev &amp; myself ?  Prakash wanted to go over the EMDS UI.  THanks Srik Raghavan Manager, R&amp;D, AvocadoIT, 2211N. 1st St., Ste. 200, San Jose, CA 95131 408-562-8026 (Voice mail) 408-562-8100 (fax) AvocadoIT, Your Business Everywhere!</t>
  </si>
  <si>
    <t>2002-05-16T22:00:00Z</t>
  </si>
  <si>
    <t>Updated: discuss platform release criteria</t>
  </si>
  <si>
    <t>Changing time to have a 1-hr meeting. --- Let's discuss this.  Some items to consider  - Fixing all blockers and criticals - RAS features - Productizing biogen features</t>
  </si>
  <si>
    <t>MEETING-9251</t>
  </si>
  <si>
    <t>2002-09-06T15:00:00Z</t>
  </si>
  <si>
    <t>MEETING-9253</t>
  </si>
  <si>
    <t>2002-05-03T18:00:00Z</t>
  </si>
  <si>
    <t>Meeting with Peter Pham of Appswing</t>
  </si>
  <si>
    <t>MEETING-9255</t>
  </si>
  <si>
    <t>Meet with Matthew Kenaston, Financial Advisor w/Morgan Stanley</t>
  </si>
  <si>
    <t>Hello Lisa:  As promised, my contact information is listed below.  The purpose of the meeting is to explore the possibility of our doing business together.  Risk management (protecting and growing wealth) is my business, and individual relationships are the cornerstone of that business.   I specialize in managing my clients serious money, and I do this in the same fashion that all serious money is managed: with the help of unbiased, style-specific professional money managers.  Thank you for helping to coordinate my meeting with Prakesh.  Best regards,  Matthew B. Kenaston Financial Advisor Morgan Stanley  (650) 340-6506 (800) 743-6550</t>
  </si>
  <si>
    <t>MEETING-9257</t>
  </si>
  <si>
    <t>Product strategy meeting with Mark Friend</t>
  </si>
  <si>
    <t>Mark Friend will be staying on after the board meeting for this meeting.  Mark Friend requested that this meeting occur on the same day as the board meeting while he was here...  Also, Prakash is out of town on Thursday and Friday of this week, so this is the best time for him as well.  Amy/Matt - If there others that should attend this meeting, please advise.  Best, Lisa</t>
  </si>
  <si>
    <t>MEETING-9258</t>
  </si>
  <si>
    <t>2001-09-29T00:00:00Z</t>
  </si>
  <si>
    <t>Discuss Memory Management</t>
  </si>
  <si>
    <t>We need to discuss about memory management, object pooling and caching.  Following objects in 4.0 are candidate for object pooling.  1- Parser 2- Screen Buffer 3- ScreenSet Buffer 4- Identification   I will try to send out a detail description of what is involved or we will discuss directly in meeting itself.</t>
  </si>
  <si>
    <t>MEETING-9259</t>
  </si>
  <si>
    <t>2002-09-16T17:30:00Z</t>
  </si>
  <si>
    <t>Meet with Symbian, Jerry Panagrossi</t>
  </si>
  <si>
    <t>Jerry is the Director of Technology Partner Programs. He wanted to meet with us to talk about the latest Symbian developments. I wanted to talk to him about ideas in working together, see what we can possibly do with very minimal investment on our part. He also knows things happening with the device manufacturers and carriers.  Ty</t>
  </si>
  <si>
    <t>MEETING-926</t>
  </si>
  <si>
    <t>TXFR LCH Accounts, Print out Hoover's Lists</t>
  </si>
  <si>
    <t>MEETING-9261</t>
  </si>
  <si>
    <t>2002-04-04T16:00:00Z</t>
  </si>
  <si>
    <t>EP Seminars (per Jaime)</t>
  </si>
  <si>
    <t>MEETING-9262</t>
  </si>
  <si>
    <t>Canceled: Yipes conf call w/ their IT folks</t>
  </si>
  <si>
    <t>Dial in 1-877-865-7028 Passcode: 6161422#</t>
  </si>
  <si>
    <t>MEETING-9263</t>
  </si>
  <si>
    <t>2002-02-06T21:30:00Z</t>
  </si>
  <si>
    <t>Updated: Ernst &amp; Young Mtg w/Mark T, Stan Fels + 3</t>
  </si>
  <si>
    <t>MEETING-9264</t>
  </si>
  <si>
    <t>Canceled: Con call with Accenture re: Boeing RFP</t>
  </si>
  <si>
    <t>Accenture is not going to respond to this RFP with us. They cannot do all of what is asked.   We should talk about our approach to responding to it.  - Robert</t>
  </si>
  <si>
    <t>MEETING-9266</t>
  </si>
  <si>
    <t>2002-10-22T20:00:00Z</t>
  </si>
  <si>
    <t>Updated: Phase I FS review - Domino adapter</t>
  </si>
  <si>
    <t>updated latest spec with schema.xml changes.</t>
  </si>
  <si>
    <t>MEETING-9268</t>
  </si>
  <si>
    <t>Meeting with NSD: Japanese Development Firm</t>
  </si>
  <si>
    <t>Steve,  The folks from a development firm in Japan called NSD (they are developing the eBank application and also want to get a relationship going with their US entity for possible development help for our Japanization efforts) is coming in and I wanted to set a introductory meeting with them on this date.   Please feel free to bring in anyone you feel appropriate for such a discussion. FYI, two of their directors and an engineer will be coming. Thanks.  Toshi</t>
  </si>
  <si>
    <t>Call Amazon.com CIO</t>
  </si>
  <si>
    <t>MEETING-9270</t>
  </si>
  <si>
    <t>2002-10-17T20:30:00Z</t>
  </si>
  <si>
    <t>Discuss the syncpaths stuff</t>
  </si>
  <si>
    <t>Lets discuss what we are going to do with the new syncpath syntax. I will have some document by then. Roopak</t>
  </si>
  <si>
    <t>MEETING-9271</t>
  </si>
  <si>
    <t>2001-09-07T19:00:00Z</t>
  </si>
  <si>
    <t>For Mike Richman</t>
  </si>
  <si>
    <t>MEETING-9273</t>
  </si>
  <si>
    <t>2001-04-13T15:30:00Z</t>
  </si>
  <si>
    <t>Meeting requested by Mike Richman.</t>
  </si>
  <si>
    <t>Mark, Can you make sure the projector is working in there.  Thanks.</t>
  </si>
  <si>
    <t>MEETING-9275</t>
  </si>
  <si>
    <t>2002-04-02T23:00:00Z</t>
  </si>
  <si>
    <t>Meet Mark T and Product demo w/Mark, Andy, Louie Liu &amp; Katherine of AsiaTech</t>
  </si>
  <si>
    <t>Louie Y. Liu Partner AsiaTech Management LLC, a Venture Capital Firm 2041 Mission College Blvd, Suite 100 Santa Clara, CA 95054 Direct: (408)330-9369 Fax:    (408)330-9365 www.asiatechventure.com</t>
  </si>
  <si>
    <t>MEETING-9277</t>
  </si>
  <si>
    <t>2002-10-04T22:00:00Z</t>
  </si>
  <si>
    <t>Initial functional specification review for Unified Platform</t>
  </si>
  <si>
    <t>Document for Unified Platform is in Source Safe and is being updated frequently. I have left the change bars on to help review ongoing changes.</t>
  </si>
  <si>
    <t>Call Ricky</t>
  </si>
  <si>
    <t>703-299-9070</t>
  </si>
  <si>
    <t>MEETING-9280</t>
  </si>
  <si>
    <t>2002-08-02T15:00:00Z</t>
  </si>
  <si>
    <t>Canceled: oard Meeting</t>
  </si>
  <si>
    <t>MEETING-9281</t>
  </si>
  <si>
    <t>2002-03-13T18:30:00Z</t>
  </si>
  <si>
    <t>Spec Review of Wizard GUI</t>
  </si>
  <si>
    <t>This is the first spec review of the Wizard GUI. This project attempts to visually display the ApplDictionary.xml and provide a small set of tools to assist in graphically creating a control.xml.  The specification for this review will be available on the Applframe intranet on shortly (an update will be sent when the completed version is available).  -Scott</t>
  </si>
  <si>
    <t>Canceled: Gartner MEETING WITH SIMON HAYWARD AND KEN DULANEY</t>
  </si>
  <si>
    <t>Meeting will be rescheduled for following week. Still waiting to hear back from Simon to finalize date. Ken would like to do early afternoon on W Aug 8.  Ron   Ken and Simon will be coming to our offices to discuss 3.0, to discuss how we're delivering technology and what is available for developers. Ken has specifically asked for another demo of the Studio. Candidly, this would be a great time to show off some demos as well, inc Siebel and some of the other ones SE has been working on (these conversations are under NDA and it shows functionality - regardless of whether they believe we have a close tie to Siebel).  Ken has 2 hours for this meeting!!  Who should attend on our end? Prakash, we should rehearse with Carlos or whoever will drive use of the Studio to ensure it is better scripted than last time.  Are we able to show Alerts demo?</t>
  </si>
  <si>
    <t>MEETING-9287</t>
  </si>
  <si>
    <t>[sigemasa.kasajima]</t>
  </si>
  <si>
    <t>2001-11-13T03:30:00Z</t>
  </si>
  <si>
    <t>EP Japan Venk Lunch</t>
  </si>
  <si>
    <t>All,  We are having a lunch with Venk in one of the meeting rooms to welcome him to Japan. Please take time and participate. Nami will send out the details. Thanks.  Toshi</t>
  </si>
  <si>
    <t>MEETING-9288</t>
  </si>
  <si>
    <t>2001-10-16T04:30:00Z</t>
  </si>
  <si>
    <t>InfoAvenue Meeting</t>
  </si>
  <si>
    <t>ClickSoftware (In Campbell) - Barry Demak, Director of Strategic Alliances</t>
  </si>
  <si>
    <t>Directions: From San Jose International Airport: - Take US 880 South past US 280 where it turns into Highway 17. - Exit Camden Ave. - Turn Left onto Camden. - After 2 stop lights, turn left on Bascom Ave. - Continue 3/4 mile and make a left on Union Ave. - Turn left at next lights onto McGlincey - Turn right onto Campbell Technology Park  This the company that helps schedule mobile field service workers, etc.</t>
  </si>
  <si>
    <t>MEETING-9296</t>
  </si>
  <si>
    <t>[sng]</t>
  </si>
  <si>
    <t>Mountain View</t>
  </si>
  <si>
    <t>MobileSys Training</t>
  </si>
  <si>
    <t>2002-11-26T17:00:00Z</t>
  </si>
  <si>
    <t>Teleconference/Saturn</t>
  </si>
  <si>
    <t>FW: Mapping Sales Objectives to the Product Plan</t>
  </si>
  <si>
    <t xml:space="preserve">Hi there,  Is there a dial in number for this?  I fear that due to the start time of the meeting, more than one or two people may want to dial in for it.  Maybe not, but it might be a good idea to have one just in case?  :-)  -L   -----Original Appointment----- From: </t>
  </si>
  <si>
    <t>Mark Tapling   Sent:</t>
  </si>
  <si>
    <t>Friday, November 22, 2002 2:49 PM To:</t>
  </si>
  <si>
    <t>Mark Tapling; Matt DiMaria; Amitabh Sinha; Rajeev Mohindra; Prakash Iyer; Stuart Finn; Toshiya Otani When:</t>
  </si>
  <si>
    <t>Tuesday, November 26, 2002 9:00 AM-10:00 AM (GMT-08:00) Pacific Time (US &amp; Canada); Tijuana. Where:</t>
  </si>
  <si>
    <t>Teleconference/Saturn  By Tuesday we will have had several passes at our product plan, and much more clarity.   In today's meeting we had a fair amount of discussion on what we were going to signal to the market versus what would drive our product/resource planning.      The purpose of this meeting is to start closing in on a parallel market/sales message so we send the right signal to prospects, customers, and partners.    While the timing is early since we don't have the marketing plan completed, it will be worthwhile in the budgeting and sales strategy planning to ensure consistency.</t>
  </si>
  <si>
    <t>Worldcom - Mike Richman (Andy Wong?)</t>
  </si>
  <si>
    <t>Brian Melinat WORLDCOM Business Development and Technology Planning (303) 390-1214 vNet 636-1214 brian.melinat@wcom.com</t>
  </si>
  <si>
    <t>MEETING-9303</t>
  </si>
  <si>
    <t>[sreddy]</t>
  </si>
  <si>
    <t>Weekly AE Status Meeting</t>
  </si>
  <si>
    <t>As agreed, we've moved our weekly meetings to Wed. @ 3pm  Agenda:  - Discuss eStaff meeting highlights - Discuss other activities (such as Documentation, standards, etc) - Discuss project status (brief) &amp; issues - Q&amp;A</t>
  </si>
  <si>
    <t>MEETING-9304</t>
  </si>
  <si>
    <t>2001-03-09T17:30:00Z</t>
  </si>
  <si>
    <t>UI Training- Day3</t>
  </si>
  <si>
    <t>MEETING-9306</t>
  </si>
  <si>
    <t>UI Training- Day 2</t>
  </si>
  <si>
    <t>Hi,  I would like to invite you for a UI Training that is scheduled to take place for three half-days (7th,8th and 9th of March). The course's chief objective is to get familiarized with user centered design principles, which may help in developing applications at AvocadoIT.   The program is as follows:  Day 1</t>
  </si>
  <si>
    <t>Learn principles and apply them to known scenarios Day 2</t>
  </si>
  <si>
    <t>Work on a live problem Day 3</t>
  </si>
  <si>
    <t>Present and discuss solutions  I hope you all enjoy this course.   If you have any questions regarding this please call me on 562 7946.  Thank you, Bhagavan.</t>
  </si>
  <si>
    <t>[sriram]</t>
  </si>
  <si>
    <t>2001-08-27T18:00:00Z</t>
  </si>
  <si>
    <t>Team,  Since The Toronto crew are enjoying their Summer Picnic today, let's move this Friday's meeting to Mon. at the same time.  Have a good weekend!   This is our weekly Developer/Consultant meeting.  For the Toronto team, this will take place in the meeting room at (416) 594-1026 x270  Agenda:  - Discuss oStaff meeting highlights - Discuss other activities (such as demos, standards, etc) - Discuss project status (brief) &amp; issues - Q&amp;A</t>
  </si>
  <si>
    <t>MEETING-9319</t>
  </si>
  <si>
    <t>call Wendy re Active Traders questions/concerns</t>
  </si>
  <si>
    <t>2001-06-15T00:15:00Z</t>
  </si>
  <si>
    <t>Dave Meltzer Call</t>
  </si>
  <si>
    <t>MEETING-9320</t>
  </si>
  <si>
    <t>2001-08-01T02:30:00Z</t>
  </si>
  <si>
    <t>Presentation for IDC</t>
  </si>
  <si>
    <t>Diva - please notify your time of this meeting.  This will be the presentation that Matt gave.</t>
  </si>
  <si>
    <t>MEETING-9322</t>
  </si>
  <si>
    <t>[sweller]</t>
  </si>
  <si>
    <t>call with Amit</t>
  </si>
  <si>
    <t>MEETING-9323</t>
  </si>
  <si>
    <t>2001-07-09T16:00:00Z</t>
  </si>
  <si>
    <t>Meet with Times 624-SELL</t>
  </si>
  <si>
    <t xml:space="preserve">[This update includes the dial-in information...]  When: Tuesday, November 13, 2001 12:00 PM-1:30 PM (GMT-08:00) Pacific Time (US &amp; Canada); Tijuana. Where: Dial-In: 1-877-865-6800, Passcode: 7432771#  Tentative agenda:  - Introductions (5 minutes) - AvocadoIT Company, Siebel Relationship Overview (15 minutes) - Field Service and ePharma Sales Demo (30 minutes) </t>
  </si>
  <si>
    <t>+ User Scenario - other user scenario's beyond the 2 we've devel? Suggestions on any additional capababilities/features we should add to the demos? - Joint Pursuit Model (20 minutes)</t>
  </si>
  <si>
    <t>MEETING-9327</t>
  </si>
  <si>
    <t>sales training - SJ</t>
  </si>
  <si>
    <t xml:space="preserve">Confirmation Code: RTO FLH  Name                              </t>
  </si>
  <si>
    <t>Ticket Number</t>
  </si>
  <si>
    <t xml:space="preserve">Base / Tax / Total  WELLER/SCOTT                  </t>
  </si>
  <si>
    <t xml:space="preserve">$98.79 / 18.91 / 117.70 </t>
  </si>
  <si>
    <t>Seats: 6D, --</t>
  </si>
  <si>
    <t xml:space="preserve">Mileage Plan: Alaska Airlines #74352460 Gold  ITINERARY  January 18, 2001    Alaska Airlines #344    Depart: Seattle/Tacoma, WA at 6:40 AM    Arrive: San Jose, CA at 8:41 AM </t>
  </si>
  <si>
    <t xml:space="preserve">    January 19, 2001    Alaska Airlines #565    Depart: San Jose, CA at 5:59 PM    Arrive: Seattle/Tacoma, WA at 8:02 PM</t>
  </si>
  <si>
    <t>MEETING-9328</t>
  </si>
  <si>
    <t>FW: Gartner Concall - re: PRM ( eChannel)</t>
  </si>
  <si>
    <t>Thursday, October 18, 2001 9:50 AM To:</t>
  </si>
  <si>
    <t>Prakash Iyer; Amitabh Sinha; Rajeev Mohindra; Matt DiMaria; Biogen_Dev; Amit Sethi; Ty Wang; Mike Richman; Ray Canuel; Peter Smialek; Siebel_Dev; Siebel_Core; Lisa Zissen; Toshiya Otani; Nobuyuki Takaki When:</t>
  </si>
  <si>
    <t>Tuesday, October 23, 2001 10:00 AM-11:00 AM (GMT-08:00) Pacific Time (US &amp; Canada); Tijuana. Where:</t>
  </si>
  <si>
    <t xml:space="preserve">  As a Gartner Client, AvocadoIT is entitled to tap into Gartner's knowledge base, including direct access to the Analysts themselves.  This is affords us opportunity to learn more about Siebel from Gartner's subject matter experts.  Toshi and Nobu are actively pursuing a company in Korea that is implementing Siebel eChannel with Accenture.  I've set up this concall with Claudio Marcus, the Gartner Analyst who covers this product.  eChannel allows companies to manage customer information (e.g. sales leads) with their distribution partners.  For example, the Korean company is an insurance company.  As you may know, most insurance companies use affiliates (who are not employees of the insurance company) to sell the insurance policies.  This is analogous to a high tech company who uses a VAR (Value Added Reseller) to sell it's products.  Therefore, Siebel eChannel will help the insurance company manage the sales leads and customer information for its entire affiliate network.  Here is the highlevel agenda that I'm planning to propose.  Please feel free to comment.  How does Siebel play in the PRM vertical? (Market size, buying behaviors, industry dynamics, etc) What do their customers do with the product? What do their customers think of the product (strengths/weakness)? How might the product be enhanced by AvocadoIT on the mobile front?  This is a confirmed appointment and I will provide concall info when they send it to me.  Andy</t>
  </si>
  <si>
    <t>MEETING-9329</t>
  </si>
  <si>
    <t>2001-03-29T16:00:00Z</t>
  </si>
  <si>
    <t>Call Tim Smith 999-9535</t>
  </si>
  <si>
    <t>Call Redback Networks People</t>
  </si>
  <si>
    <t>MEETING-9330</t>
  </si>
  <si>
    <t>Meeting with Dr Nakamura RTC6</t>
  </si>
  <si>
    <t>MEETING-9332</t>
  </si>
  <si>
    <t>call Times if car no sell 624-7355</t>
  </si>
  <si>
    <t>MEETING-9333</t>
  </si>
  <si>
    <t>2002-01-11T22:00:00Z</t>
  </si>
  <si>
    <t>call Stone</t>
  </si>
  <si>
    <t>MEETING-9334</t>
  </si>
  <si>
    <t>Meet with Delly at Fairmont SF</t>
  </si>
  <si>
    <t>MEETING-9335</t>
  </si>
  <si>
    <t>2001-01-12T18:00:00Z</t>
  </si>
  <si>
    <t>presentation</t>
  </si>
  <si>
    <t>MEETING-9336</t>
  </si>
  <si>
    <t>call Bimal re: lunch</t>
  </si>
  <si>
    <t>talk with Scott</t>
  </si>
  <si>
    <t>I'll call your office</t>
  </si>
  <si>
    <t>2002-03-27T20:30:00Z</t>
  </si>
  <si>
    <t>Tom Pierce meeting</t>
  </si>
  <si>
    <t>MEETING-9339</t>
  </si>
  <si>
    <t>2001-08-30T00:00:00Z</t>
  </si>
  <si>
    <t>Matt's conf room</t>
  </si>
  <si>
    <t>Siebel Call with Brian Stone</t>
  </si>
  <si>
    <t>I'll send objectives summary shortly and will be in the SJ office for the call.</t>
  </si>
  <si>
    <t>2001-05-01T23:40:00Z</t>
  </si>
  <si>
    <t>Register For MBA Class</t>
  </si>
  <si>
    <t>MEETING-9340</t>
  </si>
  <si>
    <t>2002-02-13T20:00:00Z</t>
  </si>
  <si>
    <t>lunch with Mike McGuire Emeryville</t>
  </si>
  <si>
    <t>MEETING-9341</t>
  </si>
  <si>
    <t>Call Dan Greening re: getting together (Big tribe)</t>
  </si>
  <si>
    <t>MEETING-9343</t>
  </si>
  <si>
    <t>Exodus / B-Square meeting - Mike</t>
  </si>
  <si>
    <t>call with HP rep for Cingular</t>
  </si>
  <si>
    <t>MEETING-9345</t>
  </si>
  <si>
    <t>Updated: Siebel Sales Webex</t>
  </si>
  <si>
    <t>MEETING-9347</t>
  </si>
  <si>
    <t>Sprint call</t>
  </si>
  <si>
    <t>MEETING-9348</t>
  </si>
  <si>
    <t>2001-01-16T23:30:00Z</t>
  </si>
  <si>
    <t>Meet</t>
  </si>
  <si>
    <t>MEETING-9349</t>
  </si>
  <si>
    <t>2001-11-29T22:30:00Z</t>
  </si>
  <si>
    <t>Phone: 877-865-7027  Passcode: 744-3225#   Title: Symbol</t>
  </si>
  <si>
    <t>Symbol/Review Technical Possibilities for the Elan Account</t>
  </si>
  <si>
    <t>The Symbol folks took me up on my invitation to further investigate how we could put our Siebel Pharma demo on to one of their Symbol devices and jointly attend a presentation that Elan is in the process of scheduling for the week of December 10th in San Diego.  The scope of this call is to be technical in nature, and given the limited time they have tomorrow on account of their being at a trade show, this call will spill into our 3pm BizOps call. The measure of success will be that by the end of the call both companies will have a mutual understanding each other's technology enough to determine if the EP Siebel Pharma Demo will theoretically work on their device of choice. And, Symbol will send us devices we can use to test and configure.  I wish I had more information going into this call about Symbol and about Elan's requirements, but at this time my Symbol counterparts are still gathering info, as well. So, let's be prepared to ask many questions.  Roles on the call: Andy: talk the technical stuff; talk the product manager stuff Amit and Scott: talk the BizDev stuff Matt: Just copying you on this to let you know this is happening.  My contact does not specifically know the Elan's business reqt's other than needing to capture doctor's signatures. He still needs to hook me up with my counterpart at Symbol who is calling on Elan.  The idea of creating a packaged solution specific to Elan's business needs: Siebel ePharma interactivity, signature capture, and, a proposed future direction for them to consider - bar code automation system for samples. In this solution, AvocadoIT would offer the Siebel application connectivity and Symbol would offer the appropriate handheld device to support their capabilities. Symbol has developed a proprietary software they refer to as the "web client" that supports bar code, signature capture, and magnetic strip reading (credit card) and printer control.</t>
  </si>
  <si>
    <t>Dave Swanson</t>
  </si>
  <si>
    <t>MEETING-9351</t>
  </si>
  <si>
    <t>2001-06-19T01:00:00Z</t>
  </si>
  <si>
    <t>Dinner with John Galluzo</t>
  </si>
  <si>
    <t>MEETING-9352</t>
  </si>
  <si>
    <t>i2 Call</t>
  </si>
  <si>
    <t>Here is the call info for you: Date: Wednesday, March 28, 2001 Time: 11:30 am PST Dial-in:  1-888-811-3735 Pass code: 6874357# Confirmation #: 3788170</t>
  </si>
  <si>
    <t>MEETING-9353</t>
  </si>
  <si>
    <t>2001-10-05T17:00:00Z</t>
  </si>
  <si>
    <t>Coffee with Jean Johnson 10:30</t>
  </si>
  <si>
    <t>MEETING-9355</t>
  </si>
  <si>
    <t>Starbucks 6th and Univ.</t>
  </si>
  <si>
    <t>Meet Chetan of Siebel</t>
  </si>
  <si>
    <t>MEETING-9356</t>
  </si>
  <si>
    <t>Canceled: ALLTEL RFP Call (w/Chris Quinter, Scott Weller)</t>
  </si>
  <si>
    <t>MEETING-9357</t>
  </si>
  <si>
    <t>Call Chetan of Luminant</t>
  </si>
  <si>
    <t>I'll be back down in SJ - we can call him together to discuss partnership potential</t>
  </si>
  <si>
    <t>MEETING-9358</t>
  </si>
  <si>
    <t>2001-05-21T16:00:00Z</t>
  </si>
  <si>
    <t>CAll Matt Chivers re meeting</t>
  </si>
  <si>
    <t>Call Mark Boulton-Mills</t>
  </si>
  <si>
    <t>MEETING-9360</t>
  </si>
  <si>
    <t>Siebel Japan meeting with Piers Evans</t>
  </si>
  <si>
    <t>The DOMESTIC dial in number is: 1-888-329-2154 Pass code is - 7805838  The INTERNATIONAL dial in number is 1-773-843-6321 Pass code is - 7805838 (yes, it's the same pass code for both domestic and international).</t>
  </si>
  <si>
    <t>MEETING-9362</t>
  </si>
  <si>
    <t>2001-06-25T23:00:00Z</t>
  </si>
  <si>
    <t>Updated: Siebel coordination meeting in Berkeley Conf Room</t>
  </si>
  <si>
    <t>Given the importance of this opportunity, it is crucial that we are all in concert with each other prior to the next meeting.  Agenda  1. Summary of current status 2. Discussion of proposed business terms 3. Internal AvocadoIT coordination    - project mgt    - requirements definition &amp; scoping    - roles &amp; responsibilities    - resources  BTW - we need to provide a consistent story to the rest of the organization.  A number of people have been asking me a variety of quesitons about it because they don't have the full context.  In the absence of information, people will jump to their own conclusions and propogate misconceptions.</t>
  </si>
  <si>
    <t>MEETING-9363</t>
  </si>
  <si>
    <t>make flight reservation for mgrs meeting</t>
  </si>
  <si>
    <t>MEETING-9364</t>
  </si>
  <si>
    <t>2001-11-16T22:30:00Z</t>
  </si>
  <si>
    <t>Meet with Kelly of AT&amp;T</t>
  </si>
  <si>
    <t>MEETING-9365</t>
  </si>
  <si>
    <t>call Craig Stewart</t>
  </si>
  <si>
    <t>MEETING-9367</t>
  </si>
  <si>
    <t>2001-10-19T19:00:00Z</t>
  </si>
  <si>
    <t>call Greg at 1:00 re: Greenlake</t>
  </si>
  <si>
    <t>BusinessObjects - Dave Butler, Jill Henry</t>
  </si>
  <si>
    <t>Contacts are in strategic alliances...  The top 3 Business Intelligence ISVs, in order are: * BusinessObjects * Cognos * Brio Technology  They have deployed some mobile applications: http://www.businessobjects.com/partners/mobile.htm AvantGo - synching  Should have some options for alerting, real time, having a licenseable set of graphical design tools might be nice. :)  Here are SI partners: http://www.businessobjects.com/partners/ssi.htm Accenture, CGE&amp;Y, KPMG, EDS, etc.  Call in number: 888-330-4559 Passcode: 7700718 Confirmation: 443460</t>
  </si>
  <si>
    <t>MEETING-9370</t>
  </si>
  <si>
    <t>Accenture Visit: Siebel presentation and demo for Tom Kane &amp; Terry Ecklund...</t>
  </si>
  <si>
    <t>Gentlemen,  Tom and Terry will be flying down from Kansas City to meet with us. One of the key items on the agenda is to talk about about the EP/Siebel alliance, and our offline capabilities. The intent is to educate them on the traction we have built with Siebel so they can help sell our capabilities internally within Accenture and surface mobility opportunities within their Siebel installed base.  Hope u can all make it. If for any reason, there is a change, I will send an update. Thx!   Amit.</t>
  </si>
  <si>
    <t>MEETING-9371</t>
  </si>
  <si>
    <t>Lunch with Scott</t>
  </si>
  <si>
    <t>MEETING-9372</t>
  </si>
  <si>
    <t>Exodus presentation</t>
  </si>
  <si>
    <t>MEETING-9373</t>
  </si>
  <si>
    <t>2002-02-06T23:00:00Z</t>
  </si>
  <si>
    <t>Ron Construction visit</t>
  </si>
  <si>
    <t>MEETING-9375</t>
  </si>
  <si>
    <t>call Eric Klein - Sprint</t>
  </si>
  <si>
    <t>858-663-5000</t>
  </si>
  <si>
    <t>MEETING-9378</t>
  </si>
  <si>
    <t>2001-06-01T22:00:00Z</t>
  </si>
  <si>
    <t>816-210-6128</t>
  </si>
  <si>
    <t>call Georeg Koron</t>
  </si>
  <si>
    <t>MEETING-9379</t>
  </si>
  <si>
    <t>call with Jeff Newman</t>
  </si>
  <si>
    <t>MEETING-9381</t>
  </si>
  <si>
    <t>2002-03-19T19:00:00Z</t>
  </si>
  <si>
    <t>Conf call with Alcatel</t>
  </si>
  <si>
    <t>Conf call number is 800-669-6831 PAss # 7361505  John,   I call you in the am to intro you to Kelly.  Do you want to use standard prezo?  or combine EP intro?  Whatever you want to use, I will send Kelly's email so you can forward to her prior and we can discuss in the am.  ***************************************************   Kelly of AT&amp;T to be on location and conf us in.</t>
  </si>
  <si>
    <t>MEETING-9382</t>
  </si>
  <si>
    <t>2001-08-27T16:00:00Z</t>
  </si>
  <si>
    <t>Conf Room - Sausalito...1-877-865-7025, passcode 7314777</t>
  </si>
  <si>
    <t>Accenture webinar on EP/Siebel: AC attendees are Fred Fosnacht, Tom Kane, Terry Ecklund and Tracy Westby...</t>
  </si>
  <si>
    <t>I just got a con call from Tom Kane that Fred Fosnacht (AC's North America mCommerce head) would like to hear about the EP/Siebel alliance, our product positioning and integration w/Siebel and see the Siebel demo. Fred is a very senior partner at Accenture and Tom's boss. He has been a key supporter of AvocadoIT both within and outside Accenture and has been instrumental in allocating AC resources in promoting AvocadoIT. It is crucial we secure his support for the EP/Siebel offering.  I have been told that Fred will likely be meeting Texas Instrument Thu next week and would like to promote our Siebel mobilization capabilities. TI, I believe is an existing Siebel customer. It is likely that Fred may request our assistance in developing a FFA or SFA demo for TI. Pls treat the TI info confidential and not share till I receive confirmation from Accenture.  Andy Wong will be hosting the webinar...  Dial-in info is below:  Dial-in: 1-877-865-7025 Pass code: 7314777 Confirmation: 4626879   Amit.</t>
  </si>
  <si>
    <t>2002-02-08T20:30:00Z</t>
  </si>
  <si>
    <t>lunch with Brendan Rorem</t>
  </si>
  <si>
    <t>MEETING-9385</t>
  </si>
  <si>
    <t>2001-05-03T01:00:00Z</t>
  </si>
  <si>
    <t>Siebel discussion</t>
  </si>
  <si>
    <t>can you guys get together to go over our G2 from todays web conference and quickly put together our strategy for tomorrow's meeting?</t>
  </si>
  <si>
    <t>MEETING-9388</t>
  </si>
  <si>
    <t>call Kumi</t>
  </si>
  <si>
    <t>MEETING-9389</t>
  </si>
  <si>
    <t>Call with Jeff Ross of Wireless Knowledge</t>
  </si>
  <si>
    <t>Initial call to discuss if/how we might work together.  I'll be down here, so I'll come to your office and we can call him.  Are you comfortable moving on this, or do you feel like we need buy-in from Venk and others?</t>
  </si>
  <si>
    <t>MEETING-9390</t>
  </si>
  <si>
    <t>2001-12-03T21:00:00Z</t>
  </si>
  <si>
    <t>Meeting with InfoSpace</t>
  </si>
  <si>
    <t>MEETING-9392</t>
  </si>
  <si>
    <t>calll re car ad in times</t>
  </si>
  <si>
    <t>MEETING-9393</t>
  </si>
  <si>
    <t>2001-03-20T01:30:00Z</t>
  </si>
  <si>
    <t>Call Dave Whalen</t>
  </si>
  <si>
    <t>MEETING-9395</t>
  </si>
  <si>
    <t>Call with Alltel</t>
  </si>
  <si>
    <t>MEETING-9396</t>
  </si>
  <si>
    <t>2002-02-07T16:30:00Z</t>
  </si>
  <si>
    <t>amit call</t>
  </si>
  <si>
    <t>2001-03-02T21:00:00Z</t>
  </si>
  <si>
    <t>MEETING-9398</t>
  </si>
  <si>
    <t>Visit with Jay of Let's Talk!</t>
  </si>
  <si>
    <t>MEETING-9399</t>
  </si>
  <si>
    <t>Barnes and Nbole Starbucks 11am</t>
  </si>
  <si>
    <t>Meeting with Tom Pierce</t>
  </si>
  <si>
    <t>Call Mike Richman</t>
  </si>
  <si>
    <t>Updated: Technical Meeting @Siebel (starts at 10am)</t>
  </si>
  <si>
    <t>MEETING-9401</t>
  </si>
  <si>
    <t>CAll with Mobilesys</t>
  </si>
  <si>
    <t>MEETING-9402</t>
  </si>
  <si>
    <t>Willows 425-883-1200</t>
  </si>
  <si>
    <t>Ping demo day</t>
  </si>
  <si>
    <t>MEETING-9404</t>
  </si>
  <si>
    <t>2001-11-09T18:30:00Z</t>
  </si>
  <si>
    <t>San Jose office</t>
  </si>
  <si>
    <t>Meeting with Bruce Krohn of Symbol</t>
  </si>
  <si>
    <t>Bruce manages Symbol's WAN Field Service initiative and is visiting the office for intro to AvocadoIT, product demo and go-to-market planning.</t>
  </si>
  <si>
    <t>MEETING-9405</t>
  </si>
  <si>
    <t>2001-05-22T22:00:00Z</t>
  </si>
  <si>
    <t>Bridgepointe HQ</t>
  </si>
  <si>
    <t>Siebel demonstration</t>
  </si>
  <si>
    <t>MEETING-9406</t>
  </si>
  <si>
    <t>CAll Rob Abrahmson 425-828-9420</t>
  </si>
  <si>
    <t>MEETING-9407</t>
  </si>
  <si>
    <t>1-877-865-6981 (6 lines)</t>
  </si>
  <si>
    <t>Operatoins Conf call</t>
  </si>
  <si>
    <t xml:space="preserve">1-877-865-6981 (6 lines)     </t>
  </si>
  <si>
    <t xml:space="preserve">Internat'l:     773 843 6305 (2 lines) </t>
  </si>
  <si>
    <t>Pass code:   7426488#</t>
  </si>
  <si>
    <t>MEETING-9408</t>
  </si>
  <si>
    <t>2002-03-15T20:00:00Z</t>
  </si>
  <si>
    <t>call Dean Pacey</t>
  </si>
  <si>
    <t>MEETING-9409</t>
  </si>
  <si>
    <t>Sprint PCS field sales introduction</t>
  </si>
  <si>
    <t>Toni-  I'll call you in the am, but would like to have you intro our "sales intro" program to a few folks at Sprint.  OK?  Scott</t>
  </si>
  <si>
    <t>MEETING-9410</t>
  </si>
  <si>
    <t>2002-02-07T18:00:00Z</t>
  </si>
  <si>
    <t>Siebel Life Sciences Contact Discussion</t>
  </si>
  <si>
    <t>A quick call to summarize discussion Prakash and I had with Tara Roberts, Handheld Product Mgr - Life Sciences, and plan for upcoming calls/strategy with other influencers within Life Sciences at Siebel -- Jeff Wessinger, Matt Wallach.  Let me know if a conf number is necessary, or if you can all grab the conf room next to Matt's office and call me at: 206-323-5105  Thanks -  Scott</t>
  </si>
  <si>
    <t>MEETING-9413</t>
  </si>
  <si>
    <t>2001-12-20T01:00:00Z</t>
  </si>
  <si>
    <t>Infospace meeting</t>
  </si>
  <si>
    <t>MEETING-9414</t>
  </si>
  <si>
    <t>Updated: bus discussion with Brian Stone (concal #)</t>
  </si>
  <si>
    <t>Here is the call in info:  Dial-in: 1-800-653-5390 Pass code: 7005439   Scott &amp; Matt -   Brian wants to discuss bus opportunities/scenarios after the 10am tech discussion on Thurs.  I'll be their in person.  Are you planning to attend in person or should would you rather concall in?  fyi - Brian requested 11:30 to Noon.  But he doesn't have another meeting until 12:30.  We could probably extend this meeting to 60 min if necessary  Andy</t>
  </si>
  <si>
    <t>MEETING-9415</t>
  </si>
  <si>
    <t>Call John Yuzdepski</t>
  </si>
  <si>
    <t>AvocadoIT positioning</t>
  </si>
  <si>
    <t>MEETING-9417</t>
  </si>
  <si>
    <t>Confirm with Allen Chon on mtg</t>
  </si>
  <si>
    <t>MEETING-9418</t>
  </si>
  <si>
    <t>RTC</t>
  </si>
  <si>
    <t>Meeting with Stacia Pache</t>
  </si>
  <si>
    <t>Breakfast with Tim Eades of Mobilesys</t>
  </si>
  <si>
    <t>MEETING-9420</t>
  </si>
  <si>
    <t>meet Ricky at matty's</t>
  </si>
  <si>
    <t>MEETING-9421</t>
  </si>
  <si>
    <t>2001-08-31T15:00:00Z</t>
  </si>
  <si>
    <t>Accenture's Sun Team/Review the Siebel Beta demo</t>
  </si>
  <si>
    <t>This is two of three times (2 of 3) proposed dates for Accenture to select from for the overview discussion of Siebel Beta at Sun. I will delete the two they don't select.</t>
  </si>
  <si>
    <t>MEETING-9422</t>
  </si>
  <si>
    <t>call with Cygent</t>
  </si>
  <si>
    <t>AT&amp;T Conference Bridge:  2:30pm - 3:30pm PST Dial-in # - (800) 457-0262 Participant Code - 115600  Host code - 288698</t>
  </si>
  <si>
    <t>Curtis visit</t>
  </si>
  <si>
    <t>MEETING-9424</t>
  </si>
  <si>
    <t>2001-08-07T23:00:00Z</t>
  </si>
  <si>
    <t>concall / WebEx with Jimmy</t>
  </si>
  <si>
    <t>phone number: 6304247625 passcode 7715220# Webex info will follow. andy</t>
  </si>
  <si>
    <t>MEETING-9425</t>
  </si>
  <si>
    <t>Intro mtg with Randy Lehr,Sprint 425-602-2993</t>
  </si>
  <si>
    <t>Ms. Randy Lehr Sprint 5540 Lake Washington Blvd 425-602-2993</t>
  </si>
  <si>
    <t>MEETING-9426</t>
  </si>
  <si>
    <t>2002-02-04T21:00:00Z</t>
  </si>
  <si>
    <t>call 624-SELL</t>
  </si>
  <si>
    <t>MEETING-9427</t>
  </si>
  <si>
    <t>Sales Meeting - Chicago</t>
  </si>
  <si>
    <t>MEETING-9428</t>
  </si>
  <si>
    <t>2001-02-20T20:00:00Z</t>
  </si>
  <si>
    <t>call John Overy from lobby</t>
  </si>
  <si>
    <t>CALL NWA</t>
  </si>
  <si>
    <t>MEETING-9432</t>
  </si>
  <si>
    <t>Portal Demo</t>
  </si>
  <si>
    <t>MEETING-9433</t>
  </si>
  <si>
    <t>Telco call</t>
  </si>
  <si>
    <t>Sorry, since David C will be calling in from Europe I had to move this one already.  Conf call #s if you need them are: 800-446-1941 int'l: 6304248476 pc: 6375704.  Amy</t>
  </si>
  <si>
    <t>MEETING-9435</t>
  </si>
  <si>
    <t>Meeting with Andy Willett</t>
  </si>
  <si>
    <t>MEETING-9436</t>
  </si>
  <si>
    <t>2001-09-27T21:30:00Z</t>
  </si>
  <si>
    <t>Meeting with John Russell at AT&amp;T</t>
  </si>
  <si>
    <t>MEETING-9437</t>
  </si>
  <si>
    <t>Cygent/IUSACELL call</t>
  </si>
  <si>
    <t>(888) 811-3744  pass code:  6765780</t>
  </si>
  <si>
    <t>MEETING-9438</t>
  </si>
  <si>
    <t>Download on Dow meeting from Allen Rivet at Symbol</t>
  </si>
  <si>
    <t>Allen Rivet has offered to give us his insights from Friday meeting.  He also learned that Siebel would be meeting alone with Sentricon after their joint meeting - but said he knows everyone at Dow so could find out what goes on there.  Company: AvocadoIT Inc. Host: Scott Weller Call Title/Reference: Dow Update Confirmation Number: 5452835 Dial In: 1 (877) 865-7025  International participants should dial: 1 (773) 843-6306 Passcode: 7061104</t>
  </si>
  <si>
    <t>MEETING-9439</t>
  </si>
  <si>
    <t>Accenture's Sun Team/Review the Siebel Demo</t>
  </si>
  <si>
    <t>This is one of three times (1 of 3) proposed dates for Accenture to select from for the overview discussion of Siebel Beta at Sun. I will delete the two they don't select.</t>
  </si>
  <si>
    <t>2001-09-10T19:00:00Z</t>
  </si>
  <si>
    <t>UPS - Simon Bhadra: 678-585-1175</t>
  </si>
  <si>
    <t>Introductory call to UPS... 12pm PST, 3pm EST  Chris Quinter optional ================================================================ Brett,  Sure, call me on Monday at 3:00. I will have Dana Thompson (my person responsible for UPS Wireless) with us.</t>
  </si>
  <si>
    <t xml:space="preserve">  Simon  _________________________ Simon R. Bhadra Interactive Marketing Manager sbhadra@ups.com 678-585-1175</t>
  </si>
  <si>
    <t>2002-02-07T19:00:00Z</t>
  </si>
  <si>
    <t>Prakash/Jeff Wessinger call</t>
  </si>
  <si>
    <t>call John Overy</t>
  </si>
  <si>
    <t>call scott Isgitt re:  Alltel</t>
  </si>
  <si>
    <t>MEETING-9443</t>
  </si>
  <si>
    <t>2001-12-19T22:00:00Z</t>
  </si>
  <si>
    <t>Matt's Conf Room</t>
  </si>
  <si>
    <t>Symbol Partnership Discussion</t>
  </si>
  <si>
    <t>Here's ppt for  this afternoon's call      Meet to Discuss Symbol Relationship strategy and objectives.  I'll distribute ppt this morning to drive discussion.</t>
  </si>
  <si>
    <t>MEETING-9444</t>
  </si>
  <si>
    <t>call re tee time for Wed</t>
  </si>
  <si>
    <t>MEETING-9445</t>
  </si>
  <si>
    <t>Meeting with AT&amp;T Hosting</t>
  </si>
  <si>
    <t>MEETING-9446</t>
  </si>
  <si>
    <t>Call me in my office please.. as I'm not sure where you'll be</t>
  </si>
  <si>
    <t>Sprint Overview</t>
  </si>
  <si>
    <t>Hi Scott,  Today's not looking so good.. Can you give me a call in my office tomorrow Wed 3/7 at 10am?  408 562-8183?  We can talk about Sprint then.  Please confirm.  Toni</t>
  </si>
  <si>
    <t>MEETING-9447</t>
  </si>
  <si>
    <t>Ray's Boat house</t>
  </si>
  <si>
    <t>Meeting with Rick and Jean Johnson</t>
  </si>
  <si>
    <t>MEETING-9448</t>
  </si>
  <si>
    <t>2001-05-09T15:30:00Z</t>
  </si>
  <si>
    <t>Breakfast with John Yuzdepski</t>
  </si>
  <si>
    <t>discuss cygent</t>
  </si>
  <si>
    <t>We need to discuss Cygent.  I need to know what they expect us to do.  And let everyone know what it's going to take/cost.</t>
  </si>
  <si>
    <t>EP/Stellcom Presentation to AMR (Livermore)</t>
  </si>
  <si>
    <t>MEETING-9450</t>
  </si>
  <si>
    <t>2001-05-08T17:30:00Z</t>
  </si>
  <si>
    <t>Meet with Mike Gochis</t>
  </si>
  <si>
    <t>Mike's phone number is 913-762-5796 office,  913-706-7475 PCS Scott's phone number - 206-604-6105  PCS</t>
  </si>
  <si>
    <t>MEETING-9452</t>
  </si>
  <si>
    <t>2001-04-06T18:00:00Z</t>
  </si>
  <si>
    <t>MEETING-9453</t>
  </si>
  <si>
    <t>Allen Chon</t>
  </si>
  <si>
    <t>MEETING-9454</t>
  </si>
  <si>
    <t>EP training room</t>
  </si>
  <si>
    <t>Venk speaking to company</t>
  </si>
  <si>
    <t>MEETING-9455</t>
  </si>
  <si>
    <t>Sherri - Sprint.</t>
  </si>
  <si>
    <t>MEETING-9457</t>
  </si>
  <si>
    <t>Emeryville Siebel office</t>
  </si>
  <si>
    <t>Presentation to Siebel SDRs</t>
  </si>
  <si>
    <t>DETAILS BELOW   Scott,  Don't worry about the lunch thing, we will either eat first or the reps will bring in something.  The live audience will include our small local Emeryville Sales Development reps. The larger part of the audience will be remote which will include our larger Utah office, North Carolina, Toronto, and possibly some Account Executives.   Thanks and talk to you soon,  Greg  -----Original Message----- From: Scott Weller [mailto:SWeller@avocadoit.com] Sent: Friday, February 15, 2002 3:19 PM To: 'Greg Nelson'   Greg,  excellent.  Would Wednesday, 3/6 work for your group?  I would like to include our SVP of Sales and VP Business Development and that's really the first time our schedules meet in the Bay area.  Does the lunch thing make sense?  Thanks again for your help.  Scott  -----Original Message----- From: Greg Nelson [mailto:gnelson@siebel.com] Sent: Friday, February 15, 2002 3:07 PM To: 'Scott Weller'   Scott,  Probably the best thing is to give me some dates when you can be in the Bay Area. Since we are inside we can work around your schedule.  Once the date is identified I will take care of the coordination.   Greg 510-788-6504</t>
  </si>
  <si>
    <t>MEETING-9458</t>
  </si>
  <si>
    <t>2001-08-23T17:00:00Z</t>
  </si>
  <si>
    <t>10:30 coffee with Kelly</t>
  </si>
  <si>
    <t>MEETING-9459</t>
  </si>
  <si>
    <t>2002-02-14T20:00:00Z</t>
  </si>
  <si>
    <t>Lunch with Sharon Glatz</t>
  </si>
  <si>
    <t>Set call with Dave to go through accounts, go through with Andy too...</t>
  </si>
  <si>
    <t>MEETING-9461</t>
  </si>
  <si>
    <t>Meeting with Randy Randleman</t>
  </si>
  <si>
    <t>Bldg 8 6180 Betty Francisco asst :  913-315-6705</t>
  </si>
  <si>
    <t>MEETING-9464</t>
  </si>
  <si>
    <t>2001-12-20T18:30:00Z</t>
  </si>
  <si>
    <t>call Brian Stone</t>
  </si>
  <si>
    <t>MEETING-9465</t>
  </si>
  <si>
    <t>Fremont - Siebel conf call</t>
  </si>
  <si>
    <t>MEETING-9466</t>
  </si>
  <si>
    <t>2001-04-26T02:00:00Z</t>
  </si>
  <si>
    <t>Meet with MK - TBD</t>
  </si>
  <si>
    <t>MEETING-9468</t>
  </si>
  <si>
    <t>2001-06-08T20:30:00Z</t>
  </si>
  <si>
    <t>Mtg at Symbol</t>
  </si>
  <si>
    <t>MEETING-9469</t>
  </si>
  <si>
    <t>Scott Isgitt call</t>
  </si>
  <si>
    <t>877 865 7025 Passcode 6577623</t>
  </si>
  <si>
    <t>Broadvision WebEx</t>
  </si>
  <si>
    <t>MEETING-9472</t>
  </si>
  <si>
    <t>Luminant call</t>
  </si>
  <si>
    <t>If you're available, I'll set up a call bridge</t>
  </si>
  <si>
    <t>MEETING-9473</t>
  </si>
  <si>
    <t>2001-08-23T15:00:00Z</t>
  </si>
  <si>
    <t>US: 888-330-4559; Int’l: 773-843-6322; Passcode: 701-4695#;Title: “Siebel Demo”</t>
  </si>
  <si>
    <t>EP team &amp; Accenture Team call to discuss Siebel Demo with Sun in mind</t>
  </si>
  <si>
    <t>To be setup: Andy W: Please setup a webex session to show the Siebel Demo to the Acc team. Please be sure to invite jorg.g.heinemann@accenture.com and edward.j.mahon@accenture.com to this webex session.  Andy or Scott: Please be prepared to speak to the History of the AvocadoIT and Siebel relationship (Section A of the agenda)   We spoke about holding a teleconference between our teams with the purpose of educating the appropriate Accenture folks about the "Siebel Mobil" product that involves AvocadoIT's technology enhancing the Siebel Wireless solution. Specifically, we discussed jointly approaching Sun as a Beta site for this new product.  Our proposed agenda for this Accenture/AvocadoIT introductory conversation is:  a. History of the AvocadoIT and Siebel relationship - Scott and/or Andy? b. Description of where AvocadoIT/Siebel is today in formalizing the go-to-market plan - Scott c. Why we are thinking Sun could be a good Beta Site - Mike d. Show the demo via WebEx to the Accenture meeting participants e. Next Steps</t>
  </si>
  <si>
    <t>iusacell call</t>
  </si>
  <si>
    <t>Call in number:  (877) 865-7027  pass code:  6669562 #</t>
  </si>
  <si>
    <t>MEETING-9475</t>
  </si>
  <si>
    <t>2001-07-26T23:30:00Z</t>
  </si>
  <si>
    <t>AT&amp;T Call</t>
  </si>
  <si>
    <t>MEETING-9476</t>
  </si>
  <si>
    <t>Call Matt Chivers</t>
  </si>
  <si>
    <t>MEETING-9477</t>
  </si>
  <si>
    <t>2002-01-23T20:00:00Z</t>
  </si>
  <si>
    <t>Siebel Symbol discussion</t>
  </si>
  <si>
    <t>Amit-  I'll be down on Wed.  Perhaps we can grab lunch and discuss Siebel and Symbol?  Scott</t>
  </si>
  <si>
    <t>MEETING-9478</t>
  </si>
  <si>
    <t>Meeting with John Yuzdepski</t>
  </si>
  <si>
    <t>MEETING-9479</t>
  </si>
  <si>
    <t>2001-12-10T19:00:00Z</t>
  </si>
  <si>
    <t>Con call w/Scott on Symbol/EP value prop...</t>
  </si>
  <si>
    <t>2001-08-22T20:00:00Z</t>
  </si>
  <si>
    <t>Broadbase Software/Kana WebEx - Brent Arslaner (VP, Product Strategy)</t>
  </si>
  <si>
    <t>Meeting Information WebEx link: http://avocadoit.webex.com/webex/e.asp?AT=JS&amp;ConfID=1410399&amp;UUID=429008 WebEx password: KANA Conference call number: 888-811-3744 Conference call password: 7011604 Confirmation #: 4596038   KANA's SI partners include Accenture and NTT  I don't think they will just OEM our software - I think it will take a customer asking for wireless, or a compelling feature on our side that he knows he could upsell an existing customer on (voice/data alerts, offline, or something).  The purpose of the call is to get an update on who we are and our capabilities.  I want to stay business focused with the presentation, but we will no doubt touch on a lot of technology concepts, which is why I need your brains Elba!  Here are some of their customers:  Travel Air Canada American Airlines British Airways Carlson Company Delta Airlines Northwest Airlines Rail Europe Rand McNally Travelocity United Airlines Communications/Media ADC Telecommunications Ameritech AT&amp;T Broadband AtOnce Bellsouth Bertelsmann AG British Telecom BT Syncordia Disney Eircom Ericsson MCI Qwest Sprint ION Telstra Verizon High-Tech Akamai Analog Devices BeFree Cisco Fujitsu Inktomi Interwoven Microsoft Nortel Peoplesoft SAP Sony Computer Entertainment Financial Services/Insurance ADP Aetna American Express Ameritrade Capital One Chase Manhattan Cigna Datek Online E*Trade Loancity National Westminster Raymond James Financial Southtrust Bank</t>
  </si>
  <si>
    <t>MEETING-9480</t>
  </si>
  <si>
    <t>2001-11-07T22:00:00Z</t>
  </si>
  <si>
    <t>Microsoft demo</t>
  </si>
  <si>
    <t>Gents-  Call in number for today's microsoft demo -- 2:00pm.  Prakash/Amitabh - just cc'd you in case you were interested.  Scott   This is to confirm the conference call #5035350, on 11/07/2001 02:00 PM Pacific Time.  Company: AvocadoIT Inc. Host: Scott Weller Call Title/Reference: Microsoft Meeting  Confirmation Number: 5035350  Dial In: 1 (877) 865-7029 Passcode: 7632750</t>
  </si>
  <si>
    <t>MEETING-9483</t>
  </si>
  <si>
    <t>2001-05-17T20:15:00Z</t>
  </si>
  <si>
    <t>Updated: Status call re: Siebel</t>
  </si>
  <si>
    <t>EStaff ran long.  Apologies.  Will 1:15pm work??  Matt</t>
  </si>
  <si>
    <t>MEETING-9484</t>
  </si>
  <si>
    <t>2001-10-09T16:00:00Z</t>
  </si>
  <si>
    <t>Business Ops Call</t>
  </si>
  <si>
    <t xml:space="preserve">Business Operations 10/2/01   </t>
  </si>
  <si>
    <t>Days</t>
  </si>
  <si>
    <t xml:space="preserve">Tuesday &amp; Thursday </t>
  </si>
  <si>
    <t>Time</t>
  </si>
  <si>
    <t xml:space="preserve">9:00-10:00am (approximately) </t>
  </si>
  <si>
    <t>Place</t>
  </si>
  <si>
    <t xml:space="preserve">Sausalito Conference Room   </t>
  </si>
  <si>
    <t>Call In</t>
  </si>
  <si>
    <t xml:space="preserve">Domestic:  </t>
  </si>
  <si>
    <t>MEETING-9485</t>
  </si>
  <si>
    <t>2002-04-08T16:30:00Z</t>
  </si>
  <si>
    <t>RTC #6</t>
  </si>
  <si>
    <t>10am Meeting with Dr Nakamura</t>
  </si>
  <si>
    <t>MEETING-9487</t>
  </si>
  <si>
    <t>2001-03-06T17:00:00Z</t>
  </si>
  <si>
    <t>call Hall on cell</t>
  </si>
  <si>
    <t>MEETING-9488</t>
  </si>
  <si>
    <t>Updated: AT&amp;T Demo / Concall</t>
  </si>
  <si>
    <t>Dial in number 630-424-7625 passcode 7513461</t>
  </si>
  <si>
    <t>MEETING-9489</t>
  </si>
  <si>
    <t>2001-02-28T23:30:00Z</t>
  </si>
  <si>
    <t>Meeting: Scott and Steve</t>
  </si>
  <si>
    <t>America First Credit Union - w/David Hosch</t>
  </si>
  <si>
    <t>MEETING-9490</t>
  </si>
  <si>
    <t>2001-07-26T22:30:00Z</t>
  </si>
  <si>
    <t>meet with Craig Stewart</t>
  </si>
  <si>
    <t>5540 Lk Wash Blvd 206-851-4608</t>
  </si>
  <si>
    <t>Meet Roy of sprint PCS</t>
  </si>
  <si>
    <t>MEETING-9492</t>
  </si>
  <si>
    <t>2001-05-08T19:30:00Z</t>
  </si>
  <si>
    <t>Meet with Bill Pits TAM Mgr</t>
  </si>
  <si>
    <t>Lunch meeting - just in case you need to contact each other.  Have a great meeting.  s   Bill's Phone number - 913-762-5768 office, 913-220-3228 PCS Scott's Phone number - 206-604-6105 PCS</t>
  </si>
  <si>
    <t>MEETING-9496</t>
  </si>
  <si>
    <t>Carey Limo call</t>
  </si>
  <si>
    <t>hen: Thursday, June 07, 2001 10:00 AM-11:00 AM (GMT-08:00) Pacific Time (US &amp; Canada); Tijuana. Where: Conf Call 877-639-4355, meeting ID 1234</t>
  </si>
  <si>
    <t>MEETING-9497</t>
  </si>
  <si>
    <t>Bill Chang visit</t>
  </si>
  <si>
    <t>MEETING-9498</t>
  </si>
  <si>
    <t>2001-01-02T17:00:00Z</t>
  </si>
  <si>
    <t>call mike Gilroy</t>
  </si>
  <si>
    <t>2001-05-08T22:00:00Z</t>
  </si>
  <si>
    <t>Debbie's Office</t>
  </si>
  <si>
    <t>Teach Brett How To Use WebEx</t>
  </si>
  <si>
    <t>MEETING-9500</t>
  </si>
  <si>
    <t>Prep for Siebel Meeting</t>
  </si>
  <si>
    <t>MEETING-9501</t>
  </si>
  <si>
    <t>Meet with P-lates noon</t>
  </si>
  <si>
    <t>MEETING-9502</t>
  </si>
  <si>
    <t>Please call Scott at 206-323-5105</t>
  </si>
  <si>
    <t>Updated: Phone call with Tom Stoddard</t>
  </si>
  <si>
    <t>MEETING-9503</t>
  </si>
  <si>
    <t>2001-03-02T16:30:00Z</t>
  </si>
  <si>
    <t>Telcel Corp HQ 773-843-6300  Code = 6163519</t>
  </si>
  <si>
    <t>Updated: Meet with Telcel in Mexico City</t>
  </si>
  <si>
    <t>International Dial in:   International participants should dial: 1 (773) 843-6300  Passcode: 6163519  Dial In 800-669-6831 Passcode 6163519 Conf Number 3637353</t>
  </si>
  <si>
    <t>MEETING-9505</t>
  </si>
  <si>
    <t>Company: AvocadoIT Inc. Host: Scott Weller Confirmation Number: 4469267 Dial In: 1 (877) 865-7025 Alternate Dial-In:   International participants should dial: 1 (773) 843-6306 Passcode: 7501929</t>
  </si>
  <si>
    <t>MEETING-9506</t>
  </si>
  <si>
    <t>Can we talk over lunch about approach this afternoon with Siebel?</t>
  </si>
  <si>
    <t>MEETING-9508</t>
  </si>
  <si>
    <t>2002-01-28T08:00:00Z</t>
  </si>
  <si>
    <t>MEETING-9509</t>
  </si>
  <si>
    <t>Meeting with Siebel's Brian Stone</t>
  </si>
  <si>
    <t>in San Mateo</t>
  </si>
  <si>
    <t>Webcor Builders Call - Tommer Catlin - 650-524-6136</t>
  </si>
  <si>
    <t>Call with Tommer to discuss his wireless plans.  He has a lot of things in the hopper, but he is trying to get his hands around what we do.  He has a lot of information he wants to mobilize, either by licensing the software, or by using us to outsource it for him. They have wireless email on Palms via WirelessKnowledge ($100/user), ACT!, and a lot of construction management (materials procurement), etc. Wants to know if he can get his hands on our software, or how to better understand what we do and how it can help him.  He wants to brainstorm for ideas - that is a good way to get connected to LOB managers to probe for pain, and bring that info back to help Tommer get his projects...  Tommer Catlin, Director of Information Technology Webcor Builders, 650-524-6136 tommer@webcor.com  Let me know if you have any questions.  Brett</t>
  </si>
  <si>
    <t>MEETING-9510</t>
  </si>
  <si>
    <t>Meeting with Bill Esrey , building 10</t>
  </si>
  <si>
    <t>MEETING-9511</t>
  </si>
  <si>
    <t>OK - I've moved it to 11:30 to accomodate your schedule.  No need to be there for the whole thing, but stopping in to discuss the ASP offer would make sense if you have time.   left you a voice mail.  Al Leachner and Josephine Kelly of AT&amp;T Hosting will be visiting the office.  Wondered if you were interested in sitting in to discuss AT&amp;T bundled deal as we talked about to unload ASP business.  These aren't senior enough people to make that call, but they have offered to help us navigate players there to explore.  Scott</t>
  </si>
  <si>
    <t>MEETING-9512</t>
  </si>
  <si>
    <t>2001-01-13T00:00:00Z</t>
  </si>
  <si>
    <t>MEETING-9513</t>
  </si>
  <si>
    <t>meeting with John russell and Michael Coulson AT&amp;T</t>
  </si>
  <si>
    <t>MEETING-9514</t>
  </si>
  <si>
    <t>2002-04-09T19:00:00Z</t>
  </si>
  <si>
    <t>Amitabh meeting</t>
  </si>
  <si>
    <t>MEETING-9515</t>
  </si>
  <si>
    <t>WE ARE CONFIRMED FOR THIS DATE...PLEASE REMEMBER-THIS IS AN 8am PST MONDAY CALL. THANKS, ALL!  Attendees: The anticipated Accenture attendees will be: Jorg Heinemann, Acc Partner to Sun; Ed Mahon, Jorg's Delivery Manager; Dave Roberts, Siebel Partner in Denver; and hopefully the gentleman in Europe.  Our team's Agenda and sequence of topics: 1. AvocadoIT's objectives for this call: *</t>
  </si>
  <si>
    <t>To introduce the Siebel mobilization solution we have developed and which Siebel has validated, and *</t>
  </si>
  <si>
    <t>To jointly explore opportunities at Sun that will leverage our Siebel-specific mobile solution 2. Mike: general introductions 3. Mike: Direct general Sun questions to Jorg: a.</t>
  </si>
  <si>
    <t>How's the Sun business been? b.</t>
  </si>
  <si>
    <t>How have you seen this affect the Accenture business? c.</t>
  </si>
  <si>
    <t>Which areas within Sun have active initiatives? d.</t>
  </si>
  <si>
    <t>Which Siebel modules did you implement with Suzanne? e.</t>
  </si>
  <si>
    <t>Are there other LOB's that have Siebel purchased and/or implemented? f.</t>
  </si>
  <si>
    <t>Any specific issues that Sun is wrestling with their Siebel install at this time? 4. Scott: Speak to the history between AvocadoIT and Siebel 5 Ty/Andy: Run the .ppt and demo 6. Amit: Probe David Roberts and Paul Adler for optys that are beyond Sun 7. Mike: Next steps at Sun  EP Roles: Mike: Host of this call Andy Wong: Schedule and Run the WebEx Demo (once this date is officially confirmed, I will get you the email addresses from Acc so you can invite them) Scott Weller: Provide the historical story behind the Siebel/EP relationship Amit/Ty: Provide appropriate introductions and tie-ins Dan/Ricardo: Listen in and be prepared for follow-on activities</t>
  </si>
  <si>
    <t>MEETING-9516</t>
  </si>
  <si>
    <t>Call with Jorge of Sun on  IUSACELL</t>
  </si>
  <si>
    <t>2002-02-08T00:30:00Z</t>
  </si>
  <si>
    <t>6am call Friday morning</t>
  </si>
  <si>
    <t>MEETING-9518</t>
  </si>
  <si>
    <t>Call Sherri - Zin</t>
  </si>
  <si>
    <t>Also, when you get in to the city and in your rental car, call me at 816-234-3750.  That is the Children's Mercy Hospital in downtown KC and we are not supposed to use our cell phones there.  If you forget the number, try my cell and I will have it with me just in  case.  I will then meet you at "ZIN"  816-527-0120 and located at 1900 Main, Kansas City  Start out going South on INTERNATIONAL CIR by turning left. 0.7 2. Stay straight to go onto L P COOKINGHAM DR. 0.1 3. L P COOKINGHAM DR becomes L P COOKINGHAM DR. 1.6 4. Take the I-29 SOUTH/US-71 SOUTH ramp towards KANSAS CITY. 0.3 5. Merge onto I-29 S/US-71 S. 13.0 6. I-29 S/US-71 S becomes I-29 S/I-35 S/US-71 S. 4.0 7. Take I-35 S/US-71 S towards (I-70 EAST)/(I-70 WEST). 0.1 8. Merge onto I-35 S/US-71 S. 0.2 9. I-35 S/US-71 S becomes I-35 S/US-24 W/US-71 S. 0.0 10. Take I-35 S/US-24 W towards (I-70 WEST). 0.2 11. Merge onto I-35 S/US-24 W. 0.0 12. I-35 S/US-24 W becomes I-35 S/I-70 W/US-24 W. 0.1 13. Take the OAK ST/GRAND AVE exit, exit number 2F, towards WALNUT ST. 0.1 14. Keep RIGHT at the fork in the ramp. 0.1 15. Merge onto OAK ST. 0.8 16. Turn RIGHT onto E TRUMAN RD. 0.2 17. Turn LEFT onto MAIN ST. b</t>
  </si>
  <si>
    <t>MEETING-9519</t>
  </si>
  <si>
    <t>meeting with Jan Russak in Morristown NJ</t>
  </si>
  <si>
    <t>MEETING-9521</t>
  </si>
  <si>
    <t>employee meeting</t>
  </si>
  <si>
    <t>MEETING-9523</t>
  </si>
  <si>
    <t>2002-01-02T18:00:00Z</t>
  </si>
  <si>
    <t>trader meeting 800-541-5554</t>
  </si>
  <si>
    <t>MEETING-9524</t>
  </si>
  <si>
    <t>2001-06-29T15:30:00Z</t>
  </si>
  <si>
    <t>Meeting with Hadi Aserfi of Sprint E-Solutions re: bay area projects</t>
  </si>
  <si>
    <t>I spoke with Hadi and Tom Nelson, E-Solutions Sales Mgr for the Bay.  I think tomorrow will be an introduction and account comparison exercise, as neither of these guys is privy to the details of EP / E-solutions negotiations and/or how it might go to market.  Specifically, we'll discuss HP SFA mobilization project and others in the area.   Matt/Venk - feel free to join us, just want to set proper expectations as this will be sales focused discussion.</t>
  </si>
  <si>
    <t>MEETING-9526</t>
  </si>
  <si>
    <t>2001-03-20T22:30:00Z</t>
  </si>
  <si>
    <t>booth 7729</t>
  </si>
  <si>
    <t>Meeting with Jim Stratton - Mobilsys</t>
  </si>
  <si>
    <t>MEETING-9527</t>
  </si>
  <si>
    <t>Meeting with Amit</t>
  </si>
  <si>
    <t>MEETING-9529</t>
  </si>
  <si>
    <t>KC</t>
  </si>
  <si>
    <t>Sprint meeting</t>
  </si>
  <si>
    <t>This meeting scheduled for Thursday, March 8, 3-5 p.m. will be located at 1500 Meadowlake Parkway, Conference Room 104.  Kim Vega AA/Mobile Portal 1500 Meadowlake Kansas City, MO  64114 (816) 559-5806 fax (816) 559-5912</t>
  </si>
  <si>
    <t>Dave Meltzer's Forecast</t>
  </si>
  <si>
    <t>2002-02-15T17:00:00Z</t>
  </si>
  <si>
    <t>Talk with Ms Chris Haven of Siebel</t>
  </si>
  <si>
    <t>RE: technical discussion of our integration process.  She would like our input as she builds "connector" for 3rd party voice platforms and/or mobile.  ******  Scott, &gt;  &gt; I'd like to speak with your CTO and lead products person about their &gt; integration efforts to Siebel.  I'm evaluating building a generic Mobile &gt; connector to help facilitate your ability to build applications.  I'd like &gt; to get your feedback on this approach as well as what we could have done &gt; better to support you (technically or otherwise). &gt;  &gt; Let me know if your team has availability Friday, 2/15. &gt; Thanks, &gt; Chris</t>
  </si>
  <si>
    <t>MEETING-9532</t>
  </si>
  <si>
    <t>Call with Matt Wallach</t>
  </si>
  <si>
    <t>MEETING-9533</t>
  </si>
  <si>
    <t>[tennille.tucker]</t>
  </si>
  <si>
    <t>A document that George needed to sign? AT&amp;T</t>
  </si>
  <si>
    <t>MEETING-9537</t>
  </si>
  <si>
    <t>Meet at George's office</t>
  </si>
  <si>
    <t>Lunch meeting</t>
  </si>
  <si>
    <t>Get ready for Pricing presentation</t>
  </si>
  <si>
    <t>MEETING-9539</t>
  </si>
  <si>
    <t>30 mins with George that you requested</t>
  </si>
  <si>
    <t>ADC Technologies Doug Migliori, VP Products Division (Tee Migliori founded the company) 888-823-2848 (main #) dmigliori@adctech.com  4631 Teller Avenue, Suite 130 Newport Beach, CA   92660  =&gt; 30 employees - they use regional SIs as a sales/implementation channel =&gt; Supply Chain Management solutions =&gt; Looking for a wireless piece =&gt; Price sensitive, sounds like it needs to be around $50k or so =&gt; Might be able to scope once, render mostly same application =&gt; Have spoken with Gadgetspace and got tiny price quote, but worried about viability</t>
  </si>
  <si>
    <t>MEETING-9540</t>
  </si>
  <si>
    <t>George asked me to set up as many people as I could to meet with the new VP of Sales, are you interested?  thx</t>
  </si>
  <si>
    <t>MEETING-9542</t>
  </si>
  <si>
    <t>Meeting the VP of Sales</t>
  </si>
  <si>
    <t>George wanted me to schedule as many people as I could to meet the new VP of Sales are you interested?  thanks Tennille</t>
  </si>
  <si>
    <t>MEETING-9545</t>
  </si>
  <si>
    <t>2001-02-06T00:30:00Z</t>
  </si>
  <si>
    <t>Meeting with the new VP of Sales</t>
  </si>
  <si>
    <t>George wanted me to set up a meeting so you can meet this new employee.  thx</t>
  </si>
  <si>
    <t>CA Public Util Commission - Ed Quiroz: 415-703-2376</t>
  </si>
  <si>
    <t>30 minute introductory call to understand his goals/needs and build credibility for EP... Hello Brett, At the moment, the CPUC is trying to define a strategy (or set of strategies) for incorporating wireless capabilites into an overall enterprise direction. As part of that effort, I am leading a pilot project evaluating the Blackberry Rim 857 pager. This pilot includes not only testing the device under numerous mobile user environments (interoffice travel, out-of-state travel, deep building penetration etc) but also integration with MS Exchange based email system. The Blackberry is an amazing product and solution. But it is only one of several mobile solutions that needs to be woven into a larger wireless solutions strategy. Other issues such as secured mobile access to Word,Excel &amp; Powerpoint-based documents and web access are areas of interest...but outside the Blackberry's targeted capabilities. I beleive that in my brief discussions with representatives from AvocadoIT at the Wireless Dev. Conf, last Dec in San Jose, the integration of various devices into the existing I.T. infrastructure of an organization is one of AvocadoIT's strengths. It would be that area that I would be interested in meeting further to discuss AvocadoIT's solutions and offerings. My schedule for the week of May 14- 18 is flexible from Weds 16 - Fri 18. I assume that 30-60 minutes should be sufficient for this initial meeting. Midafternoon (after 2pm) is preferable but I'm also flexible to your schedules. My first proposal would be for Weds. May 16, @ 2pm. Could be a conference call although if you have a more detailed presentation, in person would work best. Let me know if this time works , or suggest alternative. Thanks again.  Regards,  Ed Quiroz</t>
  </si>
  <si>
    <t>MEETING-9550</t>
  </si>
  <si>
    <t>Meeting request</t>
  </si>
  <si>
    <t>I would like to meet with you about some issues that I have, if this is not a convenient time for you please pick a time and day; my schedule is flexible.  Thanks</t>
  </si>
  <si>
    <t>MEETING-9551</t>
  </si>
  <si>
    <t>Meeting the new VP of sales</t>
  </si>
  <si>
    <t>George wanted me to set up a meeting with you and the new VP.  thx</t>
  </si>
  <si>
    <t>MEETING-9553</t>
  </si>
  <si>
    <t>MEETING-9555</t>
  </si>
  <si>
    <t>George wanted me to set up a meeting with you and our new employee. thx</t>
  </si>
  <si>
    <t>MEETING-9556</t>
  </si>
  <si>
    <t>George wanted me to set up a meeting with you and the new VP of Sales. Other employees will be meeting him also :)</t>
  </si>
  <si>
    <t>MEETING-9559</t>
  </si>
  <si>
    <t>[teresa.dulce]</t>
  </si>
  <si>
    <t>Lunch w/ Jenny</t>
  </si>
  <si>
    <t>2001-04-16T15:30:00Z</t>
  </si>
  <si>
    <t>Call Lovina @ Starbucks to discuss First Data - Ray Rahamin, Mike Richman</t>
  </si>
  <si>
    <t>MEETING-9560</t>
  </si>
  <si>
    <t>Finance meeting</t>
  </si>
  <si>
    <t>MEETING-9561</t>
  </si>
  <si>
    <t>[training]</t>
  </si>
  <si>
    <t>2001-12-17T08:00:00Z</t>
  </si>
  <si>
    <t>Sytems Admin. Training</t>
  </si>
  <si>
    <t>MEETING-9562</t>
  </si>
  <si>
    <t>2001-12-10T08:00:00Z</t>
  </si>
  <si>
    <t>MEETING-9563</t>
  </si>
  <si>
    <t>2001-11-12T08:00:00Z</t>
  </si>
  <si>
    <t>Systems Admin. Training</t>
  </si>
  <si>
    <t>MEETING-9564</t>
  </si>
  <si>
    <t>2001-11-05T08:00:00Z</t>
  </si>
  <si>
    <t>MEETING-9565</t>
  </si>
  <si>
    <t>2001-10-22T07:00:00Z</t>
  </si>
  <si>
    <t>MEETING-9566</t>
  </si>
  <si>
    <t>2001-10-15T07:00:00Z</t>
  </si>
  <si>
    <t>MEETING-9567</t>
  </si>
  <si>
    <t>2001-09-17T07:00:00Z</t>
  </si>
  <si>
    <t>Training - Internal</t>
  </si>
  <si>
    <t>Trainer:  Mark Porter and Doug Field Attending: 1.  Werner Hehl 2. Ricardo Garcia 3. Carlos Restrepo 4. Nilesh Bodade 5.Bithi Agrawal (tentative?)</t>
  </si>
  <si>
    <t>MEETING-9568</t>
  </si>
  <si>
    <t>2001-08-27T07:00:00Z</t>
  </si>
  <si>
    <t>Training in Tokyo, Japan</t>
  </si>
  <si>
    <t>MEETING-9569</t>
  </si>
  <si>
    <t>2001-08-20T07:00:00Z</t>
  </si>
  <si>
    <t>DMA Trainingn in Tokyo, Japan</t>
  </si>
  <si>
    <t>MEETING-9570</t>
  </si>
  <si>
    <t>Alerts Training</t>
  </si>
  <si>
    <t>MEETING-9571</t>
  </si>
  <si>
    <t>Quarterly Ops Meeting</t>
  </si>
  <si>
    <t>MEETING-9572</t>
  </si>
  <si>
    <t>[tvansteenburgh]</t>
  </si>
  <si>
    <t>Christian visits to close AR/billings</t>
  </si>
  <si>
    <t>MEETING-9576</t>
  </si>
  <si>
    <t>GSA discussion</t>
  </si>
  <si>
    <t>Quick discussion regarding GSA needs.</t>
  </si>
  <si>
    <t>MEETING-9579</t>
  </si>
  <si>
    <t>2001-04-12T15:30:00Z</t>
  </si>
  <si>
    <t>Updated: Meeting with Lovina McMurchy of Starbucks 206 295 7939</t>
  </si>
  <si>
    <t>MEETING-9580</t>
  </si>
  <si>
    <t>2001-05-30T02:00:00Z</t>
  </si>
  <si>
    <t>Meet at Laura's house</t>
  </si>
  <si>
    <t>MEETING-9581</t>
  </si>
  <si>
    <t>2001-05-05T01:00:00Z</t>
  </si>
  <si>
    <t>Den 7 Meeting</t>
  </si>
  <si>
    <t>Round Table Bolinger &amp; Wolfe</t>
  </si>
  <si>
    <t>MEETING-9582</t>
  </si>
  <si>
    <t>Christian Corio Billing</t>
  </si>
  <si>
    <t>MEETING-9583</t>
  </si>
  <si>
    <t>2001-03-22T03:00:00Z</t>
  </si>
  <si>
    <t>Laura's house</t>
  </si>
  <si>
    <t>MEETING-9586</t>
  </si>
  <si>
    <t>PFG Meeting</t>
  </si>
  <si>
    <t>MEETING-9588</t>
  </si>
  <si>
    <t>Meeting with Vicki Parra from Corio Client Services</t>
  </si>
  <si>
    <t>MEETING-9590</t>
  </si>
  <si>
    <t>2001-07-20T14:45:00Z</t>
  </si>
  <si>
    <t>Breakfast w\David Chazan</t>
  </si>
  <si>
    <t>MEETING-9591</t>
  </si>
  <si>
    <t>Meeting at Lisa Bates house</t>
  </si>
  <si>
    <t>MEETING-9592</t>
  </si>
  <si>
    <t>2001-10-01T22:30:00Z</t>
  </si>
  <si>
    <t>Dr. Ichikawa-Ethan</t>
  </si>
  <si>
    <t>MEETING-9593</t>
  </si>
  <si>
    <t>ChannelWave Contract LOE Discussion</t>
  </si>
  <si>
    <t>MEETING-9594</t>
  </si>
  <si>
    <t>Call Andrea Cribbs 996-1171 piano teacher</t>
  </si>
  <si>
    <t>Set up session for Andrea to visit</t>
  </si>
  <si>
    <t>MEETING-9596</t>
  </si>
  <si>
    <t>2001-06-25T02:35:00Z</t>
  </si>
  <si>
    <t>US Airwaxs 59 from Charlotte</t>
  </si>
  <si>
    <t>MEETING-9597</t>
  </si>
  <si>
    <t>2001-05-22T03:00:00Z</t>
  </si>
  <si>
    <t>MEETING-9599</t>
  </si>
  <si>
    <t>Demo for Tamara Van Steenburgh</t>
  </si>
  <si>
    <t>Call Bill (Sun): 949-251-2531</t>
  </si>
  <si>
    <t>W.S.(Bill) Hart Jr District Manager Global Sales Organization  LA North District 949.251.2531</t>
  </si>
  <si>
    <t>MEETING-9600</t>
  </si>
  <si>
    <t>MEETING-9601</t>
  </si>
  <si>
    <t>2001-03-27T03:00:00Z</t>
  </si>
  <si>
    <t>2001-06-06T02:00:00Z</t>
  </si>
  <si>
    <t>MEETING-9605</t>
  </si>
  <si>
    <t>2001-01-25T22:15:00Z</t>
  </si>
  <si>
    <t>MEETING-9607</t>
  </si>
  <si>
    <t>Kathy's Meeting</t>
  </si>
  <si>
    <t>MEETING-9609</t>
  </si>
  <si>
    <t>2001-07-20T02:00:00Z</t>
  </si>
  <si>
    <t>Meet w\Royce</t>
  </si>
  <si>
    <t>Lunch with Laura</t>
  </si>
  <si>
    <t>MEETING-9610</t>
  </si>
  <si>
    <t>Ethan's field trip, be early</t>
  </si>
  <si>
    <t>MEETING-9611</t>
  </si>
  <si>
    <t>2001-05-31T01:30:00Z</t>
  </si>
  <si>
    <t>Kathy' class potluck</t>
  </si>
  <si>
    <t>MEETING-9614</t>
  </si>
  <si>
    <t>Call with Jamcracker re: DiCarta</t>
  </si>
  <si>
    <t>MEETING-9616</t>
  </si>
  <si>
    <t>I found out I have a conference call until 1:30pm today</t>
  </si>
  <si>
    <t>MEETING-9617</t>
  </si>
  <si>
    <t>Ap Close Training</t>
  </si>
  <si>
    <t>MEETING-9618</t>
  </si>
  <si>
    <t>2001-07-11T02:00:00Z</t>
  </si>
  <si>
    <t>Finance committee meeting</t>
  </si>
  <si>
    <t>MEETING-9619</t>
  </si>
  <si>
    <t>Meeting with Tamra regarding the Customer Delivery aspects</t>
  </si>
  <si>
    <t>2001-06-19T16:30:00Z</t>
  </si>
  <si>
    <t>Worldcom, AMR</t>
  </si>
  <si>
    <t>MEETING-9620</t>
  </si>
  <si>
    <t>2001-06-01T02:00:00Z</t>
  </si>
  <si>
    <t>PFG Finance Committee Mtg.</t>
  </si>
  <si>
    <t>2001-01-19T16:20:00Z</t>
  </si>
  <si>
    <t>Review school's acctg system</t>
  </si>
  <si>
    <t>MEETING-9623</t>
  </si>
  <si>
    <t>Bob in Cancun</t>
  </si>
  <si>
    <t>MEETING-9624</t>
  </si>
  <si>
    <t>Review action items from process meeting with Tamra.</t>
  </si>
  <si>
    <t>MEETING-9625</t>
  </si>
  <si>
    <t>Review License Process w/Program Team</t>
  </si>
  <si>
    <t>MEETING-9627</t>
  </si>
  <si>
    <t>2001-02-09T03:00:00Z</t>
  </si>
  <si>
    <t>Meeting with Royce</t>
  </si>
  <si>
    <t>MEETING-9629</t>
  </si>
  <si>
    <t>Billing Meeting Preparation</t>
  </si>
  <si>
    <t>2001-08-20T19:00:00Z</t>
  </si>
  <si>
    <t>ChoicePoint - Michael Lancaster</t>
  </si>
  <si>
    <t>MEETING-9630</t>
  </si>
  <si>
    <t>Updated: Meeting on Phase I</t>
  </si>
  <si>
    <t>MEETING-9631</t>
  </si>
  <si>
    <t>Teleconference with Stephen Gomann</t>
  </si>
  <si>
    <t>Resolve outstanding Corio invoice.  Lisa-I will not be in that day, so just let me know what you and Stephen agree on.  thx</t>
  </si>
  <si>
    <t>MEETING-9632</t>
  </si>
  <si>
    <t>Christian to review deferred revenue</t>
  </si>
  <si>
    <t>MEETING-9633</t>
  </si>
  <si>
    <t>MEETING-9635</t>
  </si>
  <si>
    <t>2001-04-30T16:00:00Z</t>
  </si>
  <si>
    <t>Pre Billing Meeting</t>
  </si>
  <si>
    <t>MEETING-9637</t>
  </si>
  <si>
    <t>Greg Wetzle from Corio to demonstrate Order Management</t>
  </si>
  <si>
    <t>MEETING-9638</t>
  </si>
  <si>
    <t>Ron APPT.</t>
  </si>
  <si>
    <t>2001-06-12T21:30:00Z</t>
  </si>
  <si>
    <t>David Hosch, 2 Hours</t>
  </si>
  <si>
    <t>MEETING-9640</t>
  </si>
  <si>
    <t>Matt/Tamra 1:1</t>
  </si>
  <si>
    <t>MEETING-9641</t>
  </si>
  <si>
    <t>ART Discussion</t>
  </si>
  <si>
    <t>MEETING-9644</t>
  </si>
  <si>
    <t>2001-03-20T03:00:00Z</t>
  </si>
  <si>
    <t>MEETING-9646</t>
  </si>
  <si>
    <t>2001-05-24T03:00:00Z</t>
  </si>
  <si>
    <t>Victor\Victoria</t>
  </si>
  <si>
    <t>MEETING-9649</t>
  </si>
  <si>
    <t>Lisa and John</t>
  </si>
  <si>
    <t>2001-05-09T14:15:00Z</t>
  </si>
  <si>
    <t>Pick Up Ricardo @ 8:30 at Amtrak/ACE station</t>
  </si>
  <si>
    <t>MEETING-9650</t>
  </si>
  <si>
    <t>I am cancelling today's meeting due to lack of attendees. Will decide if it makes sense to continue with these.  Thanks,  Glenn.</t>
  </si>
  <si>
    <t>MEETING-9651</t>
  </si>
  <si>
    <t>Mtg. w\Doug</t>
  </si>
  <si>
    <t>MEETING-9652</t>
  </si>
  <si>
    <t>Meeting w\Royce</t>
  </si>
  <si>
    <t>MEETING-9662</t>
  </si>
  <si>
    <t>[vmundhra]</t>
  </si>
  <si>
    <t>MEETING-9677</t>
  </si>
  <si>
    <t>Rajeev and Vivek - 1:1</t>
  </si>
  <si>
    <t>Autodesk Call: Joe Cardenas (CIO): 415-699-1002</t>
  </si>
  <si>
    <t>Joe's asst Kerry requested a time change...so we're pushing out to 3pm...  Joe Cardenas CIO, Autodesk 415-699-1002  3,500 employees $1B in sales $250M in cash http://biz.yahoo.com/p/a/adsk.html  I hope you can make the call!  We have the option of setting a face to face appt, but his schedule won't allow for that until the week of June 11th, so I took the phone call option...please let me know which you prefer.  Here is my message to him that got the call set up (his asst actually called back to set up a call):  "Hi Joe.  One of my colleagues ran into one of your Business Development managers at the recent CTIA trade show, and mentioned that Autodesk was looking to extend some XML information, and other sales related information to wireless devices.  AvocadoIT has over 75 customers and partners, and extensive experience doing just that.  In fact, it is our technology that companies like Salesforce.com and other partners of yours are using to provide wireless capabilities to their customers, partners, and employees.  I would like to set up a 10 minute call to learn more about your needs and critical business issues.  I am here in the Bay Area - we have an office in San Rafael.  Do you have a 10 minute slot this week or next to chat?  Brett"</t>
  </si>
  <si>
    <t>MEETING-9686</t>
  </si>
  <si>
    <t>[walnutcreek]</t>
  </si>
  <si>
    <t>2001-08-21T20:30:00Z</t>
  </si>
  <si>
    <t>Canceled: Meet w/Tim Porter of Synchrologic</t>
  </si>
  <si>
    <t>MEETING-9687</t>
  </si>
  <si>
    <t>Canceled: Bi-Weekly R&amp;D Manager's Meeting w/Prakash</t>
  </si>
  <si>
    <t>Prakash asked me to change the location of this meeting to a more conveniently located conference room.   The time is being changed so that Divakar can join the meeting via telephone from India.  The telephone number in the Walnut Creek conference room is (408) 562-7864.  I also needed to change the conference room to an available room on the "A" side.  The Sausalito, San Ramon and Fremont rooms were already booked during this time.  The Walnut Creek room is a little less convenient.  Sorry!</t>
  </si>
  <si>
    <t>MEETING-969</t>
  </si>
  <si>
    <t>2001-05-18T15:30:00Z</t>
  </si>
  <si>
    <t>Level 3 Call (Go to Ricardo or Andy's office)</t>
  </si>
  <si>
    <t>MEETING-9694</t>
  </si>
  <si>
    <t>Discuss Memory management</t>
  </si>
  <si>
    <t>Conference Room - Walnut Creek; Conference Room - Fremont</t>
  </si>
  <si>
    <t>Canceled: Cancelled: Wednesday Weekly meeting : Resending with changed time to 10:15am</t>
  </si>
  <si>
    <t>We had discussion on status in Prakash's meeting on Tueday (Only Diva was not present).  ------------------------------------------------------- GO through status of SP, 3.5 and 4.0 release</t>
  </si>
  <si>
    <t>2002-12-12T17:00:00Z</t>
  </si>
  <si>
    <t>Check that the EBC is booked for the BOD mtg.</t>
  </si>
  <si>
    <t>2001-07-25T15:00:00Z</t>
  </si>
  <si>
    <t>MEETING-9700</t>
  </si>
  <si>
    <t>2001-07-10T20:30:00Z</t>
  </si>
  <si>
    <t>Geoff and Srikanth - 1:1</t>
  </si>
  <si>
    <t>Sorry for the change in conference rooms on this one....  The Fremont conference room (where all of the other meetings with Geoff have occurred, were booked during this time).  Thanks!  -L</t>
  </si>
  <si>
    <t>MEETING-9701</t>
  </si>
  <si>
    <t>discuss syncing related issues</t>
  </si>
  <si>
    <t xml:space="preserve">Ravi  The plan is to review the current syncing related bugs &amp; issues and understand  </t>
  </si>
  <si>
    <t xml:space="preserve">- what is expected behaviour,  </t>
  </si>
  <si>
    <t xml:space="preserve">- what isn't ? </t>
  </si>
  <si>
    <t>- is expected behaviour user friendly (acceptable user epxerience) ? Please forward to whoever else should attend.  Rajeev requested that we have this meeting in light of the Biogen app and some issues faced by Amitabh.  Srik</t>
  </si>
  <si>
    <t>MEETING-9702</t>
  </si>
  <si>
    <t>MEETING-9703</t>
  </si>
  <si>
    <t>[yer.fang]</t>
  </si>
  <si>
    <t>call 918-222-7195 (access code 3337#). conference CST</t>
  </si>
  <si>
    <t>MEETING-9704</t>
  </si>
  <si>
    <t>2001-01-26T15:00:00Z</t>
  </si>
  <si>
    <t>call VP od E-Service, William Waltzinger w/Bed Bath &amp; Beyond (see notes in CW and email sent on 1/23)</t>
  </si>
  <si>
    <t>MEETING-9707</t>
  </si>
  <si>
    <t>call Jeff for weekly conference @ 1:00</t>
  </si>
  <si>
    <t>MEETING-9708</t>
  </si>
  <si>
    <t>call Philip for weekly conference @ 2:30</t>
  </si>
  <si>
    <t>MEETING-9709</t>
  </si>
  <si>
    <t>[yumiko.kawakami]</t>
  </si>
  <si>
    <t>2002-11-06T06:00:00Z</t>
  </si>
  <si>
    <t>Q1 Business Review - Venk, Training Room</t>
  </si>
  <si>
    <t>MEETING-9710</t>
  </si>
  <si>
    <t>2002-11-05T08:30:00Z</t>
  </si>
  <si>
    <t>Meeting(Kawakami) 1:1</t>
  </si>
  <si>
    <t>MEETING-9712</t>
  </si>
  <si>
    <t>Offline Application Development Training by San Jose AE team</t>
  </si>
  <si>
    <t>Everyone in Japanese team, please make your time as long as possible. Divakar is arranging training for you.  Hideki</t>
  </si>
  <si>
    <t>MEETING-9713</t>
  </si>
  <si>
    <t>2002-08-30T04:30:00Z</t>
  </si>
  <si>
    <t>MEETING-9714</t>
  </si>
  <si>
    <t>2002-08-26T03:00:00Z</t>
  </si>
  <si>
    <t>Updated: CommsMtg</t>
  </si>
  <si>
    <t>All,  We will have lunch party instead of Comms Mtg!!</t>
  </si>
  <si>
    <t>MEETING-9715</t>
  </si>
  <si>
    <t>2002-10-16T01:30:00Z</t>
  </si>
  <si>
    <t>Updated: Engineering Team Meeting</t>
  </si>
  <si>
    <t>Sorry, as I need to prepare Bayer meeting, I postponed.  Hideki -----------------------------------------------------------------------------------------------  I will update to all of you concerning;  1. Business Status. 2. New Team Structure.  Hideki</t>
  </si>
  <si>
    <t>MEETING-9716</t>
  </si>
  <si>
    <t>2002-08-20T05:00:00Z</t>
  </si>
  <si>
    <t>Due to delay of Raam's Limusine. Postponed by 1 hour.  Hideki -------------------------------------------------------------------------------------------------  Due to Bayer status, I temporary postpone.  Hideki  ------------------------------------------------------- As Raam will be back, I would like to have short Engineering team meeting to share the current status. Manabu, Takahiro, Takafumi, please prepare brief progress report  on current assignment.  Agenda   1. Business Status - Hideki  2. Progress Report/Plan by end of Sep.  - Manabu, Takahiro, Takafumi  3. Assignment change - Online/Offline expert team  4. Discussion on Product Development Plan in San Jose - Hideki  5. Indian staff status/plan  Hideki</t>
  </si>
  <si>
    <t>MEETING-9717</t>
  </si>
  <si>
    <t>2002-07-12T00:00:00Z</t>
  </si>
  <si>
    <t>Hello,  Here is item we would like to discuss.  1. Germanium data sheet.  2. Build      Periodical Build information     Merge status to Germanium from Palladium  4. Q&amp;A status  Hideki</t>
  </si>
  <si>
    <t>MEETING-9718</t>
  </si>
  <si>
    <t>2002-10-10T02:00:00Z</t>
  </si>
  <si>
    <t>EP Japan Meeting with Mark</t>
  </si>
  <si>
    <t>To all AvocadoIT Employees in the Tokyo office,  We plan to have a all hands meeting to update the state of the business year to date with Mark. Please participate. We will be serving lunch. Thanks.  Toshi</t>
  </si>
  <si>
    <t>MEETING-9719</t>
  </si>
  <si>
    <t>2002-07-11T00:30:00Z</t>
  </si>
  <si>
    <t>FW: Webex training for Japanese Engineers</t>
  </si>
  <si>
    <t xml:space="preserve">Please join when you are available.  Hideki   -----Original Appointment----- From: </t>
  </si>
  <si>
    <t>Tuesday, July 09, 2002 9:28 AM To:</t>
  </si>
  <si>
    <t>Prasad Krothapalli; Dave Sulcer; Hideki Fujita; Srikanth Raghavan When:</t>
  </si>
  <si>
    <t>2002?7?11???? 9:30-12:00 (GMT+09:00) ????????? Where:</t>
  </si>
  <si>
    <t xml:space="preserve">  Hideki, I reserved this slot for Dave's presentation. Please inform the engineers in Japan.  Dave could you please set up a webex session and send the details.  thanks --prasad</t>
  </si>
  <si>
    <t>MEETING-9720</t>
  </si>
  <si>
    <t>2002-09-30T01:00:00Z</t>
  </si>
  <si>
    <t>Updated: EPJ Engineering Team Meeting with Prakash</t>
  </si>
  <si>
    <t>Everyone, we will have bi-weekly Engineering team meeting with Prakash. Please prepare your personal assignment and progress so far.  Please input to Prakash.  Hideki</t>
  </si>
  <si>
    <t>MEETING-9721</t>
  </si>
  <si>
    <t>2002-07-01T06:30:00Z</t>
  </si>
  <si>
    <t>Engineering Team Meeting</t>
  </si>
  <si>
    <t>MEETING-9722</t>
  </si>
  <si>
    <t>2002-09-25T08:30:00Z</t>
  </si>
  <si>
    <t>Pre Sales Team Meeting</t>
  </si>
  <si>
    <t>2002-12-11T09:45:00Z</t>
  </si>
  <si>
    <t>EP Meeting Room</t>
  </si>
  <si>
    <t>EP Internal Meeting</t>
  </si>
  <si>
    <t>Only avocadoit members will have short meeting before Christmas Party!!</t>
  </si>
  <si>
    <t>MEETING-9725</t>
  </si>
  <si>
    <t>2002-06-20T00:30:00Z</t>
  </si>
  <si>
    <t>EP meeting room</t>
  </si>
  <si>
    <t>Internal meeting with Mark</t>
  </si>
  <si>
    <t>MEETING-9726</t>
  </si>
  <si>
    <t>2002-09-09T09:30:00Z</t>
  </si>
  <si>
    <t>Sorry again.  Due to Takahiro's schedule. Let us start from 18:30PM  Hideki  ----------------------------------------------------------------------------------------------  Sorry, as I need to join Sales Meeting this morning. I postponed from 14:00PM.  Thanks,  Hideki  ------------------------------------------------------------------------------------------------------------   I will share business status and actions in Q3.  Shailesh, please give me the number to call you. Mahesh, please give me your plan of visit. I hope I would like to see you here in Tokyo on this time.  Hideki</t>
  </si>
  <si>
    <t>MEETING-9727</t>
  </si>
  <si>
    <t>2002-08-07T04:00:00Z</t>
  </si>
  <si>
    <t>Please give me short time to share company procedure.  Hideki</t>
  </si>
  <si>
    <t>MEETING-9728</t>
  </si>
  <si>
    <t>2002-11-15T05:30:00Z</t>
  </si>
  <si>
    <t>MEETING-9729</t>
  </si>
  <si>
    <t>2002-08-06T07:00:00Z</t>
  </si>
  <si>
    <t>Seles Training Meeting</t>
  </si>
  <si>
    <t>Jaime - eMarketing</t>
  </si>
  <si>
    <t>MEETING-974</t>
  </si>
  <si>
    <t>Call Countrywide</t>
  </si>
  <si>
    <t>Community First Bank: Leslie Berrsch - 701-298-5776 (Mark Caspers too)</t>
  </si>
  <si>
    <t>Alerts and wireless...early discussion (first one) - LARRY OPTIONAL  If Larry joins, I will call him first and then patch in the CFBX people...  Fargo, North Dakota 2,700 employees 130 branches Uses Compaq Computer for its internet banking $6B in assets $225M in cash Stock up 40% in the last year  www.cfbx.com</t>
  </si>
  <si>
    <t>Level 3 Communications Call (Janie's Old Account)</t>
  </si>
  <si>
    <t>MEETING-979</t>
  </si>
  <si>
    <t>DPR Construction - Eddie Parenti - 650-724-6826</t>
  </si>
  <si>
    <t>Spoke with him briefly today.  We schedule a more formal 30 minute call to introduce him to AvocadoIT, what we do, and learn more about his business drivers and critical business issues he's trying to solve.  He heads up their IT Improvements Group, which basically is the one who figures out which technologies can help solve their business problems.  Eddie Parenti 650-724-6826 eddiep@dprinc.com</t>
  </si>
  <si>
    <t>E-Manager's Mtg re: Perfomance Plan Rollout</t>
  </si>
  <si>
    <t>2001-06-11T17:30:00Z</t>
  </si>
  <si>
    <t>Call Janie: AMR, Echostar, etc.</t>
  </si>
  <si>
    <t>Updated: Venk/Brett Welborn (Interview for Sales)</t>
  </si>
  <si>
    <t>2001-08-09T16:00:00Z</t>
  </si>
  <si>
    <t>Call Peter to check in</t>
  </si>
  <si>
    <t>Call Dave Meltzer</t>
  </si>
  <si>
    <t>2001-05-01T19:00:00Z</t>
  </si>
  <si>
    <t>Andy Wong - Broadvision?</t>
  </si>
  <si>
    <t>Rick Nolan, UGS - 314-344-5285</t>
  </si>
  <si>
    <t>Competes w/Agile Software? * Change notices * Quality deviations * Stop ships * Product holds * Looking up BOM, part #s, etc. * Actionable alert * Offline  =&gt; SFA =&gt; Extranet, Intranet, Portal =&gt; Email  St. Louis - so may go to Larry, even though based in California...</t>
  </si>
  <si>
    <t>2001-05-24T18:00:00Z</t>
  </si>
  <si>
    <t>Dillingham Construction - Larry Wasson: 925-847-7722</t>
  </si>
  <si>
    <t>Intro to EP and solution sell</t>
  </si>
  <si>
    <t>Care Path - Jim Filanc: 909-695-2702</t>
  </si>
  <si>
    <t>Invite to Online Seminar - April 24th @ 11am PST</t>
  </si>
  <si>
    <t>2001-07-24T15:00:00Z</t>
  </si>
  <si>
    <t>MEETING-99</t>
  </si>
  <si>
    <t>2002-10-18T15:00:00Z</t>
  </si>
  <si>
    <t>Shurgard Storage Centers - Neil Mason - 206-624-8100</t>
  </si>
  <si>
    <t>MEETING-992</t>
  </si>
  <si>
    <t>Verify FrontRange Call w/Ricardo for Wed 11th @ 1pm PST</t>
  </si>
  <si>
    <t>Get into Dave Meltzer's Email Inbox</t>
  </si>
  <si>
    <t>MEETING-994</t>
  </si>
  <si>
    <t>Webcor Builders Call Reschedule</t>
  </si>
  <si>
    <t>Tommer Catlin, Director of Information Technology 650-524-6136  Call with Tommer to discuss his wireless plans.  He has a lot of things in the hopper, but he is trying to get his hands around what we do.  I need you to take this account over at this stage, since you will be getting into pricing/design studio demos (possibly), or more importantly, handling these types of quasi-objections.  He has a lot of information he wants to mobilize, either by licensing the software, or by using us to outsource it for him. They have wireless email on Palms via WirelessKnowledge ($100/user), ACT!, and a lot of construction management (materials procurement), etc. Wants to know if he can get his hands on our software, or how to better understand what we do and how it can help him.  Let me know if you have any questions.  Brett</t>
  </si>
  <si>
    <t>2001-08-17T20:00:00Z</t>
  </si>
  <si>
    <t>Update FFL Rank List</t>
  </si>
  <si>
    <t>EchoStar Communications - Julie Knight: 303-723-2273</t>
  </si>
  <si>
    <t>1pm MST  EchoStar Communications  Julie Knight National Manager, Work Order Routing &amp; Dispatching 303-723-2273 julie.knight@echostar.com  5701 S. Santa Fe Drive Littleton, CO  80120 www.echostar.com 303-723-1000 (main number)</t>
  </si>
  <si>
    <t>2001-05-11T16:00:00Z</t>
  </si>
  <si>
    <t>Ackerley Group - Mark Thompson: 206-494-2400</t>
  </si>
  <si>
    <t>Friday, May 11th @ 9am.  The Ackerley Group 351 Elliott Avenue West (next to F5 networks) Seattle, WA http://www.ackerley.com  Mark Thompson - VP Technology mcthompson@ackerley.com 206-494-2400  He will also have his Manager of Interactive Media and his Manager of Enterprise Business Systems.  They have not developed any specific projects or budgets yet, they are looking to us for help to understand how wireless capabilities can add value to their organization (real time TV, Radio ratings?  etc.).  He seemed impressed that I was more focused on his business issues than some of the other people he has talked to (this was just my feeling, as he was very responsive to questions about Ackerley, and seemed non-interested in anybody else he had spoken with...) Here are my notes from our first conversation: "Executives (5) are getting RIM pagers soon to test email, PIM. Looking for value justification for things like pricing for sales, ratings for executives. Spoke with Aether at CTIA and other smaller companies, but it seems like nobody has any experience with the RIM device. I will do some more digging on Ackerley for business issues and possible applications, and will get back to him with EP information, RIM experience, and these value justifications to toss around. Business Intelligence might be a good Phase 1..."</t>
  </si>
  <si>
    <t>FW: Sales Conf. Call per Peter S. - Need to Reschedule</t>
  </si>
  <si>
    <t xml:space="preserve">I need to reschedule this - it was for the Siebel demo via Web Ex. </t>
  </si>
  <si>
    <t xml:space="preserve">It is a holiday in Canada, Richman is on vacation - so 2 of 4 sales guys are out, plus </t>
  </si>
  <si>
    <t xml:space="preserve">Andy Wong is just back from vacation today and I have not confirmed web ex info with him  </t>
  </si>
  <si>
    <t xml:space="preserve">I will talk to Andy and reschedule - hopefully later this week.   -----Original Appointment----- From: </t>
  </si>
  <si>
    <t>Thursday, July 26, 2001 1:29 PM To:</t>
  </si>
  <si>
    <t>Germana Martinez; Brett Welborn; Christopher Quinter;  Elba Linscott; Jennifer Park; Larry Salerno; Mehrak Hamzeh; Mike Richman; Peter Smialek; Ray Canuel; Dan Baca; Emile Khan; Jimmy  Kim; Ricardo Garcia When:</t>
  </si>
  <si>
    <t>Monday, August 06, 2001 12:00 PM-1:00 PM (GMT-05:00) Eastern Time (US &amp; Canada). Where:</t>
  </si>
  <si>
    <t xml:space="preserve">  Call in:</t>
  </si>
  <si>
    <t>2001-05-31T21:30:00Z</t>
  </si>
  <si>
    <t>David Watson - eCash: 425-415-5002</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</si>
</sst>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2"/>
      <color theme="1"/>
      <name val="Calibri"/>
      <family val="2"/>
      <scheme val="minor"/>
    </font>
    <font>
      <u/>
      <sz val="12"/>
      <color theme="10"/>
      <name val="Calibri"/>
      <family val="2"/>
      <charset val="204"/>
      <scheme val="minor"/>
    </font>
    <font>
      <u/>
      <sz val="12"/>
      <color theme="11"/>
      <name val="Calibri"/>
      <family val="2"/>
      <charset val="204"/>
      <scheme val="minor"/>
    </font>
    <font>
      <sz val="14"/>
      <color theme="1"/>
      <name val="Calibri"/>
      <scheme val="minor"/>
    </font>
  </fonts>
  <fills count="2">
    <fill>
      <patternFill patternType="none"/>
    </fill>
    <fill>
      <patternFill patternType="gray125"/>
    </fill>
  </fills>
  <borders count="1">
    <border>
      <left/>
      <right/>
      <top/>
      <bottom/>
      <diagonal/>
    </border>
  </borders>
  <cellStyleXfs count="6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7">
    <xf numFmtId="0" fontId="0" fillId="0" borderId="0" xfId="0"/>
    <xf numFmtId="20" fontId="0" fillId="0" borderId="0" xfId="0" applyNumberFormat="1"/>
    <xf numFmtId="14" fontId="0" fillId="0" borderId="0" xfId="0" applyNumberFormat="1"/>
    <xf numFmtId="0" fontId="3" fillId="0" borderId="0" xfId="0" applyFont="1"/>
    <xf numFmtId="14" fontId="3" fillId="0" borderId="0" xfId="0" applyNumberFormat="1" applyFont="1"/>
    <xf numFmtId="20" fontId="3" fillId="0" borderId="0" xfId="0" applyNumberFormat="1" applyFont="1"/>
    <xf numFmtId="3" fontId="3" fillId="0" borderId="0" xfId="0" applyNumberFormat="1" applyFont="1"/>
  </cellXfs>
  <cellStyles count="6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connections" Target="connections.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queryTables/queryTable1.xml><?xml version="1.0" encoding="utf-8"?>
<queryTable xmlns="http://schemas.openxmlformats.org/spreadsheetml/2006/main" name="MessagesLinking" connectionId="2" autoFormatId="0" applyNumberFormats="0" applyBorderFormats="0" applyFontFormats="1" applyPatternFormats="1" applyAlignmentFormats="0" applyWidthHeightFormats="0"/>
</file>

<file path=xl/queryTables/queryTable2.xml><?xml version="1.0" encoding="utf-8"?>
<queryTable xmlns="http://schemas.openxmlformats.org/spreadsheetml/2006/main" name="flatDevelopmentKB" connectionId="1" autoFormatId="0"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0"/>
  <sheetViews>
    <sheetView topLeftCell="A227" workbookViewId="0">
      <selection activeCell="B243" sqref="B243"/>
    </sheetView>
  </sheetViews>
  <sheetFormatPr baseColWidth="10" defaultRowHeight="15" x14ac:dyDescent="0"/>
  <cols>
    <col min="1" max="1" width="14.33203125" bestFit="1" customWidth="1"/>
    <col min="2" max="2" width="93.83203125" customWidth="1"/>
  </cols>
  <sheetData>
    <row r="1" spans="1:3">
      <c r="A1" t="s">
        <v>21832</v>
      </c>
      <c r="B1" t="s">
        <v>21232</v>
      </c>
      <c r="C1">
        <f t="shared" ref="C1:C64" ca="1" si="0">RAND()</f>
        <v>0.58353764301549882</v>
      </c>
    </row>
    <row r="2" spans="1:3">
      <c r="A2" t="s">
        <v>21230</v>
      </c>
      <c r="B2" t="s">
        <v>21787</v>
      </c>
      <c r="C2">
        <f t="shared" ca="1" si="0"/>
        <v>8.5045608661871053E-2</v>
      </c>
    </row>
    <row r="3" spans="1:3">
      <c r="A3" t="s">
        <v>21664</v>
      </c>
      <c r="B3" t="s">
        <v>3378</v>
      </c>
      <c r="C3">
        <f t="shared" ca="1" si="0"/>
        <v>0.32846753159094311</v>
      </c>
    </row>
    <row r="4" spans="1:3">
      <c r="A4" t="s">
        <v>21292</v>
      </c>
      <c r="B4" t="s">
        <v>21232</v>
      </c>
      <c r="C4">
        <f t="shared" ca="1" si="0"/>
        <v>9.2263596265834802E-2</v>
      </c>
    </row>
    <row r="5" spans="1:3">
      <c r="A5" t="s">
        <v>21857</v>
      </c>
      <c r="B5" t="s">
        <v>21232</v>
      </c>
      <c r="C5">
        <f t="shared" ca="1" si="0"/>
        <v>0.31302109987167159</v>
      </c>
    </row>
    <row r="6" spans="1:3">
      <c r="A6" t="s">
        <v>21807</v>
      </c>
      <c r="B6" t="s">
        <v>21232</v>
      </c>
      <c r="C6">
        <f t="shared" ca="1" si="0"/>
        <v>0.83403802198757648</v>
      </c>
    </row>
    <row r="7" spans="1:3">
      <c r="A7" t="s">
        <v>21241</v>
      </c>
      <c r="B7" t="s">
        <v>21790</v>
      </c>
      <c r="C7">
        <f t="shared" ca="1" si="0"/>
        <v>0.19430732919644333</v>
      </c>
    </row>
    <row r="8" spans="1:3">
      <c r="A8" t="s">
        <v>21278</v>
      </c>
      <c r="B8" t="s">
        <v>21232</v>
      </c>
      <c r="C8">
        <f t="shared" ca="1" si="0"/>
        <v>0.80948303238638131</v>
      </c>
    </row>
    <row r="9" spans="1:3">
      <c r="A9" t="s">
        <v>21681</v>
      </c>
      <c r="B9" t="s">
        <v>21682</v>
      </c>
      <c r="C9">
        <f t="shared" ca="1" si="0"/>
        <v>0.76871176387172291</v>
      </c>
    </row>
    <row r="10" spans="1:3">
      <c r="A10" t="s">
        <v>21741</v>
      </c>
      <c r="B10" t="s">
        <v>7711</v>
      </c>
      <c r="C10">
        <f t="shared" ca="1" si="0"/>
        <v>0.15978128500474387</v>
      </c>
    </row>
    <row r="11" spans="1:3">
      <c r="A11" t="s">
        <v>21310</v>
      </c>
      <c r="B11" t="s">
        <v>21232</v>
      </c>
      <c r="C11">
        <f t="shared" ca="1" si="0"/>
        <v>0.97003756016280751</v>
      </c>
    </row>
    <row r="12" spans="1:3">
      <c r="A12" t="s">
        <v>21768</v>
      </c>
      <c r="B12" t="s">
        <v>21232</v>
      </c>
      <c r="C12">
        <f t="shared" ca="1" si="0"/>
        <v>0.98103623509375459</v>
      </c>
    </row>
    <row r="13" spans="1:3">
      <c r="A13" t="s">
        <v>21843</v>
      </c>
      <c r="B13" t="s">
        <v>21232</v>
      </c>
      <c r="C13">
        <f t="shared" ca="1" si="0"/>
        <v>0.87208174141167893</v>
      </c>
    </row>
    <row r="14" spans="1:3">
      <c r="A14" t="s">
        <v>21316</v>
      </c>
      <c r="B14" t="s">
        <v>21232</v>
      </c>
      <c r="C14">
        <f t="shared" ca="1" si="0"/>
        <v>1.8850138748063738E-2</v>
      </c>
    </row>
    <row r="15" spans="1:3">
      <c r="A15" t="s">
        <v>21260</v>
      </c>
      <c r="B15" t="s">
        <v>21232</v>
      </c>
      <c r="C15">
        <f t="shared" ca="1" si="0"/>
        <v>0.63121562713862933</v>
      </c>
    </row>
    <row r="16" spans="1:3">
      <c r="A16" t="s">
        <v>21748</v>
      </c>
      <c r="B16" t="s">
        <v>21232</v>
      </c>
      <c r="C16">
        <f t="shared" ca="1" si="0"/>
        <v>0.54098412108094207</v>
      </c>
    </row>
    <row r="17" spans="1:3">
      <c r="A17" t="s">
        <v>21665</v>
      </c>
      <c r="B17" t="s">
        <v>9726</v>
      </c>
      <c r="C17">
        <f t="shared" ca="1" si="0"/>
        <v>0.73289219426776964</v>
      </c>
    </row>
    <row r="18" spans="1:3">
      <c r="A18" t="s">
        <v>21710</v>
      </c>
      <c r="B18" t="s">
        <v>21803</v>
      </c>
      <c r="C18">
        <f t="shared" ca="1" si="0"/>
        <v>0.92242410937812802</v>
      </c>
    </row>
    <row r="19" spans="1:3">
      <c r="A19" t="s">
        <v>21313</v>
      </c>
      <c r="B19" t="s">
        <v>21232</v>
      </c>
      <c r="C19">
        <f t="shared" ca="1" si="0"/>
        <v>0.13545326925728896</v>
      </c>
    </row>
    <row r="20" spans="1:3">
      <c r="A20" t="s">
        <v>21726</v>
      </c>
      <c r="B20" t="s">
        <v>21232</v>
      </c>
      <c r="C20">
        <f t="shared" ca="1" si="0"/>
        <v>0.40761491597894028</v>
      </c>
    </row>
    <row r="21" spans="1:3">
      <c r="A21" t="s">
        <v>21833</v>
      </c>
      <c r="B21" t="s">
        <v>21232</v>
      </c>
      <c r="C21">
        <f t="shared" ca="1" si="0"/>
        <v>4.3267789596011852E-2</v>
      </c>
    </row>
    <row r="22" spans="1:3">
      <c r="A22" t="s">
        <v>21694</v>
      </c>
      <c r="B22" t="s">
        <v>21270</v>
      </c>
      <c r="C22">
        <f t="shared" ca="1" si="0"/>
        <v>0.36737135442530444</v>
      </c>
    </row>
    <row r="23" spans="1:3">
      <c r="A23" t="s">
        <v>21877</v>
      </c>
      <c r="B23" t="s">
        <v>21232</v>
      </c>
      <c r="C23">
        <f t="shared" ca="1" si="0"/>
        <v>0.1415926176554404</v>
      </c>
    </row>
    <row r="24" spans="1:3">
      <c r="A24" t="s">
        <v>21738</v>
      </c>
      <c r="B24" t="s">
        <v>17466</v>
      </c>
      <c r="C24">
        <f t="shared" ca="1" si="0"/>
        <v>1.6148442163282706E-2</v>
      </c>
    </row>
    <row r="25" spans="1:3">
      <c r="A25" t="s">
        <v>21258</v>
      </c>
      <c r="B25" t="s">
        <v>21259</v>
      </c>
      <c r="C25">
        <f t="shared" ca="1" si="0"/>
        <v>0.25422637393893843</v>
      </c>
    </row>
    <row r="26" spans="1:3">
      <c r="A26" t="s">
        <v>21277</v>
      </c>
      <c r="B26" t="s">
        <v>21232</v>
      </c>
      <c r="C26">
        <f t="shared" ca="1" si="0"/>
        <v>0.11267624272118471</v>
      </c>
    </row>
    <row r="27" spans="1:3">
      <c r="A27" t="s">
        <v>21822</v>
      </c>
      <c r="B27" t="s">
        <v>21232</v>
      </c>
      <c r="C27">
        <f t="shared" ca="1" si="0"/>
        <v>9.0672691693847507E-2</v>
      </c>
    </row>
    <row r="28" spans="1:3">
      <c r="A28" t="s">
        <v>21830</v>
      </c>
      <c r="B28" t="s">
        <v>21232</v>
      </c>
      <c r="C28">
        <f t="shared" ca="1" si="0"/>
        <v>0.54789800603599548</v>
      </c>
    </row>
    <row r="29" spans="1:3">
      <c r="A29" t="s">
        <v>21775</v>
      </c>
      <c r="B29" t="s">
        <v>20744</v>
      </c>
      <c r="C29">
        <f t="shared" ca="1" si="0"/>
        <v>0.84220648114671837</v>
      </c>
    </row>
    <row r="30" spans="1:3">
      <c r="A30" t="s">
        <v>21763</v>
      </c>
      <c r="B30" t="s">
        <v>18042</v>
      </c>
      <c r="C30">
        <f t="shared" ca="1" si="0"/>
        <v>0.33044285797150286</v>
      </c>
    </row>
    <row r="31" spans="1:3">
      <c r="A31" t="s">
        <v>21700</v>
      </c>
      <c r="B31" t="s">
        <v>7675</v>
      </c>
      <c r="C31">
        <f t="shared" ca="1" si="0"/>
        <v>6.2976460957812286E-2</v>
      </c>
    </row>
    <row r="32" spans="1:3">
      <c r="A32" t="s">
        <v>21814</v>
      </c>
      <c r="B32" t="s">
        <v>21232</v>
      </c>
      <c r="C32">
        <f t="shared" ca="1" si="0"/>
        <v>0.47268136376654335</v>
      </c>
    </row>
    <row r="33" spans="1:3">
      <c r="A33" t="s">
        <v>21315</v>
      </c>
      <c r="B33" t="s">
        <v>21232</v>
      </c>
      <c r="C33">
        <f t="shared" ca="1" si="0"/>
        <v>0.3393948590491177</v>
      </c>
    </row>
    <row r="34" spans="1:3">
      <c r="A34" t="s">
        <v>21852</v>
      </c>
      <c r="B34" t="s">
        <v>21232</v>
      </c>
      <c r="C34">
        <f t="shared" ca="1" si="0"/>
        <v>0.37592514051868475</v>
      </c>
    </row>
    <row r="35" spans="1:3">
      <c r="A35" t="s">
        <v>21222</v>
      </c>
      <c r="B35" t="s">
        <v>21779</v>
      </c>
      <c r="C35">
        <f t="shared" ca="1" si="0"/>
        <v>0.97899332387052007</v>
      </c>
    </row>
    <row r="36" spans="1:3">
      <c r="A36" t="s">
        <v>21233</v>
      </c>
      <c r="B36" t="s">
        <v>21232</v>
      </c>
      <c r="C36">
        <f t="shared" ca="1" si="0"/>
        <v>0.68234786353732657</v>
      </c>
    </row>
    <row r="37" spans="1:3">
      <c r="A37" t="s">
        <v>21701</v>
      </c>
      <c r="B37" t="s">
        <v>12710</v>
      </c>
      <c r="C37">
        <f t="shared" ca="1" si="0"/>
        <v>0.73423613879742422</v>
      </c>
    </row>
    <row r="38" spans="1:3">
      <c r="A38" t="s">
        <v>21858</v>
      </c>
      <c r="B38" t="s">
        <v>21232</v>
      </c>
      <c r="C38">
        <f t="shared" ca="1" si="0"/>
        <v>0.52508823858887621</v>
      </c>
    </row>
    <row r="39" spans="1:3">
      <c r="A39" t="s">
        <v>21669</v>
      </c>
      <c r="B39" t="s">
        <v>21232</v>
      </c>
      <c r="C39">
        <f t="shared" ca="1" si="0"/>
        <v>9.8569329847648324E-2</v>
      </c>
    </row>
    <row r="40" spans="1:3">
      <c r="A40" t="s">
        <v>21760</v>
      </c>
      <c r="B40" t="s">
        <v>21232</v>
      </c>
      <c r="C40">
        <f t="shared" ca="1" si="0"/>
        <v>0.86004321409577134</v>
      </c>
    </row>
    <row r="41" spans="1:3">
      <c r="A41" t="s">
        <v>21823</v>
      </c>
      <c r="B41" t="s">
        <v>21232</v>
      </c>
      <c r="C41">
        <f t="shared" ca="1" si="0"/>
        <v>0.94412957204802594</v>
      </c>
    </row>
    <row r="42" spans="1:3">
      <c r="A42" t="s">
        <v>21758</v>
      </c>
      <c r="B42" t="s">
        <v>21232</v>
      </c>
      <c r="C42">
        <f t="shared" ca="1" si="0"/>
        <v>0.87815836017591209</v>
      </c>
    </row>
    <row r="43" spans="1:3">
      <c r="A43" t="s">
        <v>21279</v>
      </c>
      <c r="B43" t="s">
        <v>21232</v>
      </c>
      <c r="C43">
        <f t="shared" ca="1" si="0"/>
        <v>0.69673199909714578</v>
      </c>
    </row>
    <row r="44" spans="1:3">
      <c r="A44" t="s">
        <v>21291</v>
      </c>
      <c r="B44" t="s">
        <v>21232</v>
      </c>
      <c r="C44">
        <f t="shared" ca="1" si="0"/>
        <v>0.18024092871772923</v>
      </c>
    </row>
    <row r="45" spans="1:3">
      <c r="A45" t="s">
        <v>21251</v>
      </c>
      <c r="B45" t="s">
        <v>7874</v>
      </c>
      <c r="C45">
        <f t="shared" ca="1" si="0"/>
        <v>0.60435767763691894</v>
      </c>
    </row>
    <row r="46" spans="1:3">
      <c r="A46" t="s">
        <v>21234</v>
      </c>
      <c r="B46" t="s">
        <v>5610</v>
      </c>
      <c r="C46">
        <f t="shared" ca="1" si="0"/>
        <v>0.41831127878625363</v>
      </c>
    </row>
    <row r="47" spans="1:3">
      <c r="A47" t="s">
        <v>21249</v>
      </c>
      <c r="B47" t="s">
        <v>21232</v>
      </c>
      <c r="C47">
        <f t="shared" ca="1" si="0"/>
        <v>0.5341021900466274</v>
      </c>
    </row>
    <row r="48" spans="1:3">
      <c r="A48" t="s">
        <v>21774</v>
      </c>
      <c r="B48" t="s">
        <v>21232</v>
      </c>
      <c r="C48">
        <f t="shared" ca="1" si="0"/>
        <v>0.15313739930851966</v>
      </c>
    </row>
    <row r="49" spans="1:3">
      <c r="A49" t="s">
        <v>21855</v>
      </c>
      <c r="B49" t="s">
        <v>21232</v>
      </c>
      <c r="C49">
        <f t="shared" ca="1" si="0"/>
        <v>0.82393666944839494</v>
      </c>
    </row>
    <row r="50" spans="1:3">
      <c r="A50" t="s">
        <v>21269</v>
      </c>
      <c r="B50" t="s">
        <v>21798</v>
      </c>
      <c r="C50">
        <f t="shared" ca="1" si="0"/>
        <v>0.26820087158798567</v>
      </c>
    </row>
    <row r="51" spans="1:3">
      <c r="A51" t="s">
        <v>21658</v>
      </c>
      <c r="B51" t="s">
        <v>21232</v>
      </c>
      <c r="C51">
        <f t="shared" ca="1" si="0"/>
        <v>0.49257840124148533</v>
      </c>
    </row>
    <row r="52" spans="1:3">
      <c r="A52" t="s">
        <v>21734</v>
      </c>
      <c r="B52" t="s">
        <v>21232</v>
      </c>
      <c r="C52">
        <f t="shared" ca="1" si="0"/>
        <v>0.31156453872372292</v>
      </c>
    </row>
    <row r="53" spans="1:3">
      <c r="A53" t="s">
        <v>21880</v>
      </c>
      <c r="B53" t="s">
        <v>21232</v>
      </c>
      <c r="C53">
        <f t="shared" ca="1" si="0"/>
        <v>0.18301844853754168</v>
      </c>
    </row>
    <row r="54" spans="1:3">
      <c r="A54" t="s">
        <v>21730</v>
      </c>
      <c r="B54" t="s">
        <v>21232</v>
      </c>
      <c r="C54">
        <f t="shared" ca="1" si="0"/>
        <v>0.25834609410482046</v>
      </c>
    </row>
    <row r="55" spans="1:3">
      <c r="A55" t="s">
        <v>21844</v>
      </c>
      <c r="B55" t="s">
        <v>21232</v>
      </c>
      <c r="C55">
        <f t="shared" ca="1" si="0"/>
        <v>0.57301790522521301</v>
      </c>
    </row>
    <row r="56" spans="1:3">
      <c r="A56" t="s">
        <v>21834</v>
      </c>
      <c r="B56" t="s">
        <v>7887</v>
      </c>
      <c r="C56">
        <f t="shared" ca="1" si="0"/>
        <v>0.55601156892035308</v>
      </c>
    </row>
    <row r="57" spans="1:3">
      <c r="A57" t="s">
        <v>21864</v>
      </c>
      <c r="B57" t="s">
        <v>21232</v>
      </c>
      <c r="C57">
        <f t="shared" ca="1" si="0"/>
        <v>0.51283946205573594</v>
      </c>
    </row>
    <row r="58" spans="1:3">
      <c r="A58" t="s">
        <v>21321</v>
      </c>
      <c r="B58" t="s">
        <v>21232</v>
      </c>
      <c r="C58">
        <f t="shared" ca="1" si="0"/>
        <v>0.73472425776369532</v>
      </c>
    </row>
    <row r="59" spans="1:3">
      <c r="A59" t="s">
        <v>21767</v>
      </c>
      <c r="B59" t="s">
        <v>6249</v>
      </c>
      <c r="C59">
        <f t="shared" ca="1" si="0"/>
        <v>0.52712721982722177</v>
      </c>
    </row>
    <row r="60" spans="1:3">
      <c r="A60" t="s">
        <v>21283</v>
      </c>
      <c r="B60" t="s">
        <v>6165</v>
      </c>
      <c r="C60">
        <f t="shared" ca="1" si="0"/>
        <v>5.7077844498365171E-2</v>
      </c>
    </row>
    <row r="61" spans="1:3">
      <c r="A61" t="s">
        <v>21805</v>
      </c>
      <c r="B61" t="s">
        <v>21232</v>
      </c>
      <c r="C61">
        <f t="shared" ca="1" si="0"/>
        <v>0.28125093555789804</v>
      </c>
    </row>
    <row r="62" spans="1:3">
      <c r="A62" t="s">
        <v>21740</v>
      </c>
      <c r="B62" t="s">
        <v>21232</v>
      </c>
      <c r="C62">
        <f t="shared" ca="1" si="0"/>
        <v>0.86321515114849146</v>
      </c>
    </row>
    <row r="63" spans="1:3">
      <c r="A63" t="s">
        <v>21698</v>
      </c>
      <c r="B63" t="s">
        <v>19228</v>
      </c>
      <c r="C63">
        <f t="shared" ca="1" si="0"/>
        <v>0.2826783273091632</v>
      </c>
    </row>
    <row r="64" spans="1:3">
      <c r="A64" t="s">
        <v>21879</v>
      </c>
      <c r="B64" t="s">
        <v>21232</v>
      </c>
      <c r="C64">
        <f t="shared" ca="1" si="0"/>
        <v>0.74495422283586676</v>
      </c>
    </row>
    <row r="65" spans="1:3">
      <c r="A65" t="s">
        <v>21290</v>
      </c>
      <c r="B65" t="s">
        <v>21232</v>
      </c>
      <c r="C65">
        <f t="shared" ref="C65:C128" ca="1" si="1">RAND()</f>
        <v>0.53650668583509731</v>
      </c>
    </row>
    <row r="66" spans="1:3">
      <c r="A66" t="s">
        <v>21708</v>
      </c>
      <c r="B66" t="s">
        <v>21232</v>
      </c>
      <c r="C66">
        <f t="shared" ca="1" si="1"/>
        <v>0.71007956642048053</v>
      </c>
    </row>
    <row r="67" spans="1:3">
      <c r="A67" t="s">
        <v>21308</v>
      </c>
      <c r="B67" t="s">
        <v>21802</v>
      </c>
      <c r="C67">
        <f t="shared" ca="1" si="1"/>
        <v>0.57977117855402438</v>
      </c>
    </row>
    <row r="68" spans="1:3">
      <c r="A68" t="s">
        <v>21264</v>
      </c>
      <c r="B68" t="s">
        <v>21232</v>
      </c>
      <c r="C68">
        <f t="shared" ca="1" si="1"/>
        <v>0.82923774263634253</v>
      </c>
    </row>
    <row r="69" spans="1:3">
      <c r="A69" t="s">
        <v>21281</v>
      </c>
      <c r="B69" t="s">
        <v>21232</v>
      </c>
      <c r="C69">
        <f t="shared" ca="1" si="1"/>
        <v>0.99023127224679608</v>
      </c>
    </row>
    <row r="70" spans="1:3">
      <c r="A70" t="s">
        <v>21224</v>
      </c>
      <c r="B70" t="s">
        <v>21781</v>
      </c>
      <c r="C70">
        <f t="shared" ca="1" si="1"/>
        <v>0.76343051967155684</v>
      </c>
    </row>
    <row r="71" spans="1:3">
      <c r="A71" t="s">
        <v>21671</v>
      </c>
      <c r="B71" t="s">
        <v>21232</v>
      </c>
      <c r="C71">
        <f t="shared" ca="1" si="1"/>
        <v>0.18607600666912483</v>
      </c>
    </row>
    <row r="72" spans="1:3">
      <c r="A72" t="s">
        <v>21742</v>
      </c>
      <c r="B72" t="s">
        <v>21232</v>
      </c>
      <c r="C72">
        <f t="shared" ca="1" si="1"/>
        <v>0.54077367811065136</v>
      </c>
    </row>
    <row r="73" spans="1:3">
      <c r="A73" t="s">
        <v>21295</v>
      </c>
      <c r="B73" t="s">
        <v>21232</v>
      </c>
      <c r="C73">
        <f t="shared" ca="1" si="1"/>
        <v>0.5001790856267706</v>
      </c>
    </row>
    <row r="74" spans="1:3">
      <c r="A74" t="s">
        <v>21691</v>
      </c>
      <c r="B74" t="s">
        <v>843</v>
      </c>
      <c r="C74">
        <f t="shared" ca="1" si="1"/>
        <v>0.59510991041338446</v>
      </c>
    </row>
    <row r="75" spans="1:3">
      <c r="A75" t="s">
        <v>21221</v>
      </c>
      <c r="B75" t="s">
        <v>21778</v>
      </c>
      <c r="C75">
        <f t="shared" ca="1" si="1"/>
        <v>0.34145210985856267</v>
      </c>
    </row>
    <row r="76" spans="1:3">
      <c r="A76" t="s">
        <v>21225</v>
      </c>
      <c r="B76" t="s">
        <v>21782</v>
      </c>
      <c r="C76">
        <f t="shared" ca="1" si="1"/>
        <v>0.81887958005754136</v>
      </c>
    </row>
    <row r="77" spans="1:3">
      <c r="A77" t="s">
        <v>21229</v>
      </c>
      <c r="B77" t="s">
        <v>21786</v>
      </c>
      <c r="C77">
        <f t="shared" ca="1" si="1"/>
        <v>0.88768219593686537</v>
      </c>
    </row>
    <row r="78" spans="1:3">
      <c r="A78" t="s">
        <v>21288</v>
      </c>
      <c r="B78" t="s">
        <v>6702</v>
      </c>
      <c r="C78">
        <f t="shared" ca="1" si="1"/>
        <v>0.3480411544056522</v>
      </c>
    </row>
    <row r="79" spans="1:3">
      <c r="A79" t="s">
        <v>21303</v>
      </c>
      <c r="B79" t="s">
        <v>21232</v>
      </c>
      <c r="C79">
        <f t="shared" ca="1" si="1"/>
        <v>0.39212618913315445</v>
      </c>
    </row>
    <row r="80" spans="1:3">
      <c r="A80" t="s">
        <v>21246</v>
      </c>
      <c r="B80" t="s">
        <v>21792</v>
      </c>
      <c r="C80">
        <f t="shared" ca="1" si="1"/>
        <v>5.3563608062387247E-2</v>
      </c>
    </row>
    <row r="81" spans="1:3">
      <c r="A81" t="s">
        <v>21820</v>
      </c>
      <c r="B81" t="s">
        <v>6411</v>
      </c>
      <c r="C81">
        <f t="shared" ca="1" si="1"/>
        <v>0.47867970453596664</v>
      </c>
    </row>
    <row r="82" spans="1:3">
      <c r="A82" t="s">
        <v>21296</v>
      </c>
      <c r="B82" t="s">
        <v>7850</v>
      </c>
      <c r="C82">
        <f t="shared" ca="1" si="1"/>
        <v>0.92407351424895467</v>
      </c>
    </row>
    <row r="83" spans="1:3">
      <c r="A83" t="s">
        <v>21257</v>
      </c>
      <c r="B83" t="s">
        <v>6505</v>
      </c>
      <c r="C83">
        <f t="shared" ca="1" si="1"/>
        <v>6.9036633682773352E-2</v>
      </c>
    </row>
    <row r="84" spans="1:3">
      <c r="A84" t="s">
        <v>21252</v>
      </c>
      <c r="B84" t="s">
        <v>21794</v>
      </c>
      <c r="C84">
        <f t="shared" ca="1" si="1"/>
        <v>0.11173985537591102</v>
      </c>
    </row>
    <row r="85" spans="1:3">
      <c r="A85" t="s">
        <v>21709</v>
      </c>
      <c r="B85" t="s">
        <v>21232</v>
      </c>
      <c r="C85">
        <f t="shared" ca="1" si="1"/>
        <v>0.58681620813410107</v>
      </c>
    </row>
    <row r="86" spans="1:3">
      <c r="A86" t="s">
        <v>21248</v>
      </c>
      <c r="B86" t="s">
        <v>21793</v>
      </c>
      <c r="C86">
        <f t="shared" ca="1" si="1"/>
        <v>0.82397302225142133</v>
      </c>
    </row>
    <row r="87" spans="1:3">
      <c r="A87" t="s">
        <v>21772</v>
      </c>
      <c r="B87" t="s">
        <v>21773</v>
      </c>
      <c r="C87">
        <f t="shared" ca="1" si="1"/>
        <v>3.4621866366443266E-2</v>
      </c>
    </row>
    <row r="88" spans="1:3">
      <c r="A88" t="s">
        <v>21699</v>
      </c>
      <c r="B88" t="s">
        <v>21232</v>
      </c>
      <c r="C88">
        <f t="shared" ca="1" si="1"/>
        <v>0.95484743195135502</v>
      </c>
    </row>
    <row r="89" spans="1:3">
      <c r="A89" t="s">
        <v>21707</v>
      </c>
      <c r="B89" t="s">
        <v>21232</v>
      </c>
      <c r="C89">
        <f t="shared" ca="1" si="1"/>
        <v>0.38991406205280488</v>
      </c>
    </row>
    <row r="90" spans="1:3">
      <c r="A90" t="s">
        <v>21863</v>
      </c>
      <c r="B90" t="s">
        <v>21232</v>
      </c>
      <c r="C90">
        <f t="shared" ca="1" si="1"/>
        <v>0.29646492342626951</v>
      </c>
    </row>
    <row r="91" spans="1:3">
      <c r="A91" t="s">
        <v>21688</v>
      </c>
      <c r="B91" t="s">
        <v>21232</v>
      </c>
      <c r="C91">
        <f t="shared" ca="1" si="1"/>
        <v>0.47692121126007181</v>
      </c>
    </row>
    <row r="92" spans="1:3">
      <c r="A92" t="s">
        <v>21305</v>
      </c>
      <c r="B92" t="s">
        <v>21232</v>
      </c>
      <c r="C92">
        <f t="shared" ca="1" si="1"/>
        <v>0.61017738379541375</v>
      </c>
    </row>
    <row r="93" spans="1:3">
      <c r="A93" t="s">
        <v>21309</v>
      </c>
      <c r="B93" t="s">
        <v>21232</v>
      </c>
      <c r="C93">
        <f t="shared" ca="1" si="1"/>
        <v>0.20229288013552171</v>
      </c>
    </row>
    <row r="94" spans="1:3">
      <c r="A94" t="s">
        <v>21695</v>
      </c>
      <c r="B94" t="s">
        <v>21232</v>
      </c>
      <c r="C94">
        <f t="shared" ca="1" si="1"/>
        <v>0.60859847942166911</v>
      </c>
    </row>
    <row r="95" spans="1:3">
      <c r="A95" t="s">
        <v>21835</v>
      </c>
      <c r="B95" t="s">
        <v>5795</v>
      </c>
      <c r="C95">
        <f t="shared" ca="1" si="1"/>
        <v>0.7933716470988017</v>
      </c>
    </row>
    <row r="96" spans="1:3">
      <c r="A96" t="s">
        <v>21298</v>
      </c>
      <c r="B96" t="s">
        <v>15234</v>
      </c>
      <c r="C96">
        <f t="shared" ca="1" si="1"/>
        <v>0.71672383094138603</v>
      </c>
    </row>
    <row r="97" spans="1:3">
      <c r="A97" t="s">
        <v>21285</v>
      </c>
      <c r="B97" t="s">
        <v>21232</v>
      </c>
      <c r="C97">
        <f t="shared" ca="1" si="1"/>
        <v>0.38108709074296043</v>
      </c>
    </row>
    <row r="98" spans="1:3">
      <c r="A98" t="s">
        <v>21875</v>
      </c>
      <c r="B98" t="s">
        <v>21232</v>
      </c>
      <c r="C98">
        <f t="shared" ca="1" si="1"/>
        <v>7.8317959015518079E-2</v>
      </c>
    </row>
    <row r="99" spans="1:3">
      <c r="A99" t="s">
        <v>21859</v>
      </c>
      <c r="B99" t="s">
        <v>21232</v>
      </c>
      <c r="C99">
        <f t="shared" ca="1" si="1"/>
        <v>0.85614911918365177</v>
      </c>
    </row>
    <row r="100" spans="1:3">
      <c r="A100" t="s">
        <v>21840</v>
      </c>
      <c r="B100" t="s">
        <v>21232</v>
      </c>
      <c r="C100">
        <f t="shared" ca="1" si="1"/>
        <v>2.1136330078136645E-2</v>
      </c>
    </row>
    <row r="101" spans="1:3">
      <c r="A101" t="s">
        <v>21286</v>
      </c>
      <c r="B101" t="s">
        <v>21781</v>
      </c>
      <c r="C101">
        <f t="shared" ca="1" si="1"/>
        <v>0.19284688408253048</v>
      </c>
    </row>
    <row r="102" spans="1:3">
      <c r="A102" t="s">
        <v>21766</v>
      </c>
      <c r="B102" t="s">
        <v>6058</v>
      </c>
      <c r="C102">
        <f t="shared" ca="1" si="1"/>
        <v>0.3614512354434547</v>
      </c>
    </row>
    <row r="103" spans="1:3">
      <c r="A103" t="s">
        <v>21804</v>
      </c>
      <c r="B103" t="s">
        <v>21232</v>
      </c>
      <c r="C103">
        <f t="shared" ca="1" si="1"/>
        <v>0.92880489301344471</v>
      </c>
    </row>
    <row r="104" spans="1:3">
      <c r="A104" t="s">
        <v>21839</v>
      </c>
      <c r="B104" t="s">
        <v>21232</v>
      </c>
      <c r="C104">
        <f t="shared" ca="1" si="1"/>
        <v>0.84879297958065125</v>
      </c>
    </row>
    <row r="105" spans="1:3">
      <c r="A105" t="s">
        <v>21809</v>
      </c>
      <c r="B105" t="s">
        <v>21232</v>
      </c>
      <c r="C105">
        <f t="shared" ca="1" si="1"/>
        <v>0.39939612795768531</v>
      </c>
    </row>
    <row r="106" spans="1:3">
      <c r="A106" t="s">
        <v>21659</v>
      </c>
      <c r="B106" t="s">
        <v>21660</v>
      </c>
      <c r="C106">
        <f t="shared" ca="1" si="1"/>
        <v>0.67857466736086158</v>
      </c>
    </row>
    <row r="107" spans="1:3">
      <c r="A107" t="s">
        <v>21685</v>
      </c>
      <c r="B107" t="s">
        <v>21232</v>
      </c>
      <c r="C107">
        <f t="shared" ca="1" si="1"/>
        <v>0.22950210369822088</v>
      </c>
    </row>
    <row r="108" spans="1:3">
      <c r="A108" t="s">
        <v>21307</v>
      </c>
      <c r="B108" t="s">
        <v>21232</v>
      </c>
      <c r="C108">
        <f t="shared" ca="1" si="1"/>
        <v>0.41348988677544207</v>
      </c>
    </row>
    <row r="109" spans="1:3">
      <c r="A109" t="s">
        <v>21673</v>
      </c>
      <c r="B109" t="s">
        <v>464</v>
      </c>
      <c r="C109">
        <f t="shared" ca="1" si="1"/>
        <v>0.65481505079291602</v>
      </c>
    </row>
    <row r="110" spans="1:3">
      <c r="A110" t="s">
        <v>21723</v>
      </c>
      <c r="B110" t="s">
        <v>21232</v>
      </c>
      <c r="C110">
        <f t="shared" ca="1" si="1"/>
        <v>0.14128202279027213</v>
      </c>
    </row>
    <row r="111" spans="1:3">
      <c r="A111" t="s">
        <v>21318</v>
      </c>
      <c r="B111" t="s">
        <v>21232</v>
      </c>
      <c r="C111">
        <f t="shared" ca="1" si="1"/>
        <v>0.6514439300153767</v>
      </c>
    </row>
    <row r="112" spans="1:3">
      <c r="A112" t="s">
        <v>21827</v>
      </c>
      <c r="B112" t="s">
        <v>21232</v>
      </c>
      <c r="C112">
        <f t="shared" ca="1" si="1"/>
        <v>0.68420410352544914</v>
      </c>
    </row>
    <row r="113" spans="1:3">
      <c r="A113" t="s">
        <v>21667</v>
      </c>
      <c r="B113" t="s">
        <v>21232</v>
      </c>
      <c r="C113">
        <f t="shared" ca="1" si="1"/>
        <v>0.74501441928845635</v>
      </c>
    </row>
    <row r="114" spans="1:3">
      <c r="A114" t="s">
        <v>21757</v>
      </c>
      <c r="B114" t="s">
        <v>21232</v>
      </c>
      <c r="C114">
        <f t="shared" ca="1" si="1"/>
        <v>0.16692592391637262</v>
      </c>
    </row>
    <row r="115" spans="1:3">
      <c r="A115" t="s">
        <v>21228</v>
      </c>
      <c r="B115" t="s">
        <v>21785</v>
      </c>
      <c r="C115">
        <f t="shared" ca="1" si="1"/>
        <v>8.1897290312396342E-2</v>
      </c>
    </row>
    <row r="116" spans="1:3">
      <c r="A116" t="s">
        <v>21769</v>
      </c>
      <c r="B116" t="s">
        <v>21232</v>
      </c>
      <c r="C116">
        <f t="shared" ca="1" si="1"/>
        <v>0.33785412679498361</v>
      </c>
    </row>
    <row r="117" spans="1:3">
      <c r="A117" t="s">
        <v>21746</v>
      </c>
      <c r="B117" t="s">
        <v>21232</v>
      </c>
      <c r="C117">
        <f t="shared" ca="1" si="1"/>
        <v>0.10444964992916184</v>
      </c>
    </row>
    <row r="118" spans="1:3">
      <c r="A118" t="s">
        <v>21293</v>
      </c>
      <c r="B118" t="s">
        <v>5568</v>
      </c>
      <c r="C118">
        <f t="shared" ca="1" si="1"/>
        <v>0.81911211581308296</v>
      </c>
    </row>
    <row r="119" spans="1:3">
      <c r="A119" t="s">
        <v>21267</v>
      </c>
      <c r="B119" t="s">
        <v>21232</v>
      </c>
      <c r="C119">
        <f t="shared" ca="1" si="1"/>
        <v>0.91345563992774625</v>
      </c>
    </row>
    <row r="120" spans="1:3">
      <c r="A120" t="s">
        <v>21743</v>
      </c>
      <c r="B120" t="s">
        <v>21232</v>
      </c>
      <c r="C120">
        <f t="shared" ca="1" si="1"/>
        <v>0.7128598228925388</v>
      </c>
    </row>
    <row r="121" spans="1:3">
      <c r="A121" t="s">
        <v>21866</v>
      </c>
      <c r="B121" t="s">
        <v>21232</v>
      </c>
      <c r="C121">
        <f t="shared" ca="1" si="1"/>
        <v>0.77893521005024136</v>
      </c>
    </row>
    <row r="122" spans="1:3">
      <c r="A122" t="s">
        <v>21666</v>
      </c>
      <c r="B122" t="s">
        <v>21232</v>
      </c>
      <c r="C122">
        <f t="shared" ca="1" si="1"/>
        <v>0.6215818217159258</v>
      </c>
    </row>
    <row r="123" spans="1:3">
      <c r="A123" t="s">
        <v>21662</v>
      </c>
      <c r="B123" t="s">
        <v>21232</v>
      </c>
      <c r="C123">
        <f t="shared" ca="1" si="1"/>
        <v>0.8216151857871572</v>
      </c>
    </row>
    <row r="124" spans="1:3">
      <c r="A124" t="s">
        <v>21722</v>
      </c>
      <c r="B124" t="s">
        <v>21232</v>
      </c>
      <c r="C124">
        <f t="shared" ca="1" si="1"/>
        <v>0.12607476033769249</v>
      </c>
    </row>
    <row r="125" spans="1:3">
      <c r="A125" t="s">
        <v>21684</v>
      </c>
      <c r="B125" t="s">
        <v>21232</v>
      </c>
      <c r="C125">
        <f t="shared" ca="1" si="1"/>
        <v>0.86599528073599252</v>
      </c>
    </row>
    <row r="126" spans="1:3">
      <c r="A126" t="s">
        <v>21816</v>
      </c>
      <c r="B126" t="s">
        <v>21232</v>
      </c>
      <c r="C126">
        <f t="shared" ca="1" si="1"/>
        <v>0.12510473476180395</v>
      </c>
    </row>
    <row r="127" spans="1:3">
      <c r="A127" t="s">
        <v>21294</v>
      </c>
      <c r="B127" t="s">
        <v>8180</v>
      </c>
      <c r="C127">
        <f t="shared" ca="1" si="1"/>
        <v>0.89242412725079712</v>
      </c>
    </row>
    <row r="128" spans="1:3">
      <c r="A128" t="s">
        <v>21720</v>
      </c>
      <c r="B128" t="s">
        <v>21232</v>
      </c>
      <c r="C128">
        <f t="shared" ca="1" si="1"/>
        <v>0.19857592907433019</v>
      </c>
    </row>
    <row r="129" spans="1:3">
      <c r="A129" t="s">
        <v>21311</v>
      </c>
      <c r="B129" t="s">
        <v>21232</v>
      </c>
      <c r="C129">
        <f t="shared" ref="C129:C192" ca="1" si="2">RAND()</f>
        <v>2.0905481526087621E-2</v>
      </c>
    </row>
    <row r="130" spans="1:3">
      <c r="A130" t="s">
        <v>21247</v>
      </c>
      <c r="B130" t="s">
        <v>21232</v>
      </c>
      <c r="C130">
        <f t="shared" ca="1" si="2"/>
        <v>0.49014212004238555</v>
      </c>
    </row>
    <row r="131" spans="1:3">
      <c r="A131" t="s">
        <v>21255</v>
      </c>
      <c r="B131" t="s">
        <v>11097</v>
      </c>
      <c r="C131">
        <f t="shared" ca="1" si="2"/>
        <v>0.97937740816417873</v>
      </c>
    </row>
    <row r="132" spans="1:3">
      <c r="A132" t="s">
        <v>21314</v>
      </c>
      <c r="B132" t="s">
        <v>21232</v>
      </c>
      <c r="C132">
        <f t="shared" ca="1" si="2"/>
        <v>0.22707487602995946</v>
      </c>
    </row>
    <row r="133" spans="1:3">
      <c r="A133" t="s">
        <v>21679</v>
      </c>
      <c r="B133" t="s">
        <v>10825</v>
      </c>
      <c r="C133">
        <f t="shared" ca="1" si="2"/>
        <v>0.46139333563159612</v>
      </c>
    </row>
    <row r="134" spans="1:3">
      <c r="A134" t="s">
        <v>21306</v>
      </c>
      <c r="B134" t="s">
        <v>8180</v>
      </c>
      <c r="C134">
        <f t="shared" ca="1" si="2"/>
        <v>7.3004449361142698E-2</v>
      </c>
    </row>
    <row r="135" spans="1:3">
      <c r="A135" t="s">
        <v>21672</v>
      </c>
      <c r="B135" t="s">
        <v>8180</v>
      </c>
      <c r="C135">
        <f t="shared" ca="1" si="2"/>
        <v>3.8289669945477889E-2</v>
      </c>
    </row>
    <row r="136" spans="1:3">
      <c r="A136" t="s">
        <v>21747</v>
      </c>
      <c r="B136" t="s">
        <v>21232</v>
      </c>
      <c r="C136">
        <f t="shared" ca="1" si="2"/>
        <v>0.88638795090101963</v>
      </c>
    </row>
    <row r="137" spans="1:3">
      <c r="A137" t="s">
        <v>21702</v>
      </c>
      <c r="B137" t="s">
        <v>21232</v>
      </c>
      <c r="C137">
        <f t="shared" ca="1" si="2"/>
        <v>0.20248732931940872</v>
      </c>
    </row>
    <row r="138" spans="1:3">
      <c r="A138" t="s">
        <v>21755</v>
      </c>
      <c r="B138" t="s">
        <v>21232</v>
      </c>
      <c r="C138">
        <f t="shared" ca="1" si="2"/>
        <v>0.36784580006201117</v>
      </c>
    </row>
    <row r="139" spans="1:3">
      <c r="A139" t="s">
        <v>21284</v>
      </c>
      <c r="B139" t="s">
        <v>21232</v>
      </c>
      <c r="C139">
        <f t="shared" ca="1" si="2"/>
        <v>0.7784250824950435</v>
      </c>
    </row>
    <row r="140" spans="1:3">
      <c r="A140" t="s">
        <v>21705</v>
      </c>
      <c r="B140" t="s">
        <v>21232</v>
      </c>
      <c r="C140">
        <f t="shared" ca="1" si="2"/>
        <v>0.82247468179077399</v>
      </c>
    </row>
    <row r="141" spans="1:3">
      <c r="A141" t="s">
        <v>21728</v>
      </c>
      <c r="B141" t="s">
        <v>9113</v>
      </c>
      <c r="C141">
        <f t="shared" ca="1" si="2"/>
        <v>0.91965097503939353</v>
      </c>
    </row>
    <row r="142" spans="1:3">
      <c r="A142" t="s">
        <v>21245</v>
      </c>
      <c r="B142" t="s">
        <v>1802</v>
      </c>
      <c r="C142">
        <f t="shared" ca="1" si="2"/>
        <v>0.61022374113083588</v>
      </c>
    </row>
    <row r="143" spans="1:3">
      <c r="A143" t="s">
        <v>21650</v>
      </c>
      <c r="B143" t="s">
        <v>21232</v>
      </c>
      <c r="C143">
        <f t="shared" ca="1" si="2"/>
        <v>0.95175993943794746</v>
      </c>
    </row>
    <row r="144" spans="1:3">
      <c r="A144" t="s">
        <v>21849</v>
      </c>
      <c r="B144" t="s">
        <v>21232</v>
      </c>
      <c r="C144">
        <f t="shared" ca="1" si="2"/>
        <v>9.2867191794879234E-2</v>
      </c>
    </row>
    <row r="145" spans="1:3">
      <c r="A145" t="s">
        <v>21651</v>
      </c>
      <c r="B145" t="s">
        <v>21232</v>
      </c>
      <c r="C145">
        <f t="shared" ca="1" si="2"/>
        <v>6.8204639000262191E-2</v>
      </c>
    </row>
    <row r="146" spans="1:3">
      <c r="A146" t="s">
        <v>21718</v>
      </c>
      <c r="B146" t="s">
        <v>21232</v>
      </c>
      <c r="C146">
        <f t="shared" ca="1" si="2"/>
        <v>0.16837919233986454</v>
      </c>
    </row>
    <row r="147" spans="1:3">
      <c r="A147" t="s">
        <v>21848</v>
      </c>
      <c r="B147" t="s">
        <v>10250</v>
      </c>
      <c r="C147">
        <f t="shared" ca="1" si="2"/>
        <v>0.67869306628830739</v>
      </c>
    </row>
    <row r="148" spans="1:3">
      <c r="A148" t="s">
        <v>21876</v>
      </c>
      <c r="B148" t="s">
        <v>21232</v>
      </c>
      <c r="C148">
        <f t="shared" ca="1" si="2"/>
        <v>8.1987516237196467E-2</v>
      </c>
    </row>
    <row r="149" spans="1:3">
      <c r="A149" t="s">
        <v>21668</v>
      </c>
      <c r="B149" t="s">
        <v>21232</v>
      </c>
      <c r="C149">
        <f t="shared" ca="1" si="2"/>
        <v>0.26534752933333783</v>
      </c>
    </row>
    <row r="150" spans="1:3">
      <c r="A150" t="s">
        <v>21808</v>
      </c>
      <c r="B150" t="s">
        <v>21232</v>
      </c>
      <c r="C150">
        <f t="shared" ca="1" si="2"/>
        <v>9.8749966374258147E-2</v>
      </c>
    </row>
    <row r="151" spans="1:3">
      <c r="A151" t="s">
        <v>21262</v>
      </c>
      <c r="B151" t="s">
        <v>21796</v>
      </c>
      <c r="C151">
        <f t="shared" ca="1" si="2"/>
        <v>0.95999806315438219</v>
      </c>
    </row>
    <row r="152" spans="1:3">
      <c r="A152" t="s">
        <v>21254</v>
      </c>
      <c r="B152" t="s">
        <v>21795</v>
      </c>
      <c r="C152">
        <f t="shared" ca="1" si="2"/>
        <v>0.61454929243858469</v>
      </c>
    </row>
    <row r="153" spans="1:3">
      <c r="A153" t="s">
        <v>21829</v>
      </c>
      <c r="B153" t="s">
        <v>21232</v>
      </c>
      <c r="C153">
        <f t="shared" ca="1" si="2"/>
        <v>0.60575448275149968</v>
      </c>
    </row>
    <row r="154" spans="1:3">
      <c r="A154" t="s">
        <v>21862</v>
      </c>
      <c r="B154" t="s">
        <v>21232</v>
      </c>
      <c r="C154">
        <f t="shared" ca="1" si="2"/>
        <v>0.44491995210762258</v>
      </c>
    </row>
    <row r="155" spans="1:3">
      <c r="A155" t="s">
        <v>21826</v>
      </c>
      <c r="B155" t="s">
        <v>21232</v>
      </c>
      <c r="C155">
        <f t="shared" ca="1" si="2"/>
        <v>0.6689984485465843</v>
      </c>
    </row>
    <row r="156" spans="1:3">
      <c r="A156" t="s">
        <v>21711</v>
      </c>
      <c r="B156" t="s">
        <v>21232</v>
      </c>
      <c r="C156">
        <f t="shared" ca="1" si="2"/>
        <v>8.458082012499335E-2</v>
      </c>
    </row>
    <row r="157" spans="1:3">
      <c r="A157" t="s">
        <v>21716</v>
      </c>
      <c r="B157" t="s">
        <v>21232</v>
      </c>
      <c r="C157">
        <f t="shared" ca="1" si="2"/>
        <v>0.26620883629993064</v>
      </c>
    </row>
    <row r="158" spans="1:3">
      <c r="A158" t="s">
        <v>21297</v>
      </c>
      <c r="B158" t="s">
        <v>21232</v>
      </c>
      <c r="C158">
        <f t="shared" ca="1" si="2"/>
        <v>0.81301785165394325</v>
      </c>
    </row>
    <row r="159" spans="1:3">
      <c r="A159" t="s">
        <v>21692</v>
      </c>
      <c r="B159" t="s">
        <v>21232</v>
      </c>
      <c r="C159">
        <f t="shared" ca="1" si="2"/>
        <v>2.6386476640979484E-2</v>
      </c>
    </row>
    <row r="160" spans="1:3">
      <c r="A160" t="s">
        <v>21676</v>
      </c>
      <c r="B160" t="s">
        <v>10292</v>
      </c>
      <c r="C160">
        <f t="shared" ca="1" si="2"/>
        <v>0.4949355308517488</v>
      </c>
    </row>
    <row r="161" spans="1:3">
      <c r="A161" t="s">
        <v>21764</v>
      </c>
      <c r="B161" t="s">
        <v>21232</v>
      </c>
      <c r="C161">
        <f t="shared" ca="1" si="2"/>
        <v>0.17478826779460854</v>
      </c>
    </row>
    <row r="162" spans="1:3">
      <c r="A162" t="s">
        <v>21263</v>
      </c>
      <c r="B162" t="s">
        <v>21232</v>
      </c>
      <c r="C162">
        <f t="shared" ca="1" si="2"/>
        <v>0.81324074088961296</v>
      </c>
    </row>
    <row r="163" spans="1:3">
      <c r="A163" t="s">
        <v>21301</v>
      </c>
      <c r="B163" t="s">
        <v>21232</v>
      </c>
      <c r="C163">
        <f t="shared" ca="1" si="2"/>
        <v>0.3845887043479651</v>
      </c>
    </row>
    <row r="164" spans="1:3">
      <c r="A164" t="s">
        <v>21737</v>
      </c>
      <c r="B164" t="s">
        <v>21232</v>
      </c>
      <c r="C164">
        <f t="shared" ca="1" si="2"/>
        <v>0.60383651382516279</v>
      </c>
    </row>
    <row r="165" spans="1:3">
      <c r="A165" t="s">
        <v>21280</v>
      </c>
      <c r="B165" t="s">
        <v>21801</v>
      </c>
      <c r="C165">
        <f t="shared" ca="1" si="2"/>
        <v>0.92431640178825802</v>
      </c>
    </row>
    <row r="166" spans="1:3">
      <c r="A166" t="s">
        <v>21686</v>
      </c>
      <c r="B166" t="s">
        <v>21232</v>
      </c>
      <c r="C166">
        <f t="shared" ca="1" si="2"/>
        <v>0.63881450790434868</v>
      </c>
    </row>
    <row r="167" spans="1:3">
      <c r="A167" t="s">
        <v>21317</v>
      </c>
      <c r="B167" t="s">
        <v>21232</v>
      </c>
      <c r="C167">
        <f t="shared" ca="1" si="2"/>
        <v>0.23685698087966922</v>
      </c>
    </row>
    <row r="168" spans="1:3">
      <c r="A168" t="s">
        <v>21810</v>
      </c>
      <c r="B168" t="s">
        <v>21232</v>
      </c>
      <c r="C168">
        <f t="shared" ca="1" si="2"/>
        <v>0.57187792262305537</v>
      </c>
    </row>
    <row r="169" spans="1:3">
      <c r="A169" t="s">
        <v>21871</v>
      </c>
      <c r="B169" t="s">
        <v>21232</v>
      </c>
      <c r="C169">
        <f t="shared" ca="1" si="2"/>
        <v>0.84308491176514933</v>
      </c>
    </row>
    <row r="170" spans="1:3">
      <c r="A170" t="s">
        <v>21272</v>
      </c>
      <c r="B170" t="s">
        <v>21232</v>
      </c>
      <c r="C170">
        <f t="shared" ca="1" si="2"/>
        <v>0.57782345268044177</v>
      </c>
    </row>
    <row r="171" spans="1:3">
      <c r="A171" t="s">
        <v>21725</v>
      </c>
      <c r="B171" t="s">
        <v>21232</v>
      </c>
      <c r="C171">
        <f t="shared" ca="1" si="2"/>
        <v>0.48260918324145818</v>
      </c>
    </row>
    <row r="172" spans="1:3">
      <c r="A172" t="s">
        <v>21273</v>
      </c>
      <c r="B172" t="s">
        <v>21799</v>
      </c>
      <c r="C172">
        <f t="shared" ca="1" si="2"/>
        <v>0.79915053418383708</v>
      </c>
    </row>
    <row r="173" spans="1:3">
      <c r="A173" t="s">
        <v>21771</v>
      </c>
      <c r="B173" t="s">
        <v>21232</v>
      </c>
      <c r="C173">
        <f t="shared" ca="1" si="2"/>
        <v>0.31625715844189972</v>
      </c>
    </row>
    <row r="174" spans="1:3">
      <c r="A174" t="s">
        <v>21653</v>
      </c>
      <c r="B174" t="s">
        <v>21232</v>
      </c>
      <c r="C174">
        <f t="shared" ca="1" si="2"/>
        <v>0.32934020825767585</v>
      </c>
    </row>
    <row r="175" spans="1:3">
      <c r="A175" t="s">
        <v>21271</v>
      </c>
      <c r="B175" t="s">
        <v>10440</v>
      </c>
      <c r="C175">
        <f t="shared" ca="1" si="2"/>
        <v>0.68534926673209073</v>
      </c>
    </row>
    <row r="176" spans="1:3">
      <c r="A176" t="s">
        <v>21847</v>
      </c>
      <c r="B176" t="s">
        <v>21232</v>
      </c>
      <c r="C176">
        <f t="shared" ca="1" si="2"/>
        <v>0.48253479995641213</v>
      </c>
    </row>
    <row r="177" spans="1:3">
      <c r="A177" t="s">
        <v>21697</v>
      </c>
      <c r="B177" t="s">
        <v>12772</v>
      </c>
      <c r="C177">
        <f t="shared" ca="1" si="2"/>
        <v>0.90181728921706494</v>
      </c>
    </row>
    <row r="178" spans="1:3">
      <c r="A178" t="s">
        <v>21724</v>
      </c>
      <c r="B178" t="s">
        <v>21232</v>
      </c>
      <c r="C178">
        <f t="shared" ca="1" si="2"/>
        <v>0.85136945287536903</v>
      </c>
    </row>
    <row r="179" spans="1:3">
      <c r="A179" t="s">
        <v>21690</v>
      </c>
      <c r="B179" t="s">
        <v>10567</v>
      </c>
      <c r="C179">
        <f t="shared" ca="1" si="2"/>
        <v>0.42148426798066041</v>
      </c>
    </row>
    <row r="180" spans="1:3">
      <c r="A180" t="s">
        <v>21744</v>
      </c>
      <c r="B180" t="s">
        <v>21232</v>
      </c>
      <c r="C180">
        <f t="shared" ca="1" si="2"/>
        <v>0.61668433405951617</v>
      </c>
    </row>
    <row r="181" spans="1:3">
      <c r="A181" t="s">
        <v>21689</v>
      </c>
      <c r="B181" t="s">
        <v>21232</v>
      </c>
      <c r="C181">
        <f t="shared" ca="1" si="2"/>
        <v>0.95880336267827204</v>
      </c>
    </row>
    <row r="182" spans="1:3">
      <c r="A182" t="s">
        <v>21754</v>
      </c>
      <c r="B182" t="s">
        <v>21232</v>
      </c>
      <c r="C182">
        <f t="shared" ca="1" si="2"/>
        <v>0.96018381616217319</v>
      </c>
    </row>
    <row r="183" spans="1:3">
      <c r="A183" t="s">
        <v>21838</v>
      </c>
      <c r="B183" t="s">
        <v>21232</v>
      </c>
      <c r="C183">
        <f t="shared" ca="1" si="2"/>
        <v>0.22960575762265778</v>
      </c>
    </row>
    <row r="184" spans="1:3">
      <c r="A184" t="s">
        <v>21240</v>
      </c>
      <c r="B184" t="s">
        <v>2244</v>
      </c>
      <c r="C184">
        <f t="shared" ca="1" si="2"/>
        <v>0.30497542313864834</v>
      </c>
    </row>
    <row r="185" spans="1:3">
      <c r="A185" t="s">
        <v>21867</v>
      </c>
      <c r="B185" t="s">
        <v>21232</v>
      </c>
      <c r="C185">
        <f t="shared" ca="1" si="2"/>
        <v>0.93459156715297953</v>
      </c>
    </row>
    <row r="186" spans="1:3">
      <c r="A186" t="s">
        <v>21289</v>
      </c>
      <c r="B186" t="s">
        <v>21232</v>
      </c>
      <c r="C186">
        <f t="shared" ca="1" si="2"/>
        <v>0.28152861273921093</v>
      </c>
    </row>
    <row r="187" spans="1:3">
      <c r="A187" t="s">
        <v>21244</v>
      </c>
      <c r="B187" t="s">
        <v>21232</v>
      </c>
      <c r="C187">
        <f t="shared" ca="1" si="2"/>
        <v>0.16341084232495717</v>
      </c>
    </row>
    <row r="188" spans="1:3">
      <c r="A188" t="s">
        <v>21312</v>
      </c>
      <c r="B188" t="s">
        <v>21232</v>
      </c>
      <c r="C188">
        <f t="shared" ca="1" si="2"/>
        <v>0.98221174511519649</v>
      </c>
    </row>
    <row r="189" spans="1:3">
      <c r="A189" t="s">
        <v>21253</v>
      </c>
      <c r="B189" t="s">
        <v>21232</v>
      </c>
      <c r="C189">
        <f t="shared" ca="1" si="2"/>
        <v>5.9770506722162109E-3</v>
      </c>
    </row>
    <row r="190" spans="1:3">
      <c r="A190" t="s">
        <v>21237</v>
      </c>
      <c r="B190" t="s">
        <v>21232</v>
      </c>
      <c r="C190">
        <f t="shared" ca="1" si="2"/>
        <v>0.89718298692771636</v>
      </c>
    </row>
    <row r="191" spans="1:3">
      <c r="A191" t="s">
        <v>21845</v>
      </c>
      <c r="B191" t="s">
        <v>21232</v>
      </c>
      <c r="C191">
        <f t="shared" ca="1" si="2"/>
        <v>0.91576074897983406</v>
      </c>
    </row>
    <row r="192" spans="1:3">
      <c r="A192" t="s">
        <v>21265</v>
      </c>
      <c r="B192" t="s">
        <v>21232</v>
      </c>
      <c r="C192">
        <f t="shared" ca="1" si="2"/>
        <v>8.6675603476988883E-3</v>
      </c>
    </row>
    <row r="193" spans="1:3">
      <c r="A193" t="s">
        <v>21854</v>
      </c>
      <c r="B193" t="s">
        <v>21232</v>
      </c>
      <c r="C193">
        <f t="shared" ref="C193:C256" ca="1" si="3">RAND()</f>
        <v>0.34178644966507854</v>
      </c>
    </row>
    <row r="194" spans="1:3">
      <c r="A194" t="s">
        <v>21831</v>
      </c>
      <c r="B194" t="s">
        <v>21232</v>
      </c>
      <c r="C194">
        <f t="shared" ca="1" si="3"/>
        <v>0.48224994416103495</v>
      </c>
    </row>
    <row r="195" spans="1:3">
      <c r="A195" t="s">
        <v>21732</v>
      </c>
      <c r="B195" t="s">
        <v>21232</v>
      </c>
      <c r="C195">
        <f t="shared" ca="1" si="3"/>
        <v>0.20085424914938621</v>
      </c>
    </row>
    <row r="196" spans="1:3">
      <c r="A196" t="s">
        <v>21813</v>
      </c>
      <c r="B196" t="s">
        <v>21232</v>
      </c>
      <c r="C196">
        <f t="shared" ca="1" si="3"/>
        <v>0.76323222538122637</v>
      </c>
    </row>
    <row r="197" spans="1:3">
      <c r="A197" t="s">
        <v>21739</v>
      </c>
      <c r="B197" t="s">
        <v>21232</v>
      </c>
      <c r="C197">
        <f t="shared" ca="1" si="3"/>
        <v>0.95597183114853679</v>
      </c>
    </row>
    <row r="198" spans="1:3">
      <c r="A198" t="s">
        <v>21239</v>
      </c>
      <c r="B198" t="s">
        <v>21789</v>
      </c>
      <c r="C198">
        <f t="shared" ca="1" si="3"/>
        <v>0.68539349183426912</v>
      </c>
    </row>
    <row r="199" spans="1:3">
      <c r="A199" t="s">
        <v>21678</v>
      </c>
      <c r="B199" t="s">
        <v>21046</v>
      </c>
      <c r="C199">
        <f t="shared" ca="1" si="3"/>
        <v>0.96212474722864982</v>
      </c>
    </row>
    <row r="200" spans="1:3">
      <c r="A200" t="s">
        <v>21680</v>
      </c>
      <c r="B200" t="s">
        <v>21232</v>
      </c>
      <c r="C200">
        <f t="shared" ca="1" si="3"/>
        <v>0.88169226856705829</v>
      </c>
    </row>
    <row r="201" spans="1:3">
      <c r="A201" t="s">
        <v>21226</v>
      </c>
      <c r="B201" t="s">
        <v>21783</v>
      </c>
      <c r="C201">
        <f t="shared" ca="1" si="3"/>
        <v>8.3304674853803662E-2</v>
      </c>
    </row>
    <row r="202" spans="1:3">
      <c r="A202" t="s">
        <v>21874</v>
      </c>
      <c r="B202" t="s">
        <v>21232</v>
      </c>
      <c r="C202">
        <f t="shared" ca="1" si="3"/>
        <v>0.68883631347038199</v>
      </c>
    </row>
    <row r="203" spans="1:3">
      <c r="A203" t="s">
        <v>21869</v>
      </c>
      <c r="B203" t="s">
        <v>21232</v>
      </c>
      <c r="C203">
        <f t="shared" ca="1" si="3"/>
        <v>0.67836045177027604</v>
      </c>
    </row>
    <row r="204" spans="1:3">
      <c r="A204" t="s">
        <v>21299</v>
      </c>
      <c r="B204" t="s">
        <v>21232</v>
      </c>
      <c r="C204">
        <f t="shared" ca="1" si="3"/>
        <v>0.58394277681661266</v>
      </c>
    </row>
    <row r="205" spans="1:3">
      <c r="A205" t="s">
        <v>21736</v>
      </c>
      <c r="B205" t="s">
        <v>21232</v>
      </c>
      <c r="C205">
        <f t="shared" ca="1" si="3"/>
        <v>0.61305666201002718</v>
      </c>
    </row>
    <row r="206" spans="1:3">
      <c r="A206" t="s">
        <v>21670</v>
      </c>
      <c r="B206" t="s">
        <v>21046</v>
      </c>
      <c r="C206">
        <f t="shared" ca="1" si="3"/>
        <v>0.54071871960614726</v>
      </c>
    </row>
    <row r="207" spans="1:3">
      <c r="A207" t="s">
        <v>21721</v>
      </c>
      <c r="B207" t="s">
        <v>21232</v>
      </c>
      <c r="C207">
        <f t="shared" ca="1" si="3"/>
        <v>0.98103835187750943</v>
      </c>
    </row>
    <row r="208" spans="1:3">
      <c r="A208" t="s">
        <v>21275</v>
      </c>
      <c r="B208" t="s">
        <v>21232</v>
      </c>
      <c r="C208">
        <f t="shared" ca="1" si="3"/>
        <v>0.5449734255446117</v>
      </c>
    </row>
    <row r="209" spans="1:3">
      <c r="A209" t="s">
        <v>21275</v>
      </c>
      <c r="B209" t="s">
        <v>21800</v>
      </c>
      <c r="C209">
        <f t="shared" ca="1" si="3"/>
        <v>0.46066344222907984</v>
      </c>
    </row>
    <row r="210" spans="1:3">
      <c r="A210" t="s">
        <v>21704</v>
      </c>
      <c r="B210" t="s">
        <v>21232</v>
      </c>
      <c r="C210">
        <f t="shared" ca="1" si="3"/>
        <v>0.26851421588664115</v>
      </c>
    </row>
    <row r="211" spans="1:3">
      <c r="A211" t="s">
        <v>21853</v>
      </c>
      <c r="B211" t="s">
        <v>21232</v>
      </c>
      <c r="C211">
        <f t="shared" ca="1" si="3"/>
        <v>0.63883583293082258</v>
      </c>
    </row>
    <row r="212" spans="1:3">
      <c r="A212" t="s">
        <v>21715</v>
      </c>
      <c r="B212" t="s">
        <v>21232</v>
      </c>
      <c r="C212">
        <f t="shared" ca="1" si="3"/>
        <v>0.63217212930027744</v>
      </c>
    </row>
    <row r="213" spans="1:3">
      <c r="A213" t="s">
        <v>21828</v>
      </c>
      <c r="B213" t="s">
        <v>21232</v>
      </c>
      <c r="C213">
        <f t="shared" ca="1" si="3"/>
        <v>0.3135254605377964</v>
      </c>
    </row>
    <row r="214" spans="1:3">
      <c r="A214" t="s">
        <v>21872</v>
      </c>
      <c r="B214" t="s">
        <v>21232</v>
      </c>
      <c r="C214">
        <f t="shared" ca="1" si="3"/>
        <v>5.6502756812982557E-2</v>
      </c>
    </row>
    <row r="215" spans="1:3">
      <c r="A215" t="s">
        <v>21235</v>
      </c>
      <c r="B215" t="s">
        <v>21788</v>
      </c>
      <c r="C215">
        <f t="shared" ca="1" si="3"/>
        <v>0.73112598516102945</v>
      </c>
    </row>
    <row r="216" spans="1:3">
      <c r="A216" t="s">
        <v>21749</v>
      </c>
      <c r="B216" t="s">
        <v>21232</v>
      </c>
      <c r="C216">
        <f t="shared" ca="1" si="3"/>
        <v>0.50369939017048793</v>
      </c>
    </row>
    <row r="217" spans="1:3">
      <c r="A217" t="s">
        <v>21655</v>
      </c>
      <c r="B217" t="s">
        <v>8819</v>
      </c>
      <c r="C217">
        <f t="shared" ca="1" si="3"/>
        <v>0.52848038430109068</v>
      </c>
    </row>
    <row r="218" spans="1:3">
      <c r="A218" t="s">
        <v>21266</v>
      </c>
      <c r="B218" t="s">
        <v>21232</v>
      </c>
      <c r="C218">
        <f t="shared" ca="1" si="3"/>
        <v>5.3756834575324763E-3</v>
      </c>
    </row>
    <row r="219" spans="1:3">
      <c r="A219" t="s">
        <v>21319</v>
      </c>
      <c r="B219" t="s">
        <v>21232</v>
      </c>
      <c r="C219">
        <f t="shared" ca="1" si="3"/>
        <v>0.35412668826099325</v>
      </c>
    </row>
    <row r="220" spans="1:3">
      <c r="A220" t="s">
        <v>21302</v>
      </c>
      <c r="B220" t="s">
        <v>21232</v>
      </c>
      <c r="C220">
        <f t="shared" ca="1" si="3"/>
        <v>0.58352362757708887</v>
      </c>
    </row>
    <row r="221" spans="1:3">
      <c r="A221" t="s">
        <v>21300</v>
      </c>
      <c r="B221" t="s">
        <v>21232</v>
      </c>
      <c r="C221">
        <f t="shared" ca="1" si="3"/>
        <v>0.41309683615384507</v>
      </c>
    </row>
    <row r="222" spans="1:3">
      <c r="A222" t="s">
        <v>21806</v>
      </c>
      <c r="B222" t="s">
        <v>21232</v>
      </c>
      <c r="C222">
        <f t="shared" ca="1" si="3"/>
        <v>0.90184753607406931</v>
      </c>
    </row>
    <row r="223" spans="1:3">
      <c r="A223" t="s">
        <v>21878</v>
      </c>
      <c r="B223" t="s">
        <v>21232</v>
      </c>
      <c r="C223">
        <f t="shared" ca="1" si="3"/>
        <v>0.14759354834785321</v>
      </c>
    </row>
    <row r="224" spans="1:3">
      <c r="A224" t="s">
        <v>21674</v>
      </c>
      <c r="B224" t="s">
        <v>4641</v>
      </c>
      <c r="C224">
        <f t="shared" ca="1" si="3"/>
        <v>0.60800890739698898</v>
      </c>
    </row>
    <row r="225" spans="1:3">
      <c r="A225" t="s">
        <v>21714</v>
      </c>
      <c r="B225" t="s">
        <v>21232</v>
      </c>
      <c r="C225">
        <f t="shared" ca="1" si="3"/>
        <v>1.0541408596405066E-2</v>
      </c>
    </row>
    <row r="226" spans="1:3">
      <c r="A226" t="s">
        <v>21756</v>
      </c>
      <c r="B226" t="s">
        <v>21232</v>
      </c>
      <c r="C226">
        <f t="shared" ca="1" si="3"/>
        <v>1.2607365991343933E-3</v>
      </c>
    </row>
    <row r="227" spans="1:3">
      <c r="A227" t="s">
        <v>21729</v>
      </c>
      <c r="B227" t="s">
        <v>21232</v>
      </c>
      <c r="C227">
        <f t="shared" ca="1" si="3"/>
        <v>0.38976144788055811</v>
      </c>
    </row>
    <row r="228" spans="1:3">
      <c r="A228" t="s">
        <v>21841</v>
      </c>
      <c r="B228" t="s">
        <v>1358</v>
      </c>
      <c r="C228">
        <f t="shared" ca="1" si="3"/>
        <v>0.81593501201262941</v>
      </c>
    </row>
    <row r="229" spans="1:3">
      <c r="A229" t="s">
        <v>21719</v>
      </c>
      <c r="B229" t="s">
        <v>21232</v>
      </c>
      <c r="C229">
        <f t="shared" ca="1" si="3"/>
        <v>0.24813266797949673</v>
      </c>
    </row>
    <row r="230" spans="1:3">
      <c r="A230" t="s">
        <v>21765</v>
      </c>
      <c r="B230" t="s">
        <v>21232</v>
      </c>
      <c r="C230">
        <f t="shared" ca="1" si="3"/>
        <v>0.91482808229058477</v>
      </c>
    </row>
    <row r="231" spans="1:3">
      <c r="A231" t="s">
        <v>21817</v>
      </c>
      <c r="B231" t="s">
        <v>21818</v>
      </c>
      <c r="C231">
        <f t="shared" ca="1" si="3"/>
        <v>0.29926960550663162</v>
      </c>
    </row>
    <row r="232" spans="1:3">
      <c r="A232" t="s">
        <v>21696</v>
      </c>
      <c r="B232" t="s">
        <v>9864</v>
      </c>
      <c r="C232">
        <f t="shared" ca="1" si="3"/>
        <v>4.5697316283661693E-2</v>
      </c>
    </row>
    <row r="233" spans="1:3">
      <c r="A233" t="s">
        <v>21282</v>
      </c>
      <c r="B233" t="s">
        <v>21232</v>
      </c>
      <c r="C233">
        <f t="shared" ca="1" si="3"/>
        <v>0.22297964308324603</v>
      </c>
    </row>
    <row r="234" spans="1:3">
      <c r="A234" t="s">
        <v>21759</v>
      </c>
      <c r="B234" t="s">
        <v>21232</v>
      </c>
      <c r="C234">
        <f t="shared" ca="1" si="3"/>
        <v>0.19018916442858991</v>
      </c>
    </row>
    <row r="235" spans="1:3">
      <c r="A235" t="s">
        <v>21868</v>
      </c>
      <c r="B235" t="s">
        <v>21232</v>
      </c>
      <c r="C235">
        <f t="shared" ca="1" si="3"/>
        <v>0.9210651628089388</v>
      </c>
    </row>
    <row r="236" spans="1:3">
      <c r="A236" t="s">
        <v>21274</v>
      </c>
      <c r="B236" t="s">
        <v>21232</v>
      </c>
      <c r="C236">
        <f t="shared" ca="1" si="3"/>
        <v>0.60659874783056367</v>
      </c>
    </row>
    <row r="237" spans="1:3">
      <c r="A237" t="s">
        <v>21811</v>
      </c>
      <c r="B237" t="s">
        <v>21232</v>
      </c>
      <c r="C237">
        <f t="shared" ca="1" si="3"/>
        <v>0.78492759904784548</v>
      </c>
    </row>
    <row r="238" spans="1:3">
      <c r="A238" t="s">
        <v>21735</v>
      </c>
      <c r="B238" t="s">
        <v>21232</v>
      </c>
      <c r="C238">
        <f t="shared" ca="1" si="3"/>
        <v>0.89771908247476828</v>
      </c>
    </row>
    <row r="239" spans="1:3">
      <c r="A239" t="s">
        <v>21268</v>
      </c>
      <c r="B239" t="s">
        <v>21797</v>
      </c>
      <c r="C239">
        <f t="shared" ca="1" si="3"/>
        <v>0.21412601008570842</v>
      </c>
    </row>
    <row r="240" spans="1:3">
      <c r="A240" t="s">
        <v>21733</v>
      </c>
      <c r="B240" t="s">
        <v>10836</v>
      </c>
      <c r="C240">
        <f t="shared" ca="1" si="3"/>
        <v>0.13337585115958528</v>
      </c>
    </row>
    <row r="241" spans="1:3">
      <c r="A241" t="s">
        <v>21236</v>
      </c>
      <c r="B241" t="s">
        <v>21232</v>
      </c>
      <c r="C241">
        <f t="shared" ca="1" si="3"/>
        <v>0.61625425643317944</v>
      </c>
    </row>
    <row r="242" spans="1:3">
      <c r="A242" t="s">
        <v>21825</v>
      </c>
      <c r="B242" t="s">
        <v>21232</v>
      </c>
      <c r="C242">
        <f t="shared" ca="1" si="3"/>
        <v>7.8211301469689354E-2</v>
      </c>
    </row>
    <row r="243" spans="1:3">
      <c r="A243" t="s">
        <v>21661</v>
      </c>
      <c r="B243" t="s">
        <v>9760</v>
      </c>
      <c r="C243">
        <f t="shared" ca="1" si="3"/>
        <v>0.26569673632377799</v>
      </c>
    </row>
    <row r="244" spans="1:3">
      <c r="A244" t="s">
        <v>21837</v>
      </c>
      <c r="B244" t="s">
        <v>15680</v>
      </c>
      <c r="C244">
        <f t="shared" ca="1" si="3"/>
        <v>0.86984853451381383</v>
      </c>
    </row>
    <row r="245" spans="1:3">
      <c r="A245" t="s">
        <v>21663</v>
      </c>
      <c r="B245" t="s">
        <v>21232</v>
      </c>
      <c r="C245">
        <f t="shared" ca="1" si="3"/>
        <v>0.73934103020692377</v>
      </c>
    </row>
    <row r="246" spans="1:3">
      <c r="A246" t="s">
        <v>21819</v>
      </c>
      <c r="B246" t="s">
        <v>9166</v>
      </c>
      <c r="C246">
        <f t="shared" ca="1" si="3"/>
        <v>0.48014774657939985</v>
      </c>
    </row>
    <row r="247" spans="1:3">
      <c r="A247" t="s">
        <v>21238</v>
      </c>
      <c r="B247" t="s">
        <v>9760</v>
      </c>
      <c r="C247">
        <f t="shared" ca="1" si="3"/>
        <v>0.90116399471900277</v>
      </c>
    </row>
    <row r="248" spans="1:3">
      <c r="A248" t="s">
        <v>21320</v>
      </c>
      <c r="B248" t="s">
        <v>12715</v>
      </c>
      <c r="C248">
        <f t="shared" ca="1" si="3"/>
        <v>0.49320186525321474</v>
      </c>
    </row>
    <row r="249" spans="1:3">
      <c r="A249" t="s">
        <v>21731</v>
      </c>
      <c r="B249" t="s">
        <v>21232</v>
      </c>
      <c r="C249">
        <f t="shared" ca="1" si="3"/>
        <v>0.71631135319359207</v>
      </c>
    </row>
    <row r="250" spans="1:3">
      <c r="A250" t="s">
        <v>21745</v>
      </c>
      <c r="B250" t="s">
        <v>21232</v>
      </c>
      <c r="C250">
        <f t="shared" ca="1" si="3"/>
        <v>0.3336284962273004</v>
      </c>
    </row>
    <row r="251" spans="1:3">
      <c r="A251" t="s">
        <v>21752</v>
      </c>
      <c r="B251" t="s">
        <v>21232</v>
      </c>
      <c r="C251">
        <f t="shared" ca="1" si="3"/>
        <v>0.41323063687145778</v>
      </c>
    </row>
    <row r="252" spans="1:3">
      <c r="A252" t="s">
        <v>21761</v>
      </c>
      <c r="B252" t="s">
        <v>21232</v>
      </c>
      <c r="C252">
        <f t="shared" ca="1" si="3"/>
        <v>1.1071871574994341E-2</v>
      </c>
    </row>
    <row r="253" spans="1:3">
      <c r="A253" t="s">
        <v>21223</v>
      </c>
      <c r="B253" t="s">
        <v>21780</v>
      </c>
      <c r="C253">
        <f t="shared" ca="1" si="3"/>
        <v>0.14770646011858957</v>
      </c>
    </row>
    <row r="254" spans="1:3">
      <c r="A254" t="s">
        <v>21712</v>
      </c>
      <c r="B254" t="s">
        <v>21232</v>
      </c>
      <c r="C254">
        <f t="shared" ca="1" si="3"/>
        <v>0.90055455557946062</v>
      </c>
    </row>
    <row r="255" spans="1:3">
      <c r="A255" t="s">
        <v>21256</v>
      </c>
      <c r="B255" t="s">
        <v>12867</v>
      </c>
      <c r="C255">
        <f t="shared" ca="1" si="3"/>
        <v>0.66686969271901764</v>
      </c>
    </row>
    <row r="256" spans="1:3">
      <c r="A256" t="s">
        <v>21870</v>
      </c>
      <c r="B256" t="s">
        <v>17955</v>
      </c>
      <c r="C256">
        <f t="shared" ca="1" si="3"/>
        <v>0.22753642012626574</v>
      </c>
    </row>
    <row r="257" spans="1:3">
      <c r="A257" t="s">
        <v>21836</v>
      </c>
      <c r="B257" t="s">
        <v>21232</v>
      </c>
      <c r="C257">
        <f t="shared" ref="C257:C300" ca="1" si="4">RAND()</f>
        <v>0.90219337584001358</v>
      </c>
    </row>
    <row r="258" spans="1:3">
      <c r="A258" t="s">
        <v>21846</v>
      </c>
      <c r="B258" t="s">
        <v>21232</v>
      </c>
      <c r="C258">
        <f t="shared" ca="1" si="4"/>
        <v>0.12207390462128842</v>
      </c>
    </row>
    <row r="259" spans="1:3">
      <c r="A259" t="s">
        <v>21677</v>
      </c>
      <c r="B259" t="s">
        <v>12772</v>
      </c>
      <c r="C259">
        <f t="shared" ca="1" si="4"/>
        <v>0.9858410720529871</v>
      </c>
    </row>
    <row r="260" spans="1:3">
      <c r="A260" t="s">
        <v>21656</v>
      </c>
      <c r="B260" t="s">
        <v>21232</v>
      </c>
      <c r="C260">
        <f t="shared" ca="1" si="4"/>
        <v>0.6566534017850284</v>
      </c>
    </row>
    <row r="261" spans="1:3">
      <c r="A261" t="s">
        <v>21865</v>
      </c>
      <c r="B261" t="s">
        <v>18010</v>
      </c>
      <c r="C261">
        <f t="shared" ca="1" si="4"/>
        <v>0.80267378601624428</v>
      </c>
    </row>
    <row r="262" spans="1:3">
      <c r="A262" t="s">
        <v>21717</v>
      </c>
      <c r="B262" t="s">
        <v>21232</v>
      </c>
      <c r="C262">
        <f t="shared" ca="1" si="4"/>
        <v>0.50613502893634044</v>
      </c>
    </row>
    <row r="263" spans="1:3">
      <c r="A263" t="s">
        <v>21751</v>
      </c>
      <c r="B263" t="s">
        <v>12715</v>
      </c>
      <c r="C263">
        <f t="shared" ca="1" si="4"/>
        <v>0.34956981420607214</v>
      </c>
    </row>
    <row r="264" spans="1:3">
      <c r="A264" t="s">
        <v>21304</v>
      </c>
      <c r="B264" t="s">
        <v>21232</v>
      </c>
      <c r="C264">
        <f t="shared" ca="1" si="4"/>
        <v>0.3595250370767703</v>
      </c>
    </row>
    <row r="265" spans="1:3">
      <c r="A265" t="s">
        <v>21261</v>
      </c>
      <c r="B265" t="s">
        <v>7092</v>
      </c>
      <c r="C265">
        <f t="shared" ca="1" si="4"/>
        <v>0.46331504286449687</v>
      </c>
    </row>
    <row r="266" spans="1:3">
      <c r="A266" t="s">
        <v>21654</v>
      </c>
      <c r="B266" t="s">
        <v>21232</v>
      </c>
      <c r="C266">
        <f t="shared" ca="1" si="4"/>
        <v>0.20952640354211294</v>
      </c>
    </row>
    <row r="267" spans="1:3">
      <c r="A267" t="s">
        <v>21683</v>
      </c>
      <c r="B267" t="s">
        <v>21232</v>
      </c>
      <c r="C267">
        <f t="shared" ca="1" si="4"/>
        <v>0.74685656217712204</v>
      </c>
    </row>
    <row r="268" spans="1:3">
      <c r="A268" t="s">
        <v>21287</v>
      </c>
      <c r="B268" t="s">
        <v>21232</v>
      </c>
      <c r="C268">
        <f t="shared" ca="1" si="4"/>
        <v>6.5922138220756321E-2</v>
      </c>
    </row>
    <row r="269" spans="1:3">
      <c r="A269" t="s">
        <v>21243</v>
      </c>
      <c r="B269" t="s">
        <v>21232</v>
      </c>
      <c r="C269">
        <f t="shared" ca="1" si="4"/>
        <v>0.47847725551985687</v>
      </c>
    </row>
    <row r="270" spans="1:3">
      <c r="A270" t="s">
        <v>21242</v>
      </c>
      <c r="B270" t="s">
        <v>21791</v>
      </c>
      <c r="C270">
        <f t="shared" ca="1" si="4"/>
        <v>0.47007217192276407</v>
      </c>
    </row>
    <row r="271" spans="1:3">
      <c r="A271" t="s">
        <v>21750</v>
      </c>
      <c r="B271" t="s">
        <v>19091</v>
      </c>
      <c r="C271">
        <f t="shared" ca="1" si="4"/>
        <v>0.21581869458544767</v>
      </c>
    </row>
    <row r="272" spans="1:3">
      <c r="A272" t="s">
        <v>21713</v>
      </c>
      <c r="B272" t="s">
        <v>21232</v>
      </c>
      <c r="C272">
        <f t="shared" ca="1" si="4"/>
        <v>0.8490739351419424</v>
      </c>
    </row>
    <row r="273" spans="1:3">
      <c r="A273" t="s">
        <v>21860</v>
      </c>
      <c r="B273" t="s">
        <v>21232</v>
      </c>
      <c r="C273">
        <f t="shared" ca="1" si="4"/>
        <v>0.83438536813364927</v>
      </c>
    </row>
    <row r="274" spans="1:3">
      <c r="A274" t="s">
        <v>21812</v>
      </c>
      <c r="B274" t="s">
        <v>21232</v>
      </c>
      <c r="C274">
        <f t="shared" ca="1" si="4"/>
        <v>0.26975101027569826</v>
      </c>
    </row>
    <row r="275" spans="1:3">
      <c r="A275" t="s">
        <v>21873</v>
      </c>
      <c r="B275" t="s">
        <v>21232</v>
      </c>
      <c r="C275">
        <f t="shared" ca="1" si="4"/>
        <v>0.44431446619856696</v>
      </c>
    </row>
    <row r="276" spans="1:3">
      <c r="A276" t="s">
        <v>21824</v>
      </c>
      <c r="B276" t="s">
        <v>4052</v>
      </c>
      <c r="C276">
        <f t="shared" ca="1" si="4"/>
        <v>0.65100454126988982</v>
      </c>
    </row>
    <row r="277" spans="1:3">
      <c r="A277" t="s">
        <v>21276</v>
      </c>
      <c r="B277" t="s">
        <v>4052</v>
      </c>
      <c r="C277">
        <f t="shared" ca="1" si="4"/>
        <v>0.84968422919830178</v>
      </c>
    </row>
    <row r="278" spans="1:3">
      <c r="A278" t="s">
        <v>21861</v>
      </c>
      <c r="B278" t="s">
        <v>21232</v>
      </c>
      <c r="C278">
        <f t="shared" ca="1" si="4"/>
        <v>0.6754824347493823</v>
      </c>
    </row>
    <row r="279" spans="1:3">
      <c r="A279" t="s">
        <v>21842</v>
      </c>
      <c r="B279" t="s">
        <v>20594</v>
      </c>
      <c r="C279">
        <f t="shared" ca="1" si="4"/>
        <v>0.26990947276044996</v>
      </c>
    </row>
    <row r="280" spans="1:3">
      <c r="A280" t="s">
        <v>21687</v>
      </c>
      <c r="B280" t="s">
        <v>21232</v>
      </c>
      <c r="C280">
        <f t="shared" ca="1" si="4"/>
        <v>2.8137196433422274E-2</v>
      </c>
    </row>
    <row r="281" spans="1:3">
      <c r="A281" t="s">
        <v>21815</v>
      </c>
      <c r="B281" t="s">
        <v>19994</v>
      </c>
      <c r="C281">
        <f t="shared" ca="1" si="4"/>
        <v>0.44850570967508496</v>
      </c>
    </row>
    <row r="282" spans="1:3">
      <c r="A282" t="s">
        <v>21675</v>
      </c>
      <c r="B282" t="s">
        <v>21232</v>
      </c>
      <c r="C282">
        <f t="shared" ca="1" si="4"/>
        <v>0.87863231542829512</v>
      </c>
    </row>
    <row r="283" spans="1:3">
      <c r="A283" t="s">
        <v>21762</v>
      </c>
      <c r="B283" t="s">
        <v>20594</v>
      </c>
      <c r="C283">
        <f t="shared" ca="1" si="4"/>
        <v>0.98735771207304779</v>
      </c>
    </row>
    <row r="284" spans="1:3">
      <c r="A284" t="s">
        <v>21770</v>
      </c>
      <c r="B284" t="s">
        <v>21232</v>
      </c>
      <c r="C284">
        <f t="shared" ca="1" si="4"/>
        <v>0.66591904246787803</v>
      </c>
    </row>
    <row r="285" spans="1:3">
      <c r="A285" t="s">
        <v>21657</v>
      </c>
      <c r="B285" t="s">
        <v>21232</v>
      </c>
      <c r="C285">
        <f t="shared" ca="1" si="4"/>
        <v>0.70850100135262961</v>
      </c>
    </row>
    <row r="286" spans="1:3">
      <c r="A286" t="s">
        <v>21753</v>
      </c>
      <c r="B286" t="s">
        <v>21232</v>
      </c>
      <c r="C286">
        <f t="shared" ca="1" si="4"/>
        <v>0.39538798338239101</v>
      </c>
    </row>
    <row r="287" spans="1:3">
      <c r="A287" t="s">
        <v>21322</v>
      </c>
      <c r="B287" t="s">
        <v>21232</v>
      </c>
      <c r="C287">
        <f t="shared" ca="1" si="4"/>
        <v>0.5931416180649971</v>
      </c>
    </row>
    <row r="288" spans="1:3">
      <c r="A288" t="s">
        <v>21850</v>
      </c>
      <c r="B288" t="s">
        <v>21851</v>
      </c>
      <c r="C288">
        <f t="shared" ca="1" si="4"/>
        <v>0.498765374321679</v>
      </c>
    </row>
    <row r="289" spans="1:3">
      <c r="A289" t="s">
        <v>21231</v>
      </c>
      <c r="B289" t="s">
        <v>21232</v>
      </c>
      <c r="C289">
        <f t="shared" ca="1" si="4"/>
        <v>0.85460486450427342</v>
      </c>
    </row>
    <row r="290" spans="1:3">
      <c r="A290" t="s">
        <v>21250</v>
      </c>
      <c r="B290" t="s">
        <v>19252</v>
      </c>
      <c r="C290">
        <f t="shared" ca="1" si="4"/>
        <v>0.24085976542021381</v>
      </c>
    </row>
    <row r="291" spans="1:3">
      <c r="A291" t="s">
        <v>21776</v>
      </c>
      <c r="B291" t="s">
        <v>21232</v>
      </c>
      <c r="C291">
        <f t="shared" ca="1" si="4"/>
        <v>8.8825716601088622E-3</v>
      </c>
    </row>
    <row r="292" spans="1:3">
      <c r="A292" t="s">
        <v>21652</v>
      </c>
      <c r="B292" t="s">
        <v>18972</v>
      </c>
      <c r="C292">
        <f t="shared" ca="1" si="4"/>
        <v>0.82435898638163418</v>
      </c>
    </row>
    <row r="293" spans="1:3">
      <c r="A293" t="s">
        <v>21727</v>
      </c>
      <c r="B293" t="s">
        <v>21232</v>
      </c>
      <c r="C293">
        <f t="shared" ca="1" si="4"/>
        <v>0.79924213116423815</v>
      </c>
    </row>
    <row r="294" spans="1:3">
      <c r="A294" t="s">
        <v>21856</v>
      </c>
      <c r="B294" t="s">
        <v>21232</v>
      </c>
      <c r="C294">
        <f t="shared" ca="1" si="4"/>
        <v>0.7660963927891814</v>
      </c>
    </row>
    <row r="295" spans="1:3">
      <c r="A295" t="s">
        <v>21821</v>
      </c>
      <c r="B295" t="s">
        <v>21232</v>
      </c>
      <c r="C295">
        <f t="shared" ca="1" si="4"/>
        <v>0.59930690283542309</v>
      </c>
    </row>
    <row r="296" spans="1:3">
      <c r="A296" t="s">
        <v>21227</v>
      </c>
      <c r="B296" t="s">
        <v>21784</v>
      </c>
      <c r="C296">
        <f t="shared" ca="1" si="4"/>
        <v>0.60204639600296728</v>
      </c>
    </row>
    <row r="297" spans="1:3">
      <c r="A297" t="s">
        <v>21706</v>
      </c>
      <c r="B297" t="s">
        <v>21232</v>
      </c>
      <c r="C297">
        <f t="shared" ca="1" si="4"/>
        <v>0.10184324913208676</v>
      </c>
    </row>
    <row r="298" spans="1:3">
      <c r="A298" t="s">
        <v>21693</v>
      </c>
      <c r="B298" t="s">
        <v>10394</v>
      </c>
      <c r="C298">
        <f t="shared" ca="1" si="4"/>
        <v>0.94226114516603654</v>
      </c>
    </row>
    <row r="299" spans="1:3">
      <c r="A299" t="s">
        <v>21703</v>
      </c>
      <c r="B299" t="s">
        <v>21232</v>
      </c>
      <c r="C299">
        <f t="shared" ca="1" si="4"/>
        <v>0.93096751959330715</v>
      </c>
    </row>
    <row r="300" spans="1:3">
      <c r="A300" t="s">
        <v>21220</v>
      </c>
      <c r="B300" t="s">
        <v>21777</v>
      </c>
      <c r="C300">
        <f t="shared" ca="1" si="4"/>
        <v>0.51637103035696263</v>
      </c>
    </row>
  </sheetData>
  <sortState ref="A1:C300">
    <sortCondition ref="A1"/>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7101"/>
  <sheetViews>
    <sheetView topLeftCell="A4470" workbookViewId="0">
      <selection activeCell="C4470" sqref="A1:AD7101"/>
    </sheetView>
  </sheetViews>
  <sheetFormatPr baseColWidth="10" defaultRowHeight="15" x14ac:dyDescent="0"/>
  <cols>
    <col min="1" max="1" width="14.6640625" bestFit="1" customWidth="1"/>
    <col min="2" max="2" width="29.33203125" customWidth="1"/>
    <col min="3" max="3" width="19.6640625" bestFit="1" customWidth="1"/>
    <col min="4" max="4" width="21.5" customWidth="1"/>
    <col min="5" max="5" width="47.6640625" customWidth="1"/>
    <col min="6" max="11" width="80.6640625" bestFit="1" customWidth="1"/>
    <col min="12" max="12" width="26" customWidth="1"/>
    <col min="13" max="24" width="80.6640625" bestFit="1" customWidth="1"/>
    <col min="25" max="25" width="49.83203125" bestFit="1" customWidth="1"/>
    <col min="26" max="26" width="80.6640625" bestFit="1" customWidth="1"/>
    <col min="27" max="27" width="35.33203125" bestFit="1" customWidth="1"/>
    <col min="28" max="28" width="8.33203125" bestFit="1" customWidth="1"/>
    <col min="29" max="29" width="45" bestFit="1" customWidth="1"/>
    <col min="30" max="30" width="56.5" bestFit="1" customWidth="1"/>
    <col min="32" max="32" width="54" bestFit="1" customWidth="1"/>
    <col min="34" max="34" width="59.5" bestFit="1" customWidth="1"/>
    <col min="35" max="35" width="12.5" bestFit="1" customWidth="1"/>
    <col min="36" max="36" width="37.33203125" bestFit="1" customWidth="1"/>
    <col min="38" max="38" width="57.1640625" bestFit="1" customWidth="1"/>
    <col min="39" max="39" width="19.1640625" bestFit="1" customWidth="1"/>
    <col min="40" max="40" width="28.5" bestFit="1" customWidth="1"/>
    <col min="41" max="41" width="36.33203125" bestFit="1" customWidth="1"/>
    <col min="42" max="42" width="45" bestFit="1" customWidth="1"/>
    <col min="43" max="43" width="28.5" bestFit="1" customWidth="1"/>
    <col min="45" max="45" width="66.1640625" bestFit="1" customWidth="1"/>
    <col min="46" max="46" width="32.1640625" bestFit="1" customWidth="1"/>
    <col min="47" max="47" width="67.1640625" bestFit="1" customWidth="1"/>
    <col min="49" max="49" width="57.1640625" bestFit="1" customWidth="1"/>
    <col min="50" max="50" width="56.83203125" bestFit="1" customWidth="1"/>
    <col min="51" max="52" width="80.6640625" bestFit="1" customWidth="1"/>
    <col min="54" max="54" width="27.83203125" bestFit="1" customWidth="1"/>
    <col min="56" max="56" width="22.1640625" bestFit="1" customWidth="1"/>
    <col min="58" max="58" width="46.83203125" bestFit="1" customWidth="1"/>
    <col min="59" max="59" width="29" bestFit="1" customWidth="1"/>
    <col min="60" max="60" width="7.83203125" bestFit="1" customWidth="1"/>
    <col min="61" max="61" width="80.6640625" bestFit="1" customWidth="1"/>
    <col min="68" max="68" width="8.1640625" bestFit="1" customWidth="1"/>
    <col min="71" max="71" width="10.5" bestFit="1" customWidth="1"/>
    <col min="75" max="75" width="23" bestFit="1" customWidth="1"/>
    <col min="79" max="79" width="22.83203125" bestFit="1" customWidth="1"/>
    <col min="83" max="83" width="21.6640625" bestFit="1" customWidth="1"/>
    <col min="87" max="87" width="16.1640625" bestFit="1" customWidth="1"/>
    <col min="88" max="88" width="70.1640625" bestFit="1" customWidth="1"/>
    <col min="90" max="90" width="27.5" bestFit="1" customWidth="1"/>
    <col min="92" max="92" width="34" bestFit="1" customWidth="1"/>
    <col min="93" max="93" width="23" bestFit="1" customWidth="1"/>
    <col min="95" max="95" width="41.1640625" bestFit="1" customWidth="1"/>
    <col min="97" max="97" width="40.1640625" bestFit="1" customWidth="1"/>
    <col min="98" max="98" width="8.33203125" bestFit="1" customWidth="1"/>
    <col min="100" max="100" width="18.33203125" bestFit="1" customWidth="1"/>
    <col min="102" max="102" width="38.1640625" bestFit="1" customWidth="1"/>
    <col min="103" max="103" width="15.33203125" bestFit="1" customWidth="1"/>
    <col min="105" max="105" width="18" bestFit="1" customWidth="1"/>
    <col min="107" max="107" width="20.5" bestFit="1" customWidth="1"/>
    <col min="110" max="110" width="33.33203125" bestFit="1" customWidth="1"/>
    <col min="113" max="113" width="60.5" bestFit="1" customWidth="1"/>
    <col min="116" max="116" width="80.6640625" bestFit="1" customWidth="1"/>
    <col min="118" max="118" width="11.83203125" bestFit="1" customWidth="1"/>
    <col min="121" max="121" width="31.1640625" bestFit="1" customWidth="1"/>
    <col min="124" max="124" width="37" bestFit="1" customWidth="1"/>
    <col min="128" max="128" width="26" bestFit="1" customWidth="1"/>
    <col min="132" max="132" width="14.6640625" bestFit="1" customWidth="1"/>
    <col min="137" max="137" width="34" bestFit="1" customWidth="1"/>
    <col min="138" max="138" width="26.6640625" bestFit="1" customWidth="1"/>
    <col min="140" max="140" width="14.5" bestFit="1" customWidth="1"/>
    <col min="142" max="142" width="60.1640625" bestFit="1" customWidth="1"/>
  </cols>
  <sheetData>
    <row r="1" spans="1:5">
      <c r="A1" t="s">
        <v>12517</v>
      </c>
      <c r="B1" t="s">
        <v>21332</v>
      </c>
      <c r="C1" t="s">
        <v>12518</v>
      </c>
      <c r="E1" t="s">
        <v>12519</v>
      </c>
    </row>
    <row r="2" spans="1:5">
      <c r="A2" t="s">
        <v>12455</v>
      </c>
      <c r="B2" t="s">
        <v>21332</v>
      </c>
      <c r="C2" t="s">
        <v>12456</v>
      </c>
      <c r="E2" t="s">
        <v>12457</v>
      </c>
    </row>
    <row r="3" spans="1:5">
      <c r="A3" t="s">
        <v>18720</v>
      </c>
      <c r="B3" t="s">
        <v>21341</v>
      </c>
      <c r="C3" t="s">
        <v>18721</v>
      </c>
      <c r="E3" t="s">
        <v>18722</v>
      </c>
    </row>
    <row r="4" spans="1:5">
      <c r="A4" t="s">
        <v>20607</v>
      </c>
      <c r="B4" t="s">
        <v>21341</v>
      </c>
      <c r="C4" t="s">
        <v>18991</v>
      </c>
      <c r="E4" t="s">
        <v>18992</v>
      </c>
    </row>
    <row r="5" spans="1:5">
      <c r="A5" t="s">
        <v>12375</v>
      </c>
      <c r="B5" t="s">
        <v>21332</v>
      </c>
      <c r="C5" t="s">
        <v>12376</v>
      </c>
      <c r="E5" t="s">
        <v>12377</v>
      </c>
    </row>
    <row r="6" spans="1:5">
      <c r="A6" t="s">
        <v>19122</v>
      </c>
      <c r="B6" t="s">
        <v>21341</v>
      </c>
      <c r="C6" t="s">
        <v>19123</v>
      </c>
      <c r="E6" t="s">
        <v>19124</v>
      </c>
    </row>
    <row r="7" spans="1:5">
      <c r="A7" t="s">
        <v>12234</v>
      </c>
      <c r="B7" t="s">
        <v>21332</v>
      </c>
      <c r="C7" t="s">
        <v>12235</v>
      </c>
      <c r="E7" t="s">
        <v>12093</v>
      </c>
    </row>
    <row r="8" spans="1:5">
      <c r="A8" t="s">
        <v>12166</v>
      </c>
      <c r="B8" t="s">
        <v>21332</v>
      </c>
      <c r="C8" t="s">
        <v>12167</v>
      </c>
      <c r="E8" t="s">
        <v>12168</v>
      </c>
    </row>
    <row r="9" spans="1:5">
      <c r="A9" t="s">
        <v>12091</v>
      </c>
      <c r="B9" t="s">
        <v>21332</v>
      </c>
      <c r="C9" t="s">
        <v>12092</v>
      </c>
      <c r="E9" t="s">
        <v>12093</v>
      </c>
    </row>
    <row r="10" spans="1:5">
      <c r="A10" t="s">
        <v>12020</v>
      </c>
      <c r="B10" t="s">
        <v>21332</v>
      </c>
      <c r="C10" t="s">
        <v>12021</v>
      </c>
      <c r="E10" t="s">
        <v>12022</v>
      </c>
    </row>
    <row r="11" spans="1:5">
      <c r="A11" t="s">
        <v>11956</v>
      </c>
      <c r="B11" t="s">
        <v>21332</v>
      </c>
      <c r="C11" t="s">
        <v>11957</v>
      </c>
      <c r="E11" t="s">
        <v>11958</v>
      </c>
    </row>
    <row r="12" spans="1:5">
      <c r="A12" t="s">
        <v>11871</v>
      </c>
      <c r="B12" t="s">
        <v>21332</v>
      </c>
      <c r="C12" t="s">
        <v>11872</v>
      </c>
      <c r="E12" t="s">
        <v>11873</v>
      </c>
    </row>
    <row r="13" spans="1:5">
      <c r="A13" t="s">
        <v>19356</v>
      </c>
      <c r="B13" t="s">
        <v>21341</v>
      </c>
      <c r="C13" t="s">
        <v>19357</v>
      </c>
      <c r="E13" t="s">
        <v>19358</v>
      </c>
    </row>
    <row r="14" spans="1:5">
      <c r="A14" t="s">
        <v>19482</v>
      </c>
      <c r="B14" t="s">
        <v>21341</v>
      </c>
      <c r="C14" t="s">
        <v>19357</v>
      </c>
      <c r="E14" t="s">
        <v>19483</v>
      </c>
    </row>
    <row r="15" spans="1:5">
      <c r="A15" t="s">
        <v>12508</v>
      </c>
      <c r="B15" t="s">
        <v>21332</v>
      </c>
      <c r="C15" t="s">
        <v>12509</v>
      </c>
      <c r="E15" t="s">
        <v>12510</v>
      </c>
    </row>
    <row r="16" spans="1:5">
      <c r="A16" t="s">
        <v>12440</v>
      </c>
      <c r="B16" t="s">
        <v>21332</v>
      </c>
      <c r="C16" t="s">
        <v>12441</v>
      </c>
      <c r="E16" t="s">
        <v>12442</v>
      </c>
    </row>
    <row r="17" spans="1:5">
      <c r="A17" t="s">
        <v>12366</v>
      </c>
      <c r="B17" t="s">
        <v>21332</v>
      </c>
      <c r="C17" t="s">
        <v>12367</v>
      </c>
      <c r="E17" t="s">
        <v>12368</v>
      </c>
    </row>
    <row r="18" spans="1:5">
      <c r="A18" t="s">
        <v>12225</v>
      </c>
      <c r="B18" t="s">
        <v>21332</v>
      </c>
      <c r="C18" t="s">
        <v>12226</v>
      </c>
      <c r="E18" t="s">
        <v>12227</v>
      </c>
    </row>
    <row r="19" spans="1:5">
      <c r="A19" t="s">
        <v>12160</v>
      </c>
      <c r="B19" t="s">
        <v>21332</v>
      </c>
      <c r="C19" t="s">
        <v>12161</v>
      </c>
      <c r="E19" t="s">
        <v>12162</v>
      </c>
    </row>
    <row r="20" spans="1:5">
      <c r="A20" t="s">
        <v>11868</v>
      </c>
      <c r="B20" t="s">
        <v>21332</v>
      </c>
      <c r="C20" t="s">
        <v>11869</v>
      </c>
      <c r="E20" t="s">
        <v>11870</v>
      </c>
    </row>
    <row r="21" spans="1:5">
      <c r="A21" t="s">
        <v>19675</v>
      </c>
      <c r="B21" t="s">
        <v>21341</v>
      </c>
      <c r="C21" t="s">
        <v>19676</v>
      </c>
      <c r="E21" t="s">
        <v>19677</v>
      </c>
    </row>
    <row r="22" spans="1:5">
      <c r="A22" t="s">
        <v>11508</v>
      </c>
      <c r="B22" t="s">
        <v>21332</v>
      </c>
      <c r="C22" t="s">
        <v>11509</v>
      </c>
      <c r="E22" t="s">
        <v>11510</v>
      </c>
    </row>
    <row r="23" spans="1:5">
      <c r="A23" t="s">
        <v>12428</v>
      </c>
      <c r="B23" t="s">
        <v>21332</v>
      </c>
      <c r="C23" t="s">
        <v>12429</v>
      </c>
      <c r="E23" t="s">
        <v>12430</v>
      </c>
    </row>
    <row r="24" spans="1:5">
      <c r="A24" t="s">
        <v>12285</v>
      </c>
      <c r="B24" t="s">
        <v>21332</v>
      </c>
      <c r="C24" t="s">
        <v>12286</v>
      </c>
      <c r="E24" t="s">
        <v>12287</v>
      </c>
    </row>
    <row r="25" spans="1:5">
      <c r="A25" t="s">
        <v>11864</v>
      </c>
      <c r="B25" t="s">
        <v>21332</v>
      </c>
      <c r="C25" t="s">
        <v>11865</v>
      </c>
      <c r="E25" t="s">
        <v>11796</v>
      </c>
    </row>
    <row r="26" spans="1:5">
      <c r="A26" t="s">
        <v>19504</v>
      </c>
      <c r="B26" t="s">
        <v>21341</v>
      </c>
      <c r="C26" t="s">
        <v>19505</v>
      </c>
      <c r="E26" t="s">
        <v>19450</v>
      </c>
    </row>
    <row r="27" spans="1:5">
      <c r="A27" t="s">
        <v>11722</v>
      </c>
      <c r="B27" t="s">
        <v>21332</v>
      </c>
      <c r="C27" t="s">
        <v>11723</v>
      </c>
      <c r="E27" t="s">
        <v>11724</v>
      </c>
    </row>
    <row r="28" spans="1:5">
      <c r="A28" t="s">
        <v>11587</v>
      </c>
      <c r="B28" t="s">
        <v>21332</v>
      </c>
      <c r="C28" t="s">
        <v>11588</v>
      </c>
      <c r="E28" t="s">
        <v>114</v>
      </c>
    </row>
    <row r="29" spans="1:5">
      <c r="A29" t="s">
        <v>11497</v>
      </c>
      <c r="B29" t="s">
        <v>21332</v>
      </c>
      <c r="C29" t="s">
        <v>11498</v>
      </c>
      <c r="E29" t="s">
        <v>11499</v>
      </c>
    </row>
    <row r="30" spans="1:5">
      <c r="A30" t="s">
        <v>12562</v>
      </c>
      <c r="B30" t="s">
        <v>21332</v>
      </c>
      <c r="C30" t="s">
        <v>12563</v>
      </c>
      <c r="E30" t="s">
        <v>12413</v>
      </c>
    </row>
    <row r="31" spans="1:5">
      <c r="A31" t="s">
        <v>12411</v>
      </c>
      <c r="B31" t="s">
        <v>21332</v>
      </c>
      <c r="C31" t="s">
        <v>12412</v>
      </c>
      <c r="E31" t="s">
        <v>12413</v>
      </c>
    </row>
    <row r="32" spans="1:5">
      <c r="A32" t="s">
        <v>12350</v>
      </c>
      <c r="B32" t="s">
        <v>21332</v>
      </c>
      <c r="C32" t="s">
        <v>12351</v>
      </c>
      <c r="E32" t="s">
        <v>5334</v>
      </c>
    </row>
    <row r="33" spans="1:5">
      <c r="A33" t="s">
        <v>12282</v>
      </c>
      <c r="B33" t="s">
        <v>21332</v>
      </c>
      <c r="C33" t="s">
        <v>12283</v>
      </c>
      <c r="E33" t="s">
        <v>12284</v>
      </c>
    </row>
    <row r="34" spans="1:5">
      <c r="A34" t="s">
        <v>12211</v>
      </c>
      <c r="B34" t="s">
        <v>21332</v>
      </c>
      <c r="C34" t="s">
        <v>12212</v>
      </c>
      <c r="E34" t="s">
        <v>12213</v>
      </c>
    </row>
    <row r="35" spans="1:5">
      <c r="A35" t="s">
        <v>12143</v>
      </c>
      <c r="B35" t="s">
        <v>21332</v>
      </c>
      <c r="C35" t="s">
        <v>12144</v>
      </c>
      <c r="E35" t="s">
        <v>12145</v>
      </c>
    </row>
    <row r="36" spans="1:5">
      <c r="A36" t="s">
        <v>11921</v>
      </c>
      <c r="B36" t="s">
        <v>21332</v>
      </c>
      <c r="C36" t="s">
        <v>11922</v>
      </c>
      <c r="E36" t="s">
        <v>11923</v>
      </c>
    </row>
    <row r="37" spans="1:5">
      <c r="A37" t="s">
        <v>11856</v>
      </c>
      <c r="B37" t="s">
        <v>21332</v>
      </c>
      <c r="C37" t="s">
        <v>11857</v>
      </c>
      <c r="E37" t="s">
        <v>11858</v>
      </c>
    </row>
    <row r="38" spans="1:5">
      <c r="A38" t="s">
        <v>11788</v>
      </c>
      <c r="B38" t="s">
        <v>21332</v>
      </c>
      <c r="C38" t="s">
        <v>11789</v>
      </c>
      <c r="E38" t="s">
        <v>11790</v>
      </c>
    </row>
    <row r="39" spans="1:5">
      <c r="A39" t="s">
        <v>11709</v>
      </c>
      <c r="B39" t="s">
        <v>21332</v>
      </c>
      <c r="C39" t="s">
        <v>11710</v>
      </c>
      <c r="E39" t="s">
        <v>11711</v>
      </c>
    </row>
    <row r="40" spans="1:5">
      <c r="A40" t="s">
        <v>11577</v>
      </c>
      <c r="B40" t="s">
        <v>21332</v>
      </c>
      <c r="C40" t="s">
        <v>11578</v>
      </c>
      <c r="E40" t="s">
        <v>11579</v>
      </c>
    </row>
    <row r="41" spans="1:5">
      <c r="A41" t="s">
        <v>18346</v>
      </c>
      <c r="B41" t="s">
        <v>21341</v>
      </c>
      <c r="C41" t="s">
        <v>18347</v>
      </c>
      <c r="E41" t="s">
        <v>18348</v>
      </c>
    </row>
    <row r="42" spans="1:5">
      <c r="A42" t="s">
        <v>12273</v>
      </c>
      <c r="B42" t="s">
        <v>21332</v>
      </c>
      <c r="C42" t="s">
        <v>12274</v>
      </c>
      <c r="E42" t="s">
        <v>12275</v>
      </c>
    </row>
    <row r="43" spans="1:5">
      <c r="A43" t="s">
        <v>11844</v>
      </c>
      <c r="B43" t="s">
        <v>21332</v>
      </c>
      <c r="C43" t="s">
        <v>11845</v>
      </c>
      <c r="E43" t="s">
        <v>11846</v>
      </c>
    </row>
    <row r="44" spans="1:5">
      <c r="A44" t="s">
        <v>18606</v>
      </c>
      <c r="B44" t="s">
        <v>21341</v>
      </c>
      <c r="C44" t="s">
        <v>18607</v>
      </c>
      <c r="E44" t="s">
        <v>18608</v>
      </c>
    </row>
    <row r="45" spans="1:5">
      <c r="A45" t="s">
        <v>11698</v>
      </c>
      <c r="B45" t="s">
        <v>21332</v>
      </c>
      <c r="C45" t="s">
        <v>11699</v>
      </c>
      <c r="E45" t="s">
        <v>11700</v>
      </c>
    </row>
    <row r="46" spans="1:5">
      <c r="A46" t="s">
        <v>11565</v>
      </c>
      <c r="B46" t="s">
        <v>21332</v>
      </c>
      <c r="C46" t="s">
        <v>11566</v>
      </c>
      <c r="E46" t="s">
        <v>11567</v>
      </c>
    </row>
    <row r="47" spans="1:5">
      <c r="A47" t="s">
        <v>12545</v>
      </c>
      <c r="B47" t="s">
        <v>21332</v>
      </c>
      <c r="C47" t="s">
        <v>12546</v>
      </c>
      <c r="E47" t="s">
        <v>12547</v>
      </c>
    </row>
    <row r="48" spans="1:5">
      <c r="A48" t="s">
        <v>12473</v>
      </c>
      <c r="B48" t="s">
        <v>21332</v>
      </c>
      <c r="C48" t="s">
        <v>12474</v>
      </c>
      <c r="E48" t="s">
        <v>12475</v>
      </c>
    </row>
    <row r="49" spans="1:5">
      <c r="A49" t="s">
        <v>12387</v>
      </c>
      <c r="B49" t="s">
        <v>21332</v>
      </c>
      <c r="C49" t="s">
        <v>12388</v>
      </c>
      <c r="E49" t="s">
        <v>12389</v>
      </c>
    </row>
    <row r="50" spans="1:5">
      <c r="A50" t="s">
        <v>12335</v>
      </c>
      <c r="B50" t="s">
        <v>21332</v>
      </c>
      <c r="C50" t="s">
        <v>12336</v>
      </c>
      <c r="E50" t="s">
        <v>12337</v>
      </c>
    </row>
    <row r="51" spans="1:5">
      <c r="A51" t="s">
        <v>12044</v>
      </c>
      <c r="B51" t="s">
        <v>21332</v>
      </c>
      <c r="C51" t="s">
        <v>12045</v>
      </c>
      <c r="E51" t="s">
        <v>12046</v>
      </c>
    </row>
    <row r="52" spans="1:5">
      <c r="A52" t="s">
        <v>11973</v>
      </c>
      <c r="B52" t="s">
        <v>21332</v>
      </c>
      <c r="C52" t="s">
        <v>11974</v>
      </c>
      <c r="E52" t="s">
        <v>11975</v>
      </c>
    </row>
    <row r="53" spans="1:5">
      <c r="A53" t="s">
        <v>11833</v>
      </c>
      <c r="B53" t="s">
        <v>21332</v>
      </c>
      <c r="C53" t="s">
        <v>11834</v>
      </c>
      <c r="E53" t="s">
        <v>11835</v>
      </c>
    </row>
    <row r="54" spans="1:5">
      <c r="A54" t="s">
        <v>11684</v>
      </c>
      <c r="B54" t="s">
        <v>21332</v>
      </c>
      <c r="C54" t="s">
        <v>11685</v>
      </c>
      <c r="E54" t="s">
        <v>11686</v>
      </c>
    </row>
    <row r="55" spans="1:5">
      <c r="A55" t="s">
        <v>18875</v>
      </c>
      <c r="B55" t="s">
        <v>21341</v>
      </c>
      <c r="C55" t="s">
        <v>18876</v>
      </c>
      <c r="E55" t="s">
        <v>18584</v>
      </c>
    </row>
    <row r="56" spans="1:5">
      <c r="A56" t="s">
        <v>20619</v>
      </c>
      <c r="B56" t="s">
        <v>21341</v>
      </c>
      <c r="C56" t="s">
        <v>19013</v>
      </c>
      <c r="E56" t="s">
        <v>19014</v>
      </c>
    </row>
    <row r="57" spans="1:5">
      <c r="A57" t="s">
        <v>19149</v>
      </c>
      <c r="B57" t="s">
        <v>21341</v>
      </c>
      <c r="C57" t="s">
        <v>19150</v>
      </c>
      <c r="E57" t="s">
        <v>19151</v>
      </c>
    </row>
    <row r="58" spans="1:5">
      <c r="A58" t="s">
        <v>12033</v>
      </c>
      <c r="B58" t="s">
        <v>21332</v>
      </c>
      <c r="C58" t="s">
        <v>12034</v>
      </c>
      <c r="E58" t="s">
        <v>3157</v>
      </c>
    </row>
    <row r="59" spans="1:5">
      <c r="A59" t="s">
        <v>7115</v>
      </c>
      <c r="B59" t="s">
        <v>21328</v>
      </c>
      <c r="C59" t="s">
        <v>7116</v>
      </c>
      <c r="E59" t="s">
        <v>7117</v>
      </c>
    </row>
    <row r="60" spans="1:5">
      <c r="A60" t="s">
        <v>11884</v>
      </c>
      <c r="B60" t="s">
        <v>21332</v>
      </c>
      <c r="C60" t="s">
        <v>11885</v>
      </c>
      <c r="E60" t="s">
        <v>11886</v>
      </c>
    </row>
    <row r="61" spans="1:5">
      <c r="A61" t="s">
        <v>11827</v>
      </c>
      <c r="B61" t="s">
        <v>21332</v>
      </c>
      <c r="C61" t="s">
        <v>11828</v>
      </c>
      <c r="E61" t="s">
        <v>11829</v>
      </c>
    </row>
    <row r="62" spans="1:5">
      <c r="A62" t="s">
        <v>11763</v>
      </c>
      <c r="B62" t="s">
        <v>21332</v>
      </c>
      <c r="C62" t="s">
        <v>11764</v>
      </c>
      <c r="E62" t="s">
        <v>11765</v>
      </c>
    </row>
    <row r="63" spans="1:5">
      <c r="A63" t="s">
        <v>20665</v>
      </c>
      <c r="B63" t="s">
        <v>21341</v>
      </c>
      <c r="C63" t="s">
        <v>19257</v>
      </c>
      <c r="E63" t="s">
        <v>18479</v>
      </c>
    </row>
    <row r="64" spans="1:5">
      <c r="A64" t="s">
        <v>19376</v>
      </c>
      <c r="B64" t="s">
        <v>21341</v>
      </c>
      <c r="C64" t="s">
        <v>19377</v>
      </c>
      <c r="E64" t="s">
        <v>19378</v>
      </c>
    </row>
    <row r="65" spans="1:5">
      <c r="A65" t="s">
        <v>14501</v>
      </c>
      <c r="B65" t="s">
        <v>21333</v>
      </c>
      <c r="C65" t="s">
        <v>14502</v>
      </c>
      <c r="E65" t="s">
        <v>14503</v>
      </c>
    </row>
    <row r="66" spans="1:5">
      <c r="A66" t="s">
        <v>12311</v>
      </c>
      <c r="B66" t="s">
        <v>21332</v>
      </c>
      <c r="C66" t="s">
        <v>12312</v>
      </c>
      <c r="E66" t="s">
        <v>12313</v>
      </c>
    </row>
    <row r="67" spans="1:5">
      <c r="A67" t="s">
        <v>12174</v>
      </c>
      <c r="B67" t="s">
        <v>21332</v>
      </c>
      <c r="C67" t="s">
        <v>12175</v>
      </c>
      <c r="E67" t="s">
        <v>12176</v>
      </c>
    </row>
    <row r="68" spans="1:5">
      <c r="A68" t="s">
        <v>11751</v>
      </c>
      <c r="B68" t="s">
        <v>21332</v>
      </c>
      <c r="C68" t="s">
        <v>11752</v>
      </c>
      <c r="E68" t="s">
        <v>11753</v>
      </c>
    </row>
    <row r="69" spans="1:5">
      <c r="A69" t="s">
        <v>12372</v>
      </c>
      <c r="B69" t="s">
        <v>21332</v>
      </c>
      <c r="C69" t="s">
        <v>12373</v>
      </c>
      <c r="E69" t="s">
        <v>12374</v>
      </c>
    </row>
    <row r="70" spans="1:5">
      <c r="A70" t="s">
        <v>12231</v>
      </c>
      <c r="B70" t="s">
        <v>21332</v>
      </c>
      <c r="C70" t="s">
        <v>12232</v>
      </c>
      <c r="E70" t="s">
        <v>12233</v>
      </c>
    </row>
    <row r="71" spans="1:5">
      <c r="A71" t="s">
        <v>12017</v>
      </c>
      <c r="B71" t="s">
        <v>21332</v>
      </c>
      <c r="C71" t="s">
        <v>12018</v>
      </c>
      <c r="E71" t="s">
        <v>12019</v>
      </c>
    </row>
    <row r="72" spans="1:5">
      <c r="A72" t="s">
        <v>11739</v>
      </c>
      <c r="B72" t="s">
        <v>21332</v>
      </c>
      <c r="C72" t="s">
        <v>11740</v>
      </c>
      <c r="E72" t="s">
        <v>11741</v>
      </c>
    </row>
    <row r="73" spans="1:5">
      <c r="A73" t="s">
        <v>6363</v>
      </c>
      <c r="B73" t="s">
        <v>21473</v>
      </c>
      <c r="C73" t="s">
        <v>6364</v>
      </c>
      <c r="D73" t="s">
        <v>6365</v>
      </c>
      <c r="E73" t="s">
        <v>6366</v>
      </c>
    </row>
    <row r="74" spans="1:5">
      <c r="A74" t="s">
        <v>19594</v>
      </c>
      <c r="B74" t="s">
        <v>21341</v>
      </c>
      <c r="C74" t="s">
        <v>19595</v>
      </c>
      <c r="E74" t="s">
        <v>18798</v>
      </c>
    </row>
    <row r="75" spans="1:5">
      <c r="A75" t="s">
        <v>20646</v>
      </c>
      <c r="B75" t="s">
        <v>21341</v>
      </c>
      <c r="C75" t="s">
        <v>18519</v>
      </c>
      <c r="E75" t="s">
        <v>18520</v>
      </c>
    </row>
    <row r="76" spans="1:5">
      <c r="A76" t="s">
        <v>11656</v>
      </c>
      <c r="B76" t="s">
        <v>21332</v>
      </c>
      <c r="C76" t="s">
        <v>11657</v>
      </c>
      <c r="E76" t="s">
        <v>11658</v>
      </c>
    </row>
    <row r="77" spans="1:5">
      <c r="A77" t="s">
        <v>11592</v>
      </c>
      <c r="B77" t="s">
        <v>21332</v>
      </c>
      <c r="C77" t="s">
        <v>11593</v>
      </c>
      <c r="E77" t="s">
        <v>11594</v>
      </c>
    </row>
    <row r="78" spans="1:5">
      <c r="A78" t="s">
        <v>18650</v>
      </c>
      <c r="B78" t="s">
        <v>21341</v>
      </c>
      <c r="C78" t="s">
        <v>18651</v>
      </c>
      <c r="E78" t="s">
        <v>18652</v>
      </c>
    </row>
    <row r="79" spans="1:5">
      <c r="A79" t="s">
        <v>11517</v>
      </c>
      <c r="B79" t="s">
        <v>21332</v>
      </c>
      <c r="C79" t="s">
        <v>11518</v>
      </c>
      <c r="E79" t="s">
        <v>11519</v>
      </c>
    </row>
    <row r="80" spans="1:5">
      <c r="A80" t="s">
        <v>12575</v>
      </c>
      <c r="B80" t="s">
        <v>21332</v>
      </c>
      <c r="C80" t="s">
        <v>12576</v>
      </c>
      <c r="E80" t="s">
        <v>12577</v>
      </c>
    </row>
    <row r="81" spans="1:5">
      <c r="A81" t="s">
        <v>20615</v>
      </c>
      <c r="B81" t="s">
        <v>21341</v>
      </c>
      <c r="C81" t="s">
        <v>20019</v>
      </c>
      <c r="E81" t="s">
        <v>18921</v>
      </c>
    </row>
    <row r="82" spans="1:5">
      <c r="A82" t="s">
        <v>12364</v>
      </c>
      <c r="B82" t="s">
        <v>21332</v>
      </c>
      <c r="C82" t="s">
        <v>12365</v>
      </c>
      <c r="E82" t="s">
        <v>11616</v>
      </c>
    </row>
    <row r="83" spans="1:5">
      <c r="A83" t="s">
        <v>12296</v>
      </c>
      <c r="B83" t="s">
        <v>21332</v>
      </c>
      <c r="C83" t="s">
        <v>12297</v>
      </c>
      <c r="E83" t="s">
        <v>12298</v>
      </c>
    </row>
    <row r="84" spans="1:5">
      <c r="A84" t="s">
        <v>12222</v>
      </c>
      <c r="B84" t="s">
        <v>21332</v>
      </c>
      <c r="C84" t="s">
        <v>12223</v>
      </c>
      <c r="E84" t="s">
        <v>12224</v>
      </c>
    </row>
    <row r="85" spans="1:5">
      <c r="A85" t="s">
        <v>12157</v>
      </c>
      <c r="B85" t="s">
        <v>21332</v>
      </c>
      <c r="C85" t="s">
        <v>12158</v>
      </c>
      <c r="E85" t="s">
        <v>12159</v>
      </c>
    </row>
    <row r="86" spans="1:5">
      <c r="A86" t="s">
        <v>18371</v>
      </c>
      <c r="B86" t="s">
        <v>21341</v>
      </c>
      <c r="C86" t="s">
        <v>18372</v>
      </c>
      <c r="E86" t="s">
        <v>18373</v>
      </c>
    </row>
    <row r="87" spans="1:5">
      <c r="A87" t="s">
        <v>11950</v>
      </c>
      <c r="B87" t="s">
        <v>21332</v>
      </c>
      <c r="C87" t="s">
        <v>11951</v>
      </c>
      <c r="E87" t="s">
        <v>11952</v>
      </c>
    </row>
    <row r="88" spans="1:5">
      <c r="A88" t="s">
        <v>11810</v>
      </c>
      <c r="B88" t="s">
        <v>21332</v>
      </c>
      <c r="C88" t="s">
        <v>11811</v>
      </c>
      <c r="E88" t="s">
        <v>11812</v>
      </c>
    </row>
    <row r="89" spans="1:5">
      <c r="A89" t="s">
        <v>18502</v>
      </c>
      <c r="B89" t="s">
        <v>21341</v>
      </c>
      <c r="C89" t="s">
        <v>18503</v>
      </c>
      <c r="E89" t="s">
        <v>18504</v>
      </c>
    </row>
    <row r="90" spans="1:5">
      <c r="A90" t="s">
        <v>18633</v>
      </c>
      <c r="B90" t="s">
        <v>21341</v>
      </c>
      <c r="C90" t="s">
        <v>18634</v>
      </c>
      <c r="E90" t="s">
        <v>18635</v>
      </c>
    </row>
    <row r="91" spans="1:5">
      <c r="A91" t="s">
        <v>20612</v>
      </c>
      <c r="B91" t="s">
        <v>21341</v>
      </c>
      <c r="C91" t="s">
        <v>18753</v>
      </c>
      <c r="E91" t="s">
        <v>18265</v>
      </c>
    </row>
    <row r="92" spans="1:5">
      <c r="A92" t="s">
        <v>18890</v>
      </c>
      <c r="B92" t="s">
        <v>21341</v>
      </c>
      <c r="C92" t="s">
        <v>18891</v>
      </c>
      <c r="E92" t="s">
        <v>18892</v>
      </c>
    </row>
    <row r="93" spans="1:5">
      <c r="A93" t="s">
        <v>12501</v>
      </c>
      <c r="B93" t="s">
        <v>21332</v>
      </c>
      <c r="C93" t="s">
        <v>12502</v>
      </c>
      <c r="E93" t="s">
        <v>12425</v>
      </c>
    </row>
    <row r="94" spans="1:5">
      <c r="A94" t="s">
        <v>12423</v>
      </c>
      <c r="B94" t="s">
        <v>21332</v>
      </c>
      <c r="C94" t="s">
        <v>12424</v>
      </c>
      <c r="E94" t="s">
        <v>12425</v>
      </c>
    </row>
    <row r="95" spans="1:5">
      <c r="A95" t="s">
        <v>12357</v>
      </c>
      <c r="B95" t="s">
        <v>21332</v>
      </c>
      <c r="C95" t="s">
        <v>12358</v>
      </c>
      <c r="E95" t="s">
        <v>12359</v>
      </c>
    </row>
    <row r="96" spans="1:5">
      <c r="A96" t="s">
        <v>20638</v>
      </c>
      <c r="B96" t="s">
        <v>21341</v>
      </c>
      <c r="C96" t="s">
        <v>19030</v>
      </c>
      <c r="E96" t="s">
        <v>18573</v>
      </c>
    </row>
    <row r="97" spans="1:6">
      <c r="A97" t="s">
        <v>12006</v>
      </c>
      <c r="B97" t="s">
        <v>21332</v>
      </c>
      <c r="C97" t="s">
        <v>12007</v>
      </c>
      <c r="E97" t="s">
        <v>12008</v>
      </c>
    </row>
    <row r="98" spans="1:6">
      <c r="A98" t="s">
        <v>19167</v>
      </c>
      <c r="B98" t="s">
        <v>21341</v>
      </c>
      <c r="C98" t="s">
        <v>19168</v>
      </c>
      <c r="E98" t="s">
        <v>18816</v>
      </c>
    </row>
    <row r="99" spans="1:6">
      <c r="A99" t="s">
        <v>19273</v>
      </c>
      <c r="B99" t="s">
        <v>21341</v>
      </c>
      <c r="C99" t="s">
        <v>19168</v>
      </c>
      <c r="E99" t="s">
        <v>19274</v>
      </c>
    </row>
    <row r="100" spans="1:6">
      <c r="A100" t="s">
        <v>11492</v>
      </c>
      <c r="B100" t="s">
        <v>21332</v>
      </c>
      <c r="C100" t="s">
        <v>11493</v>
      </c>
      <c r="E100" t="s">
        <v>11494</v>
      </c>
    </row>
    <row r="101" spans="1:6">
      <c r="A101" t="s">
        <v>12559</v>
      </c>
      <c r="B101" t="s">
        <v>21332</v>
      </c>
      <c r="C101" t="s">
        <v>12560</v>
      </c>
      <c r="E101" t="s">
        <v>12561</v>
      </c>
    </row>
    <row r="102" spans="1:6">
      <c r="A102" t="s">
        <v>12490</v>
      </c>
      <c r="B102" t="s">
        <v>21332</v>
      </c>
      <c r="C102" t="s">
        <v>12491</v>
      </c>
      <c r="E102" t="s">
        <v>11694</v>
      </c>
    </row>
    <row r="103" spans="1:6">
      <c r="A103" t="s">
        <v>12407</v>
      </c>
      <c r="B103" t="s">
        <v>21332</v>
      </c>
      <c r="C103" t="s">
        <v>12408</v>
      </c>
      <c r="E103" t="s">
        <v>12409</v>
      </c>
    </row>
    <row r="104" spans="1:6">
      <c r="A104" t="s">
        <v>12208</v>
      </c>
      <c r="B104" t="s">
        <v>21332</v>
      </c>
      <c r="C104" t="s">
        <v>12209</v>
      </c>
      <c r="E104" t="s">
        <v>12210</v>
      </c>
    </row>
    <row r="105" spans="1:6">
      <c r="A105" t="s">
        <v>16610</v>
      </c>
      <c r="B105" t="s">
        <v>21333</v>
      </c>
      <c r="C105" t="s">
        <v>16611</v>
      </c>
      <c r="E105" t="s">
        <v>16612</v>
      </c>
    </row>
    <row r="106" spans="1:6">
      <c r="A106" t="s">
        <v>15949</v>
      </c>
      <c r="B106" t="s">
        <v>21333</v>
      </c>
      <c r="C106" t="s">
        <v>15950</v>
      </c>
      <c r="E106" t="s">
        <v>15951</v>
      </c>
      <c r="F106" t="s">
        <v>15952</v>
      </c>
    </row>
    <row r="107" spans="1:6">
      <c r="A107" t="s">
        <v>15575</v>
      </c>
      <c r="B107" t="s">
        <v>21333</v>
      </c>
      <c r="C107" t="s">
        <v>15576</v>
      </c>
      <c r="E107" t="s">
        <v>14865</v>
      </c>
    </row>
    <row r="108" spans="1:6">
      <c r="A108" t="s">
        <v>19396</v>
      </c>
      <c r="B108" t="s">
        <v>21341</v>
      </c>
      <c r="C108" t="s">
        <v>19397</v>
      </c>
      <c r="E108" t="s">
        <v>19036</v>
      </c>
    </row>
    <row r="109" spans="1:6">
      <c r="A109" t="s">
        <v>12140</v>
      </c>
      <c r="B109" t="s">
        <v>21332</v>
      </c>
      <c r="C109" t="s">
        <v>12141</v>
      </c>
      <c r="E109" t="s">
        <v>12142</v>
      </c>
    </row>
    <row r="110" spans="1:6">
      <c r="A110" t="s">
        <v>15231</v>
      </c>
      <c r="B110" t="s">
        <v>21333</v>
      </c>
      <c r="C110" t="s">
        <v>12141</v>
      </c>
      <c r="D110" t="s">
        <v>15232</v>
      </c>
      <c r="E110" t="s">
        <v>15233</v>
      </c>
    </row>
    <row r="111" spans="1:6">
      <c r="A111" t="s">
        <v>14863</v>
      </c>
      <c r="B111" t="s">
        <v>21333</v>
      </c>
      <c r="C111" t="s">
        <v>14864</v>
      </c>
      <c r="E111" t="s">
        <v>14865</v>
      </c>
    </row>
    <row r="112" spans="1:6">
      <c r="A112" t="s">
        <v>14445</v>
      </c>
      <c r="B112" t="s">
        <v>21333</v>
      </c>
      <c r="C112" t="s">
        <v>14446</v>
      </c>
      <c r="D112" t="s">
        <v>14447</v>
      </c>
      <c r="E112" t="s">
        <v>14448</v>
      </c>
    </row>
    <row r="113" spans="1:6">
      <c r="A113" t="s">
        <v>17807</v>
      </c>
      <c r="B113" t="s">
        <v>21333</v>
      </c>
      <c r="C113" t="s">
        <v>17808</v>
      </c>
      <c r="E113" t="s">
        <v>17809</v>
      </c>
    </row>
    <row r="114" spans="1:6">
      <c r="A114" t="s">
        <v>12064</v>
      </c>
      <c r="B114" t="s">
        <v>21332</v>
      </c>
      <c r="C114" t="s">
        <v>12065</v>
      </c>
      <c r="E114" t="s">
        <v>12066</v>
      </c>
    </row>
    <row r="115" spans="1:6">
      <c r="A115" t="s">
        <v>17723</v>
      </c>
      <c r="B115" t="s">
        <v>21333</v>
      </c>
      <c r="C115" t="s">
        <v>17724</v>
      </c>
      <c r="E115" t="s">
        <v>14146</v>
      </c>
    </row>
    <row r="116" spans="1:6">
      <c r="A116" t="s">
        <v>19502</v>
      </c>
      <c r="B116" t="s">
        <v>21341</v>
      </c>
      <c r="C116" t="s">
        <v>19503</v>
      </c>
      <c r="E116" t="s">
        <v>18562</v>
      </c>
    </row>
    <row r="117" spans="1:6">
      <c r="A117" t="s">
        <v>17515</v>
      </c>
      <c r="B117" t="s">
        <v>21333</v>
      </c>
      <c r="C117" t="s">
        <v>17516</v>
      </c>
      <c r="E117" t="s">
        <v>17093</v>
      </c>
    </row>
    <row r="118" spans="1:6">
      <c r="A118" t="s">
        <v>17415</v>
      </c>
      <c r="B118" t="s">
        <v>21333</v>
      </c>
      <c r="C118" t="s">
        <v>17416</v>
      </c>
      <c r="E118" t="s">
        <v>16099</v>
      </c>
    </row>
    <row r="119" spans="1:6">
      <c r="A119" t="s">
        <v>11916</v>
      </c>
      <c r="B119" t="s">
        <v>21332</v>
      </c>
      <c r="C119" t="s">
        <v>11917</v>
      </c>
      <c r="E119" t="s">
        <v>11918</v>
      </c>
    </row>
    <row r="120" spans="1:6">
      <c r="A120" t="s">
        <v>17283</v>
      </c>
      <c r="B120" t="s">
        <v>21333</v>
      </c>
      <c r="C120" t="s">
        <v>17284</v>
      </c>
      <c r="D120" t="s">
        <v>17285</v>
      </c>
      <c r="E120" t="s">
        <v>17286</v>
      </c>
    </row>
    <row r="121" spans="1:6">
      <c r="A121" t="s">
        <v>16883</v>
      </c>
      <c r="B121" t="s">
        <v>21333</v>
      </c>
      <c r="C121" t="s">
        <v>16884</v>
      </c>
      <c r="D121" t="s">
        <v>16885</v>
      </c>
      <c r="E121" t="s">
        <v>16886</v>
      </c>
    </row>
    <row r="122" spans="1:6">
      <c r="A122" t="s">
        <v>16563</v>
      </c>
      <c r="B122" t="s">
        <v>21333</v>
      </c>
      <c r="C122" t="s">
        <v>16564</v>
      </c>
      <c r="E122" t="s">
        <v>16565</v>
      </c>
    </row>
    <row r="123" spans="1:6">
      <c r="A123" t="s">
        <v>15903</v>
      </c>
      <c r="B123" t="s">
        <v>21333</v>
      </c>
      <c r="C123" t="s">
        <v>15904</v>
      </c>
      <c r="E123" t="s">
        <v>15525</v>
      </c>
    </row>
    <row r="124" spans="1:6">
      <c r="A124" t="s">
        <v>15523</v>
      </c>
      <c r="B124" t="s">
        <v>21333</v>
      </c>
      <c r="C124" t="s">
        <v>15524</v>
      </c>
      <c r="E124" t="s">
        <v>15525</v>
      </c>
    </row>
    <row r="125" spans="1:6">
      <c r="A125" t="s">
        <v>15188</v>
      </c>
      <c r="B125" t="s">
        <v>21333</v>
      </c>
      <c r="C125" t="s">
        <v>15189</v>
      </c>
      <c r="E125" t="s">
        <v>15190</v>
      </c>
    </row>
    <row r="126" spans="1:6">
      <c r="A126" t="s">
        <v>14802</v>
      </c>
      <c r="B126" t="s">
        <v>21333</v>
      </c>
      <c r="C126" t="s">
        <v>14803</v>
      </c>
      <c r="D126" t="s">
        <v>14804</v>
      </c>
      <c r="E126" t="s">
        <v>14805</v>
      </c>
      <c r="F126" t="s">
        <v>14806</v>
      </c>
    </row>
    <row r="127" spans="1:6">
      <c r="A127" t="s">
        <v>17611</v>
      </c>
      <c r="B127" t="s">
        <v>21333</v>
      </c>
      <c r="C127" t="s">
        <v>17612</v>
      </c>
      <c r="E127" t="s">
        <v>17613</v>
      </c>
    </row>
    <row r="128" spans="1:6">
      <c r="A128" t="s">
        <v>16842</v>
      </c>
      <c r="B128" t="s">
        <v>21333</v>
      </c>
      <c r="C128" t="s">
        <v>16843</v>
      </c>
      <c r="E128" t="s">
        <v>16844</v>
      </c>
    </row>
    <row r="129" spans="1:6">
      <c r="A129" t="s">
        <v>15856</v>
      </c>
      <c r="B129" t="s">
        <v>21333</v>
      </c>
      <c r="C129" t="s">
        <v>15857</v>
      </c>
      <c r="E129" t="s">
        <v>15858</v>
      </c>
    </row>
    <row r="130" spans="1:6">
      <c r="A130" t="s">
        <v>12550</v>
      </c>
      <c r="B130" t="s">
        <v>21332</v>
      </c>
      <c r="C130" t="s">
        <v>12551</v>
      </c>
      <c r="E130" t="s">
        <v>12552</v>
      </c>
    </row>
    <row r="131" spans="1:6">
      <c r="A131" t="s">
        <v>15495</v>
      </c>
      <c r="B131" t="s">
        <v>21333</v>
      </c>
      <c r="C131" t="s">
        <v>15496</v>
      </c>
      <c r="D131" t="s">
        <v>2928</v>
      </c>
      <c r="E131" t="s">
        <v>15497</v>
      </c>
    </row>
    <row r="132" spans="1:6">
      <c r="A132" t="s">
        <v>15126</v>
      </c>
      <c r="B132" t="s">
        <v>21333</v>
      </c>
      <c r="C132" t="s">
        <v>15127</v>
      </c>
      <c r="D132" t="s">
        <v>15128</v>
      </c>
      <c r="E132" t="s">
        <v>15129</v>
      </c>
    </row>
    <row r="133" spans="1:6">
      <c r="A133" t="s">
        <v>14320</v>
      </c>
      <c r="B133" t="s">
        <v>21333</v>
      </c>
      <c r="C133" t="s">
        <v>14321</v>
      </c>
      <c r="E133" t="s">
        <v>14322</v>
      </c>
      <c r="F133" t="s">
        <v>14323</v>
      </c>
    </row>
    <row r="134" spans="1:6">
      <c r="A134" t="s">
        <v>19611</v>
      </c>
      <c r="B134" t="s">
        <v>21341</v>
      </c>
      <c r="C134" t="s">
        <v>19612</v>
      </c>
      <c r="E134" t="s">
        <v>18406</v>
      </c>
    </row>
    <row r="135" spans="1:6">
      <c r="A135" t="s">
        <v>17255</v>
      </c>
      <c r="B135" t="s">
        <v>21333</v>
      </c>
      <c r="C135" t="s">
        <v>17256</v>
      </c>
      <c r="E135" t="s">
        <v>17257</v>
      </c>
    </row>
    <row r="136" spans="1:6">
      <c r="A136" t="s">
        <v>16781</v>
      </c>
      <c r="B136" t="s">
        <v>21333</v>
      </c>
      <c r="C136" t="s">
        <v>16782</v>
      </c>
      <c r="D136" t="s">
        <v>16783</v>
      </c>
      <c r="E136" t="s">
        <v>16784</v>
      </c>
      <c r="F136" t="s">
        <v>16785</v>
      </c>
    </row>
    <row r="137" spans="1:6">
      <c r="A137" t="s">
        <v>16141</v>
      </c>
      <c r="B137" t="s">
        <v>21333</v>
      </c>
      <c r="C137" t="s">
        <v>16142</v>
      </c>
      <c r="E137" t="s">
        <v>16143</v>
      </c>
    </row>
    <row r="138" spans="1:6">
      <c r="A138" t="s">
        <v>12390</v>
      </c>
      <c r="B138" t="s">
        <v>21332</v>
      </c>
      <c r="C138" t="s">
        <v>12391</v>
      </c>
      <c r="E138" t="s">
        <v>12392</v>
      </c>
    </row>
    <row r="139" spans="1:6">
      <c r="A139" t="s">
        <v>15075</v>
      </c>
      <c r="B139" t="s">
        <v>21333</v>
      </c>
      <c r="C139" t="s">
        <v>15076</v>
      </c>
      <c r="E139" t="s">
        <v>15077</v>
      </c>
    </row>
    <row r="140" spans="1:6">
      <c r="A140" t="s">
        <v>14710</v>
      </c>
      <c r="B140" t="s">
        <v>21333</v>
      </c>
      <c r="C140" t="s">
        <v>14711</v>
      </c>
      <c r="E140" t="s">
        <v>14712</v>
      </c>
    </row>
    <row r="141" spans="1:6">
      <c r="A141" t="s">
        <v>12269</v>
      </c>
      <c r="B141" t="s">
        <v>21332</v>
      </c>
      <c r="C141" t="s">
        <v>12270</v>
      </c>
      <c r="E141" t="s">
        <v>5808</v>
      </c>
    </row>
    <row r="142" spans="1:6">
      <c r="A142" t="s">
        <v>12343</v>
      </c>
      <c r="B142" t="s">
        <v>21332</v>
      </c>
      <c r="C142" t="s">
        <v>12270</v>
      </c>
      <c r="E142" t="s">
        <v>12344</v>
      </c>
    </row>
    <row r="143" spans="1:6">
      <c r="A143" t="s">
        <v>14262</v>
      </c>
      <c r="B143" t="s">
        <v>21333</v>
      </c>
      <c r="C143" t="s">
        <v>14263</v>
      </c>
      <c r="E143" t="s">
        <v>14264</v>
      </c>
    </row>
    <row r="144" spans="1:6">
      <c r="A144" t="s">
        <v>12196</v>
      </c>
      <c r="B144" t="s">
        <v>21332</v>
      </c>
      <c r="C144" t="s">
        <v>12197</v>
      </c>
      <c r="E144" t="s">
        <v>12198</v>
      </c>
    </row>
    <row r="145" spans="1:6">
      <c r="A145" t="s">
        <v>17781</v>
      </c>
      <c r="B145" t="s">
        <v>21333</v>
      </c>
      <c r="C145" t="s">
        <v>17782</v>
      </c>
      <c r="E145" t="s">
        <v>17783</v>
      </c>
    </row>
    <row r="146" spans="1:6">
      <c r="A146" t="s">
        <v>12125</v>
      </c>
      <c r="B146" t="s">
        <v>21332</v>
      </c>
      <c r="C146" t="s">
        <v>12126</v>
      </c>
      <c r="E146" t="s">
        <v>12127</v>
      </c>
    </row>
    <row r="147" spans="1:6">
      <c r="A147" t="s">
        <v>19817</v>
      </c>
      <c r="B147" t="s">
        <v>21341</v>
      </c>
      <c r="C147" t="s">
        <v>19818</v>
      </c>
      <c r="E147" t="s">
        <v>19819</v>
      </c>
    </row>
    <row r="148" spans="1:6">
      <c r="A148" t="s">
        <v>11979</v>
      </c>
      <c r="B148" t="s">
        <v>21332</v>
      </c>
      <c r="C148" t="s">
        <v>11980</v>
      </c>
      <c r="E148" t="s">
        <v>11981</v>
      </c>
      <c r="F148" t="s">
        <v>11982</v>
      </c>
    </row>
    <row r="149" spans="1:6">
      <c r="A149" t="s">
        <v>17588</v>
      </c>
      <c r="B149" t="s">
        <v>21333</v>
      </c>
      <c r="C149" t="s">
        <v>11980</v>
      </c>
      <c r="E149" t="s">
        <v>17589</v>
      </c>
      <c r="F149" t="s">
        <v>2610</v>
      </c>
    </row>
    <row r="150" spans="1:6">
      <c r="A150" t="s">
        <v>15276</v>
      </c>
      <c r="B150" t="s">
        <v>21333</v>
      </c>
      <c r="C150" t="s">
        <v>15277</v>
      </c>
      <c r="D150" t="s">
        <v>4533</v>
      </c>
      <c r="E150" t="s">
        <v>14352</v>
      </c>
    </row>
    <row r="151" spans="1:6">
      <c r="A151" t="s">
        <v>17481</v>
      </c>
      <c r="B151" t="s">
        <v>21333</v>
      </c>
      <c r="C151" t="s">
        <v>17482</v>
      </c>
      <c r="D151" t="s">
        <v>1593</v>
      </c>
      <c r="E151" t="s">
        <v>17483</v>
      </c>
    </row>
    <row r="152" spans="1:6">
      <c r="A152" t="s">
        <v>17376</v>
      </c>
      <c r="B152" t="s">
        <v>21333</v>
      </c>
      <c r="C152" t="s">
        <v>17377</v>
      </c>
      <c r="D152" t="s">
        <v>4533</v>
      </c>
      <c r="E152" t="s">
        <v>17378</v>
      </c>
    </row>
    <row r="153" spans="1:6">
      <c r="A153" t="s">
        <v>17240</v>
      </c>
      <c r="B153" t="s">
        <v>21333</v>
      </c>
      <c r="C153" t="s">
        <v>17241</v>
      </c>
      <c r="E153" t="s">
        <v>14503</v>
      </c>
    </row>
    <row r="154" spans="1:6">
      <c r="A154" t="s">
        <v>17143</v>
      </c>
      <c r="B154" t="s">
        <v>21333</v>
      </c>
      <c r="C154" t="s">
        <v>17144</v>
      </c>
      <c r="E154" t="s">
        <v>17145</v>
      </c>
    </row>
    <row r="155" spans="1:6">
      <c r="A155" t="s">
        <v>16442</v>
      </c>
      <c r="B155" t="s">
        <v>21333</v>
      </c>
      <c r="C155" t="s">
        <v>16443</v>
      </c>
      <c r="D155" t="s">
        <v>4533</v>
      </c>
      <c r="E155" t="s">
        <v>14219</v>
      </c>
    </row>
    <row r="156" spans="1:6">
      <c r="A156" t="s">
        <v>11841</v>
      </c>
      <c r="B156" t="s">
        <v>21332</v>
      </c>
      <c r="C156" t="s">
        <v>11842</v>
      </c>
      <c r="E156" t="s">
        <v>11843</v>
      </c>
    </row>
    <row r="157" spans="1:6">
      <c r="A157" t="s">
        <v>16097</v>
      </c>
      <c r="B157" t="s">
        <v>21333</v>
      </c>
      <c r="C157" t="s">
        <v>16098</v>
      </c>
      <c r="D157" t="s">
        <v>14359</v>
      </c>
      <c r="E157" t="s">
        <v>16099</v>
      </c>
    </row>
    <row r="158" spans="1:6">
      <c r="A158" t="s">
        <v>11773</v>
      </c>
      <c r="B158" t="s">
        <v>21332</v>
      </c>
      <c r="C158" t="s">
        <v>11774</v>
      </c>
      <c r="E158" t="s">
        <v>11675</v>
      </c>
    </row>
    <row r="159" spans="1:6">
      <c r="A159" t="s">
        <v>11692</v>
      </c>
      <c r="B159" t="s">
        <v>21332</v>
      </c>
      <c r="C159" t="s">
        <v>11693</v>
      </c>
      <c r="E159" t="s">
        <v>11694</v>
      </c>
    </row>
    <row r="160" spans="1:6">
      <c r="A160" t="s">
        <v>15768</v>
      </c>
      <c r="B160" t="s">
        <v>21333</v>
      </c>
      <c r="C160" t="s">
        <v>15769</v>
      </c>
      <c r="E160" t="s">
        <v>15770</v>
      </c>
    </row>
    <row r="161" spans="1:6">
      <c r="A161" t="s">
        <v>11559</v>
      </c>
      <c r="B161" t="s">
        <v>21332</v>
      </c>
      <c r="C161" t="s">
        <v>11560</v>
      </c>
      <c r="E161" t="s">
        <v>11561</v>
      </c>
      <c r="F161" t="s">
        <v>11562</v>
      </c>
    </row>
    <row r="162" spans="1:6">
      <c r="A162" t="s">
        <v>11628</v>
      </c>
      <c r="B162" t="s">
        <v>21332</v>
      </c>
      <c r="C162" t="s">
        <v>11560</v>
      </c>
      <c r="E162" t="s">
        <v>11629</v>
      </c>
    </row>
    <row r="163" spans="1:6">
      <c r="A163" t="s">
        <v>15022</v>
      </c>
      <c r="B163" t="s">
        <v>21333</v>
      </c>
      <c r="C163" t="s">
        <v>15023</v>
      </c>
      <c r="D163" t="s">
        <v>15024</v>
      </c>
      <c r="E163" t="s">
        <v>15025</v>
      </c>
    </row>
    <row r="164" spans="1:6">
      <c r="A164" t="s">
        <v>14657</v>
      </c>
      <c r="B164" t="s">
        <v>21333</v>
      </c>
      <c r="C164" t="s">
        <v>14658</v>
      </c>
      <c r="E164" t="s">
        <v>14146</v>
      </c>
    </row>
    <row r="165" spans="1:6">
      <c r="A165" t="s">
        <v>14216</v>
      </c>
      <c r="B165" t="s">
        <v>21333</v>
      </c>
      <c r="C165" t="s">
        <v>14217</v>
      </c>
      <c r="D165" t="s">
        <v>14218</v>
      </c>
      <c r="E165" t="s">
        <v>14219</v>
      </c>
    </row>
    <row r="166" spans="1:6">
      <c r="A166" t="s">
        <v>11471</v>
      </c>
      <c r="B166" t="s">
        <v>21332</v>
      </c>
      <c r="C166" t="s">
        <v>11472</v>
      </c>
      <c r="E166" t="s">
        <v>11473</v>
      </c>
    </row>
    <row r="167" spans="1:6">
      <c r="A167" t="s">
        <v>17768</v>
      </c>
      <c r="B167" t="s">
        <v>21333</v>
      </c>
      <c r="C167" t="s">
        <v>17769</v>
      </c>
      <c r="D167" t="s">
        <v>17491</v>
      </c>
      <c r="E167" t="s">
        <v>17770</v>
      </c>
      <c r="F167" t="s">
        <v>17771</v>
      </c>
    </row>
    <row r="168" spans="1:6">
      <c r="A168" t="s">
        <v>17664</v>
      </c>
      <c r="B168" t="s">
        <v>21333</v>
      </c>
      <c r="C168" t="s">
        <v>17665</v>
      </c>
      <c r="D168" t="s">
        <v>16737</v>
      </c>
      <c r="E168" t="s">
        <v>17483</v>
      </c>
    </row>
    <row r="169" spans="1:6">
      <c r="A169" t="s">
        <v>17573</v>
      </c>
      <c r="B169" t="s">
        <v>21333</v>
      </c>
      <c r="C169" t="s">
        <v>17574</v>
      </c>
      <c r="D169" t="s">
        <v>14314</v>
      </c>
      <c r="E169" t="s">
        <v>17575</v>
      </c>
    </row>
    <row r="170" spans="1:6">
      <c r="A170" t="s">
        <v>17476</v>
      </c>
      <c r="B170" t="s">
        <v>21333</v>
      </c>
      <c r="C170" t="s">
        <v>17477</v>
      </c>
      <c r="D170" t="s">
        <v>14314</v>
      </c>
      <c r="E170" t="s">
        <v>17478</v>
      </c>
    </row>
    <row r="171" spans="1:6">
      <c r="A171" t="s">
        <v>17359</v>
      </c>
      <c r="B171" t="s">
        <v>21333</v>
      </c>
      <c r="C171" t="s">
        <v>17360</v>
      </c>
      <c r="D171" t="s">
        <v>14314</v>
      </c>
      <c r="E171" t="s">
        <v>17361</v>
      </c>
    </row>
    <row r="172" spans="1:6">
      <c r="A172" t="s">
        <v>12539</v>
      </c>
      <c r="B172" t="s">
        <v>21332</v>
      </c>
      <c r="C172" t="s">
        <v>12540</v>
      </c>
      <c r="E172" t="s">
        <v>12541</v>
      </c>
    </row>
    <row r="173" spans="1:6">
      <c r="A173" t="s">
        <v>17235</v>
      </c>
      <c r="B173" t="s">
        <v>21333</v>
      </c>
      <c r="C173" t="s">
        <v>12540</v>
      </c>
      <c r="E173" t="s">
        <v>17093</v>
      </c>
    </row>
    <row r="174" spans="1:6">
      <c r="A174" t="s">
        <v>17132</v>
      </c>
      <c r="B174" t="s">
        <v>21333</v>
      </c>
      <c r="C174" t="s">
        <v>17133</v>
      </c>
      <c r="E174" t="s">
        <v>14503</v>
      </c>
    </row>
    <row r="175" spans="1:6">
      <c r="A175" t="s">
        <v>17011</v>
      </c>
      <c r="B175" t="s">
        <v>21333</v>
      </c>
      <c r="C175" t="s">
        <v>17012</v>
      </c>
      <c r="D175" t="s">
        <v>16737</v>
      </c>
      <c r="E175" t="s">
        <v>17013</v>
      </c>
    </row>
    <row r="176" spans="1:6">
      <c r="A176" t="s">
        <v>16708</v>
      </c>
      <c r="B176" t="s">
        <v>21333</v>
      </c>
      <c r="C176" t="s">
        <v>16709</v>
      </c>
      <c r="D176" t="s">
        <v>1093</v>
      </c>
      <c r="E176" t="s">
        <v>16710</v>
      </c>
      <c r="F176" t="s">
        <v>16711</v>
      </c>
    </row>
    <row r="177" spans="1:6">
      <c r="A177" t="s">
        <v>16395</v>
      </c>
      <c r="B177" t="s">
        <v>21333</v>
      </c>
      <c r="C177" t="s">
        <v>16396</v>
      </c>
      <c r="D177" t="s">
        <v>14314</v>
      </c>
      <c r="E177" t="s">
        <v>16397</v>
      </c>
    </row>
    <row r="178" spans="1:6">
      <c r="A178" t="s">
        <v>18609</v>
      </c>
      <c r="B178" t="s">
        <v>21341</v>
      </c>
      <c r="C178" t="s">
        <v>18610</v>
      </c>
      <c r="E178" t="s">
        <v>18611</v>
      </c>
    </row>
    <row r="179" spans="1:6">
      <c r="A179" t="s">
        <v>15718</v>
      </c>
      <c r="B179" t="s">
        <v>21333</v>
      </c>
      <c r="C179" t="s">
        <v>15719</v>
      </c>
      <c r="E179" t="s">
        <v>15720</v>
      </c>
      <c r="F179" t="s">
        <v>15721</v>
      </c>
    </row>
    <row r="180" spans="1:6">
      <c r="A180" t="s">
        <v>15355</v>
      </c>
      <c r="B180" t="s">
        <v>21333</v>
      </c>
      <c r="C180" t="s">
        <v>15356</v>
      </c>
      <c r="E180" t="s">
        <v>14177</v>
      </c>
    </row>
    <row r="181" spans="1:6">
      <c r="A181" t="s">
        <v>14592</v>
      </c>
      <c r="B181" t="s">
        <v>21333</v>
      </c>
      <c r="C181" t="s">
        <v>14593</v>
      </c>
      <c r="E181" t="s">
        <v>14594</v>
      </c>
      <c r="F181" t="s">
        <v>14595</v>
      </c>
    </row>
    <row r="182" spans="1:6">
      <c r="A182" t="s">
        <v>12330</v>
      </c>
      <c r="B182" t="s">
        <v>21332</v>
      </c>
      <c r="C182" t="s">
        <v>12331</v>
      </c>
      <c r="E182" t="s">
        <v>12332</v>
      </c>
    </row>
    <row r="183" spans="1:6">
      <c r="A183" t="s">
        <v>14175</v>
      </c>
      <c r="B183" t="s">
        <v>21333</v>
      </c>
      <c r="C183" t="s">
        <v>14176</v>
      </c>
      <c r="E183" t="s">
        <v>14177</v>
      </c>
    </row>
    <row r="184" spans="1:6">
      <c r="A184" t="s">
        <v>17649</v>
      </c>
      <c r="B184" t="s">
        <v>21333</v>
      </c>
      <c r="C184" t="s">
        <v>17650</v>
      </c>
      <c r="E184" t="s">
        <v>17651</v>
      </c>
      <c r="F184" t="s">
        <v>17652</v>
      </c>
    </row>
    <row r="185" spans="1:6">
      <c r="A185" t="s">
        <v>17556</v>
      </c>
      <c r="B185" t="s">
        <v>21333</v>
      </c>
      <c r="C185" t="s">
        <v>17557</v>
      </c>
      <c r="E185" t="s">
        <v>17558</v>
      </c>
      <c r="F185" t="s">
        <v>17559</v>
      </c>
    </row>
    <row r="186" spans="1:6">
      <c r="A186" t="s">
        <v>12189</v>
      </c>
      <c r="B186" t="s">
        <v>21332</v>
      </c>
      <c r="C186" t="s">
        <v>12190</v>
      </c>
      <c r="E186" t="s">
        <v>12077</v>
      </c>
    </row>
    <row r="187" spans="1:6">
      <c r="A187" t="s">
        <v>17458</v>
      </c>
      <c r="B187" t="s">
        <v>21333</v>
      </c>
      <c r="C187" t="s">
        <v>12190</v>
      </c>
      <c r="E187" t="s">
        <v>17459</v>
      </c>
    </row>
    <row r="188" spans="1:6">
      <c r="A188" t="s">
        <v>17337</v>
      </c>
      <c r="B188" t="s">
        <v>21333</v>
      </c>
      <c r="C188" t="s">
        <v>17338</v>
      </c>
      <c r="E188" t="s">
        <v>17339</v>
      </c>
    </row>
    <row r="189" spans="1:6">
      <c r="A189" t="s">
        <v>17219</v>
      </c>
      <c r="B189" t="s">
        <v>21333</v>
      </c>
      <c r="C189" t="s">
        <v>17220</v>
      </c>
      <c r="E189" t="s">
        <v>17221</v>
      </c>
    </row>
    <row r="190" spans="1:6">
      <c r="A190" t="s">
        <v>17106</v>
      </c>
      <c r="B190" t="s">
        <v>21333</v>
      </c>
      <c r="C190" t="s">
        <v>17107</v>
      </c>
      <c r="E190" t="s">
        <v>17108</v>
      </c>
    </row>
    <row r="191" spans="1:6">
      <c r="A191" t="s">
        <v>16995</v>
      </c>
      <c r="B191" t="s">
        <v>21333</v>
      </c>
      <c r="C191" t="s">
        <v>16996</v>
      </c>
      <c r="E191" t="s">
        <v>14117</v>
      </c>
    </row>
    <row r="192" spans="1:6">
      <c r="A192" t="s">
        <v>16680</v>
      </c>
      <c r="B192" t="s">
        <v>21333</v>
      </c>
      <c r="C192" t="s">
        <v>16681</v>
      </c>
      <c r="E192" t="s">
        <v>14177</v>
      </c>
    </row>
    <row r="193" spans="1:6">
      <c r="A193" t="s">
        <v>16350</v>
      </c>
      <c r="B193" t="s">
        <v>21333</v>
      </c>
      <c r="C193" t="s">
        <v>16351</v>
      </c>
      <c r="E193" t="s">
        <v>16352</v>
      </c>
      <c r="F193" t="s">
        <v>16353</v>
      </c>
    </row>
    <row r="194" spans="1:6">
      <c r="A194" t="s">
        <v>16026</v>
      </c>
      <c r="B194" t="s">
        <v>21333</v>
      </c>
      <c r="C194" t="s">
        <v>16027</v>
      </c>
      <c r="D194" t="s">
        <v>16028</v>
      </c>
      <c r="E194" t="s">
        <v>16029</v>
      </c>
    </row>
    <row r="195" spans="1:6">
      <c r="A195" t="s">
        <v>15655</v>
      </c>
      <c r="B195" t="s">
        <v>21333</v>
      </c>
      <c r="C195" t="s">
        <v>15656</v>
      </c>
      <c r="D195" t="s">
        <v>14314</v>
      </c>
      <c r="E195" t="s">
        <v>15657</v>
      </c>
    </row>
    <row r="196" spans="1:6">
      <c r="A196" t="s">
        <v>15305</v>
      </c>
      <c r="B196" t="s">
        <v>21333</v>
      </c>
      <c r="C196" t="s">
        <v>15306</v>
      </c>
      <c r="E196" t="s">
        <v>14146</v>
      </c>
    </row>
    <row r="197" spans="1:6">
      <c r="A197" t="s">
        <v>14928</v>
      </c>
      <c r="B197" t="s">
        <v>21333</v>
      </c>
      <c r="C197" t="s">
        <v>14929</v>
      </c>
      <c r="E197" t="s">
        <v>14117</v>
      </c>
    </row>
    <row r="198" spans="1:6">
      <c r="A198" t="s">
        <v>14541</v>
      </c>
      <c r="B198" t="s">
        <v>21333</v>
      </c>
      <c r="C198" t="s">
        <v>14542</v>
      </c>
      <c r="E198" t="s">
        <v>14543</v>
      </c>
    </row>
    <row r="199" spans="1:6">
      <c r="A199" t="s">
        <v>14115</v>
      </c>
      <c r="B199" t="s">
        <v>21333</v>
      </c>
      <c r="C199" t="s">
        <v>14116</v>
      </c>
      <c r="E199" t="s">
        <v>14117</v>
      </c>
    </row>
    <row r="200" spans="1:6">
      <c r="A200" t="s">
        <v>17738</v>
      </c>
      <c r="B200" t="s">
        <v>21333</v>
      </c>
      <c r="C200" t="s">
        <v>17739</v>
      </c>
      <c r="E200" t="s">
        <v>17740</v>
      </c>
      <c r="F200" t="s">
        <v>17741</v>
      </c>
    </row>
    <row r="201" spans="1:6">
      <c r="A201" t="s">
        <v>17639</v>
      </c>
      <c r="B201" t="s">
        <v>21333</v>
      </c>
      <c r="C201" t="s">
        <v>17640</v>
      </c>
      <c r="E201" t="s">
        <v>14117</v>
      </c>
    </row>
    <row r="202" spans="1:6">
      <c r="A202" t="s">
        <v>17539</v>
      </c>
      <c r="B202" t="s">
        <v>21333</v>
      </c>
      <c r="C202" t="s">
        <v>17540</v>
      </c>
      <c r="D202" t="s">
        <v>1093</v>
      </c>
      <c r="E202" t="s">
        <v>17541</v>
      </c>
      <c r="F202" t="s">
        <v>17542</v>
      </c>
    </row>
    <row r="203" spans="1:6">
      <c r="A203" t="s">
        <v>17446</v>
      </c>
      <c r="B203" t="s">
        <v>21333</v>
      </c>
      <c r="C203" t="s">
        <v>17447</v>
      </c>
      <c r="E203" t="s">
        <v>17448</v>
      </c>
    </row>
    <row r="204" spans="1:6">
      <c r="A204" t="s">
        <v>17318</v>
      </c>
      <c r="B204" t="s">
        <v>21333</v>
      </c>
      <c r="C204" t="s">
        <v>17319</v>
      </c>
      <c r="E204" t="s">
        <v>14439</v>
      </c>
    </row>
    <row r="205" spans="1:6">
      <c r="A205" t="s">
        <v>17205</v>
      </c>
      <c r="B205" t="s">
        <v>21333</v>
      </c>
      <c r="C205" t="s">
        <v>17206</v>
      </c>
      <c r="E205" t="s">
        <v>17207</v>
      </c>
      <c r="F205" t="s">
        <v>17208</v>
      </c>
    </row>
    <row r="206" spans="1:6">
      <c r="A206" t="s">
        <v>12038</v>
      </c>
      <c r="B206" t="s">
        <v>21332</v>
      </c>
      <c r="C206" t="s">
        <v>12039</v>
      </c>
      <c r="E206" t="s">
        <v>12040</v>
      </c>
    </row>
    <row r="207" spans="1:6">
      <c r="A207" t="s">
        <v>16969</v>
      </c>
      <c r="B207" t="s">
        <v>21333</v>
      </c>
      <c r="C207" t="s">
        <v>16970</v>
      </c>
      <c r="E207" t="s">
        <v>16971</v>
      </c>
    </row>
    <row r="208" spans="1:6">
      <c r="A208" t="s">
        <v>11970</v>
      </c>
      <c r="B208" t="s">
        <v>21332</v>
      </c>
      <c r="C208" t="s">
        <v>11971</v>
      </c>
      <c r="E208" t="s">
        <v>11972</v>
      </c>
    </row>
    <row r="209" spans="1:6">
      <c r="A209" t="s">
        <v>16646</v>
      </c>
      <c r="B209" t="s">
        <v>21333</v>
      </c>
      <c r="C209" t="s">
        <v>16647</v>
      </c>
      <c r="E209" t="s">
        <v>16648</v>
      </c>
      <c r="F209" t="s">
        <v>16649</v>
      </c>
    </row>
    <row r="210" spans="1:6">
      <c r="A210" t="s">
        <v>16315</v>
      </c>
      <c r="B210" t="s">
        <v>21333</v>
      </c>
      <c r="C210" t="s">
        <v>16316</v>
      </c>
      <c r="E210" t="s">
        <v>16317</v>
      </c>
    </row>
    <row r="211" spans="1:6">
      <c r="A211" t="s">
        <v>15974</v>
      </c>
      <c r="B211" t="s">
        <v>21333</v>
      </c>
      <c r="C211" t="s">
        <v>15975</v>
      </c>
      <c r="D211" t="s">
        <v>15976</v>
      </c>
      <c r="E211" t="s">
        <v>15977</v>
      </c>
      <c r="F211" t="s">
        <v>15978</v>
      </c>
    </row>
    <row r="212" spans="1:6">
      <c r="A212" t="s">
        <v>11892</v>
      </c>
      <c r="B212" t="s">
        <v>21332</v>
      </c>
      <c r="C212" t="s">
        <v>11893</v>
      </c>
      <c r="E212" t="s">
        <v>11894</v>
      </c>
    </row>
    <row r="213" spans="1:6">
      <c r="A213" t="s">
        <v>11831</v>
      </c>
      <c r="B213" t="s">
        <v>21332</v>
      </c>
      <c r="C213" t="s">
        <v>11832</v>
      </c>
      <c r="E213" t="s">
        <v>1060</v>
      </c>
    </row>
    <row r="214" spans="1:6">
      <c r="A214" t="s">
        <v>11768</v>
      </c>
      <c r="B214" t="s">
        <v>21332</v>
      </c>
      <c r="C214" t="s">
        <v>11769</v>
      </c>
      <c r="E214" t="s">
        <v>1060</v>
      </c>
    </row>
    <row r="215" spans="1:6">
      <c r="A215" t="s">
        <v>11682</v>
      </c>
      <c r="B215" t="s">
        <v>21332</v>
      </c>
      <c r="C215" t="s">
        <v>11683</v>
      </c>
      <c r="E215" t="s">
        <v>1060</v>
      </c>
    </row>
    <row r="216" spans="1:6">
      <c r="A216" t="s">
        <v>19920</v>
      </c>
      <c r="B216" t="s">
        <v>21341</v>
      </c>
      <c r="C216" t="s">
        <v>19921</v>
      </c>
      <c r="E216" t="s">
        <v>19776</v>
      </c>
    </row>
    <row r="217" spans="1:6">
      <c r="A217" t="s">
        <v>15258</v>
      </c>
      <c r="B217" t="s">
        <v>21333</v>
      </c>
      <c r="C217" t="s">
        <v>15259</v>
      </c>
      <c r="E217" t="s">
        <v>15260</v>
      </c>
      <c r="F217" t="s">
        <v>15261</v>
      </c>
    </row>
    <row r="218" spans="1:6">
      <c r="A218" t="s">
        <v>14889</v>
      </c>
      <c r="B218" t="s">
        <v>21333</v>
      </c>
      <c r="C218" t="s">
        <v>14890</v>
      </c>
      <c r="E218" t="s">
        <v>14891</v>
      </c>
    </row>
    <row r="219" spans="1:6">
      <c r="A219" t="s">
        <v>11617</v>
      </c>
      <c r="B219" t="s">
        <v>21332</v>
      </c>
      <c r="C219" t="s">
        <v>11618</v>
      </c>
      <c r="E219" t="s">
        <v>11619</v>
      </c>
    </row>
    <row r="220" spans="1:6">
      <c r="A220" t="s">
        <v>14491</v>
      </c>
      <c r="B220" t="s">
        <v>21333</v>
      </c>
      <c r="C220" t="s">
        <v>11618</v>
      </c>
      <c r="E220" t="s">
        <v>14492</v>
      </c>
    </row>
    <row r="221" spans="1:6">
      <c r="A221" t="s">
        <v>11553</v>
      </c>
      <c r="B221" t="s">
        <v>21332</v>
      </c>
      <c r="C221" t="s">
        <v>11554</v>
      </c>
      <c r="E221" t="s">
        <v>11555</v>
      </c>
    </row>
    <row r="222" spans="1:6">
      <c r="A222" t="s">
        <v>11459</v>
      </c>
      <c r="B222" t="s">
        <v>21332</v>
      </c>
      <c r="C222" t="s">
        <v>11460</v>
      </c>
      <c r="E222" t="s">
        <v>11461</v>
      </c>
    </row>
    <row r="223" spans="1:6">
      <c r="A223" t="s">
        <v>17630</v>
      </c>
      <c r="B223" t="s">
        <v>21333</v>
      </c>
      <c r="C223" t="s">
        <v>17631</v>
      </c>
      <c r="E223" t="s">
        <v>17632</v>
      </c>
      <c r="F223" t="s">
        <v>17633</v>
      </c>
    </row>
    <row r="224" spans="1:6">
      <c r="A224" t="s">
        <v>17527</v>
      </c>
      <c r="B224" t="s">
        <v>21333</v>
      </c>
      <c r="C224" t="s">
        <v>17528</v>
      </c>
      <c r="D224" t="s">
        <v>16737</v>
      </c>
      <c r="E224" t="s">
        <v>17529</v>
      </c>
    </row>
    <row r="225" spans="1:6">
      <c r="A225" t="s">
        <v>17091</v>
      </c>
      <c r="B225" t="s">
        <v>21333</v>
      </c>
      <c r="C225" t="s">
        <v>17092</v>
      </c>
      <c r="D225" t="s">
        <v>2778</v>
      </c>
      <c r="E225" t="s">
        <v>17093</v>
      </c>
    </row>
    <row r="226" spans="1:6">
      <c r="A226" t="s">
        <v>20350</v>
      </c>
      <c r="B226" t="s">
        <v>21323</v>
      </c>
      <c r="C226" t="s">
        <v>20351</v>
      </c>
      <c r="E226" t="s">
        <v>18703</v>
      </c>
    </row>
    <row r="227" spans="1:6">
      <c r="A227" t="s">
        <v>16933</v>
      </c>
      <c r="B227" t="s">
        <v>21333</v>
      </c>
      <c r="C227" t="s">
        <v>16934</v>
      </c>
      <c r="E227" t="s">
        <v>16935</v>
      </c>
    </row>
    <row r="228" spans="1:6">
      <c r="A228" t="s">
        <v>12525</v>
      </c>
      <c r="B228" t="s">
        <v>21332</v>
      </c>
      <c r="C228" t="s">
        <v>12526</v>
      </c>
      <c r="E228" t="s">
        <v>12527</v>
      </c>
    </row>
    <row r="229" spans="1:6">
      <c r="A229" t="s">
        <v>16603</v>
      </c>
      <c r="B229" t="s">
        <v>21333</v>
      </c>
      <c r="C229" t="s">
        <v>16604</v>
      </c>
      <c r="E229" t="s">
        <v>16556</v>
      </c>
      <c r="F229" t="s">
        <v>16605</v>
      </c>
    </row>
    <row r="230" spans="1:6">
      <c r="A230" t="s">
        <v>16274</v>
      </c>
      <c r="B230" t="s">
        <v>21333</v>
      </c>
      <c r="C230" t="s">
        <v>16275</v>
      </c>
      <c r="E230" t="s">
        <v>16276</v>
      </c>
      <c r="F230" t="s">
        <v>16277</v>
      </c>
    </row>
    <row r="231" spans="1:6">
      <c r="A231" t="s">
        <v>15567</v>
      </c>
      <c r="B231" t="s">
        <v>21333</v>
      </c>
      <c r="C231" t="s">
        <v>15568</v>
      </c>
      <c r="E231" t="s">
        <v>15569</v>
      </c>
    </row>
    <row r="232" spans="1:6">
      <c r="A232" t="s">
        <v>12319</v>
      </c>
      <c r="B232" t="s">
        <v>21332</v>
      </c>
      <c r="C232" t="s">
        <v>12320</v>
      </c>
      <c r="E232" t="s">
        <v>12321</v>
      </c>
    </row>
    <row r="233" spans="1:6">
      <c r="A233" t="s">
        <v>14851</v>
      </c>
      <c r="B233" t="s">
        <v>21333</v>
      </c>
      <c r="C233" t="s">
        <v>14852</v>
      </c>
      <c r="E233" t="s">
        <v>14853</v>
      </c>
      <c r="F233" t="s">
        <v>14854</v>
      </c>
    </row>
    <row r="234" spans="1:6">
      <c r="A234" t="s">
        <v>14431</v>
      </c>
      <c r="B234" t="s">
        <v>21333</v>
      </c>
      <c r="C234" t="s">
        <v>14432</v>
      </c>
      <c r="E234" t="s">
        <v>14433</v>
      </c>
    </row>
    <row r="235" spans="1:6">
      <c r="A235" t="s">
        <v>17801</v>
      </c>
      <c r="B235" t="s">
        <v>21333</v>
      </c>
      <c r="C235" t="s">
        <v>17802</v>
      </c>
      <c r="D235" t="s">
        <v>14244</v>
      </c>
      <c r="E235" t="s">
        <v>17803</v>
      </c>
    </row>
    <row r="236" spans="1:6">
      <c r="A236" t="s">
        <v>17720</v>
      </c>
      <c r="B236" t="s">
        <v>21333</v>
      </c>
      <c r="C236" t="s">
        <v>17721</v>
      </c>
      <c r="D236" t="s">
        <v>13199</v>
      </c>
      <c r="E236" t="s">
        <v>17722</v>
      </c>
    </row>
    <row r="237" spans="1:6">
      <c r="A237" t="s">
        <v>17623</v>
      </c>
      <c r="B237" t="s">
        <v>21333</v>
      </c>
      <c r="C237" t="s">
        <v>17624</v>
      </c>
      <c r="E237" t="s">
        <v>14439</v>
      </c>
    </row>
    <row r="238" spans="1:6">
      <c r="A238" t="s">
        <v>17513</v>
      </c>
      <c r="B238" t="s">
        <v>21333</v>
      </c>
      <c r="C238" t="s">
        <v>17514</v>
      </c>
      <c r="E238" t="s">
        <v>15190</v>
      </c>
    </row>
    <row r="239" spans="1:6">
      <c r="A239" t="s">
        <v>17409</v>
      </c>
      <c r="B239" t="s">
        <v>21333</v>
      </c>
      <c r="C239" t="s">
        <v>17410</v>
      </c>
      <c r="D239" t="s">
        <v>14128</v>
      </c>
      <c r="E239" t="s">
        <v>17411</v>
      </c>
    </row>
    <row r="240" spans="1:6">
      <c r="A240" t="s">
        <v>17278</v>
      </c>
      <c r="B240" t="s">
        <v>21333</v>
      </c>
      <c r="C240" t="s">
        <v>17279</v>
      </c>
      <c r="D240" t="s">
        <v>17280</v>
      </c>
      <c r="E240" t="s">
        <v>17029</v>
      </c>
    </row>
    <row r="241" spans="1:5">
      <c r="A241" t="s">
        <v>17176</v>
      </c>
      <c r="B241" t="s">
        <v>21333</v>
      </c>
      <c r="C241" t="s">
        <v>17177</v>
      </c>
      <c r="E241" t="s">
        <v>14433</v>
      </c>
    </row>
    <row r="242" spans="1:5">
      <c r="A242" t="s">
        <v>17077</v>
      </c>
      <c r="B242" t="s">
        <v>21333</v>
      </c>
      <c r="C242" t="s">
        <v>17078</v>
      </c>
      <c r="E242" t="s">
        <v>14146</v>
      </c>
    </row>
    <row r="243" spans="1:5">
      <c r="A243" t="s">
        <v>16868</v>
      </c>
      <c r="B243" t="s">
        <v>21333</v>
      </c>
      <c r="C243" t="s">
        <v>16869</v>
      </c>
      <c r="D243" t="s">
        <v>14128</v>
      </c>
      <c r="E243" t="s">
        <v>16870</v>
      </c>
    </row>
    <row r="244" spans="1:5">
      <c r="A244" t="s">
        <v>12109</v>
      </c>
      <c r="B244" t="s">
        <v>21332</v>
      </c>
      <c r="C244" t="s">
        <v>12110</v>
      </c>
      <c r="E244" t="s">
        <v>12111</v>
      </c>
    </row>
    <row r="245" spans="1:5">
      <c r="A245" t="s">
        <v>12179</v>
      </c>
      <c r="B245" t="s">
        <v>21332</v>
      </c>
      <c r="C245" t="s">
        <v>12110</v>
      </c>
      <c r="E245" t="s">
        <v>12180</v>
      </c>
    </row>
    <row r="246" spans="1:5">
      <c r="A246" t="s">
        <v>16554</v>
      </c>
      <c r="B246" t="s">
        <v>21333</v>
      </c>
      <c r="C246" t="s">
        <v>16555</v>
      </c>
      <c r="E246" t="s">
        <v>16556</v>
      </c>
    </row>
    <row r="247" spans="1:5">
      <c r="A247" t="s">
        <v>11964</v>
      </c>
      <c r="B247" t="s">
        <v>21332</v>
      </c>
      <c r="C247" t="s">
        <v>11965</v>
      </c>
      <c r="E247" t="s">
        <v>11966</v>
      </c>
    </row>
    <row r="248" spans="1:5">
      <c r="A248" t="s">
        <v>16223</v>
      </c>
      <c r="B248" t="s">
        <v>21333</v>
      </c>
      <c r="C248" t="s">
        <v>11965</v>
      </c>
      <c r="D248" t="s">
        <v>16224</v>
      </c>
      <c r="E248" t="s">
        <v>16225</v>
      </c>
    </row>
    <row r="249" spans="1:5">
      <c r="A249" t="s">
        <v>15891</v>
      </c>
      <c r="B249" t="s">
        <v>21333</v>
      </c>
      <c r="C249" t="s">
        <v>15892</v>
      </c>
      <c r="D249" t="s">
        <v>4533</v>
      </c>
      <c r="E249" t="s">
        <v>15893</v>
      </c>
    </row>
    <row r="250" spans="1:5">
      <c r="A250" t="s">
        <v>15516</v>
      </c>
      <c r="B250" t="s">
        <v>21333</v>
      </c>
      <c r="C250" t="s">
        <v>15517</v>
      </c>
      <c r="E250" t="s">
        <v>14433</v>
      </c>
    </row>
    <row r="251" spans="1:5">
      <c r="A251" t="s">
        <v>15175</v>
      </c>
      <c r="B251" t="s">
        <v>21333</v>
      </c>
      <c r="C251" t="s">
        <v>15176</v>
      </c>
      <c r="E251" t="s">
        <v>15177</v>
      </c>
    </row>
    <row r="252" spans="1:5">
      <c r="A252" t="s">
        <v>14790</v>
      </c>
      <c r="B252" t="s">
        <v>21333</v>
      </c>
      <c r="C252" t="s">
        <v>14791</v>
      </c>
      <c r="E252" t="s">
        <v>14792</v>
      </c>
    </row>
    <row r="253" spans="1:5">
      <c r="A253" t="s">
        <v>14366</v>
      </c>
      <c r="B253" t="s">
        <v>21333</v>
      </c>
      <c r="C253" t="s">
        <v>14367</v>
      </c>
      <c r="E253" t="s">
        <v>14368</v>
      </c>
    </row>
    <row r="254" spans="1:5">
      <c r="A254" t="s">
        <v>11668</v>
      </c>
      <c r="B254" t="s">
        <v>21332</v>
      </c>
      <c r="C254" t="s">
        <v>11669</v>
      </c>
      <c r="E254" t="s">
        <v>11670</v>
      </c>
    </row>
    <row r="255" spans="1:5">
      <c r="A255" t="s">
        <v>17705</v>
      </c>
      <c r="B255" t="s">
        <v>21333</v>
      </c>
      <c r="C255" t="s">
        <v>17706</v>
      </c>
      <c r="E255" t="s">
        <v>14146</v>
      </c>
    </row>
    <row r="256" spans="1:5">
      <c r="A256" t="s">
        <v>17609</v>
      </c>
      <c r="B256" t="s">
        <v>21333</v>
      </c>
      <c r="C256" t="s">
        <v>17610</v>
      </c>
      <c r="E256" t="s">
        <v>14406</v>
      </c>
    </row>
    <row r="257" spans="1:5">
      <c r="A257" t="s">
        <v>17401</v>
      </c>
      <c r="B257" t="s">
        <v>21333</v>
      </c>
      <c r="C257" t="s">
        <v>17402</v>
      </c>
      <c r="D257" t="s">
        <v>2610</v>
      </c>
      <c r="E257" t="s">
        <v>17058</v>
      </c>
    </row>
    <row r="258" spans="1:5">
      <c r="A258" t="s">
        <v>17272</v>
      </c>
      <c r="B258" t="s">
        <v>21333</v>
      </c>
      <c r="C258" t="s">
        <v>17273</v>
      </c>
      <c r="E258" t="s">
        <v>14406</v>
      </c>
    </row>
    <row r="259" spans="1:5">
      <c r="A259" t="s">
        <v>17164</v>
      </c>
      <c r="B259" t="s">
        <v>21333</v>
      </c>
      <c r="C259" t="s">
        <v>17165</v>
      </c>
      <c r="E259" t="s">
        <v>17166</v>
      </c>
    </row>
    <row r="260" spans="1:5">
      <c r="A260" t="s">
        <v>17056</v>
      </c>
      <c r="B260" t="s">
        <v>21333</v>
      </c>
      <c r="C260" t="s">
        <v>17057</v>
      </c>
      <c r="D260" t="s">
        <v>2610</v>
      </c>
      <c r="E260" t="s">
        <v>17058</v>
      </c>
    </row>
    <row r="261" spans="1:5">
      <c r="A261" t="s">
        <v>16833</v>
      </c>
      <c r="B261" t="s">
        <v>21333</v>
      </c>
      <c r="C261" t="s">
        <v>16834</v>
      </c>
      <c r="E261" t="s">
        <v>14439</v>
      </c>
    </row>
    <row r="262" spans="1:5">
      <c r="A262" t="s">
        <v>16512</v>
      </c>
      <c r="B262" t="s">
        <v>21333</v>
      </c>
      <c r="C262" t="s">
        <v>16513</v>
      </c>
      <c r="E262" t="s">
        <v>16514</v>
      </c>
    </row>
    <row r="263" spans="1:5">
      <c r="A263" t="s">
        <v>16179</v>
      </c>
      <c r="B263" t="s">
        <v>21333</v>
      </c>
      <c r="C263" t="s">
        <v>16180</v>
      </c>
      <c r="E263" t="s">
        <v>16181</v>
      </c>
    </row>
    <row r="264" spans="1:5">
      <c r="A264" t="s">
        <v>15479</v>
      </c>
      <c r="B264" t="s">
        <v>21333</v>
      </c>
      <c r="C264" t="s">
        <v>15480</v>
      </c>
      <c r="D264" t="s">
        <v>2610</v>
      </c>
      <c r="E264" t="s">
        <v>15481</v>
      </c>
    </row>
    <row r="265" spans="1:5">
      <c r="A265" t="s">
        <v>15115</v>
      </c>
      <c r="B265" t="s">
        <v>21333</v>
      </c>
      <c r="C265" t="s">
        <v>15116</v>
      </c>
      <c r="E265" t="s">
        <v>15117</v>
      </c>
    </row>
    <row r="266" spans="1:5">
      <c r="A266" t="s">
        <v>14743</v>
      </c>
      <c r="B266" t="s">
        <v>21333</v>
      </c>
      <c r="C266" t="s">
        <v>14744</v>
      </c>
      <c r="E266" t="s">
        <v>14406</v>
      </c>
    </row>
    <row r="267" spans="1:5">
      <c r="A267" t="s">
        <v>14306</v>
      </c>
      <c r="B267" t="s">
        <v>21333</v>
      </c>
      <c r="C267" t="s">
        <v>14307</v>
      </c>
      <c r="E267" t="s">
        <v>14308</v>
      </c>
    </row>
    <row r="268" spans="1:5">
      <c r="A268" t="s">
        <v>17789</v>
      </c>
      <c r="B268" t="s">
        <v>21333</v>
      </c>
      <c r="C268" t="s">
        <v>17790</v>
      </c>
      <c r="E268" t="s">
        <v>17029</v>
      </c>
    </row>
    <row r="269" spans="1:5">
      <c r="A269" t="s">
        <v>11607</v>
      </c>
      <c r="B269" t="s">
        <v>21332</v>
      </c>
      <c r="C269" t="s">
        <v>11608</v>
      </c>
      <c r="E269" t="s">
        <v>11609</v>
      </c>
    </row>
    <row r="270" spans="1:5">
      <c r="A270" t="s">
        <v>17684</v>
      </c>
      <c r="B270" t="s">
        <v>21333</v>
      </c>
      <c r="C270" t="s">
        <v>11608</v>
      </c>
      <c r="E270" t="s">
        <v>14406</v>
      </c>
    </row>
    <row r="271" spans="1:5">
      <c r="A271" t="s">
        <v>17598</v>
      </c>
      <c r="B271" t="s">
        <v>21333</v>
      </c>
      <c r="C271" t="s">
        <v>17599</v>
      </c>
      <c r="E271" t="s">
        <v>17600</v>
      </c>
    </row>
    <row r="272" spans="1:5">
      <c r="A272" t="s">
        <v>17493</v>
      </c>
      <c r="B272" t="s">
        <v>21333</v>
      </c>
      <c r="C272" t="s">
        <v>17494</v>
      </c>
      <c r="E272" t="s">
        <v>17029</v>
      </c>
    </row>
    <row r="273" spans="1:5">
      <c r="A273" t="s">
        <v>11604</v>
      </c>
      <c r="B273" t="s">
        <v>21332</v>
      </c>
      <c r="C273" t="s">
        <v>11605</v>
      </c>
      <c r="E273" t="s">
        <v>11606</v>
      </c>
    </row>
    <row r="274" spans="1:5">
      <c r="A274" t="s">
        <v>17253</v>
      </c>
      <c r="B274" t="s">
        <v>21333</v>
      </c>
      <c r="C274" t="s">
        <v>17254</v>
      </c>
      <c r="D274" t="s">
        <v>4533</v>
      </c>
      <c r="E274" t="s">
        <v>14352</v>
      </c>
    </row>
    <row r="275" spans="1:5">
      <c r="A275" t="s">
        <v>17158</v>
      </c>
      <c r="B275" t="s">
        <v>21333</v>
      </c>
      <c r="C275" t="s">
        <v>17159</v>
      </c>
      <c r="E275" t="s">
        <v>14406</v>
      </c>
    </row>
    <row r="276" spans="1:5">
      <c r="A276" t="s">
        <v>11538</v>
      </c>
      <c r="B276" t="s">
        <v>21332</v>
      </c>
      <c r="C276" t="s">
        <v>11539</v>
      </c>
      <c r="E276" t="s">
        <v>11540</v>
      </c>
    </row>
    <row r="277" spans="1:5">
      <c r="A277" t="s">
        <v>17027</v>
      </c>
      <c r="B277" t="s">
        <v>21333</v>
      </c>
      <c r="C277" t="s">
        <v>17028</v>
      </c>
      <c r="E277" t="s">
        <v>17029</v>
      </c>
    </row>
    <row r="278" spans="1:5">
      <c r="A278" t="s">
        <v>16131</v>
      </c>
      <c r="B278" t="s">
        <v>21333</v>
      </c>
      <c r="C278" t="s">
        <v>16132</v>
      </c>
      <c r="D278" t="s">
        <v>16028</v>
      </c>
      <c r="E278" t="s">
        <v>16029</v>
      </c>
    </row>
    <row r="279" spans="1:5">
      <c r="A279" t="s">
        <v>12588</v>
      </c>
      <c r="B279" t="s">
        <v>21332</v>
      </c>
      <c r="C279" t="s">
        <v>12589</v>
      </c>
      <c r="E279" t="s">
        <v>12590</v>
      </c>
    </row>
    <row r="280" spans="1:5">
      <c r="A280" t="s">
        <v>12380</v>
      </c>
      <c r="B280" t="s">
        <v>21332</v>
      </c>
      <c r="C280" t="s">
        <v>12381</v>
      </c>
      <c r="E280" t="s">
        <v>12382</v>
      </c>
    </row>
    <row r="281" spans="1:5">
      <c r="A281" t="s">
        <v>12306</v>
      </c>
      <c r="B281" t="s">
        <v>21332</v>
      </c>
      <c r="C281" t="s">
        <v>12307</v>
      </c>
      <c r="E281" t="s">
        <v>12308</v>
      </c>
    </row>
    <row r="282" spans="1:5">
      <c r="A282" t="s">
        <v>14694</v>
      </c>
      <c r="B282" t="s">
        <v>21333</v>
      </c>
      <c r="C282" t="s">
        <v>14695</v>
      </c>
      <c r="E282" t="s">
        <v>14696</v>
      </c>
    </row>
    <row r="283" spans="1:5">
      <c r="A283" t="s">
        <v>15060</v>
      </c>
      <c r="B283" t="s">
        <v>21333</v>
      </c>
      <c r="C283" t="s">
        <v>14695</v>
      </c>
      <c r="E283" t="s">
        <v>15061</v>
      </c>
    </row>
    <row r="284" spans="1:5">
      <c r="A284" t="s">
        <v>14253</v>
      </c>
      <c r="B284" t="s">
        <v>21333</v>
      </c>
      <c r="C284" t="s">
        <v>14254</v>
      </c>
      <c r="E284" t="s">
        <v>14255</v>
      </c>
    </row>
    <row r="285" spans="1:5">
      <c r="A285" t="s">
        <v>17585</v>
      </c>
      <c r="B285" t="s">
        <v>21333</v>
      </c>
      <c r="C285" t="s">
        <v>17586</v>
      </c>
      <c r="E285" t="s">
        <v>17587</v>
      </c>
    </row>
    <row r="286" spans="1:5">
      <c r="A286" t="s">
        <v>12097</v>
      </c>
      <c r="B286" t="s">
        <v>21332</v>
      </c>
      <c r="C286" t="s">
        <v>12098</v>
      </c>
      <c r="E286" t="s">
        <v>12099</v>
      </c>
    </row>
    <row r="287" spans="1:5">
      <c r="A287" t="s">
        <v>17374</v>
      </c>
      <c r="B287" t="s">
        <v>21333</v>
      </c>
      <c r="C287" t="s">
        <v>12098</v>
      </c>
      <c r="E287" t="s">
        <v>17375</v>
      </c>
    </row>
    <row r="288" spans="1:5">
      <c r="A288" t="s">
        <v>17238</v>
      </c>
      <c r="B288" t="s">
        <v>21333</v>
      </c>
      <c r="C288" t="s">
        <v>17239</v>
      </c>
      <c r="E288" t="s">
        <v>14406</v>
      </c>
    </row>
    <row r="289" spans="1:5">
      <c r="A289" t="s">
        <v>17139</v>
      </c>
      <c r="B289" t="s">
        <v>21333</v>
      </c>
      <c r="C289" t="s">
        <v>17140</v>
      </c>
      <c r="D289" t="s">
        <v>1663</v>
      </c>
      <c r="E289" t="s">
        <v>9218</v>
      </c>
    </row>
    <row r="290" spans="1:5">
      <c r="A290" t="s">
        <v>12025</v>
      </c>
      <c r="B290" t="s">
        <v>21332</v>
      </c>
      <c r="C290" t="s">
        <v>12026</v>
      </c>
      <c r="E290" t="s">
        <v>12027</v>
      </c>
    </row>
    <row r="291" spans="1:5">
      <c r="A291" t="s">
        <v>16430</v>
      </c>
      <c r="B291" t="s">
        <v>21333</v>
      </c>
      <c r="C291" t="s">
        <v>16431</v>
      </c>
      <c r="E291" t="s">
        <v>14406</v>
      </c>
    </row>
    <row r="292" spans="1:5">
      <c r="A292" t="s">
        <v>15753</v>
      </c>
      <c r="B292" t="s">
        <v>21333</v>
      </c>
      <c r="C292" t="s">
        <v>15754</v>
      </c>
      <c r="E292" t="s">
        <v>15755</v>
      </c>
    </row>
    <row r="293" spans="1:5">
      <c r="A293" t="s">
        <v>15401</v>
      </c>
      <c r="B293" t="s">
        <v>21333</v>
      </c>
      <c r="C293" t="s">
        <v>15402</v>
      </c>
      <c r="D293" t="s">
        <v>4533</v>
      </c>
      <c r="E293" t="s">
        <v>14352</v>
      </c>
    </row>
    <row r="294" spans="1:5">
      <c r="A294" t="s">
        <v>19047</v>
      </c>
      <c r="B294" t="s">
        <v>21341</v>
      </c>
      <c r="C294" t="s">
        <v>19048</v>
      </c>
      <c r="E294" t="s">
        <v>18440</v>
      </c>
    </row>
    <row r="295" spans="1:5">
      <c r="A295" t="s">
        <v>11748</v>
      </c>
      <c r="B295" t="s">
        <v>21332</v>
      </c>
      <c r="C295" t="s">
        <v>11749</v>
      </c>
      <c r="E295" t="s">
        <v>11750</v>
      </c>
    </row>
    <row r="296" spans="1:5">
      <c r="A296" t="s">
        <v>11665</v>
      </c>
      <c r="B296" t="s">
        <v>21332</v>
      </c>
      <c r="C296" t="s">
        <v>11666</v>
      </c>
      <c r="E296" t="s">
        <v>11667</v>
      </c>
    </row>
    <row r="297" spans="1:5">
      <c r="A297" t="s">
        <v>11530</v>
      </c>
      <c r="B297" t="s">
        <v>21332</v>
      </c>
      <c r="C297" t="s">
        <v>11531</v>
      </c>
      <c r="E297" t="s">
        <v>11532</v>
      </c>
    </row>
    <row r="298" spans="1:5">
      <c r="A298" t="s">
        <v>12578</v>
      </c>
      <c r="B298" t="s">
        <v>21332</v>
      </c>
      <c r="C298" t="s">
        <v>12579</v>
      </c>
      <c r="E298" t="s">
        <v>11750</v>
      </c>
    </row>
    <row r="299" spans="1:5">
      <c r="A299" t="s">
        <v>12449</v>
      </c>
      <c r="B299" t="s">
        <v>21332</v>
      </c>
      <c r="C299" t="s">
        <v>12450</v>
      </c>
      <c r="E299" t="s">
        <v>12451</v>
      </c>
    </row>
    <row r="300" spans="1:5">
      <c r="A300" t="s">
        <v>12369</v>
      </c>
      <c r="B300" t="s">
        <v>21332</v>
      </c>
      <c r="C300" t="s">
        <v>12370</v>
      </c>
      <c r="E300" t="s">
        <v>12371</v>
      </c>
    </row>
    <row r="301" spans="1:5">
      <c r="A301" t="s">
        <v>12302</v>
      </c>
      <c r="B301" t="s">
        <v>21332</v>
      </c>
      <c r="C301" t="s">
        <v>12303</v>
      </c>
      <c r="E301" t="s">
        <v>11750</v>
      </c>
    </row>
    <row r="302" spans="1:5">
      <c r="A302" t="s">
        <v>17570</v>
      </c>
      <c r="B302" t="s">
        <v>21333</v>
      </c>
      <c r="C302" t="s">
        <v>17571</v>
      </c>
      <c r="E302" t="s">
        <v>17572</v>
      </c>
    </row>
    <row r="303" spans="1:5">
      <c r="A303" t="s">
        <v>12228</v>
      </c>
      <c r="B303" t="s">
        <v>21332</v>
      </c>
      <c r="C303" t="s">
        <v>12229</v>
      </c>
      <c r="E303" t="s">
        <v>12230</v>
      </c>
    </row>
    <row r="304" spans="1:5">
      <c r="A304" t="s">
        <v>17473</v>
      </c>
      <c r="B304" t="s">
        <v>21333</v>
      </c>
      <c r="C304" t="s">
        <v>17474</v>
      </c>
      <c r="D304" t="s">
        <v>4533</v>
      </c>
      <c r="E304" t="s">
        <v>17475</v>
      </c>
    </row>
    <row r="305" spans="1:6">
      <c r="A305" t="s">
        <v>12082</v>
      </c>
      <c r="B305" t="s">
        <v>21332</v>
      </c>
      <c r="C305" t="s">
        <v>12083</v>
      </c>
      <c r="E305" t="s">
        <v>12084</v>
      </c>
    </row>
    <row r="306" spans="1:6">
      <c r="A306" t="s">
        <v>17127</v>
      </c>
      <c r="B306" t="s">
        <v>21333</v>
      </c>
      <c r="C306" t="s">
        <v>17128</v>
      </c>
      <c r="D306" t="s">
        <v>17129</v>
      </c>
      <c r="E306" t="s">
        <v>17130</v>
      </c>
      <c r="F306" t="s">
        <v>17131</v>
      </c>
    </row>
    <row r="307" spans="1:6">
      <c r="A307" t="s">
        <v>18394</v>
      </c>
      <c r="B307" t="s">
        <v>21341</v>
      </c>
      <c r="C307" t="s">
        <v>18395</v>
      </c>
      <c r="E307" t="s">
        <v>18396</v>
      </c>
    </row>
    <row r="308" spans="1:6">
      <c r="A308" t="s">
        <v>16655</v>
      </c>
      <c r="B308" t="s">
        <v>21333</v>
      </c>
      <c r="C308" t="s">
        <v>16656</v>
      </c>
      <c r="D308" t="s">
        <v>2928</v>
      </c>
      <c r="E308" t="s">
        <v>14146</v>
      </c>
    </row>
    <row r="309" spans="1:6">
      <c r="A309" t="s">
        <v>11733</v>
      </c>
      <c r="B309" t="s">
        <v>21332</v>
      </c>
      <c r="C309" t="s">
        <v>11734</v>
      </c>
      <c r="E309" t="s">
        <v>11735</v>
      </c>
    </row>
    <row r="310" spans="1:6">
      <c r="A310" t="s">
        <v>11650</v>
      </c>
      <c r="B310" t="s">
        <v>21332</v>
      </c>
      <c r="C310" t="s">
        <v>11651</v>
      </c>
      <c r="E310" t="s">
        <v>11652</v>
      </c>
    </row>
    <row r="311" spans="1:6">
      <c r="A311" t="s">
        <v>11514</v>
      </c>
      <c r="B311" t="s">
        <v>21332</v>
      </c>
      <c r="C311" t="s">
        <v>11515</v>
      </c>
      <c r="E311" t="s">
        <v>11516</v>
      </c>
    </row>
    <row r="312" spans="1:6">
      <c r="A312" t="s">
        <v>14156</v>
      </c>
      <c r="B312" t="s">
        <v>21333</v>
      </c>
      <c r="C312" t="s">
        <v>14157</v>
      </c>
      <c r="D312" t="s">
        <v>4533</v>
      </c>
      <c r="E312" t="s">
        <v>14158</v>
      </c>
    </row>
    <row r="313" spans="1:6">
      <c r="A313" t="s">
        <v>17750</v>
      </c>
      <c r="B313" t="s">
        <v>21333</v>
      </c>
      <c r="C313" t="s">
        <v>17751</v>
      </c>
      <c r="E313" t="s">
        <v>16956</v>
      </c>
      <c r="F313" t="s">
        <v>17752</v>
      </c>
    </row>
    <row r="314" spans="1:6">
      <c r="A314" t="s">
        <v>17646</v>
      </c>
      <c r="B314" t="s">
        <v>21333</v>
      </c>
      <c r="C314" t="s">
        <v>17647</v>
      </c>
      <c r="E314" t="s">
        <v>17648</v>
      </c>
    </row>
    <row r="315" spans="1:6">
      <c r="A315" t="s">
        <v>17553</v>
      </c>
      <c r="B315" t="s">
        <v>21333</v>
      </c>
      <c r="C315" t="s">
        <v>17554</v>
      </c>
      <c r="E315" t="s">
        <v>17555</v>
      </c>
    </row>
    <row r="316" spans="1:6">
      <c r="A316" t="s">
        <v>12503</v>
      </c>
      <c r="B316" t="s">
        <v>21332</v>
      </c>
      <c r="C316" t="s">
        <v>12504</v>
      </c>
      <c r="E316" t="s">
        <v>12505</v>
      </c>
    </row>
    <row r="317" spans="1:6">
      <c r="A317" t="s">
        <v>12431</v>
      </c>
      <c r="B317" t="s">
        <v>21332</v>
      </c>
      <c r="C317" t="s">
        <v>12432</v>
      </c>
      <c r="E317" t="s">
        <v>12433</v>
      </c>
    </row>
    <row r="318" spans="1:6">
      <c r="A318" t="s">
        <v>12360</v>
      </c>
      <c r="B318" t="s">
        <v>21332</v>
      </c>
      <c r="C318" t="s">
        <v>12361</v>
      </c>
      <c r="E318" t="s">
        <v>5334</v>
      </c>
    </row>
    <row r="319" spans="1:6">
      <c r="A319" t="s">
        <v>12220</v>
      </c>
      <c r="B319" t="s">
        <v>21332</v>
      </c>
      <c r="C319" t="s">
        <v>12221</v>
      </c>
      <c r="E319" t="s">
        <v>11667</v>
      </c>
    </row>
    <row r="320" spans="1:6">
      <c r="A320" t="s">
        <v>12154</v>
      </c>
      <c r="B320" t="s">
        <v>21332</v>
      </c>
      <c r="C320" t="s">
        <v>12155</v>
      </c>
      <c r="E320" t="s">
        <v>12156</v>
      </c>
    </row>
    <row r="321" spans="1:6">
      <c r="A321" t="s">
        <v>12075</v>
      </c>
      <c r="B321" t="s">
        <v>21332</v>
      </c>
      <c r="C321" t="s">
        <v>12076</v>
      </c>
      <c r="E321" t="s">
        <v>12077</v>
      </c>
    </row>
    <row r="322" spans="1:6">
      <c r="A322" t="s">
        <v>18517</v>
      </c>
      <c r="B322" t="s">
        <v>21341</v>
      </c>
      <c r="C322" t="s">
        <v>18518</v>
      </c>
      <c r="E322" t="s">
        <v>18362</v>
      </c>
    </row>
    <row r="323" spans="1:6">
      <c r="A323" t="s">
        <v>11943</v>
      </c>
      <c r="B323" t="s">
        <v>21332</v>
      </c>
      <c r="C323" t="s">
        <v>11944</v>
      </c>
      <c r="E323" t="s">
        <v>11945</v>
      </c>
      <c r="F323" t="s">
        <v>11946</v>
      </c>
    </row>
    <row r="324" spans="1:6">
      <c r="A324" t="s">
        <v>7120</v>
      </c>
      <c r="B324" t="s">
        <v>21328</v>
      </c>
      <c r="C324" t="s">
        <v>7121</v>
      </c>
      <c r="E324" t="s">
        <v>7122</v>
      </c>
    </row>
    <row r="325" spans="1:6">
      <c r="A325" t="s">
        <v>20246</v>
      </c>
      <c r="B325" t="s">
        <v>21323</v>
      </c>
      <c r="C325" t="s">
        <v>20247</v>
      </c>
      <c r="E325" t="s">
        <v>18389</v>
      </c>
    </row>
    <row r="326" spans="1:6">
      <c r="A326" t="s">
        <v>11807</v>
      </c>
      <c r="B326" t="s">
        <v>21332</v>
      </c>
      <c r="C326" t="s">
        <v>11808</v>
      </c>
      <c r="E326" t="s">
        <v>11809</v>
      </c>
    </row>
    <row r="327" spans="1:6">
      <c r="A327" t="s">
        <v>20269</v>
      </c>
      <c r="B327" t="s">
        <v>21323</v>
      </c>
      <c r="C327" t="s">
        <v>20270</v>
      </c>
      <c r="D327" t="s">
        <v>20271</v>
      </c>
      <c r="E327" t="s">
        <v>20272</v>
      </c>
      <c r="F327" t="s">
        <v>20273</v>
      </c>
    </row>
    <row r="328" spans="1:6">
      <c r="A328" t="s">
        <v>20443</v>
      </c>
      <c r="B328" t="s">
        <v>21323</v>
      </c>
      <c r="C328" t="s">
        <v>20444</v>
      </c>
      <c r="E328" t="s">
        <v>20193</v>
      </c>
    </row>
    <row r="329" spans="1:6">
      <c r="A329" t="s">
        <v>17637</v>
      </c>
      <c r="B329" t="s">
        <v>21333</v>
      </c>
      <c r="C329" t="s">
        <v>17638</v>
      </c>
      <c r="D329" t="s">
        <v>4533</v>
      </c>
      <c r="E329" t="s">
        <v>17010</v>
      </c>
    </row>
    <row r="330" spans="1:6">
      <c r="A330" t="s">
        <v>17536</v>
      </c>
      <c r="B330" t="s">
        <v>21333</v>
      </c>
      <c r="C330" t="s">
        <v>17537</v>
      </c>
      <c r="D330" t="s">
        <v>16737</v>
      </c>
      <c r="E330" t="s">
        <v>17538</v>
      </c>
    </row>
    <row r="331" spans="1:6">
      <c r="A331" t="s">
        <v>17443</v>
      </c>
      <c r="B331" t="s">
        <v>21333</v>
      </c>
      <c r="C331" t="s">
        <v>17444</v>
      </c>
      <c r="D331" t="s">
        <v>4533</v>
      </c>
      <c r="E331" t="s">
        <v>17445</v>
      </c>
    </row>
    <row r="332" spans="1:6">
      <c r="A332" t="s">
        <v>17315</v>
      </c>
      <c r="B332" t="s">
        <v>21333</v>
      </c>
      <c r="C332" t="s">
        <v>17316</v>
      </c>
      <c r="D332" t="s">
        <v>2928</v>
      </c>
      <c r="E332" t="s">
        <v>17317</v>
      </c>
    </row>
    <row r="333" spans="1:6">
      <c r="A333" t="s">
        <v>11645</v>
      </c>
      <c r="B333" t="s">
        <v>21332</v>
      </c>
      <c r="C333" t="s">
        <v>11646</v>
      </c>
      <c r="E333" t="s">
        <v>11647</v>
      </c>
    </row>
    <row r="334" spans="1:6">
      <c r="A334" t="s">
        <v>17203</v>
      </c>
      <c r="B334" t="s">
        <v>21333</v>
      </c>
      <c r="C334" t="s">
        <v>11646</v>
      </c>
      <c r="E334" t="s">
        <v>17204</v>
      </c>
    </row>
    <row r="335" spans="1:6">
      <c r="A335" t="s">
        <v>17096</v>
      </c>
      <c r="B335" t="s">
        <v>21333</v>
      </c>
      <c r="C335" t="s">
        <v>17097</v>
      </c>
      <c r="E335" t="s">
        <v>14406</v>
      </c>
    </row>
    <row r="336" spans="1:6">
      <c r="A336" t="s">
        <v>16954</v>
      </c>
      <c r="B336" t="s">
        <v>21333</v>
      </c>
      <c r="C336" t="s">
        <v>16955</v>
      </c>
      <c r="D336" t="s">
        <v>2928</v>
      </c>
      <c r="E336" t="s">
        <v>16956</v>
      </c>
    </row>
    <row r="337" spans="1:5">
      <c r="A337" t="s">
        <v>11589</v>
      </c>
      <c r="B337" t="s">
        <v>21332</v>
      </c>
      <c r="C337" t="s">
        <v>11590</v>
      </c>
      <c r="E337" t="s">
        <v>11591</v>
      </c>
    </row>
    <row r="338" spans="1:5">
      <c r="A338" t="s">
        <v>12564</v>
      </c>
      <c r="B338" t="s">
        <v>21332</v>
      </c>
      <c r="C338" t="s">
        <v>12565</v>
      </c>
      <c r="E338" t="s">
        <v>12566</v>
      </c>
    </row>
    <row r="339" spans="1:5">
      <c r="A339" t="s">
        <v>12498</v>
      </c>
      <c r="B339" t="s">
        <v>21332</v>
      </c>
      <c r="C339" t="s">
        <v>12499</v>
      </c>
      <c r="E339" t="s">
        <v>12500</v>
      </c>
    </row>
    <row r="340" spans="1:5">
      <c r="A340" t="s">
        <v>12417</v>
      </c>
      <c r="B340" t="s">
        <v>21332</v>
      </c>
      <c r="C340" t="s">
        <v>12418</v>
      </c>
      <c r="E340" t="s">
        <v>12419</v>
      </c>
    </row>
    <row r="341" spans="1:5">
      <c r="A341" t="s">
        <v>16634</v>
      </c>
      <c r="B341" t="s">
        <v>21333</v>
      </c>
      <c r="C341" t="s">
        <v>16635</v>
      </c>
      <c r="E341" t="s">
        <v>16636</v>
      </c>
    </row>
    <row r="342" spans="1:5">
      <c r="A342" t="s">
        <v>16299</v>
      </c>
      <c r="B342" t="s">
        <v>21333</v>
      </c>
      <c r="C342" t="s">
        <v>16300</v>
      </c>
      <c r="D342" t="s">
        <v>2928</v>
      </c>
      <c r="E342" t="s">
        <v>14146</v>
      </c>
    </row>
    <row r="343" spans="1:5">
      <c r="A343" t="s">
        <v>12352</v>
      </c>
      <c r="B343" t="s">
        <v>21332</v>
      </c>
      <c r="C343" t="s">
        <v>12353</v>
      </c>
      <c r="E343" t="s">
        <v>12354</v>
      </c>
    </row>
    <row r="344" spans="1:5">
      <c r="A344" t="s">
        <v>12214</v>
      </c>
      <c r="B344" t="s">
        <v>21332</v>
      </c>
      <c r="C344" t="s">
        <v>12215</v>
      </c>
      <c r="E344" t="s">
        <v>12216</v>
      </c>
    </row>
    <row r="345" spans="1:5">
      <c r="A345" t="s">
        <v>12149</v>
      </c>
      <c r="B345" t="s">
        <v>21332</v>
      </c>
      <c r="C345" t="s">
        <v>12150</v>
      </c>
      <c r="E345" t="s">
        <v>12151</v>
      </c>
    </row>
    <row r="346" spans="1:5">
      <c r="A346" t="s">
        <v>15593</v>
      </c>
      <c r="B346" t="s">
        <v>21333</v>
      </c>
      <c r="C346" t="s">
        <v>12150</v>
      </c>
      <c r="D346" t="s">
        <v>2928</v>
      </c>
      <c r="E346" t="s">
        <v>15594</v>
      </c>
    </row>
    <row r="347" spans="1:5">
      <c r="A347" t="s">
        <v>15246</v>
      </c>
      <c r="B347" t="s">
        <v>21333</v>
      </c>
      <c r="C347" t="s">
        <v>15247</v>
      </c>
      <c r="E347" t="s">
        <v>14406</v>
      </c>
    </row>
    <row r="348" spans="1:5">
      <c r="A348" t="s">
        <v>12069</v>
      </c>
      <c r="B348" t="s">
        <v>21332</v>
      </c>
      <c r="C348" t="s">
        <v>12070</v>
      </c>
      <c r="E348" t="s">
        <v>12071</v>
      </c>
    </row>
    <row r="349" spans="1:5">
      <c r="A349" t="s">
        <v>14882</v>
      </c>
      <c r="B349" t="s">
        <v>21333</v>
      </c>
      <c r="C349" t="s">
        <v>12070</v>
      </c>
      <c r="D349" t="s">
        <v>14883</v>
      </c>
      <c r="E349" t="s">
        <v>14884</v>
      </c>
    </row>
    <row r="350" spans="1:5">
      <c r="A350" t="s">
        <v>12000</v>
      </c>
      <c r="B350" t="s">
        <v>21332</v>
      </c>
      <c r="C350" t="s">
        <v>12001</v>
      </c>
      <c r="E350" t="s">
        <v>12002</v>
      </c>
    </row>
    <row r="351" spans="1:5">
      <c r="A351" t="s">
        <v>11929</v>
      </c>
      <c r="B351" t="s">
        <v>21332</v>
      </c>
      <c r="C351" t="s">
        <v>11930</v>
      </c>
      <c r="E351" t="s">
        <v>11931</v>
      </c>
    </row>
    <row r="352" spans="1:5">
      <c r="A352" t="s">
        <v>17731</v>
      </c>
      <c r="B352" t="s">
        <v>21333</v>
      </c>
      <c r="C352" t="s">
        <v>17732</v>
      </c>
      <c r="D352" t="s">
        <v>4533</v>
      </c>
      <c r="E352" t="s">
        <v>14352</v>
      </c>
    </row>
    <row r="353" spans="1:5">
      <c r="A353" t="s">
        <v>11859</v>
      </c>
      <c r="B353" t="s">
        <v>21332</v>
      </c>
      <c r="C353" t="s">
        <v>11860</v>
      </c>
      <c r="E353" t="s">
        <v>11861</v>
      </c>
    </row>
    <row r="354" spans="1:5">
      <c r="A354" t="s">
        <v>17627</v>
      </c>
      <c r="B354" t="s">
        <v>21333</v>
      </c>
      <c r="C354" t="s">
        <v>17628</v>
      </c>
      <c r="D354" t="s">
        <v>16737</v>
      </c>
      <c r="E354" t="s">
        <v>17629</v>
      </c>
    </row>
    <row r="355" spans="1:5">
      <c r="A355" t="s">
        <v>17523</v>
      </c>
      <c r="B355" t="s">
        <v>21333</v>
      </c>
      <c r="C355" t="s">
        <v>17524</v>
      </c>
      <c r="E355" t="s">
        <v>14406</v>
      </c>
    </row>
    <row r="356" spans="1:5">
      <c r="A356" t="s">
        <v>17425</v>
      </c>
      <c r="B356" t="s">
        <v>21333</v>
      </c>
      <c r="C356" t="s">
        <v>17426</v>
      </c>
      <c r="E356" t="s">
        <v>17427</v>
      </c>
    </row>
    <row r="357" spans="1:5">
      <c r="A357" t="s">
        <v>17299</v>
      </c>
      <c r="B357" t="s">
        <v>21333</v>
      </c>
      <c r="C357" t="s">
        <v>17300</v>
      </c>
      <c r="D357" t="s">
        <v>16028</v>
      </c>
      <c r="E357" t="s">
        <v>16029</v>
      </c>
    </row>
    <row r="358" spans="1:5">
      <c r="A358" t="s">
        <v>17186</v>
      </c>
      <c r="B358" t="s">
        <v>21333</v>
      </c>
      <c r="C358" t="s">
        <v>17187</v>
      </c>
      <c r="D358" t="s">
        <v>10126</v>
      </c>
      <c r="E358" t="s">
        <v>17188</v>
      </c>
    </row>
    <row r="359" spans="1:5">
      <c r="A359" t="s">
        <v>16590</v>
      </c>
      <c r="B359" t="s">
        <v>21333</v>
      </c>
      <c r="C359" t="s">
        <v>16591</v>
      </c>
      <c r="D359" t="s">
        <v>16592</v>
      </c>
      <c r="E359" t="s">
        <v>16593</v>
      </c>
    </row>
    <row r="360" spans="1:5">
      <c r="A360" t="s">
        <v>11794</v>
      </c>
      <c r="B360" t="s">
        <v>21332</v>
      </c>
      <c r="C360" t="s">
        <v>11795</v>
      </c>
      <c r="E360" t="s">
        <v>11796</v>
      </c>
    </row>
    <row r="361" spans="1:5">
      <c r="A361" t="s">
        <v>11715</v>
      </c>
      <c r="B361" t="s">
        <v>21332</v>
      </c>
      <c r="C361" t="s">
        <v>11716</v>
      </c>
      <c r="E361" t="s">
        <v>11717</v>
      </c>
    </row>
    <row r="362" spans="1:5">
      <c r="A362" t="s">
        <v>16256</v>
      </c>
      <c r="B362" t="s">
        <v>21333</v>
      </c>
      <c r="C362" t="s">
        <v>16257</v>
      </c>
      <c r="E362" t="s">
        <v>16258</v>
      </c>
    </row>
    <row r="363" spans="1:5">
      <c r="A363" t="s">
        <v>15920</v>
      </c>
      <c r="B363" t="s">
        <v>21333</v>
      </c>
      <c r="C363" t="s">
        <v>15921</v>
      </c>
      <c r="E363" t="s">
        <v>15922</v>
      </c>
    </row>
    <row r="364" spans="1:5">
      <c r="A364" t="s">
        <v>15203</v>
      </c>
      <c r="B364" t="s">
        <v>21333</v>
      </c>
      <c r="C364" t="s">
        <v>15204</v>
      </c>
      <c r="E364" t="s">
        <v>14406</v>
      </c>
    </row>
    <row r="365" spans="1:5">
      <c r="A365" t="s">
        <v>11489</v>
      </c>
      <c r="B365" t="s">
        <v>21332</v>
      </c>
      <c r="C365" t="s">
        <v>11490</v>
      </c>
      <c r="E365" t="s">
        <v>11491</v>
      </c>
    </row>
    <row r="366" spans="1:5">
      <c r="A366" t="s">
        <v>14404</v>
      </c>
      <c r="B366" t="s">
        <v>21333</v>
      </c>
      <c r="C366" t="s">
        <v>14405</v>
      </c>
      <c r="E366" t="s">
        <v>14406</v>
      </c>
    </row>
    <row r="367" spans="1:5">
      <c r="A367" t="s">
        <v>17796</v>
      </c>
      <c r="B367" t="s">
        <v>21333</v>
      </c>
      <c r="C367" t="s">
        <v>17797</v>
      </c>
      <c r="E367" t="s">
        <v>17798</v>
      </c>
    </row>
    <row r="368" spans="1:5">
      <c r="A368" t="s">
        <v>20374</v>
      </c>
      <c r="B368" t="s">
        <v>21323</v>
      </c>
      <c r="C368" t="s">
        <v>20375</v>
      </c>
      <c r="E368" t="s">
        <v>19317</v>
      </c>
    </row>
    <row r="369" spans="1:5">
      <c r="A369" t="s">
        <v>17716</v>
      </c>
      <c r="B369" t="s">
        <v>21333</v>
      </c>
      <c r="C369" t="s">
        <v>17717</v>
      </c>
      <c r="E369" t="s">
        <v>14406</v>
      </c>
    </row>
    <row r="370" spans="1:5">
      <c r="A370" t="s">
        <v>17617</v>
      </c>
      <c r="B370" t="s">
        <v>21333</v>
      </c>
      <c r="C370" t="s">
        <v>17618</v>
      </c>
      <c r="D370" t="s">
        <v>17619</v>
      </c>
      <c r="E370" t="s">
        <v>17620</v>
      </c>
    </row>
    <row r="371" spans="1:5">
      <c r="A371" t="s">
        <v>17406</v>
      </c>
      <c r="B371" t="s">
        <v>21333</v>
      </c>
      <c r="C371" t="s">
        <v>17407</v>
      </c>
      <c r="D371" t="s">
        <v>16737</v>
      </c>
      <c r="E371" t="s">
        <v>17408</v>
      </c>
    </row>
    <row r="372" spans="1:5">
      <c r="A372" t="s">
        <v>20316</v>
      </c>
      <c r="B372" t="s">
        <v>21323</v>
      </c>
      <c r="C372" t="s">
        <v>20317</v>
      </c>
      <c r="E372" t="s">
        <v>19312</v>
      </c>
    </row>
    <row r="373" spans="1:5">
      <c r="A373" t="s">
        <v>17276</v>
      </c>
      <c r="B373" t="s">
        <v>21333</v>
      </c>
      <c r="C373" t="s">
        <v>17277</v>
      </c>
      <c r="D373" t="s">
        <v>4533</v>
      </c>
      <c r="E373" t="s">
        <v>14352</v>
      </c>
    </row>
    <row r="374" spans="1:5">
      <c r="A374" t="s">
        <v>16532</v>
      </c>
      <c r="B374" t="s">
        <v>21333</v>
      </c>
      <c r="C374" t="s">
        <v>16533</v>
      </c>
      <c r="E374" t="s">
        <v>5462</v>
      </c>
    </row>
    <row r="375" spans="1:5">
      <c r="A375" t="s">
        <v>16204</v>
      </c>
      <c r="B375" t="s">
        <v>21333</v>
      </c>
      <c r="C375" t="s">
        <v>16205</v>
      </c>
      <c r="D375" t="s">
        <v>16206</v>
      </c>
      <c r="E375" t="s">
        <v>16207</v>
      </c>
    </row>
    <row r="376" spans="1:5">
      <c r="A376" t="s">
        <v>12556</v>
      </c>
      <c r="B376" t="s">
        <v>21332</v>
      </c>
      <c r="C376" t="s">
        <v>12557</v>
      </c>
      <c r="E376" t="s">
        <v>12558</v>
      </c>
    </row>
    <row r="377" spans="1:5">
      <c r="A377" t="s">
        <v>12487</v>
      </c>
      <c r="B377" t="s">
        <v>21332</v>
      </c>
      <c r="C377" t="s">
        <v>12488</v>
      </c>
      <c r="E377" t="s">
        <v>12489</v>
      </c>
    </row>
    <row r="378" spans="1:5">
      <c r="A378" t="s">
        <v>12401</v>
      </c>
      <c r="B378" t="s">
        <v>21332</v>
      </c>
      <c r="C378" t="s">
        <v>12402</v>
      </c>
      <c r="E378" t="s">
        <v>12403</v>
      </c>
    </row>
    <row r="379" spans="1:5">
      <c r="A379" t="s">
        <v>15880</v>
      </c>
      <c r="B379" t="s">
        <v>21333</v>
      </c>
      <c r="C379" t="s">
        <v>12402</v>
      </c>
      <c r="D379" t="s">
        <v>2928</v>
      </c>
      <c r="E379" t="s">
        <v>14146</v>
      </c>
    </row>
    <row r="380" spans="1:5">
      <c r="A380" t="s">
        <v>15149</v>
      </c>
      <c r="B380" t="s">
        <v>21333</v>
      </c>
      <c r="C380" t="s">
        <v>15150</v>
      </c>
      <c r="E380" t="s">
        <v>14406</v>
      </c>
    </row>
    <row r="381" spans="1:5">
      <c r="A381" t="s">
        <v>12345</v>
      </c>
      <c r="B381" t="s">
        <v>21332</v>
      </c>
      <c r="C381" t="s">
        <v>12346</v>
      </c>
      <c r="E381" t="s">
        <v>11491</v>
      </c>
    </row>
    <row r="382" spans="1:5">
      <c r="A382" t="s">
        <v>20648</v>
      </c>
      <c r="B382" t="s">
        <v>21323</v>
      </c>
      <c r="C382" t="s">
        <v>20649</v>
      </c>
      <c r="E382" t="s">
        <v>20650</v>
      </c>
    </row>
    <row r="383" spans="1:5">
      <c r="A383" t="s">
        <v>20554</v>
      </c>
      <c r="B383" t="s">
        <v>21323</v>
      </c>
      <c r="C383" t="s">
        <v>20555</v>
      </c>
      <c r="E383" t="s">
        <v>20556</v>
      </c>
    </row>
    <row r="384" spans="1:5">
      <c r="A384" t="s">
        <v>14350</v>
      </c>
      <c r="B384" t="s">
        <v>21333</v>
      </c>
      <c r="C384" t="s">
        <v>14351</v>
      </c>
      <c r="E384" t="s">
        <v>14352</v>
      </c>
    </row>
    <row r="385" spans="1:5">
      <c r="A385" t="s">
        <v>3169</v>
      </c>
      <c r="B385" t="s">
        <v>21325</v>
      </c>
      <c r="C385" t="s">
        <v>3170</v>
      </c>
      <c r="E385" t="s">
        <v>3171</v>
      </c>
    </row>
    <row r="386" spans="1:5">
      <c r="A386" t="s">
        <v>18768</v>
      </c>
      <c r="B386" t="s">
        <v>21341</v>
      </c>
      <c r="C386" t="s">
        <v>18769</v>
      </c>
      <c r="E386" t="s">
        <v>18303</v>
      </c>
    </row>
    <row r="387" spans="1:5">
      <c r="A387" t="s">
        <v>12205</v>
      </c>
      <c r="B387" t="s">
        <v>21332</v>
      </c>
      <c r="C387" t="s">
        <v>12206</v>
      </c>
      <c r="E387" t="s">
        <v>12207</v>
      </c>
    </row>
    <row r="388" spans="1:5">
      <c r="A388" t="s">
        <v>17698</v>
      </c>
      <c r="B388" t="s">
        <v>21333</v>
      </c>
      <c r="C388" t="s">
        <v>17699</v>
      </c>
      <c r="D388" t="s">
        <v>17700</v>
      </c>
      <c r="E388" t="s">
        <v>17701</v>
      </c>
    </row>
    <row r="389" spans="1:5">
      <c r="A389" t="s">
        <v>20537</v>
      </c>
      <c r="B389" t="s">
        <v>21323</v>
      </c>
      <c r="C389" t="s">
        <v>17699</v>
      </c>
      <c r="E389" t="s">
        <v>18780</v>
      </c>
    </row>
    <row r="390" spans="1:5">
      <c r="A390" t="s">
        <v>17606</v>
      </c>
      <c r="B390" t="s">
        <v>21333</v>
      </c>
      <c r="C390" t="s">
        <v>17607</v>
      </c>
      <c r="E390" t="s">
        <v>17608</v>
      </c>
    </row>
    <row r="391" spans="1:5">
      <c r="A391" t="s">
        <v>12134</v>
      </c>
      <c r="B391" t="s">
        <v>21332</v>
      </c>
      <c r="C391" t="s">
        <v>12135</v>
      </c>
      <c r="E391" t="s">
        <v>12136</v>
      </c>
    </row>
    <row r="392" spans="1:5">
      <c r="A392" t="s">
        <v>12061</v>
      </c>
      <c r="B392" t="s">
        <v>21332</v>
      </c>
      <c r="C392" t="s">
        <v>12062</v>
      </c>
      <c r="E392" t="s">
        <v>12063</v>
      </c>
    </row>
    <row r="393" spans="1:5">
      <c r="A393" t="s">
        <v>17395</v>
      </c>
      <c r="B393" t="s">
        <v>21333</v>
      </c>
      <c r="C393" t="s">
        <v>17396</v>
      </c>
      <c r="E393" t="s">
        <v>17397</v>
      </c>
    </row>
    <row r="394" spans="1:5">
      <c r="A394" t="s">
        <v>17268</v>
      </c>
      <c r="B394" t="s">
        <v>21333</v>
      </c>
      <c r="C394" t="s">
        <v>17269</v>
      </c>
      <c r="D394" t="s">
        <v>17270</v>
      </c>
      <c r="E394" t="s">
        <v>17271</v>
      </c>
    </row>
    <row r="395" spans="1:5">
      <c r="A395" t="s">
        <v>17160</v>
      </c>
      <c r="B395" t="s">
        <v>21333</v>
      </c>
      <c r="C395" t="s">
        <v>17161</v>
      </c>
      <c r="D395" t="s">
        <v>17162</v>
      </c>
      <c r="E395" t="s">
        <v>17163</v>
      </c>
    </row>
    <row r="396" spans="1:5">
      <c r="A396" t="s">
        <v>17049</v>
      </c>
      <c r="B396" t="s">
        <v>21333</v>
      </c>
      <c r="C396" t="s">
        <v>17050</v>
      </c>
      <c r="E396" t="s">
        <v>17051</v>
      </c>
    </row>
    <row r="397" spans="1:5">
      <c r="A397" t="s">
        <v>16813</v>
      </c>
      <c r="B397" t="s">
        <v>21333</v>
      </c>
      <c r="C397" t="s">
        <v>16814</v>
      </c>
      <c r="E397" t="s">
        <v>14406</v>
      </c>
    </row>
    <row r="398" spans="1:5">
      <c r="A398" t="s">
        <v>16488</v>
      </c>
      <c r="B398" t="s">
        <v>21333</v>
      </c>
      <c r="C398" t="s">
        <v>16489</v>
      </c>
      <c r="D398" t="s">
        <v>16490</v>
      </c>
      <c r="E398" t="s">
        <v>16491</v>
      </c>
    </row>
    <row r="399" spans="1:5">
      <c r="A399" t="s">
        <v>20506</v>
      </c>
      <c r="B399" t="s">
        <v>21323</v>
      </c>
      <c r="C399" t="s">
        <v>20507</v>
      </c>
      <c r="E399" t="s">
        <v>18335</v>
      </c>
    </row>
    <row r="400" spans="1:5">
      <c r="A400" t="s">
        <v>11989</v>
      </c>
      <c r="B400" t="s">
        <v>21332</v>
      </c>
      <c r="C400" t="s">
        <v>11990</v>
      </c>
      <c r="E400" t="s">
        <v>11635</v>
      </c>
    </row>
    <row r="401" spans="1:6">
      <c r="A401" t="s">
        <v>11913</v>
      </c>
      <c r="B401" t="s">
        <v>21332</v>
      </c>
      <c r="C401" t="s">
        <v>11914</v>
      </c>
      <c r="E401" t="s">
        <v>11915</v>
      </c>
    </row>
    <row r="402" spans="1:6">
      <c r="A402" t="s">
        <v>11847</v>
      </c>
      <c r="B402" t="s">
        <v>21332</v>
      </c>
      <c r="C402" t="s">
        <v>11848</v>
      </c>
      <c r="E402" t="s">
        <v>11849</v>
      </c>
    </row>
    <row r="403" spans="1:6">
      <c r="A403" t="s">
        <v>16165</v>
      </c>
      <c r="B403" t="s">
        <v>21333</v>
      </c>
      <c r="C403" t="s">
        <v>16166</v>
      </c>
      <c r="E403" t="s">
        <v>16167</v>
      </c>
    </row>
    <row r="404" spans="1:6">
      <c r="A404" t="s">
        <v>11782</v>
      </c>
      <c r="B404" t="s">
        <v>21332</v>
      </c>
      <c r="C404" t="s">
        <v>11783</v>
      </c>
      <c r="E404" t="s">
        <v>11784</v>
      </c>
    </row>
    <row r="405" spans="1:6">
      <c r="A405" t="s">
        <v>15826</v>
      </c>
      <c r="B405" t="s">
        <v>21333</v>
      </c>
      <c r="C405" t="s">
        <v>15827</v>
      </c>
      <c r="D405" t="s">
        <v>15828</v>
      </c>
      <c r="E405" t="s">
        <v>15829</v>
      </c>
      <c r="F405" t="s">
        <v>15830</v>
      </c>
    </row>
    <row r="406" spans="1:6">
      <c r="A406" t="s">
        <v>11706</v>
      </c>
      <c r="B406" t="s">
        <v>21332</v>
      </c>
      <c r="C406" t="s">
        <v>11707</v>
      </c>
      <c r="E406" t="s">
        <v>11708</v>
      </c>
    </row>
    <row r="407" spans="1:6">
      <c r="A407" t="s">
        <v>11633</v>
      </c>
      <c r="B407" t="s">
        <v>21332</v>
      </c>
      <c r="C407" t="s">
        <v>11634</v>
      </c>
      <c r="E407" t="s">
        <v>11635</v>
      </c>
    </row>
    <row r="408" spans="1:6">
      <c r="A408" t="s">
        <v>11571</v>
      </c>
      <c r="B408" t="s">
        <v>21332</v>
      </c>
      <c r="C408" t="s">
        <v>11572</v>
      </c>
      <c r="E408" t="s">
        <v>11573</v>
      </c>
    </row>
    <row r="409" spans="1:6">
      <c r="A409" t="s">
        <v>15102</v>
      </c>
      <c r="B409" t="s">
        <v>21333</v>
      </c>
      <c r="C409" t="s">
        <v>11572</v>
      </c>
      <c r="E409" t="s">
        <v>15103</v>
      </c>
    </row>
    <row r="410" spans="1:6">
      <c r="A410" t="s">
        <v>18907</v>
      </c>
      <c r="B410" t="s">
        <v>21341</v>
      </c>
      <c r="C410" t="s">
        <v>18908</v>
      </c>
      <c r="E410" t="s">
        <v>18524</v>
      </c>
    </row>
    <row r="411" spans="1:6">
      <c r="A411" t="s">
        <v>20460</v>
      </c>
      <c r="B411" t="s">
        <v>21323</v>
      </c>
      <c r="C411" t="s">
        <v>20461</v>
      </c>
      <c r="E411" t="s">
        <v>20462</v>
      </c>
    </row>
    <row r="412" spans="1:6">
      <c r="A412" t="s">
        <v>17787</v>
      </c>
      <c r="B412" t="s">
        <v>21333</v>
      </c>
      <c r="C412" t="s">
        <v>17788</v>
      </c>
      <c r="D412" t="s">
        <v>2928</v>
      </c>
      <c r="E412" t="s">
        <v>14146</v>
      </c>
    </row>
    <row r="413" spans="1:6">
      <c r="A413" t="s">
        <v>17679</v>
      </c>
      <c r="B413" t="s">
        <v>21333</v>
      </c>
      <c r="C413" t="s">
        <v>17680</v>
      </c>
      <c r="D413" t="s">
        <v>17681</v>
      </c>
      <c r="E413" t="s">
        <v>17682</v>
      </c>
      <c r="F413" t="s">
        <v>17683</v>
      </c>
    </row>
    <row r="414" spans="1:6">
      <c r="A414" t="s">
        <v>17593</v>
      </c>
      <c r="B414" t="s">
        <v>21333</v>
      </c>
      <c r="C414" t="s">
        <v>17594</v>
      </c>
      <c r="D414" t="s">
        <v>17595</v>
      </c>
      <c r="E414" t="s">
        <v>17596</v>
      </c>
      <c r="F414" t="s">
        <v>17597</v>
      </c>
    </row>
    <row r="415" spans="1:6">
      <c r="A415" t="s">
        <v>20440</v>
      </c>
      <c r="B415" t="s">
        <v>21323</v>
      </c>
      <c r="C415" t="s">
        <v>20441</v>
      </c>
      <c r="E415" t="s">
        <v>20442</v>
      </c>
    </row>
    <row r="416" spans="1:6">
      <c r="A416" t="s">
        <v>12548</v>
      </c>
      <c r="B416" t="s">
        <v>21332</v>
      </c>
      <c r="C416" t="s">
        <v>12549</v>
      </c>
      <c r="E416" t="s">
        <v>11616</v>
      </c>
    </row>
    <row r="417" spans="1:6">
      <c r="A417" t="s">
        <v>17489</v>
      </c>
      <c r="B417" t="s">
        <v>21333</v>
      </c>
      <c r="C417" t="s">
        <v>17490</v>
      </c>
      <c r="D417" t="s">
        <v>17491</v>
      </c>
      <c r="E417" t="s">
        <v>17492</v>
      </c>
    </row>
    <row r="418" spans="1:6">
      <c r="A418" t="s">
        <v>17387</v>
      </c>
      <c r="B418" t="s">
        <v>21333</v>
      </c>
      <c r="C418" t="s">
        <v>17388</v>
      </c>
      <c r="D418" t="s">
        <v>2928</v>
      </c>
      <c r="E418" t="s">
        <v>14146</v>
      </c>
    </row>
    <row r="419" spans="1:6">
      <c r="A419" t="s">
        <v>20335</v>
      </c>
      <c r="B419" t="s">
        <v>21323</v>
      </c>
      <c r="C419" t="s">
        <v>17388</v>
      </c>
      <c r="E419" t="s">
        <v>20336</v>
      </c>
    </row>
    <row r="420" spans="1:6">
      <c r="A420" t="s">
        <v>17250</v>
      </c>
      <c r="B420" t="s">
        <v>21333</v>
      </c>
      <c r="C420" t="s">
        <v>17251</v>
      </c>
      <c r="E420" t="s">
        <v>17252</v>
      </c>
    </row>
    <row r="421" spans="1:6">
      <c r="A421" t="s">
        <v>17154</v>
      </c>
      <c r="B421" t="s">
        <v>21333</v>
      </c>
      <c r="C421" t="s">
        <v>17155</v>
      </c>
      <c r="D421" t="s">
        <v>14244</v>
      </c>
      <c r="E421" t="s">
        <v>17156</v>
      </c>
      <c r="F421" t="s">
        <v>17157</v>
      </c>
    </row>
    <row r="422" spans="1:6">
      <c r="A422" t="s">
        <v>12479</v>
      </c>
      <c r="B422" t="s">
        <v>21332</v>
      </c>
      <c r="C422" t="s">
        <v>12480</v>
      </c>
      <c r="E422" t="s">
        <v>12359</v>
      </c>
    </row>
    <row r="423" spans="1:6">
      <c r="A423" t="s">
        <v>17021</v>
      </c>
      <c r="B423" t="s">
        <v>21333</v>
      </c>
      <c r="C423" t="s">
        <v>17022</v>
      </c>
      <c r="D423" t="s">
        <v>17023</v>
      </c>
      <c r="E423" t="s">
        <v>15691</v>
      </c>
    </row>
    <row r="424" spans="1:6">
      <c r="A424" t="s">
        <v>20307</v>
      </c>
      <c r="B424" t="s">
        <v>21323</v>
      </c>
      <c r="C424" t="s">
        <v>20308</v>
      </c>
      <c r="E424" t="s">
        <v>20309</v>
      </c>
    </row>
    <row r="425" spans="1:6">
      <c r="A425" t="s">
        <v>16755</v>
      </c>
      <c r="B425" t="s">
        <v>21333</v>
      </c>
      <c r="C425" t="s">
        <v>16756</v>
      </c>
      <c r="D425" t="s">
        <v>16757</v>
      </c>
      <c r="E425" t="s">
        <v>16758</v>
      </c>
    </row>
    <row r="426" spans="1:6">
      <c r="A426" t="s">
        <v>16465</v>
      </c>
      <c r="B426" t="s">
        <v>21333</v>
      </c>
      <c r="C426" t="s">
        <v>16466</v>
      </c>
      <c r="E426" t="s">
        <v>16467</v>
      </c>
    </row>
    <row r="427" spans="1:6">
      <c r="A427" t="s">
        <v>20260</v>
      </c>
      <c r="B427" t="s">
        <v>21323</v>
      </c>
      <c r="C427" t="s">
        <v>20261</v>
      </c>
      <c r="E427" t="s">
        <v>20262</v>
      </c>
    </row>
    <row r="428" spans="1:6">
      <c r="A428" t="s">
        <v>15789</v>
      </c>
      <c r="B428" t="s">
        <v>21333</v>
      </c>
      <c r="C428" t="s">
        <v>15790</v>
      </c>
      <c r="D428" t="s">
        <v>15791</v>
      </c>
      <c r="E428" t="s">
        <v>15792</v>
      </c>
      <c r="F428" t="s">
        <v>15793</v>
      </c>
    </row>
    <row r="429" spans="1:6">
      <c r="A429" t="s">
        <v>20211</v>
      </c>
      <c r="B429" t="s">
        <v>21323</v>
      </c>
      <c r="C429" t="s">
        <v>20212</v>
      </c>
      <c r="E429" t="s">
        <v>20213</v>
      </c>
    </row>
    <row r="430" spans="1:6">
      <c r="A430" t="s">
        <v>17776</v>
      </c>
      <c r="B430" t="s">
        <v>21333</v>
      </c>
      <c r="C430" t="s">
        <v>17777</v>
      </c>
      <c r="D430" t="s">
        <v>17778</v>
      </c>
      <c r="E430" t="s">
        <v>17779</v>
      </c>
      <c r="F430" t="s">
        <v>17780</v>
      </c>
    </row>
    <row r="431" spans="1:6">
      <c r="A431" t="s">
        <v>17674</v>
      </c>
      <c r="B431" t="s">
        <v>21333</v>
      </c>
      <c r="C431" t="s">
        <v>17675</v>
      </c>
      <c r="E431" t="s">
        <v>17676</v>
      </c>
    </row>
    <row r="432" spans="1:6">
      <c r="A432" t="s">
        <v>12340</v>
      </c>
      <c r="B432" t="s">
        <v>21332</v>
      </c>
      <c r="C432" t="s">
        <v>12341</v>
      </c>
      <c r="E432" t="s">
        <v>12342</v>
      </c>
    </row>
    <row r="433" spans="1:5">
      <c r="A433" t="s">
        <v>17584</v>
      </c>
      <c r="B433" t="s">
        <v>21333</v>
      </c>
      <c r="C433" t="s">
        <v>12341</v>
      </c>
      <c r="D433" t="s">
        <v>4533</v>
      </c>
      <c r="E433" t="s">
        <v>14352</v>
      </c>
    </row>
    <row r="434" spans="1:5">
      <c r="A434" t="s">
        <v>20175</v>
      </c>
      <c r="B434" t="s">
        <v>21323</v>
      </c>
      <c r="C434" t="s">
        <v>20176</v>
      </c>
      <c r="E434" t="s">
        <v>20177</v>
      </c>
    </row>
    <row r="435" spans="1:5">
      <c r="A435" t="s">
        <v>20627</v>
      </c>
      <c r="B435" t="s">
        <v>21323</v>
      </c>
      <c r="C435" t="s">
        <v>20628</v>
      </c>
      <c r="E435" t="s">
        <v>20629</v>
      </c>
    </row>
    <row r="436" spans="1:5">
      <c r="A436" t="s">
        <v>20549</v>
      </c>
      <c r="B436" t="s">
        <v>21323</v>
      </c>
      <c r="C436" t="s">
        <v>20550</v>
      </c>
      <c r="E436" t="s">
        <v>20551</v>
      </c>
    </row>
    <row r="437" spans="1:5">
      <c r="A437" t="s">
        <v>12265</v>
      </c>
      <c r="B437" t="s">
        <v>21332</v>
      </c>
      <c r="C437" t="s">
        <v>12266</v>
      </c>
      <c r="E437" t="s">
        <v>12002</v>
      </c>
    </row>
    <row r="438" spans="1:5">
      <c r="A438" t="s">
        <v>12193</v>
      </c>
      <c r="B438" t="s">
        <v>21332</v>
      </c>
      <c r="C438" t="s">
        <v>12194</v>
      </c>
      <c r="E438" t="s">
        <v>12195</v>
      </c>
    </row>
    <row r="439" spans="1:5">
      <c r="A439" t="s">
        <v>17236</v>
      </c>
      <c r="B439" t="s">
        <v>21333</v>
      </c>
      <c r="C439" t="s">
        <v>12194</v>
      </c>
      <c r="D439" t="s">
        <v>2928</v>
      </c>
      <c r="E439" t="s">
        <v>17237</v>
      </c>
    </row>
    <row r="440" spans="1:5">
      <c r="A440" t="s">
        <v>12119</v>
      </c>
      <c r="B440" t="s">
        <v>21332</v>
      </c>
      <c r="C440" t="s">
        <v>12120</v>
      </c>
      <c r="E440" t="s">
        <v>12121</v>
      </c>
    </row>
    <row r="441" spans="1:5">
      <c r="A441" t="s">
        <v>17014</v>
      </c>
      <c r="B441" t="s">
        <v>21333</v>
      </c>
      <c r="C441" t="s">
        <v>17015</v>
      </c>
      <c r="D441" t="s">
        <v>14244</v>
      </c>
      <c r="E441" t="s">
        <v>17016</v>
      </c>
    </row>
    <row r="442" spans="1:5">
      <c r="A442" t="s">
        <v>12052</v>
      </c>
      <c r="B442" t="s">
        <v>21332</v>
      </c>
      <c r="C442" t="s">
        <v>12053</v>
      </c>
      <c r="E442" t="s">
        <v>12054</v>
      </c>
    </row>
    <row r="443" spans="1:5">
      <c r="A443" t="s">
        <v>16070</v>
      </c>
      <c r="B443" t="s">
        <v>21333</v>
      </c>
      <c r="C443" t="s">
        <v>16071</v>
      </c>
      <c r="D443" t="s">
        <v>16072</v>
      </c>
      <c r="E443" t="s">
        <v>16073</v>
      </c>
    </row>
    <row r="444" spans="1:5">
      <c r="A444" t="s">
        <v>11901</v>
      </c>
      <c r="B444" t="s">
        <v>21332</v>
      </c>
      <c r="C444" t="s">
        <v>11902</v>
      </c>
      <c r="E444" t="s">
        <v>11903</v>
      </c>
    </row>
    <row r="445" spans="1:5">
      <c r="A445" t="s">
        <v>15385</v>
      </c>
      <c r="B445" t="s">
        <v>21333</v>
      </c>
      <c r="C445" t="s">
        <v>15386</v>
      </c>
      <c r="E445" t="s">
        <v>15387</v>
      </c>
    </row>
    <row r="446" spans="1:5">
      <c r="A446" t="s">
        <v>14993</v>
      </c>
      <c r="B446" t="s">
        <v>21333</v>
      </c>
      <c r="C446" t="s">
        <v>14994</v>
      </c>
      <c r="D446" t="s">
        <v>4533</v>
      </c>
      <c r="E446" t="s">
        <v>14995</v>
      </c>
    </row>
    <row r="447" spans="1:5">
      <c r="A447" t="s">
        <v>20482</v>
      </c>
      <c r="B447" t="s">
        <v>21323</v>
      </c>
      <c r="C447" t="s">
        <v>14994</v>
      </c>
      <c r="E447" t="s">
        <v>20442</v>
      </c>
    </row>
    <row r="448" spans="1:5">
      <c r="A448" t="s">
        <v>14629</v>
      </c>
      <c r="B448" t="s">
        <v>21333</v>
      </c>
      <c r="C448" t="s">
        <v>14630</v>
      </c>
      <c r="E448" t="s">
        <v>14631</v>
      </c>
    </row>
    <row r="449" spans="1:8">
      <c r="A449" t="s">
        <v>17761</v>
      </c>
      <c r="B449" t="s">
        <v>21333</v>
      </c>
      <c r="C449" t="s">
        <v>17762</v>
      </c>
      <c r="D449" t="s">
        <v>17763</v>
      </c>
      <c r="E449" t="s">
        <v>17764</v>
      </c>
      <c r="F449" t="s">
        <v>17765</v>
      </c>
    </row>
    <row r="450" spans="1:8">
      <c r="A450" t="s">
        <v>20455</v>
      </c>
      <c r="B450" t="s">
        <v>21323</v>
      </c>
      <c r="C450" t="s">
        <v>20456</v>
      </c>
      <c r="E450" t="s">
        <v>20457</v>
      </c>
    </row>
    <row r="451" spans="1:8">
      <c r="A451" t="s">
        <v>17659</v>
      </c>
      <c r="B451" t="s">
        <v>21333</v>
      </c>
      <c r="C451" t="s">
        <v>17660</v>
      </c>
      <c r="E451" t="s">
        <v>17661</v>
      </c>
    </row>
    <row r="452" spans="1:8">
      <c r="A452" t="s">
        <v>17567</v>
      </c>
      <c r="B452" t="s">
        <v>21333</v>
      </c>
      <c r="C452" t="s">
        <v>17568</v>
      </c>
      <c r="D452" t="s">
        <v>14314</v>
      </c>
      <c r="E452" t="s">
        <v>17569</v>
      </c>
    </row>
    <row r="453" spans="1:8">
      <c r="A453" t="s">
        <v>17470</v>
      </c>
      <c r="B453" t="s">
        <v>21333</v>
      </c>
      <c r="C453" t="s">
        <v>17471</v>
      </c>
      <c r="E453" t="s">
        <v>17472</v>
      </c>
    </row>
    <row r="454" spans="1:8">
      <c r="A454" t="s">
        <v>17352</v>
      </c>
      <c r="B454" t="s">
        <v>21333</v>
      </c>
      <c r="C454" t="s">
        <v>17353</v>
      </c>
      <c r="D454" t="s">
        <v>17354</v>
      </c>
      <c r="E454" t="s">
        <v>17355</v>
      </c>
      <c r="F454" t="s">
        <v>17356</v>
      </c>
      <c r="G454" t="s">
        <v>17357</v>
      </c>
      <c r="H454" t="s">
        <v>17358</v>
      </c>
    </row>
    <row r="455" spans="1:8">
      <c r="A455" t="s">
        <v>17124</v>
      </c>
      <c r="B455" t="s">
        <v>21333</v>
      </c>
      <c r="C455" t="s">
        <v>17125</v>
      </c>
      <c r="E455" t="s">
        <v>17126</v>
      </c>
    </row>
    <row r="456" spans="1:8">
      <c r="A456" t="s">
        <v>17008</v>
      </c>
      <c r="B456" t="s">
        <v>21333</v>
      </c>
      <c r="C456" t="s">
        <v>17009</v>
      </c>
      <c r="D456" t="s">
        <v>4533</v>
      </c>
      <c r="E456" t="s">
        <v>17010</v>
      </c>
    </row>
    <row r="457" spans="1:8">
      <c r="A457" t="s">
        <v>20433</v>
      </c>
      <c r="B457" t="s">
        <v>21323</v>
      </c>
      <c r="C457" t="s">
        <v>17009</v>
      </c>
      <c r="E457" t="s">
        <v>20434</v>
      </c>
    </row>
    <row r="458" spans="1:8">
      <c r="A458" t="s">
        <v>16377</v>
      </c>
      <c r="B458" t="s">
        <v>21333</v>
      </c>
      <c r="C458" t="s">
        <v>16378</v>
      </c>
      <c r="D458" t="s">
        <v>13199</v>
      </c>
      <c r="E458" t="s">
        <v>16379</v>
      </c>
    </row>
    <row r="459" spans="1:8">
      <c r="A459" t="s">
        <v>11623</v>
      </c>
      <c r="B459" t="s">
        <v>21332</v>
      </c>
      <c r="C459" t="s">
        <v>11624</v>
      </c>
      <c r="E459" t="s">
        <v>11625</v>
      </c>
    </row>
    <row r="460" spans="1:8">
      <c r="A460" t="s">
        <v>20402</v>
      </c>
      <c r="B460" t="s">
        <v>21323</v>
      </c>
      <c r="C460" t="s">
        <v>20403</v>
      </c>
      <c r="E460" t="s">
        <v>20404</v>
      </c>
    </row>
    <row r="461" spans="1:8">
      <c r="A461" t="s">
        <v>15689</v>
      </c>
      <c r="B461" t="s">
        <v>21333</v>
      </c>
      <c r="C461" t="s">
        <v>15690</v>
      </c>
      <c r="E461" t="s">
        <v>15691</v>
      </c>
    </row>
    <row r="462" spans="1:8">
      <c r="A462" t="s">
        <v>20367</v>
      </c>
      <c r="B462" t="s">
        <v>21323</v>
      </c>
      <c r="C462" t="s">
        <v>20368</v>
      </c>
      <c r="E462" t="s">
        <v>20369</v>
      </c>
    </row>
    <row r="463" spans="1:8">
      <c r="A463" t="s">
        <v>19176</v>
      </c>
      <c r="B463" t="s">
        <v>21341</v>
      </c>
      <c r="C463" t="s">
        <v>19177</v>
      </c>
      <c r="E463" t="s">
        <v>19178</v>
      </c>
    </row>
    <row r="464" spans="1:8">
      <c r="A464" t="s">
        <v>15323</v>
      </c>
      <c r="B464" t="s">
        <v>21333</v>
      </c>
      <c r="C464" t="s">
        <v>15324</v>
      </c>
      <c r="E464" t="s">
        <v>15325</v>
      </c>
    </row>
    <row r="465" spans="1:6">
      <c r="A465" t="s">
        <v>14944</v>
      </c>
      <c r="B465" t="s">
        <v>21333</v>
      </c>
      <c r="C465" t="s">
        <v>14945</v>
      </c>
      <c r="E465" t="s">
        <v>14946</v>
      </c>
    </row>
    <row r="466" spans="1:6">
      <c r="A466" t="s">
        <v>11556</v>
      </c>
      <c r="B466" t="s">
        <v>21332</v>
      </c>
      <c r="C466" t="s">
        <v>11557</v>
      </c>
      <c r="E466" t="s">
        <v>11558</v>
      </c>
    </row>
    <row r="467" spans="1:6">
      <c r="A467" t="s">
        <v>14574</v>
      </c>
      <c r="B467" t="s">
        <v>21333</v>
      </c>
      <c r="C467" t="s">
        <v>14575</v>
      </c>
      <c r="D467" t="s">
        <v>14576</v>
      </c>
      <c r="E467" t="s">
        <v>14577</v>
      </c>
    </row>
    <row r="468" spans="1:6">
      <c r="A468" t="s">
        <v>14144</v>
      </c>
      <c r="B468" t="s">
        <v>21333</v>
      </c>
      <c r="C468" t="s">
        <v>14145</v>
      </c>
      <c r="D468" t="s">
        <v>2928</v>
      </c>
      <c r="E468" t="s">
        <v>14146</v>
      </c>
    </row>
    <row r="469" spans="1:6">
      <c r="A469" t="s">
        <v>17549</v>
      </c>
      <c r="B469" t="s">
        <v>21333</v>
      </c>
      <c r="C469" t="s">
        <v>17550</v>
      </c>
      <c r="D469" t="s">
        <v>14883</v>
      </c>
      <c r="E469" t="s">
        <v>17551</v>
      </c>
      <c r="F469" t="s">
        <v>17552</v>
      </c>
    </row>
    <row r="470" spans="1:6">
      <c r="A470" t="s">
        <v>11468</v>
      </c>
      <c r="B470" t="s">
        <v>21332</v>
      </c>
      <c r="C470" t="s">
        <v>11469</v>
      </c>
      <c r="E470" t="s">
        <v>11470</v>
      </c>
    </row>
    <row r="471" spans="1:6">
      <c r="A471" t="s">
        <v>20570</v>
      </c>
      <c r="B471" t="s">
        <v>21323</v>
      </c>
      <c r="C471" t="s">
        <v>20571</v>
      </c>
      <c r="E471" t="s">
        <v>20572</v>
      </c>
    </row>
    <row r="472" spans="1:6">
      <c r="A472" t="s">
        <v>15622</v>
      </c>
      <c r="B472" t="s">
        <v>21333</v>
      </c>
      <c r="C472" t="s">
        <v>15623</v>
      </c>
      <c r="E472" t="s">
        <v>15624</v>
      </c>
    </row>
    <row r="473" spans="1:6">
      <c r="A473" t="s">
        <v>12533</v>
      </c>
      <c r="B473" t="s">
        <v>21332</v>
      </c>
      <c r="C473" t="s">
        <v>12534</v>
      </c>
      <c r="E473" t="s">
        <v>12535</v>
      </c>
    </row>
    <row r="474" spans="1:6">
      <c r="A474" t="s">
        <v>12470</v>
      </c>
      <c r="B474" t="s">
        <v>21332</v>
      </c>
      <c r="C474" t="s">
        <v>12471</v>
      </c>
      <c r="E474" t="s">
        <v>12472</v>
      </c>
    </row>
    <row r="475" spans="1:6">
      <c r="A475" t="s">
        <v>12328</v>
      </c>
      <c r="B475" t="s">
        <v>21332</v>
      </c>
      <c r="C475" t="s">
        <v>12329</v>
      </c>
      <c r="E475" t="s">
        <v>11491</v>
      </c>
    </row>
    <row r="476" spans="1:6">
      <c r="A476" t="s">
        <v>20398</v>
      </c>
      <c r="B476" t="s">
        <v>21323</v>
      </c>
      <c r="C476" t="s">
        <v>20399</v>
      </c>
      <c r="E476" t="s">
        <v>20400</v>
      </c>
    </row>
    <row r="477" spans="1:6">
      <c r="A477" t="s">
        <v>17735</v>
      </c>
      <c r="B477" t="s">
        <v>21333</v>
      </c>
      <c r="C477" t="s">
        <v>17736</v>
      </c>
      <c r="D477" t="s">
        <v>13199</v>
      </c>
      <c r="E477" t="s">
        <v>17737</v>
      </c>
    </row>
    <row r="478" spans="1:6">
      <c r="A478" t="s">
        <v>17534</v>
      </c>
      <c r="B478" t="s">
        <v>21333</v>
      </c>
      <c r="C478" t="s">
        <v>17535</v>
      </c>
      <c r="E478" t="s">
        <v>14146</v>
      </c>
    </row>
    <row r="479" spans="1:6">
      <c r="A479" t="s">
        <v>17197</v>
      </c>
      <c r="B479" t="s">
        <v>21333</v>
      </c>
      <c r="C479" t="s">
        <v>17198</v>
      </c>
      <c r="E479" t="s">
        <v>17199</v>
      </c>
    </row>
    <row r="480" spans="1:6">
      <c r="A480" t="s">
        <v>10408</v>
      </c>
      <c r="B480" t="s">
        <v>21590</v>
      </c>
      <c r="C480" t="s">
        <v>10409</v>
      </c>
      <c r="E480" t="s">
        <v>10369</v>
      </c>
    </row>
    <row r="481" spans="1:6">
      <c r="A481" t="s">
        <v>15240</v>
      </c>
      <c r="B481" t="s">
        <v>21333</v>
      </c>
      <c r="C481" t="s">
        <v>15241</v>
      </c>
      <c r="E481" t="s">
        <v>15242</v>
      </c>
    </row>
    <row r="482" spans="1:6">
      <c r="A482" t="s">
        <v>14872</v>
      </c>
      <c r="B482" t="s">
        <v>21333</v>
      </c>
      <c r="C482" t="s">
        <v>14873</v>
      </c>
      <c r="E482" t="s">
        <v>14874</v>
      </c>
    </row>
    <row r="483" spans="1:6">
      <c r="A483" t="s">
        <v>20236</v>
      </c>
      <c r="B483" t="s">
        <v>21323</v>
      </c>
      <c r="C483" t="s">
        <v>20237</v>
      </c>
      <c r="E483" t="s">
        <v>20193</v>
      </c>
    </row>
    <row r="484" spans="1:6">
      <c r="A484" t="s">
        <v>20158</v>
      </c>
      <c r="B484" t="s">
        <v>21323</v>
      </c>
      <c r="C484" t="s">
        <v>20159</v>
      </c>
      <c r="E484" t="s">
        <v>20160</v>
      </c>
    </row>
    <row r="485" spans="1:6">
      <c r="A485" t="s">
        <v>14456</v>
      </c>
      <c r="B485" t="s">
        <v>21333</v>
      </c>
      <c r="C485" t="s">
        <v>14457</v>
      </c>
      <c r="D485" t="s">
        <v>14314</v>
      </c>
      <c r="E485" t="s">
        <v>14458</v>
      </c>
    </row>
    <row r="486" spans="1:6">
      <c r="A486" t="s">
        <v>17810</v>
      </c>
      <c r="B486" t="s">
        <v>21333</v>
      </c>
      <c r="C486" t="s">
        <v>17811</v>
      </c>
      <c r="D486" t="s">
        <v>17812</v>
      </c>
      <c r="E486" t="s">
        <v>17813</v>
      </c>
      <c r="F486" t="s">
        <v>17814</v>
      </c>
    </row>
    <row r="487" spans="1:6">
      <c r="A487" t="s">
        <v>10173</v>
      </c>
      <c r="B487" t="s">
        <v>21590</v>
      </c>
      <c r="C487" t="s">
        <v>10174</v>
      </c>
      <c r="E487" t="s">
        <v>10175</v>
      </c>
    </row>
    <row r="488" spans="1:6">
      <c r="A488" t="s">
        <v>17726</v>
      </c>
      <c r="B488" t="s">
        <v>21333</v>
      </c>
      <c r="C488" t="s">
        <v>17727</v>
      </c>
      <c r="E488" t="s">
        <v>17728</v>
      </c>
    </row>
    <row r="489" spans="1:6">
      <c r="A489" t="s">
        <v>12257</v>
      </c>
      <c r="B489" t="s">
        <v>21332</v>
      </c>
      <c r="C489" t="s">
        <v>12258</v>
      </c>
      <c r="E489" t="s">
        <v>12259</v>
      </c>
    </row>
    <row r="490" spans="1:6">
      <c r="A490" t="s">
        <v>17517</v>
      </c>
      <c r="B490" t="s">
        <v>21333</v>
      </c>
      <c r="C490" t="s">
        <v>17518</v>
      </c>
      <c r="E490" t="s">
        <v>17519</v>
      </c>
    </row>
    <row r="491" spans="1:6">
      <c r="A491" t="s">
        <v>17420</v>
      </c>
      <c r="B491" t="s">
        <v>21333</v>
      </c>
      <c r="C491" t="s">
        <v>17421</v>
      </c>
      <c r="E491" t="s">
        <v>14406</v>
      </c>
    </row>
    <row r="492" spans="1:6">
      <c r="A492" t="s">
        <v>17294</v>
      </c>
      <c r="B492" t="s">
        <v>21333</v>
      </c>
      <c r="C492" t="s">
        <v>17295</v>
      </c>
      <c r="E492" t="s">
        <v>15190</v>
      </c>
      <c r="F492" t="s">
        <v>17296</v>
      </c>
    </row>
    <row r="493" spans="1:6">
      <c r="A493" t="s">
        <v>20564</v>
      </c>
      <c r="B493" t="s">
        <v>21323</v>
      </c>
      <c r="C493" t="s">
        <v>20565</v>
      </c>
      <c r="E493" t="s">
        <v>20566</v>
      </c>
    </row>
    <row r="494" spans="1:6">
      <c r="A494" t="s">
        <v>16893</v>
      </c>
      <c r="B494" t="s">
        <v>21333</v>
      </c>
      <c r="C494" t="s">
        <v>16894</v>
      </c>
      <c r="E494" t="s">
        <v>14146</v>
      </c>
    </row>
    <row r="495" spans="1:6">
      <c r="A495" t="s">
        <v>19286</v>
      </c>
      <c r="B495" t="s">
        <v>21341</v>
      </c>
      <c r="C495" t="s">
        <v>19287</v>
      </c>
      <c r="E495" t="s">
        <v>19288</v>
      </c>
    </row>
    <row r="496" spans="1:6">
      <c r="A496" t="s">
        <v>16570</v>
      </c>
      <c r="B496" t="s">
        <v>21333</v>
      </c>
      <c r="C496" t="s">
        <v>16571</v>
      </c>
      <c r="D496" t="s">
        <v>16028</v>
      </c>
      <c r="E496" t="s">
        <v>16029</v>
      </c>
    </row>
    <row r="497" spans="1:6">
      <c r="A497" t="s">
        <v>16241</v>
      </c>
      <c r="B497" t="s">
        <v>21333</v>
      </c>
      <c r="C497" t="s">
        <v>16242</v>
      </c>
      <c r="E497" t="s">
        <v>14406</v>
      </c>
    </row>
    <row r="498" spans="1:6">
      <c r="A498" t="s">
        <v>19414</v>
      </c>
      <c r="B498" t="s">
        <v>21341</v>
      </c>
      <c r="C498" t="s">
        <v>19415</v>
      </c>
      <c r="E498" t="s">
        <v>19416</v>
      </c>
      <c r="F498" t="s">
        <v>19417</v>
      </c>
    </row>
    <row r="499" spans="1:6">
      <c r="A499" t="s">
        <v>12186</v>
      </c>
      <c r="B499" t="s">
        <v>21332</v>
      </c>
      <c r="C499" t="s">
        <v>12187</v>
      </c>
      <c r="E499" t="s">
        <v>12188</v>
      </c>
    </row>
    <row r="500" spans="1:6">
      <c r="A500" t="s">
        <v>15195</v>
      </c>
      <c r="B500" t="s">
        <v>21333</v>
      </c>
      <c r="C500" t="s">
        <v>15196</v>
      </c>
      <c r="D500" t="s">
        <v>14314</v>
      </c>
      <c r="E500" t="s">
        <v>15197</v>
      </c>
      <c r="F500" t="s">
        <v>15198</v>
      </c>
    </row>
    <row r="501" spans="1:6">
      <c r="A501" t="s">
        <v>12112</v>
      </c>
      <c r="B501" t="s">
        <v>21332</v>
      </c>
      <c r="C501" t="s">
        <v>12113</v>
      </c>
      <c r="E501" t="s">
        <v>12114</v>
      </c>
    </row>
    <row r="502" spans="1:6">
      <c r="A502" t="s">
        <v>14818</v>
      </c>
      <c r="B502" t="s">
        <v>21333</v>
      </c>
      <c r="C502" t="s">
        <v>14819</v>
      </c>
      <c r="E502" t="s">
        <v>14820</v>
      </c>
    </row>
    <row r="503" spans="1:6">
      <c r="A503" t="s">
        <v>14388</v>
      </c>
      <c r="B503" t="s">
        <v>21333</v>
      </c>
      <c r="C503" t="s">
        <v>14389</v>
      </c>
      <c r="E503" t="s">
        <v>14390</v>
      </c>
    </row>
    <row r="504" spans="1:6">
      <c r="A504" t="s">
        <v>17710</v>
      </c>
      <c r="B504" t="s">
        <v>21333</v>
      </c>
      <c r="C504" t="s">
        <v>17711</v>
      </c>
      <c r="E504" t="s">
        <v>17712</v>
      </c>
    </row>
    <row r="505" spans="1:6">
      <c r="A505" t="s">
        <v>17614</v>
      </c>
      <c r="B505" t="s">
        <v>21333</v>
      </c>
      <c r="C505" t="s">
        <v>17615</v>
      </c>
      <c r="E505" t="s">
        <v>17616</v>
      </c>
    </row>
    <row r="506" spans="1:6">
      <c r="A506" t="s">
        <v>17505</v>
      </c>
      <c r="B506" t="s">
        <v>21333</v>
      </c>
      <c r="C506" t="s">
        <v>17506</v>
      </c>
      <c r="E506" t="s">
        <v>17507</v>
      </c>
    </row>
    <row r="507" spans="1:6">
      <c r="A507" t="s">
        <v>19615</v>
      </c>
      <c r="B507" t="s">
        <v>21341</v>
      </c>
      <c r="C507" t="s">
        <v>19616</v>
      </c>
      <c r="D507" t="s">
        <v>15541</v>
      </c>
      <c r="E507" t="s">
        <v>19617</v>
      </c>
    </row>
    <row r="508" spans="1:6">
      <c r="A508" t="s">
        <v>17274</v>
      </c>
      <c r="B508" t="s">
        <v>21333</v>
      </c>
      <c r="C508" t="s">
        <v>17275</v>
      </c>
      <c r="D508" t="s">
        <v>2778</v>
      </c>
      <c r="E508" t="s">
        <v>14229</v>
      </c>
    </row>
    <row r="509" spans="1:6">
      <c r="A509" t="s">
        <v>19714</v>
      </c>
      <c r="B509" t="s">
        <v>21341</v>
      </c>
      <c r="C509" t="s">
        <v>19715</v>
      </c>
      <c r="E509" t="s">
        <v>19716</v>
      </c>
    </row>
    <row r="510" spans="1:6">
      <c r="A510" t="s">
        <v>20291</v>
      </c>
      <c r="B510" t="s">
        <v>21323</v>
      </c>
      <c r="C510" t="s">
        <v>20292</v>
      </c>
      <c r="E510" t="s">
        <v>20293</v>
      </c>
    </row>
    <row r="511" spans="1:6">
      <c r="A511" t="s">
        <v>19935</v>
      </c>
      <c r="B511" t="s">
        <v>21341</v>
      </c>
      <c r="C511" t="s">
        <v>19936</v>
      </c>
      <c r="E511" t="s">
        <v>18335</v>
      </c>
    </row>
    <row r="512" spans="1:6">
      <c r="A512" t="s">
        <v>20046</v>
      </c>
      <c r="B512" t="s">
        <v>21341</v>
      </c>
      <c r="C512" t="s">
        <v>19936</v>
      </c>
      <c r="E512" t="s">
        <v>20047</v>
      </c>
    </row>
    <row r="513" spans="1:6">
      <c r="A513" t="s">
        <v>16848</v>
      </c>
      <c r="B513" t="s">
        <v>21333</v>
      </c>
      <c r="C513" t="s">
        <v>16849</v>
      </c>
      <c r="E513" t="s">
        <v>16850</v>
      </c>
    </row>
    <row r="514" spans="1:6">
      <c r="A514" t="s">
        <v>16191</v>
      </c>
      <c r="B514" t="s">
        <v>21333</v>
      </c>
      <c r="C514" t="s">
        <v>16192</v>
      </c>
      <c r="D514" t="s">
        <v>16193</v>
      </c>
      <c r="E514" t="s">
        <v>16194</v>
      </c>
      <c r="F514" t="s">
        <v>16195</v>
      </c>
    </row>
    <row r="515" spans="1:6">
      <c r="A515" t="s">
        <v>15868</v>
      </c>
      <c r="B515" t="s">
        <v>21333</v>
      </c>
      <c r="C515" t="s">
        <v>15869</v>
      </c>
      <c r="E515" t="s">
        <v>14946</v>
      </c>
    </row>
    <row r="516" spans="1:6">
      <c r="A516" t="s">
        <v>17692</v>
      </c>
      <c r="B516" t="s">
        <v>21333</v>
      </c>
      <c r="C516" t="s">
        <v>17693</v>
      </c>
      <c r="E516" t="s">
        <v>17694</v>
      </c>
    </row>
    <row r="517" spans="1:6">
      <c r="A517" t="s">
        <v>18664</v>
      </c>
      <c r="B517" t="s">
        <v>21341</v>
      </c>
      <c r="C517" t="s">
        <v>18665</v>
      </c>
      <c r="E517" t="s">
        <v>18666</v>
      </c>
    </row>
    <row r="518" spans="1:6">
      <c r="A518" t="s">
        <v>18782</v>
      </c>
      <c r="B518" t="s">
        <v>21341</v>
      </c>
      <c r="C518" t="s">
        <v>18783</v>
      </c>
      <c r="E518" t="s">
        <v>18784</v>
      </c>
    </row>
    <row r="519" spans="1:6">
      <c r="A519" t="s">
        <v>18926</v>
      </c>
      <c r="B519" t="s">
        <v>21341</v>
      </c>
      <c r="C519" t="s">
        <v>18927</v>
      </c>
      <c r="E519" t="s">
        <v>18928</v>
      </c>
    </row>
    <row r="520" spans="1:6">
      <c r="A520" t="s">
        <v>17261</v>
      </c>
      <c r="B520" t="s">
        <v>21333</v>
      </c>
      <c r="C520" t="s">
        <v>17262</v>
      </c>
      <c r="D520" t="s">
        <v>14314</v>
      </c>
      <c r="E520" t="s">
        <v>17263</v>
      </c>
      <c r="F520" t="s">
        <v>17264</v>
      </c>
    </row>
    <row r="521" spans="1:6">
      <c r="A521" t="s">
        <v>19056</v>
      </c>
      <c r="B521" t="s">
        <v>21341</v>
      </c>
      <c r="C521" t="s">
        <v>19057</v>
      </c>
      <c r="E521" t="s">
        <v>19058</v>
      </c>
    </row>
    <row r="522" spans="1:6">
      <c r="A522" t="s">
        <v>17038</v>
      </c>
      <c r="B522" t="s">
        <v>21333</v>
      </c>
      <c r="C522" t="s">
        <v>17039</v>
      </c>
      <c r="E522" t="s">
        <v>17040</v>
      </c>
    </row>
    <row r="523" spans="1:6">
      <c r="A523" t="s">
        <v>19188</v>
      </c>
      <c r="B523" t="s">
        <v>21341</v>
      </c>
      <c r="C523" t="s">
        <v>17039</v>
      </c>
      <c r="E523" t="s">
        <v>18608</v>
      </c>
      <c r="F523" t="s">
        <v>19189</v>
      </c>
    </row>
    <row r="524" spans="1:6">
      <c r="A524" t="s">
        <v>16796</v>
      </c>
      <c r="B524" t="s">
        <v>21333</v>
      </c>
      <c r="C524" t="s">
        <v>16797</v>
      </c>
      <c r="E524" t="s">
        <v>16798</v>
      </c>
    </row>
    <row r="525" spans="1:6">
      <c r="A525" t="s">
        <v>19298</v>
      </c>
      <c r="B525" t="s">
        <v>21341</v>
      </c>
      <c r="C525" t="s">
        <v>19299</v>
      </c>
      <c r="E525" t="s">
        <v>19300</v>
      </c>
    </row>
    <row r="526" spans="1:6">
      <c r="A526" t="s">
        <v>16147</v>
      </c>
      <c r="B526" t="s">
        <v>21333</v>
      </c>
      <c r="C526" t="s">
        <v>16148</v>
      </c>
      <c r="D526" t="s">
        <v>2778</v>
      </c>
      <c r="E526" t="s">
        <v>14229</v>
      </c>
    </row>
    <row r="527" spans="1:6">
      <c r="A527" t="s">
        <v>11679</v>
      </c>
      <c r="B527" t="s">
        <v>21332</v>
      </c>
      <c r="C527" t="s">
        <v>11680</v>
      </c>
      <c r="E527" t="s">
        <v>11681</v>
      </c>
    </row>
    <row r="528" spans="1:6">
      <c r="A528" t="s">
        <v>20243</v>
      </c>
      <c r="B528" t="s">
        <v>21323</v>
      </c>
      <c r="C528" t="s">
        <v>20244</v>
      </c>
      <c r="E528" t="s">
        <v>20245</v>
      </c>
    </row>
    <row r="529" spans="1:6">
      <c r="A529" t="s">
        <v>19729</v>
      </c>
      <c r="B529" t="s">
        <v>21341</v>
      </c>
      <c r="C529" t="s">
        <v>19730</v>
      </c>
      <c r="E529" t="s">
        <v>19731</v>
      </c>
      <c r="F529" t="s">
        <v>19732</v>
      </c>
    </row>
    <row r="530" spans="1:6">
      <c r="A530" t="s">
        <v>19835</v>
      </c>
      <c r="B530" t="s">
        <v>21341</v>
      </c>
      <c r="C530" t="s">
        <v>19836</v>
      </c>
      <c r="E530" t="s">
        <v>19317</v>
      </c>
    </row>
    <row r="531" spans="1:6">
      <c r="A531" t="s">
        <v>14274</v>
      </c>
      <c r="B531" t="s">
        <v>21333</v>
      </c>
      <c r="C531" t="s">
        <v>14275</v>
      </c>
      <c r="D531" t="s">
        <v>14276</v>
      </c>
      <c r="E531" t="s">
        <v>14277</v>
      </c>
    </row>
    <row r="532" spans="1:6">
      <c r="A532" t="s">
        <v>17784</v>
      </c>
      <c r="B532" t="s">
        <v>21333</v>
      </c>
      <c r="C532" t="s">
        <v>17785</v>
      </c>
      <c r="E532" t="s">
        <v>17786</v>
      </c>
    </row>
    <row r="533" spans="1:6">
      <c r="A533" t="s">
        <v>11614</v>
      </c>
      <c r="B533" t="s">
        <v>21332</v>
      </c>
      <c r="C533" t="s">
        <v>11615</v>
      </c>
      <c r="E533" t="s">
        <v>11616</v>
      </c>
    </row>
    <row r="534" spans="1:6">
      <c r="A534" t="s">
        <v>17590</v>
      </c>
      <c r="B534" t="s">
        <v>21333</v>
      </c>
      <c r="C534" t="s">
        <v>17591</v>
      </c>
      <c r="E534" t="s">
        <v>17592</v>
      </c>
    </row>
    <row r="535" spans="1:6">
      <c r="A535" t="s">
        <v>17486</v>
      </c>
      <c r="B535" t="s">
        <v>21333</v>
      </c>
      <c r="C535" t="s">
        <v>17487</v>
      </c>
      <c r="D535" t="s">
        <v>14781</v>
      </c>
      <c r="E535" t="s">
        <v>17488</v>
      </c>
    </row>
    <row r="536" spans="1:6">
      <c r="A536" t="s">
        <v>20283</v>
      </c>
      <c r="B536" t="s">
        <v>21323</v>
      </c>
      <c r="C536" t="s">
        <v>20284</v>
      </c>
      <c r="E536" t="s">
        <v>20285</v>
      </c>
    </row>
    <row r="537" spans="1:6">
      <c r="A537" t="s">
        <v>17384</v>
      </c>
      <c r="B537" t="s">
        <v>21333</v>
      </c>
      <c r="C537" t="s">
        <v>17385</v>
      </c>
      <c r="E537" t="s">
        <v>17386</v>
      </c>
    </row>
    <row r="538" spans="1:6">
      <c r="A538" t="s">
        <v>17246</v>
      </c>
      <c r="B538" t="s">
        <v>21333</v>
      </c>
      <c r="C538" t="s">
        <v>17247</v>
      </c>
      <c r="E538" t="s">
        <v>14146</v>
      </c>
    </row>
    <row r="539" spans="1:6">
      <c r="A539" t="s">
        <v>17149</v>
      </c>
      <c r="B539" t="s">
        <v>21333</v>
      </c>
      <c r="C539" t="s">
        <v>17150</v>
      </c>
      <c r="D539" t="s">
        <v>14781</v>
      </c>
      <c r="E539" t="s">
        <v>17151</v>
      </c>
    </row>
    <row r="540" spans="1:6">
      <c r="A540" t="s">
        <v>18277</v>
      </c>
      <c r="B540" t="s">
        <v>21341</v>
      </c>
      <c r="C540" t="s">
        <v>18278</v>
      </c>
      <c r="D540" t="s">
        <v>18279</v>
      </c>
      <c r="E540" t="s">
        <v>18280</v>
      </c>
    </row>
    <row r="541" spans="1:6">
      <c r="A541" t="s">
        <v>16106</v>
      </c>
      <c r="B541" t="s">
        <v>21333</v>
      </c>
      <c r="C541" t="s">
        <v>16107</v>
      </c>
      <c r="E541" t="s">
        <v>16108</v>
      </c>
    </row>
    <row r="542" spans="1:6">
      <c r="A542" t="s">
        <v>15430</v>
      </c>
      <c r="B542" t="s">
        <v>21333</v>
      </c>
      <c r="C542" t="s">
        <v>15431</v>
      </c>
      <c r="D542" t="s">
        <v>6413</v>
      </c>
      <c r="E542" t="s">
        <v>15432</v>
      </c>
    </row>
    <row r="543" spans="1:6">
      <c r="A543" t="s">
        <v>14227</v>
      </c>
      <c r="B543" t="s">
        <v>21333</v>
      </c>
      <c r="C543" t="s">
        <v>14228</v>
      </c>
      <c r="D543" t="s">
        <v>2778</v>
      </c>
      <c r="E543" t="s">
        <v>14229</v>
      </c>
    </row>
    <row r="544" spans="1:6">
      <c r="A544" t="s">
        <v>17667</v>
      </c>
      <c r="B544" t="s">
        <v>21333</v>
      </c>
      <c r="C544" t="s">
        <v>17668</v>
      </c>
      <c r="D544" t="s">
        <v>14447</v>
      </c>
      <c r="E544" t="s">
        <v>17669</v>
      </c>
    </row>
    <row r="545" spans="1:6">
      <c r="A545" t="s">
        <v>17576</v>
      </c>
      <c r="B545" t="s">
        <v>21333</v>
      </c>
      <c r="C545" t="s">
        <v>17577</v>
      </c>
      <c r="D545" t="s">
        <v>15649</v>
      </c>
      <c r="E545" t="s">
        <v>17578</v>
      </c>
      <c r="F545" t="s">
        <v>17579</v>
      </c>
    </row>
    <row r="546" spans="1:6">
      <c r="A546" t="s">
        <v>18679</v>
      </c>
      <c r="B546" t="s">
        <v>21341</v>
      </c>
      <c r="C546" t="s">
        <v>18680</v>
      </c>
      <c r="E546" t="s">
        <v>18681</v>
      </c>
    </row>
    <row r="547" spans="1:6">
      <c r="A547" t="s">
        <v>12463</v>
      </c>
      <c r="B547" t="s">
        <v>21332</v>
      </c>
      <c r="C547" t="s">
        <v>12464</v>
      </c>
      <c r="E547" t="s">
        <v>12465</v>
      </c>
    </row>
    <row r="548" spans="1:6">
      <c r="A548" t="s">
        <v>19074</v>
      </c>
      <c r="B548" t="s">
        <v>21341</v>
      </c>
      <c r="C548" t="s">
        <v>19075</v>
      </c>
      <c r="E548" t="s">
        <v>19076</v>
      </c>
    </row>
    <row r="549" spans="1:6">
      <c r="A549" t="s">
        <v>12249</v>
      </c>
      <c r="B549" t="s">
        <v>21332</v>
      </c>
      <c r="C549" t="s">
        <v>12250</v>
      </c>
      <c r="E549" t="s">
        <v>12251</v>
      </c>
    </row>
    <row r="550" spans="1:6">
      <c r="A550" t="s">
        <v>12107</v>
      </c>
      <c r="B550" t="s">
        <v>21332</v>
      </c>
      <c r="C550" t="s">
        <v>12108</v>
      </c>
      <c r="E550" t="s">
        <v>3691</v>
      </c>
    </row>
    <row r="551" spans="1:6">
      <c r="A551" t="s">
        <v>19204</v>
      </c>
      <c r="B551" t="s">
        <v>21341</v>
      </c>
      <c r="C551" t="s">
        <v>12108</v>
      </c>
      <c r="E551" t="s">
        <v>18280</v>
      </c>
    </row>
    <row r="552" spans="1:6">
      <c r="A552" t="s">
        <v>16060</v>
      </c>
      <c r="B552" t="s">
        <v>21333</v>
      </c>
      <c r="C552" t="s">
        <v>16061</v>
      </c>
      <c r="E552" t="s">
        <v>14406</v>
      </c>
    </row>
    <row r="553" spans="1:6">
      <c r="A553" t="s">
        <v>15370</v>
      </c>
      <c r="B553" t="s">
        <v>21333</v>
      </c>
      <c r="C553" t="s">
        <v>15371</v>
      </c>
      <c r="D553" t="s">
        <v>15372</v>
      </c>
      <c r="E553" t="e">
        <f>-- MEETING W/CAMPBELL EWALD</f>
        <v>#NAME?</v>
      </c>
      <c r="F553" t="s">
        <v>15373</v>
      </c>
    </row>
    <row r="554" spans="1:6">
      <c r="A554" t="s">
        <v>14601</v>
      </c>
      <c r="B554" t="s">
        <v>21333</v>
      </c>
      <c r="C554" t="s">
        <v>14602</v>
      </c>
      <c r="D554" t="s">
        <v>14603</v>
      </c>
      <c r="E554" t="s">
        <v>14604</v>
      </c>
      <c r="F554" t="s">
        <v>14605</v>
      </c>
    </row>
    <row r="555" spans="1:6">
      <c r="A555" t="s">
        <v>14180</v>
      </c>
      <c r="B555" t="s">
        <v>21333</v>
      </c>
      <c r="C555" t="s">
        <v>14181</v>
      </c>
      <c r="D555" t="s">
        <v>14182</v>
      </c>
      <c r="E555" t="s">
        <v>14183</v>
      </c>
    </row>
    <row r="556" spans="1:6">
      <c r="A556" t="s">
        <v>17757</v>
      </c>
      <c r="B556" t="s">
        <v>21333</v>
      </c>
      <c r="C556" t="s">
        <v>17758</v>
      </c>
      <c r="D556" t="s">
        <v>14603</v>
      </c>
      <c r="E556" t="s">
        <v>17759</v>
      </c>
      <c r="F556" t="s">
        <v>17760</v>
      </c>
    </row>
    <row r="557" spans="1:6">
      <c r="A557" t="s">
        <v>20598</v>
      </c>
      <c r="B557" t="s">
        <v>21341</v>
      </c>
      <c r="C557" t="s">
        <v>19316</v>
      </c>
      <c r="E557" t="s">
        <v>19317</v>
      </c>
    </row>
    <row r="558" spans="1:6">
      <c r="A558" t="s">
        <v>17562</v>
      </c>
      <c r="B558" t="s">
        <v>21333</v>
      </c>
      <c r="C558" t="s">
        <v>17563</v>
      </c>
      <c r="E558" t="s">
        <v>17564</v>
      </c>
    </row>
    <row r="559" spans="1:6">
      <c r="A559" t="s">
        <v>17462</v>
      </c>
      <c r="B559" t="s">
        <v>21333</v>
      </c>
      <c r="C559" t="s">
        <v>17463</v>
      </c>
      <c r="D559" t="s">
        <v>14603</v>
      </c>
      <c r="E559" t="s">
        <v>17464</v>
      </c>
      <c r="F559" t="s">
        <v>17465</v>
      </c>
    </row>
    <row r="560" spans="1:6">
      <c r="A560" t="s">
        <v>17344</v>
      </c>
      <c r="B560" t="s">
        <v>21333</v>
      </c>
      <c r="C560" t="s">
        <v>17345</v>
      </c>
      <c r="D560" t="s">
        <v>1593</v>
      </c>
      <c r="E560" t="s">
        <v>17346</v>
      </c>
    </row>
    <row r="561" spans="1:6">
      <c r="A561" t="s">
        <v>17226</v>
      </c>
      <c r="B561" t="s">
        <v>21333</v>
      </c>
      <c r="C561" t="s">
        <v>17227</v>
      </c>
      <c r="E561" t="s">
        <v>17228</v>
      </c>
    </row>
    <row r="562" spans="1:6">
      <c r="A562" t="s">
        <v>16354</v>
      </c>
      <c r="B562" t="s">
        <v>21333</v>
      </c>
      <c r="C562" t="s">
        <v>16355</v>
      </c>
      <c r="E562" t="s">
        <v>16356</v>
      </c>
    </row>
    <row r="563" spans="1:6">
      <c r="A563" t="s">
        <v>15665</v>
      </c>
      <c r="B563" t="s">
        <v>21333</v>
      </c>
      <c r="C563" t="s">
        <v>15666</v>
      </c>
      <c r="D563" t="s">
        <v>15649</v>
      </c>
      <c r="E563" t="s">
        <v>15667</v>
      </c>
      <c r="F563" t="s">
        <v>15668</v>
      </c>
    </row>
    <row r="564" spans="1:6">
      <c r="A564" t="s">
        <v>19441</v>
      </c>
      <c r="B564" t="s">
        <v>21341</v>
      </c>
      <c r="C564" t="s">
        <v>19442</v>
      </c>
      <c r="E564" t="s">
        <v>19443</v>
      </c>
    </row>
    <row r="565" spans="1:6">
      <c r="A565" t="s">
        <v>15309</v>
      </c>
      <c r="B565" t="s">
        <v>21333</v>
      </c>
      <c r="C565" t="s">
        <v>15310</v>
      </c>
      <c r="E565" t="s">
        <v>15311</v>
      </c>
    </row>
    <row r="566" spans="1:6">
      <c r="A566" t="s">
        <v>14935</v>
      </c>
      <c r="B566" t="s">
        <v>21333</v>
      </c>
      <c r="C566" t="s">
        <v>14936</v>
      </c>
      <c r="E566" t="s">
        <v>14229</v>
      </c>
    </row>
    <row r="567" spans="1:6">
      <c r="A567" t="s">
        <v>14550</v>
      </c>
      <c r="B567" t="s">
        <v>21333</v>
      </c>
      <c r="C567" t="s">
        <v>14551</v>
      </c>
      <c r="D567" t="s">
        <v>14447</v>
      </c>
      <c r="E567" t="s">
        <v>14552</v>
      </c>
      <c r="F567" t="s">
        <v>14553</v>
      </c>
    </row>
    <row r="568" spans="1:6">
      <c r="A568" t="s">
        <v>19539</v>
      </c>
      <c r="B568" t="s">
        <v>21341</v>
      </c>
      <c r="C568" t="s">
        <v>19540</v>
      </c>
      <c r="E568" t="s">
        <v>19541</v>
      </c>
    </row>
    <row r="569" spans="1:6">
      <c r="A569" t="s">
        <v>17742</v>
      </c>
      <c r="B569" t="s">
        <v>21333</v>
      </c>
      <c r="C569" t="s">
        <v>17743</v>
      </c>
      <c r="E569" t="s">
        <v>17744</v>
      </c>
    </row>
    <row r="570" spans="1:6">
      <c r="A570" t="s">
        <v>17543</v>
      </c>
      <c r="B570" t="s">
        <v>21333</v>
      </c>
      <c r="C570" t="s">
        <v>17544</v>
      </c>
      <c r="E570" t="s">
        <v>17545</v>
      </c>
    </row>
    <row r="571" spans="1:6">
      <c r="A571" t="s">
        <v>17320</v>
      </c>
      <c r="B571" t="s">
        <v>21333</v>
      </c>
      <c r="C571" t="s">
        <v>17321</v>
      </c>
      <c r="E571" t="s">
        <v>17322</v>
      </c>
    </row>
    <row r="572" spans="1:6">
      <c r="A572" t="s">
        <v>17209</v>
      </c>
      <c r="B572" t="s">
        <v>21333</v>
      </c>
      <c r="C572" t="s">
        <v>17210</v>
      </c>
      <c r="D572" t="s">
        <v>14576</v>
      </c>
      <c r="E572" t="s">
        <v>17211</v>
      </c>
    </row>
    <row r="573" spans="1:6">
      <c r="A573" t="s">
        <v>19745</v>
      </c>
      <c r="B573" t="s">
        <v>21341</v>
      </c>
      <c r="C573" t="s">
        <v>19746</v>
      </c>
      <c r="E573" t="s">
        <v>19747</v>
      </c>
    </row>
    <row r="574" spans="1:6">
      <c r="A574" t="s">
        <v>16972</v>
      </c>
      <c r="B574" t="s">
        <v>21333</v>
      </c>
      <c r="C574" t="s">
        <v>16973</v>
      </c>
      <c r="E574" t="s">
        <v>14439</v>
      </c>
    </row>
    <row r="575" spans="1:6">
      <c r="A575" t="s">
        <v>11879</v>
      </c>
      <c r="B575" t="s">
        <v>21332</v>
      </c>
      <c r="C575" t="s">
        <v>11880</v>
      </c>
      <c r="E575" t="s">
        <v>11881</v>
      </c>
    </row>
    <row r="576" spans="1:6">
      <c r="A576" t="s">
        <v>19850</v>
      </c>
      <c r="B576" t="s">
        <v>21341</v>
      </c>
      <c r="C576" t="s">
        <v>19851</v>
      </c>
      <c r="E576" t="s">
        <v>19852</v>
      </c>
    </row>
    <row r="577" spans="1:6">
      <c r="A577" t="s">
        <v>16318</v>
      </c>
      <c r="B577" t="s">
        <v>21333</v>
      </c>
      <c r="C577" t="s">
        <v>16319</v>
      </c>
      <c r="D577" t="s">
        <v>2778</v>
      </c>
      <c r="E577" t="s">
        <v>14229</v>
      </c>
    </row>
    <row r="578" spans="1:6">
      <c r="A578" t="s">
        <v>15979</v>
      </c>
      <c r="B578" t="s">
        <v>21333</v>
      </c>
      <c r="C578" t="s">
        <v>15980</v>
      </c>
      <c r="E578" t="s">
        <v>15981</v>
      </c>
    </row>
    <row r="579" spans="1:6">
      <c r="A579" t="s">
        <v>19965</v>
      </c>
      <c r="B579" t="s">
        <v>21341</v>
      </c>
      <c r="C579" t="s">
        <v>19966</v>
      </c>
      <c r="E579" t="s">
        <v>19967</v>
      </c>
    </row>
    <row r="580" spans="1:6">
      <c r="A580" t="s">
        <v>11821</v>
      </c>
      <c r="B580" t="s">
        <v>21332</v>
      </c>
      <c r="C580" t="s">
        <v>11822</v>
      </c>
      <c r="E580" t="s">
        <v>11823</v>
      </c>
    </row>
    <row r="581" spans="1:6">
      <c r="A581" t="s">
        <v>15265</v>
      </c>
      <c r="B581" t="s">
        <v>21333</v>
      </c>
      <c r="C581" t="s">
        <v>15266</v>
      </c>
      <c r="E581" t="s">
        <v>15267</v>
      </c>
    </row>
    <row r="582" spans="1:6">
      <c r="A582" t="s">
        <v>14892</v>
      </c>
      <c r="B582" t="s">
        <v>21333</v>
      </c>
      <c r="C582" t="s">
        <v>14893</v>
      </c>
      <c r="E582" t="s">
        <v>14894</v>
      </c>
    </row>
    <row r="583" spans="1:6">
      <c r="A583" t="s">
        <v>17030</v>
      </c>
      <c r="B583" t="s">
        <v>21333</v>
      </c>
      <c r="C583" t="s">
        <v>17031</v>
      </c>
      <c r="D583" t="s">
        <v>15649</v>
      </c>
      <c r="E583" t="s">
        <v>17032</v>
      </c>
      <c r="F583" t="s">
        <v>17033</v>
      </c>
    </row>
    <row r="584" spans="1:6">
      <c r="A584" t="s">
        <v>20073</v>
      </c>
      <c r="B584" t="s">
        <v>21341</v>
      </c>
      <c r="C584" t="s">
        <v>20074</v>
      </c>
      <c r="E584" t="s">
        <v>20075</v>
      </c>
    </row>
    <row r="585" spans="1:6">
      <c r="A585" t="s">
        <v>11598</v>
      </c>
      <c r="B585" t="s">
        <v>21332</v>
      </c>
      <c r="C585" t="s">
        <v>11599</v>
      </c>
      <c r="E585" t="s">
        <v>11600</v>
      </c>
    </row>
    <row r="586" spans="1:6">
      <c r="A586" t="s">
        <v>11533</v>
      </c>
      <c r="B586" t="s">
        <v>21332</v>
      </c>
      <c r="C586" t="s">
        <v>11534</v>
      </c>
      <c r="E586" t="s">
        <v>11535</v>
      </c>
    </row>
    <row r="587" spans="1:6">
      <c r="A587" t="s">
        <v>16278</v>
      </c>
      <c r="B587" t="s">
        <v>21333</v>
      </c>
      <c r="C587" t="s">
        <v>16279</v>
      </c>
      <c r="D587" t="s">
        <v>16280</v>
      </c>
      <c r="E587" t="s">
        <v>16281</v>
      </c>
    </row>
    <row r="588" spans="1:6">
      <c r="A588" t="s">
        <v>12583</v>
      </c>
      <c r="B588" t="s">
        <v>21332</v>
      </c>
      <c r="C588" t="s">
        <v>12584</v>
      </c>
      <c r="E588" t="s">
        <v>12585</v>
      </c>
    </row>
    <row r="589" spans="1:6">
      <c r="A589" t="s">
        <v>15223</v>
      </c>
      <c r="B589" t="s">
        <v>21333</v>
      </c>
      <c r="C589" t="s">
        <v>15224</v>
      </c>
      <c r="E589" t="s">
        <v>15225</v>
      </c>
    </row>
    <row r="590" spans="1:6">
      <c r="A590" t="s">
        <v>14858</v>
      </c>
      <c r="B590" t="s">
        <v>21333</v>
      </c>
      <c r="C590" t="s">
        <v>14859</v>
      </c>
      <c r="E590" t="s">
        <v>14860</v>
      </c>
    </row>
    <row r="591" spans="1:6">
      <c r="A591" t="s">
        <v>14437</v>
      </c>
      <c r="B591" t="s">
        <v>21333</v>
      </c>
      <c r="C591" t="s">
        <v>14438</v>
      </c>
      <c r="E591" t="s">
        <v>14439</v>
      </c>
    </row>
    <row r="592" spans="1:6">
      <c r="A592" t="s">
        <v>16435</v>
      </c>
      <c r="B592" t="s">
        <v>21333</v>
      </c>
      <c r="C592" t="s">
        <v>16436</v>
      </c>
      <c r="D592" t="s">
        <v>16437</v>
      </c>
      <c r="E592" t="s">
        <v>16438</v>
      </c>
      <c r="F592" t="s">
        <v>16439</v>
      </c>
    </row>
    <row r="593" spans="1:7">
      <c r="A593" t="s">
        <v>16092</v>
      </c>
      <c r="B593" t="s">
        <v>21333</v>
      </c>
      <c r="C593" t="s">
        <v>16093</v>
      </c>
      <c r="E593" t="s">
        <v>16094</v>
      </c>
    </row>
    <row r="594" spans="1:7">
      <c r="A594" t="s">
        <v>15756</v>
      </c>
      <c r="B594" t="s">
        <v>21333</v>
      </c>
      <c r="C594" t="s">
        <v>15757</v>
      </c>
      <c r="E594" t="s">
        <v>15758</v>
      </c>
    </row>
    <row r="595" spans="1:7">
      <c r="A595" t="s">
        <v>15407</v>
      </c>
      <c r="B595" t="s">
        <v>21333</v>
      </c>
      <c r="C595" t="s">
        <v>15408</v>
      </c>
      <c r="D595" t="s">
        <v>15409</v>
      </c>
      <c r="E595" t="s">
        <v>15410</v>
      </c>
    </row>
    <row r="596" spans="1:7">
      <c r="A596" t="s">
        <v>15009</v>
      </c>
      <c r="B596" t="s">
        <v>21333</v>
      </c>
      <c r="C596" t="s">
        <v>15010</v>
      </c>
      <c r="D596" t="s">
        <v>15011</v>
      </c>
      <c r="E596" t="s">
        <v>15012</v>
      </c>
    </row>
    <row r="597" spans="1:7">
      <c r="A597" t="s">
        <v>14645</v>
      </c>
      <c r="B597" t="s">
        <v>21333</v>
      </c>
      <c r="C597" t="s">
        <v>14646</v>
      </c>
      <c r="E597" t="s">
        <v>14647</v>
      </c>
    </row>
    <row r="598" spans="1:7">
      <c r="A598" t="s">
        <v>14205</v>
      </c>
      <c r="B598" t="s">
        <v>21333</v>
      </c>
      <c r="C598" t="s">
        <v>14206</v>
      </c>
      <c r="E598" t="s">
        <v>14207</v>
      </c>
    </row>
    <row r="599" spans="1:7">
      <c r="A599" t="s">
        <v>15898</v>
      </c>
      <c r="B599" t="s">
        <v>21333</v>
      </c>
      <c r="C599" t="s">
        <v>15899</v>
      </c>
      <c r="E599" t="s">
        <v>15900</v>
      </c>
    </row>
    <row r="600" spans="1:7">
      <c r="A600" t="s">
        <v>12458</v>
      </c>
      <c r="B600" t="s">
        <v>21332</v>
      </c>
      <c r="C600" t="s">
        <v>12459</v>
      </c>
      <c r="E600" t="s">
        <v>12460</v>
      </c>
    </row>
    <row r="601" spans="1:7">
      <c r="A601" t="s">
        <v>18822</v>
      </c>
      <c r="B601" t="s">
        <v>21341</v>
      </c>
      <c r="C601" t="s">
        <v>18823</v>
      </c>
      <c r="E601" t="s">
        <v>18824</v>
      </c>
      <c r="F601" t="s">
        <v>18825</v>
      </c>
    </row>
    <row r="602" spans="1:7">
      <c r="A602" t="s">
        <v>12378</v>
      </c>
      <c r="B602" t="s">
        <v>21332</v>
      </c>
      <c r="C602" t="s">
        <v>12379</v>
      </c>
      <c r="E602" t="s">
        <v>3692</v>
      </c>
    </row>
    <row r="603" spans="1:7">
      <c r="A603" t="s">
        <v>20644</v>
      </c>
      <c r="B603" t="s">
        <v>21341</v>
      </c>
      <c r="C603" t="s">
        <v>15182</v>
      </c>
      <c r="E603" t="s">
        <v>19090</v>
      </c>
    </row>
    <row r="604" spans="1:7">
      <c r="A604" t="s">
        <v>15181</v>
      </c>
      <c r="B604" t="s">
        <v>21333</v>
      </c>
      <c r="C604" t="s">
        <v>15182</v>
      </c>
      <c r="E604" t="s">
        <v>14146</v>
      </c>
    </row>
    <row r="605" spans="1:7">
      <c r="A605" t="s">
        <v>14795</v>
      </c>
      <c r="B605" t="s">
        <v>21333</v>
      </c>
      <c r="C605" t="s">
        <v>14796</v>
      </c>
      <c r="E605" t="s">
        <v>14797</v>
      </c>
    </row>
    <row r="606" spans="1:7">
      <c r="A606" t="s">
        <v>14371</v>
      </c>
      <c r="B606" t="s">
        <v>21333</v>
      </c>
      <c r="C606" t="s">
        <v>14372</v>
      </c>
      <c r="D606" t="s">
        <v>14373</v>
      </c>
      <c r="E606" t="s">
        <v>14374</v>
      </c>
      <c r="F606" t="s">
        <v>14375</v>
      </c>
      <c r="G606" t="s">
        <v>14376</v>
      </c>
    </row>
    <row r="607" spans="1:7">
      <c r="A607" t="s">
        <v>12304</v>
      </c>
      <c r="B607" t="s">
        <v>21332</v>
      </c>
      <c r="C607" t="s">
        <v>12305</v>
      </c>
      <c r="E607" t="s">
        <v>3692</v>
      </c>
    </row>
    <row r="608" spans="1:7">
      <c r="A608" t="s">
        <v>16388</v>
      </c>
      <c r="B608" t="s">
        <v>21333</v>
      </c>
      <c r="C608" t="s">
        <v>16389</v>
      </c>
      <c r="D608" t="s">
        <v>14781</v>
      </c>
      <c r="E608" t="s">
        <v>16390</v>
      </c>
    </row>
    <row r="609" spans="1:6">
      <c r="A609" t="s">
        <v>19332</v>
      </c>
      <c r="B609" t="s">
        <v>21341</v>
      </c>
      <c r="C609" t="s">
        <v>16389</v>
      </c>
      <c r="E609" t="s">
        <v>19333</v>
      </c>
    </row>
    <row r="610" spans="1:6">
      <c r="A610" t="s">
        <v>12236</v>
      </c>
      <c r="B610" t="s">
        <v>21332</v>
      </c>
      <c r="C610" t="s">
        <v>12237</v>
      </c>
      <c r="E610" t="s">
        <v>12238</v>
      </c>
    </row>
    <row r="611" spans="1:6">
      <c r="A611" t="s">
        <v>15709</v>
      </c>
      <c r="B611" t="s">
        <v>21333</v>
      </c>
      <c r="C611" t="s">
        <v>15710</v>
      </c>
      <c r="E611" t="s">
        <v>15711</v>
      </c>
    </row>
    <row r="612" spans="1:6">
      <c r="A612" t="s">
        <v>12169</v>
      </c>
      <c r="B612" t="s">
        <v>21332</v>
      </c>
      <c r="C612" t="s">
        <v>12170</v>
      </c>
      <c r="E612" t="s">
        <v>3692</v>
      </c>
    </row>
    <row r="613" spans="1:6">
      <c r="A613" t="s">
        <v>14968</v>
      </c>
      <c r="B613" t="s">
        <v>21333</v>
      </c>
      <c r="C613" t="s">
        <v>14969</v>
      </c>
      <c r="D613" t="s">
        <v>14970</v>
      </c>
      <c r="E613" t="s">
        <v>14971</v>
      </c>
      <c r="F613" t="s">
        <v>14972</v>
      </c>
    </row>
    <row r="614" spans="1:6">
      <c r="A614" t="s">
        <v>12094</v>
      </c>
      <c r="B614" t="s">
        <v>21332</v>
      </c>
      <c r="C614" t="s">
        <v>12095</v>
      </c>
      <c r="E614" t="s">
        <v>12096</v>
      </c>
    </row>
    <row r="615" spans="1:6">
      <c r="A615" t="s">
        <v>14159</v>
      </c>
      <c r="B615" t="s">
        <v>21333</v>
      </c>
      <c r="C615" t="s">
        <v>14160</v>
      </c>
      <c r="D615" t="s">
        <v>14161</v>
      </c>
      <c r="E615" t="s">
        <v>14162</v>
      </c>
    </row>
    <row r="616" spans="1:6">
      <c r="A616" t="s">
        <v>16839</v>
      </c>
      <c r="B616" t="s">
        <v>21333</v>
      </c>
      <c r="C616" t="s">
        <v>16840</v>
      </c>
      <c r="E616" t="s">
        <v>16841</v>
      </c>
    </row>
    <row r="617" spans="1:6">
      <c r="A617" t="s">
        <v>12023</v>
      </c>
      <c r="B617" t="s">
        <v>21332</v>
      </c>
      <c r="C617" t="s">
        <v>12024</v>
      </c>
      <c r="E617" t="s">
        <v>3692</v>
      </c>
    </row>
    <row r="618" spans="1:6">
      <c r="A618" t="s">
        <v>15846</v>
      </c>
      <c r="B618" t="s">
        <v>21333</v>
      </c>
      <c r="C618" t="s">
        <v>15847</v>
      </c>
      <c r="D618" t="s">
        <v>15848</v>
      </c>
      <c r="E618" t="s">
        <v>15849</v>
      </c>
      <c r="F618" t="s">
        <v>15850</v>
      </c>
    </row>
    <row r="619" spans="1:6">
      <c r="A619" t="s">
        <v>14312</v>
      </c>
      <c r="B619" t="s">
        <v>21333</v>
      </c>
      <c r="C619" t="s">
        <v>14313</v>
      </c>
      <c r="D619" t="s">
        <v>14314</v>
      </c>
      <c r="E619" t="s">
        <v>14315</v>
      </c>
    </row>
    <row r="620" spans="1:6">
      <c r="A620" t="s">
        <v>19650</v>
      </c>
      <c r="B620" t="s">
        <v>21341</v>
      </c>
      <c r="C620" t="s">
        <v>19651</v>
      </c>
      <c r="E620" t="s">
        <v>19652</v>
      </c>
    </row>
    <row r="621" spans="1:6">
      <c r="A621" t="s">
        <v>20299</v>
      </c>
      <c r="B621" t="s">
        <v>21323</v>
      </c>
      <c r="C621" t="s">
        <v>20300</v>
      </c>
      <c r="E621" t="s">
        <v>20301</v>
      </c>
    </row>
    <row r="622" spans="1:6">
      <c r="A622" t="s">
        <v>18324</v>
      </c>
      <c r="B622" t="s">
        <v>21341</v>
      </c>
      <c r="C622" t="s">
        <v>18325</v>
      </c>
      <c r="E622" t="s">
        <v>18326</v>
      </c>
      <c r="F622" t="s">
        <v>18327</v>
      </c>
    </row>
    <row r="623" spans="1:6">
      <c r="A623" t="s">
        <v>18451</v>
      </c>
      <c r="B623" t="s">
        <v>21341</v>
      </c>
      <c r="C623" t="s">
        <v>18452</v>
      </c>
      <c r="E623" t="s">
        <v>18453</v>
      </c>
    </row>
    <row r="624" spans="1:6">
      <c r="A624" t="s">
        <v>16778</v>
      </c>
      <c r="B624" t="s">
        <v>21333</v>
      </c>
      <c r="C624" t="s">
        <v>16779</v>
      </c>
      <c r="E624" t="s">
        <v>16780</v>
      </c>
    </row>
    <row r="625" spans="1:13">
      <c r="A625" t="s">
        <v>20623</v>
      </c>
      <c r="B625" t="s">
        <v>21341</v>
      </c>
      <c r="C625" t="s">
        <v>18575</v>
      </c>
      <c r="E625" t="s">
        <v>18576</v>
      </c>
      <c r="F625" t="s">
        <v>18577</v>
      </c>
    </row>
    <row r="626" spans="1:13">
      <c r="A626" t="s">
        <v>18712</v>
      </c>
      <c r="B626" t="s">
        <v>21341</v>
      </c>
      <c r="C626" t="s">
        <v>18713</v>
      </c>
      <c r="E626" t="s">
        <v>18714</v>
      </c>
    </row>
    <row r="627" spans="1:13">
      <c r="A627" t="s">
        <v>16133</v>
      </c>
      <c r="B627" t="s">
        <v>21333</v>
      </c>
      <c r="C627" t="s">
        <v>16134</v>
      </c>
      <c r="E627" t="s">
        <v>16135</v>
      </c>
    </row>
    <row r="628" spans="1:13">
      <c r="A628" t="s">
        <v>15810</v>
      </c>
      <c r="B628" t="s">
        <v>21333</v>
      </c>
      <c r="C628" t="s">
        <v>15811</v>
      </c>
      <c r="E628" t="s">
        <v>15812</v>
      </c>
    </row>
    <row r="629" spans="1:13">
      <c r="A629" t="s">
        <v>11745</v>
      </c>
      <c r="B629" t="s">
        <v>21332</v>
      </c>
      <c r="C629" t="s">
        <v>11746</v>
      </c>
      <c r="E629" t="s">
        <v>11747</v>
      </c>
    </row>
    <row r="630" spans="1:13">
      <c r="A630" t="s">
        <v>15453</v>
      </c>
      <c r="B630" t="s">
        <v>21333</v>
      </c>
      <c r="C630" t="s">
        <v>15454</v>
      </c>
      <c r="E630" t="s">
        <v>15455</v>
      </c>
    </row>
    <row r="631" spans="1:13">
      <c r="A631" t="s">
        <v>18838</v>
      </c>
      <c r="B631" t="s">
        <v>21341</v>
      </c>
      <c r="C631" t="s">
        <v>15454</v>
      </c>
      <c r="E631" t="s">
        <v>18839</v>
      </c>
      <c r="F631" t="s">
        <v>18840</v>
      </c>
      <c r="G631" t="s">
        <v>18841</v>
      </c>
      <c r="H631" t="s">
        <v>18842</v>
      </c>
      <c r="I631" t="s">
        <v>18843</v>
      </c>
      <c r="J631" t="s">
        <v>18844</v>
      </c>
      <c r="K631" t="s">
        <v>18845</v>
      </c>
      <c r="L631" t="s">
        <v>18846</v>
      </c>
      <c r="M631" t="s">
        <v>18847</v>
      </c>
    </row>
    <row r="632" spans="1:13">
      <c r="A632" t="s">
        <v>15070</v>
      </c>
      <c r="B632" t="s">
        <v>21333</v>
      </c>
      <c r="C632" t="s">
        <v>15071</v>
      </c>
      <c r="D632" t="s">
        <v>2778</v>
      </c>
      <c r="E632" t="s">
        <v>15072</v>
      </c>
    </row>
    <row r="633" spans="1:13">
      <c r="A633" t="s">
        <v>14704</v>
      </c>
      <c r="B633" t="s">
        <v>21333</v>
      </c>
      <c r="C633" t="s">
        <v>14705</v>
      </c>
      <c r="E633" t="s">
        <v>14706</v>
      </c>
    </row>
    <row r="634" spans="1:13">
      <c r="A634" t="s">
        <v>16641</v>
      </c>
      <c r="B634" t="s">
        <v>21333</v>
      </c>
      <c r="C634" t="s">
        <v>16642</v>
      </c>
      <c r="E634" t="s">
        <v>16643</v>
      </c>
    </row>
    <row r="635" spans="1:13">
      <c r="A635" t="s">
        <v>16306</v>
      </c>
      <c r="B635" t="s">
        <v>21333</v>
      </c>
      <c r="C635" t="s">
        <v>16307</v>
      </c>
      <c r="E635" t="s">
        <v>15242</v>
      </c>
    </row>
    <row r="636" spans="1:13">
      <c r="A636" t="s">
        <v>18976</v>
      </c>
      <c r="B636" t="s">
        <v>21341</v>
      </c>
      <c r="C636" t="s">
        <v>18977</v>
      </c>
      <c r="E636" t="s">
        <v>18839</v>
      </c>
    </row>
    <row r="637" spans="1:13">
      <c r="A637" t="s">
        <v>19103</v>
      </c>
      <c r="B637" t="s">
        <v>21341</v>
      </c>
      <c r="C637" t="s">
        <v>19104</v>
      </c>
      <c r="E637" t="s">
        <v>19105</v>
      </c>
      <c r="F637" t="s">
        <v>19106</v>
      </c>
    </row>
    <row r="638" spans="1:13">
      <c r="A638" t="s">
        <v>11595</v>
      </c>
      <c r="B638" t="s">
        <v>21332</v>
      </c>
      <c r="C638" t="s">
        <v>11596</v>
      </c>
      <c r="E638" t="s">
        <v>11597</v>
      </c>
    </row>
    <row r="639" spans="1:13">
      <c r="A639" t="s">
        <v>14482</v>
      </c>
      <c r="B639" t="s">
        <v>21333</v>
      </c>
      <c r="C639" t="s">
        <v>14483</v>
      </c>
      <c r="D639" t="s">
        <v>14484</v>
      </c>
      <c r="E639" t="s">
        <v>14485</v>
      </c>
    </row>
    <row r="640" spans="1:13">
      <c r="A640" t="s">
        <v>11523</v>
      </c>
      <c r="B640" t="s">
        <v>21332</v>
      </c>
      <c r="C640" t="s">
        <v>11524</v>
      </c>
      <c r="E640" t="s">
        <v>11525</v>
      </c>
    </row>
    <row r="641" spans="1:6">
      <c r="A641" t="s">
        <v>19352</v>
      </c>
      <c r="B641" t="s">
        <v>21341</v>
      </c>
      <c r="C641" t="s">
        <v>19353</v>
      </c>
      <c r="E641" t="s">
        <v>19354</v>
      </c>
    </row>
    <row r="642" spans="1:6">
      <c r="A642" t="s">
        <v>16735</v>
      </c>
      <c r="B642" t="s">
        <v>21333</v>
      </c>
      <c r="C642" t="s">
        <v>16736</v>
      </c>
      <c r="D642" t="s">
        <v>16737</v>
      </c>
      <c r="E642" t="s">
        <v>16258</v>
      </c>
    </row>
    <row r="643" spans="1:6">
      <c r="A643" t="s">
        <v>15761</v>
      </c>
      <c r="B643" t="s">
        <v>21333</v>
      </c>
      <c r="C643" t="s">
        <v>15762</v>
      </c>
      <c r="D643" t="s">
        <v>2778</v>
      </c>
      <c r="E643" t="s">
        <v>15763</v>
      </c>
    </row>
    <row r="644" spans="1:6">
      <c r="A644" t="s">
        <v>19562</v>
      </c>
      <c r="B644" t="s">
        <v>21341</v>
      </c>
      <c r="C644" t="s">
        <v>15762</v>
      </c>
      <c r="E644" t="s">
        <v>19563</v>
      </c>
    </row>
    <row r="645" spans="1:6">
      <c r="A645" t="s">
        <v>19765</v>
      </c>
      <c r="B645" t="s">
        <v>21341</v>
      </c>
      <c r="C645" t="s">
        <v>19766</v>
      </c>
      <c r="E645" t="s">
        <v>19767</v>
      </c>
    </row>
    <row r="646" spans="1:6">
      <c r="A646" t="s">
        <v>19881</v>
      </c>
      <c r="B646" t="s">
        <v>21341</v>
      </c>
      <c r="C646" t="s">
        <v>19882</v>
      </c>
      <c r="E646" t="s">
        <v>19767</v>
      </c>
    </row>
    <row r="647" spans="1:6">
      <c r="A647" t="s">
        <v>15411</v>
      </c>
      <c r="B647" t="s">
        <v>21333</v>
      </c>
      <c r="C647" t="s">
        <v>15412</v>
      </c>
      <c r="D647" t="s">
        <v>15413</v>
      </c>
      <c r="E647" t="s">
        <v>15414</v>
      </c>
    </row>
    <row r="648" spans="1:6">
      <c r="A648" t="s">
        <v>20093</v>
      </c>
      <c r="B648" t="s">
        <v>21341</v>
      </c>
      <c r="C648" t="s">
        <v>20094</v>
      </c>
      <c r="E648" t="s">
        <v>20095</v>
      </c>
      <c r="F648" t="s">
        <v>20096</v>
      </c>
    </row>
    <row r="649" spans="1:6">
      <c r="A649" t="s">
        <v>15015</v>
      </c>
      <c r="B649" t="s">
        <v>21333</v>
      </c>
      <c r="C649" t="s">
        <v>15016</v>
      </c>
      <c r="E649" t="s">
        <v>15017</v>
      </c>
    </row>
    <row r="650" spans="1:6">
      <c r="A650" t="s">
        <v>14650</v>
      </c>
      <c r="B650" t="s">
        <v>21333</v>
      </c>
      <c r="C650" t="s">
        <v>14651</v>
      </c>
      <c r="D650" t="s">
        <v>14652</v>
      </c>
      <c r="E650" t="s">
        <v>14653</v>
      </c>
    </row>
    <row r="651" spans="1:6">
      <c r="A651" t="s">
        <v>14212</v>
      </c>
      <c r="B651" t="s">
        <v>21333</v>
      </c>
      <c r="C651" t="s">
        <v>14213</v>
      </c>
      <c r="D651" t="s">
        <v>14214</v>
      </c>
      <c r="E651" t="s">
        <v>14215</v>
      </c>
    </row>
    <row r="652" spans="1:6">
      <c r="A652" t="s">
        <v>12511</v>
      </c>
      <c r="B652" t="s">
        <v>21332</v>
      </c>
      <c r="C652" t="s">
        <v>12512</v>
      </c>
      <c r="E652" t="s">
        <v>12513</v>
      </c>
    </row>
    <row r="653" spans="1:6">
      <c r="A653" t="s">
        <v>20611</v>
      </c>
      <c r="B653" t="s">
        <v>21341</v>
      </c>
      <c r="C653" t="s">
        <v>12444</v>
      </c>
      <c r="E653" t="s">
        <v>18335</v>
      </c>
    </row>
    <row r="654" spans="1:6">
      <c r="A654" t="s">
        <v>12443</v>
      </c>
      <c r="B654" t="s">
        <v>21332</v>
      </c>
      <c r="C654" t="s">
        <v>12444</v>
      </c>
      <c r="E654" t="s">
        <v>12445</v>
      </c>
    </row>
    <row r="655" spans="1:6">
      <c r="A655" t="s">
        <v>16919</v>
      </c>
      <c r="B655" t="s">
        <v>21333</v>
      </c>
      <c r="C655" t="s">
        <v>16920</v>
      </c>
      <c r="D655" t="s">
        <v>16921</v>
      </c>
      <c r="E655" t="s">
        <v>16922</v>
      </c>
    </row>
    <row r="656" spans="1:6">
      <c r="A656" t="s">
        <v>16263</v>
      </c>
      <c r="B656" t="s">
        <v>21333</v>
      </c>
      <c r="C656" t="s">
        <v>16264</v>
      </c>
      <c r="D656" t="s">
        <v>1593</v>
      </c>
      <c r="E656" t="s">
        <v>16265</v>
      </c>
    </row>
    <row r="657" spans="1:6">
      <c r="A657" t="s">
        <v>15929</v>
      </c>
      <c r="B657" t="s">
        <v>21333</v>
      </c>
      <c r="C657" t="s">
        <v>15930</v>
      </c>
      <c r="D657" t="s">
        <v>2610</v>
      </c>
      <c r="E657" t="s">
        <v>15931</v>
      </c>
    </row>
    <row r="658" spans="1:6">
      <c r="A658" t="s">
        <v>15558</v>
      </c>
      <c r="B658" t="s">
        <v>21333</v>
      </c>
      <c r="C658" t="s">
        <v>15559</v>
      </c>
      <c r="D658" t="s">
        <v>1458</v>
      </c>
      <c r="E658" t="s">
        <v>15560</v>
      </c>
    </row>
    <row r="659" spans="1:6">
      <c r="A659" t="s">
        <v>18464</v>
      </c>
      <c r="B659" t="s">
        <v>21341</v>
      </c>
      <c r="C659" t="s">
        <v>18465</v>
      </c>
      <c r="E659" t="s">
        <v>18466</v>
      </c>
    </row>
    <row r="660" spans="1:6">
      <c r="A660" t="s">
        <v>14417</v>
      </c>
      <c r="B660" t="s">
        <v>21333</v>
      </c>
      <c r="C660" t="s">
        <v>14418</v>
      </c>
      <c r="D660" t="s">
        <v>14419</v>
      </c>
      <c r="E660" t="s">
        <v>14420</v>
      </c>
      <c r="F660" t="s">
        <v>14421</v>
      </c>
    </row>
    <row r="661" spans="1:6">
      <c r="A661" t="s">
        <v>16701</v>
      </c>
      <c r="B661" t="s">
        <v>21333</v>
      </c>
      <c r="C661" t="s">
        <v>16702</v>
      </c>
      <c r="D661" t="s">
        <v>14314</v>
      </c>
      <c r="E661" t="s">
        <v>16703</v>
      </c>
      <c r="F661" t="s">
        <v>16704</v>
      </c>
    </row>
    <row r="662" spans="1:6">
      <c r="A662" t="s">
        <v>20661</v>
      </c>
      <c r="B662" t="s">
        <v>21341</v>
      </c>
      <c r="C662" t="s">
        <v>19002</v>
      </c>
      <c r="D662" t="s">
        <v>15541</v>
      </c>
      <c r="E662" t="s">
        <v>19003</v>
      </c>
    </row>
    <row r="663" spans="1:6">
      <c r="A663" t="s">
        <v>15712</v>
      </c>
      <c r="B663" t="s">
        <v>21333</v>
      </c>
      <c r="C663" t="s">
        <v>15713</v>
      </c>
      <c r="E663" t="s">
        <v>14146</v>
      </c>
    </row>
    <row r="664" spans="1:6">
      <c r="A664" t="s">
        <v>19134</v>
      </c>
      <c r="B664" t="s">
        <v>21341</v>
      </c>
      <c r="C664" t="s">
        <v>19135</v>
      </c>
      <c r="E664" t="s">
        <v>18383</v>
      </c>
      <c r="F664" t="s">
        <v>19136</v>
      </c>
    </row>
    <row r="665" spans="1:6">
      <c r="A665" t="s">
        <v>19241</v>
      </c>
      <c r="B665" t="s">
        <v>21341</v>
      </c>
      <c r="C665" t="s">
        <v>19242</v>
      </c>
      <c r="E665" t="s">
        <v>19243</v>
      </c>
    </row>
    <row r="666" spans="1:6">
      <c r="A666" t="s">
        <v>14166</v>
      </c>
      <c r="B666" t="s">
        <v>21333</v>
      </c>
      <c r="C666" t="s">
        <v>14167</v>
      </c>
      <c r="D666" t="s">
        <v>14128</v>
      </c>
      <c r="E666" t="s">
        <v>14168</v>
      </c>
    </row>
    <row r="667" spans="1:6">
      <c r="A667" t="s">
        <v>20643</v>
      </c>
      <c r="B667" t="s">
        <v>21341</v>
      </c>
      <c r="C667" t="s">
        <v>19364</v>
      </c>
      <c r="E667" t="s">
        <v>19365</v>
      </c>
    </row>
    <row r="668" spans="1:6">
      <c r="A668" t="s">
        <v>16543</v>
      </c>
      <c r="B668" t="s">
        <v>21333</v>
      </c>
      <c r="C668" t="s">
        <v>16544</v>
      </c>
      <c r="D668" t="s">
        <v>16545</v>
      </c>
      <c r="E668" t="s">
        <v>16546</v>
      </c>
    </row>
    <row r="669" spans="1:6">
      <c r="A669" t="s">
        <v>19578</v>
      </c>
      <c r="B669" t="s">
        <v>21341</v>
      </c>
      <c r="C669" t="s">
        <v>19579</v>
      </c>
      <c r="E669" t="s">
        <v>19580</v>
      </c>
      <c r="F669" t="s">
        <v>19581</v>
      </c>
    </row>
    <row r="670" spans="1:6">
      <c r="A670" t="s">
        <v>16213</v>
      </c>
      <c r="B670" t="s">
        <v>21333</v>
      </c>
      <c r="C670" t="s">
        <v>16214</v>
      </c>
      <c r="D670" t="s">
        <v>1593</v>
      </c>
      <c r="E670" t="s">
        <v>16215</v>
      </c>
    </row>
    <row r="671" spans="1:6">
      <c r="A671" t="s">
        <v>15883</v>
      </c>
      <c r="B671" t="s">
        <v>21333</v>
      </c>
      <c r="C671" t="s">
        <v>15884</v>
      </c>
      <c r="D671" t="s">
        <v>14686</v>
      </c>
      <c r="E671" t="s">
        <v>15885</v>
      </c>
      <c r="F671" t="s">
        <v>15886</v>
      </c>
    </row>
    <row r="672" spans="1:6">
      <c r="A672" t="s">
        <v>19785</v>
      </c>
      <c r="B672" t="s">
        <v>21341</v>
      </c>
      <c r="C672" t="s">
        <v>19786</v>
      </c>
      <c r="E672" t="s">
        <v>19787</v>
      </c>
    </row>
    <row r="673" spans="1:6">
      <c r="A673" t="s">
        <v>20596</v>
      </c>
      <c r="B673" t="s">
        <v>21341</v>
      </c>
      <c r="C673" t="s">
        <v>19895</v>
      </c>
      <c r="E673" t="s">
        <v>18466</v>
      </c>
      <c r="F673" t="s">
        <v>20597</v>
      </c>
    </row>
    <row r="674" spans="1:6">
      <c r="A674" t="s">
        <v>15163</v>
      </c>
      <c r="B674" t="s">
        <v>21333</v>
      </c>
      <c r="C674" t="s">
        <v>15164</v>
      </c>
      <c r="E674" t="s">
        <v>15165</v>
      </c>
    </row>
    <row r="675" spans="1:6">
      <c r="A675" t="s">
        <v>20001</v>
      </c>
      <c r="B675" t="s">
        <v>21341</v>
      </c>
      <c r="C675" t="s">
        <v>15164</v>
      </c>
      <c r="E675" t="s">
        <v>16546</v>
      </c>
      <c r="F675" t="s">
        <v>20002</v>
      </c>
    </row>
    <row r="676" spans="1:6">
      <c r="A676" t="s">
        <v>20103</v>
      </c>
      <c r="B676" t="s">
        <v>21341</v>
      </c>
      <c r="C676" t="s">
        <v>20104</v>
      </c>
      <c r="E676" t="s">
        <v>20105</v>
      </c>
      <c r="F676" t="s">
        <v>20106</v>
      </c>
    </row>
    <row r="677" spans="1:6">
      <c r="A677" t="s">
        <v>16021</v>
      </c>
      <c r="B677" t="s">
        <v>21333</v>
      </c>
      <c r="C677" t="s">
        <v>16022</v>
      </c>
      <c r="D677" t="s">
        <v>2610</v>
      </c>
      <c r="E677" t="s">
        <v>16023</v>
      </c>
    </row>
    <row r="678" spans="1:6">
      <c r="A678" t="s">
        <v>15647</v>
      </c>
      <c r="B678" t="s">
        <v>21333</v>
      </c>
      <c r="C678" t="s">
        <v>15648</v>
      </c>
      <c r="D678" t="s">
        <v>15649</v>
      </c>
      <c r="E678" t="s">
        <v>15650</v>
      </c>
    </row>
    <row r="679" spans="1:6">
      <c r="A679" t="s">
        <v>15302</v>
      </c>
      <c r="B679" t="s">
        <v>21333</v>
      </c>
      <c r="C679" t="s">
        <v>15303</v>
      </c>
      <c r="D679" t="s">
        <v>6413</v>
      </c>
      <c r="E679" t="s">
        <v>15304</v>
      </c>
    </row>
    <row r="680" spans="1:6">
      <c r="A680" t="s">
        <v>14921</v>
      </c>
      <c r="B680" t="s">
        <v>21333</v>
      </c>
      <c r="C680" t="s">
        <v>14922</v>
      </c>
      <c r="D680" t="s">
        <v>1593</v>
      </c>
      <c r="E680" t="s">
        <v>14923</v>
      </c>
    </row>
    <row r="681" spans="1:6">
      <c r="A681" t="s">
        <v>18485</v>
      </c>
      <c r="B681" t="s">
        <v>21341</v>
      </c>
      <c r="C681" t="s">
        <v>18486</v>
      </c>
      <c r="E681" t="s">
        <v>18487</v>
      </c>
      <c r="F681" t="s">
        <v>18488</v>
      </c>
    </row>
    <row r="682" spans="1:6">
      <c r="A682" t="s">
        <v>12570</v>
      </c>
      <c r="B682" t="s">
        <v>21332</v>
      </c>
      <c r="C682" t="s">
        <v>12571</v>
      </c>
      <c r="E682" t="s">
        <v>12572</v>
      </c>
    </row>
    <row r="683" spans="1:6">
      <c r="A683" t="s">
        <v>14103</v>
      </c>
      <c r="B683" t="s">
        <v>21333</v>
      </c>
      <c r="C683" t="s">
        <v>14104</v>
      </c>
      <c r="D683" t="s">
        <v>14105</v>
      </c>
      <c r="E683" t="s">
        <v>14106</v>
      </c>
    </row>
    <row r="684" spans="1:6">
      <c r="A684" t="s">
        <v>16824</v>
      </c>
      <c r="B684" t="s">
        <v>21333</v>
      </c>
      <c r="C684" t="s">
        <v>16825</v>
      </c>
      <c r="D684" t="s">
        <v>16174</v>
      </c>
      <c r="E684" t="s">
        <v>16826</v>
      </c>
    </row>
    <row r="685" spans="1:6">
      <c r="A685" t="s">
        <v>16499</v>
      </c>
      <c r="B685" t="s">
        <v>21333</v>
      </c>
      <c r="C685" t="s">
        <v>16500</v>
      </c>
      <c r="E685" t="s">
        <v>16501</v>
      </c>
    </row>
    <row r="686" spans="1:6">
      <c r="A686" t="s">
        <v>16172</v>
      </c>
      <c r="B686" t="s">
        <v>21333</v>
      </c>
      <c r="C686" t="s">
        <v>16173</v>
      </c>
      <c r="D686" t="s">
        <v>16174</v>
      </c>
      <c r="E686" t="s">
        <v>16175</v>
      </c>
    </row>
    <row r="687" spans="1:6">
      <c r="A687" t="s">
        <v>15834</v>
      </c>
      <c r="B687" t="s">
        <v>21333</v>
      </c>
      <c r="C687" t="s">
        <v>15835</v>
      </c>
      <c r="D687" t="s">
        <v>14128</v>
      </c>
      <c r="E687" t="s">
        <v>15836</v>
      </c>
    </row>
    <row r="688" spans="1:6">
      <c r="A688" t="s">
        <v>18619</v>
      </c>
      <c r="B688" t="s">
        <v>21341</v>
      </c>
      <c r="C688" t="s">
        <v>18620</v>
      </c>
      <c r="D688" t="s">
        <v>18621</v>
      </c>
      <c r="E688" t="s">
        <v>18622</v>
      </c>
    </row>
    <row r="689" spans="1:6">
      <c r="A689" t="s">
        <v>14736</v>
      </c>
      <c r="B689" t="s">
        <v>21333</v>
      </c>
      <c r="C689" t="s">
        <v>14737</v>
      </c>
      <c r="D689" t="s">
        <v>1593</v>
      </c>
      <c r="E689" t="s">
        <v>14738</v>
      </c>
    </row>
    <row r="690" spans="1:6">
      <c r="A690" t="s">
        <v>14296</v>
      </c>
      <c r="B690" t="s">
        <v>21333</v>
      </c>
      <c r="C690" t="s">
        <v>14297</v>
      </c>
      <c r="E690" t="s">
        <v>14298</v>
      </c>
    </row>
    <row r="691" spans="1:6">
      <c r="A691" t="s">
        <v>12288</v>
      </c>
      <c r="B691" t="s">
        <v>21332</v>
      </c>
      <c r="C691" t="s">
        <v>12289</v>
      </c>
      <c r="E691" t="s">
        <v>12290</v>
      </c>
    </row>
    <row r="692" spans="1:6">
      <c r="A692" t="s">
        <v>18739</v>
      </c>
      <c r="B692" t="s">
        <v>21341</v>
      </c>
      <c r="C692" t="s">
        <v>18740</v>
      </c>
      <c r="E692" t="s">
        <v>18741</v>
      </c>
    </row>
    <row r="693" spans="1:6">
      <c r="A693" t="s">
        <v>15252</v>
      </c>
      <c r="B693" t="s">
        <v>21333</v>
      </c>
      <c r="C693" t="s">
        <v>15253</v>
      </c>
      <c r="D693" t="s">
        <v>1593</v>
      </c>
      <c r="E693" t="s">
        <v>15254</v>
      </c>
      <c r="F693" t="s">
        <v>15255</v>
      </c>
    </row>
    <row r="694" spans="1:6">
      <c r="A694" t="s">
        <v>19157</v>
      </c>
      <c r="B694" t="s">
        <v>21341</v>
      </c>
      <c r="C694" t="s">
        <v>19158</v>
      </c>
      <c r="E694" t="s">
        <v>19159</v>
      </c>
    </row>
    <row r="695" spans="1:6">
      <c r="A695" t="s">
        <v>16127</v>
      </c>
      <c r="B695" t="s">
        <v>21333</v>
      </c>
      <c r="C695" t="s">
        <v>16128</v>
      </c>
      <c r="E695" t="s">
        <v>16129</v>
      </c>
      <c r="F695" t="s">
        <v>16130</v>
      </c>
    </row>
    <row r="696" spans="1:6">
      <c r="A696" t="s">
        <v>19601</v>
      </c>
      <c r="B696" t="s">
        <v>21341</v>
      </c>
      <c r="C696" t="s">
        <v>19602</v>
      </c>
      <c r="E696" t="s">
        <v>19603</v>
      </c>
    </row>
    <row r="697" spans="1:6">
      <c r="A697" t="s">
        <v>15052</v>
      </c>
      <c r="B697" t="s">
        <v>21333</v>
      </c>
      <c r="C697" t="s">
        <v>15053</v>
      </c>
      <c r="D697" t="s">
        <v>15054</v>
      </c>
      <c r="E697" t="s">
        <v>15055</v>
      </c>
      <c r="F697" t="s">
        <v>15056</v>
      </c>
    </row>
    <row r="698" spans="1:6">
      <c r="A698" t="s">
        <v>14684</v>
      </c>
      <c r="B698" t="s">
        <v>21333</v>
      </c>
      <c r="C698" t="s">
        <v>14685</v>
      </c>
      <c r="D698" t="s">
        <v>14686</v>
      </c>
      <c r="E698" t="s">
        <v>14687</v>
      </c>
    </row>
    <row r="699" spans="1:6">
      <c r="A699" t="s">
        <v>20020</v>
      </c>
      <c r="B699" t="s">
        <v>21341</v>
      </c>
      <c r="C699" t="s">
        <v>20021</v>
      </c>
      <c r="E699" t="s">
        <v>4930</v>
      </c>
    </row>
    <row r="700" spans="1:6">
      <c r="A700" t="s">
        <v>20125</v>
      </c>
      <c r="B700" t="s">
        <v>21341</v>
      </c>
      <c r="C700" t="s">
        <v>20126</v>
      </c>
      <c r="E700" t="s">
        <v>20127</v>
      </c>
      <c r="F700" t="s">
        <v>20128</v>
      </c>
    </row>
    <row r="701" spans="1:6">
      <c r="A701" t="s">
        <v>16923</v>
      </c>
      <c r="B701" t="s">
        <v>21333</v>
      </c>
      <c r="C701" t="s">
        <v>16924</v>
      </c>
      <c r="D701" t="s">
        <v>16925</v>
      </c>
      <c r="E701" t="s">
        <v>16926</v>
      </c>
      <c r="F701" t="s">
        <v>16927</v>
      </c>
    </row>
    <row r="702" spans="1:6">
      <c r="A702" t="s">
        <v>16598</v>
      </c>
      <c r="B702" t="s">
        <v>21333</v>
      </c>
      <c r="C702" t="s">
        <v>16599</v>
      </c>
      <c r="D702" t="s">
        <v>14686</v>
      </c>
      <c r="E702" t="s">
        <v>16600</v>
      </c>
    </row>
    <row r="703" spans="1:6">
      <c r="A703" t="s">
        <v>16268</v>
      </c>
      <c r="B703" t="s">
        <v>21333</v>
      </c>
      <c r="C703" t="s">
        <v>16269</v>
      </c>
      <c r="E703" t="s">
        <v>14439</v>
      </c>
    </row>
    <row r="704" spans="1:6">
      <c r="A704" t="s">
        <v>15210</v>
      </c>
      <c r="B704" t="s">
        <v>21333</v>
      </c>
      <c r="C704" t="s">
        <v>15211</v>
      </c>
      <c r="D704" t="s">
        <v>15212</v>
      </c>
      <c r="E704" t="s">
        <v>15213</v>
      </c>
    </row>
    <row r="705" spans="1:6">
      <c r="A705" t="s">
        <v>14842</v>
      </c>
      <c r="B705" t="s">
        <v>21333</v>
      </c>
      <c r="C705" t="s">
        <v>14843</v>
      </c>
      <c r="D705" t="s">
        <v>14128</v>
      </c>
      <c r="E705" t="s">
        <v>14844</v>
      </c>
      <c r="F705" t="s">
        <v>14845</v>
      </c>
    </row>
    <row r="706" spans="1:6">
      <c r="A706" t="s">
        <v>14422</v>
      </c>
      <c r="B706" t="s">
        <v>21333</v>
      </c>
      <c r="C706" t="s">
        <v>14423</v>
      </c>
      <c r="E706" t="s">
        <v>14424</v>
      </c>
    </row>
    <row r="707" spans="1:6">
      <c r="A707" t="s">
        <v>16421</v>
      </c>
      <c r="B707" t="s">
        <v>21333</v>
      </c>
      <c r="C707" t="s">
        <v>16422</v>
      </c>
      <c r="D707" t="s">
        <v>2778</v>
      </c>
      <c r="E707" t="s">
        <v>14229</v>
      </c>
    </row>
    <row r="708" spans="1:6">
      <c r="A708" t="s">
        <v>15746</v>
      </c>
      <c r="B708" t="s">
        <v>21333</v>
      </c>
      <c r="C708" t="s">
        <v>15747</v>
      </c>
      <c r="D708" t="s">
        <v>15748</v>
      </c>
      <c r="E708" t="s">
        <v>15749</v>
      </c>
      <c r="F708" t="s">
        <v>15750</v>
      </c>
    </row>
    <row r="709" spans="1:6">
      <c r="A709" t="s">
        <v>15388</v>
      </c>
      <c r="B709" t="s">
        <v>21333</v>
      </c>
      <c r="C709" t="s">
        <v>15389</v>
      </c>
      <c r="D709" t="s">
        <v>14447</v>
      </c>
      <c r="E709" t="s">
        <v>15390</v>
      </c>
      <c r="F709" t="s">
        <v>15391</v>
      </c>
    </row>
    <row r="710" spans="1:6">
      <c r="A710" t="s">
        <v>18758</v>
      </c>
      <c r="B710" t="s">
        <v>21341</v>
      </c>
      <c r="C710" t="s">
        <v>18759</v>
      </c>
      <c r="E710" t="s">
        <v>18348</v>
      </c>
    </row>
    <row r="711" spans="1:6">
      <c r="A711" t="s">
        <v>20674</v>
      </c>
      <c r="B711" t="s">
        <v>21341</v>
      </c>
      <c r="C711" t="s">
        <v>18897</v>
      </c>
      <c r="E711" t="s">
        <v>18898</v>
      </c>
    </row>
    <row r="712" spans="1:6">
      <c r="A712" t="s">
        <v>19037</v>
      </c>
      <c r="B712" t="s">
        <v>21341</v>
      </c>
      <c r="C712" t="s">
        <v>19038</v>
      </c>
      <c r="E712" t="s">
        <v>19039</v>
      </c>
      <c r="F712" t="s">
        <v>19040</v>
      </c>
    </row>
    <row r="713" spans="1:6">
      <c r="A713" t="s">
        <v>16216</v>
      </c>
      <c r="B713" t="s">
        <v>21333</v>
      </c>
      <c r="C713" t="s">
        <v>16217</v>
      </c>
      <c r="D713" t="s">
        <v>16218</v>
      </c>
      <c r="E713" t="s">
        <v>16219</v>
      </c>
    </row>
    <row r="714" spans="1:6">
      <c r="A714" t="s">
        <v>20278</v>
      </c>
      <c r="B714" t="s">
        <v>21323</v>
      </c>
      <c r="C714" t="s">
        <v>20279</v>
      </c>
      <c r="E714" t="s">
        <v>19404</v>
      </c>
    </row>
    <row r="715" spans="1:6">
      <c r="A715" t="s">
        <v>20422</v>
      </c>
      <c r="B715" t="s">
        <v>21323</v>
      </c>
      <c r="C715" t="s">
        <v>20423</v>
      </c>
      <c r="E715" t="s">
        <v>19404</v>
      </c>
    </row>
    <row r="716" spans="1:6">
      <c r="A716" t="s">
        <v>15168</v>
      </c>
      <c r="B716" t="s">
        <v>21333</v>
      </c>
      <c r="C716" t="s">
        <v>15169</v>
      </c>
      <c r="D716" t="s">
        <v>14576</v>
      </c>
      <c r="E716" t="s">
        <v>15170</v>
      </c>
    </row>
    <row r="717" spans="1:6">
      <c r="A717" t="s">
        <v>19279</v>
      </c>
      <c r="B717" t="s">
        <v>21341</v>
      </c>
      <c r="C717" t="s">
        <v>15169</v>
      </c>
      <c r="E717" t="s">
        <v>19280</v>
      </c>
    </row>
    <row r="718" spans="1:6">
      <c r="A718" t="s">
        <v>14779</v>
      </c>
      <c r="B718" t="s">
        <v>21333</v>
      </c>
      <c r="C718" t="s">
        <v>14780</v>
      </c>
      <c r="D718" t="s">
        <v>14781</v>
      </c>
      <c r="E718" t="s">
        <v>14782</v>
      </c>
    </row>
    <row r="719" spans="1:6">
      <c r="A719" t="s">
        <v>14357</v>
      </c>
      <c r="B719" t="s">
        <v>21333</v>
      </c>
      <c r="C719" t="s">
        <v>14358</v>
      </c>
      <c r="D719" t="s">
        <v>14359</v>
      </c>
      <c r="E719" t="s">
        <v>14360</v>
      </c>
    </row>
    <row r="720" spans="1:6">
      <c r="A720" t="s">
        <v>19402</v>
      </c>
      <c r="B720" t="s">
        <v>21341</v>
      </c>
      <c r="C720" t="s">
        <v>19403</v>
      </c>
      <c r="E720" t="s">
        <v>19404</v>
      </c>
    </row>
    <row r="721" spans="1:6">
      <c r="A721" t="s">
        <v>16383</v>
      </c>
      <c r="B721" t="s">
        <v>21333</v>
      </c>
      <c r="C721" t="s">
        <v>16384</v>
      </c>
      <c r="E721" t="s">
        <v>16385</v>
      </c>
    </row>
    <row r="722" spans="1:6">
      <c r="A722" t="s">
        <v>16052</v>
      </c>
      <c r="B722" t="s">
        <v>21333</v>
      </c>
      <c r="C722" t="s">
        <v>16053</v>
      </c>
      <c r="E722" t="s">
        <v>16054</v>
      </c>
    </row>
    <row r="723" spans="1:6">
      <c r="A723" t="s">
        <v>15335</v>
      </c>
      <c r="B723" t="s">
        <v>21333</v>
      </c>
      <c r="C723" t="s">
        <v>15336</v>
      </c>
      <c r="D723" t="s">
        <v>7611</v>
      </c>
      <c r="E723" t="s">
        <v>15337</v>
      </c>
      <c r="F723" t="s">
        <v>15338</v>
      </c>
    </row>
    <row r="724" spans="1:6">
      <c r="A724" t="s">
        <v>14955</v>
      </c>
      <c r="B724" t="s">
        <v>21333</v>
      </c>
      <c r="C724" t="s">
        <v>14956</v>
      </c>
      <c r="E724" t="s">
        <v>14957</v>
      </c>
    </row>
    <row r="725" spans="1:6">
      <c r="A725" t="s">
        <v>20187</v>
      </c>
      <c r="B725" t="s">
        <v>21323</v>
      </c>
      <c r="C725" t="s">
        <v>20188</v>
      </c>
      <c r="E725" t="s">
        <v>19404</v>
      </c>
    </row>
    <row r="726" spans="1:6">
      <c r="A726" t="s">
        <v>12072</v>
      </c>
      <c r="B726" t="s">
        <v>21332</v>
      </c>
      <c r="C726" t="s">
        <v>12073</v>
      </c>
      <c r="E726" t="s">
        <v>12074</v>
      </c>
    </row>
    <row r="727" spans="1:6">
      <c r="A727" t="s">
        <v>16827</v>
      </c>
      <c r="B727" t="s">
        <v>21333</v>
      </c>
      <c r="C727" t="s">
        <v>16828</v>
      </c>
      <c r="D727" t="s">
        <v>16829</v>
      </c>
      <c r="E727" t="s">
        <v>16830</v>
      </c>
    </row>
    <row r="728" spans="1:6">
      <c r="A728" t="s">
        <v>16502</v>
      </c>
      <c r="B728" t="s">
        <v>21333</v>
      </c>
      <c r="C728" t="s">
        <v>16503</v>
      </c>
      <c r="D728" t="s">
        <v>14314</v>
      </c>
      <c r="E728" t="s">
        <v>16504</v>
      </c>
    </row>
    <row r="729" spans="1:6">
      <c r="A729" t="s">
        <v>20559</v>
      </c>
      <c r="B729" t="s">
        <v>21323</v>
      </c>
      <c r="C729" t="s">
        <v>20560</v>
      </c>
      <c r="E729" t="s">
        <v>20561</v>
      </c>
    </row>
    <row r="730" spans="1:6">
      <c r="A730" t="s">
        <v>20288</v>
      </c>
      <c r="B730" t="s">
        <v>21323</v>
      </c>
      <c r="C730" t="s">
        <v>20289</v>
      </c>
      <c r="E730" t="s">
        <v>19404</v>
      </c>
    </row>
    <row r="731" spans="1:6">
      <c r="A731" t="s">
        <v>12012</v>
      </c>
      <c r="B731" t="s">
        <v>21332</v>
      </c>
      <c r="C731" t="s">
        <v>12013</v>
      </c>
      <c r="E731" t="s">
        <v>12014</v>
      </c>
    </row>
    <row r="732" spans="1:6">
      <c r="A732" t="s">
        <v>19924</v>
      </c>
      <c r="B732" t="s">
        <v>21341</v>
      </c>
      <c r="C732" t="s">
        <v>19925</v>
      </c>
      <c r="E732" t="s">
        <v>19926</v>
      </c>
    </row>
    <row r="733" spans="1:6">
      <c r="A733" t="s">
        <v>20037</v>
      </c>
      <c r="B733" t="s">
        <v>21341</v>
      </c>
      <c r="C733" t="s">
        <v>20038</v>
      </c>
      <c r="E733" t="s">
        <v>20039</v>
      </c>
    </row>
    <row r="734" spans="1:6">
      <c r="A734" t="s">
        <v>15837</v>
      </c>
      <c r="B734" t="s">
        <v>21333</v>
      </c>
      <c r="C734" t="s">
        <v>15838</v>
      </c>
      <c r="D734" t="s">
        <v>15011</v>
      </c>
      <c r="E734" t="s">
        <v>15839</v>
      </c>
    </row>
    <row r="735" spans="1:6">
      <c r="A735" t="s">
        <v>20140</v>
      </c>
      <c r="B735" t="s">
        <v>21341</v>
      </c>
      <c r="C735" t="s">
        <v>20141</v>
      </c>
      <c r="E735" t="s">
        <v>20142</v>
      </c>
    </row>
    <row r="736" spans="1:6">
      <c r="A736" t="s">
        <v>20416</v>
      </c>
      <c r="B736" t="s">
        <v>21323</v>
      </c>
      <c r="C736" t="s">
        <v>20417</v>
      </c>
      <c r="E736" t="s">
        <v>19404</v>
      </c>
    </row>
    <row r="737" spans="1:5">
      <c r="A737" t="s">
        <v>20198</v>
      </c>
      <c r="B737" t="s">
        <v>21323</v>
      </c>
      <c r="C737" t="s">
        <v>20199</v>
      </c>
      <c r="E737" t="s">
        <v>19404</v>
      </c>
    </row>
    <row r="738" spans="1:5">
      <c r="A738" t="s">
        <v>16661</v>
      </c>
      <c r="B738" t="s">
        <v>21333</v>
      </c>
      <c r="C738" t="s">
        <v>16662</v>
      </c>
      <c r="E738" t="s">
        <v>16029</v>
      </c>
    </row>
    <row r="739" spans="1:5">
      <c r="A739" t="s">
        <v>18658</v>
      </c>
      <c r="B739" t="s">
        <v>21341</v>
      </c>
      <c r="C739" t="s">
        <v>16662</v>
      </c>
      <c r="E739" t="s">
        <v>18659</v>
      </c>
    </row>
    <row r="740" spans="1:5">
      <c r="A740" t="s">
        <v>11938</v>
      </c>
      <c r="B740" t="s">
        <v>21332</v>
      </c>
      <c r="C740" t="s">
        <v>11939</v>
      </c>
      <c r="E740" t="s">
        <v>11940</v>
      </c>
    </row>
    <row r="741" spans="1:5">
      <c r="A741" t="s">
        <v>16335</v>
      </c>
      <c r="B741" t="s">
        <v>21333</v>
      </c>
      <c r="C741" t="s">
        <v>16336</v>
      </c>
      <c r="E741" t="s">
        <v>16337</v>
      </c>
    </row>
    <row r="742" spans="1:5">
      <c r="A742" t="s">
        <v>16006</v>
      </c>
      <c r="B742" t="s">
        <v>21333</v>
      </c>
      <c r="C742" t="s">
        <v>16007</v>
      </c>
      <c r="E742" t="s">
        <v>16008</v>
      </c>
    </row>
    <row r="743" spans="1:5">
      <c r="A743" t="s">
        <v>18775</v>
      </c>
      <c r="B743" t="s">
        <v>21341</v>
      </c>
      <c r="C743" t="s">
        <v>16007</v>
      </c>
      <c r="E743" t="s">
        <v>18776</v>
      </c>
    </row>
    <row r="744" spans="1:5">
      <c r="A744" t="s">
        <v>15638</v>
      </c>
      <c r="B744" t="s">
        <v>21333</v>
      </c>
      <c r="C744" t="s">
        <v>15639</v>
      </c>
      <c r="E744" t="s">
        <v>15640</v>
      </c>
    </row>
    <row r="745" spans="1:5">
      <c r="A745" t="s">
        <v>15296</v>
      </c>
      <c r="B745" t="s">
        <v>21333</v>
      </c>
      <c r="C745" t="s">
        <v>15297</v>
      </c>
      <c r="E745" t="s">
        <v>15298</v>
      </c>
    </row>
    <row r="746" spans="1:5">
      <c r="A746" t="s">
        <v>18914</v>
      </c>
      <c r="B746" t="s">
        <v>21341</v>
      </c>
      <c r="C746" t="s">
        <v>15297</v>
      </c>
      <c r="E746" t="s">
        <v>18915</v>
      </c>
    </row>
    <row r="747" spans="1:5">
      <c r="A747" t="s">
        <v>16768</v>
      </c>
      <c r="B747" t="s">
        <v>21333</v>
      </c>
      <c r="C747" t="s">
        <v>16769</v>
      </c>
      <c r="E747" t="s">
        <v>16385</v>
      </c>
    </row>
    <row r="748" spans="1:5">
      <c r="A748" t="s">
        <v>11802</v>
      </c>
      <c r="B748" t="s">
        <v>21332</v>
      </c>
      <c r="C748" t="s">
        <v>11803</v>
      </c>
      <c r="E748" t="s">
        <v>11804</v>
      </c>
    </row>
    <row r="749" spans="1:5">
      <c r="A749" t="s">
        <v>19422</v>
      </c>
      <c r="B749" t="s">
        <v>21341</v>
      </c>
      <c r="C749" t="s">
        <v>11803</v>
      </c>
      <c r="E749" t="s">
        <v>19423</v>
      </c>
    </row>
    <row r="750" spans="1:5">
      <c r="A750" t="s">
        <v>11500</v>
      </c>
      <c r="B750" t="s">
        <v>21332</v>
      </c>
      <c r="C750" t="s">
        <v>11501</v>
      </c>
      <c r="E750" t="s">
        <v>11502</v>
      </c>
    </row>
    <row r="751" spans="1:5">
      <c r="A751" t="s">
        <v>12495</v>
      </c>
      <c r="B751" t="s">
        <v>21332</v>
      </c>
      <c r="C751" t="s">
        <v>12496</v>
      </c>
      <c r="E751" t="s">
        <v>12497</v>
      </c>
    </row>
    <row r="752" spans="1:5">
      <c r="A752" t="s">
        <v>12414</v>
      </c>
      <c r="B752" t="s">
        <v>21332</v>
      </c>
      <c r="C752" t="s">
        <v>12415</v>
      </c>
      <c r="E752" t="s">
        <v>12416</v>
      </c>
    </row>
    <row r="753" spans="1:6">
      <c r="A753" t="s">
        <v>14688</v>
      </c>
      <c r="B753" t="s">
        <v>21333</v>
      </c>
      <c r="C753" t="s">
        <v>12415</v>
      </c>
      <c r="E753" t="s">
        <v>14689</v>
      </c>
    </row>
    <row r="754" spans="1:6">
      <c r="A754" t="s">
        <v>10156</v>
      </c>
      <c r="B754" t="s">
        <v>21590</v>
      </c>
      <c r="C754" t="s">
        <v>10157</v>
      </c>
      <c r="E754" t="s">
        <v>10158</v>
      </c>
    </row>
    <row r="755" spans="1:6">
      <c r="A755" t="s">
        <v>14875</v>
      </c>
      <c r="B755" t="s">
        <v>21333</v>
      </c>
      <c r="C755" t="s">
        <v>14876</v>
      </c>
      <c r="E755" t="s">
        <v>14877</v>
      </c>
    </row>
    <row r="756" spans="1:6">
      <c r="A756" t="s">
        <v>14469</v>
      </c>
      <c r="B756" t="s">
        <v>21333</v>
      </c>
      <c r="C756" t="s">
        <v>14470</v>
      </c>
      <c r="E756" t="s">
        <v>14471</v>
      </c>
    </row>
    <row r="757" spans="1:6">
      <c r="A757" t="s">
        <v>16082</v>
      </c>
      <c r="B757" t="s">
        <v>21333</v>
      </c>
      <c r="C757" t="s">
        <v>16083</v>
      </c>
      <c r="E757" t="s">
        <v>16084</v>
      </c>
    </row>
    <row r="758" spans="1:6">
      <c r="A758" t="s">
        <v>15392</v>
      </c>
      <c r="B758" t="s">
        <v>21333</v>
      </c>
      <c r="C758" t="s">
        <v>15393</v>
      </c>
      <c r="E758" t="s">
        <v>15394</v>
      </c>
    </row>
    <row r="759" spans="1:6">
      <c r="A759" t="s">
        <v>20206</v>
      </c>
      <c r="B759" t="s">
        <v>21323</v>
      </c>
      <c r="C759" t="s">
        <v>20207</v>
      </c>
      <c r="E759" t="s">
        <v>20208</v>
      </c>
    </row>
    <row r="760" spans="1:6">
      <c r="A760" t="s">
        <v>15003</v>
      </c>
      <c r="B760" t="s">
        <v>21333</v>
      </c>
      <c r="C760" t="s">
        <v>15004</v>
      </c>
      <c r="D760" t="s">
        <v>15005</v>
      </c>
      <c r="E760" t="s">
        <v>15006</v>
      </c>
    </row>
    <row r="761" spans="1:6">
      <c r="A761" t="s">
        <v>14636</v>
      </c>
      <c r="B761" t="s">
        <v>21333</v>
      </c>
      <c r="C761" t="s">
        <v>14637</v>
      </c>
      <c r="E761" t="s">
        <v>14638</v>
      </c>
    </row>
    <row r="762" spans="1:6">
      <c r="A762" t="s">
        <v>18933</v>
      </c>
      <c r="B762" t="s">
        <v>21341</v>
      </c>
      <c r="C762" t="s">
        <v>18934</v>
      </c>
      <c r="E762" t="s">
        <v>18935</v>
      </c>
    </row>
    <row r="763" spans="1:6">
      <c r="A763" t="s">
        <v>20631</v>
      </c>
      <c r="B763" t="s">
        <v>21341</v>
      </c>
      <c r="C763" t="s">
        <v>19195</v>
      </c>
      <c r="E763" t="s">
        <v>18954</v>
      </c>
    </row>
    <row r="764" spans="1:6">
      <c r="A764" t="s">
        <v>19307</v>
      </c>
      <c r="B764" t="s">
        <v>21341</v>
      </c>
      <c r="C764" t="s">
        <v>19308</v>
      </c>
      <c r="E764" t="s">
        <v>19309</v>
      </c>
    </row>
    <row r="765" spans="1:6">
      <c r="A765" t="s">
        <v>19531</v>
      </c>
      <c r="B765" t="s">
        <v>21341</v>
      </c>
      <c r="C765" t="s">
        <v>19532</v>
      </c>
      <c r="E765" t="s">
        <v>19533</v>
      </c>
    </row>
    <row r="766" spans="1:6">
      <c r="A766" t="s">
        <v>19842</v>
      </c>
      <c r="B766" t="s">
        <v>21341</v>
      </c>
      <c r="C766" t="s">
        <v>19843</v>
      </c>
      <c r="E766" t="s">
        <v>19844</v>
      </c>
    </row>
    <row r="767" spans="1:6">
      <c r="A767" t="s">
        <v>19951</v>
      </c>
      <c r="B767" t="s">
        <v>21341</v>
      </c>
      <c r="C767" t="s">
        <v>19952</v>
      </c>
      <c r="E767" t="s">
        <v>19953</v>
      </c>
      <c r="F767" t="s">
        <v>19954</v>
      </c>
    </row>
    <row r="768" spans="1:6">
      <c r="A768" t="s">
        <v>11996</v>
      </c>
      <c r="B768" t="s">
        <v>21332</v>
      </c>
      <c r="C768" t="s">
        <v>11997</v>
      </c>
      <c r="E768" t="s">
        <v>11998</v>
      </c>
    </row>
    <row r="769" spans="1:8">
      <c r="A769" t="s">
        <v>20064</v>
      </c>
      <c r="B769" t="s">
        <v>21341</v>
      </c>
      <c r="C769" t="s">
        <v>20065</v>
      </c>
      <c r="E769" t="s">
        <v>20066</v>
      </c>
    </row>
    <row r="770" spans="1:8">
      <c r="A770" t="s">
        <v>11924</v>
      </c>
      <c r="B770" t="s">
        <v>21332</v>
      </c>
      <c r="C770" t="s">
        <v>11925</v>
      </c>
      <c r="E770" t="s">
        <v>11926</v>
      </c>
    </row>
    <row r="771" spans="1:8">
      <c r="A771" t="s">
        <v>18287</v>
      </c>
      <c r="B771" t="s">
        <v>21341</v>
      </c>
      <c r="C771" t="s">
        <v>18288</v>
      </c>
      <c r="E771" t="s">
        <v>18289</v>
      </c>
      <c r="F771" t="s">
        <v>18290</v>
      </c>
    </row>
    <row r="772" spans="1:8">
      <c r="A772" t="s">
        <v>18426</v>
      </c>
      <c r="B772" t="s">
        <v>21341</v>
      </c>
      <c r="C772" t="s">
        <v>18427</v>
      </c>
      <c r="E772" t="s">
        <v>18428</v>
      </c>
    </row>
    <row r="773" spans="1:8">
      <c r="A773" t="s">
        <v>10167</v>
      </c>
      <c r="B773" t="s">
        <v>21590</v>
      </c>
      <c r="C773" t="s">
        <v>10168</v>
      </c>
      <c r="E773" t="s">
        <v>10169</v>
      </c>
    </row>
    <row r="774" spans="1:8">
      <c r="A774" t="s">
        <v>18552</v>
      </c>
      <c r="B774" t="s">
        <v>21341</v>
      </c>
      <c r="C774" t="s">
        <v>18553</v>
      </c>
      <c r="E774" t="s">
        <v>18554</v>
      </c>
      <c r="F774" t="s">
        <v>18555</v>
      </c>
    </row>
    <row r="775" spans="1:8">
      <c r="A775" t="s">
        <v>16584</v>
      </c>
      <c r="B775" t="s">
        <v>21333</v>
      </c>
      <c r="C775" t="s">
        <v>16585</v>
      </c>
      <c r="E775" t="s">
        <v>16586</v>
      </c>
    </row>
    <row r="776" spans="1:8">
      <c r="A776" t="s">
        <v>16250</v>
      </c>
      <c r="B776" t="s">
        <v>21333</v>
      </c>
      <c r="C776" t="s">
        <v>16251</v>
      </c>
      <c r="E776" t="s">
        <v>16252</v>
      </c>
    </row>
    <row r="777" spans="1:8">
      <c r="A777" t="s">
        <v>18810</v>
      </c>
      <c r="B777" t="s">
        <v>21341</v>
      </c>
      <c r="C777" t="s">
        <v>18811</v>
      </c>
      <c r="E777" t="s">
        <v>18812</v>
      </c>
      <c r="F777" t="s">
        <v>18813</v>
      </c>
    </row>
    <row r="778" spans="1:8">
      <c r="A778" t="s">
        <v>20651</v>
      </c>
      <c r="B778" t="s">
        <v>21341</v>
      </c>
      <c r="C778" t="s">
        <v>19209</v>
      </c>
      <c r="E778" t="s">
        <v>19210</v>
      </c>
    </row>
    <row r="779" spans="1:8">
      <c r="A779" t="s">
        <v>20626</v>
      </c>
      <c r="B779" t="s">
        <v>21341</v>
      </c>
      <c r="C779" t="s">
        <v>19446</v>
      </c>
      <c r="E779" t="s">
        <v>19210</v>
      </c>
    </row>
    <row r="780" spans="1:8">
      <c r="A780" t="s">
        <v>19637</v>
      </c>
      <c r="B780" t="s">
        <v>21341</v>
      </c>
      <c r="C780" t="s">
        <v>19638</v>
      </c>
      <c r="E780" t="s">
        <v>19639</v>
      </c>
      <c r="F780" t="s">
        <v>19640</v>
      </c>
      <c r="G780" t="s">
        <v>19641</v>
      </c>
      <c r="H780" t="s">
        <v>19642</v>
      </c>
    </row>
    <row r="781" spans="1:8">
      <c r="A781" t="s">
        <v>11712</v>
      </c>
      <c r="B781" t="s">
        <v>21332</v>
      </c>
      <c r="C781" t="s">
        <v>11713</v>
      </c>
      <c r="E781" t="s">
        <v>11714</v>
      </c>
    </row>
    <row r="782" spans="1:8">
      <c r="A782" t="s">
        <v>14398</v>
      </c>
      <c r="B782" t="s">
        <v>21333</v>
      </c>
      <c r="C782" t="s">
        <v>14399</v>
      </c>
      <c r="E782" t="s">
        <v>14400</v>
      </c>
    </row>
    <row r="783" spans="1:8">
      <c r="A783" t="s">
        <v>11639</v>
      </c>
      <c r="B783" t="s">
        <v>21332</v>
      </c>
      <c r="C783" t="s">
        <v>11640</v>
      </c>
      <c r="E783" t="s">
        <v>11641</v>
      </c>
    </row>
    <row r="784" spans="1:8">
      <c r="A784" t="s">
        <v>19858</v>
      </c>
      <c r="B784" t="s">
        <v>21341</v>
      </c>
      <c r="C784" t="s">
        <v>11640</v>
      </c>
      <c r="E784" t="s">
        <v>19859</v>
      </c>
      <c r="F784" t="s">
        <v>19860</v>
      </c>
    </row>
    <row r="785" spans="1:7">
      <c r="A785" t="s">
        <v>19973</v>
      </c>
      <c r="B785" t="s">
        <v>21341</v>
      </c>
      <c r="C785" t="s">
        <v>19974</v>
      </c>
      <c r="E785" t="s">
        <v>19859</v>
      </c>
      <c r="F785" t="s">
        <v>19860</v>
      </c>
    </row>
    <row r="786" spans="1:7">
      <c r="A786" t="s">
        <v>18304</v>
      </c>
      <c r="B786" t="s">
        <v>21341</v>
      </c>
      <c r="C786" t="s">
        <v>18305</v>
      </c>
      <c r="E786" t="s">
        <v>18306</v>
      </c>
    </row>
    <row r="787" spans="1:7">
      <c r="A787" t="s">
        <v>18568</v>
      </c>
      <c r="B787" t="s">
        <v>21341</v>
      </c>
      <c r="C787" t="s">
        <v>18569</v>
      </c>
      <c r="E787" t="s">
        <v>18520</v>
      </c>
    </row>
    <row r="788" spans="1:7">
      <c r="A788" t="s">
        <v>11483</v>
      </c>
      <c r="B788" t="s">
        <v>21332</v>
      </c>
      <c r="C788" t="s">
        <v>11484</v>
      </c>
      <c r="E788" t="s">
        <v>11485</v>
      </c>
    </row>
    <row r="789" spans="1:7">
      <c r="A789" t="s">
        <v>15331</v>
      </c>
      <c r="B789" t="s">
        <v>21333</v>
      </c>
      <c r="C789" t="s">
        <v>11484</v>
      </c>
      <c r="D789" t="s">
        <v>15332</v>
      </c>
      <c r="E789" t="s">
        <v>15333</v>
      </c>
      <c r="F789" t="s">
        <v>15334</v>
      </c>
    </row>
    <row r="790" spans="1:7">
      <c r="A790" t="s">
        <v>14578</v>
      </c>
      <c r="B790" t="s">
        <v>21333</v>
      </c>
      <c r="C790" t="s">
        <v>14579</v>
      </c>
      <c r="E790" t="s">
        <v>14580</v>
      </c>
    </row>
    <row r="791" spans="1:7">
      <c r="A791" t="s">
        <v>18828</v>
      </c>
      <c r="B791" t="s">
        <v>21341</v>
      </c>
      <c r="C791" t="s">
        <v>18829</v>
      </c>
      <c r="E791" t="s">
        <v>18830</v>
      </c>
      <c r="F791" t="s">
        <v>18831</v>
      </c>
    </row>
    <row r="792" spans="1:7">
      <c r="A792" t="s">
        <v>18970</v>
      </c>
      <c r="B792" t="s">
        <v>21341</v>
      </c>
      <c r="C792" t="s">
        <v>18971</v>
      </c>
      <c r="E792" t="s">
        <v>18830</v>
      </c>
    </row>
    <row r="793" spans="1:7">
      <c r="A793" t="s">
        <v>17067</v>
      </c>
      <c r="B793" t="s">
        <v>21333</v>
      </c>
      <c r="C793" t="s">
        <v>17068</v>
      </c>
      <c r="D793" t="s">
        <v>17069</v>
      </c>
      <c r="E793" t="s">
        <v>17070</v>
      </c>
      <c r="F793" t="s">
        <v>17071</v>
      </c>
      <c r="G793" t="s">
        <v>17072</v>
      </c>
    </row>
    <row r="794" spans="1:7">
      <c r="A794" t="s">
        <v>19093</v>
      </c>
      <c r="B794" t="s">
        <v>21341</v>
      </c>
      <c r="C794" t="s">
        <v>19094</v>
      </c>
      <c r="E794" t="s">
        <v>19095</v>
      </c>
    </row>
    <row r="795" spans="1:7">
      <c r="A795" t="s">
        <v>16529</v>
      </c>
      <c r="B795" t="s">
        <v>21333</v>
      </c>
      <c r="C795" t="s">
        <v>16530</v>
      </c>
      <c r="D795" t="s">
        <v>16531</v>
      </c>
      <c r="E795" t="s">
        <v>15635</v>
      </c>
    </row>
    <row r="796" spans="1:7">
      <c r="A796" t="s">
        <v>15877</v>
      </c>
      <c r="B796" t="s">
        <v>21333</v>
      </c>
      <c r="C796" t="s">
        <v>15878</v>
      </c>
      <c r="E796" t="s">
        <v>15879</v>
      </c>
    </row>
    <row r="797" spans="1:7">
      <c r="A797" t="s">
        <v>19338</v>
      </c>
      <c r="B797" t="s">
        <v>21341</v>
      </c>
      <c r="C797" t="s">
        <v>19339</v>
      </c>
      <c r="D797" t="s">
        <v>19340</v>
      </c>
      <c r="E797" t="s">
        <v>19341</v>
      </c>
      <c r="F797" t="s">
        <v>19342</v>
      </c>
    </row>
    <row r="798" spans="1:7">
      <c r="A798" t="s">
        <v>19463</v>
      </c>
      <c r="B798" t="s">
        <v>21341</v>
      </c>
      <c r="C798" t="s">
        <v>19464</v>
      </c>
      <c r="E798" t="s">
        <v>19465</v>
      </c>
    </row>
    <row r="799" spans="1:7">
      <c r="A799" t="s">
        <v>14344</v>
      </c>
      <c r="B799" t="s">
        <v>21333</v>
      </c>
      <c r="C799" t="s">
        <v>14345</v>
      </c>
      <c r="E799" t="s">
        <v>14346</v>
      </c>
    </row>
    <row r="800" spans="1:7">
      <c r="A800" t="s">
        <v>19557</v>
      </c>
      <c r="B800" t="s">
        <v>21341</v>
      </c>
      <c r="C800" t="s">
        <v>19558</v>
      </c>
      <c r="E800" t="s">
        <v>19465</v>
      </c>
    </row>
    <row r="801" spans="1:6">
      <c r="A801" t="s">
        <v>16332</v>
      </c>
      <c r="B801" t="s">
        <v>21333</v>
      </c>
      <c r="C801" t="s">
        <v>16333</v>
      </c>
      <c r="E801" t="s">
        <v>16334</v>
      </c>
    </row>
    <row r="802" spans="1:6">
      <c r="A802" t="s">
        <v>16001</v>
      </c>
      <c r="B802" t="s">
        <v>21333</v>
      </c>
      <c r="C802" t="s">
        <v>16002</v>
      </c>
      <c r="D802" t="s">
        <v>16003</v>
      </c>
      <c r="E802" t="s">
        <v>16004</v>
      </c>
      <c r="F802" t="s">
        <v>16005</v>
      </c>
    </row>
    <row r="803" spans="1:6">
      <c r="A803" t="s">
        <v>15633</v>
      </c>
      <c r="B803" t="s">
        <v>21333</v>
      </c>
      <c r="C803" t="s">
        <v>15634</v>
      </c>
      <c r="E803" t="s">
        <v>15635</v>
      </c>
    </row>
    <row r="804" spans="1:6">
      <c r="A804" t="s">
        <v>20487</v>
      </c>
      <c r="B804" t="s">
        <v>21323</v>
      </c>
      <c r="C804" t="s">
        <v>20488</v>
      </c>
      <c r="E804" t="s">
        <v>20489</v>
      </c>
    </row>
    <row r="805" spans="1:6">
      <c r="A805" t="s">
        <v>12553</v>
      </c>
      <c r="B805" t="s">
        <v>21332</v>
      </c>
      <c r="C805" t="s">
        <v>12554</v>
      </c>
      <c r="E805" t="s">
        <v>12555</v>
      </c>
    </row>
    <row r="806" spans="1:6">
      <c r="A806" t="s">
        <v>12484</v>
      </c>
      <c r="B806" t="s">
        <v>21332</v>
      </c>
      <c r="C806" t="s">
        <v>12485</v>
      </c>
      <c r="E806" t="s">
        <v>12486</v>
      </c>
    </row>
    <row r="807" spans="1:6">
      <c r="A807" t="s">
        <v>14911</v>
      </c>
      <c r="B807" t="s">
        <v>21333</v>
      </c>
      <c r="C807" t="s">
        <v>14912</v>
      </c>
      <c r="D807" t="s">
        <v>14508</v>
      </c>
      <c r="E807" t="s">
        <v>14913</v>
      </c>
    </row>
    <row r="808" spans="1:6">
      <c r="A808" t="s">
        <v>19658</v>
      </c>
      <c r="B808" t="s">
        <v>21341</v>
      </c>
      <c r="C808" t="s">
        <v>19659</v>
      </c>
      <c r="E808" t="s">
        <v>19660</v>
      </c>
    </row>
    <row r="809" spans="1:6">
      <c r="A809" t="s">
        <v>20451</v>
      </c>
      <c r="B809" t="s">
        <v>21323</v>
      </c>
      <c r="C809" t="s">
        <v>19659</v>
      </c>
      <c r="E809" t="s">
        <v>18312</v>
      </c>
    </row>
    <row r="810" spans="1:6">
      <c r="A810" t="s">
        <v>14522</v>
      </c>
      <c r="B810" t="s">
        <v>21333</v>
      </c>
      <c r="C810" t="s">
        <v>14523</v>
      </c>
      <c r="D810" t="s">
        <v>14244</v>
      </c>
      <c r="E810" t="s">
        <v>14524</v>
      </c>
    </row>
    <row r="811" spans="1:6">
      <c r="A811" t="s">
        <v>17047</v>
      </c>
      <c r="B811" t="s">
        <v>21333</v>
      </c>
      <c r="C811" t="s">
        <v>14523</v>
      </c>
      <c r="E811" t="s">
        <v>17048</v>
      </c>
    </row>
    <row r="812" spans="1:6">
      <c r="A812" t="s">
        <v>20424</v>
      </c>
      <c r="B812" t="s">
        <v>21323</v>
      </c>
      <c r="C812" t="s">
        <v>14523</v>
      </c>
      <c r="E812" t="s">
        <v>18312</v>
      </c>
    </row>
    <row r="813" spans="1:6">
      <c r="A813" t="s">
        <v>16807</v>
      </c>
      <c r="B813" t="s">
        <v>21333</v>
      </c>
      <c r="C813" t="s">
        <v>16808</v>
      </c>
      <c r="E813" t="s">
        <v>16809</v>
      </c>
    </row>
    <row r="814" spans="1:6">
      <c r="A814" t="s">
        <v>19873</v>
      </c>
      <c r="B814" t="s">
        <v>21341</v>
      </c>
      <c r="C814" t="s">
        <v>19874</v>
      </c>
      <c r="E814" t="s">
        <v>19875</v>
      </c>
    </row>
    <row r="815" spans="1:6">
      <c r="A815" t="s">
        <v>12396</v>
      </c>
      <c r="B815" t="s">
        <v>21332</v>
      </c>
      <c r="C815" t="s">
        <v>12397</v>
      </c>
      <c r="E815" t="s">
        <v>12398</v>
      </c>
    </row>
    <row r="816" spans="1:6">
      <c r="A816" t="s">
        <v>16482</v>
      </c>
      <c r="B816" t="s">
        <v>21333</v>
      </c>
      <c r="C816" t="s">
        <v>16483</v>
      </c>
      <c r="E816" t="s">
        <v>16484</v>
      </c>
    </row>
    <row r="817" spans="1:6">
      <c r="A817" t="s">
        <v>17306</v>
      </c>
      <c r="B817" t="s">
        <v>21333</v>
      </c>
      <c r="C817" t="s">
        <v>16483</v>
      </c>
      <c r="D817" t="s">
        <v>14508</v>
      </c>
      <c r="E817" t="s">
        <v>17307</v>
      </c>
    </row>
    <row r="818" spans="1:6">
      <c r="A818" t="s">
        <v>15095</v>
      </c>
      <c r="B818" t="s">
        <v>21333</v>
      </c>
      <c r="C818" t="s">
        <v>15096</v>
      </c>
      <c r="D818" t="s">
        <v>14244</v>
      </c>
      <c r="E818" t="s">
        <v>15097</v>
      </c>
    </row>
    <row r="819" spans="1:6">
      <c r="A819" t="s">
        <v>14718</v>
      </c>
      <c r="B819" t="s">
        <v>21333</v>
      </c>
      <c r="C819" t="s">
        <v>14719</v>
      </c>
      <c r="E819" t="s">
        <v>14720</v>
      </c>
    </row>
    <row r="820" spans="1:6">
      <c r="A820" t="s">
        <v>18458</v>
      </c>
      <c r="B820" t="s">
        <v>21341</v>
      </c>
      <c r="C820" t="s">
        <v>18459</v>
      </c>
      <c r="E820" t="s">
        <v>9167</v>
      </c>
    </row>
    <row r="821" spans="1:6">
      <c r="A821" t="s">
        <v>16294</v>
      </c>
      <c r="B821" t="s">
        <v>21333</v>
      </c>
      <c r="C821" t="s">
        <v>16295</v>
      </c>
      <c r="E821" t="s">
        <v>16296</v>
      </c>
    </row>
    <row r="822" spans="1:6">
      <c r="A822" t="s">
        <v>12276</v>
      </c>
      <c r="B822" t="s">
        <v>21332</v>
      </c>
      <c r="C822" t="s">
        <v>12277</v>
      </c>
      <c r="E822" t="s">
        <v>12278</v>
      </c>
    </row>
    <row r="823" spans="1:6">
      <c r="A823" t="s">
        <v>15588</v>
      </c>
      <c r="B823" t="s">
        <v>21333</v>
      </c>
      <c r="C823" t="s">
        <v>15589</v>
      </c>
      <c r="D823" t="s">
        <v>14244</v>
      </c>
      <c r="E823" t="s">
        <v>15590</v>
      </c>
    </row>
    <row r="824" spans="1:6">
      <c r="A824" t="s">
        <v>15964</v>
      </c>
      <c r="B824" t="s">
        <v>21333</v>
      </c>
      <c r="C824" t="s">
        <v>15589</v>
      </c>
      <c r="E824" t="s">
        <v>15965</v>
      </c>
    </row>
    <row r="825" spans="1:6">
      <c r="A825" t="s">
        <v>14466</v>
      </c>
      <c r="B825" t="s">
        <v>21333</v>
      </c>
      <c r="C825" t="s">
        <v>14467</v>
      </c>
      <c r="E825" t="s">
        <v>14468</v>
      </c>
    </row>
    <row r="826" spans="1:6">
      <c r="A826" t="s">
        <v>16745</v>
      </c>
      <c r="B826" t="s">
        <v>21333</v>
      </c>
      <c r="C826" t="s">
        <v>14467</v>
      </c>
      <c r="E826" t="s">
        <v>16746</v>
      </c>
    </row>
    <row r="827" spans="1:6">
      <c r="A827" t="s">
        <v>16457</v>
      </c>
      <c r="B827" t="s">
        <v>21333</v>
      </c>
      <c r="C827" t="s">
        <v>16458</v>
      </c>
      <c r="D827" t="s">
        <v>14990</v>
      </c>
      <c r="E827" t="s">
        <v>16459</v>
      </c>
    </row>
    <row r="828" spans="1:6">
      <c r="A828" t="s">
        <v>12202</v>
      </c>
      <c r="B828" t="s">
        <v>21332</v>
      </c>
      <c r="C828" t="s">
        <v>12203</v>
      </c>
      <c r="E828" t="s">
        <v>12204</v>
      </c>
    </row>
    <row r="829" spans="1:6">
      <c r="A829" t="s">
        <v>18851</v>
      </c>
      <c r="B829" t="s">
        <v>21341</v>
      </c>
      <c r="C829" t="s">
        <v>18852</v>
      </c>
      <c r="E829" t="s">
        <v>18853</v>
      </c>
    </row>
    <row r="830" spans="1:6">
      <c r="A830" t="s">
        <v>18980</v>
      </c>
      <c r="B830" t="s">
        <v>21341</v>
      </c>
      <c r="C830" t="s">
        <v>18981</v>
      </c>
      <c r="E830" t="s">
        <v>18982</v>
      </c>
      <c r="F830" t="s">
        <v>18983</v>
      </c>
    </row>
    <row r="831" spans="1:6">
      <c r="A831" t="s">
        <v>19111</v>
      </c>
      <c r="B831" t="s">
        <v>21341</v>
      </c>
      <c r="C831" t="s">
        <v>19112</v>
      </c>
      <c r="E831" t="s">
        <v>4930</v>
      </c>
    </row>
    <row r="832" spans="1:6">
      <c r="A832" t="s">
        <v>12131</v>
      </c>
      <c r="B832" t="s">
        <v>21332</v>
      </c>
      <c r="C832" t="s">
        <v>12132</v>
      </c>
      <c r="E832" t="s">
        <v>12133</v>
      </c>
    </row>
    <row r="833" spans="1:6">
      <c r="A833" t="s">
        <v>19478</v>
      </c>
      <c r="B833" t="s">
        <v>21341</v>
      </c>
      <c r="C833" t="s">
        <v>19479</v>
      </c>
      <c r="E833" t="s">
        <v>19480</v>
      </c>
    </row>
    <row r="834" spans="1:6">
      <c r="A834" t="s">
        <v>19568</v>
      </c>
      <c r="B834" t="s">
        <v>21341</v>
      </c>
      <c r="C834" t="s">
        <v>19569</v>
      </c>
      <c r="E834" t="s">
        <v>19570</v>
      </c>
    </row>
    <row r="835" spans="1:6">
      <c r="A835" t="s">
        <v>19668</v>
      </c>
      <c r="B835" t="s">
        <v>21341</v>
      </c>
      <c r="C835" t="s">
        <v>19669</v>
      </c>
      <c r="E835" t="s">
        <v>19670</v>
      </c>
    </row>
    <row r="836" spans="1:6">
      <c r="A836" t="s">
        <v>15436</v>
      </c>
      <c r="B836" t="s">
        <v>21333</v>
      </c>
      <c r="C836" t="s">
        <v>15437</v>
      </c>
      <c r="D836" t="s">
        <v>15438</v>
      </c>
      <c r="E836" t="s">
        <v>15439</v>
      </c>
    </row>
    <row r="837" spans="1:6">
      <c r="A837" t="s">
        <v>15787</v>
      </c>
      <c r="B837" t="s">
        <v>21333</v>
      </c>
      <c r="C837" t="s">
        <v>15437</v>
      </c>
      <c r="E837" t="s">
        <v>15788</v>
      </c>
    </row>
    <row r="838" spans="1:6">
      <c r="A838" t="s">
        <v>11986</v>
      </c>
      <c r="B838" t="s">
        <v>21332</v>
      </c>
      <c r="C838" t="s">
        <v>11987</v>
      </c>
      <c r="E838" t="s">
        <v>11988</v>
      </c>
    </row>
    <row r="839" spans="1:6">
      <c r="A839" t="s">
        <v>12058</v>
      </c>
      <c r="B839" t="s">
        <v>21332</v>
      </c>
      <c r="C839" t="s">
        <v>11987</v>
      </c>
      <c r="E839" t="s">
        <v>11625</v>
      </c>
    </row>
    <row r="840" spans="1:6">
      <c r="A840" t="s">
        <v>19772</v>
      </c>
      <c r="B840" t="s">
        <v>21341</v>
      </c>
      <c r="C840" t="s">
        <v>11987</v>
      </c>
      <c r="E840" t="s">
        <v>19773</v>
      </c>
    </row>
    <row r="841" spans="1:6">
      <c r="A841" t="s">
        <v>20274</v>
      </c>
      <c r="B841" t="s">
        <v>21323</v>
      </c>
      <c r="C841" t="s">
        <v>20275</v>
      </c>
      <c r="E841" t="s">
        <v>18312</v>
      </c>
    </row>
    <row r="842" spans="1:6">
      <c r="A842" t="s">
        <v>19885</v>
      </c>
      <c r="B842" t="s">
        <v>21341</v>
      </c>
      <c r="C842" t="s">
        <v>19886</v>
      </c>
      <c r="E842" t="s">
        <v>19887</v>
      </c>
    </row>
    <row r="843" spans="1:6">
      <c r="A843" t="s">
        <v>19990</v>
      </c>
      <c r="B843" t="s">
        <v>21341</v>
      </c>
      <c r="C843" t="s">
        <v>19991</v>
      </c>
      <c r="E843" t="s">
        <v>19992</v>
      </c>
      <c r="F843" t="s">
        <v>19993</v>
      </c>
    </row>
    <row r="844" spans="1:6">
      <c r="A844" t="s">
        <v>20666</v>
      </c>
      <c r="B844" t="s">
        <v>21341</v>
      </c>
      <c r="C844" t="s">
        <v>20097</v>
      </c>
      <c r="E844" t="s">
        <v>20098</v>
      </c>
    </row>
    <row r="845" spans="1:6">
      <c r="A845" t="s">
        <v>14232</v>
      </c>
      <c r="B845" t="s">
        <v>21333</v>
      </c>
      <c r="C845" t="s">
        <v>14233</v>
      </c>
      <c r="E845" t="s">
        <v>14234</v>
      </c>
    </row>
    <row r="846" spans="1:6">
      <c r="A846" t="s">
        <v>18336</v>
      </c>
      <c r="B846" t="s">
        <v>21341</v>
      </c>
      <c r="C846" t="s">
        <v>18337</v>
      </c>
      <c r="E846" t="s">
        <v>18338</v>
      </c>
    </row>
    <row r="847" spans="1:6">
      <c r="A847" t="s">
        <v>16909</v>
      </c>
      <c r="B847" t="s">
        <v>21333</v>
      </c>
      <c r="C847" t="s">
        <v>16910</v>
      </c>
      <c r="E847" t="s">
        <v>16911</v>
      </c>
    </row>
    <row r="848" spans="1:6">
      <c r="A848" t="s">
        <v>16581</v>
      </c>
      <c r="B848" t="s">
        <v>21333</v>
      </c>
      <c r="C848" t="s">
        <v>16582</v>
      </c>
      <c r="D848" t="s">
        <v>2778</v>
      </c>
      <c r="E848" t="s">
        <v>16583</v>
      </c>
    </row>
    <row r="849" spans="1:6">
      <c r="A849" t="s">
        <v>18472</v>
      </c>
      <c r="B849" t="s">
        <v>21341</v>
      </c>
      <c r="C849" t="s">
        <v>16582</v>
      </c>
      <c r="E849" t="s">
        <v>18473</v>
      </c>
    </row>
    <row r="850" spans="1:6">
      <c r="A850" t="s">
        <v>16246</v>
      </c>
      <c r="B850" t="s">
        <v>21333</v>
      </c>
      <c r="C850" t="s">
        <v>16247</v>
      </c>
      <c r="D850" t="s">
        <v>2778</v>
      </c>
      <c r="E850" t="s">
        <v>16248</v>
      </c>
      <c r="F850" t="s">
        <v>16249</v>
      </c>
    </row>
    <row r="851" spans="1:6">
      <c r="A851" t="s">
        <v>18596</v>
      </c>
      <c r="B851" t="s">
        <v>21341</v>
      </c>
      <c r="C851" t="s">
        <v>18597</v>
      </c>
      <c r="E851" t="s">
        <v>18598</v>
      </c>
    </row>
    <row r="852" spans="1:6">
      <c r="A852" t="s">
        <v>11910</v>
      </c>
      <c r="B852" t="s">
        <v>21332</v>
      </c>
      <c r="C852" t="s">
        <v>11911</v>
      </c>
      <c r="E852" t="s">
        <v>11912</v>
      </c>
    </row>
    <row r="853" spans="1:6">
      <c r="A853" t="s">
        <v>15543</v>
      </c>
      <c r="B853" t="s">
        <v>21333</v>
      </c>
      <c r="C853" t="s">
        <v>15544</v>
      </c>
      <c r="D853" t="s">
        <v>14128</v>
      </c>
      <c r="E853" t="s">
        <v>15545</v>
      </c>
      <c r="F853" t="s">
        <v>15546</v>
      </c>
    </row>
    <row r="854" spans="1:6">
      <c r="A854" t="s">
        <v>14829</v>
      </c>
      <c r="B854" t="s">
        <v>21333</v>
      </c>
      <c r="C854" t="s">
        <v>14830</v>
      </c>
      <c r="D854" t="s">
        <v>14603</v>
      </c>
      <c r="E854" t="s">
        <v>14703</v>
      </c>
    </row>
    <row r="855" spans="1:6">
      <c r="A855" t="s">
        <v>20378</v>
      </c>
      <c r="B855" t="s">
        <v>21323</v>
      </c>
      <c r="C855" t="s">
        <v>20379</v>
      </c>
      <c r="E855" t="s">
        <v>20380</v>
      </c>
    </row>
    <row r="856" spans="1:6">
      <c r="A856" t="s">
        <v>18863</v>
      </c>
      <c r="B856" t="s">
        <v>21341</v>
      </c>
      <c r="C856" t="s">
        <v>18864</v>
      </c>
      <c r="E856" t="s">
        <v>18865</v>
      </c>
      <c r="F856" t="s">
        <v>18866</v>
      </c>
    </row>
    <row r="857" spans="1:6">
      <c r="A857" t="s">
        <v>11778</v>
      </c>
      <c r="B857" t="s">
        <v>21332</v>
      </c>
      <c r="C857" t="s">
        <v>11779</v>
      </c>
      <c r="E857" t="s">
        <v>11780</v>
      </c>
    </row>
    <row r="858" spans="1:6">
      <c r="A858" t="s">
        <v>16722</v>
      </c>
      <c r="B858" t="s">
        <v>21333</v>
      </c>
      <c r="C858" t="s">
        <v>11779</v>
      </c>
      <c r="E858" t="s">
        <v>16723</v>
      </c>
    </row>
    <row r="859" spans="1:6">
      <c r="A859" t="s">
        <v>19141</v>
      </c>
      <c r="B859" t="s">
        <v>21341</v>
      </c>
      <c r="C859" t="s">
        <v>19142</v>
      </c>
      <c r="E859" t="s">
        <v>19143</v>
      </c>
    </row>
    <row r="860" spans="1:6">
      <c r="A860" t="s">
        <v>16065</v>
      </c>
      <c r="B860" t="s">
        <v>21333</v>
      </c>
      <c r="C860" t="s">
        <v>16066</v>
      </c>
      <c r="E860" t="s">
        <v>8414</v>
      </c>
    </row>
    <row r="861" spans="1:6">
      <c r="A861" t="s">
        <v>19249</v>
      </c>
      <c r="B861" t="s">
        <v>21341</v>
      </c>
      <c r="C861" t="s">
        <v>19250</v>
      </c>
      <c r="E861" t="s">
        <v>19251</v>
      </c>
    </row>
    <row r="862" spans="1:6">
      <c r="A862" t="s">
        <v>15378</v>
      </c>
      <c r="B862" t="s">
        <v>21333</v>
      </c>
      <c r="C862" t="s">
        <v>15379</v>
      </c>
      <c r="E862" t="s">
        <v>15380</v>
      </c>
    </row>
    <row r="863" spans="1:6">
      <c r="A863" t="s">
        <v>15734</v>
      </c>
      <c r="B863" t="s">
        <v>21333</v>
      </c>
      <c r="C863" t="s">
        <v>15379</v>
      </c>
      <c r="E863" t="s">
        <v>14703</v>
      </c>
    </row>
    <row r="864" spans="1:6">
      <c r="A864" t="s">
        <v>20593</v>
      </c>
      <c r="B864" t="s">
        <v>21341</v>
      </c>
      <c r="C864" t="s">
        <v>14618</v>
      </c>
      <c r="E864" t="s">
        <v>19371</v>
      </c>
    </row>
    <row r="865" spans="1:6">
      <c r="A865" t="s">
        <v>14617</v>
      </c>
      <c r="B865" t="s">
        <v>21333</v>
      </c>
      <c r="C865" t="s">
        <v>14618</v>
      </c>
      <c r="D865" t="s">
        <v>14559</v>
      </c>
      <c r="E865" t="s">
        <v>14619</v>
      </c>
    </row>
    <row r="866" spans="1:6">
      <c r="A866" t="s">
        <v>11701</v>
      </c>
      <c r="B866" t="s">
        <v>21332</v>
      </c>
      <c r="C866" t="s">
        <v>11702</v>
      </c>
      <c r="E866" t="s">
        <v>11703</v>
      </c>
    </row>
    <row r="867" spans="1:6">
      <c r="A867" t="s">
        <v>20652</v>
      </c>
      <c r="B867" t="s">
        <v>21341</v>
      </c>
      <c r="C867" t="s">
        <v>19491</v>
      </c>
      <c r="E867" t="s">
        <v>19492</v>
      </c>
    </row>
    <row r="868" spans="1:6">
      <c r="A868" t="s">
        <v>19797</v>
      </c>
      <c r="B868" t="s">
        <v>21341</v>
      </c>
      <c r="C868" t="s">
        <v>19798</v>
      </c>
      <c r="E868" t="s">
        <v>19799</v>
      </c>
    </row>
    <row r="869" spans="1:6">
      <c r="A869" t="s">
        <v>19903</v>
      </c>
      <c r="B869" t="s">
        <v>21341</v>
      </c>
      <c r="C869" t="s">
        <v>19904</v>
      </c>
      <c r="E869" t="s">
        <v>19905</v>
      </c>
    </row>
    <row r="870" spans="1:6">
      <c r="A870" t="s">
        <v>20009</v>
      </c>
      <c r="B870" t="s">
        <v>21341</v>
      </c>
      <c r="C870" t="s">
        <v>20010</v>
      </c>
      <c r="E870" t="s">
        <v>20011</v>
      </c>
    </row>
    <row r="871" spans="1:6">
      <c r="A871" t="s">
        <v>20114</v>
      </c>
      <c r="B871" t="s">
        <v>21341</v>
      </c>
      <c r="C871" t="s">
        <v>20010</v>
      </c>
      <c r="E871" t="s">
        <v>20115</v>
      </c>
    </row>
    <row r="872" spans="1:6">
      <c r="A872" t="s">
        <v>15506</v>
      </c>
      <c r="B872" t="s">
        <v>21333</v>
      </c>
      <c r="C872" t="s">
        <v>15507</v>
      </c>
      <c r="E872" t="s">
        <v>15508</v>
      </c>
    </row>
    <row r="873" spans="1:6">
      <c r="A873" t="s">
        <v>15144</v>
      </c>
      <c r="B873" t="s">
        <v>21333</v>
      </c>
      <c r="C873" t="s">
        <v>15145</v>
      </c>
      <c r="E873" t="s">
        <v>15146</v>
      </c>
    </row>
    <row r="874" spans="1:6">
      <c r="A874" t="s">
        <v>18365</v>
      </c>
      <c r="B874" t="s">
        <v>21341</v>
      </c>
      <c r="C874" t="s">
        <v>15145</v>
      </c>
      <c r="E874" t="s">
        <v>6419</v>
      </c>
    </row>
    <row r="875" spans="1:6">
      <c r="A875" t="s">
        <v>11568</v>
      </c>
      <c r="B875" t="s">
        <v>21332</v>
      </c>
      <c r="C875" t="s">
        <v>11569</v>
      </c>
      <c r="E875" t="s">
        <v>11570</v>
      </c>
    </row>
    <row r="876" spans="1:6">
      <c r="A876" t="s">
        <v>14339</v>
      </c>
      <c r="B876" t="s">
        <v>21333</v>
      </c>
      <c r="C876" t="s">
        <v>14340</v>
      </c>
      <c r="D876" t="s">
        <v>14341</v>
      </c>
      <c r="E876" t="s">
        <v>14342</v>
      </c>
      <c r="F876" t="s">
        <v>14343</v>
      </c>
    </row>
    <row r="877" spans="1:6">
      <c r="A877" t="s">
        <v>16686</v>
      </c>
      <c r="B877" t="s">
        <v>21333</v>
      </c>
      <c r="C877" t="s">
        <v>16687</v>
      </c>
      <c r="E877" t="s">
        <v>16688</v>
      </c>
    </row>
    <row r="878" spans="1:6">
      <c r="A878" t="s">
        <v>18625</v>
      </c>
      <c r="B878" t="s">
        <v>21341</v>
      </c>
      <c r="C878" t="s">
        <v>18626</v>
      </c>
      <c r="E878" t="s">
        <v>18627</v>
      </c>
    </row>
    <row r="879" spans="1:6">
      <c r="A879" t="s">
        <v>18744</v>
      </c>
      <c r="B879" t="s">
        <v>21341</v>
      </c>
      <c r="C879" t="s">
        <v>18745</v>
      </c>
      <c r="E879" t="s">
        <v>18746</v>
      </c>
    </row>
    <row r="880" spans="1:6">
      <c r="A880" t="s">
        <v>18883</v>
      </c>
      <c r="B880" t="s">
        <v>21341</v>
      </c>
      <c r="C880" t="s">
        <v>18884</v>
      </c>
      <c r="E880" t="s">
        <v>18885</v>
      </c>
    </row>
    <row r="881" spans="1:6">
      <c r="A881" t="s">
        <v>11477</v>
      </c>
      <c r="B881" t="s">
        <v>21332</v>
      </c>
      <c r="C881" t="s">
        <v>11478</v>
      </c>
      <c r="E881" t="s">
        <v>11479</v>
      </c>
    </row>
    <row r="882" spans="1:6">
      <c r="A882" t="s">
        <v>16805</v>
      </c>
      <c r="B882" t="s">
        <v>21333</v>
      </c>
      <c r="C882" t="s">
        <v>11478</v>
      </c>
      <c r="E882" t="s">
        <v>16806</v>
      </c>
    </row>
    <row r="883" spans="1:6">
      <c r="A883" t="s">
        <v>16479</v>
      </c>
      <c r="B883" t="s">
        <v>21333</v>
      </c>
      <c r="C883" t="s">
        <v>16480</v>
      </c>
      <c r="E883" t="s">
        <v>16481</v>
      </c>
    </row>
    <row r="884" spans="1:6">
      <c r="A884" t="s">
        <v>19266</v>
      </c>
      <c r="B884" t="s">
        <v>21341</v>
      </c>
      <c r="C884" t="s">
        <v>19267</v>
      </c>
      <c r="E884" t="s">
        <v>19268</v>
      </c>
    </row>
    <row r="885" spans="1:6">
      <c r="A885" t="s">
        <v>20606</v>
      </c>
      <c r="B885" t="s">
        <v>21341</v>
      </c>
      <c r="C885" t="s">
        <v>19388</v>
      </c>
      <c r="E885" t="s">
        <v>19389</v>
      </c>
    </row>
    <row r="886" spans="1:6">
      <c r="A886" t="s">
        <v>20592</v>
      </c>
      <c r="B886" t="s">
        <v>21323</v>
      </c>
      <c r="C886" t="s">
        <v>20163</v>
      </c>
      <c r="E886" t="s">
        <v>20164</v>
      </c>
    </row>
    <row r="887" spans="1:6">
      <c r="A887" t="s">
        <v>19498</v>
      </c>
      <c r="B887" t="s">
        <v>21341</v>
      </c>
      <c r="C887" t="s">
        <v>19499</v>
      </c>
      <c r="E887" t="s">
        <v>19341</v>
      </c>
    </row>
    <row r="888" spans="1:6">
      <c r="A888" t="s">
        <v>19607</v>
      </c>
      <c r="B888" t="s">
        <v>21341</v>
      </c>
      <c r="C888" t="s">
        <v>19499</v>
      </c>
      <c r="E888" t="s">
        <v>19608</v>
      </c>
    </row>
    <row r="889" spans="1:6">
      <c r="A889" t="s">
        <v>15090</v>
      </c>
      <c r="B889" t="s">
        <v>21333</v>
      </c>
      <c r="C889" t="s">
        <v>15091</v>
      </c>
      <c r="D889" t="s">
        <v>15092</v>
      </c>
      <c r="E889" t="s">
        <v>15093</v>
      </c>
      <c r="F889" t="s">
        <v>15094</v>
      </c>
    </row>
    <row r="890" spans="1:6">
      <c r="A890" t="s">
        <v>19699</v>
      </c>
      <c r="B890" t="s">
        <v>21341</v>
      </c>
      <c r="C890" t="s">
        <v>19700</v>
      </c>
      <c r="E890" t="s">
        <v>19701</v>
      </c>
    </row>
    <row r="891" spans="1:6">
      <c r="A891" t="s">
        <v>14283</v>
      </c>
      <c r="B891" t="s">
        <v>21333</v>
      </c>
      <c r="C891" t="s">
        <v>14284</v>
      </c>
      <c r="D891" t="s">
        <v>14128</v>
      </c>
      <c r="E891" t="s">
        <v>14285</v>
      </c>
      <c r="F891" t="s">
        <v>14286</v>
      </c>
    </row>
    <row r="892" spans="1:6">
      <c r="A892" t="s">
        <v>19811</v>
      </c>
      <c r="B892" t="s">
        <v>21341</v>
      </c>
      <c r="C892" t="s">
        <v>19812</v>
      </c>
      <c r="E892" t="s">
        <v>19813</v>
      </c>
    </row>
    <row r="893" spans="1:6">
      <c r="A893" t="s">
        <v>16981</v>
      </c>
      <c r="B893" t="s">
        <v>21333</v>
      </c>
      <c r="C893" t="s">
        <v>16982</v>
      </c>
      <c r="E893" t="s">
        <v>16983</v>
      </c>
      <c r="F893" t="s">
        <v>16984</v>
      </c>
    </row>
    <row r="894" spans="1:6">
      <c r="A894" t="s">
        <v>7087</v>
      </c>
      <c r="B894" t="s">
        <v>21497</v>
      </c>
      <c r="C894" t="s">
        <v>7088</v>
      </c>
      <c r="E894" t="s">
        <v>7089</v>
      </c>
      <c r="F894" t="s">
        <v>7090</v>
      </c>
    </row>
    <row r="895" spans="1:6">
      <c r="A895" t="s">
        <v>20302</v>
      </c>
      <c r="B895" t="s">
        <v>21323</v>
      </c>
      <c r="C895" t="s">
        <v>20303</v>
      </c>
      <c r="E895" t="s">
        <v>20304</v>
      </c>
    </row>
    <row r="896" spans="1:6">
      <c r="A896" t="s">
        <v>20023</v>
      </c>
      <c r="B896" t="s">
        <v>21341</v>
      </c>
      <c r="C896" t="s">
        <v>20024</v>
      </c>
      <c r="E896" t="s">
        <v>18383</v>
      </c>
    </row>
    <row r="897" spans="1:6">
      <c r="A897" t="s">
        <v>18381</v>
      </c>
      <c r="B897" t="s">
        <v>21341</v>
      </c>
      <c r="C897" t="s">
        <v>18382</v>
      </c>
      <c r="E897" t="s">
        <v>18383</v>
      </c>
    </row>
    <row r="898" spans="1:6">
      <c r="A898" t="s">
        <v>15991</v>
      </c>
      <c r="B898" t="s">
        <v>21333</v>
      </c>
      <c r="C898" t="s">
        <v>15992</v>
      </c>
      <c r="E898" t="s">
        <v>15993</v>
      </c>
    </row>
    <row r="899" spans="1:6">
      <c r="A899" t="s">
        <v>15611</v>
      </c>
      <c r="B899" t="s">
        <v>21333</v>
      </c>
      <c r="C899" t="s">
        <v>15612</v>
      </c>
      <c r="D899" t="s">
        <v>14244</v>
      </c>
      <c r="E899" t="s">
        <v>15613</v>
      </c>
    </row>
    <row r="900" spans="1:6">
      <c r="A900" t="s">
        <v>15281</v>
      </c>
      <c r="B900" t="s">
        <v>21333</v>
      </c>
      <c r="C900" t="s">
        <v>15282</v>
      </c>
      <c r="E900" t="s">
        <v>15283</v>
      </c>
      <c r="F900" t="s">
        <v>15284</v>
      </c>
    </row>
    <row r="901" spans="1:6">
      <c r="A901" t="s">
        <v>18645</v>
      </c>
      <c r="B901" t="s">
        <v>21341</v>
      </c>
      <c r="C901" t="s">
        <v>18646</v>
      </c>
      <c r="E901" t="s">
        <v>18647</v>
      </c>
    </row>
    <row r="902" spans="1:6">
      <c r="A902" t="s">
        <v>18765</v>
      </c>
      <c r="B902" t="s">
        <v>21341</v>
      </c>
      <c r="C902" t="s">
        <v>18766</v>
      </c>
      <c r="E902" t="s">
        <v>18767</v>
      </c>
    </row>
    <row r="903" spans="1:6">
      <c r="A903" t="s">
        <v>14899</v>
      </c>
      <c r="B903" t="s">
        <v>21333</v>
      </c>
      <c r="C903" t="s">
        <v>14900</v>
      </c>
      <c r="D903" t="s">
        <v>14128</v>
      </c>
      <c r="E903" t="s">
        <v>14901</v>
      </c>
      <c r="F903" t="s">
        <v>14902</v>
      </c>
    </row>
    <row r="904" spans="1:6">
      <c r="A904" t="s">
        <v>14506</v>
      </c>
      <c r="B904" t="s">
        <v>21333</v>
      </c>
      <c r="C904" t="s">
        <v>14507</v>
      </c>
      <c r="D904" t="s">
        <v>14508</v>
      </c>
      <c r="E904" t="s">
        <v>14509</v>
      </c>
    </row>
    <row r="905" spans="1:6">
      <c r="A905" t="s">
        <v>16747</v>
      </c>
      <c r="B905" t="s">
        <v>21333</v>
      </c>
      <c r="C905" t="s">
        <v>16748</v>
      </c>
      <c r="D905" t="s">
        <v>2294</v>
      </c>
      <c r="E905" t="s">
        <v>15613</v>
      </c>
      <c r="F905" t="s">
        <v>16749</v>
      </c>
    </row>
    <row r="906" spans="1:6">
      <c r="A906" t="s">
        <v>18901</v>
      </c>
      <c r="B906" t="s">
        <v>21341</v>
      </c>
      <c r="C906" t="s">
        <v>16748</v>
      </c>
      <c r="E906" t="s">
        <v>18902</v>
      </c>
      <c r="F906" t="s">
        <v>18903</v>
      </c>
    </row>
    <row r="907" spans="1:6">
      <c r="A907" t="s">
        <v>16461</v>
      </c>
      <c r="B907" t="s">
        <v>21333</v>
      </c>
      <c r="C907" t="s">
        <v>16462</v>
      </c>
      <c r="D907">
        <v>250</v>
      </c>
      <c r="E907" t="s">
        <v>16463</v>
      </c>
      <c r="F907" t="s">
        <v>16464</v>
      </c>
    </row>
    <row r="908" spans="1:6">
      <c r="A908" t="s">
        <v>20617</v>
      </c>
      <c r="B908" t="s">
        <v>21341</v>
      </c>
      <c r="C908" t="s">
        <v>19043</v>
      </c>
      <c r="E908" t="s">
        <v>19044</v>
      </c>
    </row>
    <row r="909" spans="1:6">
      <c r="A909" t="s">
        <v>20605</v>
      </c>
      <c r="B909" t="s">
        <v>21341</v>
      </c>
      <c r="C909" t="s">
        <v>19174</v>
      </c>
      <c r="E909" t="s">
        <v>19175</v>
      </c>
    </row>
    <row r="910" spans="1:6">
      <c r="A910" t="s">
        <v>14672</v>
      </c>
      <c r="B910" t="s">
        <v>21333</v>
      </c>
      <c r="C910" t="s">
        <v>14673</v>
      </c>
      <c r="D910" t="s">
        <v>1593</v>
      </c>
      <c r="E910" t="s">
        <v>14674</v>
      </c>
    </row>
    <row r="911" spans="1:6">
      <c r="A911" t="s">
        <v>14745</v>
      </c>
      <c r="B911" t="s">
        <v>21333</v>
      </c>
      <c r="C911" t="s">
        <v>14746</v>
      </c>
      <c r="D911" t="s">
        <v>14747</v>
      </c>
      <c r="E911" t="s">
        <v>14748</v>
      </c>
    </row>
    <row r="912" spans="1:6">
      <c r="A912" t="s">
        <v>16616</v>
      </c>
      <c r="B912" t="s">
        <v>21333</v>
      </c>
      <c r="C912" t="s">
        <v>16617</v>
      </c>
      <c r="D912">
        <v>327</v>
      </c>
      <c r="E912" t="s">
        <v>16618</v>
      </c>
      <c r="F912" t="s">
        <v>16619</v>
      </c>
    </row>
    <row r="913" spans="1:6">
      <c r="A913" t="s">
        <v>16284</v>
      </c>
      <c r="B913" t="s">
        <v>21333</v>
      </c>
      <c r="C913" t="s">
        <v>16285</v>
      </c>
      <c r="D913" t="s">
        <v>14747</v>
      </c>
      <c r="E913" t="s">
        <v>14748</v>
      </c>
      <c r="F913" t="s">
        <v>16286</v>
      </c>
    </row>
    <row r="914" spans="1:6">
      <c r="A914" t="s">
        <v>19283</v>
      </c>
      <c r="B914" t="s">
        <v>21341</v>
      </c>
      <c r="C914" t="s">
        <v>19284</v>
      </c>
      <c r="E914" t="s">
        <v>19285</v>
      </c>
    </row>
    <row r="915" spans="1:6">
      <c r="A915" t="s">
        <v>15577</v>
      </c>
      <c r="B915" t="s">
        <v>21333</v>
      </c>
      <c r="C915" t="s">
        <v>15578</v>
      </c>
      <c r="E915" t="s">
        <v>15579</v>
      </c>
    </row>
    <row r="916" spans="1:6">
      <c r="A916" t="s">
        <v>19511</v>
      </c>
      <c r="B916" t="s">
        <v>21341</v>
      </c>
      <c r="C916" t="s">
        <v>19512</v>
      </c>
      <c r="E916" t="s">
        <v>19513</v>
      </c>
    </row>
    <row r="917" spans="1:6">
      <c r="A917" t="s">
        <v>19709</v>
      </c>
      <c r="B917" t="s">
        <v>21341</v>
      </c>
      <c r="C917" t="s">
        <v>19710</v>
      </c>
      <c r="E917" t="s">
        <v>19711</v>
      </c>
    </row>
    <row r="918" spans="1:6">
      <c r="A918" t="s">
        <v>16409</v>
      </c>
      <c r="B918" t="s">
        <v>21333</v>
      </c>
      <c r="C918" t="s">
        <v>16410</v>
      </c>
      <c r="E918" t="s">
        <v>14751</v>
      </c>
    </row>
    <row r="919" spans="1:6">
      <c r="A919" t="s">
        <v>19929</v>
      </c>
      <c r="B919" t="s">
        <v>21341</v>
      </c>
      <c r="C919" t="s">
        <v>19930</v>
      </c>
      <c r="E919" t="s">
        <v>19115</v>
      </c>
    </row>
    <row r="920" spans="1:6">
      <c r="A920" t="s">
        <v>16237</v>
      </c>
      <c r="B920" t="s">
        <v>21333</v>
      </c>
      <c r="C920" t="s">
        <v>16238</v>
      </c>
      <c r="E920" t="s">
        <v>16239</v>
      </c>
      <c r="F920" t="s">
        <v>16240</v>
      </c>
    </row>
    <row r="921" spans="1:6">
      <c r="A921" t="s">
        <v>16568</v>
      </c>
      <c r="B921" t="s">
        <v>21333</v>
      </c>
      <c r="C921" t="s">
        <v>16238</v>
      </c>
      <c r="E921" t="s">
        <v>16569</v>
      </c>
    </row>
    <row r="922" spans="1:6">
      <c r="A922" t="s">
        <v>18527</v>
      </c>
      <c r="B922" t="s">
        <v>21341</v>
      </c>
      <c r="C922" t="s">
        <v>18528</v>
      </c>
      <c r="E922" t="s">
        <v>18529</v>
      </c>
    </row>
    <row r="923" spans="1:6">
      <c r="A923" t="s">
        <v>14809</v>
      </c>
      <c r="B923" t="s">
        <v>21333</v>
      </c>
      <c r="C923" t="s">
        <v>14810</v>
      </c>
      <c r="E923" t="s">
        <v>14811</v>
      </c>
    </row>
    <row r="924" spans="1:6">
      <c r="A924" t="s">
        <v>12047</v>
      </c>
      <c r="B924" t="s">
        <v>21332</v>
      </c>
      <c r="C924" t="s">
        <v>12048</v>
      </c>
      <c r="E924" t="s">
        <v>12049</v>
      </c>
    </row>
    <row r="925" spans="1:6">
      <c r="A925" t="s">
        <v>16365</v>
      </c>
      <c r="B925" t="s">
        <v>21333</v>
      </c>
      <c r="C925" t="s">
        <v>16366</v>
      </c>
      <c r="D925" t="s">
        <v>16367</v>
      </c>
      <c r="E925" t="s">
        <v>16368</v>
      </c>
      <c r="F925" t="s">
        <v>16369</v>
      </c>
    </row>
    <row r="926" spans="1:6">
      <c r="A926" t="s">
        <v>20616</v>
      </c>
      <c r="B926" t="s">
        <v>21341</v>
      </c>
      <c r="C926" t="s">
        <v>18779</v>
      </c>
      <c r="E926" t="s">
        <v>18780</v>
      </c>
    </row>
    <row r="927" spans="1:6">
      <c r="A927" t="s">
        <v>15683</v>
      </c>
      <c r="B927" t="s">
        <v>21333</v>
      </c>
      <c r="C927" t="s">
        <v>15684</v>
      </c>
      <c r="E927" t="s">
        <v>15685</v>
      </c>
    </row>
    <row r="928" spans="1:6">
      <c r="A928" t="s">
        <v>15314</v>
      </c>
      <c r="B928" t="s">
        <v>21333</v>
      </c>
      <c r="C928" t="s">
        <v>15315</v>
      </c>
      <c r="D928" t="s">
        <v>14128</v>
      </c>
      <c r="E928" t="s">
        <v>15316</v>
      </c>
    </row>
    <row r="929" spans="1:6">
      <c r="A929" t="s">
        <v>18916</v>
      </c>
      <c r="B929" t="s">
        <v>21341</v>
      </c>
      <c r="C929" t="s">
        <v>18917</v>
      </c>
      <c r="E929" t="s">
        <v>18918</v>
      </c>
    </row>
    <row r="930" spans="1:6">
      <c r="A930" t="s">
        <v>14565</v>
      </c>
      <c r="B930" t="s">
        <v>21333</v>
      </c>
      <c r="C930" t="s">
        <v>14566</v>
      </c>
      <c r="D930" t="s">
        <v>14567</v>
      </c>
      <c r="E930" t="s">
        <v>14568</v>
      </c>
    </row>
    <row r="931" spans="1:6">
      <c r="A931" t="s">
        <v>19182</v>
      </c>
      <c r="B931" t="s">
        <v>21341</v>
      </c>
      <c r="C931" t="s">
        <v>19183</v>
      </c>
      <c r="E931" t="s">
        <v>19184</v>
      </c>
    </row>
    <row r="932" spans="1:6">
      <c r="A932" t="s">
        <v>19295</v>
      </c>
      <c r="B932" t="s">
        <v>21341</v>
      </c>
      <c r="C932" t="s">
        <v>19296</v>
      </c>
      <c r="E932" t="s">
        <v>18312</v>
      </c>
    </row>
    <row r="933" spans="1:6">
      <c r="A933" t="s">
        <v>14138</v>
      </c>
      <c r="B933" t="s">
        <v>21333</v>
      </c>
      <c r="C933" t="s">
        <v>14139</v>
      </c>
      <c r="E933" t="s">
        <v>4930</v>
      </c>
    </row>
    <row r="934" spans="1:6">
      <c r="A934" t="s">
        <v>11976</v>
      </c>
      <c r="B934" t="s">
        <v>21332</v>
      </c>
      <c r="C934" t="s">
        <v>11977</v>
      </c>
      <c r="E934" t="s">
        <v>11978</v>
      </c>
    </row>
    <row r="935" spans="1:6">
      <c r="A935" t="s">
        <v>19424</v>
      </c>
      <c r="B935" t="s">
        <v>21341</v>
      </c>
      <c r="C935" t="s">
        <v>11977</v>
      </c>
      <c r="E935" t="s">
        <v>19425</v>
      </c>
    </row>
    <row r="936" spans="1:6">
      <c r="A936" t="s">
        <v>11898</v>
      </c>
      <c r="B936" t="s">
        <v>21332</v>
      </c>
      <c r="C936" t="s">
        <v>11899</v>
      </c>
      <c r="E936" t="s">
        <v>11900</v>
      </c>
    </row>
    <row r="937" spans="1:6">
      <c r="A937" t="s">
        <v>11836</v>
      </c>
      <c r="B937" t="s">
        <v>21332</v>
      </c>
      <c r="C937" t="s">
        <v>11837</v>
      </c>
      <c r="E937" t="s">
        <v>11838</v>
      </c>
    </row>
    <row r="938" spans="1:6">
      <c r="A938" t="s">
        <v>15501</v>
      </c>
      <c r="B938" t="s">
        <v>21333</v>
      </c>
      <c r="C938" t="s">
        <v>15502</v>
      </c>
      <c r="D938" t="s">
        <v>14128</v>
      </c>
      <c r="E938" t="s">
        <v>15503</v>
      </c>
      <c r="F938" t="s">
        <v>15504</v>
      </c>
    </row>
    <row r="939" spans="1:6">
      <c r="A939" t="s">
        <v>14755</v>
      </c>
      <c r="B939" t="s">
        <v>21333</v>
      </c>
      <c r="C939" t="s">
        <v>14756</v>
      </c>
      <c r="E939" t="s">
        <v>14757</v>
      </c>
    </row>
    <row r="940" spans="1:6">
      <c r="A940" t="s">
        <v>10335</v>
      </c>
      <c r="B940" t="s">
        <v>21590</v>
      </c>
      <c r="C940" t="s">
        <v>10336</v>
      </c>
      <c r="E940" t="s">
        <v>10337</v>
      </c>
    </row>
    <row r="941" spans="1:6">
      <c r="A941" t="s">
        <v>16985</v>
      </c>
      <c r="B941" t="s">
        <v>21333</v>
      </c>
      <c r="C941" t="s">
        <v>16986</v>
      </c>
      <c r="D941" t="s">
        <v>1458</v>
      </c>
      <c r="E941" t="s">
        <v>16987</v>
      </c>
      <c r="F941" t="s">
        <v>16988</v>
      </c>
    </row>
    <row r="942" spans="1:6">
      <c r="A942" t="s">
        <v>19942</v>
      </c>
      <c r="B942" t="s">
        <v>21341</v>
      </c>
      <c r="C942" t="s">
        <v>16986</v>
      </c>
      <c r="E942" t="s">
        <v>19943</v>
      </c>
    </row>
    <row r="943" spans="1:6">
      <c r="A943" t="s">
        <v>11687</v>
      </c>
      <c r="B943" t="s">
        <v>21332</v>
      </c>
      <c r="C943" t="s">
        <v>11688</v>
      </c>
      <c r="E943" t="s">
        <v>11689</v>
      </c>
    </row>
    <row r="944" spans="1:6">
      <c r="A944" t="s">
        <v>20052</v>
      </c>
      <c r="B944" t="s">
        <v>21341</v>
      </c>
      <c r="C944" t="s">
        <v>11688</v>
      </c>
      <c r="E944" t="s">
        <v>20053</v>
      </c>
      <c r="F944" t="s">
        <v>20054</v>
      </c>
    </row>
    <row r="945" spans="1:6">
      <c r="A945" t="s">
        <v>18269</v>
      </c>
      <c r="B945" t="s">
        <v>21341</v>
      </c>
      <c r="C945" t="s">
        <v>18270</v>
      </c>
      <c r="E945" t="s">
        <v>18271</v>
      </c>
    </row>
    <row r="946" spans="1:6">
      <c r="A946" t="s">
        <v>15614</v>
      </c>
      <c r="B946" t="s">
        <v>21333</v>
      </c>
      <c r="C946" t="s">
        <v>15615</v>
      </c>
      <c r="D946" t="s">
        <v>15616</v>
      </c>
      <c r="E946" t="s">
        <v>15617</v>
      </c>
    </row>
    <row r="947" spans="1:6">
      <c r="A947" t="s">
        <v>16786</v>
      </c>
      <c r="B947" t="s">
        <v>21333</v>
      </c>
      <c r="C947" t="s">
        <v>16787</v>
      </c>
      <c r="D947">
        <v>327</v>
      </c>
      <c r="E947" t="s">
        <v>16788</v>
      </c>
      <c r="F947" t="s">
        <v>16789</v>
      </c>
    </row>
    <row r="948" spans="1:6">
      <c r="A948" t="s">
        <v>17530</v>
      </c>
      <c r="B948" t="s">
        <v>21333</v>
      </c>
      <c r="C948" t="s">
        <v>17531</v>
      </c>
      <c r="D948">
        <v>327</v>
      </c>
      <c r="E948" t="s">
        <v>17532</v>
      </c>
      <c r="F948" t="s">
        <v>17533</v>
      </c>
    </row>
    <row r="949" spans="1:6">
      <c r="A949" t="s">
        <v>14268</v>
      </c>
      <c r="B949" t="s">
        <v>21333</v>
      </c>
      <c r="C949" t="s">
        <v>14269</v>
      </c>
      <c r="D949" t="s">
        <v>14128</v>
      </c>
      <c r="E949" t="s">
        <v>14270</v>
      </c>
    </row>
    <row r="950" spans="1:6">
      <c r="A950" t="s">
        <v>15953</v>
      </c>
      <c r="B950" t="s">
        <v>21333</v>
      </c>
      <c r="C950" t="s">
        <v>15954</v>
      </c>
      <c r="E950" t="s">
        <v>15955</v>
      </c>
    </row>
    <row r="951" spans="1:6">
      <c r="A951" t="s">
        <v>19958</v>
      </c>
      <c r="B951" t="s">
        <v>21341</v>
      </c>
      <c r="C951" t="s">
        <v>15954</v>
      </c>
      <c r="E951" t="s">
        <v>19959</v>
      </c>
      <c r="F951" t="s">
        <v>19960</v>
      </c>
    </row>
    <row r="952" spans="1:6">
      <c r="A952" t="s">
        <v>18429</v>
      </c>
      <c r="B952" t="s">
        <v>21341</v>
      </c>
      <c r="C952" t="s">
        <v>18430</v>
      </c>
      <c r="E952" t="s">
        <v>11732</v>
      </c>
    </row>
    <row r="953" spans="1:6">
      <c r="A953" t="s">
        <v>15773</v>
      </c>
      <c r="B953" t="s">
        <v>21333</v>
      </c>
      <c r="C953" t="s">
        <v>15774</v>
      </c>
      <c r="D953" t="s">
        <v>14244</v>
      </c>
      <c r="E953" t="s">
        <v>15775</v>
      </c>
      <c r="F953" t="s">
        <v>15776</v>
      </c>
    </row>
    <row r="954" spans="1:6">
      <c r="A954" t="s">
        <v>11620</v>
      </c>
      <c r="B954" t="s">
        <v>21332</v>
      </c>
      <c r="C954" t="s">
        <v>11621</v>
      </c>
      <c r="E954" t="s">
        <v>11622</v>
      </c>
    </row>
    <row r="955" spans="1:6">
      <c r="A955" t="s">
        <v>18692</v>
      </c>
      <c r="B955" t="s">
        <v>21341</v>
      </c>
      <c r="C955" t="s">
        <v>11621</v>
      </c>
      <c r="E955" t="s">
        <v>18312</v>
      </c>
    </row>
    <row r="956" spans="1:6">
      <c r="A956" t="s">
        <v>15422</v>
      </c>
      <c r="B956" t="s">
        <v>21333</v>
      </c>
      <c r="C956" t="s">
        <v>15423</v>
      </c>
      <c r="E956" t="s">
        <v>15424</v>
      </c>
    </row>
    <row r="957" spans="1:6">
      <c r="A957" t="s">
        <v>15026</v>
      </c>
      <c r="B957" t="s">
        <v>21333</v>
      </c>
      <c r="C957" t="s">
        <v>15027</v>
      </c>
      <c r="D957" t="s">
        <v>15028</v>
      </c>
      <c r="E957" t="s">
        <v>15029</v>
      </c>
    </row>
    <row r="958" spans="1:6">
      <c r="A958" t="s">
        <v>18817</v>
      </c>
      <c r="B958" t="s">
        <v>21341</v>
      </c>
      <c r="C958" t="s">
        <v>15027</v>
      </c>
      <c r="E958" t="s">
        <v>18818</v>
      </c>
    </row>
    <row r="959" spans="1:6">
      <c r="A959" t="s">
        <v>14659</v>
      </c>
      <c r="B959" t="s">
        <v>21333</v>
      </c>
      <c r="C959" t="s">
        <v>14660</v>
      </c>
      <c r="D959" t="s">
        <v>1093</v>
      </c>
      <c r="E959" t="s">
        <v>14661</v>
      </c>
      <c r="F959" t="s">
        <v>21636</v>
      </c>
    </row>
    <row r="960" spans="1:6">
      <c r="A960" t="s">
        <v>16887</v>
      </c>
      <c r="B960" t="s">
        <v>21333</v>
      </c>
      <c r="C960" t="s">
        <v>16888</v>
      </c>
      <c r="D960" t="s">
        <v>14244</v>
      </c>
      <c r="E960" t="s">
        <v>16889</v>
      </c>
    </row>
    <row r="961" spans="1:6">
      <c r="A961" t="s">
        <v>18955</v>
      </c>
      <c r="B961" t="s">
        <v>21341</v>
      </c>
      <c r="C961" t="s">
        <v>18956</v>
      </c>
      <c r="E961" t="s">
        <v>18957</v>
      </c>
    </row>
    <row r="962" spans="1:6">
      <c r="A962" t="s">
        <v>11462</v>
      </c>
      <c r="B962" t="s">
        <v>21332</v>
      </c>
      <c r="C962" t="s">
        <v>11463</v>
      </c>
      <c r="E962" t="s">
        <v>11464</v>
      </c>
    </row>
    <row r="963" spans="1:6">
      <c r="A963" t="s">
        <v>12530</v>
      </c>
      <c r="B963" t="s">
        <v>21332</v>
      </c>
      <c r="C963" t="s">
        <v>12531</v>
      </c>
      <c r="E963" t="s">
        <v>12532</v>
      </c>
    </row>
    <row r="964" spans="1:6">
      <c r="A964" t="s">
        <v>15191</v>
      </c>
      <c r="B964" t="s">
        <v>21333</v>
      </c>
      <c r="C964" t="s">
        <v>15192</v>
      </c>
      <c r="D964" t="s">
        <v>14730</v>
      </c>
      <c r="E964" t="s">
        <v>15193</v>
      </c>
      <c r="F964" t="s">
        <v>15194</v>
      </c>
    </row>
    <row r="965" spans="1:6">
      <c r="A965" t="s">
        <v>14812</v>
      </c>
      <c r="B965" t="s">
        <v>21333</v>
      </c>
      <c r="C965" t="s">
        <v>14813</v>
      </c>
      <c r="D965" t="s">
        <v>6413</v>
      </c>
      <c r="E965" t="s">
        <v>14814</v>
      </c>
    </row>
    <row r="966" spans="1:6">
      <c r="A966" t="s">
        <v>19328</v>
      </c>
      <c r="B966" t="s">
        <v>21341</v>
      </c>
      <c r="C966" t="s">
        <v>14813</v>
      </c>
      <c r="E966" t="s">
        <v>19329</v>
      </c>
    </row>
    <row r="967" spans="1:6">
      <c r="A967" t="s">
        <v>20286</v>
      </c>
      <c r="B967" t="s">
        <v>21323</v>
      </c>
      <c r="C967" t="s">
        <v>20287</v>
      </c>
      <c r="E967" t="s">
        <v>18497</v>
      </c>
    </row>
    <row r="968" spans="1:6">
      <c r="A968" t="s">
        <v>19451</v>
      </c>
      <c r="B968" t="s">
        <v>21341</v>
      </c>
      <c r="C968" t="s">
        <v>19452</v>
      </c>
      <c r="E968" t="s">
        <v>19453</v>
      </c>
    </row>
    <row r="969" spans="1:6">
      <c r="A969" t="s">
        <v>20642</v>
      </c>
      <c r="B969" t="s">
        <v>21341</v>
      </c>
      <c r="C969" t="s">
        <v>19645</v>
      </c>
      <c r="E969" t="s">
        <v>18616</v>
      </c>
    </row>
    <row r="970" spans="1:6">
      <c r="A970" t="s">
        <v>20147</v>
      </c>
      <c r="B970" t="s">
        <v>21323</v>
      </c>
      <c r="C970" t="s">
        <v>20148</v>
      </c>
      <c r="E970" t="s">
        <v>20149</v>
      </c>
      <c r="F970" t="s">
        <v>20150</v>
      </c>
    </row>
    <row r="971" spans="1:6">
      <c r="A971" t="s">
        <v>15722</v>
      </c>
      <c r="B971" t="s">
        <v>21333</v>
      </c>
      <c r="C971" t="s">
        <v>15723</v>
      </c>
      <c r="D971" t="s">
        <v>1093</v>
      </c>
      <c r="E971" t="s">
        <v>15724</v>
      </c>
      <c r="F971" t="s">
        <v>15725</v>
      </c>
    </row>
    <row r="972" spans="1:6">
      <c r="A972" t="s">
        <v>20667</v>
      </c>
      <c r="B972" t="s">
        <v>21341</v>
      </c>
      <c r="C972" t="s">
        <v>19864</v>
      </c>
      <c r="E972" t="s">
        <v>19865</v>
      </c>
    </row>
    <row r="973" spans="1:6">
      <c r="A973" t="s">
        <v>14975</v>
      </c>
      <c r="B973" t="s">
        <v>21333</v>
      </c>
      <c r="C973" t="s">
        <v>14976</v>
      </c>
      <c r="E973" t="s">
        <v>14977</v>
      </c>
    </row>
    <row r="974" spans="1:6">
      <c r="A974" t="s">
        <v>19975</v>
      </c>
      <c r="B974" t="s">
        <v>21341</v>
      </c>
      <c r="C974" t="s">
        <v>19976</v>
      </c>
      <c r="E974" t="s">
        <v>19977</v>
      </c>
      <c r="F974" t="s">
        <v>19978</v>
      </c>
    </row>
    <row r="975" spans="1:6">
      <c r="A975" t="s">
        <v>20233</v>
      </c>
      <c r="B975" t="s">
        <v>21323</v>
      </c>
      <c r="C975" t="s">
        <v>20234</v>
      </c>
      <c r="E975" t="s">
        <v>20235</v>
      </c>
    </row>
    <row r="976" spans="1:6">
      <c r="A976" t="s">
        <v>15130</v>
      </c>
      <c r="B976" t="s">
        <v>21333</v>
      </c>
      <c r="C976" t="s">
        <v>15131</v>
      </c>
      <c r="E976" t="s">
        <v>15132</v>
      </c>
    </row>
    <row r="977" spans="1:6">
      <c r="A977" t="s">
        <v>14758</v>
      </c>
      <c r="B977" t="s">
        <v>21333</v>
      </c>
      <c r="C977" t="s">
        <v>14759</v>
      </c>
      <c r="D977" t="s">
        <v>14747</v>
      </c>
      <c r="E977" t="s">
        <v>14748</v>
      </c>
      <c r="F977" t="s">
        <v>14760</v>
      </c>
    </row>
    <row r="978" spans="1:6">
      <c r="A978" t="s">
        <v>14326</v>
      </c>
      <c r="B978" t="s">
        <v>21333</v>
      </c>
      <c r="C978" t="s">
        <v>14327</v>
      </c>
      <c r="D978" t="s">
        <v>14128</v>
      </c>
      <c r="E978" t="s">
        <v>14328</v>
      </c>
    </row>
    <row r="979" spans="1:6">
      <c r="A979" t="s">
        <v>12325</v>
      </c>
      <c r="B979" t="s">
        <v>21332</v>
      </c>
      <c r="C979" t="s">
        <v>12326</v>
      </c>
      <c r="E979" t="s">
        <v>12327</v>
      </c>
    </row>
    <row r="980" spans="1:6">
      <c r="A980" t="s">
        <v>15662</v>
      </c>
      <c r="B980" t="s">
        <v>21333</v>
      </c>
      <c r="C980" t="s">
        <v>15663</v>
      </c>
      <c r="E980" t="s">
        <v>15664</v>
      </c>
    </row>
    <row r="981" spans="1:6">
      <c r="A981" t="s">
        <v>12254</v>
      </c>
      <c r="B981" t="s">
        <v>21332</v>
      </c>
      <c r="C981" t="s">
        <v>12255</v>
      </c>
      <c r="E981" t="s">
        <v>12256</v>
      </c>
    </row>
    <row r="982" spans="1:6">
      <c r="A982" t="s">
        <v>18310</v>
      </c>
      <c r="B982" t="s">
        <v>21341</v>
      </c>
      <c r="C982" t="s">
        <v>18311</v>
      </c>
      <c r="E982" t="s">
        <v>18312</v>
      </c>
    </row>
    <row r="983" spans="1:6">
      <c r="A983" t="s">
        <v>14118</v>
      </c>
      <c r="B983" t="s">
        <v>21333</v>
      </c>
      <c r="C983" t="s">
        <v>14119</v>
      </c>
      <c r="D983" t="s">
        <v>4544</v>
      </c>
      <c r="E983" t="s">
        <v>8464</v>
      </c>
      <c r="F983" t="s">
        <v>14120</v>
      </c>
    </row>
    <row r="984" spans="1:6">
      <c r="A984" t="s">
        <v>16790</v>
      </c>
      <c r="B984" t="s">
        <v>21333</v>
      </c>
      <c r="C984" t="s">
        <v>16791</v>
      </c>
      <c r="D984" t="s">
        <v>14730</v>
      </c>
      <c r="E984" t="s">
        <v>16792</v>
      </c>
    </row>
    <row r="985" spans="1:6">
      <c r="A985" t="s">
        <v>18445</v>
      </c>
      <c r="B985" t="s">
        <v>21341</v>
      </c>
      <c r="C985" t="s">
        <v>18446</v>
      </c>
      <c r="E985" t="s">
        <v>18447</v>
      </c>
    </row>
    <row r="986" spans="1:6">
      <c r="A986" t="s">
        <v>18707</v>
      </c>
      <c r="B986" t="s">
        <v>21341</v>
      </c>
      <c r="C986" t="s">
        <v>18708</v>
      </c>
      <c r="E986" t="s">
        <v>18709</v>
      </c>
    </row>
    <row r="987" spans="1:6">
      <c r="A987" t="s">
        <v>14242</v>
      </c>
      <c r="B987" t="s">
        <v>21333</v>
      </c>
      <c r="C987" t="s">
        <v>14243</v>
      </c>
      <c r="D987" t="s">
        <v>14244</v>
      </c>
      <c r="E987" t="s">
        <v>14245</v>
      </c>
    </row>
    <row r="988" spans="1:6">
      <c r="A988" t="s">
        <v>19221</v>
      </c>
      <c r="B988" t="s">
        <v>21341</v>
      </c>
      <c r="C988" t="s">
        <v>19222</v>
      </c>
      <c r="E988" t="s">
        <v>19223</v>
      </c>
    </row>
    <row r="989" spans="1:6">
      <c r="A989" t="s">
        <v>19345</v>
      </c>
      <c r="B989" t="s">
        <v>21341</v>
      </c>
      <c r="C989" t="s">
        <v>19346</v>
      </c>
      <c r="E989" t="s">
        <v>19347</v>
      </c>
    </row>
    <row r="990" spans="1:6">
      <c r="A990" t="s">
        <v>20591</v>
      </c>
      <c r="B990" t="s">
        <v>21323</v>
      </c>
      <c r="C990" t="s">
        <v>20232</v>
      </c>
      <c r="E990" t="s">
        <v>18749</v>
      </c>
    </row>
    <row r="991" spans="1:6">
      <c r="A991" t="s">
        <v>16446</v>
      </c>
      <c r="B991" t="s">
        <v>21333</v>
      </c>
      <c r="C991" t="s">
        <v>16447</v>
      </c>
      <c r="D991" t="s">
        <v>16448</v>
      </c>
      <c r="E991" t="s">
        <v>16449</v>
      </c>
    </row>
    <row r="992" spans="1:6">
      <c r="A992" t="s">
        <v>19470</v>
      </c>
      <c r="B992" t="s">
        <v>21341</v>
      </c>
      <c r="C992" t="s">
        <v>19471</v>
      </c>
      <c r="E992" t="s">
        <v>19472</v>
      </c>
    </row>
    <row r="993" spans="1:6">
      <c r="A993" t="s">
        <v>20151</v>
      </c>
      <c r="B993" t="s">
        <v>21323</v>
      </c>
      <c r="C993" t="s">
        <v>20152</v>
      </c>
      <c r="E993" t="s">
        <v>9167</v>
      </c>
    </row>
    <row r="994" spans="1:6">
      <c r="A994" t="s">
        <v>14662</v>
      </c>
      <c r="B994" t="s">
        <v>21333</v>
      </c>
      <c r="C994" t="s">
        <v>14663</v>
      </c>
      <c r="E994" t="s">
        <v>14664</v>
      </c>
    </row>
    <row r="995" spans="1:6">
      <c r="A995" t="s">
        <v>20660</v>
      </c>
      <c r="B995" t="s">
        <v>21341</v>
      </c>
      <c r="C995" t="s">
        <v>19661</v>
      </c>
      <c r="E995" t="s">
        <v>9167</v>
      </c>
    </row>
    <row r="996" spans="1:6">
      <c r="A996" t="s">
        <v>16936</v>
      </c>
      <c r="B996" t="s">
        <v>21333</v>
      </c>
      <c r="C996" t="s">
        <v>16937</v>
      </c>
      <c r="D996" t="s">
        <v>14186</v>
      </c>
      <c r="E996" t="s">
        <v>16938</v>
      </c>
    </row>
    <row r="997" spans="1:6">
      <c r="A997" t="s">
        <v>15940</v>
      </c>
      <c r="B997" t="s">
        <v>21333</v>
      </c>
      <c r="C997" t="s">
        <v>15941</v>
      </c>
      <c r="D997" t="s">
        <v>2294</v>
      </c>
      <c r="E997" t="s">
        <v>15942</v>
      </c>
      <c r="F997" t="s">
        <v>15943</v>
      </c>
    </row>
    <row r="998" spans="1:6">
      <c r="A998" t="s">
        <v>15220</v>
      </c>
      <c r="B998" t="s">
        <v>21333</v>
      </c>
      <c r="C998" t="s">
        <v>15221</v>
      </c>
      <c r="E998" t="s">
        <v>15222</v>
      </c>
    </row>
    <row r="999" spans="1:6">
      <c r="A999" t="s">
        <v>6369</v>
      </c>
      <c r="B999" t="s">
        <v>21473</v>
      </c>
      <c r="C999" t="s">
        <v>6370</v>
      </c>
      <c r="D999" t="s">
        <v>6365</v>
      </c>
      <c r="E999" t="s">
        <v>6366</v>
      </c>
    </row>
    <row r="1000" spans="1:6">
      <c r="A1000" t="s">
        <v>15357</v>
      </c>
      <c r="B1000" t="s">
        <v>21333</v>
      </c>
      <c r="C1000" t="s">
        <v>15358</v>
      </c>
      <c r="D1000" t="s">
        <v>15359</v>
      </c>
      <c r="E1000" t="s">
        <v>15360</v>
      </c>
    </row>
    <row r="1001" spans="1:6">
      <c r="A1001" t="s">
        <v>17079</v>
      </c>
      <c r="B1001" t="s">
        <v>21333</v>
      </c>
      <c r="C1001" t="s">
        <v>17080</v>
      </c>
      <c r="E1001" t="s">
        <v>17081</v>
      </c>
    </row>
    <row r="1002" spans="1:6">
      <c r="A1002" t="s">
        <v>16871</v>
      </c>
      <c r="B1002" t="s">
        <v>21333</v>
      </c>
      <c r="C1002" t="s">
        <v>16872</v>
      </c>
      <c r="D1002" t="s">
        <v>16873</v>
      </c>
      <c r="E1002" t="s">
        <v>16874</v>
      </c>
      <c r="F1002" t="s">
        <v>16875</v>
      </c>
    </row>
    <row r="1003" spans="1:6">
      <c r="A1003" t="s">
        <v>19982</v>
      </c>
      <c r="B1003" t="s">
        <v>21341</v>
      </c>
      <c r="C1003" t="s">
        <v>19983</v>
      </c>
      <c r="E1003" t="s">
        <v>18466</v>
      </c>
    </row>
    <row r="1004" spans="1:6">
      <c r="A1004" t="s">
        <v>16228</v>
      </c>
      <c r="B1004" t="s">
        <v>21333</v>
      </c>
      <c r="C1004" t="s">
        <v>16229</v>
      </c>
      <c r="D1004" t="s">
        <v>14730</v>
      </c>
      <c r="E1004" t="s">
        <v>16230</v>
      </c>
      <c r="F1004" t="s">
        <v>16231</v>
      </c>
    </row>
    <row r="1005" spans="1:6">
      <c r="A1005" t="s">
        <v>20085</v>
      </c>
      <c r="B1005" t="s">
        <v>21341</v>
      </c>
      <c r="C1005" t="s">
        <v>20086</v>
      </c>
      <c r="E1005" t="s">
        <v>18312</v>
      </c>
    </row>
    <row r="1006" spans="1:6">
      <c r="A1006" t="s">
        <v>15894</v>
      </c>
      <c r="B1006" t="s">
        <v>21333</v>
      </c>
      <c r="C1006" t="s">
        <v>15895</v>
      </c>
      <c r="D1006">
        <v>327</v>
      </c>
      <c r="E1006" t="s">
        <v>15896</v>
      </c>
      <c r="F1006" t="s">
        <v>15897</v>
      </c>
    </row>
    <row r="1007" spans="1:6">
      <c r="A1007" t="s">
        <v>16030</v>
      </c>
      <c r="B1007" t="s">
        <v>21333</v>
      </c>
      <c r="C1007" t="s">
        <v>16031</v>
      </c>
      <c r="D1007" t="s">
        <v>14244</v>
      </c>
      <c r="E1007" t="s">
        <v>16032</v>
      </c>
      <c r="F1007" t="s">
        <v>16033</v>
      </c>
    </row>
    <row r="1008" spans="1:6">
      <c r="A1008" t="s">
        <v>15658</v>
      </c>
      <c r="B1008" t="s">
        <v>21333</v>
      </c>
      <c r="C1008" t="s">
        <v>15659</v>
      </c>
      <c r="D1008" t="s">
        <v>14244</v>
      </c>
      <c r="E1008" t="s">
        <v>15660</v>
      </c>
      <c r="F1008" t="s">
        <v>15661</v>
      </c>
    </row>
    <row r="1009" spans="1:6">
      <c r="A1009" t="s">
        <v>14930</v>
      </c>
      <c r="B1009" t="s">
        <v>21333</v>
      </c>
      <c r="C1009" t="s">
        <v>14931</v>
      </c>
      <c r="E1009" t="s">
        <v>14546</v>
      </c>
    </row>
    <row r="1010" spans="1:6">
      <c r="A1010" t="s">
        <v>18585</v>
      </c>
      <c r="B1010" t="s">
        <v>21341</v>
      </c>
      <c r="C1010" t="s">
        <v>18586</v>
      </c>
      <c r="E1010" t="s">
        <v>18587</v>
      </c>
    </row>
    <row r="1011" spans="1:6">
      <c r="A1011" t="s">
        <v>14544</v>
      </c>
      <c r="B1011" t="s">
        <v>21333</v>
      </c>
      <c r="C1011" t="s">
        <v>14545</v>
      </c>
      <c r="E1011" t="s">
        <v>14546</v>
      </c>
    </row>
    <row r="1012" spans="1:6">
      <c r="A1012" t="s">
        <v>16835</v>
      </c>
      <c r="B1012" t="s">
        <v>21333</v>
      </c>
      <c r="C1012" t="s">
        <v>16836</v>
      </c>
      <c r="D1012">
        <v>327</v>
      </c>
      <c r="E1012" t="s">
        <v>16837</v>
      </c>
      <c r="F1012" t="s">
        <v>16838</v>
      </c>
    </row>
    <row r="1013" spans="1:6">
      <c r="A1013" t="s">
        <v>16515</v>
      </c>
      <c r="B1013" t="s">
        <v>21333</v>
      </c>
      <c r="C1013" t="s">
        <v>16516</v>
      </c>
      <c r="E1013" t="s">
        <v>16517</v>
      </c>
      <c r="F1013" t="s">
        <v>16518</v>
      </c>
    </row>
    <row r="1014" spans="1:6">
      <c r="A1014" t="s">
        <v>18988</v>
      </c>
      <c r="B1014" t="s">
        <v>21341</v>
      </c>
      <c r="C1014" t="s">
        <v>18989</v>
      </c>
      <c r="E1014" t="s">
        <v>18990</v>
      </c>
    </row>
    <row r="1015" spans="1:6">
      <c r="A1015" t="s">
        <v>15485</v>
      </c>
      <c r="B1015" t="s">
        <v>21333</v>
      </c>
      <c r="C1015" t="s">
        <v>15486</v>
      </c>
      <c r="E1015" t="s">
        <v>15487</v>
      </c>
    </row>
    <row r="1016" spans="1:6">
      <c r="A1016" t="s">
        <v>19116</v>
      </c>
      <c r="B1016" t="s">
        <v>21341</v>
      </c>
      <c r="C1016" t="s">
        <v>19117</v>
      </c>
      <c r="E1016" t="s">
        <v>19118</v>
      </c>
    </row>
    <row r="1017" spans="1:6">
      <c r="A1017" t="s">
        <v>16650</v>
      </c>
      <c r="B1017" t="s">
        <v>21333</v>
      </c>
      <c r="C1017" t="s">
        <v>16651</v>
      </c>
      <c r="E1017" t="s">
        <v>16652</v>
      </c>
    </row>
    <row r="1018" spans="1:6">
      <c r="A1018" t="s">
        <v>5446</v>
      </c>
      <c r="B1018" t="s">
        <v>21326</v>
      </c>
      <c r="C1018" t="s">
        <v>5447</v>
      </c>
      <c r="E1018" t="s">
        <v>5448</v>
      </c>
    </row>
    <row r="1019" spans="1:6">
      <c r="A1019" t="s">
        <v>20580</v>
      </c>
      <c r="B1019" t="s">
        <v>21341</v>
      </c>
      <c r="C1019" t="s">
        <v>19234</v>
      </c>
      <c r="E1019" t="s">
        <v>19235</v>
      </c>
    </row>
    <row r="1020" spans="1:6">
      <c r="A1020" t="s">
        <v>11887</v>
      </c>
      <c r="B1020" t="s">
        <v>21332</v>
      </c>
      <c r="C1020" t="s">
        <v>11888</v>
      </c>
      <c r="E1020" t="s">
        <v>11889</v>
      </c>
    </row>
    <row r="1021" spans="1:6">
      <c r="A1021" t="s">
        <v>19671</v>
      </c>
      <c r="B1021" t="s">
        <v>21341</v>
      </c>
      <c r="C1021" t="s">
        <v>19672</v>
      </c>
      <c r="E1021" t="s">
        <v>19673</v>
      </c>
    </row>
    <row r="1022" spans="1:6">
      <c r="A1022" t="s">
        <v>20673</v>
      </c>
      <c r="B1022" t="s">
        <v>21341</v>
      </c>
      <c r="C1022" t="s">
        <v>19888</v>
      </c>
      <c r="E1022" t="s">
        <v>19889</v>
      </c>
    </row>
    <row r="1023" spans="1:6">
      <c r="A1023" t="s">
        <v>16606</v>
      </c>
      <c r="B1023" t="s">
        <v>21333</v>
      </c>
      <c r="C1023" t="s">
        <v>16607</v>
      </c>
      <c r="E1023" t="s">
        <v>14155</v>
      </c>
    </row>
    <row r="1024" spans="1:6">
      <c r="A1024" t="s">
        <v>18341</v>
      </c>
      <c r="B1024" t="s">
        <v>21341</v>
      </c>
      <c r="C1024" t="s">
        <v>18342</v>
      </c>
      <c r="E1024" t="s">
        <v>18343</v>
      </c>
    </row>
    <row r="1025" spans="1:6">
      <c r="A1025" t="s">
        <v>18602</v>
      </c>
      <c r="B1025" t="s">
        <v>21341</v>
      </c>
      <c r="C1025" t="s">
        <v>18603</v>
      </c>
      <c r="E1025" t="s">
        <v>18604</v>
      </c>
    </row>
    <row r="1026" spans="1:6">
      <c r="A1026" t="s">
        <v>18733</v>
      </c>
      <c r="B1026" t="s">
        <v>21341</v>
      </c>
      <c r="C1026" t="s">
        <v>18603</v>
      </c>
      <c r="E1026" t="s">
        <v>18734</v>
      </c>
    </row>
    <row r="1027" spans="1:6">
      <c r="A1027" t="s">
        <v>18870</v>
      </c>
      <c r="B1027" t="s">
        <v>21341</v>
      </c>
      <c r="C1027" t="s">
        <v>18871</v>
      </c>
      <c r="E1027" t="s">
        <v>18872</v>
      </c>
    </row>
    <row r="1028" spans="1:6">
      <c r="A1028" t="s">
        <v>16432</v>
      </c>
      <c r="B1028" t="s">
        <v>21333</v>
      </c>
      <c r="C1028" t="s">
        <v>16433</v>
      </c>
      <c r="E1028" t="s">
        <v>16434</v>
      </c>
    </row>
    <row r="1029" spans="1:6">
      <c r="A1029" t="s">
        <v>19009</v>
      </c>
      <c r="B1029" t="s">
        <v>21341</v>
      </c>
      <c r="C1029" t="s">
        <v>19010</v>
      </c>
      <c r="E1029" t="s">
        <v>18312</v>
      </c>
    </row>
    <row r="1030" spans="1:6">
      <c r="A1030" t="s">
        <v>16557</v>
      </c>
      <c r="B1030" t="s">
        <v>21333</v>
      </c>
      <c r="C1030" t="s">
        <v>16558</v>
      </c>
      <c r="D1030" t="s">
        <v>14244</v>
      </c>
      <c r="E1030" t="s">
        <v>14532</v>
      </c>
    </row>
    <row r="1031" spans="1:6">
      <c r="A1031" t="s">
        <v>16226</v>
      </c>
      <c r="B1031" t="s">
        <v>21333</v>
      </c>
      <c r="C1031" t="s">
        <v>16227</v>
      </c>
      <c r="D1031" t="s">
        <v>14244</v>
      </c>
      <c r="E1031" t="s">
        <v>14532</v>
      </c>
    </row>
    <row r="1032" spans="1:6">
      <c r="A1032" t="s">
        <v>19687</v>
      </c>
      <c r="B1032" t="s">
        <v>21341</v>
      </c>
      <c r="C1032" t="s">
        <v>19688</v>
      </c>
      <c r="E1032" t="s">
        <v>19689</v>
      </c>
    </row>
    <row r="1033" spans="1:6">
      <c r="A1033" t="s">
        <v>19800</v>
      </c>
      <c r="B1033" t="s">
        <v>21341</v>
      </c>
      <c r="C1033" t="s">
        <v>19801</v>
      </c>
      <c r="E1033" t="s">
        <v>19802</v>
      </c>
    </row>
    <row r="1034" spans="1:6">
      <c r="A1034" t="s">
        <v>19906</v>
      </c>
      <c r="B1034" t="s">
        <v>21341</v>
      </c>
      <c r="C1034" t="s">
        <v>19907</v>
      </c>
      <c r="E1034" t="s">
        <v>19908</v>
      </c>
    </row>
    <row r="1035" spans="1:6">
      <c r="A1035" t="s">
        <v>11673</v>
      </c>
      <c r="B1035" t="s">
        <v>21332</v>
      </c>
      <c r="C1035" t="s">
        <v>11674</v>
      </c>
      <c r="E1035" t="s">
        <v>11675</v>
      </c>
    </row>
    <row r="1036" spans="1:6">
      <c r="A1036" t="s">
        <v>20015</v>
      </c>
      <c r="B1036" t="s">
        <v>21341</v>
      </c>
      <c r="C1036" t="s">
        <v>20016</v>
      </c>
      <c r="E1036" t="s">
        <v>20017</v>
      </c>
    </row>
    <row r="1037" spans="1:6">
      <c r="A1037" t="s">
        <v>20630</v>
      </c>
      <c r="B1037" t="s">
        <v>21341</v>
      </c>
      <c r="C1037" t="s">
        <v>20118</v>
      </c>
      <c r="E1037" t="s">
        <v>20119</v>
      </c>
    </row>
    <row r="1038" spans="1:6">
      <c r="A1038" t="s">
        <v>18498</v>
      </c>
      <c r="B1038" t="s">
        <v>21341</v>
      </c>
      <c r="C1038" t="s">
        <v>18499</v>
      </c>
      <c r="E1038" t="s">
        <v>18500</v>
      </c>
    </row>
    <row r="1039" spans="1:6">
      <c r="A1039" t="s">
        <v>18628</v>
      </c>
      <c r="B1039" t="s">
        <v>21341</v>
      </c>
      <c r="C1039" t="s">
        <v>18629</v>
      </c>
      <c r="E1039" t="s">
        <v>18630</v>
      </c>
      <c r="F1039" t="s">
        <v>18631</v>
      </c>
    </row>
    <row r="1040" spans="1:6">
      <c r="A1040" t="s">
        <v>16693</v>
      </c>
      <c r="B1040" t="s">
        <v>21333</v>
      </c>
      <c r="C1040" t="s">
        <v>16694</v>
      </c>
      <c r="D1040" t="s">
        <v>14244</v>
      </c>
      <c r="E1040" t="s">
        <v>16695</v>
      </c>
      <c r="F1040" t="s">
        <v>16696</v>
      </c>
    </row>
    <row r="1041" spans="1:6">
      <c r="A1041" t="s">
        <v>7502</v>
      </c>
      <c r="B1041" t="s">
        <v>21507</v>
      </c>
      <c r="C1041" t="s">
        <v>7503</v>
      </c>
      <c r="E1041" t="s">
        <v>7504</v>
      </c>
    </row>
    <row r="1042" spans="1:6">
      <c r="A1042" t="s">
        <v>15699</v>
      </c>
      <c r="B1042" t="s">
        <v>21333</v>
      </c>
      <c r="C1042" t="s">
        <v>15700</v>
      </c>
      <c r="D1042" t="s">
        <v>15701</v>
      </c>
      <c r="E1042" t="s">
        <v>15702</v>
      </c>
      <c r="F1042" t="s">
        <v>15703</v>
      </c>
    </row>
    <row r="1043" spans="1:6">
      <c r="A1043" t="s">
        <v>18750</v>
      </c>
      <c r="B1043" t="s">
        <v>21341</v>
      </c>
      <c r="C1043" t="s">
        <v>15700</v>
      </c>
      <c r="E1043" t="s">
        <v>9589</v>
      </c>
    </row>
    <row r="1044" spans="1:6">
      <c r="A1044" t="s">
        <v>14963</v>
      </c>
      <c r="B1044" t="s">
        <v>21333</v>
      </c>
      <c r="C1044" t="s">
        <v>14964</v>
      </c>
      <c r="E1044" t="s">
        <v>14965</v>
      </c>
    </row>
    <row r="1045" spans="1:6">
      <c r="A1045" t="s">
        <v>7539</v>
      </c>
      <c r="B1045" t="s">
        <v>21507</v>
      </c>
      <c r="C1045" t="s">
        <v>7540</v>
      </c>
      <c r="E1045" t="s">
        <v>7541</v>
      </c>
    </row>
    <row r="1046" spans="1:6">
      <c r="A1046" t="s">
        <v>18886</v>
      </c>
      <c r="B1046" t="s">
        <v>21341</v>
      </c>
      <c r="C1046" t="s">
        <v>7540</v>
      </c>
      <c r="E1046" t="s">
        <v>18887</v>
      </c>
    </row>
    <row r="1047" spans="1:6">
      <c r="A1047" t="s">
        <v>7467</v>
      </c>
      <c r="B1047" t="s">
        <v>21507</v>
      </c>
      <c r="C1047" t="s">
        <v>7468</v>
      </c>
      <c r="E1047" t="s">
        <v>7469</v>
      </c>
    </row>
    <row r="1048" spans="1:6">
      <c r="A1048" t="s">
        <v>20608</v>
      </c>
      <c r="B1048" t="s">
        <v>21341</v>
      </c>
      <c r="C1048" t="s">
        <v>19025</v>
      </c>
      <c r="E1048" t="s">
        <v>19026</v>
      </c>
      <c r="F1048" t="s">
        <v>19027</v>
      </c>
    </row>
    <row r="1049" spans="1:6">
      <c r="A1049" t="s">
        <v>15842</v>
      </c>
      <c r="B1049" t="s">
        <v>21333</v>
      </c>
      <c r="C1049" t="s">
        <v>15843</v>
      </c>
      <c r="D1049" t="s">
        <v>15844</v>
      </c>
      <c r="E1049" t="s">
        <v>15845</v>
      </c>
    </row>
    <row r="1050" spans="1:6">
      <c r="A1050" t="s">
        <v>15482</v>
      </c>
      <c r="B1050" t="s">
        <v>21333</v>
      </c>
      <c r="C1050" t="s">
        <v>15483</v>
      </c>
      <c r="E1050" t="s">
        <v>15484</v>
      </c>
    </row>
    <row r="1051" spans="1:6">
      <c r="A1051" t="s">
        <v>19163</v>
      </c>
      <c r="B1051" t="s">
        <v>21341</v>
      </c>
      <c r="C1051" t="s">
        <v>15483</v>
      </c>
      <c r="E1051" t="s">
        <v>19164</v>
      </c>
    </row>
    <row r="1052" spans="1:6">
      <c r="A1052" t="s">
        <v>19390</v>
      </c>
      <c r="B1052" t="s">
        <v>21341</v>
      </c>
      <c r="C1052" t="s">
        <v>19391</v>
      </c>
      <c r="E1052" t="s">
        <v>19392</v>
      </c>
      <c r="F1052" t="s">
        <v>19393</v>
      </c>
    </row>
    <row r="1053" spans="1:6">
      <c r="A1053" t="s">
        <v>16669</v>
      </c>
      <c r="B1053" t="s">
        <v>21333</v>
      </c>
      <c r="C1053" t="s">
        <v>16670</v>
      </c>
      <c r="E1053" t="s">
        <v>4930</v>
      </c>
    </row>
    <row r="1054" spans="1:6">
      <c r="A1054" t="s">
        <v>19814</v>
      </c>
      <c r="B1054" t="s">
        <v>21341</v>
      </c>
      <c r="C1054" t="s">
        <v>16670</v>
      </c>
      <c r="E1054" t="s">
        <v>18312</v>
      </c>
    </row>
    <row r="1055" spans="1:6">
      <c r="A1055" t="s">
        <v>20587</v>
      </c>
      <c r="B1055" t="s">
        <v>21341</v>
      </c>
      <c r="C1055" t="s">
        <v>19917</v>
      </c>
      <c r="E1055" t="s">
        <v>18312</v>
      </c>
    </row>
    <row r="1056" spans="1:6">
      <c r="A1056" t="s">
        <v>16014</v>
      </c>
      <c r="B1056" t="s">
        <v>21333</v>
      </c>
      <c r="C1056" t="s">
        <v>16015</v>
      </c>
      <c r="D1056" t="s">
        <v>1093</v>
      </c>
      <c r="E1056" t="s">
        <v>16016</v>
      </c>
    </row>
    <row r="1057" spans="1:6">
      <c r="A1057" t="s">
        <v>7595</v>
      </c>
      <c r="B1057" t="s">
        <v>21507</v>
      </c>
      <c r="C1057" t="s">
        <v>7596</v>
      </c>
      <c r="E1057" t="s">
        <v>7597</v>
      </c>
    </row>
    <row r="1058" spans="1:6">
      <c r="A1058" t="s">
        <v>15645</v>
      </c>
      <c r="B1058" t="s">
        <v>21333</v>
      </c>
      <c r="C1058" t="s">
        <v>7596</v>
      </c>
      <c r="E1058" t="s">
        <v>15646</v>
      </c>
    </row>
    <row r="1059" spans="1:6">
      <c r="A1059" t="s">
        <v>14917</v>
      </c>
      <c r="B1059" t="s">
        <v>21333</v>
      </c>
      <c r="C1059" t="s">
        <v>14918</v>
      </c>
      <c r="E1059" t="s">
        <v>14919</v>
      </c>
      <c r="F1059" t="s">
        <v>14920</v>
      </c>
    </row>
    <row r="1060" spans="1:6">
      <c r="A1060" t="s">
        <v>20029</v>
      </c>
      <c r="B1060" t="s">
        <v>21341</v>
      </c>
      <c r="C1060" t="s">
        <v>20030</v>
      </c>
      <c r="E1060" t="s">
        <v>20031</v>
      </c>
    </row>
    <row r="1061" spans="1:6">
      <c r="A1061" t="s">
        <v>14530</v>
      </c>
      <c r="B1061" t="s">
        <v>21333</v>
      </c>
      <c r="C1061" t="s">
        <v>14531</v>
      </c>
      <c r="D1061" t="s">
        <v>14244</v>
      </c>
      <c r="E1061" t="s">
        <v>14532</v>
      </c>
    </row>
    <row r="1062" spans="1:6">
      <c r="A1062" t="s">
        <v>16776</v>
      </c>
      <c r="B1062" t="s">
        <v>21333</v>
      </c>
      <c r="C1062" t="s">
        <v>16777</v>
      </c>
      <c r="D1062" t="s">
        <v>14244</v>
      </c>
      <c r="E1062" t="s">
        <v>14532</v>
      </c>
    </row>
    <row r="1063" spans="1:6">
      <c r="A1063" t="s">
        <v>20356</v>
      </c>
      <c r="B1063" t="s">
        <v>21323</v>
      </c>
      <c r="C1063" t="s">
        <v>20357</v>
      </c>
      <c r="E1063" t="s">
        <v>18373</v>
      </c>
    </row>
    <row r="1064" spans="1:6">
      <c r="A1064" t="s">
        <v>11544</v>
      </c>
      <c r="B1064" t="s">
        <v>21332</v>
      </c>
      <c r="C1064" t="s">
        <v>11545</v>
      </c>
      <c r="E1064" t="s">
        <v>11546</v>
      </c>
    </row>
    <row r="1065" spans="1:6">
      <c r="A1065" t="s">
        <v>18390</v>
      </c>
      <c r="B1065" t="s">
        <v>21341</v>
      </c>
      <c r="C1065" t="s">
        <v>18391</v>
      </c>
      <c r="E1065" t="s">
        <v>1924</v>
      </c>
    </row>
    <row r="1066" spans="1:6">
      <c r="A1066" t="s">
        <v>18904</v>
      </c>
      <c r="B1066" t="s">
        <v>21341</v>
      </c>
      <c r="C1066" t="s">
        <v>18905</v>
      </c>
      <c r="E1066" t="s">
        <v>18906</v>
      </c>
    </row>
    <row r="1067" spans="1:6">
      <c r="A1067" t="s">
        <v>19045</v>
      </c>
      <c r="B1067" t="s">
        <v>21341</v>
      </c>
      <c r="C1067" t="s">
        <v>19046</v>
      </c>
      <c r="E1067" t="s">
        <v>18906</v>
      </c>
    </row>
    <row r="1068" spans="1:6">
      <c r="A1068" t="s">
        <v>15805</v>
      </c>
      <c r="B1068" t="s">
        <v>21333</v>
      </c>
      <c r="C1068" t="s">
        <v>15806</v>
      </c>
      <c r="D1068" t="s">
        <v>15807</v>
      </c>
      <c r="E1068" t="s">
        <v>15808</v>
      </c>
      <c r="F1068" t="s">
        <v>15809</v>
      </c>
    </row>
    <row r="1069" spans="1:6">
      <c r="A1069" t="s">
        <v>19412</v>
      </c>
      <c r="B1069" t="s">
        <v>21341</v>
      </c>
      <c r="C1069" t="s">
        <v>15806</v>
      </c>
      <c r="E1069" t="s">
        <v>19413</v>
      </c>
    </row>
    <row r="1070" spans="1:6">
      <c r="A1070" t="s">
        <v>15062</v>
      </c>
      <c r="B1070" t="s">
        <v>21333</v>
      </c>
      <c r="C1070" t="s">
        <v>15063</v>
      </c>
      <c r="D1070" t="s">
        <v>1593</v>
      </c>
      <c r="E1070" t="s">
        <v>15064</v>
      </c>
    </row>
    <row r="1071" spans="1:6">
      <c r="A1071" t="s">
        <v>7352</v>
      </c>
      <c r="B1071" t="s">
        <v>21507</v>
      </c>
      <c r="C1071" t="s">
        <v>7353</v>
      </c>
      <c r="E1071" t="s">
        <v>7354</v>
      </c>
    </row>
    <row r="1072" spans="1:6">
      <c r="A1072" t="s">
        <v>11455</v>
      </c>
      <c r="B1072" t="s">
        <v>21332</v>
      </c>
      <c r="C1072" t="s">
        <v>7353</v>
      </c>
      <c r="E1072" t="s">
        <v>11456</v>
      </c>
    </row>
    <row r="1073" spans="1:6">
      <c r="A1073" t="s">
        <v>19514</v>
      </c>
      <c r="B1073" t="s">
        <v>21341</v>
      </c>
      <c r="C1073" t="s">
        <v>7353</v>
      </c>
      <c r="E1073" t="s">
        <v>19413</v>
      </c>
    </row>
    <row r="1074" spans="1:6">
      <c r="A1074" t="s">
        <v>14697</v>
      </c>
      <c r="B1074" t="s">
        <v>21333</v>
      </c>
      <c r="C1074" t="s">
        <v>14698</v>
      </c>
      <c r="D1074" t="s">
        <v>1593</v>
      </c>
      <c r="E1074" t="s">
        <v>14699</v>
      </c>
    </row>
    <row r="1075" spans="1:6">
      <c r="A1075" t="s">
        <v>7306</v>
      </c>
      <c r="B1075" t="s">
        <v>21507</v>
      </c>
      <c r="C1075" t="s">
        <v>7307</v>
      </c>
      <c r="E1075" t="s">
        <v>7308</v>
      </c>
    </row>
    <row r="1076" spans="1:6">
      <c r="A1076" t="s">
        <v>12520</v>
      </c>
      <c r="B1076" t="s">
        <v>21332</v>
      </c>
      <c r="C1076" t="s">
        <v>12521</v>
      </c>
      <c r="E1076" t="s">
        <v>12522</v>
      </c>
    </row>
    <row r="1077" spans="1:6">
      <c r="A1077" t="s">
        <v>20604</v>
      </c>
      <c r="B1077" t="s">
        <v>21341</v>
      </c>
      <c r="C1077" t="s">
        <v>18454</v>
      </c>
      <c r="E1077" t="s">
        <v>18455</v>
      </c>
    </row>
    <row r="1078" spans="1:6">
      <c r="A1078" t="s">
        <v>20595</v>
      </c>
      <c r="B1078" t="s">
        <v>21341</v>
      </c>
      <c r="C1078" t="s">
        <v>19825</v>
      </c>
      <c r="E1078" t="s">
        <v>19826</v>
      </c>
      <c r="F1078" t="s">
        <v>19827</v>
      </c>
    </row>
    <row r="1079" spans="1:6">
      <c r="A1079" t="s">
        <v>7381</v>
      </c>
      <c r="B1079" t="s">
        <v>21507</v>
      </c>
      <c r="C1079" t="s">
        <v>7382</v>
      </c>
      <c r="E1079" t="s">
        <v>7383</v>
      </c>
    </row>
    <row r="1080" spans="1:6">
      <c r="A1080" t="s">
        <v>16090</v>
      </c>
      <c r="B1080" t="s">
        <v>21333</v>
      </c>
      <c r="C1080" t="s">
        <v>16091</v>
      </c>
      <c r="E1080" t="s">
        <v>14222</v>
      </c>
    </row>
    <row r="1081" spans="1:6">
      <c r="A1081" t="s">
        <v>15403</v>
      </c>
      <c r="B1081" t="s">
        <v>21333</v>
      </c>
      <c r="C1081" t="s">
        <v>15404</v>
      </c>
      <c r="D1081" t="s">
        <v>1093</v>
      </c>
      <c r="E1081" t="s">
        <v>15405</v>
      </c>
      <c r="F1081" t="s">
        <v>15406</v>
      </c>
    </row>
    <row r="1082" spans="1:6">
      <c r="A1082" t="s">
        <v>12314</v>
      </c>
      <c r="B1082" t="s">
        <v>21332</v>
      </c>
      <c r="C1082" t="s">
        <v>12315</v>
      </c>
      <c r="E1082" t="s">
        <v>12316</v>
      </c>
    </row>
    <row r="1083" spans="1:6">
      <c r="A1083" t="s">
        <v>19931</v>
      </c>
      <c r="B1083" t="s">
        <v>21341</v>
      </c>
      <c r="C1083" t="s">
        <v>19932</v>
      </c>
      <c r="E1083" t="s">
        <v>19933</v>
      </c>
    </row>
    <row r="1084" spans="1:6">
      <c r="A1084" t="s">
        <v>20635</v>
      </c>
      <c r="B1084" t="s">
        <v>21341</v>
      </c>
      <c r="C1084" t="s">
        <v>20042</v>
      </c>
      <c r="E1084" t="s">
        <v>20043</v>
      </c>
    </row>
    <row r="1085" spans="1:6">
      <c r="A1085" t="s">
        <v>18246</v>
      </c>
      <c r="B1085" t="s">
        <v>21341</v>
      </c>
      <c r="C1085" t="s">
        <v>18247</v>
      </c>
      <c r="E1085" t="s">
        <v>18248</v>
      </c>
      <c r="F1085" t="s">
        <v>18249</v>
      </c>
    </row>
    <row r="1086" spans="1:6">
      <c r="A1086" t="s">
        <v>18530</v>
      </c>
      <c r="B1086" t="s">
        <v>21341</v>
      </c>
      <c r="C1086" t="s">
        <v>18531</v>
      </c>
      <c r="E1086" t="s">
        <v>18312</v>
      </c>
    </row>
    <row r="1087" spans="1:6">
      <c r="A1087" t="s">
        <v>14411</v>
      </c>
      <c r="B1087" t="s">
        <v>21333</v>
      </c>
      <c r="C1087" t="s">
        <v>14412</v>
      </c>
      <c r="E1087" t="s">
        <v>14413</v>
      </c>
    </row>
    <row r="1088" spans="1:6">
      <c r="A1088" t="s">
        <v>16697</v>
      </c>
      <c r="B1088" t="s">
        <v>21333</v>
      </c>
      <c r="C1088" t="s">
        <v>14412</v>
      </c>
      <c r="E1088" t="s">
        <v>16698</v>
      </c>
    </row>
    <row r="1089" spans="1:6">
      <c r="A1089" t="s">
        <v>15704</v>
      </c>
      <c r="B1089" t="s">
        <v>21333</v>
      </c>
      <c r="C1089" t="s">
        <v>15705</v>
      </c>
      <c r="D1089" t="s">
        <v>15706</v>
      </c>
      <c r="E1089" t="s">
        <v>15707</v>
      </c>
      <c r="F1089" t="s">
        <v>15708</v>
      </c>
    </row>
    <row r="1090" spans="1:6">
      <c r="A1090" t="s">
        <v>15346</v>
      </c>
      <c r="B1090" t="s">
        <v>21333</v>
      </c>
      <c r="C1090" t="s">
        <v>15347</v>
      </c>
      <c r="D1090" t="s">
        <v>15348</v>
      </c>
      <c r="E1090" t="s">
        <v>15349</v>
      </c>
    </row>
    <row r="1091" spans="1:6">
      <c r="A1091" t="s">
        <v>14966</v>
      </c>
      <c r="B1091" t="s">
        <v>21333</v>
      </c>
      <c r="C1091" t="s">
        <v>14967</v>
      </c>
      <c r="D1091" t="s">
        <v>14244</v>
      </c>
      <c r="E1091" t="s">
        <v>14532</v>
      </c>
    </row>
    <row r="1092" spans="1:6">
      <c r="A1092" t="s">
        <v>14587</v>
      </c>
      <c r="B1092" t="s">
        <v>21333</v>
      </c>
      <c r="C1092" t="s">
        <v>14588</v>
      </c>
      <c r="D1092" t="s">
        <v>14244</v>
      </c>
      <c r="E1092" t="s">
        <v>14532</v>
      </c>
    </row>
    <row r="1093" spans="1:6">
      <c r="A1093" t="s">
        <v>20195</v>
      </c>
      <c r="B1093" t="s">
        <v>21323</v>
      </c>
      <c r="C1093" t="s">
        <v>20196</v>
      </c>
      <c r="E1093" t="s">
        <v>20197</v>
      </c>
    </row>
    <row r="1094" spans="1:6">
      <c r="A1094" t="s">
        <v>5414</v>
      </c>
      <c r="B1094" t="s">
        <v>21326</v>
      </c>
      <c r="C1094" t="s">
        <v>5415</v>
      </c>
      <c r="E1094" t="s">
        <v>5416</v>
      </c>
    </row>
    <row r="1095" spans="1:6">
      <c r="A1095" t="s">
        <v>16861</v>
      </c>
      <c r="B1095" t="s">
        <v>21333</v>
      </c>
      <c r="C1095" t="s">
        <v>16862</v>
      </c>
      <c r="E1095" t="s">
        <v>16863</v>
      </c>
    </row>
    <row r="1096" spans="1:6">
      <c r="A1096" t="s">
        <v>18922</v>
      </c>
      <c r="B1096" t="s">
        <v>21341</v>
      </c>
      <c r="C1096" t="s">
        <v>16862</v>
      </c>
      <c r="E1096" t="s">
        <v>18923</v>
      </c>
      <c r="F1096" t="s">
        <v>18924</v>
      </c>
    </row>
    <row r="1097" spans="1:6">
      <c r="A1097" t="s">
        <v>16537</v>
      </c>
      <c r="B1097" t="s">
        <v>21333</v>
      </c>
      <c r="C1097" t="s">
        <v>16538</v>
      </c>
      <c r="D1097" t="s">
        <v>14128</v>
      </c>
      <c r="E1097" t="s">
        <v>16539</v>
      </c>
    </row>
    <row r="1098" spans="1:6">
      <c r="A1098" t="s">
        <v>19185</v>
      </c>
      <c r="B1098" t="s">
        <v>21341</v>
      </c>
      <c r="C1098" t="s">
        <v>16538</v>
      </c>
      <c r="E1098" t="s">
        <v>19186</v>
      </c>
    </row>
    <row r="1099" spans="1:6">
      <c r="A1099" t="s">
        <v>12244</v>
      </c>
      <c r="B1099" t="s">
        <v>21332</v>
      </c>
      <c r="C1099" t="s">
        <v>12245</v>
      </c>
      <c r="E1099" t="s">
        <v>12246</v>
      </c>
    </row>
    <row r="1100" spans="1:6">
      <c r="A1100" t="s">
        <v>7406</v>
      </c>
      <c r="B1100" t="s">
        <v>21507</v>
      </c>
      <c r="C1100" t="s">
        <v>7407</v>
      </c>
      <c r="E1100" t="s">
        <v>7408</v>
      </c>
      <c r="F1100" t="s">
        <v>7409</v>
      </c>
    </row>
    <row r="1101" spans="1:6">
      <c r="A1101" t="s">
        <v>18715</v>
      </c>
      <c r="B1101" t="s">
        <v>21341</v>
      </c>
      <c r="C1101" t="s">
        <v>18716</v>
      </c>
      <c r="E1101" t="s">
        <v>18717</v>
      </c>
    </row>
    <row r="1102" spans="1:6">
      <c r="A1102" t="s">
        <v>7292</v>
      </c>
      <c r="B1102" t="s">
        <v>21507</v>
      </c>
      <c r="C1102" t="s">
        <v>7293</v>
      </c>
      <c r="E1102" t="s">
        <v>7294</v>
      </c>
    </row>
    <row r="1103" spans="1:6">
      <c r="A1103" t="s">
        <v>15155</v>
      </c>
      <c r="B1103" t="s">
        <v>21333</v>
      </c>
      <c r="C1103" t="s">
        <v>15156</v>
      </c>
      <c r="D1103" t="s">
        <v>15157</v>
      </c>
      <c r="E1103" t="s">
        <v>15158</v>
      </c>
    </row>
    <row r="1104" spans="1:6">
      <c r="A1104" t="s">
        <v>19524</v>
      </c>
      <c r="B1104" t="s">
        <v>21341</v>
      </c>
      <c r="C1104" t="s">
        <v>15156</v>
      </c>
      <c r="E1104" t="s">
        <v>19525</v>
      </c>
    </row>
    <row r="1105" spans="1:6">
      <c r="A1105" t="s">
        <v>12241</v>
      </c>
      <c r="B1105" t="s">
        <v>21332</v>
      </c>
      <c r="C1105" t="s">
        <v>12242</v>
      </c>
      <c r="E1105" t="s">
        <v>12243</v>
      </c>
    </row>
    <row r="1106" spans="1:6">
      <c r="A1106" t="s">
        <v>14353</v>
      </c>
      <c r="B1106" t="s">
        <v>21333</v>
      </c>
      <c r="C1106" t="s">
        <v>14354</v>
      </c>
      <c r="D1106" t="s">
        <v>14355</v>
      </c>
      <c r="E1106" t="s">
        <v>14356</v>
      </c>
    </row>
    <row r="1107" spans="1:6">
      <c r="A1107" t="s">
        <v>16671</v>
      </c>
      <c r="B1107" t="s">
        <v>21333</v>
      </c>
      <c r="C1107" t="s">
        <v>16672</v>
      </c>
      <c r="D1107" t="s">
        <v>16673</v>
      </c>
      <c r="E1107" t="s">
        <v>16674</v>
      </c>
    </row>
    <row r="1108" spans="1:6">
      <c r="A1108" t="s">
        <v>16340</v>
      </c>
      <c r="B1108" t="s">
        <v>21333</v>
      </c>
      <c r="C1108" t="s">
        <v>16341</v>
      </c>
      <c r="D1108" t="s">
        <v>15844</v>
      </c>
      <c r="E1108" t="s">
        <v>16342</v>
      </c>
    </row>
    <row r="1109" spans="1:6">
      <c r="A1109" t="s">
        <v>7625</v>
      </c>
      <c r="B1109" t="s">
        <v>21507</v>
      </c>
      <c r="C1109" t="s">
        <v>7626</v>
      </c>
      <c r="D1109" t="s">
        <v>248</v>
      </c>
      <c r="E1109" t="s">
        <v>7627</v>
      </c>
      <c r="F1109" t="s">
        <v>7628</v>
      </c>
    </row>
    <row r="1110" spans="1:6">
      <c r="A1110" t="s">
        <v>16017</v>
      </c>
      <c r="B1110" t="s">
        <v>21333</v>
      </c>
      <c r="C1110" t="s">
        <v>16018</v>
      </c>
      <c r="D1110" t="s">
        <v>16019</v>
      </c>
      <c r="E1110" t="s">
        <v>16020</v>
      </c>
    </row>
    <row r="1111" spans="1:6">
      <c r="A1111" t="s">
        <v>18272</v>
      </c>
      <c r="B1111" t="s">
        <v>21341</v>
      </c>
      <c r="C1111" t="s">
        <v>16018</v>
      </c>
      <c r="E1111" t="s">
        <v>18273</v>
      </c>
      <c r="F1111" t="s">
        <v>18274</v>
      </c>
    </row>
    <row r="1112" spans="1:6">
      <c r="A1112" t="s">
        <v>16817</v>
      </c>
      <c r="B1112" t="s">
        <v>21333</v>
      </c>
      <c r="C1112" t="s">
        <v>16818</v>
      </c>
      <c r="E1112" t="s">
        <v>16819</v>
      </c>
      <c r="F1112" t="s">
        <v>16820</v>
      </c>
    </row>
    <row r="1113" spans="1:6">
      <c r="A1113" t="s">
        <v>18543</v>
      </c>
      <c r="B1113" t="s">
        <v>21341</v>
      </c>
      <c r="C1113" t="s">
        <v>18544</v>
      </c>
      <c r="E1113" t="s">
        <v>18545</v>
      </c>
    </row>
    <row r="1114" spans="1:6">
      <c r="A1114" t="s">
        <v>5382</v>
      </c>
      <c r="B1114" t="s">
        <v>21326</v>
      </c>
      <c r="C1114" t="s">
        <v>5383</v>
      </c>
      <c r="E1114" t="s">
        <v>5384</v>
      </c>
    </row>
    <row r="1115" spans="1:6">
      <c r="A1115" t="s">
        <v>15831</v>
      </c>
      <c r="B1115" t="s">
        <v>21333</v>
      </c>
      <c r="C1115" t="s">
        <v>5383</v>
      </c>
      <c r="D1115" t="s">
        <v>14379</v>
      </c>
      <c r="E1115" t="s">
        <v>15832</v>
      </c>
      <c r="F1115" t="s">
        <v>15833</v>
      </c>
    </row>
    <row r="1116" spans="1:6">
      <c r="A1116" t="s">
        <v>20590</v>
      </c>
      <c r="B1116" t="s">
        <v>21341</v>
      </c>
      <c r="C1116" t="s">
        <v>18676</v>
      </c>
      <c r="E1116" t="s">
        <v>18677</v>
      </c>
    </row>
    <row r="1117" spans="1:6">
      <c r="A1117" t="s">
        <v>18800</v>
      </c>
      <c r="B1117" t="s">
        <v>21341</v>
      </c>
      <c r="C1117" t="s">
        <v>18676</v>
      </c>
      <c r="E1117" t="s">
        <v>18801</v>
      </c>
    </row>
    <row r="1118" spans="1:6">
      <c r="A1118" t="s">
        <v>14728</v>
      </c>
      <c r="B1118" t="s">
        <v>21333</v>
      </c>
      <c r="C1118" t="s">
        <v>14729</v>
      </c>
      <c r="D1118" t="s">
        <v>14730</v>
      </c>
      <c r="E1118" t="s">
        <v>14731</v>
      </c>
    </row>
    <row r="1119" spans="1:6">
      <c r="A1119" t="s">
        <v>18942</v>
      </c>
      <c r="B1119" t="s">
        <v>21341</v>
      </c>
      <c r="C1119" t="s">
        <v>18943</v>
      </c>
      <c r="E1119" t="s">
        <v>18944</v>
      </c>
      <c r="F1119" t="s">
        <v>18945</v>
      </c>
    </row>
    <row r="1120" spans="1:6">
      <c r="A1120" t="s">
        <v>16960</v>
      </c>
      <c r="B1120" t="s">
        <v>21333</v>
      </c>
      <c r="C1120" t="s">
        <v>16961</v>
      </c>
      <c r="D1120" t="s">
        <v>15050</v>
      </c>
      <c r="E1120" t="s">
        <v>16962</v>
      </c>
    </row>
    <row r="1121" spans="1:6">
      <c r="A1121" t="s">
        <v>16304</v>
      </c>
      <c r="B1121" t="s">
        <v>21333</v>
      </c>
      <c r="C1121" t="s">
        <v>16305</v>
      </c>
      <c r="E1121" t="s">
        <v>8524</v>
      </c>
    </row>
    <row r="1122" spans="1:6">
      <c r="A1122" t="s">
        <v>15968</v>
      </c>
      <c r="B1122" t="s">
        <v>21333</v>
      </c>
      <c r="C1122" t="s">
        <v>15969</v>
      </c>
      <c r="E1122" t="s">
        <v>14155</v>
      </c>
    </row>
    <row r="1123" spans="1:6">
      <c r="A1123" t="s">
        <v>20326</v>
      </c>
      <c r="B1123" t="s">
        <v>21323</v>
      </c>
      <c r="C1123" t="s">
        <v>20327</v>
      </c>
      <c r="E1123" t="s">
        <v>18635</v>
      </c>
    </row>
    <row r="1124" spans="1:6">
      <c r="A1124" t="s">
        <v>20600</v>
      </c>
      <c r="B1124" t="s">
        <v>21341</v>
      </c>
      <c r="C1124" t="s">
        <v>19070</v>
      </c>
      <c r="E1124" t="s">
        <v>19071</v>
      </c>
      <c r="F1124" t="s">
        <v>19072</v>
      </c>
    </row>
    <row r="1125" spans="1:6">
      <c r="A1125" t="s">
        <v>14478</v>
      </c>
      <c r="B1125" t="s">
        <v>21333</v>
      </c>
      <c r="C1125" t="s">
        <v>14479</v>
      </c>
      <c r="D1125" t="s">
        <v>14244</v>
      </c>
      <c r="E1125" t="s">
        <v>14480</v>
      </c>
      <c r="F1125" t="s">
        <v>14481</v>
      </c>
    </row>
    <row r="1126" spans="1:6">
      <c r="A1126" t="s">
        <v>19199</v>
      </c>
      <c r="B1126" t="s">
        <v>21341</v>
      </c>
      <c r="C1126" t="s">
        <v>19200</v>
      </c>
      <c r="E1126" t="s">
        <v>19201</v>
      </c>
      <c r="F1126" t="s">
        <v>19202</v>
      </c>
    </row>
    <row r="1127" spans="1:6">
      <c r="A1127" t="s">
        <v>12102</v>
      </c>
      <c r="B1127" t="s">
        <v>21332</v>
      </c>
      <c r="C1127" t="s">
        <v>12103</v>
      </c>
      <c r="E1127" t="s">
        <v>12104</v>
      </c>
    </row>
    <row r="1128" spans="1:6">
      <c r="A1128" t="s">
        <v>19436</v>
      </c>
      <c r="B1128" t="s">
        <v>21341</v>
      </c>
      <c r="C1128" t="s">
        <v>19437</v>
      </c>
      <c r="E1128" t="s">
        <v>19438</v>
      </c>
    </row>
    <row r="1129" spans="1:6">
      <c r="A1129" t="s">
        <v>16121</v>
      </c>
      <c r="B1129" t="s">
        <v>21333</v>
      </c>
      <c r="C1129" t="s">
        <v>16122</v>
      </c>
      <c r="D1129" t="s">
        <v>906</v>
      </c>
      <c r="E1129" t="s">
        <v>16123</v>
      </c>
    </row>
    <row r="1130" spans="1:6">
      <c r="A1130" t="s">
        <v>15796</v>
      </c>
      <c r="B1130" t="s">
        <v>21333</v>
      </c>
      <c r="C1130" t="s">
        <v>15797</v>
      </c>
      <c r="E1130" t="s">
        <v>15798</v>
      </c>
    </row>
    <row r="1131" spans="1:6">
      <c r="A1131" t="s">
        <v>19536</v>
      </c>
      <c r="B1131" t="s">
        <v>21341</v>
      </c>
      <c r="C1131" t="s">
        <v>15797</v>
      </c>
      <c r="E1131" t="s">
        <v>18312</v>
      </c>
    </row>
    <row r="1132" spans="1:6">
      <c r="A1132" t="s">
        <v>19630</v>
      </c>
      <c r="B1132" t="s">
        <v>21341</v>
      </c>
      <c r="C1132" t="s">
        <v>19631</v>
      </c>
      <c r="E1132" t="s">
        <v>19632</v>
      </c>
    </row>
    <row r="1133" spans="1:6">
      <c r="A1133" t="s">
        <v>19739</v>
      </c>
      <c r="B1133" t="s">
        <v>21341</v>
      </c>
      <c r="C1133" t="s">
        <v>19740</v>
      </c>
      <c r="E1133" t="s">
        <v>19741</v>
      </c>
      <c r="F1133" t="s">
        <v>19742</v>
      </c>
    </row>
    <row r="1134" spans="1:6">
      <c r="A1134" t="s">
        <v>15048</v>
      </c>
      <c r="B1134" t="s">
        <v>21333</v>
      </c>
      <c r="C1134" t="s">
        <v>15049</v>
      </c>
      <c r="D1134" t="s">
        <v>15050</v>
      </c>
      <c r="E1134" t="s">
        <v>15051</v>
      </c>
    </row>
    <row r="1135" spans="1:6">
      <c r="A1135" t="s">
        <v>14239</v>
      </c>
      <c r="B1135" t="s">
        <v>21333</v>
      </c>
      <c r="C1135" t="s">
        <v>14240</v>
      </c>
      <c r="E1135" t="s">
        <v>14241</v>
      </c>
    </row>
    <row r="1136" spans="1:6">
      <c r="A1136" t="s">
        <v>16917</v>
      </c>
      <c r="B1136" t="s">
        <v>21333</v>
      </c>
      <c r="C1136" t="s">
        <v>16918</v>
      </c>
      <c r="D1136" t="s">
        <v>14244</v>
      </c>
      <c r="E1136" t="s">
        <v>14532</v>
      </c>
    </row>
    <row r="1137" spans="1:6">
      <c r="A1137" t="s">
        <v>16261</v>
      </c>
      <c r="B1137" t="s">
        <v>21333</v>
      </c>
      <c r="C1137" t="s">
        <v>16262</v>
      </c>
      <c r="D1137" t="s">
        <v>14244</v>
      </c>
      <c r="E1137" t="s">
        <v>14532</v>
      </c>
    </row>
    <row r="1138" spans="1:6">
      <c r="A1138" t="s">
        <v>15927</v>
      </c>
      <c r="B1138" t="s">
        <v>21333</v>
      </c>
      <c r="C1138" t="s">
        <v>15928</v>
      </c>
      <c r="D1138" t="s">
        <v>14244</v>
      </c>
      <c r="E1138" t="s">
        <v>14532</v>
      </c>
    </row>
    <row r="1139" spans="1:6">
      <c r="A1139" t="s">
        <v>20361</v>
      </c>
      <c r="B1139" t="s">
        <v>21323</v>
      </c>
      <c r="C1139" t="s">
        <v>15928</v>
      </c>
      <c r="E1139" t="s">
        <v>20362</v>
      </c>
    </row>
    <row r="1140" spans="1:6">
      <c r="A1140" t="s">
        <v>15554</v>
      </c>
      <c r="B1140" t="s">
        <v>21333</v>
      </c>
      <c r="C1140" t="s">
        <v>15555</v>
      </c>
      <c r="E1140" t="s">
        <v>15556</v>
      </c>
      <c r="F1140" t="s">
        <v>15557</v>
      </c>
    </row>
    <row r="1141" spans="1:6">
      <c r="A1141" t="s">
        <v>14837</v>
      </c>
      <c r="B1141" t="s">
        <v>21333</v>
      </c>
      <c r="C1141" t="s">
        <v>14838</v>
      </c>
      <c r="D1141" t="s">
        <v>14839</v>
      </c>
      <c r="E1141" t="s">
        <v>14840</v>
      </c>
      <c r="F1141" t="s">
        <v>14841</v>
      </c>
    </row>
    <row r="1142" spans="1:6">
      <c r="A1142" t="s">
        <v>14414</v>
      </c>
      <c r="B1142" t="s">
        <v>21333</v>
      </c>
      <c r="C1142" t="s">
        <v>14415</v>
      </c>
      <c r="D1142" t="s">
        <v>14128</v>
      </c>
      <c r="E1142" t="s">
        <v>14416</v>
      </c>
    </row>
    <row r="1143" spans="1:6">
      <c r="A1143" t="s">
        <v>16417</v>
      </c>
      <c r="B1143" t="s">
        <v>21333</v>
      </c>
      <c r="C1143" t="s">
        <v>16418</v>
      </c>
      <c r="D1143" t="s">
        <v>14244</v>
      </c>
      <c r="E1143" t="s">
        <v>14532</v>
      </c>
    </row>
    <row r="1144" spans="1:6">
      <c r="A1144" t="s">
        <v>16074</v>
      </c>
      <c r="B1144" t="s">
        <v>21333</v>
      </c>
      <c r="C1144" t="s">
        <v>16075</v>
      </c>
      <c r="D1144" t="s">
        <v>16076</v>
      </c>
      <c r="E1144" t="s">
        <v>16077</v>
      </c>
    </row>
    <row r="1145" spans="1:6">
      <c r="A1145" t="s">
        <v>5362</v>
      </c>
      <c r="B1145" t="s">
        <v>21326</v>
      </c>
      <c r="C1145" t="s">
        <v>5363</v>
      </c>
      <c r="E1145" t="s">
        <v>5364</v>
      </c>
    </row>
    <row r="1146" spans="1:6">
      <c r="A1146" t="s">
        <v>18295</v>
      </c>
      <c r="B1146" t="s">
        <v>21341</v>
      </c>
      <c r="C1146" t="s">
        <v>5363</v>
      </c>
      <c r="E1146" t="s">
        <v>1924</v>
      </c>
    </row>
    <row r="1147" spans="1:6">
      <c r="A1147" t="s">
        <v>14999</v>
      </c>
      <c r="B1147" t="s">
        <v>21333</v>
      </c>
      <c r="C1147" t="s">
        <v>15000</v>
      </c>
      <c r="D1147" t="s">
        <v>56</v>
      </c>
      <c r="E1147" t="s">
        <v>15001</v>
      </c>
      <c r="F1147" t="s">
        <v>15002</v>
      </c>
    </row>
    <row r="1148" spans="1:6">
      <c r="A1148" t="s">
        <v>14632</v>
      </c>
      <c r="B1148" t="s">
        <v>21333</v>
      </c>
      <c r="C1148" t="s">
        <v>14633</v>
      </c>
      <c r="D1148" t="s">
        <v>14128</v>
      </c>
      <c r="E1148" t="s">
        <v>14634</v>
      </c>
    </row>
    <row r="1149" spans="1:6">
      <c r="A1149" t="s">
        <v>18558</v>
      </c>
      <c r="B1149" t="s">
        <v>21341</v>
      </c>
      <c r="C1149" t="s">
        <v>14633</v>
      </c>
      <c r="E1149" t="s">
        <v>18559</v>
      </c>
    </row>
    <row r="1150" spans="1:6">
      <c r="A1150" t="s">
        <v>18697</v>
      </c>
      <c r="B1150" t="s">
        <v>21341</v>
      </c>
      <c r="C1150" t="s">
        <v>18698</v>
      </c>
      <c r="E1150" t="s">
        <v>18699</v>
      </c>
    </row>
    <row r="1151" spans="1:6">
      <c r="A1151" t="s">
        <v>16540</v>
      </c>
      <c r="B1151" t="s">
        <v>21333</v>
      </c>
      <c r="C1151" t="s">
        <v>16541</v>
      </c>
      <c r="E1151" t="s">
        <v>16542</v>
      </c>
    </row>
    <row r="1152" spans="1:6">
      <c r="A1152" t="s">
        <v>16211</v>
      </c>
      <c r="B1152" t="s">
        <v>21333</v>
      </c>
      <c r="C1152" t="s">
        <v>16212</v>
      </c>
      <c r="D1152" t="s">
        <v>14244</v>
      </c>
      <c r="E1152" t="s">
        <v>14532</v>
      </c>
    </row>
    <row r="1153" spans="1:6">
      <c r="A1153" t="s">
        <v>5340</v>
      </c>
      <c r="B1153" t="s">
        <v>21326</v>
      </c>
      <c r="C1153" t="s">
        <v>5341</v>
      </c>
      <c r="E1153" t="s">
        <v>5342</v>
      </c>
    </row>
    <row r="1154" spans="1:6">
      <c r="A1154" t="s">
        <v>18960</v>
      </c>
      <c r="B1154" t="s">
        <v>21341</v>
      </c>
      <c r="C1154" t="s">
        <v>5341</v>
      </c>
      <c r="E1154" t="s">
        <v>18961</v>
      </c>
      <c r="F1154" t="s">
        <v>18962</v>
      </c>
    </row>
    <row r="1155" spans="1:6">
      <c r="A1155" t="s">
        <v>15159</v>
      </c>
      <c r="B1155" t="s">
        <v>21333</v>
      </c>
      <c r="C1155" t="s">
        <v>15160</v>
      </c>
      <c r="E1155" t="s">
        <v>15161</v>
      </c>
      <c r="F1155" t="s">
        <v>15162</v>
      </c>
    </row>
    <row r="1156" spans="1:6">
      <c r="A1156" t="s">
        <v>5317</v>
      </c>
      <c r="B1156" t="s">
        <v>21326</v>
      </c>
      <c r="C1156" t="s">
        <v>5318</v>
      </c>
      <c r="E1156" t="s">
        <v>5319</v>
      </c>
    </row>
    <row r="1157" spans="1:6">
      <c r="A1157" t="s">
        <v>14776</v>
      </c>
      <c r="B1157" t="s">
        <v>21333</v>
      </c>
      <c r="C1157" t="s">
        <v>5318</v>
      </c>
      <c r="D1157" t="s">
        <v>14777</v>
      </c>
      <c r="E1157" t="s">
        <v>14778</v>
      </c>
    </row>
    <row r="1158" spans="1:6">
      <c r="A1158" t="s">
        <v>16380</v>
      </c>
      <c r="B1158" t="s">
        <v>21333</v>
      </c>
      <c r="C1158" t="s">
        <v>16381</v>
      </c>
      <c r="E1158" t="s">
        <v>16382</v>
      </c>
    </row>
    <row r="1159" spans="1:6">
      <c r="A1159" t="s">
        <v>16049</v>
      </c>
      <c r="B1159" t="s">
        <v>21333</v>
      </c>
      <c r="C1159" t="s">
        <v>16050</v>
      </c>
      <c r="E1159" t="s">
        <v>16051</v>
      </c>
    </row>
    <row r="1160" spans="1:6">
      <c r="A1160" t="s">
        <v>15692</v>
      </c>
      <c r="B1160" t="s">
        <v>21333</v>
      </c>
      <c r="C1160" t="s">
        <v>15693</v>
      </c>
      <c r="D1160" t="s">
        <v>14990</v>
      </c>
      <c r="E1160" t="s">
        <v>15694</v>
      </c>
    </row>
    <row r="1161" spans="1:6">
      <c r="A1161" t="s">
        <v>14947</v>
      </c>
      <c r="B1161" t="s">
        <v>21333</v>
      </c>
      <c r="C1161" t="s">
        <v>14948</v>
      </c>
      <c r="D1161" t="s">
        <v>14949</v>
      </c>
      <c r="E1161" t="s">
        <v>14950</v>
      </c>
      <c r="F1161" t="s">
        <v>14951</v>
      </c>
    </row>
    <row r="1162" spans="1:6">
      <c r="A1162" t="s">
        <v>19330</v>
      </c>
      <c r="B1162" t="s">
        <v>21341</v>
      </c>
      <c r="C1162" t="s">
        <v>19331</v>
      </c>
      <c r="E1162" t="s">
        <v>19105</v>
      </c>
    </row>
    <row r="1163" spans="1:6">
      <c r="A1163" t="s">
        <v>16495</v>
      </c>
      <c r="B1163" t="s">
        <v>21333</v>
      </c>
      <c r="C1163" t="s">
        <v>16496</v>
      </c>
      <c r="D1163" t="s">
        <v>16497</v>
      </c>
      <c r="E1163" t="s">
        <v>16498</v>
      </c>
    </row>
    <row r="1164" spans="1:6">
      <c r="A1164" t="s">
        <v>16170</v>
      </c>
      <c r="B1164" t="s">
        <v>21333</v>
      </c>
      <c r="C1164" t="s">
        <v>16171</v>
      </c>
      <c r="D1164" t="s">
        <v>14244</v>
      </c>
      <c r="E1164" t="s">
        <v>14532</v>
      </c>
    </row>
    <row r="1165" spans="1:6">
      <c r="A1165" t="s">
        <v>19455</v>
      </c>
      <c r="B1165" t="s">
        <v>21341</v>
      </c>
      <c r="C1165" t="s">
        <v>19456</v>
      </c>
      <c r="E1165" t="s">
        <v>19457</v>
      </c>
    </row>
    <row r="1166" spans="1:6">
      <c r="A1166" t="s">
        <v>19550</v>
      </c>
      <c r="B1166" t="s">
        <v>21341</v>
      </c>
      <c r="C1166" t="s">
        <v>19551</v>
      </c>
      <c r="E1166" t="s">
        <v>19552</v>
      </c>
    </row>
    <row r="1167" spans="1:6">
      <c r="A1167" t="s">
        <v>15471</v>
      </c>
      <c r="B1167" t="s">
        <v>21333</v>
      </c>
      <c r="C1167" t="s">
        <v>15472</v>
      </c>
      <c r="D1167" t="s">
        <v>14244</v>
      </c>
      <c r="E1167" t="s">
        <v>15473</v>
      </c>
    </row>
    <row r="1168" spans="1:6">
      <c r="A1168" t="s">
        <v>15104</v>
      </c>
      <c r="B1168" t="s">
        <v>21333</v>
      </c>
      <c r="C1168" t="s">
        <v>15105</v>
      </c>
      <c r="D1168" t="s">
        <v>15106</v>
      </c>
      <c r="E1168" t="s">
        <v>15107</v>
      </c>
    </row>
    <row r="1169" spans="1:6">
      <c r="A1169" t="s">
        <v>14732</v>
      </c>
      <c r="B1169" t="s">
        <v>21333</v>
      </c>
      <c r="C1169" t="s">
        <v>14733</v>
      </c>
      <c r="D1169" t="s">
        <v>14128</v>
      </c>
      <c r="E1169" t="s">
        <v>14734</v>
      </c>
      <c r="F1169" t="s">
        <v>14735</v>
      </c>
    </row>
    <row r="1170" spans="1:6">
      <c r="A1170" t="s">
        <v>19647</v>
      </c>
      <c r="B1170" t="s">
        <v>21341</v>
      </c>
      <c r="C1170" t="s">
        <v>19648</v>
      </c>
      <c r="E1170" t="s">
        <v>19649</v>
      </c>
    </row>
    <row r="1171" spans="1:6">
      <c r="A1171" t="s">
        <v>14293</v>
      </c>
      <c r="B1171" t="s">
        <v>21333</v>
      </c>
      <c r="C1171" t="s">
        <v>14294</v>
      </c>
      <c r="D1171" t="s">
        <v>14244</v>
      </c>
      <c r="E1171" t="s">
        <v>14295</v>
      </c>
    </row>
    <row r="1172" spans="1:6">
      <c r="A1172" t="s">
        <v>19754</v>
      </c>
      <c r="B1172" t="s">
        <v>21341</v>
      </c>
      <c r="C1172" t="s">
        <v>19755</v>
      </c>
      <c r="E1172" t="s">
        <v>19756</v>
      </c>
    </row>
    <row r="1173" spans="1:6">
      <c r="A1173" t="s">
        <v>16329</v>
      </c>
      <c r="B1173" t="s">
        <v>21333</v>
      </c>
      <c r="C1173" t="s">
        <v>16330</v>
      </c>
      <c r="E1173" t="s">
        <v>16331</v>
      </c>
    </row>
    <row r="1174" spans="1:6">
      <c r="A1174" t="s">
        <v>20625</v>
      </c>
      <c r="B1174" t="s">
        <v>21323</v>
      </c>
      <c r="C1174" t="s">
        <v>15629</v>
      </c>
      <c r="E1174" t="s">
        <v>20427</v>
      </c>
    </row>
    <row r="1175" spans="1:6">
      <c r="A1175" t="s">
        <v>15628</v>
      </c>
      <c r="B1175" t="s">
        <v>21333</v>
      </c>
      <c r="C1175" t="s">
        <v>15629</v>
      </c>
      <c r="D1175" t="s">
        <v>14244</v>
      </c>
      <c r="E1175" t="s">
        <v>14532</v>
      </c>
    </row>
    <row r="1176" spans="1:6">
      <c r="A1176" t="s">
        <v>20153</v>
      </c>
      <c r="B1176" t="s">
        <v>21323</v>
      </c>
      <c r="C1176" t="s">
        <v>15629</v>
      </c>
      <c r="E1176" t="s">
        <v>20154</v>
      </c>
      <c r="F1176" t="s">
        <v>20155</v>
      </c>
    </row>
    <row r="1177" spans="1:6">
      <c r="A1177" t="s">
        <v>14514</v>
      </c>
      <c r="B1177" t="s">
        <v>21333</v>
      </c>
      <c r="C1177" t="s">
        <v>14515</v>
      </c>
      <c r="D1177" t="s">
        <v>14516</v>
      </c>
      <c r="E1177" t="s">
        <v>14517</v>
      </c>
      <c r="F1177" t="s">
        <v>14518</v>
      </c>
    </row>
    <row r="1178" spans="1:6">
      <c r="A1178" t="s">
        <v>19980</v>
      </c>
      <c r="B1178" t="s">
        <v>21341</v>
      </c>
      <c r="C1178" t="s">
        <v>19981</v>
      </c>
      <c r="E1178" t="s">
        <v>18312</v>
      </c>
    </row>
    <row r="1179" spans="1:6">
      <c r="A1179" t="s">
        <v>16761</v>
      </c>
      <c r="B1179" t="s">
        <v>21333</v>
      </c>
      <c r="C1179" t="s">
        <v>16762</v>
      </c>
      <c r="D1179" t="s">
        <v>14128</v>
      </c>
      <c r="E1179" t="s">
        <v>16763</v>
      </c>
      <c r="F1179" t="s">
        <v>16764</v>
      </c>
    </row>
    <row r="1180" spans="1:6">
      <c r="A1180" t="s">
        <v>15448</v>
      </c>
      <c r="B1180" t="s">
        <v>21333</v>
      </c>
      <c r="C1180" t="s">
        <v>15449</v>
      </c>
      <c r="E1180" t="s">
        <v>15450</v>
      </c>
    </row>
    <row r="1181" spans="1:6">
      <c r="A1181" t="s">
        <v>14681</v>
      </c>
      <c r="B1181" t="s">
        <v>21333</v>
      </c>
      <c r="C1181" t="s">
        <v>14682</v>
      </c>
      <c r="E1181" t="s">
        <v>14683</v>
      </c>
    </row>
    <row r="1182" spans="1:6">
      <c r="A1182" t="s">
        <v>16626</v>
      </c>
      <c r="B1182" t="s">
        <v>21333</v>
      </c>
      <c r="C1182" t="s">
        <v>16627</v>
      </c>
      <c r="D1182" t="s">
        <v>16628</v>
      </c>
      <c r="E1182" t="s">
        <v>16629</v>
      </c>
    </row>
    <row r="1183" spans="1:6">
      <c r="A1183" t="s">
        <v>18319</v>
      </c>
      <c r="B1183" t="s">
        <v>21341</v>
      </c>
      <c r="C1183" t="s">
        <v>18320</v>
      </c>
      <c r="E1183" t="s">
        <v>18321</v>
      </c>
    </row>
    <row r="1184" spans="1:6">
      <c r="A1184" t="s">
        <v>20331</v>
      </c>
      <c r="B1184" t="s">
        <v>21323</v>
      </c>
      <c r="C1184" t="s">
        <v>20332</v>
      </c>
      <c r="E1184" t="s">
        <v>20333</v>
      </c>
      <c r="F1184" t="s">
        <v>20334</v>
      </c>
    </row>
    <row r="1185" spans="1:12">
      <c r="A1185" t="s">
        <v>15958</v>
      </c>
      <c r="B1185" t="s">
        <v>21333</v>
      </c>
      <c r="C1185" t="s">
        <v>15959</v>
      </c>
      <c r="D1185" t="s">
        <v>15960</v>
      </c>
      <c r="E1185" t="s">
        <v>15961</v>
      </c>
    </row>
    <row r="1186" spans="1:12">
      <c r="A1186" t="s">
        <v>18835</v>
      </c>
      <c r="B1186" t="s">
        <v>21341</v>
      </c>
      <c r="C1186" t="s">
        <v>18836</v>
      </c>
      <c r="E1186" t="s">
        <v>18579</v>
      </c>
    </row>
    <row r="1187" spans="1:12">
      <c r="A1187" t="s">
        <v>14461</v>
      </c>
      <c r="B1187" t="s">
        <v>21333</v>
      </c>
      <c r="C1187" t="s">
        <v>14462</v>
      </c>
      <c r="E1187" t="s">
        <v>14463</v>
      </c>
    </row>
    <row r="1188" spans="1:12">
      <c r="A1188" t="s">
        <v>19349</v>
      </c>
      <c r="B1188" t="s">
        <v>21341</v>
      </c>
      <c r="C1188" t="s">
        <v>19350</v>
      </c>
      <c r="E1188" t="s">
        <v>19261</v>
      </c>
    </row>
    <row r="1189" spans="1:12">
      <c r="A1189" t="s">
        <v>16419</v>
      </c>
      <c r="B1189" t="s">
        <v>21333</v>
      </c>
      <c r="C1189" t="s">
        <v>16420</v>
      </c>
      <c r="E1189" t="s">
        <v>15782</v>
      </c>
    </row>
    <row r="1190" spans="1:12">
      <c r="A1190" t="s">
        <v>16078</v>
      </c>
      <c r="B1190" t="s">
        <v>21333</v>
      </c>
      <c r="C1190" t="s">
        <v>16079</v>
      </c>
      <c r="D1190" t="s">
        <v>16080</v>
      </c>
      <c r="E1190" t="s">
        <v>16081</v>
      </c>
    </row>
    <row r="1191" spans="1:12">
      <c r="A1191" t="s">
        <v>15739</v>
      </c>
      <c r="B1191" t="s">
        <v>21333</v>
      </c>
      <c r="C1191" t="s">
        <v>15740</v>
      </c>
      <c r="D1191" t="s">
        <v>15741</v>
      </c>
      <c r="E1191" t="s">
        <v>15742</v>
      </c>
      <c r="F1191" t="s">
        <v>15743</v>
      </c>
    </row>
    <row r="1192" spans="1:12">
      <c r="A1192" t="s">
        <v>14996</v>
      </c>
      <c r="B1192" t="s">
        <v>21333</v>
      </c>
      <c r="C1192" t="s">
        <v>14997</v>
      </c>
      <c r="E1192" t="s">
        <v>14998</v>
      </c>
      <c r="F1192" t="s">
        <v>14824</v>
      </c>
    </row>
    <row r="1193" spans="1:12">
      <c r="A1193" t="s">
        <v>19877</v>
      </c>
      <c r="B1193" t="s">
        <v>21341</v>
      </c>
      <c r="C1193" t="s">
        <v>19878</v>
      </c>
      <c r="E1193" t="s">
        <v>19879</v>
      </c>
    </row>
    <row r="1194" spans="1:12">
      <c r="A1194" t="s">
        <v>20664</v>
      </c>
      <c r="B1194" t="s">
        <v>21341</v>
      </c>
      <c r="C1194" t="s">
        <v>19988</v>
      </c>
      <c r="E1194" t="s">
        <v>18616</v>
      </c>
    </row>
    <row r="1195" spans="1:12">
      <c r="A1195" t="s">
        <v>20089</v>
      </c>
      <c r="B1195" t="s">
        <v>21341</v>
      </c>
      <c r="C1195" t="s">
        <v>20090</v>
      </c>
      <c r="E1195" t="s">
        <v>19131</v>
      </c>
      <c r="F1195" t="s">
        <v>20091</v>
      </c>
    </row>
    <row r="1196" spans="1:12">
      <c r="A1196" t="s">
        <v>17085</v>
      </c>
      <c r="B1196" t="s">
        <v>21333</v>
      </c>
      <c r="C1196" t="s">
        <v>17086</v>
      </c>
      <c r="E1196" t="s">
        <v>17087</v>
      </c>
      <c r="F1196" t="s">
        <v>17088</v>
      </c>
    </row>
    <row r="1197" spans="1:12">
      <c r="A1197" t="s">
        <v>16577</v>
      </c>
      <c r="B1197" t="s">
        <v>21333</v>
      </c>
      <c r="C1197" t="s">
        <v>16578</v>
      </c>
      <c r="E1197" t="s">
        <v>8464</v>
      </c>
    </row>
    <row r="1198" spans="1:12">
      <c r="A1198" t="s">
        <v>16899</v>
      </c>
      <c r="B1198" t="s">
        <v>21333</v>
      </c>
      <c r="C1198" t="s">
        <v>16578</v>
      </c>
      <c r="D1198" t="s">
        <v>16900</v>
      </c>
      <c r="E1198" t="s">
        <v>16901</v>
      </c>
      <c r="F1198" t="s">
        <v>16902</v>
      </c>
      <c r="G1198" t="s">
        <v>16903</v>
      </c>
      <c r="H1198" t="s">
        <v>16904</v>
      </c>
      <c r="I1198" t="s">
        <v>16905</v>
      </c>
      <c r="J1198" t="s">
        <v>16906</v>
      </c>
      <c r="K1198" t="s">
        <v>16907</v>
      </c>
      <c r="L1198" t="s">
        <v>16908</v>
      </c>
    </row>
    <row r="1199" spans="1:12">
      <c r="A1199" t="s">
        <v>16243</v>
      </c>
      <c r="B1199" t="s">
        <v>21333</v>
      </c>
      <c r="C1199" t="s">
        <v>16244</v>
      </c>
      <c r="E1199" t="s">
        <v>16245</v>
      </c>
    </row>
    <row r="1200" spans="1:12">
      <c r="A1200" t="s">
        <v>10367</v>
      </c>
      <c r="B1200" t="s">
        <v>21590</v>
      </c>
      <c r="C1200" t="s">
        <v>10368</v>
      </c>
      <c r="E1200" t="s">
        <v>10369</v>
      </c>
    </row>
    <row r="1201" spans="1:6">
      <c r="A1201" t="s">
        <v>15913</v>
      </c>
      <c r="B1201" t="s">
        <v>21333</v>
      </c>
      <c r="C1201" t="s">
        <v>15914</v>
      </c>
      <c r="D1201" t="s">
        <v>15915</v>
      </c>
      <c r="E1201" t="s">
        <v>15916</v>
      </c>
    </row>
    <row r="1202" spans="1:6">
      <c r="A1202" t="s">
        <v>15536</v>
      </c>
      <c r="B1202" t="s">
        <v>21333</v>
      </c>
      <c r="C1202" t="s">
        <v>15537</v>
      </c>
      <c r="E1202" t="s">
        <v>15538</v>
      </c>
    </row>
    <row r="1203" spans="1:6">
      <c r="A1203" t="s">
        <v>10349</v>
      </c>
      <c r="B1203" t="s">
        <v>21590</v>
      </c>
      <c r="C1203" t="s">
        <v>10350</v>
      </c>
      <c r="E1203" t="s">
        <v>10158</v>
      </c>
    </row>
    <row r="1204" spans="1:6">
      <c r="A1204" t="s">
        <v>15201</v>
      </c>
      <c r="B1204" t="s">
        <v>21333</v>
      </c>
      <c r="C1204" t="s">
        <v>10350</v>
      </c>
      <c r="D1204" t="s">
        <v>15106</v>
      </c>
      <c r="E1204" t="s">
        <v>15202</v>
      </c>
    </row>
    <row r="1205" spans="1:6">
      <c r="A1205" t="s">
        <v>14821</v>
      </c>
      <c r="B1205" t="s">
        <v>21333</v>
      </c>
      <c r="C1205" t="s">
        <v>14822</v>
      </c>
      <c r="D1205" t="s">
        <v>14603</v>
      </c>
      <c r="E1205" t="s">
        <v>14823</v>
      </c>
      <c r="F1205" t="s">
        <v>14824</v>
      </c>
    </row>
    <row r="1206" spans="1:6">
      <c r="A1206" t="s">
        <v>14393</v>
      </c>
      <c r="B1206" t="s">
        <v>21333</v>
      </c>
      <c r="C1206" t="s">
        <v>14394</v>
      </c>
      <c r="E1206" t="s">
        <v>8464</v>
      </c>
    </row>
    <row r="1207" spans="1:6">
      <c r="A1207" t="s">
        <v>14377</v>
      </c>
      <c r="B1207" t="s">
        <v>21333</v>
      </c>
      <c r="C1207" t="s">
        <v>14378</v>
      </c>
      <c r="D1207" t="s">
        <v>14379</v>
      </c>
      <c r="E1207" t="s">
        <v>14380</v>
      </c>
    </row>
    <row r="1208" spans="1:6">
      <c r="A1208" t="s">
        <v>16047</v>
      </c>
      <c r="B1208" t="s">
        <v>21333</v>
      </c>
      <c r="C1208" t="s">
        <v>16048</v>
      </c>
      <c r="E1208" t="s">
        <v>14222</v>
      </c>
    </row>
    <row r="1209" spans="1:6">
      <c r="A1209" t="s">
        <v>20161</v>
      </c>
      <c r="B1209" t="s">
        <v>21323</v>
      </c>
      <c r="C1209" t="s">
        <v>20162</v>
      </c>
      <c r="E1209" t="s">
        <v>19000</v>
      </c>
    </row>
    <row r="1210" spans="1:6">
      <c r="A1210" t="s">
        <v>15326</v>
      </c>
      <c r="B1210" t="s">
        <v>21333</v>
      </c>
      <c r="C1210" t="s">
        <v>15327</v>
      </c>
      <c r="D1210" t="s">
        <v>15328</v>
      </c>
      <c r="E1210" t="s">
        <v>15329</v>
      </c>
      <c r="F1210" t="s">
        <v>15330</v>
      </c>
    </row>
    <row r="1211" spans="1:6">
      <c r="A1211" t="s">
        <v>18590</v>
      </c>
      <c r="B1211" t="s">
        <v>21341</v>
      </c>
      <c r="C1211" t="s">
        <v>18591</v>
      </c>
      <c r="E1211" t="s">
        <v>18592</v>
      </c>
    </row>
    <row r="1212" spans="1:6">
      <c r="A1212" t="s">
        <v>14147</v>
      </c>
      <c r="B1212" t="s">
        <v>21333</v>
      </c>
      <c r="C1212" t="s">
        <v>14148</v>
      </c>
      <c r="E1212" t="s">
        <v>14149</v>
      </c>
    </row>
    <row r="1213" spans="1:6">
      <c r="A1213" t="s">
        <v>10428</v>
      </c>
      <c r="B1213" t="s">
        <v>21590</v>
      </c>
      <c r="C1213" t="s">
        <v>10429</v>
      </c>
      <c r="E1213" t="s">
        <v>10430</v>
      </c>
    </row>
    <row r="1214" spans="1:6">
      <c r="A1214" t="s">
        <v>17061</v>
      </c>
      <c r="B1214" t="s">
        <v>21333</v>
      </c>
      <c r="C1214" t="s">
        <v>17062</v>
      </c>
      <c r="D1214" t="s">
        <v>2646</v>
      </c>
      <c r="E1214" t="s">
        <v>17063</v>
      </c>
    </row>
    <row r="1215" spans="1:6">
      <c r="A1215" t="s">
        <v>18725</v>
      </c>
      <c r="B1215" t="s">
        <v>21341</v>
      </c>
      <c r="C1215" t="s">
        <v>17062</v>
      </c>
      <c r="E1215" t="s">
        <v>18592</v>
      </c>
    </row>
    <row r="1216" spans="1:6">
      <c r="A1216" t="s">
        <v>18855</v>
      </c>
      <c r="B1216" t="s">
        <v>21341</v>
      </c>
      <c r="C1216" t="s">
        <v>17062</v>
      </c>
      <c r="E1216" t="s">
        <v>18856</v>
      </c>
    </row>
    <row r="1217" spans="1:6">
      <c r="A1217" t="s">
        <v>16526</v>
      </c>
      <c r="B1217" t="s">
        <v>21333</v>
      </c>
      <c r="C1217" t="s">
        <v>16527</v>
      </c>
      <c r="E1217" t="s">
        <v>16528</v>
      </c>
    </row>
    <row r="1218" spans="1:6">
      <c r="A1218" t="s">
        <v>16199</v>
      </c>
      <c r="B1218" t="s">
        <v>21333</v>
      </c>
      <c r="C1218" t="s">
        <v>16200</v>
      </c>
      <c r="E1218" t="s">
        <v>16201</v>
      </c>
      <c r="F1218" t="s">
        <v>14824</v>
      </c>
    </row>
    <row r="1219" spans="1:6">
      <c r="A1219" t="s">
        <v>18998</v>
      </c>
      <c r="B1219" t="s">
        <v>21341</v>
      </c>
      <c r="C1219" t="s">
        <v>18999</v>
      </c>
      <c r="E1219" t="s">
        <v>19000</v>
      </c>
    </row>
    <row r="1220" spans="1:6">
      <c r="A1220" t="s">
        <v>15872</v>
      </c>
      <c r="B1220" t="s">
        <v>21333</v>
      </c>
      <c r="C1220" t="s">
        <v>15873</v>
      </c>
      <c r="E1220" t="s">
        <v>8464</v>
      </c>
    </row>
    <row r="1221" spans="1:6">
      <c r="A1221" t="s">
        <v>19129</v>
      </c>
      <c r="B1221" t="s">
        <v>21341</v>
      </c>
      <c r="C1221" t="s">
        <v>19130</v>
      </c>
      <c r="E1221" t="s">
        <v>19131</v>
      </c>
    </row>
    <row r="1222" spans="1:6">
      <c r="A1222" t="s">
        <v>19360</v>
      </c>
      <c r="B1222" t="s">
        <v>21341</v>
      </c>
      <c r="C1222" t="s">
        <v>19361</v>
      </c>
      <c r="E1222" t="s">
        <v>18312</v>
      </c>
    </row>
    <row r="1223" spans="1:6">
      <c r="A1223" t="s">
        <v>15142</v>
      </c>
      <c r="B1223" t="s">
        <v>21333</v>
      </c>
      <c r="C1223" t="s">
        <v>15143</v>
      </c>
      <c r="E1223" t="s">
        <v>14751</v>
      </c>
      <c r="F1223" t="s">
        <v>14824</v>
      </c>
    </row>
    <row r="1224" spans="1:6">
      <c r="A1224" t="s">
        <v>14333</v>
      </c>
      <c r="B1224" t="s">
        <v>21333</v>
      </c>
      <c r="C1224" t="s">
        <v>14334</v>
      </c>
      <c r="E1224" t="s">
        <v>14335</v>
      </c>
    </row>
    <row r="1225" spans="1:6">
      <c r="A1225" t="s">
        <v>15999</v>
      </c>
      <c r="B1225" t="s">
        <v>21333</v>
      </c>
      <c r="C1225" t="s">
        <v>16000</v>
      </c>
      <c r="E1225" t="s">
        <v>14444</v>
      </c>
    </row>
    <row r="1226" spans="1:6">
      <c r="A1226" t="s">
        <v>20599</v>
      </c>
      <c r="B1226" t="s">
        <v>21341</v>
      </c>
      <c r="C1226" t="s">
        <v>19484</v>
      </c>
      <c r="E1226" t="s">
        <v>19485</v>
      </c>
    </row>
    <row r="1227" spans="1:6">
      <c r="A1227" t="s">
        <v>15625</v>
      </c>
      <c r="B1227" t="s">
        <v>21333</v>
      </c>
      <c r="C1227" t="s">
        <v>15626</v>
      </c>
      <c r="E1227" t="s">
        <v>15627</v>
      </c>
    </row>
    <row r="1228" spans="1:6">
      <c r="A1228" t="s">
        <v>19573</v>
      </c>
      <c r="B1228" t="s">
        <v>21341</v>
      </c>
      <c r="C1228" t="s">
        <v>19574</v>
      </c>
      <c r="E1228" t="s">
        <v>19575</v>
      </c>
    </row>
    <row r="1229" spans="1:6">
      <c r="A1229" t="s">
        <v>20253</v>
      </c>
      <c r="B1229" t="s">
        <v>21323</v>
      </c>
      <c r="C1229" t="s">
        <v>20254</v>
      </c>
      <c r="E1229" t="s">
        <v>20255</v>
      </c>
    </row>
    <row r="1230" spans="1:6">
      <c r="A1230" t="s">
        <v>15294</v>
      </c>
      <c r="B1230" t="s">
        <v>21333</v>
      </c>
      <c r="C1230" t="s">
        <v>15295</v>
      </c>
      <c r="E1230" t="s">
        <v>8524</v>
      </c>
    </row>
    <row r="1231" spans="1:6">
      <c r="A1231" t="s">
        <v>10323</v>
      </c>
      <c r="B1231" t="s">
        <v>21590</v>
      </c>
      <c r="C1231" t="s">
        <v>10324</v>
      </c>
      <c r="E1231" t="s">
        <v>10325</v>
      </c>
      <c r="F1231" t="s">
        <v>10326</v>
      </c>
    </row>
    <row r="1232" spans="1:6">
      <c r="A1232" t="s">
        <v>14513</v>
      </c>
      <c r="B1232" t="s">
        <v>21333</v>
      </c>
      <c r="C1232" t="s">
        <v>10324</v>
      </c>
      <c r="E1232" t="s">
        <v>14149</v>
      </c>
    </row>
    <row r="1233" spans="1:6">
      <c r="A1233" t="s">
        <v>19892</v>
      </c>
      <c r="B1233" t="s">
        <v>21341</v>
      </c>
      <c r="C1233" t="s">
        <v>10324</v>
      </c>
      <c r="E1233" t="s">
        <v>18579</v>
      </c>
    </row>
    <row r="1234" spans="1:6">
      <c r="A1234" t="s">
        <v>17041</v>
      </c>
      <c r="B1234" t="s">
        <v>21333</v>
      </c>
      <c r="C1234" t="s">
        <v>17042</v>
      </c>
      <c r="D1234" t="s">
        <v>14186</v>
      </c>
      <c r="E1234" t="s">
        <v>17043</v>
      </c>
    </row>
    <row r="1235" spans="1:6">
      <c r="A1235" t="s">
        <v>15818</v>
      </c>
      <c r="B1235" t="s">
        <v>21333</v>
      </c>
      <c r="C1235" t="s">
        <v>15819</v>
      </c>
      <c r="E1235" t="s">
        <v>15820</v>
      </c>
    </row>
    <row r="1236" spans="1:6">
      <c r="A1236" t="s">
        <v>15462</v>
      </c>
      <c r="B1236" t="s">
        <v>21333</v>
      </c>
      <c r="C1236" t="s">
        <v>15463</v>
      </c>
      <c r="D1236" t="s">
        <v>14186</v>
      </c>
      <c r="E1236" t="s">
        <v>15464</v>
      </c>
    </row>
    <row r="1237" spans="1:6">
      <c r="A1237" t="s">
        <v>15083</v>
      </c>
      <c r="B1237" t="s">
        <v>21333</v>
      </c>
      <c r="C1237" t="s">
        <v>15084</v>
      </c>
      <c r="E1237" t="s">
        <v>15085</v>
      </c>
      <c r="F1237" t="s">
        <v>15086</v>
      </c>
    </row>
    <row r="1238" spans="1:6">
      <c r="A1238" t="s">
        <v>14713</v>
      </c>
      <c r="B1238" t="s">
        <v>21333</v>
      </c>
      <c r="C1238" t="s">
        <v>14714</v>
      </c>
      <c r="E1238" t="s">
        <v>8524</v>
      </c>
    </row>
    <row r="1239" spans="1:6">
      <c r="A1239" t="s">
        <v>18353</v>
      </c>
      <c r="B1239" t="s">
        <v>21341</v>
      </c>
      <c r="C1239" t="s">
        <v>18354</v>
      </c>
      <c r="E1239" t="s">
        <v>18355</v>
      </c>
    </row>
    <row r="1240" spans="1:6">
      <c r="A1240" t="s">
        <v>14278</v>
      </c>
      <c r="B1240" t="s">
        <v>21333</v>
      </c>
      <c r="C1240" t="s">
        <v>14279</v>
      </c>
      <c r="E1240" t="s">
        <v>8524</v>
      </c>
    </row>
    <row r="1241" spans="1:6">
      <c r="A1241" t="s">
        <v>16946</v>
      </c>
      <c r="B1241" t="s">
        <v>21333</v>
      </c>
      <c r="C1241" t="s">
        <v>16947</v>
      </c>
      <c r="D1241" t="s">
        <v>14128</v>
      </c>
      <c r="E1241" t="s">
        <v>16948</v>
      </c>
    </row>
    <row r="1242" spans="1:6">
      <c r="A1242" t="s">
        <v>16624</v>
      </c>
      <c r="B1242" t="s">
        <v>21333</v>
      </c>
      <c r="C1242" t="s">
        <v>16625</v>
      </c>
      <c r="E1242" t="s">
        <v>14149</v>
      </c>
    </row>
    <row r="1243" spans="1:6">
      <c r="A1243" t="s">
        <v>16289</v>
      </c>
      <c r="B1243" t="s">
        <v>21333</v>
      </c>
      <c r="C1243" t="s">
        <v>16290</v>
      </c>
      <c r="E1243" t="s">
        <v>16291</v>
      </c>
      <c r="F1243" t="s">
        <v>16292</v>
      </c>
    </row>
    <row r="1244" spans="1:6">
      <c r="A1244" t="s">
        <v>15584</v>
      </c>
      <c r="B1244" t="s">
        <v>21333</v>
      </c>
      <c r="C1244" t="s">
        <v>15585</v>
      </c>
      <c r="D1244" t="s">
        <v>15586</v>
      </c>
      <c r="E1244" t="s">
        <v>15587</v>
      </c>
    </row>
    <row r="1245" spans="1:6">
      <c r="A1245" t="s">
        <v>14459</v>
      </c>
      <c r="B1245" t="s">
        <v>21333</v>
      </c>
      <c r="C1245" t="s">
        <v>14460</v>
      </c>
      <c r="E1245" t="s">
        <v>14149</v>
      </c>
    </row>
    <row r="1246" spans="1:6">
      <c r="A1246" t="s">
        <v>18614</v>
      </c>
      <c r="B1246" t="s">
        <v>21341</v>
      </c>
      <c r="C1246" t="s">
        <v>18615</v>
      </c>
      <c r="E1246" t="s">
        <v>18616</v>
      </c>
    </row>
    <row r="1247" spans="1:6">
      <c r="A1247" t="s">
        <v>16452</v>
      </c>
      <c r="B1247" t="s">
        <v>21333</v>
      </c>
      <c r="C1247" t="s">
        <v>16453</v>
      </c>
      <c r="E1247" t="s">
        <v>8464</v>
      </c>
    </row>
    <row r="1248" spans="1:6">
      <c r="A1248" t="s">
        <v>18736</v>
      </c>
      <c r="B1248" t="s">
        <v>21341</v>
      </c>
      <c r="C1248" t="s">
        <v>16453</v>
      </c>
      <c r="E1248" t="s">
        <v>2317</v>
      </c>
    </row>
    <row r="1249" spans="1:6">
      <c r="A1249" t="s">
        <v>16109</v>
      </c>
      <c r="B1249" t="s">
        <v>21333</v>
      </c>
      <c r="C1249" t="s">
        <v>16110</v>
      </c>
      <c r="E1249" t="s">
        <v>8524</v>
      </c>
    </row>
    <row r="1250" spans="1:6">
      <c r="A1250" t="s">
        <v>10295</v>
      </c>
      <c r="B1250" t="s">
        <v>21590</v>
      </c>
      <c r="C1250" t="s">
        <v>10296</v>
      </c>
      <c r="E1250" t="s">
        <v>10297</v>
      </c>
    </row>
    <row r="1251" spans="1:6">
      <c r="A1251" t="s">
        <v>10278</v>
      </c>
      <c r="B1251" t="s">
        <v>21590</v>
      </c>
      <c r="C1251" t="s">
        <v>10279</v>
      </c>
      <c r="E1251" t="s">
        <v>10280</v>
      </c>
    </row>
    <row r="1252" spans="1:6">
      <c r="A1252" t="s">
        <v>15433</v>
      </c>
      <c r="B1252" t="s">
        <v>21333</v>
      </c>
      <c r="C1252" t="s">
        <v>15434</v>
      </c>
      <c r="E1252" t="s">
        <v>14149</v>
      </c>
    </row>
    <row r="1253" spans="1:6">
      <c r="A1253" t="s">
        <v>19015</v>
      </c>
      <c r="B1253" t="s">
        <v>21341</v>
      </c>
      <c r="C1253" t="s">
        <v>15434</v>
      </c>
      <c r="E1253" t="s">
        <v>1924</v>
      </c>
    </row>
    <row r="1254" spans="1:6">
      <c r="A1254" t="s">
        <v>15033</v>
      </c>
      <c r="B1254" t="s">
        <v>21333</v>
      </c>
      <c r="C1254" t="s">
        <v>15034</v>
      </c>
      <c r="E1254" t="s">
        <v>8464</v>
      </c>
    </row>
    <row r="1255" spans="1:6">
      <c r="A1255" t="s">
        <v>14667</v>
      </c>
      <c r="B1255" t="s">
        <v>21333</v>
      </c>
      <c r="C1255" t="s">
        <v>14668</v>
      </c>
      <c r="E1255" t="s">
        <v>14669</v>
      </c>
    </row>
    <row r="1256" spans="1:6">
      <c r="A1256" t="s">
        <v>14230</v>
      </c>
      <c r="B1256" t="s">
        <v>21333</v>
      </c>
      <c r="C1256" t="s">
        <v>14231</v>
      </c>
      <c r="E1256" t="s">
        <v>14149</v>
      </c>
    </row>
    <row r="1257" spans="1:6">
      <c r="A1257" t="s">
        <v>16895</v>
      </c>
      <c r="B1257" t="s">
        <v>21333</v>
      </c>
      <c r="C1257" t="s">
        <v>16896</v>
      </c>
      <c r="D1257" t="s">
        <v>16897</v>
      </c>
      <c r="E1257" t="s">
        <v>16898</v>
      </c>
    </row>
    <row r="1258" spans="1:6">
      <c r="A1258" t="s">
        <v>16572</v>
      </c>
      <c r="B1258" t="s">
        <v>21333</v>
      </c>
      <c r="C1258" t="s">
        <v>16573</v>
      </c>
      <c r="D1258" t="s">
        <v>16574</v>
      </c>
      <c r="E1258" t="s">
        <v>16575</v>
      </c>
      <c r="F1258" t="s">
        <v>16576</v>
      </c>
    </row>
    <row r="1259" spans="1:6">
      <c r="A1259" t="s">
        <v>20613</v>
      </c>
      <c r="B1259" t="s">
        <v>21341</v>
      </c>
      <c r="C1259" t="s">
        <v>19260</v>
      </c>
      <c r="E1259" t="s">
        <v>19261</v>
      </c>
    </row>
    <row r="1260" spans="1:6">
      <c r="A1260" t="s">
        <v>15533</v>
      </c>
      <c r="B1260" t="s">
        <v>21333</v>
      </c>
      <c r="C1260" t="s">
        <v>15534</v>
      </c>
      <c r="E1260" t="s">
        <v>15535</v>
      </c>
    </row>
    <row r="1261" spans="1:6">
      <c r="A1261" t="s">
        <v>15199</v>
      </c>
      <c r="B1261" t="s">
        <v>21333</v>
      </c>
      <c r="C1261" t="s">
        <v>15200</v>
      </c>
      <c r="E1261" t="s">
        <v>14222</v>
      </c>
    </row>
    <row r="1262" spans="1:6">
      <c r="A1262" t="s">
        <v>14391</v>
      </c>
      <c r="B1262" t="s">
        <v>21333</v>
      </c>
      <c r="C1262" t="s">
        <v>14392</v>
      </c>
      <c r="E1262" t="s">
        <v>8524</v>
      </c>
    </row>
    <row r="1263" spans="1:6">
      <c r="A1263" t="s">
        <v>19381</v>
      </c>
      <c r="B1263" t="s">
        <v>21341</v>
      </c>
      <c r="C1263" t="s">
        <v>14392</v>
      </c>
      <c r="E1263" t="s">
        <v>19382</v>
      </c>
      <c r="F1263" t="s">
        <v>19383</v>
      </c>
    </row>
    <row r="1264" spans="1:6">
      <c r="A1264" t="s">
        <v>16714</v>
      </c>
      <c r="B1264" t="s">
        <v>21333</v>
      </c>
      <c r="C1264" t="s">
        <v>16715</v>
      </c>
      <c r="E1264" t="s">
        <v>16716</v>
      </c>
    </row>
    <row r="1265" spans="1:6">
      <c r="A1265" t="s">
        <v>16401</v>
      </c>
      <c r="B1265" t="s">
        <v>21333</v>
      </c>
      <c r="C1265" t="s">
        <v>16402</v>
      </c>
      <c r="E1265" t="s">
        <v>8464</v>
      </c>
    </row>
    <row r="1266" spans="1:6">
      <c r="A1266" t="s">
        <v>15065</v>
      </c>
      <c r="B1266" t="s">
        <v>21333</v>
      </c>
      <c r="C1266" t="s">
        <v>15066</v>
      </c>
      <c r="D1266" t="s">
        <v>15067</v>
      </c>
      <c r="E1266" t="s">
        <v>15068</v>
      </c>
      <c r="F1266" t="s">
        <v>15069</v>
      </c>
    </row>
    <row r="1267" spans="1:6">
      <c r="A1267" t="s">
        <v>15728</v>
      </c>
      <c r="B1267" t="s">
        <v>21333</v>
      </c>
      <c r="C1267" t="s">
        <v>15729</v>
      </c>
      <c r="E1267" t="s">
        <v>15730</v>
      </c>
    </row>
    <row r="1268" spans="1:6">
      <c r="A1268" t="s">
        <v>15374</v>
      </c>
      <c r="B1268" t="s">
        <v>21333</v>
      </c>
      <c r="C1268" t="s">
        <v>15375</v>
      </c>
      <c r="D1268" t="s">
        <v>15376</v>
      </c>
      <c r="E1268" t="s">
        <v>15377</v>
      </c>
    </row>
    <row r="1269" spans="1:6">
      <c r="A1269" t="s">
        <v>10228</v>
      </c>
      <c r="B1269" t="s">
        <v>21590</v>
      </c>
      <c r="C1269" t="s">
        <v>10229</v>
      </c>
      <c r="E1269" t="s">
        <v>10230</v>
      </c>
    </row>
    <row r="1270" spans="1:6">
      <c r="A1270" t="s">
        <v>14606</v>
      </c>
      <c r="B1270" t="s">
        <v>21333</v>
      </c>
      <c r="C1270" t="s">
        <v>14607</v>
      </c>
      <c r="E1270" t="s">
        <v>14149</v>
      </c>
    </row>
    <row r="1271" spans="1:6">
      <c r="A1271" t="s">
        <v>14184</v>
      </c>
      <c r="B1271" t="s">
        <v>21333</v>
      </c>
      <c r="C1271" t="s">
        <v>14185</v>
      </c>
      <c r="D1271" t="s">
        <v>14186</v>
      </c>
      <c r="E1271" t="s">
        <v>14187</v>
      </c>
      <c r="F1271" t="s">
        <v>14188</v>
      </c>
    </row>
    <row r="1272" spans="1:6">
      <c r="A1272" t="s">
        <v>16851</v>
      </c>
      <c r="B1272" t="s">
        <v>21333</v>
      </c>
      <c r="C1272" t="s">
        <v>16852</v>
      </c>
      <c r="E1272" t="s">
        <v>16853</v>
      </c>
    </row>
    <row r="1273" spans="1:6">
      <c r="A1273" t="s">
        <v>16196</v>
      </c>
      <c r="B1273" t="s">
        <v>21333</v>
      </c>
      <c r="C1273" t="s">
        <v>16197</v>
      </c>
      <c r="E1273" t="s">
        <v>16198</v>
      </c>
    </row>
    <row r="1274" spans="1:6">
      <c r="A1274" t="s">
        <v>15870</v>
      </c>
      <c r="B1274" t="s">
        <v>21333</v>
      </c>
      <c r="C1274" t="s">
        <v>15871</v>
      </c>
      <c r="E1274" t="s">
        <v>14149</v>
      </c>
    </row>
    <row r="1275" spans="1:6">
      <c r="A1275" t="s">
        <v>15138</v>
      </c>
      <c r="B1275" t="s">
        <v>21333</v>
      </c>
      <c r="C1275" t="s">
        <v>15139</v>
      </c>
      <c r="E1275" t="s">
        <v>15140</v>
      </c>
      <c r="F1275" t="s">
        <v>15141</v>
      </c>
    </row>
    <row r="1276" spans="1:6">
      <c r="A1276" t="s">
        <v>15505</v>
      </c>
      <c r="B1276" t="s">
        <v>21333</v>
      </c>
      <c r="C1276" t="s">
        <v>15139</v>
      </c>
      <c r="E1276" t="s">
        <v>8524</v>
      </c>
    </row>
    <row r="1277" spans="1:6">
      <c r="A1277" t="s">
        <v>14768</v>
      </c>
      <c r="B1277" t="s">
        <v>21333</v>
      </c>
      <c r="C1277" t="s">
        <v>14769</v>
      </c>
      <c r="E1277" t="s">
        <v>14149</v>
      </c>
    </row>
    <row r="1278" spans="1:6">
      <c r="A1278" t="s">
        <v>16682</v>
      </c>
      <c r="B1278" t="s">
        <v>21333</v>
      </c>
      <c r="C1278" t="s">
        <v>16683</v>
      </c>
      <c r="E1278" t="s">
        <v>14444</v>
      </c>
    </row>
    <row r="1279" spans="1:6">
      <c r="A1279" t="s">
        <v>20662</v>
      </c>
      <c r="B1279" t="s">
        <v>21341</v>
      </c>
      <c r="C1279" t="s">
        <v>19596</v>
      </c>
      <c r="E1279" t="s">
        <v>19597</v>
      </c>
      <c r="F1279" t="s">
        <v>19598</v>
      </c>
    </row>
    <row r="1280" spans="1:6">
      <c r="A1280" t="s">
        <v>16034</v>
      </c>
      <c r="B1280" t="s">
        <v>21333</v>
      </c>
      <c r="C1280" t="s">
        <v>16035</v>
      </c>
      <c r="E1280" t="s">
        <v>14149</v>
      </c>
    </row>
    <row r="1281" spans="1:13">
      <c r="A1281" t="s">
        <v>19694</v>
      </c>
      <c r="B1281" t="s">
        <v>21341</v>
      </c>
      <c r="C1281" t="s">
        <v>19695</v>
      </c>
      <c r="E1281" t="s">
        <v>18545</v>
      </c>
    </row>
    <row r="1282" spans="1:13">
      <c r="A1282" t="s">
        <v>20329</v>
      </c>
      <c r="B1282" t="s">
        <v>21323</v>
      </c>
      <c r="C1282" t="s">
        <v>20330</v>
      </c>
      <c r="E1282" t="s">
        <v>18466</v>
      </c>
    </row>
    <row r="1283" spans="1:13">
      <c r="A1283" t="s">
        <v>20216</v>
      </c>
      <c r="B1283" t="s">
        <v>21323</v>
      </c>
      <c r="C1283" t="s">
        <v>20217</v>
      </c>
      <c r="E1283" t="s">
        <v>20218</v>
      </c>
    </row>
    <row r="1284" spans="1:13">
      <c r="A1284" t="s">
        <v>20432</v>
      </c>
      <c r="B1284" t="s">
        <v>21323</v>
      </c>
      <c r="C1284" t="s">
        <v>20217</v>
      </c>
      <c r="E1284" t="s">
        <v>20225</v>
      </c>
      <c r="F1284" s="2">
        <v>36388</v>
      </c>
      <c r="G1284" t="s">
        <v>20226</v>
      </c>
      <c r="I1284" t="s">
        <v>20227</v>
      </c>
      <c r="J1284" t="s">
        <v>20228</v>
      </c>
      <c r="K1284" t="s">
        <v>20229</v>
      </c>
      <c r="L1284" t="s">
        <v>20230</v>
      </c>
      <c r="M1284" t="s">
        <v>20231</v>
      </c>
    </row>
    <row r="1285" spans="1:13">
      <c r="A1285" t="s">
        <v>12514</v>
      </c>
      <c r="B1285" t="s">
        <v>21332</v>
      </c>
      <c r="C1285" t="s">
        <v>12515</v>
      </c>
      <c r="E1285" t="s">
        <v>12516</v>
      </c>
    </row>
    <row r="1286" spans="1:13">
      <c r="A1286" t="s">
        <v>19805</v>
      </c>
      <c r="B1286" t="s">
        <v>21341</v>
      </c>
      <c r="C1286" t="s">
        <v>19806</v>
      </c>
      <c r="E1286" t="s">
        <v>18990</v>
      </c>
    </row>
    <row r="1287" spans="1:13">
      <c r="A1287" t="s">
        <v>19911</v>
      </c>
      <c r="B1287" t="s">
        <v>21341</v>
      </c>
      <c r="C1287" t="s">
        <v>19912</v>
      </c>
      <c r="E1287" t="s">
        <v>18856</v>
      </c>
    </row>
    <row r="1288" spans="1:13">
      <c r="A1288" t="s">
        <v>20654</v>
      </c>
      <c r="B1288" t="s">
        <v>21341</v>
      </c>
      <c r="C1288" t="s">
        <v>20122</v>
      </c>
      <c r="E1288" t="s">
        <v>6419</v>
      </c>
    </row>
    <row r="1289" spans="1:13">
      <c r="A1289" t="s">
        <v>5638</v>
      </c>
      <c r="B1289" t="s">
        <v>21419</v>
      </c>
      <c r="C1289" t="s">
        <v>5639</v>
      </c>
      <c r="E1289" t="s">
        <v>5640</v>
      </c>
    </row>
    <row r="1290" spans="1:13">
      <c r="A1290" t="s">
        <v>20221</v>
      </c>
      <c r="B1290" t="s">
        <v>21323</v>
      </c>
      <c r="C1290" t="s">
        <v>5639</v>
      </c>
      <c r="E1290" t="s">
        <v>20222</v>
      </c>
    </row>
    <row r="1291" spans="1:13">
      <c r="A1291" t="s">
        <v>20645</v>
      </c>
      <c r="B1291" t="s">
        <v>21341</v>
      </c>
      <c r="C1291" t="s">
        <v>14127</v>
      </c>
      <c r="D1291" t="s">
        <v>18374</v>
      </c>
      <c r="E1291" t="s">
        <v>18375</v>
      </c>
      <c r="F1291" t="s">
        <v>18376</v>
      </c>
    </row>
    <row r="1292" spans="1:13">
      <c r="A1292" t="s">
        <v>14126</v>
      </c>
      <c r="B1292" t="s">
        <v>21333</v>
      </c>
      <c r="C1292" t="s">
        <v>14127</v>
      </c>
      <c r="D1292" t="s">
        <v>14128</v>
      </c>
      <c r="E1292" t="s">
        <v>14129</v>
      </c>
    </row>
    <row r="1293" spans="1:13">
      <c r="A1293" t="s">
        <v>16799</v>
      </c>
      <c r="B1293" t="s">
        <v>21333</v>
      </c>
      <c r="C1293" t="s">
        <v>16800</v>
      </c>
      <c r="E1293" t="s">
        <v>14149</v>
      </c>
    </row>
    <row r="1294" spans="1:13">
      <c r="A1294" t="s">
        <v>16149</v>
      </c>
      <c r="B1294" t="s">
        <v>21333</v>
      </c>
      <c r="C1294" t="s">
        <v>16150</v>
      </c>
      <c r="E1294" t="s">
        <v>16151</v>
      </c>
      <c r="F1294" t="s">
        <v>16152</v>
      </c>
      <c r="G1294" t="s">
        <v>16153</v>
      </c>
      <c r="H1294" t="s">
        <v>16154</v>
      </c>
      <c r="I1294" t="s">
        <v>16155</v>
      </c>
      <c r="J1294" t="s">
        <v>16156</v>
      </c>
    </row>
    <row r="1295" spans="1:13">
      <c r="A1295" t="s">
        <v>16478</v>
      </c>
      <c r="B1295" t="s">
        <v>21333</v>
      </c>
      <c r="C1295" t="s">
        <v>16150</v>
      </c>
      <c r="E1295" t="s">
        <v>8524</v>
      </c>
    </row>
    <row r="1296" spans="1:13">
      <c r="A1296" t="s">
        <v>15821</v>
      </c>
      <c r="B1296" t="s">
        <v>21333</v>
      </c>
      <c r="C1296" t="s">
        <v>15822</v>
      </c>
      <c r="E1296" t="s">
        <v>15823</v>
      </c>
    </row>
    <row r="1297" spans="1:6">
      <c r="A1297" t="s">
        <v>20624</v>
      </c>
      <c r="B1297" t="s">
        <v>21341</v>
      </c>
      <c r="C1297" t="s">
        <v>15466</v>
      </c>
      <c r="E1297" t="s">
        <v>18505</v>
      </c>
      <c r="F1297" t="s">
        <v>18506</v>
      </c>
    </row>
    <row r="1298" spans="1:6">
      <c r="A1298" t="s">
        <v>15465</v>
      </c>
      <c r="B1298" t="s">
        <v>21333</v>
      </c>
      <c r="C1298" t="s">
        <v>15466</v>
      </c>
      <c r="E1298" t="s">
        <v>15467</v>
      </c>
      <c r="F1298" t="s">
        <v>15468</v>
      </c>
    </row>
    <row r="1299" spans="1:6">
      <c r="A1299" t="s">
        <v>15087</v>
      </c>
      <c r="B1299" t="s">
        <v>21333</v>
      </c>
      <c r="C1299" t="s">
        <v>15088</v>
      </c>
      <c r="E1299" t="s">
        <v>15089</v>
      </c>
    </row>
    <row r="1300" spans="1:6">
      <c r="A1300" t="s">
        <v>14715</v>
      </c>
      <c r="B1300" t="s">
        <v>21333</v>
      </c>
      <c r="C1300" t="s">
        <v>14716</v>
      </c>
      <c r="E1300" t="s">
        <v>14717</v>
      </c>
    </row>
    <row r="1301" spans="1:6">
      <c r="A1301" t="s">
        <v>10385</v>
      </c>
      <c r="B1301" t="s">
        <v>21590</v>
      </c>
      <c r="C1301" t="s">
        <v>10386</v>
      </c>
      <c r="E1301" t="s">
        <v>10387</v>
      </c>
    </row>
    <row r="1302" spans="1:6">
      <c r="A1302" t="s">
        <v>14280</v>
      </c>
      <c r="B1302" t="s">
        <v>21333</v>
      </c>
      <c r="C1302" t="s">
        <v>14281</v>
      </c>
      <c r="E1302" t="s">
        <v>14282</v>
      </c>
    </row>
    <row r="1303" spans="1:6">
      <c r="A1303" t="s">
        <v>10374</v>
      </c>
      <c r="B1303" t="s">
        <v>21590</v>
      </c>
      <c r="C1303" t="s">
        <v>10375</v>
      </c>
      <c r="E1303" t="s">
        <v>10376</v>
      </c>
    </row>
    <row r="1304" spans="1:6">
      <c r="A1304" t="s">
        <v>16976</v>
      </c>
      <c r="B1304" t="s">
        <v>21333</v>
      </c>
      <c r="C1304" t="s">
        <v>16977</v>
      </c>
      <c r="E1304" t="s">
        <v>8524</v>
      </c>
    </row>
    <row r="1305" spans="1:6">
      <c r="A1305" t="s">
        <v>15987</v>
      </c>
      <c r="B1305" t="s">
        <v>21333</v>
      </c>
      <c r="C1305" t="s">
        <v>15988</v>
      </c>
      <c r="E1305" t="s">
        <v>14149</v>
      </c>
    </row>
    <row r="1306" spans="1:6">
      <c r="A1306" t="s">
        <v>15273</v>
      </c>
      <c r="B1306" t="s">
        <v>21333</v>
      </c>
      <c r="C1306" t="s">
        <v>15274</v>
      </c>
      <c r="E1306" t="s">
        <v>15275</v>
      </c>
    </row>
    <row r="1307" spans="1:6">
      <c r="A1307" t="s">
        <v>15605</v>
      </c>
      <c r="B1307" t="s">
        <v>21333</v>
      </c>
      <c r="C1307" t="s">
        <v>15274</v>
      </c>
      <c r="E1307" t="s">
        <v>15606</v>
      </c>
      <c r="F1307" t="s">
        <v>15607</v>
      </c>
    </row>
    <row r="1308" spans="1:6">
      <c r="A1308" t="s">
        <v>14897</v>
      </c>
      <c r="B1308" t="s">
        <v>21333</v>
      </c>
      <c r="C1308" t="s">
        <v>14898</v>
      </c>
      <c r="E1308" t="s">
        <v>14248</v>
      </c>
    </row>
    <row r="1309" spans="1:6">
      <c r="A1309" t="s">
        <v>18636</v>
      </c>
      <c r="B1309" t="s">
        <v>21341</v>
      </c>
      <c r="C1309" t="s">
        <v>18637</v>
      </c>
      <c r="E1309" t="s">
        <v>18638</v>
      </c>
    </row>
    <row r="1310" spans="1:6">
      <c r="A1310" t="s">
        <v>14498</v>
      </c>
      <c r="B1310" t="s">
        <v>21333</v>
      </c>
      <c r="C1310" t="s">
        <v>14499</v>
      </c>
      <c r="E1310" t="s">
        <v>14500</v>
      </c>
    </row>
    <row r="1311" spans="1:6">
      <c r="A1311" t="s">
        <v>16744</v>
      </c>
      <c r="B1311" t="s">
        <v>21333</v>
      </c>
      <c r="C1311" t="s">
        <v>14499</v>
      </c>
      <c r="E1311" t="s">
        <v>8464</v>
      </c>
    </row>
    <row r="1312" spans="1:6">
      <c r="A1312" t="s">
        <v>10253</v>
      </c>
      <c r="B1312" t="s">
        <v>21590</v>
      </c>
      <c r="C1312" t="s">
        <v>10254</v>
      </c>
      <c r="E1312" t="s">
        <v>10255</v>
      </c>
    </row>
    <row r="1313" spans="1:6">
      <c r="A1313" t="s">
        <v>16111</v>
      </c>
      <c r="B1313" t="s">
        <v>21333</v>
      </c>
      <c r="C1313" t="s">
        <v>16112</v>
      </c>
      <c r="D1313" t="s">
        <v>14730</v>
      </c>
      <c r="E1313" t="s">
        <v>16113</v>
      </c>
      <c r="F1313" t="s">
        <v>16114</v>
      </c>
    </row>
    <row r="1314" spans="1:6">
      <c r="A1314" t="s">
        <v>15780</v>
      </c>
      <c r="B1314" t="s">
        <v>21333</v>
      </c>
      <c r="C1314" t="s">
        <v>15781</v>
      </c>
      <c r="E1314" t="s">
        <v>15782</v>
      </c>
    </row>
    <row r="1315" spans="1:6">
      <c r="A1315" t="s">
        <v>15035</v>
      </c>
      <c r="B1315" t="s">
        <v>21333</v>
      </c>
      <c r="C1315" t="s">
        <v>15036</v>
      </c>
      <c r="E1315" t="s">
        <v>15037</v>
      </c>
      <c r="F1315" t="s">
        <v>15038</v>
      </c>
    </row>
    <row r="1316" spans="1:6">
      <c r="A1316" t="s">
        <v>15435</v>
      </c>
      <c r="B1316" t="s">
        <v>21333</v>
      </c>
      <c r="C1316" t="s">
        <v>15036</v>
      </c>
      <c r="E1316" t="s">
        <v>8524</v>
      </c>
    </row>
    <row r="1317" spans="1:6">
      <c r="A1317" t="s">
        <v>16939</v>
      </c>
      <c r="B1317" t="s">
        <v>21333</v>
      </c>
      <c r="C1317" t="s">
        <v>16940</v>
      </c>
      <c r="E1317" t="s">
        <v>14222</v>
      </c>
    </row>
    <row r="1318" spans="1:6">
      <c r="A1318" t="s">
        <v>18754</v>
      </c>
      <c r="B1318" t="s">
        <v>21341</v>
      </c>
      <c r="C1318" t="s">
        <v>16940</v>
      </c>
      <c r="E1318" t="s">
        <v>18755</v>
      </c>
    </row>
    <row r="1319" spans="1:6">
      <c r="A1319" t="s">
        <v>20280</v>
      </c>
      <c r="B1319" t="s">
        <v>21323</v>
      </c>
      <c r="C1319" t="s">
        <v>20281</v>
      </c>
      <c r="E1319" t="s">
        <v>20282</v>
      </c>
    </row>
    <row r="1320" spans="1:6">
      <c r="A1320" t="s">
        <v>18893</v>
      </c>
      <c r="B1320" t="s">
        <v>21341</v>
      </c>
      <c r="C1320" t="s">
        <v>18894</v>
      </c>
      <c r="E1320" t="s">
        <v>18895</v>
      </c>
    </row>
    <row r="1321" spans="1:6">
      <c r="A1321" t="s">
        <v>5408</v>
      </c>
      <c r="B1321" t="s">
        <v>21326</v>
      </c>
      <c r="C1321" t="s">
        <v>5409</v>
      </c>
      <c r="E1321" t="s">
        <v>5410</v>
      </c>
    </row>
    <row r="1322" spans="1:6">
      <c r="A1322" t="s">
        <v>16608</v>
      </c>
      <c r="B1322" t="s">
        <v>21333</v>
      </c>
      <c r="C1322" t="s">
        <v>16609</v>
      </c>
      <c r="E1322" t="s">
        <v>14335</v>
      </c>
    </row>
    <row r="1323" spans="1:6">
      <c r="A1323" t="s">
        <v>19031</v>
      </c>
      <c r="B1323" t="s">
        <v>21341</v>
      </c>
      <c r="C1323" t="s">
        <v>16609</v>
      </c>
      <c r="E1323" t="s">
        <v>19032</v>
      </c>
      <c r="F1323" t="s">
        <v>19033</v>
      </c>
    </row>
    <row r="1324" spans="1:6">
      <c r="A1324" t="s">
        <v>15947</v>
      </c>
      <c r="B1324" t="s">
        <v>21333</v>
      </c>
      <c r="C1324" t="s">
        <v>15948</v>
      </c>
      <c r="E1324" t="s">
        <v>8464</v>
      </c>
    </row>
    <row r="1325" spans="1:6">
      <c r="A1325" t="s">
        <v>15229</v>
      </c>
      <c r="B1325" t="s">
        <v>21333</v>
      </c>
      <c r="C1325" t="s">
        <v>15230</v>
      </c>
      <c r="E1325" t="s">
        <v>8524</v>
      </c>
    </row>
    <row r="1326" spans="1:6">
      <c r="A1326" t="s">
        <v>14442</v>
      </c>
      <c r="B1326" t="s">
        <v>21333</v>
      </c>
      <c r="C1326" t="s">
        <v>14443</v>
      </c>
      <c r="E1326" t="s">
        <v>14444</v>
      </c>
    </row>
    <row r="1327" spans="1:6">
      <c r="A1327" t="s">
        <v>16717</v>
      </c>
      <c r="B1327" t="s">
        <v>21333</v>
      </c>
      <c r="C1327" t="s">
        <v>16718</v>
      </c>
      <c r="D1327" t="s">
        <v>16719</v>
      </c>
      <c r="E1327" t="s">
        <v>16720</v>
      </c>
      <c r="F1327" t="s">
        <v>16721</v>
      </c>
    </row>
    <row r="1328" spans="1:6">
      <c r="A1328" t="s">
        <v>16403</v>
      </c>
      <c r="B1328" t="s">
        <v>21333</v>
      </c>
      <c r="C1328" t="s">
        <v>16404</v>
      </c>
      <c r="E1328" t="s">
        <v>14149</v>
      </c>
    </row>
    <row r="1329" spans="1:6">
      <c r="A1329" t="s">
        <v>15731</v>
      </c>
      <c r="B1329" t="s">
        <v>21333</v>
      </c>
      <c r="C1329" t="s">
        <v>15732</v>
      </c>
      <c r="E1329" t="s">
        <v>15733</v>
      </c>
    </row>
    <row r="1330" spans="1:6">
      <c r="A1330" t="s">
        <v>16062</v>
      </c>
      <c r="B1330" t="s">
        <v>21333</v>
      </c>
      <c r="C1330" t="s">
        <v>15732</v>
      </c>
      <c r="D1330" t="s">
        <v>16063</v>
      </c>
      <c r="E1330" t="s">
        <v>16064</v>
      </c>
    </row>
    <row r="1331" spans="1:6">
      <c r="A1331" t="s">
        <v>20437</v>
      </c>
      <c r="B1331" t="s">
        <v>21323</v>
      </c>
      <c r="C1331" t="s">
        <v>20438</v>
      </c>
      <c r="E1331" t="s">
        <v>20439</v>
      </c>
    </row>
    <row r="1332" spans="1:6">
      <c r="A1332" t="s">
        <v>10342</v>
      </c>
      <c r="B1332" t="s">
        <v>21590</v>
      </c>
      <c r="C1332" t="s">
        <v>10343</v>
      </c>
      <c r="E1332" t="s">
        <v>10344</v>
      </c>
    </row>
    <row r="1333" spans="1:6">
      <c r="A1333" t="s">
        <v>14983</v>
      </c>
      <c r="B1333" t="s">
        <v>21333</v>
      </c>
      <c r="C1333" t="s">
        <v>14984</v>
      </c>
      <c r="E1333" t="s">
        <v>14985</v>
      </c>
    </row>
    <row r="1334" spans="1:6">
      <c r="A1334" t="s">
        <v>14608</v>
      </c>
      <c r="B1334" t="s">
        <v>21333</v>
      </c>
      <c r="C1334" t="s">
        <v>14609</v>
      </c>
      <c r="E1334" t="s">
        <v>14610</v>
      </c>
      <c r="F1334" t="s">
        <v>14611</v>
      </c>
    </row>
    <row r="1335" spans="1:6">
      <c r="A1335" t="s">
        <v>16879</v>
      </c>
      <c r="B1335" t="s">
        <v>21333</v>
      </c>
      <c r="C1335" t="s">
        <v>16880</v>
      </c>
      <c r="D1335" t="s">
        <v>15741</v>
      </c>
      <c r="E1335" t="s">
        <v>16881</v>
      </c>
      <c r="F1335" t="s">
        <v>16882</v>
      </c>
    </row>
    <row r="1336" spans="1:6">
      <c r="A1336" t="s">
        <v>16559</v>
      </c>
      <c r="B1336" t="s">
        <v>21333</v>
      </c>
      <c r="C1336" t="s">
        <v>16560</v>
      </c>
      <c r="D1336" t="s">
        <v>16561</v>
      </c>
      <c r="E1336" t="s">
        <v>16562</v>
      </c>
    </row>
    <row r="1337" spans="1:6">
      <c r="A1337" t="s">
        <v>16232</v>
      </c>
      <c r="B1337" t="s">
        <v>21333</v>
      </c>
      <c r="C1337" t="s">
        <v>16233</v>
      </c>
      <c r="E1337" t="s">
        <v>16234</v>
      </c>
    </row>
    <row r="1338" spans="1:6">
      <c r="A1338" t="s">
        <v>15901</v>
      </c>
      <c r="B1338" t="s">
        <v>21333</v>
      </c>
      <c r="C1338" t="s">
        <v>15902</v>
      </c>
      <c r="E1338" t="s">
        <v>14751</v>
      </c>
    </row>
    <row r="1339" spans="1:6">
      <c r="A1339" t="s">
        <v>15185</v>
      </c>
      <c r="B1339" t="s">
        <v>21333</v>
      </c>
      <c r="C1339" t="s">
        <v>15186</v>
      </c>
      <c r="E1339" t="s">
        <v>15187</v>
      </c>
    </row>
    <row r="1340" spans="1:6">
      <c r="A1340" t="s">
        <v>15521</v>
      </c>
      <c r="B1340" t="s">
        <v>21333</v>
      </c>
      <c r="C1340" t="s">
        <v>15186</v>
      </c>
      <c r="E1340" t="s">
        <v>15522</v>
      </c>
    </row>
    <row r="1341" spans="1:6">
      <c r="A1341" t="s">
        <v>19275</v>
      </c>
      <c r="B1341" t="s">
        <v>21341</v>
      </c>
      <c r="C1341" t="s">
        <v>15186</v>
      </c>
      <c r="D1341" t="s">
        <v>14883</v>
      </c>
      <c r="E1341" t="s">
        <v>19276</v>
      </c>
      <c r="F1341" t="s">
        <v>19277</v>
      </c>
    </row>
    <row r="1342" spans="1:6">
      <c r="A1342" t="s">
        <v>14798</v>
      </c>
      <c r="B1342" t="s">
        <v>21333</v>
      </c>
      <c r="C1342" t="s">
        <v>14799</v>
      </c>
      <c r="D1342" t="s">
        <v>14800</v>
      </c>
      <c r="E1342" t="s">
        <v>14801</v>
      </c>
    </row>
    <row r="1343" spans="1:6">
      <c r="A1343" t="s">
        <v>14381</v>
      </c>
      <c r="B1343" t="s">
        <v>21333</v>
      </c>
      <c r="C1343" t="s">
        <v>14382</v>
      </c>
      <c r="D1343" t="s">
        <v>14113</v>
      </c>
      <c r="E1343" t="s">
        <v>14383</v>
      </c>
      <c r="F1343" t="s">
        <v>14384</v>
      </c>
    </row>
    <row r="1344" spans="1:6">
      <c r="A1344" t="s">
        <v>16684</v>
      </c>
      <c r="B1344" t="s">
        <v>21333</v>
      </c>
      <c r="C1344" t="s">
        <v>14382</v>
      </c>
      <c r="E1344" t="s">
        <v>16685</v>
      </c>
    </row>
    <row r="1345" spans="1:6">
      <c r="A1345" t="s">
        <v>16359</v>
      </c>
      <c r="B1345" t="s">
        <v>21333</v>
      </c>
      <c r="C1345" t="s">
        <v>16360</v>
      </c>
      <c r="E1345" t="s">
        <v>8524</v>
      </c>
    </row>
    <row r="1346" spans="1:6">
      <c r="A1346" t="s">
        <v>5579</v>
      </c>
      <c r="B1346" t="s">
        <v>21417</v>
      </c>
      <c r="C1346" t="s">
        <v>5580</v>
      </c>
      <c r="E1346" t="s">
        <v>5581</v>
      </c>
    </row>
    <row r="1347" spans="1:6">
      <c r="A1347" t="s">
        <v>16036</v>
      </c>
      <c r="B1347" t="s">
        <v>21333</v>
      </c>
      <c r="C1347" t="s">
        <v>16037</v>
      </c>
      <c r="E1347" t="s">
        <v>16038</v>
      </c>
    </row>
    <row r="1348" spans="1:6">
      <c r="A1348" t="s">
        <v>15674</v>
      </c>
      <c r="B1348" t="s">
        <v>21333</v>
      </c>
      <c r="C1348" t="s">
        <v>15675</v>
      </c>
      <c r="E1348" t="s">
        <v>15676</v>
      </c>
    </row>
    <row r="1349" spans="1:6">
      <c r="A1349" t="s">
        <v>14939</v>
      </c>
      <c r="B1349" t="s">
        <v>21333</v>
      </c>
      <c r="C1349" t="s">
        <v>14940</v>
      </c>
      <c r="E1349" t="s">
        <v>8524</v>
      </c>
    </row>
    <row r="1350" spans="1:6">
      <c r="A1350" t="s">
        <v>14557</v>
      </c>
      <c r="B1350" t="s">
        <v>21333</v>
      </c>
      <c r="C1350" t="s">
        <v>14558</v>
      </c>
      <c r="D1350" t="s">
        <v>14559</v>
      </c>
      <c r="E1350" t="s">
        <v>14560</v>
      </c>
      <c r="F1350" t="s">
        <v>14561</v>
      </c>
    </row>
    <row r="1351" spans="1:6">
      <c r="A1351" t="s">
        <v>14130</v>
      </c>
      <c r="B1351" t="s">
        <v>21333</v>
      </c>
      <c r="C1351" t="s">
        <v>14131</v>
      </c>
      <c r="E1351" t="s">
        <v>8524</v>
      </c>
    </row>
    <row r="1352" spans="1:6">
      <c r="A1352" t="s">
        <v>12088</v>
      </c>
      <c r="B1352" t="s">
        <v>21332</v>
      </c>
      <c r="C1352" t="s">
        <v>12089</v>
      </c>
      <c r="E1352" t="s">
        <v>12090</v>
      </c>
    </row>
    <row r="1353" spans="1:6">
      <c r="A1353" t="s">
        <v>19398</v>
      </c>
      <c r="B1353" t="s">
        <v>21341</v>
      </c>
      <c r="C1353" t="s">
        <v>12089</v>
      </c>
      <c r="E1353" t="s">
        <v>19399</v>
      </c>
    </row>
    <row r="1354" spans="1:6">
      <c r="A1354" t="s">
        <v>16519</v>
      </c>
      <c r="B1354" t="s">
        <v>21333</v>
      </c>
      <c r="C1354" t="s">
        <v>16520</v>
      </c>
      <c r="E1354" t="s">
        <v>14149</v>
      </c>
    </row>
    <row r="1355" spans="1:6">
      <c r="A1355" t="s">
        <v>20668</v>
      </c>
      <c r="B1355" t="s">
        <v>21341</v>
      </c>
      <c r="C1355" t="s">
        <v>16183</v>
      </c>
      <c r="D1355" t="s">
        <v>19506</v>
      </c>
      <c r="E1355" t="s">
        <v>19507</v>
      </c>
    </row>
    <row r="1356" spans="1:6">
      <c r="A1356" t="s">
        <v>16182</v>
      </c>
      <c r="B1356" t="s">
        <v>21333</v>
      </c>
      <c r="C1356" t="s">
        <v>16183</v>
      </c>
      <c r="D1356" t="s">
        <v>14379</v>
      </c>
      <c r="E1356" t="s">
        <v>16184</v>
      </c>
    </row>
    <row r="1357" spans="1:6">
      <c r="A1357" t="s">
        <v>15854</v>
      </c>
      <c r="B1357" t="s">
        <v>21333</v>
      </c>
      <c r="C1357" t="s">
        <v>15855</v>
      </c>
      <c r="E1357" t="s">
        <v>14248</v>
      </c>
    </row>
    <row r="1358" spans="1:6">
      <c r="A1358" t="s">
        <v>20294</v>
      </c>
      <c r="B1358" t="s">
        <v>21323</v>
      </c>
      <c r="C1358" t="s">
        <v>15855</v>
      </c>
      <c r="E1358" t="s">
        <v>20133</v>
      </c>
    </row>
    <row r="1359" spans="1:6">
      <c r="A1359" t="s">
        <v>15490</v>
      </c>
      <c r="B1359" t="s">
        <v>21333</v>
      </c>
      <c r="C1359" t="s">
        <v>15491</v>
      </c>
      <c r="D1359" t="s">
        <v>15492</v>
      </c>
      <c r="E1359" t="s">
        <v>15493</v>
      </c>
      <c r="F1359" t="s">
        <v>15494</v>
      </c>
    </row>
    <row r="1360" spans="1:6">
      <c r="A1360" t="s">
        <v>19704</v>
      </c>
      <c r="B1360" t="s">
        <v>21341</v>
      </c>
      <c r="C1360" t="s">
        <v>19705</v>
      </c>
      <c r="E1360" t="s">
        <v>19706</v>
      </c>
    </row>
    <row r="1361" spans="1:61">
      <c r="A1361" t="s">
        <v>14749</v>
      </c>
      <c r="B1361" t="s">
        <v>21333</v>
      </c>
      <c r="C1361" t="s">
        <v>14750</v>
      </c>
      <c r="E1361" t="s">
        <v>14751</v>
      </c>
    </row>
    <row r="1362" spans="1:61">
      <c r="A1362" t="s">
        <v>14316</v>
      </c>
      <c r="B1362" t="s">
        <v>21333</v>
      </c>
      <c r="C1362" t="s">
        <v>14317</v>
      </c>
      <c r="D1362" t="s">
        <v>14318</v>
      </c>
      <c r="E1362" t="s">
        <v>14319</v>
      </c>
    </row>
    <row r="1363" spans="1:61">
      <c r="A1363" t="s">
        <v>19820</v>
      </c>
      <c r="B1363" t="s">
        <v>21341</v>
      </c>
      <c r="C1363" t="s">
        <v>14317</v>
      </c>
      <c r="E1363" t="s">
        <v>19821</v>
      </c>
    </row>
    <row r="1364" spans="1:61">
      <c r="A1364" t="s">
        <v>16978</v>
      </c>
      <c r="B1364" t="s">
        <v>21333</v>
      </c>
      <c r="C1364" t="s">
        <v>16979</v>
      </c>
      <c r="D1364" t="s">
        <v>14730</v>
      </c>
      <c r="E1364" t="s">
        <v>16980</v>
      </c>
    </row>
    <row r="1365" spans="1:61">
      <c r="A1365" t="s">
        <v>16657</v>
      </c>
      <c r="B1365" t="s">
        <v>21333</v>
      </c>
      <c r="C1365" t="s">
        <v>16658</v>
      </c>
      <c r="E1365" t="s">
        <v>14149</v>
      </c>
    </row>
    <row r="1366" spans="1:61">
      <c r="A1366" t="s">
        <v>14700</v>
      </c>
      <c r="B1366" t="s">
        <v>21333</v>
      </c>
      <c r="C1366" t="s">
        <v>14701</v>
      </c>
      <c r="D1366" t="s">
        <v>14702</v>
      </c>
      <c r="E1366" t="s">
        <v>14703</v>
      </c>
    </row>
    <row r="1367" spans="1:61">
      <c r="A1367" t="s">
        <v>15989</v>
      </c>
      <c r="B1367" t="s">
        <v>21333</v>
      </c>
      <c r="C1367" t="s">
        <v>15990</v>
      </c>
      <c r="E1367" t="s">
        <v>14149</v>
      </c>
    </row>
    <row r="1368" spans="1:61">
      <c r="A1368" t="s">
        <v>15608</v>
      </c>
      <c r="B1368" t="s">
        <v>21333</v>
      </c>
      <c r="C1368" t="s">
        <v>15609</v>
      </c>
      <c r="D1368" t="s">
        <v>15610</v>
      </c>
      <c r="E1368" t="s">
        <v>14195</v>
      </c>
    </row>
    <row r="1369" spans="1:61">
      <c r="A1369" t="s">
        <v>10207</v>
      </c>
      <c r="B1369" t="s">
        <v>21590</v>
      </c>
      <c r="C1369" t="s">
        <v>10208</v>
      </c>
      <c r="E1369" t="s">
        <v>10209</v>
      </c>
    </row>
    <row r="1370" spans="1:61">
      <c r="A1370" t="s">
        <v>15278</v>
      </c>
      <c r="B1370" t="s">
        <v>21333</v>
      </c>
      <c r="C1370" t="s">
        <v>15279</v>
      </c>
      <c r="D1370" t="s">
        <v>14128</v>
      </c>
      <c r="E1370" t="s">
        <v>15280</v>
      </c>
    </row>
    <row r="1371" spans="1:61">
      <c r="A1371" t="s">
        <v>14504</v>
      </c>
      <c r="B1371" t="s">
        <v>21333</v>
      </c>
      <c r="C1371" t="s">
        <v>14505</v>
      </c>
      <c r="E1371" t="s">
        <v>14149</v>
      </c>
    </row>
    <row r="1372" spans="1:61">
      <c r="A1372" t="s">
        <v>16473</v>
      </c>
      <c r="B1372" t="s">
        <v>21333</v>
      </c>
      <c r="C1372" t="s">
        <v>16474</v>
      </c>
      <c r="E1372" t="s">
        <v>14155</v>
      </c>
    </row>
    <row r="1373" spans="1:61">
      <c r="A1373" t="s">
        <v>20647</v>
      </c>
      <c r="B1373" t="s">
        <v>21341</v>
      </c>
      <c r="C1373" t="s">
        <v>20034</v>
      </c>
      <c r="E1373" t="s">
        <v>20035</v>
      </c>
    </row>
    <row r="1374" spans="1:61">
      <c r="A1374" t="s">
        <v>16136</v>
      </c>
      <c r="B1374" t="s">
        <v>21333</v>
      </c>
      <c r="C1374" t="s">
        <v>16137</v>
      </c>
      <c r="D1374" t="s">
        <v>16138</v>
      </c>
      <c r="E1374" t="s">
        <v>16139</v>
      </c>
      <c r="F1374" t="s">
        <v>16140</v>
      </c>
      <c r="AH1374" t="s">
        <v>6282</v>
      </c>
      <c r="AJ1374" t="s">
        <v>6283</v>
      </c>
      <c r="AL1374" t="s">
        <v>6284</v>
      </c>
      <c r="AP1374" t="s">
        <v>6285</v>
      </c>
      <c r="AT1374" t="s">
        <v>6286</v>
      </c>
      <c r="AX1374" t="s">
        <v>6287</v>
      </c>
      <c r="BB1374" t="s">
        <v>6288</v>
      </c>
      <c r="BF1374" t="s">
        <v>6289</v>
      </c>
      <c r="BG1374" t="s">
        <v>6290</v>
      </c>
      <c r="BI1374" t="s">
        <v>6291</v>
      </c>
    </row>
    <row r="1375" spans="1:61">
      <c r="A1375" t="s">
        <v>15813</v>
      </c>
      <c r="B1375" t="s">
        <v>21333</v>
      </c>
      <c r="C1375" t="s">
        <v>15814</v>
      </c>
      <c r="E1375" t="s">
        <v>14149</v>
      </c>
    </row>
    <row r="1376" spans="1:61">
      <c r="A1376" t="s">
        <v>20136</v>
      </c>
      <c r="B1376" t="s">
        <v>21341</v>
      </c>
      <c r="C1376" t="s">
        <v>20137</v>
      </c>
      <c r="E1376" t="s">
        <v>19312</v>
      </c>
    </row>
    <row r="1377" spans="1:6">
      <c r="A1377" t="s">
        <v>15073</v>
      </c>
      <c r="B1377" t="s">
        <v>21333</v>
      </c>
      <c r="C1377" t="s">
        <v>15074</v>
      </c>
      <c r="E1377" t="s">
        <v>14149</v>
      </c>
    </row>
    <row r="1378" spans="1:6">
      <c r="A1378" t="s">
        <v>14707</v>
      </c>
      <c r="B1378" t="s">
        <v>21333</v>
      </c>
      <c r="C1378" t="s">
        <v>14708</v>
      </c>
      <c r="D1378" t="s">
        <v>14186</v>
      </c>
      <c r="E1378" t="s">
        <v>14709</v>
      </c>
    </row>
    <row r="1379" spans="1:6">
      <c r="A1379" t="s">
        <v>14260</v>
      </c>
      <c r="B1379" t="s">
        <v>21333</v>
      </c>
      <c r="C1379" t="s">
        <v>14261</v>
      </c>
      <c r="E1379" t="s">
        <v>14149</v>
      </c>
    </row>
    <row r="1380" spans="1:6">
      <c r="A1380" t="s">
        <v>16613</v>
      </c>
      <c r="B1380" t="s">
        <v>21333</v>
      </c>
      <c r="C1380" t="s">
        <v>16614</v>
      </c>
      <c r="E1380" t="s">
        <v>16615</v>
      </c>
    </row>
    <row r="1381" spans="1:6">
      <c r="A1381" t="s">
        <v>14449</v>
      </c>
      <c r="B1381" t="s">
        <v>21333</v>
      </c>
      <c r="C1381" t="s">
        <v>14450</v>
      </c>
      <c r="E1381" t="s">
        <v>14149</v>
      </c>
    </row>
    <row r="1382" spans="1:6">
      <c r="A1382" t="s">
        <v>16738</v>
      </c>
      <c r="B1382" t="s">
        <v>21333</v>
      </c>
      <c r="C1382" t="s">
        <v>16739</v>
      </c>
      <c r="D1382" t="s">
        <v>16740</v>
      </c>
      <c r="E1382" t="s">
        <v>16741</v>
      </c>
    </row>
    <row r="1383" spans="1:6">
      <c r="A1383" t="s">
        <v>10170</v>
      </c>
      <c r="B1383" t="s">
        <v>21590</v>
      </c>
      <c r="C1383" t="s">
        <v>10171</v>
      </c>
      <c r="E1383" t="s">
        <v>10172</v>
      </c>
    </row>
    <row r="1384" spans="1:6">
      <c r="A1384" t="s">
        <v>10152</v>
      </c>
      <c r="B1384" t="s">
        <v>21590</v>
      </c>
      <c r="C1384" t="s">
        <v>10153</v>
      </c>
      <c r="E1384" t="s">
        <v>10154</v>
      </c>
    </row>
    <row r="1385" spans="1:6">
      <c r="A1385" t="s">
        <v>16095</v>
      </c>
      <c r="B1385" t="s">
        <v>21333</v>
      </c>
      <c r="C1385" t="s">
        <v>16096</v>
      </c>
      <c r="E1385" t="s">
        <v>8524</v>
      </c>
    </row>
    <row r="1386" spans="1:6">
      <c r="A1386" t="s">
        <v>15764</v>
      </c>
      <c r="B1386" t="s">
        <v>21333</v>
      </c>
      <c r="C1386" t="s">
        <v>15765</v>
      </c>
      <c r="E1386" t="s">
        <v>15766</v>
      </c>
      <c r="F1386" t="s">
        <v>15767</v>
      </c>
    </row>
    <row r="1387" spans="1:6">
      <c r="A1387" t="s">
        <v>15415</v>
      </c>
      <c r="B1387" t="s">
        <v>21333</v>
      </c>
      <c r="C1387" t="s">
        <v>15416</v>
      </c>
      <c r="D1387" t="s">
        <v>15417</v>
      </c>
      <c r="E1387" t="s">
        <v>15418</v>
      </c>
      <c r="F1387" t="s">
        <v>15419</v>
      </c>
    </row>
    <row r="1388" spans="1:6">
      <c r="A1388" t="s">
        <v>15018</v>
      </c>
      <c r="B1388" t="s">
        <v>21333</v>
      </c>
      <c r="C1388" t="s">
        <v>15019</v>
      </c>
      <c r="D1388" t="s">
        <v>14730</v>
      </c>
      <c r="E1388" t="s">
        <v>15020</v>
      </c>
      <c r="F1388" t="s">
        <v>15021</v>
      </c>
    </row>
    <row r="1389" spans="1:6">
      <c r="A1389" t="s">
        <v>14654</v>
      </c>
      <c r="B1389" t="s">
        <v>21333</v>
      </c>
      <c r="C1389" t="s">
        <v>14655</v>
      </c>
      <c r="E1389" t="s">
        <v>14656</v>
      </c>
    </row>
    <row r="1390" spans="1:6">
      <c r="A1390" t="s">
        <v>16566</v>
      </c>
      <c r="B1390" t="s">
        <v>21333</v>
      </c>
      <c r="C1390" t="s">
        <v>16567</v>
      </c>
      <c r="D1390" t="s">
        <v>15844</v>
      </c>
      <c r="E1390" t="s">
        <v>14149</v>
      </c>
    </row>
    <row r="1391" spans="1:6">
      <c r="A1391" t="s">
        <v>16235</v>
      </c>
      <c r="B1391" t="s">
        <v>21333</v>
      </c>
      <c r="C1391" t="s">
        <v>16236</v>
      </c>
      <c r="E1391" t="s">
        <v>14149</v>
      </c>
    </row>
    <row r="1392" spans="1:6">
      <c r="A1392" t="s">
        <v>15905</v>
      </c>
      <c r="B1392" t="s">
        <v>21333</v>
      </c>
      <c r="C1392" t="s">
        <v>15906</v>
      </c>
      <c r="E1392" t="s">
        <v>8524</v>
      </c>
    </row>
    <row r="1393" spans="1:6">
      <c r="A1393" t="s">
        <v>15526</v>
      </c>
      <c r="B1393" t="s">
        <v>21333</v>
      </c>
      <c r="C1393" t="s">
        <v>15527</v>
      </c>
      <c r="D1393" t="s">
        <v>2294</v>
      </c>
      <c r="E1393" t="s">
        <v>15528</v>
      </c>
      <c r="F1393" t="s">
        <v>15529</v>
      </c>
    </row>
    <row r="1394" spans="1:6">
      <c r="A1394" t="s">
        <v>14807</v>
      </c>
      <c r="B1394" t="s">
        <v>21333</v>
      </c>
      <c r="C1394" t="s">
        <v>14808</v>
      </c>
      <c r="E1394" t="s">
        <v>8524</v>
      </c>
    </row>
    <row r="1395" spans="1:6">
      <c r="A1395" t="s">
        <v>18397</v>
      </c>
      <c r="B1395" t="s">
        <v>21341</v>
      </c>
      <c r="C1395" t="s">
        <v>14808</v>
      </c>
      <c r="E1395" t="s">
        <v>18398</v>
      </c>
    </row>
    <row r="1396" spans="1:6">
      <c r="A1396" t="s">
        <v>20394</v>
      </c>
      <c r="B1396" t="s">
        <v>21323</v>
      </c>
      <c r="C1396" t="s">
        <v>20395</v>
      </c>
      <c r="E1396" t="s">
        <v>20396</v>
      </c>
      <c r="F1396" t="s">
        <v>20397</v>
      </c>
    </row>
    <row r="1397" spans="1:6">
      <c r="A1397" t="s">
        <v>16705</v>
      </c>
      <c r="B1397" t="s">
        <v>21333</v>
      </c>
      <c r="C1397" t="s">
        <v>16706</v>
      </c>
      <c r="E1397" t="s">
        <v>16707</v>
      </c>
    </row>
    <row r="1398" spans="1:6">
      <c r="A1398" t="s">
        <v>16393</v>
      </c>
      <c r="B1398" t="s">
        <v>21333</v>
      </c>
      <c r="C1398" t="s">
        <v>16394</v>
      </c>
      <c r="E1398" t="s">
        <v>14149</v>
      </c>
    </row>
    <row r="1399" spans="1:6">
      <c r="A1399" t="s">
        <v>15716</v>
      </c>
      <c r="B1399" t="s">
        <v>21333</v>
      </c>
      <c r="C1399" t="s">
        <v>15717</v>
      </c>
      <c r="E1399" t="s">
        <v>14248</v>
      </c>
    </row>
    <row r="1400" spans="1:6">
      <c r="A1400" t="s">
        <v>15352</v>
      </c>
      <c r="B1400" t="s">
        <v>21333</v>
      </c>
      <c r="C1400" t="s">
        <v>15353</v>
      </c>
      <c r="E1400" t="s">
        <v>15354</v>
      </c>
    </row>
    <row r="1401" spans="1:6">
      <c r="A1401" t="s">
        <v>14973</v>
      </c>
      <c r="B1401" t="s">
        <v>21333</v>
      </c>
      <c r="C1401" t="s">
        <v>14974</v>
      </c>
      <c r="E1401" t="s">
        <v>8524</v>
      </c>
    </row>
    <row r="1402" spans="1:6">
      <c r="A1402" t="s">
        <v>14173</v>
      </c>
      <c r="B1402" t="s">
        <v>21333</v>
      </c>
      <c r="C1402" t="s">
        <v>14174</v>
      </c>
      <c r="E1402" t="s">
        <v>8524</v>
      </c>
    </row>
    <row r="1403" spans="1:6">
      <c r="A1403" t="s">
        <v>16521</v>
      </c>
      <c r="B1403" t="s">
        <v>21333</v>
      </c>
      <c r="C1403" t="s">
        <v>16522</v>
      </c>
      <c r="E1403" t="s">
        <v>8524</v>
      </c>
    </row>
    <row r="1404" spans="1:6">
      <c r="A1404" t="s">
        <v>16185</v>
      </c>
      <c r="B1404" t="s">
        <v>21333</v>
      </c>
      <c r="C1404" t="s">
        <v>16186</v>
      </c>
      <c r="E1404" t="s">
        <v>16187</v>
      </c>
    </row>
    <row r="1405" spans="1:6">
      <c r="A1405" t="s">
        <v>15859</v>
      </c>
      <c r="B1405" t="s">
        <v>21333</v>
      </c>
      <c r="C1405" t="s">
        <v>15860</v>
      </c>
      <c r="D1405" t="s">
        <v>15861</v>
      </c>
      <c r="E1405" t="s">
        <v>15862</v>
      </c>
    </row>
    <row r="1406" spans="1:6">
      <c r="A1406" t="s">
        <v>15498</v>
      </c>
      <c r="B1406" t="s">
        <v>21333</v>
      </c>
      <c r="C1406" t="s">
        <v>15499</v>
      </c>
      <c r="D1406" t="s">
        <v>14128</v>
      </c>
      <c r="E1406" t="s">
        <v>15500</v>
      </c>
    </row>
    <row r="1407" spans="1:6">
      <c r="A1407" t="s">
        <v>14752</v>
      </c>
      <c r="B1407" t="s">
        <v>21333</v>
      </c>
      <c r="C1407" t="s">
        <v>14753</v>
      </c>
      <c r="E1407" t="s">
        <v>14301</v>
      </c>
      <c r="F1407" t="s">
        <v>14754</v>
      </c>
    </row>
    <row r="1408" spans="1:6">
      <c r="A1408" t="s">
        <v>20478</v>
      </c>
      <c r="B1408" t="s">
        <v>21323</v>
      </c>
      <c r="C1408" t="s">
        <v>20479</v>
      </c>
      <c r="E1408" t="s">
        <v>20480</v>
      </c>
      <c r="F1408" t="s">
        <v>20481</v>
      </c>
    </row>
    <row r="1409" spans="1:13">
      <c r="A1409" t="s">
        <v>14324</v>
      </c>
      <c r="B1409" t="s">
        <v>21333</v>
      </c>
      <c r="C1409" t="s">
        <v>14325</v>
      </c>
      <c r="E1409" t="s">
        <v>8524</v>
      </c>
    </row>
    <row r="1410" spans="1:13">
      <c r="A1410" t="s">
        <v>16677</v>
      </c>
      <c r="B1410" t="s">
        <v>21333</v>
      </c>
      <c r="C1410" t="s">
        <v>16678</v>
      </c>
      <c r="D1410" t="s">
        <v>14508</v>
      </c>
      <c r="E1410" t="s">
        <v>16679</v>
      </c>
    </row>
    <row r="1411" spans="1:13">
      <c r="A1411" t="s">
        <v>16348</v>
      </c>
      <c r="B1411" t="s">
        <v>21333</v>
      </c>
      <c r="C1411" t="s">
        <v>16349</v>
      </c>
      <c r="E1411" t="s">
        <v>14149</v>
      </c>
    </row>
    <row r="1412" spans="1:13">
      <c r="A1412" t="s">
        <v>14256</v>
      </c>
      <c r="B1412" t="s">
        <v>21333</v>
      </c>
      <c r="C1412" t="s">
        <v>14257</v>
      </c>
      <c r="D1412" t="s">
        <v>14258</v>
      </c>
      <c r="E1412" t="s">
        <v>14259</v>
      </c>
    </row>
    <row r="1413" spans="1:13">
      <c r="A1413" t="s">
        <v>15653</v>
      </c>
      <c r="B1413" t="s">
        <v>21333</v>
      </c>
      <c r="C1413" t="s">
        <v>15654</v>
      </c>
      <c r="E1413" t="s">
        <v>14149</v>
      </c>
    </row>
    <row r="1414" spans="1:13">
      <c r="A1414" t="s">
        <v>20249</v>
      </c>
      <c r="B1414" t="s">
        <v>21323</v>
      </c>
      <c r="C1414" t="s">
        <v>20250</v>
      </c>
      <c r="E1414" t="s">
        <v>20251</v>
      </c>
      <c r="F1414" t="s">
        <v>20252</v>
      </c>
    </row>
    <row r="1415" spans="1:13">
      <c r="A1415" t="s">
        <v>14538</v>
      </c>
      <c r="B1415" t="s">
        <v>21333</v>
      </c>
      <c r="C1415" t="s">
        <v>14539</v>
      </c>
      <c r="D1415" t="s">
        <v>906</v>
      </c>
      <c r="E1415" t="s">
        <v>14540</v>
      </c>
    </row>
    <row r="1416" spans="1:13">
      <c r="A1416" t="s">
        <v>14111</v>
      </c>
      <c r="B1416" t="s">
        <v>21333</v>
      </c>
      <c r="C1416" t="s">
        <v>14112</v>
      </c>
      <c r="D1416" t="s">
        <v>14113</v>
      </c>
      <c r="E1416" t="s">
        <v>14114</v>
      </c>
    </row>
    <row r="1417" spans="1:13">
      <c r="A1417" t="s">
        <v>20583</v>
      </c>
      <c r="B1417" t="s">
        <v>21341</v>
      </c>
      <c r="C1417" t="s">
        <v>18521</v>
      </c>
      <c r="D1417" t="s">
        <v>14883</v>
      </c>
      <c r="E1417" t="s">
        <v>18522</v>
      </c>
      <c r="F1417" t="s">
        <v>20584</v>
      </c>
    </row>
    <row r="1418" spans="1:13">
      <c r="A1418" t="s">
        <v>11742</v>
      </c>
      <c r="B1418" t="s">
        <v>21332</v>
      </c>
      <c r="C1418" t="s">
        <v>11743</v>
      </c>
      <c r="E1418" t="s">
        <v>11744</v>
      </c>
    </row>
    <row r="1419" spans="1:13">
      <c r="A1419" t="s">
        <v>15456</v>
      </c>
      <c r="B1419" t="s">
        <v>21333</v>
      </c>
      <c r="C1419" t="s">
        <v>15457</v>
      </c>
      <c r="E1419" t="s">
        <v>8524</v>
      </c>
    </row>
    <row r="1420" spans="1:13">
      <c r="A1420" t="s">
        <v>10332</v>
      </c>
      <c r="B1420" t="s">
        <v>21590</v>
      </c>
      <c r="C1420" t="s">
        <v>10333</v>
      </c>
      <c r="E1420" t="s">
        <v>10334</v>
      </c>
    </row>
    <row r="1421" spans="1:13">
      <c r="A1421" t="s">
        <v>11659</v>
      </c>
      <c r="B1421" t="s">
        <v>21332</v>
      </c>
      <c r="C1421" t="s">
        <v>11660</v>
      </c>
      <c r="E1421" t="s">
        <v>11661</v>
      </c>
    </row>
    <row r="1422" spans="1:13">
      <c r="A1422" t="s">
        <v>20411</v>
      </c>
      <c r="B1422" t="s">
        <v>21323</v>
      </c>
      <c r="C1422" t="s">
        <v>20412</v>
      </c>
      <c r="E1422" t="s">
        <v>20413</v>
      </c>
      <c r="F1422" s="2">
        <v>36388</v>
      </c>
      <c r="G1422" t="s">
        <v>20226</v>
      </c>
      <c r="I1422" t="s">
        <v>20227</v>
      </c>
      <c r="J1422" t="s">
        <v>20228</v>
      </c>
      <c r="K1422" t="s">
        <v>20229</v>
      </c>
      <c r="L1422" t="s">
        <v>20230</v>
      </c>
      <c r="M1422" t="s">
        <v>20231</v>
      </c>
    </row>
    <row r="1423" spans="1:13">
      <c r="A1423" t="s">
        <v>18653</v>
      </c>
      <c r="B1423" t="s">
        <v>21341</v>
      </c>
      <c r="C1423" t="s">
        <v>18654</v>
      </c>
      <c r="E1423" t="s">
        <v>18655</v>
      </c>
      <c r="F1423" t="s">
        <v>18656</v>
      </c>
    </row>
    <row r="1424" spans="1:13">
      <c r="A1424" t="s">
        <v>14265</v>
      </c>
      <c r="B1424" t="s">
        <v>21333</v>
      </c>
      <c r="C1424" t="s">
        <v>14266</v>
      </c>
      <c r="E1424" t="s">
        <v>14267</v>
      </c>
    </row>
    <row r="1425" spans="1:6">
      <c r="A1425" t="s">
        <v>16967</v>
      </c>
      <c r="B1425" t="s">
        <v>21333</v>
      </c>
      <c r="C1425" t="s">
        <v>16968</v>
      </c>
      <c r="E1425" t="s">
        <v>14149</v>
      </c>
    </row>
    <row r="1426" spans="1:6">
      <c r="A1426" t="s">
        <v>15972</v>
      </c>
      <c r="B1426" t="s">
        <v>21333</v>
      </c>
      <c r="C1426" t="s">
        <v>15973</v>
      </c>
      <c r="E1426" t="s">
        <v>14444</v>
      </c>
    </row>
    <row r="1427" spans="1:6">
      <c r="A1427" t="s">
        <v>18770</v>
      </c>
      <c r="B1427" t="s">
        <v>21341</v>
      </c>
      <c r="C1427" t="s">
        <v>18771</v>
      </c>
      <c r="E1427" t="s">
        <v>18772</v>
      </c>
      <c r="F1427" t="s">
        <v>18773</v>
      </c>
    </row>
    <row r="1428" spans="1:6">
      <c r="A1428" t="s">
        <v>10281</v>
      </c>
      <c r="B1428" t="s">
        <v>21590</v>
      </c>
      <c r="C1428" t="s">
        <v>10282</v>
      </c>
      <c r="E1428" t="s">
        <v>10283</v>
      </c>
    </row>
    <row r="1429" spans="1:6">
      <c r="A1429" t="s">
        <v>14887</v>
      </c>
      <c r="B1429" t="s">
        <v>21333</v>
      </c>
      <c r="C1429" t="s">
        <v>14888</v>
      </c>
      <c r="E1429" t="s">
        <v>14149</v>
      </c>
    </row>
    <row r="1430" spans="1:6">
      <c r="A1430" t="s">
        <v>16742</v>
      </c>
      <c r="B1430" t="s">
        <v>21333</v>
      </c>
      <c r="C1430" t="s">
        <v>16743</v>
      </c>
      <c r="E1430" t="s">
        <v>14149</v>
      </c>
    </row>
    <row r="1431" spans="1:6">
      <c r="A1431" t="s">
        <v>16444</v>
      </c>
      <c r="B1431" t="s">
        <v>21333</v>
      </c>
      <c r="C1431" t="s">
        <v>16445</v>
      </c>
      <c r="E1431" t="s">
        <v>8524</v>
      </c>
    </row>
    <row r="1432" spans="1:6">
      <c r="A1432" t="s">
        <v>16100</v>
      </c>
      <c r="B1432" t="s">
        <v>21333</v>
      </c>
      <c r="C1432" t="s">
        <v>16101</v>
      </c>
      <c r="E1432" t="s">
        <v>8524</v>
      </c>
    </row>
    <row r="1433" spans="1:6">
      <c r="A1433" t="s">
        <v>15771</v>
      </c>
      <c r="B1433" t="s">
        <v>21333</v>
      </c>
      <c r="C1433" t="s">
        <v>15772</v>
      </c>
      <c r="E1433" t="s">
        <v>14149</v>
      </c>
    </row>
    <row r="1434" spans="1:6">
      <c r="A1434" t="s">
        <v>11520</v>
      </c>
      <c r="B1434" t="s">
        <v>21332</v>
      </c>
      <c r="C1434" t="s">
        <v>11521</v>
      </c>
      <c r="E1434" t="s">
        <v>11522</v>
      </c>
    </row>
    <row r="1435" spans="1:6">
      <c r="A1435" t="s">
        <v>15420</v>
      </c>
      <c r="B1435" t="s">
        <v>21333</v>
      </c>
      <c r="C1435" t="s">
        <v>15421</v>
      </c>
      <c r="E1435" t="s">
        <v>14149</v>
      </c>
    </row>
    <row r="1436" spans="1:6">
      <c r="A1436" t="s">
        <v>10231</v>
      </c>
      <c r="B1436" t="s">
        <v>21590</v>
      </c>
      <c r="C1436" t="s">
        <v>10232</v>
      </c>
      <c r="E1436" t="s">
        <v>10233</v>
      </c>
    </row>
    <row r="1437" spans="1:6">
      <c r="A1437" t="s">
        <v>17089</v>
      </c>
      <c r="B1437" t="s">
        <v>21333</v>
      </c>
      <c r="C1437" t="s">
        <v>17090</v>
      </c>
      <c r="E1437" t="s">
        <v>8524</v>
      </c>
    </row>
    <row r="1438" spans="1:6">
      <c r="A1438" t="s">
        <v>16931</v>
      </c>
      <c r="B1438" t="s">
        <v>21333</v>
      </c>
      <c r="C1438" t="s">
        <v>16932</v>
      </c>
      <c r="E1438" t="s">
        <v>8524</v>
      </c>
    </row>
    <row r="1439" spans="1:6">
      <c r="A1439" t="s">
        <v>16272</v>
      </c>
      <c r="B1439" t="s">
        <v>21333</v>
      </c>
      <c r="C1439" t="s">
        <v>16273</v>
      </c>
      <c r="E1439" t="s">
        <v>8524</v>
      </c>
    </row>
    <row r="1440" spans="1:6">
      <c r="A1440" t="s">
        <v>15936</v>
      </c>
      <c r="B1440" t="s">
        <v>21333</v>
      </c>
      <c r="C1440" t="s">
        <v>15937</v>
      </c>
      <c r="E1440" t="s">
        <v>15938</v>
      </c>
      <c r="F1440" t="s">
        <v>15939</v>
      </c>
    </row>
    <row r="1441" spans="1:35">
      <c r="A1441" t="s">
        <v>15217</v>
      </c>
      <c r="B1441" t="s">
        <v>21333</v>
      </c>
      <c r="C1441" t="s">
        <v>15218</v>
      </c>
      <c r="E1441" t="s">
        <v>15219</v>
      </c>
      <c r="AF1441" t="s">
        <v>6480</v>
      </c>
      <c r="AI1441" t="s">
        <v>6481</v>
      </c>
    </row>
    <row r="1442" spans="1:35">
      <c r="A1442" t="s">
        <v>14849</v>
      </c>
      <c r="B1442" t="s">
        <v>21333</v>
      </c>
      <c r="C1442" t="s">
        <v>14850</v>
      </c>
      <c r="E1442" t="s">
        <v>14149</v>
      </c>
    </row>
    <row r="1443" spans="1:35">
      <c r="A1443" t="s">
        <v>7607</v>
      </c>
      <c r="B1443" t="s">
        <v>21507</v>
      </c>
      <c r="C1443" t="s">
        <v>7608</v>
      </c>
      <c r="E1443" t="s">
        <v>7609</v>
      </c>
    </row>
    <row r="1444" spans="1:35">
      <c r="A1444" t="s">
        <v>14429</v>
      </c>
      <c r="B1444" t="s">
        <v>21333</v>
      </c>
      <c r="C1444" t="s">
        <v>7608</v>
      </c>
      <c r="D1444" t="s">
        <v>14186</v>
      </c>
      <c r="E1444" t="s">
        <v>14430</v>
      </c>
    </row>
    <row r="1445" spans="1:35">
      <c r="A1445" t="s">
        <v>16056</v>
      </c>
      <c r="B1445" t="s">
        <v>21333</v>
      </c>
      <c r="C1445" t="s">
        <v>16057</v>
      </c>
      <c r="E1445" t="s">
        <v>8524</v>
      </c>
    </row>
    <row r="1446" spans="1:35">
      <c r="A1446" t="s">
        <v>7639</v>
      </c>
      <c r="B1446" t="s">
        <v>21507</v>
      </c>
      <c r="C1446" t="s">
        <v>7640</v>
      </c>
      <c r="E1446" t="s">
        <v>7641</v>
      </c>
    </row>
    <row r="1447" spans="1:35">
      <c r="A1447" t="s">
        <v>15714</v>
      </c>
      <c r="B1447" t="s">
        <v>21333</v>
      </c>
      <c r="C1447" t="s">
        <v>15715</v>
      </c>
      <c r="E1447" t="s">
        <v>14149</v>
      </c>
    </row>
    <row r="1448" spans="1:35">
      <c r="A1448" t="s">
        <v>5284</v>
      </c>
      <c r="B1448" t="s">
        <v>21326</v>
      </c>
      <c r="C1448" t="s">
        <v>5285</v>
      </c>
      <c r="E1448" t="s">
        <v>5286</v>
      </c>
    </row>
    <row r="1449" spans="1:35">
      <c r="A1449" t="s">
        <v>14590</v>
      </c>
      <c r="B1449" t="s">
        <v>21333</v>
      </c>
      <c r="C1449" t="s">
        <v>14591</v>
      </c>
      <c r="E1449" t="s">
        <v>14444</v>
      </c>
    </row>
    <row r="1450" spans="1:35">
      <c r="A1450" t="s">
        <v>14169</v>
      </c>
      <c r="B1450" t="s">
        <v>21333</v>
      </c>
      <c r="C1450" t="s">
        <v>14170</v>
      </c>
      <c r="E1450" t="s">
        <v>14171</v>
      </c>
      <c r="F1450" t="s">
        <v>14172</v>
      </c>
    </row>
    <row r="1451" spans="1:35">
      <c r="A1451" t="s">
        <v>17075</v>
      </c>
      <c r="B1451" t="s">
        <v>21333</v>
      </c>
      <c r="C1451" t="s">
        <v>17076</v>
      </c>
      <c r="E1451" t="s">
        <v>14149</v>
      </c>
    </row>
    <row r="1452" spans="1:35">
      <c r="A1452" t="s">
        <v>16866</v>
      </c>
      <c r="B1452" t="s">
        <v>21333</v>
      </c>
      <c r="C1452" t="s">
        <v>16867</v>
      </c>
      <c r="E1452" t="s">
        <v>8524</v>
      </c>
    </row>
    <row r="1453" spans="1:35">
      <c r="A1453" t="s">
        <v>15121</v>
      </c>
      <c r="B1453" t="s">
        <v>21333</v>
      </c>
      <c r="C1453" t="s">
        <v>15122</v>
      </c>
      <c r="D1453" t="s">
        <v>15123</v>
      </c>
      <c r="E1453" t="s">
        <v>15124</v>
      </c>
      <c r="F1453" t="s">
        <v>15125</v>
      </c>
    </row>
    <row r="1454" spans="1:35">
      <c r="A1454" t="s">
        <v>12437</v>
      </c>
      <c r="B1454" t="s">
        <v>21332</v>
      </c>
      <c r="C1454" t="s">
        <v>12438</v>
      </c>
      <c r="E1454" t="s">
        <v>12439</v>
      </c>
    </row>
    <row r="1455" spans="1:35">
      <c r="A1455" t="s">
        <v>16221</v>
      </c>
      <c r="B1455" t="s">
        <v>21333</v>
      </c>
      <c r="C1455" t="s">
        <v>16222</v>
      </c>
      <c r="E1455" t="s">
        <v>14149</v>
      </c>
    </row>
    <row r="1456" spans="1:35">
      <c r="A1456" t="s">
        <v>7513</v>
      </c>
      <c r="B1456" t="s">
        <v>21507</v>
      </c>
      <c r="C1456" t="s">
        <v>7514</v>
      </c>
      <c r="E1456" t="s">
        <v>7515</v>
      </c>
      <c r="F1456" t="s">
        <v>7516</v>
      </c>
    </row>
    <row r="1457" spans="1:6">
      <c r="A1457" t="s">
        <v>15514</v>
      </c>
      <c r="B1457" t="s">
        <v>21333</v>
      </c>
      <c r="C1457" t="s">
        <v>7514</v>
      </c>
      <c r="E1457" t="s">
        <v>15515</v>
      </c>
    </row>
    <row r="1458" spans="1:6">
      <c r="A1458" t="s">
        <v>15173</v>
      </c>
      <c r="B1458" t="s">
        <v>21333</v>
      </c>
      <c r="C1458" t="s">
        <v>15174</v>
      </c>
      <c r="E1458" t="s">
        <v>14149</v>
      </c>
    </row>
    <row r="1459" spans="1:6">
      <c r="A1459" t="s">
        <v>14786</v>
      </c>
      <c r="B1459" t="s">
        <v>21333</v>
      </c>
      <c r="C1459" t="s">
        <v>14787</v>
      </c>
      <c r="D1459" t="s">
        <v>14788</v>
      </c>
      <c r="E1459" t="s">
        <v>14789</v>
      </c>
    </row>
    <row r="1460" spans="1:6">
      <c r="A1460" t="s">
        <v>14364</v>
      </c>
      <c r="B1460" t="s">
        <v>21333</v>
      </c>
      <c r="C1460" t="s">
        <v>14365</v>
      </c>
      <c r="E1460" t="s">
        <v>8524</v>
      </c>
    </row>
    <row r="1461" spans="1:6">
      <c r="A1461" t="s">
        <v>16346</v>
      </c>
      <c r="B1461" t="s">
        <v>21333</v>
      </c>
      <c r="C1461" t="s">
        <v>16347</v>
      </c>
      <c r="E1461" t="s">
        <v>14149</v>
      </c>
    </row>
    <row r="1462" spans="1:6">
      <c r="A1462" t="s">
        <v>16024</v>
      </c>
      <c r="B1462" t="s">
        <v>21333</v>
      </c>
      <c r="C1462" t="s">
        <v>16025</v>
      </c>
      <c r="E1462" t="s">
        <v>14248</v>
      </c>
    </row>
    <row r="1463" spans="1:6">
      <c r="A1463" t="s">
        <v>15651</v>
      </c>
      <c r="B1463" t="s">
        <v>21333</v>
      </c>
      <c r="C1463" t="s">
        <v>15652</v>
      </c>
      <c r="E1463" t="s">
        <v>8524</v>
      </c>
    </row>
    <row r="1464" spans="1:6">
      <c r="A1464" t="s">
        <v>14924</v>
      </c>
      <c r="B1464" t="s">
        <v>21333</v>
      </c>
      <c r="C1464" t="s">
        <v>14925</v>
      </c>
      <c r="D1464" t="s">
        <v>14926</v>
      </c>
      <c r="E1464" t="s">
        <v>14927</v>
      </c>
    </row>
    <row r="1465" spans="1:6">
      <c r="A1465" t="s">
        <v>14536</v>
      </c>
      <c r="B1465" t="s">
        <v>21333</v>
      </c>
      <c r="C1465" t="s">
        <v>14537</v>
      </c>
      <c r="E1465" t="s">
        <v>14149</v>
      </c>
    </row>
    <row r="1466" spans="1:6">
      <c r="A1466" t="s">
        <v>14107</v>
      </c>
      <c r="B1466" t="s">
        <v>21333</v>
      </c>
      <c r="C1466" t="s">
        <v>14108</v>
      </c>
      <c r="D1466" t="s">
        <v>1093</v>
      </c>
      <c r="E1466" t="s">
        <v>14109</v>
      </c>
      <c r="F1466" t="s">
        <v>14110</v>
      </c>
    </row>
    <row r="1467" spans="1:6">
      <c r="A1467" t="s">
        <v>17052</v>
      </c>
      <c r="B1467" t="s">
        <v>21333</v>
      </c>
      <c r="C1467" t="s">
        <v>17053</v>
      </c>
      <c r="D1467" t="s">
        <v>14427</v>
      </c>
      <c r="E1467" t="s">
        <v>17054</v>
      </c>
      <c r="F1467" t="s">
        <v>17055</v>
      </c>
    </row>
    <row r="1468" spans="1:6">
      <c r="A1468" t="s">
        <v>7389</v>
      </c>
      <c r="B1468" t="s">
        <v>21507</v>
      </c>
      <c r="C1468" t="s">
        <v>7390</v>
      </c>
      <c r="D1468" t="s">
        <v>248</v>
      </c>
      <c r="E1468" t="s">
        <v>7391</v>
      </c>
      <c r="F1468" t="s">
        <v>7392</v>
      </c>
    </row>
    <row r="1469" spans="1:6">
      <c r="A1469" t="s">
        <v>16507</v>
      </c>
      <c r="B1469" t="s">
        <v>21333</v>
      </c>
      <c r="C1469" t="s">
        <v>16508</v>
      </c>
      <c r="D1469" t="s">
        <v>16509</v>
      </c>
      <c r="E1469" t="s">
        <v>16510</v>
      </c>
      <c r="F1469" t="s">
        <v>16511</v>
      </c>
    </row>
    <row r="1470" spans="1:6">
      <c r="A1470" t="s">
        <v>15840</v>
      </c>
      <c r="B1470" t="s">
        <v>21333</v>
      </c>
      <c r="C1470" t="s">
        <v>15841</v>
      </c>
      <c r="E1470" t="s">
        <v>8524</v>
      </c>
    </row>
    <row r="1471" spans="1:6">
      <c r="A1471" t="s">
        <v>7436</v>
      </c>
      <c r="B1471" t="s">
        <v>21507</v>
      </c>
      <c r="C1471" t="s">
        <v>7437</v>
      </c>
      <c r="E1471" t="s">
        <v>7438</v>
      </c>
    </row>
    <row r="1472" spans="1:6">
      <c r="A1472" t="s">
        <v>18909</v>
      </c>
      <c r="B1472" t="s">
        <v>21341</v>
      </c>
      <c r="C1472" t="s">
        <v>18910</v>
      </c>
      <c r="E1472" t="s">
        <v>18911</v>
      </c>
      <c r="F1472" t="s">
        <v>18912</v>
      </c>
    </row>
    <row r="1473" spans="1:6">
      <c r="A1473" t="s">
        <v>7473</v>
      </c>
      <c r="B1473" t="s">
        <v>21507</v>
      </c>
      <c r="C1473" t="s">
        <v>7474</v>
      </c>
      <c r="E1473" t="s">
        <v>7475</v>
      </c>
    </row>
    <row r="1474" spans="1:6">
      <c r="A1474" t="s">
        <v>15474</v>
      </c>
      <c r="B1474" t="s">
        <v>21333</v>
      </c>
      <c r="C1474" t="s">
        <v>15475</v>
      </c>
      <c r="D1474" t="s">
        <v>6413</v>
      </c>
      <c r="E1474" t="s">
        <v>15476</v>
      </c>
    </row>
    <row r="1475" spans="1:6">
      <c r="A1475" t="s">
        <v>15108</v>
      </c>
      <c r="B1475" t="s">
        <v>21333</v>
      </c>
      <c r="C1475" t="s">
        <v>15109</v>
      </c>
      <c r="D1475" t="s">
        <v>14603</v>
      </c>
      <c r="E1475" t="s">
        <v>15110</v>
      </c>
      <c r="F1475" t="s">
        <v>15111</v>
      </c>
    </row>
    <row r="1476" spans="1:6">
      <c r="A1476" t="s">
        <v>14739</v>
      </c>
      <c r="B1476" t="s">
        <v>21333</v>
      </c>
      <c r="C1476" t="s">
        <v>14740</v>
      </c>
      <c r="E1476" t="s">
        <v>14149</v>
      </c>
    </row>
    <row r="1477" spans="1:6">
      <c r="A1477" t="s">
        <v>14299</v>
      </c>
      <c r="B1477" t="s">
        <v>21333</v>
      </c>
      <c r="C1477" t="s">
        <v>14300</v>
      </c>
      <c r="E1477" t="s">
        <v>14301</v>
      </c>
      <c r="F1477" t="s">
        <v>14302</v>
      </c>
    </row>
    <row r="1478" spans="1:6">
      <c r="A1478" t="s">
        <v>16963</v>
      </c>
      <c r="B1478" t="s">
        <v>21333</v>
      </c>
      <c r="C1478" t="s">
        <v>16964</v>
      </c>
      <c r="D1478" t="s">
        <v>16965</v>
      </c>
      <c r="E1478" t="s">
        <v>16966</v>
      </c>
    </row>
    <row r="1479" spans="1:6">
      <c r="A1479" t="s">
        <v>16644</v>
      </c>
      <c r="B1479" t="s">
        <v>21333</v>
      </c>
      <c r="C1479" t="s">
        <v>16645</v>
      </c>
      <c r="E1479" t="s">
        <v>14149</v>
      </c>
    </row>
    <row r="1480" spans="1:6">
      <c r="A1480" t="s">
        <v>16311</v>
      </c>
      <c r="B1480" t="s">
        <v>21333</v>
      </c>
      <c r="C1480" t="s">
        <v>16312</v>
      </c>
      <c r="D1480" t="s">
        <v>16313</v>
      </c>
      <c r="E1480" t="s">
        <v>16314</v>
      </c>
    </row>
    <row r="1481" spans="1:6">
      <c r="A1481" t="s">
        <v>15970</v>
      </c>
      <c r="B1481" t="s">
        <v>21333</v>
      </c>
      <c r="C1481" t="s">
        <v>15971</v>
      </c>
      <c r="E1481" t="s">
        <v>8524</v>
      </c>
    </row>
    <row r="1482" spans="1:6">
      <c r="A1482" t="s">
        <v>15601</v>
      </c>
      <c r="B1482" t="s">
        <v>21333</v>
      </c>
      <c r="C1482" t="s">
        <v>15602</v>
      </c>
      <c r="E1482" t="s">
        <v>14155</v>
      </c>
    </row>
    <row r="1483" spans="1:6">
      <c r="A1483" t="s">
        <v>19049</v>
      </c>
      <c r="B1483" t="s">
        <v>21341</v>
      </c>
      <c r="C1483" t="s">
        <v>19050</v>
      </c>
      <c r="E1483" t="s">
        <v>18911</v>
      </c>
      <c r="F1483" t="s">
        <v>18912</v>
      </c>
    </row>
    <row r="1484" spans="1:6">
      <c r="A1484" t="s">
        <v>15256</v>
      </c>
      <c r="B1484" t="s">
        <v>21333</v>
      </c>
      <c r="C1484" t="s">
        <v>15257</v>
      </c>
      <c r="E1484" t="s">
        <v>8524</v>
      </c>
    </row>
    <row r="1485" spans="1:6">
      <c r="A1485" t="s">
        <v>14885</v>
      </c>
      <c r="B1485" t="s">
        <v>21333</v>
      </c>
      <c r="C1485" t="s">
        <v>14886</v>
      </c>
      <c r="E1485" t="s">
        <v>14149</v>
      </c>
    </row>
    <row r="1486" spans="1:6">
      <c r="A1486" t="s">
        <v>14486</v>
      </c>
      <c r="B1486" t="s">
        <v>21333</v>
      </c>
      <c r="C1486" t="s">
        <v>14487</v>
      </c>
      <c r="D1486" t="s">
        <v>14488</v>
      </c>
      <c r="E1486" t="s">
        <v>14489</v>
      </c>
      <c r="F1486" t="s">
        <v>14490</v>
      </c>
    </row>
    <row r="1487" spans="1:6">
      <c r="A1487" t="s">
        <v>16770</v>
      </c>
      <c r="B1487" t="s">
        <v>21333</v>
      </c>
      <c r="C1487" t="s">
        <v>16771</v>
      </c>
      <c r="E1487" t="s">
        <v>14149</v>
      </c>
    </row>
    <row r="1488" spans="1:6">
      <c r="A1488" t="s">
        <v>16470</v>
      </c>
      <c r="B1488" t="s">
        <v>21333</v>
      </c>
      <c r="C1488" t="s">
        <v>16471</v>
      </c>
      <c r="E1488" t="s">
        <v>16472</v>
      </c>
    </row>
    <row r="1489" spans="1:13">
      <c r="A1489" t="s">
        <v>2122</v>
      </c>
      <c r="B1489" t="s">
        <v>21330</v>
      </c>
      <c r="C1489" t="s">
        <v>2123</v>
      </c>
      <c r="E1489" t="s">
        <v>2124</v>
      </c>
    </row>
    <row r="1490" spans="1:13">
      <c r="A1490" t="s">
        <v>15799</v>
      </c>
      <c r="B1490" t="s">
        <v>21333</v>
      </c>
      <c r="C1490" t="s">
        <v>15800</v>
      </c>
      <c r="E1490" t="s">
        <v>14149</v>
      </c>
    </row>
    <row r="1491" spans="1:13">
      <c r="A1491" t="s">
        <v>14690</v>
      </c>
      <c r="B1491" t="s">
        <v>21333</v>
      </c>
      <c r="C1491" t="s">
        <v>14691</v>
      </c>
      <c r="E1491" t="s">
        <v>8524</v>
      </c>
    </row>
    <row r="1492" spans="1:13">
      <c r="A1492" t="s">
        <v>20663</v>
      </c>
      <c r="B1492" t="s">
        <v>21341</v>
      </c>
      <c r="C1492" t="s">
        <v>19179</v>
      </c>
      <c r="E1492" t="s">
        <v>18911</v>
      </c>
      <c r="F1492" t="s">
        <v>18912</v>
      </c>
    </row>
    <row r="1493" spans="1:13">
      <c r="A1493" t="s">
        <v>20242</v>
      </c>
      <c r="B1493" t="s">
        <v>21323</v>
      </c>
      <c r="C1493" t="s">
        <v>19179</v>
      </c>
      <c r="E1493" t="s">
        <v>20225</v>
      </c>
      <c r="F1493" s="2">
        <v>36388</v>
      </c>
      <c r="G1493" t="s">
        <v>20226</v>
      </c>
      <c r="I1493" t="s">
        <v>20227</v>
      </c>
      <c r="J1493" t="s">
        <v>20228</v>
      </c>
      <c r="K1493" t="s">
        <v>20229</v>
      </c>
      <c r="L1493" t="s">
        <v>20230</v>
      </c>
      <c r="M1493" t="s">
        <v>20231</v>
      </c>
    </row>
    <row r="1494" spans="1:13">
      <c r="A1494" t="s">
        <v>14246</v>
      </c>
      <c r="B1494" t="s">
        <v>21333</v>
      </c>
      <c r="C1494" t="s">
        <v>14247</v>
      </c>
      <c r="E1494" t="s">
        <v>14248</v>
      </c>
    </row>
    <row r="1495" spans="1:13">
      <c r="A1495" t="s">
        <v>16928</v>
      </c>
      <c r="B1495" t="s">
        <v>21333</v>
      </c>
      <c r="C1495" t="s">
        <v>16929</v>
      </c>
      <c r="E1495" t="s">
        <v>16930</v>
      </c>
    </row>
    <row r="1496" spans="1:13">
      <c r="A1496" t="s">
        <v>16601</v>
      </c>
      <c r="B1496" t="s">
        <v>21333</v>
      </c>
      <c r="C1496" t="s">
        <v>16602</v>
      </c>
      <c r="E1496" t="s">
        <v>14444</v>
      </c>
    </row>
    <row r="1497" spans="1:13">
      <c r="A1497" t="s">
        <v>16270</v>
      </c>
      <c r="B1497" t="s">
        <v>21333</v>
      </c>
      <c r="C1497" t="s">
        <v>16271</v>
      </c>
      <c r="E1497" t="s">
        <v>14751</v>
      </c>
    </row>
    <row r="1498" spans="1:13">
      <c r="A1498" t="s">
        <v>15934</v>
      </c>
      <c r="B1498" t="s">
        <v>21333</v>
      </c>
      <c r="C1498" t="s">
        <v>15935</v>
      </c>
      <c r="E1498" t="s">
        <v>14248</v>
      </c>
    </row>
    <row r="1499" spans="1:13">
      <c r="A1499" t="s">
        <v>19289</v>
      </c>
      <c r="B1499" t="s">
        <v>21341</v>
      </c>
      <c r="C1499" t="s">
        <v>19290</v>
      </c>
      <c r="E1499" t="s">
        <v>18911</v>
      </c>
      <c r="F1499" t="s">
        <v>18912</v>
      </c>
    </row>
    <row r="1500" spans="1:13">
      <c r="A1500" t="s">
        <v>7334</v>
      </c>
      <c r="B1500" t="s">
        <v>21507</v>
      </c>
      <c r="C1500" t="s">
        <v>7335</v>
      </c>
      <c r="E1500" t="s">
        <v>7336</v>
      </c>
    </row>
    <row r="1501" spans="1:13">
      <c r="A1501" t="s">
        <v>1977</v>
      </c>
      <c r="B1501" t="s">
        <v>21330</v>
      </c>
      <c r="C1501" t="s">
        <v>1978</v>
      </c>
      <c r="E1501" t="s">
        <v>1979</v>
      </c>
    </row>
    <row r="1502" spans="1:13">
      <c r="A1502" t="s">
        <v>15564</v>
      </c>
      <c r="B1502" t="s">
        <v>21333</v>
      </c>
      <c r="C1502" t="s">
        <v>1978</v>
      </c>
      <c r="D1502" t="s">
        <v>15565</v>
      </c>
      <c r="E1502" t="s">
        <v>15566</v>
      </c>
    </row>
    <row r="1503" spans="1:13">
      <c r="A1503" t="s">
        <v>15214</v>
      </c>
      <c r="B1503" t="s">
        <v>21333</v>
      </c>
      <c r="C1503" t="s">
        <v>15215</v>
      </c>
      <c r="D1503" t="s">
        <v>14244</v>
      </c>
      <c r="E1503" t="s">
        <v>15216</v>
      </c>
    </row>
    <row r="1504" spans="1:13">
      <c r="A1504" t="s">
        <v>14846</v>
      </c>
      <c r="B1504" t="s">
        <v>21333</v>
      </c>
      <c r="C1504" t="s">
        <v>14847</v>
      </c>
      <c r="E1504" t="s">
        <v>14848</v>
      </c>
    </row>
    <row r="1505" spans="1:13">
      <c r="A1505" t="s">
        <v>14425</v>
      </c>
      <c r="B1505" t="s">
        <v>21333</v>
      </c>
      <c r="C1505" t="s">
        <v>14426</v>
      </c>
      <c r="D1505" t="s">
        <v>14427</v>
      </c>
      <c r="E1505" t="s">
        <v>14428</v>
      </c>
    </row>
    <row r="1506" spans="1:13">
      <c r="A1506" t="s">
        <v>16730</v>
      </c>
      <c r="B1506" t="s">
        <v>21333</v>
      </c>
      <c r="C1506" t="s">
        <v>16731</v>
      </c>
      <c r="E1506" t="s">
        <v>14149</v>
      </c>
    </row>
    <row r="1507" spans="1:13">
      <c r="A1507" t="s">
        <v>16423</v>
      </c>
      <c r="B1507" t="s">
        <v>21333</v>
      </c>
      <c r="C1507" t="s">
        <v>16424</v>
      </c>
      <c r="D1507" t="s">
        <v>14128</v>
      </c>
      <c r="E1507" t="s">
        <v>16425</v>
      </c>
    </row>
    <row r="1508" spans="1:13">
      <c r="A1508" t="s">
        <v>7359</v>
      </c>
      <c r="B1508" t="s">
        <v>21507</v>
      </c>
      <c r="C1508" t="s">
        <v>7360</v>
      </c>
      <c r="E1508" t="s">
        <v>7361</v>
      </c>
    </row>
    <row r="1509" spans="1:13">
      <c r="A1509" t="s">
        <v>16085</v>
      </c>
      <c r="B1509" t="s">
        <v>21333</v>
      </c>
      <c r="C1509" t="s">
        <v>7360</v>
      </c>
      <c r="E1509" t="s">
        <v>14149</v>
      </c>
    </row>
    <row r="1510" spans="1:13">
      <c r="A1510" t="s">
        <v>20223</v>
      </c>
      <c r="B1510" t="s">
        <v>21323</v>
      </c>
      <c r="C1510" t="s">
        <v>20224</v>
      </c>
      <c r="E1510" t="s">
        <v>20225</v>
      </c>
      <c r="F1510" s="2">
        <v>36388</v>
      </c>
      <c r="G1510" t="s">
        <v>20226</v>
      </c>
      <c r="I1510" t="s">
        <v>20227</v>
      </c>
      <c r="J1510" t="s">
        <v>20228</v>
      </c>
      <c r="K1510" t="s">
        <v>20229</v>
      </c>
      <c r="L1510" t="s">
        <v>20230</v>
      </c>
      <c r="M1510" t="s">
        <v>20231</v>
      </c>
    </row>
    <row r="1511" spans="1:13">
      <c r="A1511" t="s">
        <v>7316</v>
      </c>
      <c r="B1511" t="s">
        <v>21507</v>
      </c>
      <c r="C1511" t="s">
        <v>7317</v>
      </c>
      <c r="E1511" t="s">
        <v>7318</v>
      </c>
    </row>
    <row r="1512" spans="1:13">
      <c r="A1512" t="s">
        <v>15395</v>
      </c>
      <c r="B1512" t="s">
        <v>21333</v>
      </c>
      <c r="C1512" t="s">
        <v>15396</v>
      </c>
      <c r="D1512" t="s">
        <v>15397</v>
      </c>
      <c r="E1512" t="s">
        <v>15398</v>
      </c>
    </row>
    <row r="1513" spans="1:13">
      <c r="A1513" t="s">
        <v>15007</v>
      </c>
      <c r="B1513" t="s">
        <v>21333</v>
      </c>
      <c r="C1513" t="s">
        <v>15008</v>
      </c>
      <c r="E1513" t="s">
        <v>14149</v>
      </c>
    </row>
    <row r="1514" spans="1:13">
      <c r="A1514" t="s">
        <v>14639</v>
      </c>
      <c r="B1514" t="s">
        <v>21333</v>
      </c>
      <c r="C1514" t="s">
        <v>14640</v>
      </c>
      <c r="E1514" t="s">
        <v>14149</v>
      </c>
    </row>
    <row r="1515" spans="1:13">
      <c r="A1515" t="s">
        <v>14198</v>
      </c>
      <c r="B1515" t="s">
        <v>21333</v>
      </c>
      <c r="C1515" t="s">
        <v>14199</v>
      </c>
      <c r="E1515" t="s">
        <v>14200</v>
      </c>
      <c r="F1515" t="s">
        <v>14201</v>
      </c>
    </row>
    <row r="1516" spans="1:13">
      <c r="A1516" t="s">
        <v>16864</v>
      </c>
      <c r="B1516" t="s">
        <v>21333</v>
      </c>
      <c r="C1516" t="s">
        <v>16865</v>
      </c>
      <c r="E1516" t="s">
        <v>14149</v>
      </c>
    </row>
    <row r="1517" spans="1:13">
      <c r="A1517" t="s">
        <v>16551</v>
      </c>
      <c r="B1517" t="s">
        <v>21333</v>
      </c>
      <c r="C1517" t="s">
        <v>16552</v>
      </c>
      <c r="D1517" t="s">
        <v>15586</v>
      </c>
      <c r="E1517" t="s">
        <v>16303</v>
      </c>
      <c r="F1517" t="s">
        <v>16553</v>
      </c>
    </row>
    <row r="1518" spans="1:13">
      <c r="A1518" t="s">
        <v>7699</v>
      </c>
      <c r="B1518" t="s">
        <v>21507</v>
      </c>
      <c r="C1518" t="s">
        <v>7700</v>
      </c>
      <c r="E1518" t="s">
        <v>7701</v>
      </c>
    </row>
    <row r="1519" spans="1:13">
      <c r="A1519" t="s">
        <v>16220</v>
      </c>
      <c r="B1519" t="s">
        <v>21333</v>
      </c>
      <c r="C1519" t="s">
        <v>7700</v>
      </c>
      <c r="E1519" t="s">
        <v>14149</v>
      </c>
    </row>
    <row r="1520" spans="1:13">
      <c r="A1520" t="s">
        <v>15887</v>
      </c>
      <c r="B1520" t="s">
        <v>21333</v>
      </c>
      <c r="C1520" t="s">
        <v>15888</v>
      </c>
      <c r="D1520" t="s">
        <v>15889</v>
      </c>
      <c r="E1520" t="s">
        <v>15890</v>
      </c>
    </row>
    <row r="1521" spans="1:6">
      <c r="A1521" t="s">
        <v>15512</v>
      </c>
      <c r="B1521" t="s">
        <v>21333</v>
      </c>
      <c r="C1521" t="s">
        <v>15513</v>
      </c>
      <c r="E1521" t="s">
        <v>8524</v>
      </c>
    </row>
    <row r="1522" spans="1:6">
      <c r="A1522" t="s">
        <v>15171</v>
      </c>
      <c r="B1522" t="s">
        <v>21333</v>
      </c>
      <c r="C1522" t="s">
        <v>15172</v>
      </c>
      <c r="E1522" t="s">
        <v>8524</v>
      </c>
    </row>
    <row r="1523" spans="1:6">
      <c r="A1523" t="s">
        <v>14361</v>
      </c>
      <c r="B1523" t="s">
        <v>21333</v>
      </c>
      <c r="C1523" t="s">
        <v>14362</v>
      </c>
      <c r="E1523" t="s">
        <v>14363</v>
      </c>
    </row>
    <row r="1524" spans="1:6">
      <c r="A1524" t="s">
        <v>14783</v>
      </c>
      <c r="B1524" t="s">
        <v>21333</v>
      </c>
      <c r="C1524" t="s">
        <v>14362</v>
      </c>
      <c r="D1524" t="s">
        <v>14784</v>
      </c>
      <c r="E1524" t="s">
        <v>14785</v>
      </c>
    </row>
    <row r="1525" spans="1:6">
      <c r="A1525" t="s">
        <v>16386</v>
      </c>
      <c r="B1525" t="s">
        <v>21333</v>
      </c>
      <c r="C1525" t="s">
        <v>16387</v>
      </c>
      <c r="E1525" t="s">
        <v>14248</v>
      </c>
    </row>
    <row r="1526" spans="1:6">
      <c r="A1526" t="s">
        <v>15695</v>
      </c>
      <c r="B1526" t="s">
        <v>21333</v>
      </c>
      <c r="C1526" t="s">
        <v>15696</v>
      </c>
      <c r="E1526" t="s">
        <v>15697</v>
      </c>
      <c r="F1526" t="s">
        <v>15698</v>
      </c>
    </row>
    <row r="1527" spans="1:6">
      <c r="A1527" t="s">
        <v>15339</v>
      </c>
      <c r="B1527" t="s">
        <v>21333</v>
      </c>
      <c r="C1527" t="s">
        <v>15340</v>
      </c>
      <c r="E1527" t="s">
        <v>15341</v>
      </c>
      <c r="F1527" t="s">
        <v>15342</v>
      </c>
    </row>
    <row r="1528" spans="1:6">
      <c r="A1528" t="s">
        <v>14958</v>
      </c>
      <c r="B1528" t="s">
        <v>21333</v>
      </c>
      <c r="C1528" t="s">
        <v>14959</v>
      </c>
      <c r="D1528" t="s">
        <v>14960</v>
      </c>
      <c r="E1528" t="s">
        <v>14961</v>
      </c>
    </row>
    <row r="1529" spans="1:6">
      <c r="A1529" t="s">
        <v>19418</v>
      </c>
      <c r="B1529" t="s">
        <v>21341</v>
      </c>
      <c r="C1529" t="s">
        <v>19419</v>
      </c>
      <c r="E1529" t="s">
        <v>19420</v>
      </c>
    </row>
    <row r="1530" spans="1:6">
      <c r="A1530" t="s">
        <v>14153</v>
      </c>
      <c r="B1530" t="s">
        <v>21333</v>
      </c>
      <c r="C1530" t="s">
        <v>14154</v>
      </c>
      <c r="E1530" t="s">
        <v>14155</v>
      </c>
    </row>
    <row r="1531" spans="1:6">
      <c r="A1531" t="s">
        <v>16831</v>
      </c>
      <c r="B1531" t="s">
        <v>21333</v>
      </c>
      <c r="C1531" t="s">
        <v>16832</v>
      </c>
      <c r="D1531" t="s">
        <v>15586</v>
      </c>
      <c r="E1531" t="s">
        <v>15890</v>
      </c>
    </row>
    <row r="1532" spans="1:6">
      <c r="A1532" t="s">
        <v>10330</v>
      </c>
      <c r="B1532" t="s">
        <v>21590</v>
      </c>
      <c r="C1532" t="s">
        <v>10331</v>
      </c>
      <c r="E1532" t="s">
        <v>10172</v>
      </c>
    </row>
    <row r="1533" spans="1:6">
      <c r="A1533" t="s">
        <v>16505</v>
      </c>
      <c r="B1533" t="s">
        <v>21333</v>
      </c>
      <c r="C1533" t="s">
        <v>10331</v>
      </c>
      <c r="E1533" t="s">
        <v>16506</v>
      </c>
    </row>
    <row r="1534" spans="1:6">
      <c r="A1534" t="s">
        <v>16176</v>
      </c>
      <c r="B1534" t="s">
        <v>21333</v>
      </c>
      <c r="C1534" t="s">
        <v>16177</v>
      </c>
      <c r="E1534" t="s">
        <v>16178</v>
      </c>
    </row>
    <row r="1535" spans="1:6">
      <c r="A1535" t="s">
        <v>15477</v>
      </c>
      <c r="B1535" t="s">
        <v>21333</v>
      </c>
      <c r="C1535" t="s">
        <v>15478</v>
      </c>
      <c r="E1535" t="s">
        <v>8524</v>
      </c>
    </row>
    <row r="1536" spans="1:6">
      <c r="A1536" t="s">
        <v>15112</v>
      </c>
      <c r="B1536" t="s">
        <v>21333</v>
      </c>
      <c r="C1536" t="s">
        <v>15113</v>
      </c>
      <c r="E1536" t="s">
        <v>15114</v>
      </c>
    </row>
    <row r="1537" spans="1:6">
      <c r="A1537" t="s">
        <v>7670</v>
      </c>
      <c r="B1537" t="s">
        <v>21507</v>
      </c>
      <c r="C1537" t="s">
        <v>7671</v>
      </c>
      <c r="E1537" t="s">
        <v>7672</v>
      </c>
    </row>
    <row r="1538" spans="1:6">
      <c r="A1538" t="s">
        <v>14741</v>
      </c>
      <c r="B1538" t="s">
        <v>21333</v>
      </c>
      <c r="C1538" t="s">
        <v>14742</v>
      </c>
      <c r="E1538" t="s">
        <v>14149</v>
      </c>
    </row>
    <row r="1539" spans="1:6">
      <c r="A1539" t="s">
        <v>14303</v>
      </c>
      <c r="B1539" t="s">
        <v>21333</v>
      </c>
      <c r="C1539" t="s">
        <v>14304</v>
      </c>
      <c r="D1539" t="s">
        <v>14128</v>
      </c>
      <c r="E1539" t="s">
        <v>14305</v>
      </c>
    </row>
    <row r="1540" spans="1:6">
      <c r="A1540" t="s">
        <v>16663</v>
      </c>
      <c r="B1540" t="s">
        <v>21333</v>
      </c>
      <c r="C1540" t="s">
        <v>16664</v>
      </c>
      <c r="D1540" t="s">
        <v>16665</v>
      </c>
      <c r="E1540" t="s">
        <v>16666</v>
      </c>
    </row>
    <row r="1541" spans="1:6">
      <c r="A1541" t="s">
        <v>16009</v>
      </c>
      <c r="B1541" t="s">
        <v>21333</v>
      </c>
      <c r="C1541" t="s">
        <v>16010</v>
      </c>
      <c r="E1541" t="s">
        <v>14444</v>
      </c>
    </row>
    <row r="1542" spans="1:6">
      <c r="A1542" t="s">
        <v>20346</v>
      </c>
      <c r="B1542" t="s">
        <v>21323</v>
      </c>
      <c r="C1542" t="s">
        <v>20347</v>
      </c>
      <c r="D1542" t="s">
        <v>20348</v>
      </c>
      <c r="E1542" t="s">
        <v>20349</v>
      </c>
    </row>
    <row r="1543" spans="1:6">
      <c r="A1543" t="s">
        <v>20386</v>
      </c>
      <c r="B1543" t="s">
        <v>21323</v>
      </c>
      <c r="C1543" t="s">
        <v>20387</v>
      </c>
      <c r="D1543" t="s">
        <v>20348</v>
      </c>
      <c r="E1543" t="s">
        <v>20388</v>
      </c>
      <c r="F1543" t="s">
        <v>20389</v>
      </c>
    </row>
    <row r="1544" spans="1:6">
      <c r="A1544" t="s">
        <v>15299</v>
      </c>
      <c r="B1544" t="s">
        <v>21333</v>
      </c>
      <c r="C1544" t="s">
        <v>15300</v>
      </c>
      <c r="E1544" t="s">
        <v>14149</v>
      </c>
    </row>
    <row r="1545" spans="1:6">
      <c r="A1545" t="s">
        <v>7598</v>
      </c>
      <c r="B1545" t="s">
        <v>21507</v>
      </c>
      <c r="C1545" t="s">
        <v>7599</v>
      </c>
      <c r="E1545" t="s">
        <v>7565</v>
      </c>
    </row>
    <row r="1546" spans="1:6">
      <c r="A1546" t="s">
        <v>14914</v>
      </c>
      <c r="B1546" t="s">
        <v>21333</v>
      </c>
      <c r="C1546" t="s">
        <v>14915</v>
      </c>
      <c r="E1546" t="s">
        <v>14149</v>
      </c>
    </row>
    <row r="1547" spans="1:6">
      <c r="A1547" t="s">
        <v>14525</v>
      </c>
      <c r="B1547" t="s">
        <v>21333</v>
      </c>
      <c r="C1547" t="s">
        <v>14526</v>
      </c>
      <c r="E1547" t="s">
        <v>14149</v>
      </c>
    </row>
    <row r="1548" spans="1:6">
      <c r="A1548" t="s">
        <v>7621</v>
      </c>
      <c r="B1548" t="s">
        <v>21507</v>
      </c>
      <c r="C1548" t="s">
        <v>7622</v>
      </c>
      <c r="D1548" t="s">
        <v>248</v>
      </c>
      <c r="E1548" t="s">
        <v>7623</v>
      </c>
      <c r="F1548" t="s">
        <v>7624</v>
      </c>
    </row>
    <row r="1549" spans="1:6">
      <c r="A1549" t="s">
        <v>16772</v>
      </c>
      <c r="B1549" t="s">
        <v>21333</v>
      </c>
      <c r="C1549" t="s">
        <v>16773</v>
      </c>
      <c r="D1549" t="s">
        <v>16774</v>
      </c>
      <c r="E1549" t="s">
        <v>16775</v>
      </c>
    </row>
    <row r="1550" spans="1:6">
      <c r="A1550" t="s">
        <v>20420</v>
      </c>
      <c r="B1550" t="s">
        <v>21323</v>
      </c>
      <c r="C1550" t="s">
        <v>20421</v>
      </c>
      <c r="D1550" t="s">
        <v>20348</v>
      </c>
      <c r="E1550" t="s">
        <v>20388</v>
      </c>
      <c r="F1550" t="s">
        <v>20389</v>
      </c>
    </row>
    <row r="1551" spans="1:6">
      <c r="A1551" t="s">
        <v>15801</v>
      </c>
      <c r="B1551" t="s">
        <v>21333</v>
      </c>
      <c r="C1551" t="s">
        <v>15802</v>
      </c>
      <c r="D1551" t="s">
        <v>15803</v>
      </c>
      <c r="E1551" t="s">
        <v>15804</v>
      </c>
    </row>
    <row r="1552" spans="1:6">
      <c r="A1552" t="s">
        <v>15451</v>
      </c>
      <c r="B1552" t="s">
        <v>21333</v>
      </c>
      <c r="C1552" t="s">
        <v>15452</v>
      </c>
      <c r="E1552" t="s">
        <v>14149</v>
      </c>
    </row>
    <row r="1553" spans="1:6">
      <c r="A1553" t="s">
        <v>7563</v>
      </c>
      <c r="B1553" t="s">
        <v>21507</v>
      </c>
      <c r="C1553" t="s">
        <v>7564</v>
      </c>
      <c r="E1553" t="s">
        <v>7565</v>
      </c>
    </row>
    <row r="1554" spans="1:6">
      <c r="A1554" t="s">
        <v>13039</v>
      </c>
      <c r="B1554" t="s">
        <v>21628</v>
      </c>
      <c r="C1554" t="s">
        <v>13040</v>
      </c>
      <c r="E1554" t="s">
        <v>13041</v>
      </c>
    </row>
    <row r="1555" spans="1:6">
      <c r="A1555" t="s">
        <v>15057</v>
      </c>
      <c r="B1555" t="s">
        <v>21333</v>
      </c>
      <c r="C1555" t="s">
        <v>13040</v>
      </c>
      <c r="D1555" t="s">
        <v>15058</v>
      </c>
      <c r="E1555" t="s">
        <v>15059</v>
      </c>
    </row>
    <row r="1556" spans="1:6">
      <c r="A1556" t="s">
        <v>14692</v>
      </c>
      <c r="B1556" t="s">
        <v>21333</v>
      </c>
      <c r="C1556" t="s">
        <v>14693</v>
      </c>
      <c r="E1556" t="s">
        <v>14149</v>
      </c>
    </row>
    <row r="1557" spans="1:6">
      <c r="A1557" t="s">
        <v>14249</v>
      </c>
      <c r="B1557" t="s">
        <v>21333</v>
      </c>
      <c r="C1557" t="s">
        <v>14250</v>
      </c>
      <c r="D1557" t="s">
        <v>14251</v>
      </c>
      <c r="E1557" t="s">
        <v>14252</v>
      </c>
    </row>
    <row r="1558" spans="1:6">
      <c r="A1558" t="s">
        <v>16952</v>
      </c>
      <c r="B1558" t="s">
        <v>21333</v>
      </c>
      <c r="C1558" t="s">
        <v>16953</v>
      </c>
      <c r="E1558" t="s">
        <v>14149</v>
      </c>
    </row>
    <row r="1559" spans="1:6">
      <c r="A1559" t="s">
        <v>16631</v>
      </c>
      <c r="B1559" t="s">
        <v>21333</v>
      </c>
      <c r="C1559" t="s">
        <v>16632</v>
      </c>
      <c r="E1559" t="s">
        <v>16633</v>
      </c>
    </row>
    <row r="1560" spans="1:6">
      <c r="A1560" t="s">
        <v>16297</v>
      </c>
      <c r="B1560" t="s">
        <v>21333</v>
      </c>
      <c r="C1560" t="s">
        <v>16298</v>
      </c>
      <c r="E1560" t="s">
        <v>8524</v>
      </c>
    </row>
    <row r="1561" spans="1:6">
      <c r="A1561" t="s">
        <v>10259</v>
      </c>
      <c r="B1561" t="s">
        <v>21590</v>
      </c>
      <c r="C1561" t="s">
        <v>10260</v>
      </c>
      <c r="E1561" t="s">
        <v>10261</v>
      </c>
    </row>
    <row r="1562" spans="1:6">
      <c r="A1562" t="s">
        <v>20473</v>
      </c>
      <c r="B1562" t="s">
        <v>21323</v>
      </c>
      <c r="C1562" t="s">
        <v>20474</v>
      </c>
      <c r="D1562" t="s">
        <v>20348</v>
      </c>
      <c r="E1562" t="s">
        <v>20388</v>
      </c>
      <c r="F1562" t="s">
        <v>20389</v>
      </c>
    </row>
    <row r="1563" spans="1:6">
      <c r="A1563" t="s">
        <v>12967</v>
      </c>
      <c r="B1563" t="s">
        <v>21628</v>
      </c>
      <c r="C1563" t="s">
        <v>12968</v>
      </c>
      <c r="E1563" t="s">
        <v>12969</v>
      </c>
    </row>
    <row r="1564" spans="1:6">
      <c r="A1564" t="s">
        <v>12915</v>
      </c>
      <c r="B1564" t="s">
        <v>21628</v>
      </c>
      <c r="C1564" t="s">
        <v>12916</v>
      </c>
      <c r="E1564" t="s">
        <v>12917</v>
      </c>
    </row>
    <row r="1565" spans="1:6">
      <c r="A1565" t="s">
        <v>13930</v>
      </c>
      <c r="B1565" t="s">
        <v>21628</v>
      </c>
      <c r="C1565" t="s">
        <v>13931</v>
      </c>
      <c r="D1565" t="s">
        <v>13932</v>
      </c>
      <c r="E1565" t="s">
        <v>13933</v>
      </c>
    </row>
    <row r="1566" spans="1:6">
      <c r="A1566" t="s">
        <v>15591</v>
      </c>
      <c r="B1566" t="s">
        <v>21333</v>
      </c>
      <c r="C1566" t="s">
        <v>13931</v>
      </c>
      <c r="D1566" t="s">
        <v>15592</v>
      </c>
      <c r="E1566" t="s">
        <v>14195</v>
      </c>
    </row>
    <row r="1567" spans="1:6">
      <c r="A1567" t="s">
        <v>15243</v>
      </c>
      <c r="B1567" t="s">
        <v>21333</v>
      </c>
      <c r="C1567" t="s">
        <v>15244</v>
      </c>
      <c r="E1567" t="s">
        <v>15245</v>
      </c>
    </row>
    <row r="1568" spans="1:6">
      <c r="A1568" t="s">
        <v>1661</v>
      </c>
      <c r="B1568" t="s">
        <v>21330</v>
      </c>
      <c r="C1568" t="s">
        <v>1662</v>
      </c>
      <c r="D1568" t="s">
        <v>1663</v>
      </c>
      <c r="E1568" t="s">
        <v>1664</v>
      </c>
      <c r="F1568" t="s">
        <v>1665</v>
      </c>
    </row>
    <row r="1569" spans="1:13">
      <c r="A1569" t="s">
        <v>14878</v>
      </c>
      <c r="B1569" t="s">
        <v>21333</v>
      </c>
      <c r="C1569" t="s">
        <v>14879</v>
      </c>
      <c r="E1569" t="s">
        <v>14880</v>
      </c>
      <c r="F1569" t="s">
        <v>14881</v>
      </c>
    </row>
    <row r="1570" spans="1:13">
      <c r="A1570" t="s">
        <v>14472</v>
      </c>
      <c r="B1570" t="s">
        <v>21333</v>
      </c>
      <c r="C1570" t="s">
        <v>14473</v>
      </c>
      <c r="E1570" t="s">
        <v>14474</v>
      </c>
    </row>
    <row r="1571" spans="1:13">
      <c r="A1571" t="s">
        <v>7629</v>
      </c>
      <c r="B1571" t="s">
        <v>21507</v>
      </c>
      <c r="C1571" t="s">
        <v>7630</v>
      </c>
      <c r="D1571" t="s">
        <v>7631</v>
      </c>
      <c r="E1571" t="s">
        <v>7632</v>
      </c>
      <c r="F1571" t="s">
        <v>7633</v>
      </c>
    </row>
    <row r="1572" spans="1:13">
      <c r="A1572" t="s">
        <v>16732</v>
      </c>
      <c r="B1572" t="s">
        <v>21333</v>
      </c>
      <c r="C1572" t="s">
        <v>16733</v>
      </c>
      <c r="E1572" t="s">
        <v>16734</v>
      </c>
    </row>
    <row r="1573" spans="1:13">
      <c r="A1573" t="s">
        <v>16426</v>
      </c>
      <c r="B1573" t="s">
        <v>21333</v>
      </c>
      <c r="C1573" t="s">
        <v>16427</v>
      </c>
      <c r="D1573" t="s">
        <v>16428</v>
      </c>
      <c r="E1573" t="s">
        <v>16429</v>
      </c>
    </row>
    <row r="1574" spans="1:13">
      <c r="A1574" t="s">
        <v>16086</v>
      </c>
      <c r="B1574" t="s">
        <v>21333</v>
      </c>
      <c r="C1574" t="s">
        <v>16087</v>
      </c>
      <c r="D1574" t="s">
        <v>16088</v>
      </c>
      <c r="E1574" t="s">
        <v>16089</v>
      </c>
    </row>
    <row r="1575" spans="1:13">
      <c r="A1575" t="s">
        <v>15751</v>
      </c>
      <c r="B1575" t="s">
        <v>21333</v>
      </c>
      <c r="C1575" t="s">
        <v>15752</v>
      </c>
      <c r="E1575" t="s">
        <v>8524</v>
      </c>
    </row>
    <row r="1576" spans="1:13">
      <c r="A1576" t="s">
        <v>20585</v>
      </c>
      <c r="B1576" t="s">
        <v>21323</v>
      </c>
      <c r="C1576" t="s">
        <v>20450</v>
      </c>
      <c r="E1576" t="s">
        <v>20225</v>
      </c>
      <c r="F1576" s="2">
        <v>36388</v>
      </c>
      <c r="G1576" t="s">
        <v>20226</v>
      </c>
      <c r="I1576" t="s">
        <v>20227</v>
      </c>
      <c r="J1576" t="s">
        <v>20228</v>
      </c>
      <c r="K1576" t="s">
        <v>20229</v>
      </c>
      <c r="L1576" t="s">
        <v>20230</v>
      </c>
      <c r="M1576" t="s">
        <v>20231</v>
      </c>
    </row>
    <row r="1577" spans="1:13">
      <c r="A1577" t="s">
        <v>15399</v>
      </c>
      <c r="B1577" t="s">
        <v>21333</v>
      </c>
      <c r="C1577" t="s">
        <v>15400</v>
      </c>
      <c r="E1577" t="s">
        <v>14149</v>
      </c>
    </row>
    <row r="1578" spans="1:13">
      <c r="A1578" t="s">
        <v>14641</v>
      </c>
      <c r="B1578" t="s">
        <v>21333</v>
      </c>
      <c r="C1578" t="s">
        <v>14642</v>
      </c>
      <c r="D1578" t="s">
        <v>14186</v>
      </c>
      <c r="E1578" t="s">
        <v>14643</v>
      </c>
      <c r="F1578" t="s">
        <v>14644</v>
      </c>
    </row>
    <row r="1579" spans="1:13">
      <c r="A1579" t="s">
        <v>14202</v>
      </c>
      <c r="B1579" t="s">
        <v>21333</v>
      </c>
      <c r="C1579" t="s">
        <v>14203</v>
      </c>
      <c r="E1579" t="s">
        <v>14204</v>
      </c>
    </row>
    <row r="1580" spans="1:13">
      <c r="A1580" t="s">
        <v>16912</v>
      </c>
      <c r="B1580" t="s">
        <v>21333</v>
      </c>
      <c r="C1580" t="s">
        <v>16913</v>
      </c>
      <c r="E1580" t="s">
        <v>16914</v>
      </c>
    </row>
    <row r="1581" spans="1:13">
      <c r="A1581" t="s">
        <v>16587</v>
      </c>
      <c r="B1581" t="s">
        <v>21333</v>
      </c>
      <c r="C1581" t="s">
        <v>16588</v>
      </c>
      <c r="D1581" t="s">
        <v>15050</v>
      </c>
      <c r="E1581" t="s">
        <v>16589</v>
      </c>
    </row>
    <row r="1582" spans="1:13">
      <c r="A1582" t="s">
        <v>16253</v>
      </c>
      <c r="B1582" t="s">
        <v>21333</v>
      </c>
      <c r="C1582" t="s">
        <v>16254</v>
      </c>
      <c r="E1582" t="s">
        <v>16255</v>
      </c>
    </row>
    <row r="1583" spans="1:13">
      <c r="A1583" t="s">
        <v>13865</v>
      </c>
      <c r="B1583" t="s">
        <v>21628</v>
      </c>
      <c r="C1583" t="s">
        <v>13866</v>
      </c>
      <c r="D1583" t="s">
        <v>13867</v>
      </c>
      <c r="E1583" t="s">
        <v>13868</v>
      </c>
    </row>
    <row r="1584" spans="1:13">
      <c r="A1584" t="s">
        <v>15547</v>
      </c>
      <c r="B1584" t="s">
        <v>21333</v>
      </c>
      <c r="C1584" t="s">
        <v>15548</v>
      </c>
      <c r="E1584" t="s">
        <v>8524</v>
      </c>
    </row>
    <row r="1585" spans="1:5">
      <c r="A1585" t="s">
        <v>19618</v>
      </c>
      <c r="B1585" t="s">
        <v>21341</v>
      </c>
      <c r="C1585" t="s">
        <v>19619</v>
      </c>
      <c r="E1585" t="s">
        <v>19302</v>
      </c>
    </row>
    <row r="1586" spans="1:5">
      <c r="A1586" t="s">
        <v>7542</v>
      </c>
      <c r="B1586" t="s">
        <v>21507</v>
      </c>
      <c r="C1586" t="s">
        <v>7543</v>
      </c>
      <c r="E1586" t="s">
        <v>7544</v>
      </c>
    </row>
    <row r="1587" spans="1:5">
      <c r="A1587" t="s">
        <v>14831</v>
      </c>
      <c r="B1587" t="s">
        <v>21333</v>
      </c>
      <c r="C1587" t="s">
        <v>14832</v>
      </c>
      <c r="D1587" t="s">
        <v>14833</v>
      </c>
      <c r="E1587" t="s">
        <v>14195</v>
      </c>
    </row>
    <row r="1588" spans="1:5">
      <c r="A1588" t="s">
        <v>14401</v>
      </c>
      <c r="B1588" t="s">
        <v>21333</v>
      </c>
      <c r="C1588" t="s">
        <v>14402</v>
      </c>
      <c r="E1588" t="s">
        <v>14403</v>
      </c>
    </row>
    <row r="1589" spans="1:5">
      <c r="A1589" t="s">
        <v>7505</v>
      </c>
      <c r="B1589" t="s">
        <v>21507</v>
      </c>
      <c r="C1589" t="s">
        <v>7506</v>
      </c>
      <c r="E1589" t="s">
        <v>7507</v>
      </c>
    </row>
    <row r="1590" spans="1:5">
      <c r="A1590" t="s">
        <v>13794</v>
      </c>
      <c r="B1590" t="s">
        <v>21628</v>
      </c>
      <c r="C1590" t="s">
        <v>13795</v>
      </c>
      <c r="E1590" t="s">
        <v>13796</v>
      </c>
    </row>
    <row r="1591" spans="1:5">
      <c r="A1591" t="s">
        <v>10201</v>
      </c>
      <c r="B1591" t="s">
        <v>21590</v>
      </c>
      <c r="C1591" t="s">
        <v>10202</v>
      </c>
      <c r="E1591" t="s">
        <v>5904</v>
      </c>
    </row>
    <row r="1592" spans="1:5">
      <c r="A1592" t="s">
        <v>20184</v>
      </c>
      <c r="B1592" t="s">
        <v>21323</v>
      </c>
      <c r="C1592" t="s">
        <v>20185</v>
      </c>
      <c r="E1592" t="s">
        <v>20186</v>
      </c>
    </row>
    <row r="1593" spans="1:5">
      <c r="A1593" t="s">
        <v>20655</v>
      </c>
      <c r="B1593" t="s">
        <v>21341</v>
      </c>
      <c r="C1593" t="s">
        <v>19717</v>
      </c>
      <c r="E1593" t="s">
        <v>19718</v>
      </c>
    </row>
    <row r="1594" spans="1:5">
      <c r="A1594" t="s">
        <v>20324</v>
      </c>
      <c r="B1594" t="s">
        <v>21323</v>
      </c>
      <c r="C1594" t="s">
        <v>20325</v>
      </c>
      <c r="E1594" t="s">
        <v>18787</v>
      </c>
    </row>
    <row r="1595" spans="1:5">
      <c r="A1595" t="s">
        <v>13679</v>
      </c>
      <c r="B1595" t="s">
        <v>21628</v>
      </c>
      <c r="C1595" t="s">
        <v>13680</v>
      </c>
      <c r="E1595" t="s">
        <v>13681</v>
      </c>
    </row>
    <row r="1596" spans="1:5">
      <c r="A1596" t="s">
        <v>13625</v>
      </c>
      <c r="B1596" t="s">
        <v>21628</v>
      </c>
      <c r="C1596" t="s">
        <v>13626</v>
      </c>
      <c r="E1596" t="s">
        <v>13627</v>
      </c>
    </row>
    <row r="1597" spans="1:5">
      <c r="A1597" t="s">
        <v>15343</v>
      </c>
      <c r="B1597" t="s">
        <v>21333</v>
      </c>
      <c r="C1597" t="s">
        <v>15344</v>
      </c>
      <c r="E1597" t="s">
        <v>15345</v>
      </c>
    </row>
    <row r="1598" spans="1:5">
      <c r="A1598" t="s">
        <v>13545</v>
      </c>
      <c r="B1598" t="s">
        <v>21628</v>
      </c>
      <c r="C1598" t="s">
        <v>13546</v>
      </c>
      <c r="E1598" t="s">
        <v>13547</v>
      </c>
    </row>
    <row r="1599" spans="1:5">
      <c r="A1599" t="s">
        <v>14962</v>
      </c>
      <c r="B1599" t="s">
        <v>21333</v>
      </c>
      <c r="C1599" t="s">
        <v>13546</v>
      </c>
      <c r="E1599" t="s">
        <v>14248</v>
      </c>
    </row>
    <row r="1600" spans="1:5">
      <c r="A1600" t="s">
        <v>19721</v>
      </c>
      <c r="B1600" t="s">
        <v>21341</v>
      </c>
      <c r="C1600" t="s">
        <v>13546</v>
      </c>
      <c r="E1600" t="s">
        <v>19722</v>
      </c>
    </row>
    <row r="1601" spans="1:7">
      <c r="A1601" t="s">
        <v>14581</v>
      </c>
      <c r="B1601" t="s">
        <v>21333</v>
      </c>
      <c r="C1601" t="s">
        <v>14582</v>
      </c>
      <c r="D1601" t="s">
        <v>14583</v>
      </c>
      <c r="E1601" t="s">
        <v>14584</v>
      </c>
      <c r="F1601" t="s">
        <v>14585</v>
      </c>
      <c r="G1601" t="s">
        <v>14586</v>
      </c>
    </row>
    <row r="1602" spans="1:7">
      <c r="A1602" t="s">
        <v>19829</v>
      </c>
      <c r="B1602" t="s">
        <v>21341</v>
      </c>
      <c r="C1602" t="s">
        <v>19830</v>
      </c>
      <c r="E1602" t="s">
        <v>18579</v>
      </c>
    </row>
    <row r="1603" spans="1:7">
      <c r="A1603" t="s">
        <v>16856</v>
      </c>
      <c r="B1603" t="s">
        <v>21333</v>
      </c>
      <c r="C1603" t="s">
        <v>16857</v>
      </c>
      <c r="E1603" t="s">
        <v>15643</v>
      </c>
    </row>
    <row r="1604" spans="1:7">
      <c r="A1604" t="s">
        <v>20636</v>
      </c>
      <c r="B1604" t="s">
        <v>21341</v>
      </c>
      <c r="C1604" t="s">
        <v>19937</v>
      </c>
      <c r="E1604" t="s">
        <v>19938</v>
      </c>
    </row>
    <row r="1605" spans="1:7">
      <c r="A1605" t="s">
        <v>7470</v>
      </c>
      <c r="B1605" t="s">
        <v>21507</v>
      </c>
      <c r="C1605" t="s">
        <v>7471</v>
      </c>
      <c r="E1605" t="s">
        <v>7472</v>
      </c>
    </row>
    <row r="1606" spans="1:7">
      <c r="A1606" t="s">
        <v>16203</v>
      </c>
      <c r="B1606" t="s">
        <v>21333</v>
      </c>
      <c r="C1606" t="s">
        <v>7471</v>
      </c>
      <c r="E1606" t="s">
        <v>14149</v>
      </c>
    </row>
    <row r="1607" spans="1:7">
      <c r="A1607" t="s">
        <v>10432</v>
      </c>
      <c r="B1607" t="s">
        <v>21590</v>
      </c>
      <c r="C1607" t="s">
        <v>10433</v>
      </c>
      <c r="D1607" t="s">
        <v>10434</v>
      </c>
      <c r="E1607" t="s">
        <v>10435</v>
      </c>
    </row>
    <row r="1608" spans="1:7">
      <c r="A1608" t="s">
        <v>13481</v>
      </c>
      <c r="B1608" t="s">
        <v>21628</v>
      </c>
      <c r="C1608" t="s">
        <v>13482</v>
      </c>
      <c r="E1608" t="s">
        <v>13335</v>
      </c>
    </row>
    <row r="1609" spans="1:7">
      <c r="A1609" t="s">
        <v>15509</v>
      </c>
      <c r="B1609" t="s">
        <v>21333</v>
      </c>
      <c r="C1609" t="s">
        <v>15510</v>
      </c>
      <c r="D1609" t="s">
        <v>14128</v>
      </c>
      <c r="E1609" t="s">
        <v>15511</v>
      </c>
    </row>
    <row r="1610" spans="1:7">
      <c r="A1610" t="s">
        <v>20048</v>
      </c>
      <c r="B1610" t="s">
        <v>21341</v>
      </c>
      <c r="C1610" t="s">
        <v>20049</v>
      </c>
      <c r="E1610" t="s">
        <v>20050</v>
      </c>
    </row>
    <row r="1611" spans="1:7">
      <c r="A1611" t="s">
        <v>20263</v>
      </c>
      <c r="B1611" t="s">
        <v>21323</v>
      </c>
      <c r="C1611" t="s">
        <v>20264</v>
      </c>
      <c r="E1611" t="s">
        <v>18787</v>
      </c>
    </row>
    <row r="1612" spans="1:7">
      <c r="A1612" t="s">
        <v>15147</v>
      </c>
      <c r="B1612" t="s">
        <v>21333</v>
      </c>
      <c r="C1612" t="s">
        <v>15148</v>
      </c>
      <c r="E1612" t="s">
        <v>8524</v>
      </c>
    </row>
    <row r="1613" spans="1:7">
      <c r="A1613" t="s">
        <v>13402</v>
      </c>
      <c r="B1613" t="s">
        <v>21628</v>
      </c>
      <c r="C1613" t="s">
        <v>13403</v>
      </c>
      <c r="E1613" t="s">
        <v>13404</v>
      </c>
    </row>
    <row r="1614" spans="1:7">
      <c r="A1614" t="s">
        <v>18253</v>
      </c>
      <c r="B1614" t="s">
        <v>21341</v>
      </c>
      <c r="C1614" t="s">
        <v>18254</v>
      </c>
      <c r="D1614" t="s">
        <v>18255</v>
      </c>
      <c r="E1614" t="s">
        <v>18256</v>
      </c>
    </row>
    <row r="1615" spans="1:7">
      <c r="A1615" t="s">
        <v>14347</v>
      </c>
      <c r="B1615" t="s">
        <v>21333</v>
      </c>
      <c r="C1615" t="s">
        <v>14348</v>
      </c>
      <c r="E1615" t="s">
        <v>14349</v>
      </c>
    </row>
    <row r="1616" spans="1:7">
      <c r="A1616" t="s">
        <v>16667</v>
      </c>
      <c r="B1616" t="s">
        <v>21333</v>
      </c>
      <c r="C1616" t="s">
        <v>16668</v>
      </c>
      <c r="E1616" t="s">
        <v>14149</v>
      </c>
    </row>
    <row r="1617" spans="1:6">
      <c r="A1617" t="s">
        <v>16338</v>
      </c>
      <c r="B1617" t="s">
        <v>21333</v>
      </c>
      <c r="C1617" t="s">
        <v>16339</v>
      </c>
      <c r="E1617" t="s">
        <v>15511</v>
      </c>
    </row>
    <row r="1618" spans="1:6">
      <c r="A1618" t="s">
        <v>18408</v>
      </c>
      <c r="B1618" t="s">
        <v>21341</v>
      </c>
      <c r="C1618" t="s">
        <v>16339</v>
      </c>
      <c r="E1618" t="s">
        <v>18409</v>
      </c>
    </row>
    <row r="1619" spans="1:6">
      <c r="A1619" t="s">
        <v>16011</v>
      </c>
      <c r="B1619" t="s">
        <v>21333</v>
      </c>
      <c r="C1619" t="s">
        <v>16012</v>
      </c>
      <c r="D1619" t="s">
        <v>14289</v>
      </c>
      <c r="E1619" t="s">
        <v>16013</v>
      </c>
    </row>
    <row r="1620" spans="1:6">
      <c r="A1620" t="s">
        <v>15641</v>
      </c>
      <c r="B1620" t="s">
        <v>21333</v>
      </c>
      <c r="C1620" t="s">
        <v>15642</v>
      </c>
      <c r="E1620" t="s">
        <v>15643</v>
      </c>
      <c r="F1620" t="s">
        <v>15644</v>
      </c>
    </row>
    <row r="1621" spans="1:6">
      <c r="A1621" t="s">
        <v>13332</v>
      </c>
      <c r="B1621" t="s">
        <v>21628</v>
      </c>
      <c r="C1621" t="s">
        <v>13333</v>
      </c>
      <c r="D1621" t="s">
        <v>13334</v>
      </c>
      <c r="E1621" t="s">
        <v>13335</v>
      </c>
    </row>
    <row r="1622" spans="1:6">
      <c r="A1622" t="s">
        <v>15301</v>
      </c>
      <c r="B1622" t="s">
        <v>21333</v>
      </c>
      <c r="C1622" t="s">
        <v>13333</v>
      </c>
      <c r="E1622" t="s">
        <v>14149</v>
      </c>
    </row>
    <row r="1623" spans="1:6">
      <c r="A1623" t="s">
        <v>13240</v>
      </c>
      <c r="B1623" t="s">
        <v>21628</v>
      </c>
      <c r="C1623" t="s">
        <v>13241</v>
      </c>
      <c r="D1623" t="s">
        <v>13242</v>
      </c>
      <c r="E1623" t="s">
        <v>13243</v>
      </c>
    </row>
    <row r="1624" spans="1:6">
      <c r="A1624" t="s">
        <v>18785</v>
      </c>
      <c r="B1624" t="s">
        <v>21341</v>
      </c>
      <c r="C1624" t="s">
        <v>18786</v>
      </c>
      <c r="E1624" t="s">
        <v>18787</v>
      </c>
    </row>
    <row r="1625" spans="1:6">
      <c r="A1625" t="s">
        <v>13174</v>
      </c>
      <c r="B1625" t="s">
        <v>21628</v>
      </c>
      <c r="C1625" t="s">
        <v>13175</v>
      </c>
      <c r="E1625" t="s">
        <v>13176</v>
      </c>
    </row>
    <row r="1626" spans="1:6">
      <c r="A1626" t="s">
        <v>13095</v>
      </c>
      <c r="B1626" t="s">
        <v>21628</v>
      </c>
      <c r="C1626" t="s">
        <v>13096</v>
      </c>
      <c r="E1626" t="s">
        <v>13097</v>
      </c>
    </row>
    <row r="1627" spans="1:6">
      <c r="A1627" t="s">
        <v>7559</v>
      </c>
      <c r="B1627" t="s">
        <v>21507</v>
      </c>
      <c r="C1627" t="s">
        <v>7560</v>
      </c>
      <c r="E1627" t="s">
        <v>7561</v>
      </c>
      <c r="F1627" t="s">
        <v>7562</v>
      </c>
    </row>
    <row r="1628" spans="1:6">
      <c r="A1628" t="s">
        <v>14916</v>
      </c>
      <c r="B1628" t="s">
        <v>21333</v>
      </c>
      <c r="C1628" t="s">
        <v>7560</v>
      </c>
      <c r="E1628" t="s">
        <v>14248</v>
      </c>
    </row>
    <row r="1629" spans="1:6">
      <c r="A1629" t="s">
        <v>12426</v>
      </c>
      <c r="B1629" t="s">
        <v>21332</v>
      </c>
      <c r="C1629" t="s">
        <v>12427</v>
      </c>
      <c r="E1629" t="s">
        <v>11522</v>
      </c>
    </row>
    <row r="1630" spans="1:6">
      <c r="A1630" t="s">
        <v>14527</v>
      </c>
      <c r="B1630" t="s">
        <v>21333</v>
      </c>
      <c r="C1630" t="s">
        <v>14528</v>
      </c>
      <c r="D1630" t="s">
        <v>14244</v>
      </c>
      <c r="E1630" t="s">
        <v>14529</v>
      </c>
    </row>
    <row r="1631" spans="1:6">
      <c r="A1631" t="s">
        <v>16810</v>
      </c>
      <c r="B1631" t="s">
        <v>21333</v>
      </c>
      <c r="C1631" t="s">
        <v>16811</v>
      </c>
      <c r="D1631" t="s">
        <v>14128</v>
      </c>
      <c r="E1631" t="s">
        <v>16812</v>
      </c>
    </row>
    <row r="1632" spans="1:6">
      <c r="A1632" t="s">
        <v>19301</v>
      </c>
      <c r="B1632" t="s">
        <v>21341</v>
      </c>
      <c r="C1632" t="s">
        <v>16811</v>
      </c>
      <c r="E1632" t="s">
        <v>19302</v>
      </c>
    </row>
    <row r="1633" spans="1:6">
      <c r="A1633" t="s">
        <v>19428</v>
      </c>
      <c r="B1633" t="s">
        <v>21341</v>
      </c>
      <c r="C1633" t="s">
        <v>16811</v>
      </c>
      <c r="E1633" t="s">
        <v>19429</v>
      </c>
    </row>
    <row r="1634" spans="1:6">
      <c r="A1634" t="s">
        <v>7430</v>
      </c>
      <c r="B1634" t="s">
        <v>21507</v>
      </c>
      <c r="C1634" t="s">
        <v>7431</v>
      </c>
      <c r="D1634" t="s">
        <v>1663</v>
      </c>
      <c r="E1634" t="s">
        <v>7432</v>
      </c>
    </row>
    <row r="1635" spans="1:6">
      <c r="A1635" t="s">
        <v>16485</v>
      </c>
      <c r="B1635" t="s">
        <v>21333</v>
      </c>
      <c r="C1635" t="s">
        <v>16486</v>
      </c>
      <c r="D1635" t="s">
        <v>4772</v>
      </c>
      <c r="E1635" t="s">
        <v>16487</v>
      </c>
    </row>
    <row r="1636" spans="1:6">
      <c r="A1636" t="s">
        <v>16162</v>
      </c>
      <c r="B1636" t="s">
        <v>21333</v>
      </c>
      <c r="C1636" t="s">
        <v>16163</v>
      </c>
      <c r="E1636" t="s">
        <v>16164</v>
      </c>
    </row>
    <row r="1637" spans="1:6">
      <c r="A1637" t="s">
        <v>13026</v>
      </c>
      <c r="B1637" t="s">
        <v>21628</v>
      </c>
      <c r="C1637" t="s">
        <v>13027</v>
      </c>
      <c r="E1637" t="s">
        <v>13028</v>
      </c>
    </row>
    <row r="1638" spans="1:6">
      <c r="A1638" t="s">
        <v>15824</v>
      </c>
      <c r="B1638" t="s">
        <v>21333</v>
      </c>
      <c r="C1638" t="s">
        <v>15825</v>
      </c>
      <c r="E1638" t="s">
        <v>14222</v>
      </c>
    </row>
    <row r="1639" spans="1:6">
      <c r="A1639" t="s">
        <v>19379</v>
      </c>
      <c r="B1639" t="s">
        <v>21341</v>
      </c>
      <c r="C1639" t="s">
        <v>19380</v>
      </c>
      <c r="E1639" t="s">
        <v>18787</v>
      </c>
    </row>
    <row r="1640" spans="1:6">
      <c r="A1640" t="s">
        <v>20057</v>
      </c>
      <c r="B1640" t="s">
        <v>21341</v>
      </c>
      <c r="C1640" t="s">
        <v>20058</v>
      </c>
      <c r="E1640" t="s">
        <v>20059</v>
      </c>
    </row>
    <row r="1641" spans="1:6">
      <c r="A1641" t="s">
        <v>15098</v>
      </c>
      <c r="B1641" t="s">
        <v>21333</v>
      </c>
      <c r="C1641" t="s">
        <v>15099</v>
      </c>
      <c r="D1641" t="s">
        <v>15100</v>
      </c>
      <c r="E1641" t="s">
        <v>15101</v>
      </c>
    </row>
    <row r="1642" spans="1:6">
      <c r="A1642" t="s">
        <v>14721</v>
      </c>
      <c r="B1642" t="s">
        <v>21333</v>
      </c>
      <c r="C1642" t="s">
        <v>14722</v>
      </c>
      <c r="D1642" t="s">
        <v>14723</v>
      </c>
      <c r="E1642" t="s">
        <v>14724</v>
      </c>
      <c r="F1642" t="s">
        <v>14725</v>
      </c>
    </row>
    <row r="1643" spans="1:6">
      <c r="A1643" t="s">
        <v>14287</v>
      </c>
      <c r="B1643" t="s">
        <v>21333</v>
      </c>
      <c r="C1643" t="s">
        <v>14288</v>
      </c>
      <c r="D1643" t="s">
        <v>14289</v>
      </c>
      <c r="E1643" t="s">
        <v>14290</v>
      </c>
    </row>
    <row r="1644" spans="1:6">
      <c r="A1644" t="s">
        <v>16957</v>
      </c>
      <c r="B1644" t="s">
        <v>21333</v>
      </c>
      <c r="C1644" t="s">
        <v>16958</v>
      </c>
      <c r="D1644" t="s">
        <v>14128</v>
      </c>
      <c r="E1644" t="s">
        <v>16959</v>
      </c>
    </row>
    <row r="1645" spans="1:6">
      <c r="A1645" t="s">
        <v>16637</v>
      </c>
      <c r="B1645" t="s">
        <v>21333</v>
      </c>
      <c r="C1645" t="s">
        <v>16638</v>
      </c>
      <c r="D1645" t="s">
        <v>14559</v>
      </c>
      <c r="E1645" t="s">
        <v>16639</v>
      </c>
      <c r="F1645" t="s">
        <v>16640</v>
      </c>
    </row>
    <row r="1646" spans="1:6">
      <c r="A1646" t="s">
        <v>16301</v>
      </c>
      <c r="B1646" t="s">
        <v>21333</v>
      </c>
      <c r="C1646" t="s">
        <v>16302</v>
      </c>
      <c r="D1646" t="s">
        <v>15803</v>
      </c>
      <c r="E1646" t="s">
        <v>16303</v>
      </c>
    </row>
    <row r="1647" spans="1:6">
      <c r="A1647" t="s">
        <v>15966</v>
      </c>
      <c r="B1647" t="s">
        <v>21333</v>
      </c>
      <c r="C1647" t="s">
        <v>15967</v>
      </c>
      <c r="E1647" t="s">
        <v>15643</v>
      </c>
    </row>
    <row r="1648" spans="1:6">
      <c r="A1648" t="s">
        <v>15595</v>
      </c>
      <c r="B1648" t="s">
        <v>21333</v>
      </c>
      <c r="C1648" t="s">
        <v>15596</v>
      </c>
      <c r="E1648" t="s">
        <v>15597</v>
      </c>
    </row>
    <row r="1649" spans="1:6">
      <c r="A1649" t="s">
        <v>14475</v>
      </c>
      <c r="B1649" t="s">
        <v>21333</v>
      </c>
      <c r="C1649" t="s">
        <v>14476</v>
      </c>
      <c r="E1649" t="s">
        <v>14477</v>
      </c>
    </row>
    <row r="1650" spans="1:6">
      <c r="A1650" t="s">
        <v>20669</v>
      </c>
      <c r="B1650" t="s">
        <v>21341</v>
      </c>
      <c r="C1650" t="s">
        <v>18682</v>
      </c>
      <c r="E1650" t="s">
        <v>18683</v>
      </c>
    </row>
    <row r="1651" spans="1:6">
      <c r="A1651" t="s">
        <v>12958</v>
      </c>
      <c r="B1651" t="s">
        <v>21628</v>
      </c>
      <c r="C1651" t="s">
        <v>12959</v>
      </c>
      <c r="E1651" t="s">
        <v>12960</v>
      </c>
    </row>
    <row r="1652" spans="1:6">
      <c r="A1652" t="s">
        <v>16750</v>
      </c>
      <c r="B1652" t="s">
        <v>21333</v>
      </c>
      <c r="C1652" t="s">
        <v>16751</v>
      </c>
      <c r="D1652" t="s">
        <v>16752</v>
      </c>
      <c r="E1652" t="s">
        <v>16753</v>
      </c>
      <c r="F1652" t="s">
        <v>16754</v>
      </c>
    </row>
    <row r="1653" spans="1:6">
      <c r="A1653" t="s">
        <v>16115</v>
      </c>
      <c r="B1653" t="s">
        <v>21333</v>
      </c>
      <c r="C1653" t="s">
        <v>16116</v>
      </c>
      <c r="D1653" t="s">
        <v>14128</v>
      </c>
      <c r="E1653" t="s">
        <v>16117</v>
      </c>
      <c r="F1653" t="s">
        <v>16118</v>
      </c>
    </row>
    <row r="1654" spans="1:6">
      <c r="A1654" t="s">
        <v>15442</v>
      </c>
      <c r="B1654" t="s">
        <v>21333</v>
      </c>
      <c r="C1654" t="s">
        <v>15443</v>
      </c>
      <c r="E1654" t="s">
        <v>15444</v>
      </c>
    </row>
    <row r="1655" spans="1:6">
      <c r="A1655" t="s">
        <v>15041</v>
      </c>
      <c r="B1655" t="s">
        <v>21333</v>
      </c>
      <c r="C1655" t="s">
        <v>15042</v>
      </c>
      <c r="E1655" t="s">
        <v>15043</v>
      </c>
    </row>
    <row r="1656" spans="1:6">
      <c r="A1656" t="s">
        <v>929</v>
      </c>
      <c r="B1656" t="s">
        <v>21330</v>
      </c>
      <c r="C1656" t="s">
        <v>930</v>
      </c>
      <c r="D1656" t="s">
        <v>931</v>
      </c>
      <c r="E1656" t="s">
        <v>932</v>
      </c>
      <c r="F1656" t="s">
        <v>933</v>
      </c>
    </row>
    <row r="1657" spans="1:6">
      <c r="A1657" t="s">
        <v>14675</v>
      </c>
      <c r="B1657" t="s">
        <v>21333</v>
      </c>
      <c r="C1657" t="s">
        <v>14676</v>
      </c>
      <c r="E1657" t="s">
        <v>14677</v>
      </c>
    </row>
    <row r="1658" spans="1:6">
      <c r="A1658" t="s">
        <v>19077</v>
      </c>
      <c r="B1658" t="s">
        <v>21341</v>
      </c>
      <c r="C1658" t="s">
        <v>19078</v>
      </c>
      <c r="E1658" t="s">
        <v>19079</v>
      </c>
    </row>
    <row r="1659" spans="1:6">
      <c r="A1659" t="s">
        <v>19152</v>
      </c>
      <c r="B1659" t="s">
        <v>21341</v>
      </c>
      <c r="C1659" t="s">
        <v>19153</v>
      </c>
      <c r="E1659" t="s">
        <v>19154</v>
      </c>
    </row>
    <row r="1660" spans="1:6">
      <c r="A1660" t="s">
        <v>19318</v>
      </c>
      <c r="B1660" t="s">
        <v>21341</v>
      </c>
      <c r="C1660" t="s">
        <v>19319</v>
      </c>
      <c r="E1660" t="s">
        <v>19320</v>
      </c>
    </row>
    <row r="1661" spans="1:6">
      <c r="A1661" t="s">
        <v>19542</v>
      </c>
      <c r="B1661" t="s">
        <v>21341</v>
      </c>
      <c r="C1661" t="s">
        <v>19543</v>
      </c>
      <c r="E1661" t="s">
        <v>3157</v>
      </c>
    </row>
    <row r="1662" spans="1:6">
      <c r="A1662" t="s">
        <v>16915</v>
      </c>
      <c r="B1662" t="s">
        <v>21333</v>
      </c>
      <c r="C1662" t="s">
        <v>16916</v>
      </c>
      <c r="E1662" t="s">
        <v>14149</v>
      </c>
    </row>
    <row r="1663" spans="1:6">
      <c r="A1663" t="s">
        <v>10182</v>
      </c>
      <c r="B1663" t="s">
        <v>21590</v>
      </c>
      <c r="C1663" t="s">
        <v>10183</v>
      </c>
      <c r="E1663" t="s">
        <v>10184</v>
      </c>
    </row>
    <row r="1664" spans="1:6">
      <c r="A1664" t="s">
        <v>19634</v>
      </c>
      <c r="B1664" t="s">
        <v>21341</v>
      </c>
      <c r="C1664" t="s">
        <v>10183</v>
      </c>
      <c r="E1664" t="s">
        <v>18579</v>
      </c>
    </row>
    <row r="1665" spans="1:6">
      <c r="A1665" t="s">
        <v>16594</v>
      </c>
      <c r="B1665" t="s">
        <v>21333</v>
      </c>
      <c r="C1665" t="s">
        <v>16595</v>
      </c>
      <c r="D1665" t="s">
        <v>14128</v>
      </c>
      <c r="E1665" t="s">
        <v>16596</v>
      </c>
      <c r="F1665" t="s">
        <v>16597</v>
      </c>
    </row>
    <row r="1666" spans="1:6">
      <c r="A1666" t="s">
        <v>16259</v>
      </c>
      <c r="B1666" t="s">
        <v>21333</v>
      </c>
      <c r="C1666" t="s">
        <v>16260</v>
      </c>
      <c r="E1666" t="s">
        <v>14149</v>
      </c>
    </row>
    <row r="1667" spans="1:6">
      <c r="A1667" t="s">
        <v>15923</v>
      </c>
      <c r="B1667" t="s">
        <v>21333</v>
      </c>
      <c r="C1667" t="s">
        <v>15924</v>
      </c>
      <c r="D1667" t="s">
        <v>15925</v>
      </c>
      <c r="E1667" t="s">
        <v>15926</v>
      </c>
    </row>
    <row r="1668" spans="1:6">
      <c r="A1668" t="s">
        <v>15549</v>
      </c>
      <c r="B1668" t="s">
        <v>21333</v>
      </c>
      <c r="C1668" t="s">
        <v>15550</v>
      </c>
      <c r="D1668" t="s">
        <v>15551</v>
      </c>
      <c r="E1668" t="s">
        <v>15552</v>
      </c>
      <c r="F1668" t="s">
        <v>15553</v>
      </c>
    </row>
    <row r="1669" spans="1:6">
      <c r="A1669" t="s">
        <v>15205</v>
      </c>
      <c r="B1669" t="s">
        <v>21333</v>
      </c>
      <c r="C1669" t="s">
        <v>15206</v>
      </c>
      <c r="E1669" t="s">
        <v>14149</v>
      </c>
    </row>
    <row r="1670" spans="1:6">
      <c r="A1670" t="s">
        <v>14834</v>
      </c>
      <c r="B1670" t="s">
        <v>21333</v>
      </c>
      <c r="C1670" t="s">
        <v>14835</v>
      </c>
      <c r="D1670" t="s">
        <v>14128</v>
      </c>
      <c r="E1670" t="s">
        <v>14836</v>
      </c>
    </row>
    <row r="1671" spans="1:6">
      <c r="A1671" t="s">
        <v>14407</v>
      </c>
      <c r="B1671" t="s">
        <v>21333</v>
      </c>
      <c r="C1671" t="s">
        <v>14408</v>
      </c>
      <c r="D1671" t="s">
        <v>14409</v>
      </c>
      <c r="E1671" t="s">
        <v>14410</v>
      </c>
    </row>
    <row r="1672" spans="1:6">
      <c r="A1672" t="s">
        <v>16727</v>
      </c>
      <c r="B1672" t="s">
        <v>21333</v>
      </c>
      <c r="C1672" t="s">
        <v>16728</v>
      </c>
      <c r="D1672" t="s">
        <v>14113</v>
      </c>
      <c r="E1672" t="s">
        <v>16729</v>
      </c>
    </row>
    <row r="1673" spans="1:6">
      <c r="A1673" t="s">
        <v>16413</v>
      </c>
      <c r="B1673" t="s">
        <v>21333</v>
      </c>
      <c r="C1673" t="s">
        <v>16414</v>
      </c>
      <c r="E1673" t="s">
        <v>16415</v>
      </c>
      <c r="F1673" t="s">
        <v>16416</v>
      </c>
    </row>
    <row r="1674" spans="1:6">
      <c r="A1674" t="s">
        <v>16068</v>
      </c>
      <c r="B1674" t="s">
        <v>21333</v>
      </c>
      <c r="C1674" t="s">
        <v>16069</v>
      </c>
      <c r="E1674" t="s">
        <v>14149</v>
      </c>
    </row>
    <row r="1675" spans="1:6">
      <c r="A1675" t="s">
        <v>15735</v>
      </c>
      <c r="B1675" t="s">
        <v>21333</v>
      </c>
      <c r="C1675" t="s">
        <v>15736</v>
      </c>
      <c r="D1675" t="s">
        <v>15737</v>
      </c>
      <c r="E1675" t="s">
        <v>15738</v>
      </c>
    </row>
    <row r="1676" spans="1:6">
      <c r="A1676" t="s">
        <v>14988</v>
      </c>
      <c r="B1676" t="s">
        <v>21333</v>
      </c>
      <c r="C1676" t="s">
        <v>14989</v>
      </c>
      <c r="D1676" t="s">
        <v>14990</v>
      </c>
      <c r="E1676" t="s">
        <v>14991</v>
      </c>
      <c r="F1676" t="s">
        <v>14992</v>
      </c>
    </row>
    <row r="1677" spans="1:6">
      <c r="A1677" t="s">
        <v>14626</v>
      </c>
      <c r="B1677" t="s">
        <v>21333</v>
      </c>
      <c r="C1677" t="s">
        <v>14627</v>
      </c>
      <c r="E1677" t="s">
        <v>14628</v>
      </c>
    </row>
    <row r="1678" spans="1:6">
      <c r="A1678" t="s">
        <v>14192</v>
      </c>
      <c r="B1678" t="s">
        <v>21333</v>
      </c>
      <c r="C1678" t="s">
        <v>14193</v>
      </c>
      <c r="D1678" t="s">
        <v>14194</v>
      </c>
      <c r="E1678" t="s">
        <v>14195</v>
      </c>
    </row>
    <row r="1679" spans="1:6">
      <c r="A1679" t="s">
        <v>19968</v>
      </c>
      <c r="B1679" t="s">
        <v>21341</v>
      </c>
      <c r="C1679" t="s">
        <v>14193</v>
      </c>
      <c r="E1679" t="s">
        <v>19969</v>
      </c>
    </row>
    <row r="1680" spans="1:6">
      <c r="A1680" t="s">
        <v>16858</v>
      </c>
      <c r="B1680" t="s">
        <v>21333</v>
      </c>
      <c r="C1680" t="s">
        <v>16859</v>
      </c>
      <c r="D1680" t="s">
        <v>14128</v>
      </c>
      <c r="E1680" t="s">
        <v>16860</v>
      </c>
    </row>
    <row r="1681" spans="1:6">
      <c r="A1681" t="s">
        <v>16534</v>
      </c>
      <c r="B1681" t="s">
        <v>21333</v>
      </c>
      <c r="C1681" t="s">
        <v>16535</v>
      </c>
      <c r="E1681" t="s">
        <v>16536</v>
      </c>
    </row>
    <row r="1682" spans="1:6">
      <c r="A1682" t="s">
        <v>20076</v>
      </c>
      <c r="B1682" t="s">
        <v>21341</v>
      </c>
      <c r="C1682" t="s">
        <v>20077</v>
      </c>
      <c r="E1682" t="s">
        <v>18717</v>
      </c>
    </row>
    <row r="1683" spans="1:6">
      <c r="A1683" t="s">
        <v>18438</v>
      </c>
      <c r="B1683" t="s">
        <v>21341</v>
      </c>
      <c r="C1683" t="s">
        <v>18439</v>
      </c>
      <c r="E1683" t="s">
        <v>18440</v>
      </c>
    </row>
    <row r="1684" spans="1:6">
      <c r="A1684" t="s">
        <v>18564</v>
      </c>
      <c r="B1684" t="s">
        <v>21341</v>
      </c>
      <c r="C1684" t="s">
        <v>18565</v>
      </c>
      <c r="E1684" t="s">
        <v>3157</v>
      </c>
    </row>
    <row r="1685" spans="1:6">
      <c r="A1685" t="s">
        <v>16208</v>
      </c>
      <c r="B1685" t="s">
        <v>21333</v>
      </c>
      <c r="C1685" t="s">
        <v>16209</v>
      </c>
      <c r="E1685" t="s">
        <v>16210</v>
      </c>
    </row>
    <row r="1686" spans="1:6">
      <c r="A1686" t="s">
        <v>15881</v>
      </c>
      <c r="B1686" t="s">
        <v>21333</v>
      </c>
      <c r="C1686" t="s">
        <v>15882</v>
      </c>
      <c r="E1686" t="s">
        <v>15511</v>
      </c>
    </row>
    <row r="1687" spans="1:6">
      <c r="A1687" t="s">
        <v>15151</v>
      </c>
      <c r="B1687" t="s">
        <v>21333</v>
      </c>
      <c r="C1687" t="s">
        <v>2245</v>
      </c>
      <c r="D1687" t="s">
        <v>15152</v>
      </c>
      <c r="E1687" t="s">
        <v>15153</v>
      </c>
      <c r="F1687" t="s">
        <v>15154</v>
      </c>
    </row>
    <row r="1688" spans="1:6">
      <c r="A1688" t="s">
        <v>2244</v>
      </c>
      <c r="B1688" t="s">
        <v>21330</v>
      </c>
      <c r="C1688" t="s">
        <v>2245</v>
      </c>
      <c r="D1688" t="s">
        <v>1663</v>
      </c>
      <c r="E1688" t="s">
        <v>2246</v>
      </c>
      <c r="F1688" t="s">
        <v>2247</v>
      </c>
    </row>
    <row r="1689" spans="1:6">
      <c r="A1689" t="s">
        <v>14774</v>
      </c>
      <c r="B1689" t="s">
        <v>21333</v>
      </c>
      <c r="C1689" t="s">
        <v>14775</v>
      </c>
      <c r="E1689" t="s">
        <v>14149</v>
      </c>
    </row>
    <row r="1690" spans="1:6">
      <c r="A1690" t="s">
        <v>18965</v>
      </c>
      <c r="B1690" t="s">
        <v>21341</v>
      </c>
      <c r="C1690" t="s">
        <v>18966</v>
      </c>
      <c r="E1690" t="s">
        <v>18967</v>
      </c>
    </row>
    <row r="1691" spans="1:6">
      <c r="A1691" t="s">
        <v>20467</v>
      </c>
      <c r="B1691" t="s">
        <v>21323</v>
      </c>
      <c r="C1691" t="s">
        <v>20468</v>
      </c>
      <c r="E1691" t="s">
        <v>20469</v>
      </c>
      <c r="F1691" t="s">
        <v>20470</v>
      </c>
    </row>
    <row r="1692" spans="1:6">
      <c r="A1692" t="s">
        <v>12009</v>
      </c>
      <c r="B1692" t="s">
        <v>21332</v>
      </c>
      <c r="C1692" t="s">
        <v>12010</v>
      </c>
      <c r="E1692" t="s">
        <v>12011</v>
      </c>
    </row>
    <row r="1693" spans="1:6">
      <c r="A1693" t="s">
        <v>11935</v>
      </c>
      <c r="B1693" t="s">
        <v>21332</v>
      </c>
      <c r="C1693" t="s">
        <v>11936</v>
      </c>
      <c r="E1693" t="s">
        <v>11937</v>
      </c>
    </row>
    <row r="1694" spans="1:6">
      <c r="A1694" t="s">
        <v>19216</v>
      </c>
      <c r="B1694" t="s">
        <v>21341</v>
      </c>
      <c r="C1694" t="s">
        <v>19217</v>
      </c>
      <c r="E1694" t="s">
        <v>19218</v>
      </c>
    </row>
    <row r="1695" spans="1:6">
      <c r="A1695" t="s">
        <v>16373</v>
      </c>
      <c r="B1695" t="s">
        <v>21333</v>
      </c>
      <c r="C1695" t="s">
        <v>16374</v>
      </c>
      <c r="D1695" t="s">
        <v>16375</v>
      </c>
      <c r="E1695" t="s">
        <v>16376</v>
      </c>
    </row>
    <row r="1696" spans="1:6">
      <c r="A1696" t="s">
        <v>19334</v>
      </c>
      <c r="B1696" t="s">
        <v>21341</v>
      </c>
      <c r="C1696" t="s">
        <v>19335</v>
      </c>
      <c r="E1696" t="s">
        <v>19218</v>
      </c>
    </row>
    <row r="1697" spans="1:6">
      <c r="A1697" t="s">
        <v>15319</v>
      </c>
      <c r="B1697" t="s">
        <v>21333</v>
      </c>
      <c r="C1697" t="s">
        <v>15320</v>
      </c>
      <c r="D1697" t="s">
        <v>14128</v>
      </c>
      <c r="E1697" t="s">
        <v>15321</v>
      </c>
      <c r="F1697" t="s">
        <v>15322</v>
      </c>
    </row>
    <row r="1698" spans="1:6">
      <c r="A1698" t="s">
        <v>20533</v>
      </c>
      <c r="B1698" t="s">
        <v>21323</v>
      </c>
      <c r="C1698" t="s">
        <v>15320</v>
      </c>
      <c r="E1698" t="s">
        <v>20534</v>
      </c>
    </row>
    <row r="1699" spans="1:6">
      <c r="A1699" t="s">
        <v>19458</v>
      </c>
      <c r="B1699" t="s">
        <v>21341</v>
      </c>
      <c r="C1699" t="s">
        <v>19459</v>
      </c>
      <c r="E1699" t="s">
        <v>19460</v>
      </c>
    </row>
    <row r="1700" spans="1:6">
      <c r="A1700" t="s">
        <v>14569</v>
      </c>
      <c r="B1700" t="s">
        <v>21333</v>
      </c>
      <c r="C1700" t="s">
        <v>14570</v>
      </c>
      <c r="D1700" t="s">
        <v>14571</v>
      </c>
      <c r="E1700" t="s">
        <v>14572</v>
      </c>
      <c r="F1700" t="s">
        <v>14573</v>
      </c>
    </row>
    <row r="1701" spans="1:6">
      <c r="A1701" t="s">
        <v>20614</v>
      </c>
      <c r="B1701" t="s">
        <v>21341</v>
      </c>
      <c r="C1701" t="s">
        <v>19553</v>
      </c>
      <c r="E1701" t="s">
        <v>19554</v>
      </c>
    </row>
    <row r="1702" spans="1:6">
      <c r="A1702" t="s">
        <v>16815</v>
      </c>
      <c r="B1702" t="s">
        <v>21333</v>
      </c>
      <c r="C1702" t="s">
        <v>16816</v>
      </c>
      <c r="E1702" t="s">
        <v>14149</v>
      </c>
    </row>
    <row r="1703" spans="1:6">
      <c r="A1703" t="s">
        <v>19653</v>
      </c>
      <c r="B1703" t="s">
        <v>21341</v>
      </c>
      <c r="C1703" t="s">
        <v>19654</v>
      </c>
      <c r="E1703" t="s">
        <v>19655</v>
      </c>
    </row>
    <row r="1704" spans="1:6">
      <c r="A1704" t="s">
        <v>16492</v>
      </c>
      <c r="B1704" t="s">
        <v>21333</v>
      </c>
      <c r="C1704" t="s">
        <v>16493</v>
      </c>
      <c r="D1704" t="s">
        <v>14186</v>
      </c>
      <c r="E1704" t="s">
        <v>16494</v>
      </c>
    </row>
    <row r="1705" spans="1:6">
      <c r="A1705" t="s">
        <v>16168</v>
      </c>
      <c r="B1705" t="s">
        <v>21333</v>
      </c>
      <c r="C1705" t="s">
        <v>16169</v>
      </c>
      <c r="E1705" t="s">
        <v>14149</v>
      </c>
    </row>
    <row r="1706" spans="1:6">
      <c r="A1706" t="s">
        <v>2105</v>
      </c>
      <c r="B1706" t="s">
        <v>21330</v>
      </c>
      <c r="C1706" t="s">
        <v>2106</v>
      </c>
      <c r="D1706" t="s">
        <v>2107</v>
      </c>
      <c r="E1706" t="s">
        <v>2108</v>
      </c>
      <c r="F1706" t="s">
        <v>2109</v>
      </c>
    </row>
    <row r="1707" spans="1:6">
      <c r="A1707" t="s">
        <v>19757</v>
      </c>
      <c r="B1707" t="s">
        <v>21341</v>
      </c>
      <c r="C1707" t="s">
        <v>19758</v>
      </c>
      <c r="E1707" t="s">
        <v>19759</v>
      </c>
    </row>
    <row r="1708" spans="1:6">
      <c r="A1708" t="s">
        <v>15469</v>
      </c>
      <c r="B1708" t="s">
        <v>21333</v>
      </c>
      <c r="C1708" t="s">
        <v>15470</v>
      </c>
      <c r="E1708" t="s">
        <v>14149</v>
      </c>
    </row>
    <row r="1709" spans="1:6">
      <c r="A1709" t="s">
        <v>12899</v>
      </c>
      <c r="B1709" t="s">
        <v>21628</v>
      </c>
      <c r="C1709" t="s">
        <v>12900</v>
      </c>
      <c r="D1709" t="s">
        <v>12901</v>
      </c>
      <c r="E1709" t="s">
        <v>12902</v>
      </c>
    </row>
    <row r="1710" spans="1:6">
      <c r="A1710" t="s">
        <v>14291</v>
      </c>
      <c r="B1710" t="s">
        <v>21333</v>
      </c>
      <c r="C1710" t="s">
        <v>14292</v>
      </c>
      <c r="E1710" t="s">
        <v>1166</v>
      </c>
    </row>
    <row r="1711" spans="1:6">
      <c r="A1711" t="s">
        <v>14726</v>
      </c>
      <c r="B1711" t="s">
        <v>21333</v>
      </c>
      <c r="C1711" t="s">
        <v>14292</v>
      </c>
      <c r="D1711" t="s">
        <v>14603</v>
      </c>
      <c r="E1711" t="s">
        <v>14727</v>
      </c>
    </row>
    <row r="1712" spans="1:6">
      <c r="A1712" t="s">
        <v>16327</v>
      </c>
      <c r="B1712" t="s">
        <v>21333</v>
      </c>
      <c r="C1712" t="s">
        <v>16328</v>
      </c>
      <c r="E1712" t="s">
        <v>14222</v>
      </c>
    </row>
    <row r="1713" spans="1:6">
      <c r="A1713" t="s">
        <v>13853</v>
      </c>
      <c r="B1713" t="s">
        <v>21628</v>
      </c>
      <c r="C1713" t="s">
        <v>13854</v>
      </c>
      <c r="D1713" t="s">
        <v>13855</v>
      </c>
      <c r="E1713" t="s">
        <v>13856</v>
      </c>
    </row>
    <row r="1714" spans="1:6">
      <c r="A1714" t="s">
        <v>18456</v>
      </c>
      <c r="B1714" t="s">
        <v>21341</v>
      </c>
      <c r="C1714" t="s">
        <v>18457</v>
      </c>
      <c r="E1714" t="s">
        <v>3157</v>
      </c>
    </row>
    <row r="1715" spans="1:6">
      <c r="A1715" t="s">
        <v>16325</v>
      </c>
      <c r="B1715" t="s">
        <v>21333</v>
      </c>
      <c r="C1715" t="s">
        <v>16326</v>
      </c>
      <c r="E1715" t="s">
        <v>14149</v>
      </c>
    </row>
    <row r="1716" spans="1:6">
      <c r="A1716" t="s">
        <v>15996</v>
      </c>
      <c r="B1716" t="s">
        <v>21333</v>
      </c>
      <c r="C1716" t="s">
        <v>15997</v>
      </c>
      <c r="D1716" t="s">
        <v>14128</v>
      </c>
      <c r="E1716" t="s">
        <v>15998</v>
      </c>
    </row>
    <row r="1717" spans="1:6">
      <c r="A1717" t="s">
        <v>18578</v>
      </c>
      <c r="B1717" t="s">
        <v>21341</v>
      </c>
      <c r="C1717" t="s">
        <v>15997</v>
      </c>
      <c r="E1717" t="s">
        <v>18579</v>
      </c>
    </row>
    <row r="1718" spans="1:6">
      <c r="A1718" t="s">
        <v>13788</v>
      </c>
      <c r="B1718" t="s">
        <v>21628</v>
      </c>
      <c r="C1718" t="s">
        <v>13789</v>
      </c>
      <c r="D1718" t="s">
        <v>13122</v>
      </c>
      <c r="E1718" t="s">
        <v>13790</v>
      </c>
    </row>
    <row r="1719" spans="1:6">
      <c r="A1719" t="s">
        <v>15620</v>
      </c>
      <c r="B1719" t="s">
        <v>21333</v>
      </c>
      <c r="C1719" t="s">
        <v>13789</v>
      </c>
      <c r="E1719" t="s">
        <v>15621</v>
      </c>
    </row>
    <row r="1720" spans="1:6">
      <c r="A1720" t="s">
        <v>15289</v>
      </c>
      <c r="B1720" t="s">
        <v>21333</v>
      </c>
      <c r="C1720" t="s">
        <v>15290</v>
      </c>
      <c r="D1720" t="s">
        <v>15291</v>
      </c>
      <c r="E1720" t="s">
        <v>15292</v>
      </c>
      <c r="F1720" t="s">
        <v>15293</v>
      </c>
    </row>
    <row r="1721" spans="1:6">
      <c r="A1721" t="s">
        <v>14906</v>
      </c>
      <c r="B1721" t="s">
        <v>21333</v>
      </c>
      <c r="C1721" t="s">
        <v>14907</v>
      </c>
      <c r="D1721" t="s">
        <v>14908</v>
      </c>
      <c r="E1721" t="s">
        <v>14909</v>
      </c>
      <c r="F1721" t="s">
        <v>14910</v>
      </c>
    </row>
    <row r="1722" spans="1:6">
      <c r="A1722" t="s">
        <v>10218</v>
      </c>
      <c r="B1722" t="s">
        <v>21590</v>
      </c>
      <c r="C1722" t="s">
        <v>10219</v>
      </c>
      <c r="E1722" t="s">
        <v>10220</v>
      </c>
    </row>
    <row r="1723" spans="1:6">
      <c r="A1723" t="s">
        <v>16759</v>
      </c>
      <c r="B1723" t="s">
        <v>21333</v>
      </c>
      <c r="C1723" t="s">
        <v>16760</v>
      </c>
      <c r="E1723" t="s">
        <v>14248</v>
      </c>
    </row>
    <row r="1724" spans="1:6">
      <c r="A1724" t="s">
        <v>20632</v>
      </c>
      <c r="B1724" t="s">
        <v>21341</v>
      </c>
      <c r="C1724" t="s">
        <v>18849</v>
      </c>
      <c r="E1724" t="s">
        <v>18396</v>
      </c>
    </row>
    <row r="1725" spans="1:6">
      <c r="A1725" t="s">
        <v>18848</v>
      </c>
      <c r="B1725" t="s">
        <v>21341</v>
      </c>
      <c r="C1725" t="s">
        <v>18849</v>
      </c>
      <c r="E1725" t="s">
        <v>18850</v>
      </c>
    </row>
    <row r="1726" spans="1:6">
      <c r="A1726" t="s">
        <v>13727</v>
      </c>
      <c r="B1726" t="s">
        <v>21628</v>
      </c>
      <c r="C1726" t="s">
        <v>13728</v>
      </c>
      <c r="D1726" t="s">
        <v>13729</v>
      </c>
      <c r="E1726" t="s">
        <v>13730</v>
      </c>
    </row>
    <row r="1727" spans="1:6">
      <c r="A1727" t="s">
        <v>11799</v>
      </c>
      <c r="B1727" t="s">
        <v>21332</v>
      </c>
      <c r="C1727" t="s">
        <v>11800</v>
      </c>
      <c r="E1727" t="s">
        <v>11801</v>
      </c>
    </row>
    <row r="1728" spans="1:6">
      <c r="A1728" t="s">
        <v>10189</v>
      </c>
      <c r="B1728" t="s">
        <v>21590</v>
      </c>
      <c r="C1728" t="s">
        <v>10190</v>
      </c>
      <c r="E1728" t="s">
        <v>10191</v>
      </c>
      <c r="F1728" t="s">
        <v>10192</v>
      </c>
    </row>
    <row r="1729" spans="1:6">
      <c r="A1729" t="s">
        <v>16468</v>
      </c>
      <c r="B1729" t="s">
        <v>21333</v>
      </c>
      <c r="C1729" t="s">
        <v>10190</v>
      </c>
      <c r="E1729" t="s">
        <v>14149</v>
      </c>
    </row>
    <row r="1730" spans="1:6">
      <c r="A1730" t="s">
        <v>16119</v>
      </c>
      <c r="B1730" t="s">
        <v>21333</v>
      </c>
      <c r="C1730" t="s">
        <v>16120</v>
      </c>
      <c r="E1730" t="s">
        <v>15621</v>
      </c>
    </row>
    <row r="1731" spans="1:6">
      <c r="A1731" t="s">
        <v>7104</v>
      </c>
      <c r="B1731" t="s">
        <v>21497</v>
      </c>
      <c r="C1731" t="s">
        <v>7105</v>
      </c>
      <c r="E1731" t="s">
        <v>7106</v>
      </c>
      <c r="F1731" t="s">
        <v>7107</v>
      </c>
    </row>
    <row r="1732" spans="1:6">
      <c r="A1732" t="s">
        <v>13617</v>
      </c>
      <c r="B1732" t="s">
        <v>21628</v>
      </c>
      <c r="C1732" t="s">
        <v>13618</v>
      </c>
      <c r="D1732" t="s">
        <v>13619</v>
      </c>
      <c r="E1732" t="s">
        <v>13620</v>
      </c>
    </row>
    <row r="1733" spans="1:6">
      <c r="A1733" t="s">
        <v>19768</v>
      </c>
      <c r="B1733" t="s">
        <v>21341</v>
      </c>
      <c r="C1733" t="s">
        <v>19769</v>
      </c>
      <c r="E1733" t="s">
        <v>3157</v>
      </c>
    </row>
    <row r="1734" spans="1:6">
      <c r="A1734" t="s">
        <v>13533</v>
      </c>
      <c r="B1734" t="s">
        <v>21628</v>
      </c>
      <c r="C1734" t="s">
        <v>13534</v>
      </c>
      <c r="D1734" t="s">
        <v>13535</v>
      </c>
      <c r="E1734" t="s">
        <v>13536</v>
      </c>
    </row>
    <row r="1735" spans="1:6">
      <c r="A1735" t="s">
        <v>13476</v>
      </c>
      <c r="B1735" t="s">
        <v>21628</v>
      </c>
      <c r="C1735" t="s">
        <v>13477</v>
      </c>
      <c r="D1735" t="s">
        <v>13478</v>
      </c>
      <c r="E1735" t="s">
        <v>13479</v>
      </c>
      <c r="F1735" t="s">
        <v>13480</v>
      </c>
    </row>
    <row r="1736" spans="1:6">
      <c r="A1736" t="s">
        <v>11720</v>
      </c>
      <c r="B1736" t="s">
        <v>21332</v>
      </c>
      <c r="C1736" t="s">
        <v>11721</v>
      </c>
      <c r="E1736" t="s">
        <v>11482</v>
      </c>
    </row>
    <row r="1737" spans="1:6">
      <c r="A1737" t="s">
        <v>20653</v>
      </c>
      <c r="B1737" t="s">
        <v>21341</v>
      </c>
      <c r="C1737" t="s">
        <v>19258</v>
      </c>
      <c r="E1737" t="s">
        <v>19259</v>
      </c>
    </row>
    <row r="1738" spans="1:6">
      <c r="A1738" t="s">
        <v>20312</v>
      </c>
      <c r="B1738" t="s">
        <v>21323</v>
      </c>
      <c r="C1738" t="s">
        <v>19258</v>
      </c>
      <c r="E1738" t="s">
        <v>20313</v>
      </c>
    </row>
    <row r="1739" spans="1:6">
      <c r="A1739" t="s">
        <v>20542</v>
      </c>
      <c r="B1739" t="s">
        <v>21323</v>
      </c>
      <c r="C1739" t="s">
        <v>20543</v>
      </c>
      <c r="E1739" t="s">
        <v>20544</v>
      </c>
    </row>
    <row r="1740" spans="1:6">
      <c r="A1740" t="s">
        <v>18467</v>
      </c>
      <c r="B1740" t="s">
        <v>21341</v>
      </c>
      <c r="C1740" t="s">
        <v>18468</v>
      </c>
      <c r="D1740" t="s">
        <v>18469</v>
      </c>
      <c r="E1740" t="s">
        <v>18470</v>
      </c>
      <c r="F1740" t="s">
        <v>18471</v>
      </c>
    </row>
    <row r="1741" spans="1:6">
      <c r="A1741" t="s">
        <v>1030</v>
      </c>
      <c r="B1741" t="s">
        <v>21330</v>
      </c>
      <c r="C1741" t="s">
        <v>1031</v>
      </c>
      <c r="E1741" t="s">
        <v>1032</v>
      </c>
    </row>
    <row r="1742" spans="1:6">
      <c r="A1742" t="s">
        <v>1147</v>
      </c>
      <c r="B1742" t="s">
        <v>21330</v>
      </c>
      <c r="C1742" t="s">
        <v>1148</v>
      </c>
      <c r="E1742" t="s">
        <v>1149</v>
      </c>
    </row>
    <row r="1743" spans="1:6">
      <c r="A1743" t="s">
        <v>13318</v>
      </c>
      <c r="B1743" t="s">
        <v>21628</v>
      </c>
      <c r="C1743" t="s">
        <v>1148</v>
      </c>
      <c r="E1743" t="s">
        <v>13319</v>
      </c>
    </row>
    <row r="1744" spans="1:6">
      <c r="A1744" t="s">
        <v>13231</v>
      </c>
      <c r="B1744" t="s">
        <v>21628</v>
      </c>
      <c r="C1744" t="s">
        <v>13232</v>
      </c>
      <c r="D1744" t="s">
        <v>13233</v>
      </c>
      <c r="E1744" t="s">
        <v>13234</v>
      </c>
      <c r="F1744" t="s">
        <v>13235</v>
      </c>
    </row>
    <row r="1745" spans="1:6">
      <c r="A1745" t="s">
        <v>18729</v>
      </c>
      <c r="B1745" t="s">
        <v>21341</v>
      </c>
      <c r="C1745" t="s">
        <v>18730</v>
      </c>
      <c r="E1745" t="s">
        <v>18731</v>
      </c>
      <c r="F1745" t="s">
        <v>18732</v>
      </c>
    </row>
    <row r="1746" spans="1:6">
      <c r="A1746" t="s">
        <v>19245</v>
      </c>
      <c r="B1746" t="s">
        <v>21341</v>
      </c>
      <c r="C1746" t="s">
        <v>19246</v>
      </c>
      <c r="E1746" t="s">
        <v>3157</v>
      </c>
    </row>
    <row r="1747" spans="1:6">
      <c r="A1747" t="s">
        <v>20622</v>
      </c>
      <c r="B1747" t="s">
        <v>21341</v>
      </c>
      <c r="C1747" t="s">
        <v>19368</v>
      </c>
      <c r="E1747" t="s">
        <v>18579</v>
      </c>
    </row>
    <row r="1748" spans="1:6">
      <c r="A1748" t="s">
        <v>20172</v>
      </c>
      <c r="B1748" t="s">
        <v>21323</v>
      </c>
      <c r="C1748" t="s">
        <v>20173</v>
      </c>
      <c r="E1748" t="s">
        <v>20174</v>
      </c>
    </row>
    <row r="1749" spans="1:6">
      <c r="A1749" t="s">
        <v>789</v>
      </c>
      <c r="B1749" t="s">
        <v>21330</v>
      </c>
      <c r="C1749" t="s">
        <v>790</v>
      </c>
      <c r="E1749" t="s">
        <v>791</v>
      </c>
    </row>
    <row r="1750" spans="1:6">
      <c r="A1750" t="s">
        <v>608</v>
      </c>
      <c r="B1750" t="s">
        <v>21330</v>
      </c>
      <c r="C1750" t="s">
        <v>609</v>
      </c>
      <c r="E1750" t="s">
        <v>610</v>
      </c>
    </row>
    <row r="1751" spans="1:6">
      <c r="A1751" t="s">
        <v>13160</v>
      </c>
      <c r="B1751" t="s">
        <v>21628</v>
      </c>
      <c r="C1751" t="s">
        <v>13161</v>
      </c>
      <c r="D1751" t="s">
        <v>13162</v>
      </c>
      <c r="E1751" t="s">
        <v>13163</v>
      </c>
      <c r="F1751" t="s">
        <v>13164</v>
      </c>
    </row>
    <row r="1752" spans="1:6">
      <c r="A1752" t="s">
        <v>19583</v>
      </c>
      <c r="B1752" t="s">
        <v>21341</v>
      </c>
      <c r="C1752" t="s">
        <v>19584</v>
      </c>
      <c r="E1752" t="s">
        <v>19585</v>
      </c>
      <c r="F1752" t="s">
        <v>19586</v>
      </c>
    </row>
    <row r="1753" spans="1:6">
      <c r="A1753" t="s">
        <v>19682</v>
      </c>
      <c r="B1753" t="s">
        <v>21341</v>
      </c>
      <c r="C1753" t="s">
        <v>19683</v>
      </c>
      <c r="E1753" t="s">
        <v>3157</v>
      </c>
    </row>
    <row r="1754" spans="1:6">
      <c r="A1754" t="s">
        <v>457</v>
      </c>
      <c r="B1754" t="s">
        <v>21330</v>
      </c>
      <c r="C1754" t="s">
        <v>458</v>
      </c>
      <c r="E1754" t="s">
        <v>459</v>
      </c>
    </row>
    <row r="1755" spans="1:6">
      <c r="A1755" t="s">
        <v>19789</v>
      </c>
      <c r="B1755" t="s">
        <v>21341</v>
      </c>
      <c r="C1755" t="s">
        <v>19790</v>
      </c>
      <c r="E1755" t="s">
        <v>19791</v>
      </c>
      <c r="F1755" t="s">
        <v>19792</v>
      </c>
    </row>
    <row r="1756" spans="1:6">
      <c r="A1756" t="s">
        <v>2076</v>
      </c>
      <c r="B1756" t="s">
        <v>21330</v>
      </c>
      <c r="C1756" t="s">
        <v>2077</v>
      </c>
      <c r="E1756" t="s">
        <v>2078</v>
      </c>
    </row>
    <row r="1757" spans="1:6">
      <c r="A1757" t="s">
        <v>13088</v>
      </c>
      <c r="B1757" t="s">
        <v>21628</v>
      </c>
      <c r="C1757" t="s">
        <v>13089</v>
      </c>
      <c r="D1757" t="s">
        <v>13090</v>
      </c>
      <c r="E1757" t="s">
        <v>13091</v>
      </c>
    </row>
    <row r="1758" spans="1:6">
      <c r="A1758" t="s">
        <v>2345</v>
      </c>
      <c r="B1758" t="s">
        <v>21330</v>
      </c>
      <c r="C1758" t="s">
        <v>2346</v>
      </c>
      <c r="E1758" t="s">
        <v>1461</v>
      </c>
    </row>
    <row r="1759" spans="1:6">
      <c r="A1759" t="s">
        <v>19897</v>
      </c>
      <c r="B1759" t="s">
        <v>21341</v>
      </c>
      <c r="C1759" t="s">
        <v>19898</v>
      </c>
      <c r="E1759" t="s">
        <v>19899</v>
      </c>
      <c r="F1759" t="s">
        <v>19900</v>
      </c>
    </row>
    <row r="1760" spans="1:6">
      <c r="A1760" t="s">
        <v>20937</v>
      </c>
      <c r="B1760" t="s">
        <v>21350</v>
      </c>
      <c r="C1760" t="s">
        <v>20938</v>
      </c>
      <c r="E1760" t="s">
        <v>20939</v>
      </c>
    </row>
    <row r="1761" spans="1:6">
      <c r="A1761" t="s">
        <v>20108</v>
      </c>
      <c r="B1761" t="s">
        <v>21341</v>
      </c>
      <c r="C1761" t="s">
        <v>20109</v>
      </c>
      <c r="E1761" t="s">
        <v>1574</v>
      </c>
    </row>
    <row r="1762" spans="1:6">
      <c r="A1762" t="s">
        <v>11584</v>
      </c>
      <c r="B1762" t="s">
        <v>21332</v>
      </c>
      <c r="C1762" t="s">
        <v>11585</v>
      </c>
      <c r="E1762" t="s">
        <v>11586</v>
      </c>
    </row>
    <row r="1763" spans="1:6">
      <c r="A1763" t="s">
        <v>13018</v>
      </c>
      <c r="B1763" t="s">
        <v>21628</v>
      </c>
      <c r="C1763" t="s">
        <v>13019</v>
      </c>
      <c r="D1763" t="s">
        <v>13020</v>
      </c>
      <c r="E1763" t="s">
        <v>13021</v>
      </c>
    </row>
    <row r="1764" spans="1:6">
      <c r="A1764" t="s">
        <v>20977</v>
      </c>
      <c r="B1764" t="s">
        <v>21350</v>
      </c>
      <c r="C1764" t="s">
        <v>2482</v>
      </c>
      <c r="E1764" t="s">
        <v>20978</v>
      </c>
    </row>
    <row r="1765" spans="1:6">
      <c r="A1765" t="s">
        <v>2481</v>
      </c>
      <c r="B1765" t="s">
        <v>21330</v>
      </c>
      <c r="C1765" t="s">
        <v>2482</v>
      </c>
      <c r="E1765" t="s">
        <v>2483</v>
      </c>
    </row>
    <row r="1766" spans="1:6">
      <c r="A1766" t="s">
        <v>18360</v>
      </c>
      <c r="B1766" t="s">
        <v>21341</v>
      </c>
      <c r="C1766" t="s">
        <v>18361</v>
      </c>
      <c r="E1766" t="s">
        <v>18362</v>
      </c>
    </row>
    <row r="1767" spans="1:6">
      <c r="A1767" t="s">
        <v>19019</v>
      </c>
      <c r="B1767" t="s">
        <v>21341</v>
      </c>
      <c r="C1767" t="s">
        <v>19020</v>
      </c>
      <c r="E1767" t="s">
        <v>3157</v>
      </c>
    </row>
    <row r="1768" spans="1:6">
      <c r="A1768" t="s">
        <v>19605</v>
      </c>
      <c r="B1768" t="s">
        <v>21341</v>
      </c>
      <c r="C1768" t="s">
        <v>19606</v>
      </c>
      <c r="E1768" t="s">
        <v>9589</v>
      </c>
    </row>
    <row r="1769" spans="1:6">
      <c r="A1769" t="s">
        <v>20853</v>
      </c>
      <c r="B1769" t="s">
        <v>21350</v>
      </c>
      <c r="C1769" t="s">
        <v>20854</v>
      </c>
      <c r="E1769" t="s">
        <v>20855</v>
      </c>
    </row>
    <row r="1770" spans="1:6">
      <c r="A1770" t="s">
        <v>1413</v>
      </c>
      <c r="B1770" t="s">
        <v>21330</v>
      </c>
      <c r="C1770" t="s">
        <v>1414</v>
      </c>
      <c r="E1770" t="s">
        <v>1293</v>
      </c>
    </row>
    <row r="1771" spans="1:6">
      <c r="A1771" t="s">
        <v>11495</v>
      </c>
      <c r="B1771" t="s">
        <v>21332</v>
      </c>
      <c r="C1771" t="s">
        <v>1414</v>
      </c>
      <c r="E1771" t="s">
        <v>11496</v>
      </c>
    </row>
    <row r="1772" spans="1:6">
      <c r="A1772" t="s">
        <v>20131</v>
      </c>
      <c r="B1772" t="s">
        <v>21341</v>
      </c>
      <c r="C1772" t="s">
        <v>20132</v>
      </c>
      <c r="E1772" t="s">
        <v>20133</v>
      </c>
    </row>
    <row r="1773" spans="1:6">
      <c r="A1773" t="s">
        <v>18379</v>
      </c>
      <c r="B1773" t="s">
        <v>21341</v>
      </c>
      <c r="C1773" t="s">
        <v>18380</v>
      </c>
      <c r="E1773" t="s">
        <v>3157</v>
      </c>
    </row>
    <row r="1774" spans="1:6">
      <c r="A1774" t="s">
        <v>1291</v>
      </c>
      <c r="B1774" t="s">
        <v>21330</v>
      </c>
      <c r="C1774" t="s">
        <v>1292</v>
      </c>
      <c r="E1774" t="s">
        <v>1293</v>
      </c>
    </row>
    <row r="1775" spans="1:6">
      <c r="A1775" t="s">
        <v>7929</v>
      </c>
      <c r="B1775" t="s">
        <v>21519</v>
      </c>
      <c r="C1775" t="s">
        <v>7930</v>
      </c>
      <c r="E1775" t="s">
        <v>7931</v>
      </c>
      <c r="F1775" t="s">
        <v>7932</v>
      </c>
    </row>
    <row r="1776" spans="1:6">
      <c r="A1776" t="s">
        <v>18349</v>
      </c>
      <c r="B1776" t="s">
        <v>21341</v>
      </c>
      <c r="C1776" t="s">
        <v>18350</v>
      </c>
      <c r="E1776" t="s">
        <v>18351</v>
      </c>
      <c r="F1776" t="s">
        <v>18352</v>
      </c>
    </row>
    <row r="1777" spans="1:6">
      <c r="A1777" t="s">
        <v>18642</v>
      </c>
      <c r="B1777" t="s">
        <v>21341</v>
      </c>
      <c r="C1777" t="s">
        <v>18643</v>
      </c>
      <c r="E1777" t="s">
        <v>18644</v>
      </c>
    </row>
    <row r="1778" spans="1:6">
      <c r="A1778" t="s">
        <v>18761</v>
      </c>
      <c r="B1778" t="s">
        <v>21341</v>
      </c>
      <c r="C1778" t="s">
        <v>18762</v>
      </c>
      <c r="E1778" t="s">
        <v>18763</v>
      </c>
      <c r="F1778" t="s">
        <v>18764</v>
      </c>
    </row>
    <row r="1779" spans="1:6">
      <c r="A1779" t="s">
        <v>12888</v>
      </c>
      <c r="B1779" t="s">
        <v>21628</v>
      </c>
      <c r="C1779" t="s">
        <v>12889</v>
      </c>
      <c r="E1779" t="s">
        <v>12890</v>
      </c>
      <c r="F1779" t="s">
        <v>12891</v>
      </c>
    </row>
    <row r="1780" spans="1:6">
      <c r="A1780" t="s">
        <v>19171</v>
      </c>
      <c r="B1780" t="s">
        <v>21341</v>
      </c>
      <c r="C1780" t="s">
        <v>19172</v>
      </c>
      <c r="E1780" t="s">
        <v>19173</v>
      </c>
    </row>
    <row r="1781" spans="1:6">
      <c r="A1781" t="s">
        <v>19407</v>
      </c>
      <c r="B1781" t="s">
        <v>21341</v>
      </c>
      <c r="C1781" t="s">
        <v>19408</v>
      </c>
      <c r="D1781" t="s">
        <v>19409</v>
      </c>
      <c r="E1781" t="s">
        <v>19410</v>
      </c>
      <c r="F1781" t="s">
        <v>19411</v>
      </c>
    </row>
    <row r="1782" spans="1:6">
      <c r="A1782" t="s">
        <v>19692</v>
      </c>
      <c r="B1782" t="s">
        <v>21341</v>
      </c>
      <c r="C1782" t="s">
        <v>19693</v>
      </c>
      <c r="E1782" t="s">
        <v>18979</v>
      </c>
    </row>
    <row r="1783" spans="1:6">
      <c r="A1783" t="s">
        <v>20891</v>
      </c>
      <c r="B1783" t="s">
        <v>21350</v>
      </c>
      <c r="C1783" t="s">
        <v>20892</v>
      </c>
      <c r="E1783" t="s">
        <v>20893</v>
      </c>
    </row>
    <row r="1784" spans="1:6">
      <c r="A1784" t="s">
        <v>12492</v>
      </c>
      <c r="B1784" t="s">
        <v>21332</v>
      </c>
      <c r="C1784" t="s">
        <v>12493</v>
      </c>
      <c r="E1784" t="s">
        <v>12494</v>
      </c>
    </row>
    <row r="1785" spans="1:6">
      <c r="A1785" t="s">
        <v>13913</v>
      </c>
      <c r="B1785" t="s">
        <v>21628</v>
      </c>
      <c r="C1785" t="s">
        <v>13914</v>
      </c>
      <c r="D1785" t="s">
        <v>13915</v>
      </c>
      <c r="E1785" t="s">
        <v>13916</v>
      </c>
    </row>
    <row r="1786" spans="1:6">
      <c r="A1786" t="s">
        <v>1940</v>
      </c>
      <c r="B1786" t="s">
        <v>21330</v>
      </c>
      <c r="C1786" t="s">
        <v>1941</v>
      </c>
      <c r="E1786" t="s">
        <v>1942</v>
      </c>
    </row>
    <row r="1787" spans="1:6">
      <c r="A1787" t="s">
        <v>1497</v>
      </c>
      <c r="B1787" t="s">
        <v>21330</v>
      </c>
      <c r="C1787" t="s">
        <v>1498</v>
      </c>
      <c r="D1787" t="s">
        <v>422</v>
      </c>
      <c r="E1787" t="s">
        <v>1364</v>
      </c>
      <c r="F1787" t="s">
        <v>1499</v>
      </c>
    </row>
    <row r="1788" spans="1:6">
      <c r="A1788" t="s">
        <v>20492</v>
      </c>
      <c r="B1788" t="s">
        <v>21323</v>
      </c>
      <c r="C1788" t="s">
        <v>20493</v>
      </c>
      <c r="E1788" t="s">
        <v>20494</v>
      </c>
    </row>
    <row r="1789" spans="1:6">
      <c r="A1789" t="s">
        <v>11155</v>
      </c>
      <c r="B1789" t="s">
        <v>21601</v>
      </c>
      <c r="C1789" t="s">
        <v>11156</v>
      </c>
      <c r="E1789" t="s">
        <v>11157</v>
      </c>
    </row>
    <row r="1790" spans="1:6">
      <c r="A1790" t="s">
        <v>11135</v>
      </c>
      <c r="B1790" t="s">
        <v>21601</v>
      </c>
      <c r="C1790" t="s">
        <v>11136</v>
      </c>
      <c r="E1790" t="s">
        <v>11137</v>
      </c>
    </row>
    <row r="1791" spans="1:6">
      <c r="A1791" t="s">
        <v>11127</v>
      </c>
      <c r="B1791" t="s">
        <v>21601</v>
      </c>
      <c r="C1791" t="s">
        <v>11128</v>
      </c>
      <c r="E1791" t="s">
        <v>1060</v>
      </c>
    </row>
    <row r="1792" spans="1:6">
      <c r="A1792" t="s">
        <v>20633</v>
      </c>
      <c r="B1792" t="s">
        <v>21323</v>
      </c>
      <c r="C1792" t="s">
        <v>20634</v>
      </c>
      <c r="E1792" t="s">
        <v>5557</v>
      </c>
    </row>
    <row r="1793" spans="1:6">
      <c r="A1793" t="s">
        <v>20602</v>
      </c>
      <c r="B1793" t="s">
        <v>21323</v>
      </c>
      <c r="C1793" t="s">
        <v>20603</v>
      </c>
      <c r="E1793" t="s">
        <v>3157</v>
      </c>
    </row>
    <row r="1794" spans="1:6">
      <c r="A1794" t="s">
        <v>13843</v>
      </c>
      <c r="B1794" t="s">
        <v>21628</v>
      </c>
      <c r="C1794" t="s">
        <v>13844</v>
      </c>
      <c r="D1794" t="s">
        <v>13845</v>
      </c>
      <c r="E1794" t="s">
        <v>13846</v>
      </c>
    </row>
    <row r="1795" spans="1:6">
      <c r="A1795" t="s">
        <v>20594</v>
      </c>
      <c r="B1795" t="s">
        <v>21341</v>
      </c>
      <c r="C1795" t="s">
        <v>20145</v>
      </c>
      <c r="E1795" t="s">
        <v>20146</v>
      </c>
    </row>
    <row r="1796" spans="1:6">
      <c r="A1796" t="s">
        <v>17431</v>
      </c>
      <c r="B1796" t="s">
        <v>21333</v>
      </c>
      <c r="C1796" t="s">
        <v>17432</v>
      </c>
      <c r="D1796" t="s">
        <v>17433</v>
      </c>
      <c r="E1796" t="s">
        <v>17434</v>
      </c>
      <c r="F1796" t="s">
        <v>17435</v>
      </c>
    </row>
    <row r="1797" spans="1:6">
      <c r="A1797" t="s">
        <v>11114</v>
      </c>
      <c r="B1797" t="s">
        <v>21601</v>
      </c>
      <c r="C1797" t="s">
        <v>11115</v>
      </c>
      <c r="E1797" t="s">
        <v>11116</v>
      </c>
    </row>
    <row r="1798" spans="1:6">
      <c r="A1798" t="s">
        <v>13719</v>
      </c>
      <c r="B1798" t="s">
        <v>21628</v>
      </c>
      <c r="C1798" t="s">
        <v>13720</v>
      </c>
      <c r="E1798" t="s">
        <v>13721</v>
      </c>
    </row>
    <row r="1799" spans="1:6">
      <c r="A1799" t="s">
        <v>18660</v>
      </c>
      <c r="B1799" t="s">
        <v>21341</v>
      </c>
      <c r="C1799" t="s">
        <v>18661</v>
      </c>
      <c r="E1799" t="s">
        <v>18662</v>
      </c>
    </row>
    <row r="1800" spans="1:6">
      <c r="A1800" t="s">
        <v>12347</v>
      </c>
      <c r="B1800" t="s">
        <v>21332</v>
      </c>
      <c r="C1800" t="s">
        <v>12348</v>
      </c>
      <c r="E1800" t="s">
        <v>12349</v>
      </c>
    </row>
    <row r="1801" spans="1:6">
      <c r="A1801" t="s">
        <v>12410</v>
      </c>
      <c r="B1801" t="s">
        <v>21332</v>
      </c>
      <c r="C1801" t="s">
        <v>12348</v>
      </c>
      <c r="E1801" t="s">
        <v>11567</v>
      </c>
    </row>
    <row r="1802" spans="1:6">
      <c r="A1802" t="s">
        <v>13669</v>
      </c>
      <c r="B1802" t="s">
        <v>21628</v>
      </c>
      <c r="C1802" t="s">
        <v>12348</v>
      </c>
      <c r="D1802" t="s">
        <v>12877</v>
      </c>
      <c r="E1802" t="s">
        <v>13670</v>
      </c>
    </row>
    <row r="1803" spans="1:6">
      <c r="A1803" t="s">
        <v>18777</v>
      </c>
      <c r="B1803" t="s">
        <v>21341</v>
      </c>
      <c r="C1803" t="s">
        <v>12348</v>
      </c>
      <c r="E1803" t="s">
        <v>18778</v>
      </c>
    </row>
    <row r="1804" spans="1:6">
      <c r="A1804" t="s">
        <v>19052</v>
      </c>
      <c r="B1804" t="s">
        <v>21341</v>
      </c>
      <c r="C1804" t="s">
        <v>19053</v>
      </c>
      <c r="E1804" t="s">
        <v>19054</v>
      </c>
    </row>
    <row r="1805" spans="1:6">
      <c r="A1805" t="s">
        <v>20200</v>
      </c>
      <c r="B1805" t="s">
        <v>21323</v>
      </c>
      <c r="C1805" t="s">
        <v>20201</v>
      </c>
      <c r="E1805" t="s">
        <v>3157</v>
      </c>
    </row>
    <row r="1806" spans="1:6">
      <c r="A1806" t="s">
        <v>13608</v>
      </c>
      <c r="B1806" t="s">
        <v>21628</v>
      </c>
      <c r="C1806" t="s">
        <v>13609</v>
      </c>
      <c r="D1806" t="s">
        <v>13610</v>
      </c>
      <c r="E1806" t="s">
        <v>13611</v>
      </c>
    </row>
    <row r="1807" spans="1:6">
      <c r="A1807" t="s">
        <v>13527</v>
      </c>
      <c r="B1807" t="s">
        <v>21628</v>
      </c>
      <c r="C1807" t="s">
        <v>13528</v>
      </c>
      <c r="D1807" t="s">
        <v>13529</v>
      </c>
      <c r="E1807" t="s">
        <v>13530</v>
      </c>
    </row>
    <row r="1808" spans="1:6">
      <c r="A1808" t="s">
        <v>13461</v>
      </c>
      <c r="B1808" t="s">
        <v>21628</v>
      </c>
      <c r="C1808" t="s">
        <v>13462</v>
      </c>
      <c r="D1808" t="s">
        <v>13463</v>
      </c>
      <c r="E1808" t="s">
        <v>13464</v>
      </c>
    </row>
    <row r="1809" spans="1:6">
      <c r="A1809" t="s">
        <v>20601</v>
      </c>
      <c r="B1809" t="s">
        <v>21341</v>
      </c>
      <c r="C1809" t="s">
        <v>18481</v>
      </c>
      <c r="E1809" t="s">
        <v>18482</v>
      </c>
    </row>
    <row r="1810" spans="1:6">
      <c r="A1810" t="s">
        <v>10874</v>
      </c>
      <c r="B1810" t="s">
        <v>21601</v>
      </c>
      <c r="C1810" t="s">
        <v>10875</v>
      </c>
      <c r="E1810" t="s">
        <v>10876</v>
      </c>
    </row>
    <row r="1811" spans="1:6">
      <c r="A1811" t="s">
        <v>19125</v>
      </c>
      <c r="B1811" t="s">
        <v>21341</v>
      </c>
      <c r="C1811" t="s">
        <v>19126</v>
      </c>
      <c r="E1811" t="s">
        <v>19127</v>
      </c>
    </row>
    <row r="1812" spans="1:6">
      <c r="A1812" t="s">
        <v>19293</v>
      </c>
      <c r="B1812" t="s">
        <v>21341</v>
      </c>
      <c r="C1812" t="s">
        <v>19126</v>
      </c>
      <c r="E1812" t="s">
        <v>19294</v>
      </c>
    </row>
    <row r="1813" spans="1:6">
      <c r="A1813" t="s">
        <v>10901</v>
      </c>
      <c r="B1813" t="s">
        <v>21601</v>
      </c>
      <c r="C1813" t="s">
        <v>10902</v>
      </c>
      <c r="D1813" t="s">
        <v>10903</v>
      </c>
      <c r="E1813" t="s">
        <v>10904</v>
      </c>
      <c r="F1813" t="s">
        <v>10905</v>
      </c>
    </row>
    <row r="1814" spans="1:6">
      <c r="A1814" t="s">
        <v>10838</v>
      </c>
      <c r="B1814" t="s">
        <v>21601</v>
      </c>
      <c r="C1814" t="s">
        <v>10839</v>
      </c>
      <c r="E1814" t="s">
        <v>10840</v>
      </c>
    </row>
    <row r="1815" spans="1:6">
      <c r="A1815" t="s">
        <v>12067</v>
      </c>
      <c r="B1815" t="s">
        <v>21332</v>
      </c>
      <c r="C1815" t="s">
        <v>12068</v>
      </c>
      <c r="E1815" t="s">
        <v>11729</v>
      </c>
    </row>
    <row r="1816" spans="1:6">
      <c r="A1816" t="s">
        <v>19520</v>
      </c>
      <c r="B1816" t="s">
        <v>21341</v>
      </c>
      <c r="C1816" t="s">
        <v>19521</v>
      </c>
      <c r="E1816" t="s">
        <v>19522</v>
      </c>
    </row>
    <row r="1817" spans="1:6">
      <c r="A1817" t="s">
        <v>13383</v>
      </c>
      <c r="B1817" t="s">
        <v>21628</v>
      </c>
      <c r="C1817" t="s">
        <v>13384</v>
      </c>
      <c r="D1817" t="s">
        <v>13385</v>
      </c>
      <c r="E1817" t="s">
        <v>13386</v>
      </c>
      <c r="F1817" t="s">
        <v>13387</v>
      </c>
    </row>
    <row r="1818" spans="1:6">
      <c r="A1818" t="s">
        <v>10223</v>
      </c>
      <c r="B1818" t="s">
        <v>21590</v>
      </c>
      <c r="C1818" t="s">
        <v>10224</v>
      </c>
      <c r="D1818" t="s">
        <v>10225</v>
      </c>
      <c r="E1818" t="s">
        <v>10226</v>
      </c>
      <c r="F1818" t="s">
        <v>10227</v>
      </c>
    </row>
    <row r="1819" spans="1:6">
      <c r="A1819" t="s">
        <v>13311</v>
      </c>
      <c r="B1819" t="s">
        <v>21628</v>
      </c>
      <c r="C1819" t="s">
        <v>13312</v>
      </c>
      <c r="E1819" t="s">
        <v>13313</v>
      </c>
    </row>
    <row r="1820" spans="1:6">
      <c r="A1820" t="s">
        <v>20363</v>
      </c>
      <c r="B1820" t="s">
        <v>21323</v>
      </c>
      <c r="C1820" t="s">
        <v>20364</v>
      </c>
      <c r="E1820" t="s">
        <v>3157</v>
      </c>
    </row>
    <row r="1821" spans="1:6">
      <c r="A1821" t="s">
        <v>13217</v>
      </c>
      <c r="B1821" t="s">
        <v>21628</v>
      </c>
      <c r="C1821" t="s">
        <v>13218</v>
      </c>
      <c r="D1821" t="s">
        <v>13219</v>
      </c>
      <c r="E1821" t="s">
        <v>13220</v>
      </c>
      <c r="F1821" t="s">
        <v>13221</v>
      </c>
    </row>
    <row r="1822" spans="1:6">
      <c r="A1822" t="s">
        <v>13152</v>
      </c>
      <c r="B1822" t="s">
        <v>21628</v>
      </c>
      <c r="C1822" t="s">
        <v>13153</v>
      </c>
      <c r="E1822" t="s">
        <v>13154</v>
      </c>
      <c r="F1822" t="s">
        <v>13155</v>
      </c>
    </row>
    <row r="1823" spans="1:6">
      <c r="A1823" t="s">
        <v>7943</v>
      </c>
      <c r="B1823" t="s">
        <v>21519</v>
      </c>
      <c r="C1823" t="s">
        <v>7944</v>
      </c>
      <c r="E1823" t="s">
        <v>7945</v>
      </c>
      <c r="F1823" t="s">
        <v>7738</v>
      </c>
    </row>
    <row r="1824" spans="1:6">
      <c r="A1824" t="s">
        <v>13080</v>
      </c>
      <c r="B1824" t="s">
        <v>21628</v>
      </c>
      <c r="C1824" t="s">
        <v>7944</v>
      </c>
      <c r="E1824" t="s">
        <v>13081</v>
      </c>
      <c r="F1824" t="s">
        <v>13082</v>
      </c>
    </row>
    <row r="1825" spans="1:6">
      <c r="A1825" t="s">
        <v>13011</v>
      </c>
      <c r="B1825" t="s">
        <v>21628</v>
      </c>
      <c r="C1825" t="s">
        <v>13012</v>
      </c>
      <c r="D1825" t="s">
        <v>13013</v>
      </c>
      <c r="E1825" t="s">
        <v>13014</v>
      </c>
    </row>
    <row r="1826" spans="1:6">
      <c r="A1826" t="s">
        <v>11994</v>
      </c>
      <c r="B1826" t="s">
        <v>21332</v>
      </c>
      <c r="C1826" t="s">
        <v>11995</v>
      </c>
      <c r="E1826" t="s">
        <v>6419</v>
      </c>
    </row>
    <row r="1827" spans="1:6">
      <c r="A1827" t="s">
        <v>12948</v>
      </c>
      <c r="B1827" t="s">
        <v>21628</v>
      </c>
      <c r="C1827" t="s">
        <v>12949</v>
      </c>
      <c r="D1827" t="s">
        <v>56</v>
      </c>
      <c r="E1827" t="s">
        <v>12950</v>
      </c>
    </row>
    <row r="1828" spans="1:6">
      <c r="A1828" t="s">
        <v>12875</v>
      </c>
      <c r="B1828" t="s">
        <v>21628</v>
      </c>
      <c r="C1828" t="s">
        <v>12876</v>
      </c>
      <c r="D1828" t="s">
        <v>12877</v>
      </c>
      <c r="E1828" t="s">
        <v>12878</v>
      </c>
    </row>
    <row r="1829" spans="1:6">
      <c r="A1829" t="s">
        <v>18993</v>
      </c>
      <c r="B1829" t="s">
        <v>21341</v>
      </c>
      <c r="C1829" t="s">
        <v>18994</v>
      </c>
      <c r="E1829" t="s">
        <v>18995</v>
      </c>
    </row>
    <row r="1830" spans="1:6">
      <c r="A1830" t="s">
        <v>19726</v>
      </c>
      <c r="B1830" t="s">
        <v>21341</v>
      </c>
      <c r="C1830" t="s">
        <v>18994</v>
      </c>
      <c r="E1830" t="s">
        <v>19727</v>
      </c>
    </row>
    <row r="1831" spans="1:6">
      <c r="A1831" t="s">
        <v>20428</v>
      </c>
      <c r="B1831" t="s">
        <v>21323</v>
      </c>
      <c r="C1831" t="s">
        <v>20429</v>
      </c>
      <c r="E1831" t="s">
        <v>3157</v>
      </c>
    </row>
    <row r="1832" spans="1:6">
      <c r="A1832" t="s">
        <v>13904</v>
      </c>
      <c r="B1832" t="s">
        <v>21628</v>
      </c>
      <c r="C1832" t="s">
        <v>13905</v>
      </c>
      <c r="D1832" t="s">
        <v>13906</v>
      </c>
      <c r="E1832" t="s">
        <v>13907</v>
      </c>
    </row>
    <row r="1833" spans="1:6">
      <c r="A1833" t="s">
        <v>13901</v>
      </c>
      <c r="B1833" t="s">
        <v>21628</v>
      </c>
      <c r="C1833" t="s">
        <v>13902</v>
      </c>
      <c r="E1833" t="s">
        <v>13903</v>
      </c>
    </row>
    <row r="1834" spans="1:6">
      <c r="A1834" t="s">
        <v>20165</v>
      </c>
      <c r="B1834" t="s">
        <v>21323</v>
      </c>
      <c r="C1834" t="s">
        <v>20166</v>
      </c>
      <c r="E1834" t="s">
        <v>20167</v>
      </c>
    </row>
    <row r="1835" spans="1:6">
      <c r="A1835" t="s">
        <v>11035</v>
      </c>
      <c r="B1835" t="s">
        <v>21601</v>
      </c>
      <c r="C1835" t="s">
        <v>11036</v>
      </c>
      <c r="E1835" t="s">
        <v>11037</v>
      </c>
    </row>
    <row r="1836" spans="1:6">
      <c r="A1836" t="s">
        <v>11853</v>
      </c>
      <c r="B1836" t="s">
        <v>21332</v>
      </c>
      <c r="C1836" t="s">
        <v>11854</v>
      </c>
      <c r="E1836" t="s">
        <v>11855</v>
      </c>
    </row>
    <row r="1837" spans="1:6">
      <c r="A1837" t="s">
        <v>13831</v>
      </c>
      <c r="B1837" t="s">
        <v>21628</v>
      </c>
      <c r="C1837" t="s">
        <v>13832</v>
      </c>
      <c r="D1837" t="s">
        <v>13833</v>
      </c>
      <c r="E1837" t="s">
        <v>13834</v>
      </c>
    </row>
    <row r="1838" spans="1:6">
      <c r="A1838" t="s">
        <v>18266</v>
      </c>
      <c r="B1838" t="s">
        <v>21341</v>
      </c>
      <c r="C1838" t="s">
        <v>18267</v>
      </c>
      <c r="E1838" t="s">
        <v>18268</v>
      </c>
    </row>
    <row r="1839" spans="1:6">
      <c r="A1839" t="s">
        <v>7735</v>
      </c>
      <c r="B1839" t="s">
        <v>21519</v>
      </c>
      <c r="C1839" t="s">
        <v>7736</v>
      </c>
      <c r="E1839" t="s">
        <v>7737</v>
      </c>
      <c r="F1839" t="s">
        <v>7738</v>
      </c>
    </row>
    <row r="1840" spans="1:6">
      <c r="A1840" t="s">
        <v>11059</v>
      </c>
      <c r="B1840" t="s">
        <v>21601</v>
      </c>
      <c r="C1840" t="s">
        <v>11060</v>
      </c>
      <c r="D1840" t="s">
        <v>11061</v>
      </c>
      <c r="E1840" t="s">
        <v>11062</v>
      </c>
      <c r="F1840" t="s">
        <v>11063</v>
      </c>
    </row>
    <row r="1841" spans="1:6">
      <c r="A1841" t="s">
        <v>11785</v>
      </c>
      <c r="B1841" t="s">
        <v>21332</v>
      </c>
      <c r="C1841" t="s">
        <v>11786</v>
      </c>
      <c r="E1841" t="s">
        <v>11787</v>
      </c>
    </row>
    <row r="1842" spans="1:6">
      <c r="A1842" t="s">
        <v>13779</v>
      </c>
      <c r="B1842" t="s">
        <v>21628</v>
      </c>
      <c r="C1842" t="s">
        <v>13780</v>
      </c>
      <c r="D1842" t="s">
        <v>13219</v>
      </c>
      <c r="E1842" t="s">
        <v>13781</v>
      </c>
    </row>
    <row r="1843" spans="1:6">
      <c r="A1843" t="s">
        <v>18413</v>
      </c>
      <c r="B1843" t="s">
        <v>21341</v>
      </c>
      <c r="C1843" t="s">
        <v>18414</v>
      </c>
      <c r="E1843" t="s">
        <v>18415</v>
      </c>
      <c r="F1843" t="s">
        <v>18416</v>
      </c>
    </row>
    <row r="1844" spans="1:6">
      <c r="A1844" t="s">
        <v>7749</v>
      </c>
      <c r="B1844" t="s">
        <v>21519</v>
      </c>
      <c r="C1844" t="s">
        <v>7750</v>
      </c>
      <c r="E1844" t="s">
        <v>7751</v>
      </c>
      <c r="F1844" t="s">
        <v>7738</v>
      </c>
    </row>
    <row r="1845" spans="1:6">
      <c r="A1845" t="s">
        <v>13709</v>
      </c>
      <c r="B1845" t="s">
        <v>21628</v>
      </c>
      <c r="C1845" t="s">
        <v>13710</v>
      </c>
      <c r="E1845" t="s">
        <v>13711</v>
      </c>
    </row>
    <row r="1846" spans="1:6">
      <c r="A1846" t="s">
        <v>18537</v>
      </c>
      <c r="B1846" t="s">
        <v>21341</v>
      </c>
      <c r="C1846" t="s">
        <v>18538</v>
      </c>
      <c r="E1846" t="s">
        <v>18539</v>
      </c>
    </row>
    <row r="1847" spans="1:6">
      <c r="A1847" t="s">
        <v>18671</v>
      </c>
      <c r="B1847" t="s">
        <v>21341</v>
      </c>
      <c r="C1847" t="s">
        <v>18672</v>
      </c>
      <c r="E1847" t="s">
        <v>18673</v>
      </c>
    </row>
    <row r="1848" spans="1:6">
      <c r="A1848" t="s">
        <v>18792</v>
      </c>
      <c r="B1848" t="s">
        <v>21341</v>
      </c>
      <c r="C1848" t="s">
        <v>18793</v>
      </c>
      <c r="E1848" t="s">
        <v>18794</v>
      </c>
    </row>
    <row r="1849" spans="1:6">
      <c r="A1849" t="s">
        <v>20521</v>
      </c>
      <c r="B1849" t="s">
        <v>21323</v>
      </c>
      <c r="C1849" t="s">
        <v>20522</v>
      </c>
      <c r="E1849" t="s">
        <v>3157</v>
      </c>
    </row>
    <row r="1850" spans="1:6">
      <c r="A1850" t="s">
        <v>13662</v>
      </c>
      <c r="B1850" t="s">
        <v>21628</v>
      </c>
      <c r="C1850" t="s">
        <v>13663</v>
      </c>
      <c r="D1850" t="s">
        <v>12877</v>
      </c>
      <c r="E1850" t="s">
        <v>13664</v>
      </c>
    </row>
    <row r="1851" spans="1:6">
      <c r="A1851" t="s">
        <v>13600</v>
      </c>
      <c r="B1851" t="s">
        <v>21628</v>
      </c>
      <c r="C1851" t="s">
        <v>13601</v>
      </c>
      <c r="D1851" t="s">
        <v>13602</v>
      </c>
      <c r="E1851" t="s">
        <v>13603</v>
      </c>
    </row>
    <row r="1852" spans="1:6">
      <c r="A1852" t="s">
        <v>2467</v>
      </c>
      <c r="B1852" t="s">
        <v>21330</v>
      </c>
      <c r="C1852" t="s">
        <v>2468</v>
      </c>
      <c r="E1852" t="s">
        <v>2469</v>
      </c>
    </row>
    <row r="1853" spans="1:6">
      <c r="A1853" t="s">
        <v>20641</v>
      </c>
      <c r="B1853" t="s">
        <v>21341</v>
      </c>
      <c r="C1853" t="s">
        <v>18938</v>
      </c>
      <c r="E1853" t="s">
        <v>18939</v>
      </c>
      <c r="F1853" t="s">
        <v>18940</v>
      </c>
    </row>
    <row r="1854" spans="1:6">
      <c r="A1854" t="s">
        <v>10246</v>
      </c>
      <c r="B1854" t="s">
        <v>21590</v>
      </c>
      <c r="C1854" t="s">
        <v>10247</v>
      </c>
      <c r="E1854" t="s">
        <v>10248</v>
      </c>
      <c r="F1854" t="s">
        <v>10249</v>
      </c>
    </row>
    <row r="1855" spans="1:6">
      <c r="A1855" t="s">
        <v>19064</v>
      </c>
      <c r="B1855" t="s">
        <v>21341</v>
      </c>
      <c r="C1855" t="s">
        <v>19065</v>
      </c>
      <c r="E1855" t="s">
        <v>19066</v>
      </c>
      <c r="F1855" t="s">
        <v>19067</v>
      </c>
    </row>
    <row r="1856" spans="1:6">
      <c r="A1856" t="s">
        <v>1484</v>
      </c>
      <c r="B1856" t="s">
        <v>21330</v>
      </c>
      <c r="C1856" t="s">
        <v>1485</v>
      </c>
      <c r="D1856" t="s">
        <v>422</v>
      </c>
      <c r="E1856" t="s">
        <v>1486</v>
      </c>
    </row>
    <row r="1857" spans="1:6">
      <c r="A1857" t="s">
        <v>1362</v>
      </c>
      <c r="B1857" t="s">
        <v>21330</v>
      </c>
      <c r="C1857" t="s">
        <v>1363</v>
      </c>
      <c r="D1857" t="s">
        <v>422</v>
      </c>
      <c r="E1857" t="s">
        <v>1364</v>
      </c>
    </row>
    <row r="1858" spans="1:6">
      <c r="A1858" t="s">
        <v>13449</v>
      </c>
      <c r="B1858" t="s">
        <v>21628</v>
      </c>
      <c r="C1858" t="s">
        <v>1363</v>
      </c>
      <c r="D1858" t="s">
        <v>13450</v>
      </c>
      <c r="E1858" t="s">
        <v>13451</v>
      </c>
      <c r="F1858" t="s">
        <v>13452</v>
      </c>
    </row>
    <row r="1859" spans="1:6">
      <c r="A1859" t="s">
        <v>19310</v>
      </c>
      <c r="B1859" t="s">
        <v>21341</v>
      </c>
      <c r="C1859" t="s">
        <v>19311</v>
      </c>
      <c r="E1859" t="s">
        <v>19312</v>
      </c>
    </row>
    <row r="1860" spans="1:6">
      <c r="A1860" t="s">
        <v>1791</v>
      </c>
      <c r="B1860" t="s">
        <v>21330</v>
      </c>
      <c r="C1860" t="s">
        <v>1792</v>
      </c>
      <c r="E1860" t="s">
        <v>1793</v>
      </c>
    </row>
    <row r="1861" spans="1:6">
      <c r="A1861" t="s">
        <v>996</v>
      </c>
      <c r="B1861" t="s">
        <v>21330</v>
      </c>
      <c r="C1861" t="s">
        <v>997</v>
      </c>
      <c r="E1861" t="s">
        <v>998</v>
      </c>
    </row>
    <row r="1862" spans="1:6">
      <c r="A1862" t="s">
        <v>20545</v>
      </c>
      <c r="B1862" t="s">
        <v>21323</v>
      </c>
      <c r="C1862" t="s">
        <v>20546</v>
      </c>
      <c r="E1862" t="s">
        <v>3157</v>
      </c>
    </row>
    <row r="1863" spans="1:6">
      <c r="A1863" t="s">
        <v>569</v>
      </c>
      <c r="B1863" t="s">
        <v>21330</v>
      </c>
      <c r="C1863" t="s">
        <v>570</v>
      </c>
      <c r="D1863" t="s">
        <v>422</v>
      </c>
      <c r="E1863" t="s">
        <v>571</v>
      </c>
      <c r="F1863" t="s">
        <v>572</v>
      </c>
    </row>
    <row r="1864" spans="1:6">
      <c r="A1864" t="s">
        <v>13372</v>
      </c>
      <c r="B1864" t="s">
        <v>21628</v>
      </c>
      <c r="C1864" t="s">
        <v>13373</v>
      </c>
      <c r="D1864" t="s">
        <v>13374</v>
      </c>
      <c r="E1864" t="s">
        <v>13375</v>
      </c>
    </row>
    <row r="1865" spans="1:6">
      <c r="A1865" t="s">
        <v>20204</v>
      </c>
      <c r="B1865" t="s">
        <v>21323</v>
      </c>
      <c r="C1865" t="s">
        <v>20205</v>
      </c>
      <c r="E1865" t="s">
        <v>3157</v>
      </c>
    </row>
    <row r="1866" spans="1:6">
      <c r="A1866" t="s">
        <v>1612</v>
      </c>
      <c r="B1866" t="s">
        <v>21330</v>
      </c>
      <c r="C1866" t="s">
        <v>1613</v>
      </c>
      <c r="E1866" t="s">
        <v>1614</v>
      </c>
    </row>
    <row r="1867" spans="1:6">
      <c r="A1867" t="s">
        <v>11636</v>
      </c>
      <c r="B1867" t="s">
        <v>21332</v>
      </c>
      <c r="C1867" t="s">
        <v>11637</v>
      </c>
      <c r="E1867" t="s">
        <v>11638</v>
      </c>
    </row>
    <row r="1868" spans="1:6">
      <c r="A1868" t="s">
        <v>10995</v>
      </c>
      <c r="B1868" t="s">
        <v>21601</v>
      </c>
      <c r="C1868" t="s">
        <v>10996</v>
      </c>
      <c r="D1868" t="s">
        <v>10997</v>
      </c>
      <c r="E1868" t="s">
        <v>10998</v>
      </c>
      <c r="F1868" t="s">
        <v>10999</v>
      </c>
    </row>
    <row r="1869" spans="1:6">
      <c r="A1869" t="s">
        <v>1925</v>
      </c>
      <c r="B1869" t="s">
        <v>21330</v>
      </c>
      <c r="C1869" t="s">
        <v>1926</v>
      </c>
      <c r="D1869" t="s">
        <v>422</v>
      </c>
      <c r="E1869" t="s">
        <v>1364</v>
      </c>
    </row>
    <row r="1870" spans="1:6">
      <c r="A1870" t="s">
        <v>20760</v>
      </c>
      <c r="B1870" t="s">
        <v>21350</v>
      </c>
      <c r="C1870" t="s">
        <v>20761</v>
      </c>
      <c r="E1870" t="s">
        <v>20762</v>
      </c>
    </row>
    <row r="1871" spans="1:6">
      <c r="A1871" t="s">
        <v>11574</v>
      </c>
      <c r="B1871" t="s">
        <v>21332</v>
      </c>
      <c r="C1871" t="s">
        <v>11575</v>
      </c>
      <c r="E1871" t="s">
        <v>11576</v>
      </c>
    </row>
    <row r="1872" spans="1:6">
      <c r="A1872" t="s">
        <v>1591</v>
      </c>
      <c r="B1872" t="s">
        <v>21330</v>
      </c>
      <c r="C1872" t="s">
        <v>1592</v>
      </c>
      <c r="E1872" t="s">
        <v>1593</v>
      </c>
    </row>
    <row r="1873" spans="1:6">
      <c r="A1873" t="s">
        <v>20588</v>
      </c>
      <c r="B1873" t="s">
        <v>21323</v>
      </c>
      <c r="C1873" t="s">
        <v>20589</v>
      </c>
      <c r="E1873" t="s">
        <v>18303</v>
      </c>
    </row>
    <row r="1874" spans="1:6">
      <c r="A1874" t="s">
        <v>20405</v>
      </c>
      <c r="B1874" t="s">
        <v>21323</v>
      </c>
      <c r="C1874" t="s">
        <v>20406</v>
      </c>
      <c r="E1874" t="s">
        <v>3157</v>
      </c>
    </row>
    <row r="1875" spans="1:6">
      <c r="A1875" t="s">
        <v>982</v>
      </c>
      <c r="B1875" t="s">
        <v>21330</v>
      </c>
      <c r="C1875" t="s">
        <v>983</v>
      </c>
      <c r="D1875" t="s">
        <v>422</v>
      </c>
      <c r="E1875" t="s">
        <v>984</v>
      </c>
    </row>
    <row r="1876" spans="1:6">
      <c r="A1876" t="s">
        <v>1460</v>
      </c>
      <c r="B1876" t="s">
        <v>21330</v>
      </c>
      <c r="C1876" t="s">
        <v>983</v>
      </c>
      <c r="E1876" t="s">
        <v>1461</v>
      </c>
    </row>
    <row r="1877" spans="1:6">
      <c r="A1877" t="s">
        <v>1336</v>
      </c>
      <c r="B1877" t="s">
        <v>21330</v>
      </c>
      <c r="C1877" t="s">
        <v>1337</v>
      </c>
      <c r="D1877" t="s">
        <v>1338</v>
      </c>
      <c r="E1877" t="s">
        <v>1339</v>
      </c>
      <c r="F1877" t="s">
        <v>1340</v>
      </c>
    </row>
    <row r="1878" spans="1:6">
      <c r="A1878" t="s">
        <v>20618</v>
      </c>
      <c r="B1878" t="s">
        <v>21341</v>
      </c>
      <c r="C1878" t="s">
        <v>19845</v>
      </c>
      <c r="E1878" t="s">
        <v>19846</v>
      </c>
    </row>
    <row r="1879" spans="1:6">
      <c r="A1879" t="s">
        <v>19955</v>
      </c>
      <c r="B1879" t="s">
        <v>21341</v>
      </c>
      <c r="C1879" t="s">
        <v>19956</v>
      </c>
      <c r="E1879" t="s">
        <v>19957</v>
      </c>
    </row>
    <row r="1880" spans="1:6">
      <c r="A1880" t="s">
        <v>11480</v>
      </c>
      <c r="B1880" t="s">
        <v>21332</v>
      </c>
      <c r="C1880" t="s">
        <v>11481</v>
      </c>
      <c r="E1880" t="s">
        <v>11482</v>
      </c>
    </row>
    <row r="1881" spans="1:6">
      <c r="A1881" t="s">
        <v>747</v>
      </c>
      <c r="B1881" t="s">
        <v>21330</v>
      </c>
      <c r="C1881" t="s">
        <v>748</v>
      </c>
      <c r="D1881" t="s">
        <v>422</v>
      </c>
      <c r="E1881" t="s">
        <v>749</v>
      </c>
    </row>
    <row r="1882" spans="1:6">
      <c r="A1882" t="s">
        <v>420</v>
      </c>
      <c r="B1882" t="s">
        <v>21330</v>
      </c>
      <c r="C1882" t="s">
        <v>421</v>
      </c>
      <c r="D1882" t="s">
        <v>422</v>
      </c>
      <c r="E1882" t="s">
        <v>423</v>
      </c>
    </row>
    <row r="1883" spans="1:6">
      <c r="A1883" t="s">
        <v>13299</v>
      </c>
      <c r="B1883" t="s">
        <v>21628</v>
      </c>
      <c r="C1883" t="s">
        <v>13300</v>
      </c>
      <c r="D1883" t="s">
        <v>13301</v>
      </c>
      <c r="E1883" t="s">
        <v>13302</v>
      </c>
      <c r="F1883" t="s">
        <v>13303</v>
      </c>
    </row>
    <row r="1884" spans="1:6">
      <c r="A1884" t="s">
        <v>728</v>
      </c>
      <c r="B1884" t="s">
        <v>21330</v>
      </c>
      <c r="C1884" t="s">
        <v>729</v>
      </c>
      <c r="E1884" t="s">
        <v>730</v>
      </c>
    </row>
    <row r="1885" spans="1:6">
      <c r="A1885" t="s">
        <v>878</v>
      </c>
      <c r="B1885" t="s">
        <v>21330</v>
      </c>
      <c r="C1885" t="s">
        <v>879</v>
      </c>
      <c r="E1885" t="s">
        <v>880</v>
      </c>
    </row>
    <row r="1886" spans="1:6">
      <c r="A1886" t="s">
        <v>12481</v>
      </c>
      <c r="B1886" t="s">
        <v>21332</v>
      </c>
      <c r="C1886" t="s">
        <v>12482</v>
      </c>
      <c r="E1886" t="s">
        <v>12483</v>
      </c>
    </row>
    <row r="1887" spans="1:6">
      <c r="A1887" t="s">
        <v>13208</v>
      </c>
      <c r="B1887" t="s">
        <v>21628</v>
      </c>
      <c r="C1887" t="s">
        <v>13209</v>
      </c>
      <c r="D1887" t="s">
        <v>13210</v>
      </c>
      <c r="E1887" t="s">
        <v>13211</v>
      </c>
    </row>
    <row r="1888" spans="1:6">
      <c r="A1888" t="s">
        <v>20067</v>
      </c>
      <c r="B1888" t="s">
        <v>21341</v>
      </c>
      <c r="C1888" t="s">
        <v>20068</v>
      </c>
      <c r="E1888" t="s">
        <v>20069</v>
      </c>
      <c r="F1888" t="s">
        <v>20070</v>
      </c>
    </row>
    <row r="1889" spans="1:6">
      <c r="A1889" t="s">
        <v>1218</v>
      </c>
      <c r="B1889" t="s">
        <v>21573</v>
      </c>
      <c r="C1889" t="s">
        <v>1219</v>
      </c>
      <c r="D1889" t="s">
        <v>2</v>
      </c>
      <c r="E1889" t="s">
        <v>1220</v>
      </c>
    </row>
    <row r="1890" spans="1:6">
      <c r="A1890" t="s">
        <v>20517</v>
      </c>
      <c r="B1890" t="s">
        <v>21323</v>
      </c>
      <c r="C1890" t="s">
        <v>20518</v>
      </c>
      <c r="E1890" t="s">
        <v>18524</v>
      </c>
    </row>
    <row r="1891" spans="1:6">
      <c r="A1891" t="s">
        <v>20483</v>
      </c>
      <c r="B1891" t="s">
        <v>21323</v>
      </c>
      <c r="C1891" t="s">
        <v>20484</v>
      </c>
      <c r="E1891" t="s">
        <v>3157</v>
      </c>
    </row>
    <row r="1892" spans="1:6">
      <c r="A1892" t="s">
        <v>11076</v>
      </c>
      <c r="B1892" t="s">
        <v>21601</v>
      </c>
      <c r="C1892" t="s">
        <v>11077</v>
      </c>
      <c r="E1892" t="s">
        <v>11078</v>
      </c>
    </row>
    <row r="1893" spans="1:6">
      <c r="A1893" t="s">
        <v>13138</v>
      </c>
      <c r="B1893" t="s">
        <v>21628</v>
      </c>
      <c r="C1893" t="s">
        <v>13139</v>
      </c>
      <c r="D1893" t="s">
        <v>13140</v>
      </c>
      <c r="E1893" t="s">
        <v>13141</v>
      </c>
    </row>
    <row r="1894" spans="1:6">
      <c r="A1894" t="s">
        <v>11108</v>
      </c>
      <c r="B1894" t="s">
        <v>21601</v>
      </c>
      <c r="C1894" t="s">
        <v>11109</v>
      </c>
      <c r="E1894" t="s">
        <v>11110</v>
      </c>
    </row>
    <row r="1895" spans="1:6">
      <c r="A1895" t="s">
        <v>13070</v>
      </c>
      <c r="B1895" t="s">
        <v>21628</v>
      </c>
      <c r="C1895" t="s">
        <v>13071</v>
      </c>
      <c r="D1895" t="s">
        <v>13072</v>
      </c>
      <c r="E1895" t="s">
        <v>13073</v>
      </c>
      <c r="F1895" t="s">
        <v>13074</v>
      </c>
    </row>
    <row r="1896" spans="1:6">
      <c r="A1896" t="s">
        <v>2025</v>
      </c>
      <c r="B1896" t="s">
        <v>21330</v>
      </c>
      <c r="C1896" t="s">
        <v>2026</v>
      </c>
      <c r="D1896" t="s">
        <v>2027</v>
      </c>
      <c r="E1896" t="s">
        <v>2028</v>
      </c>
    </row>
    <row r="1897" spans="1:6">
      <c r="A1897" t="s">
        <v>12393</v>
      </c>
      <c r="B1897" t="s">
        <v>21332</v>
      </c>
      <c r="C1897" t="s">
        <v>12394</v>
      </c>
      <c r="E1897" t="s">
        <v>12395</v>
      </c>
    </row>
    <row r="1898" spans="1:6">
      <c r="A1898" t="s">
        <v>2165</v>
      </c>
      <c r="B1898" t="s">
        <v>21330</v>
      </c>
      <c r="C1898" t="s">
        <v>2166</v>
      </c>
      <c r="E1898" t="s">
        <v>2167</v>
      </c>
    </row>
    <row r="1899" spans="1:6">
      <c r="A1899" t="s">
        <v>1088</v>
      </c>
      <c r="B1899" t="s">
        <v>21330</v>
      </c>
      <c r="C1899" t="s">
        <v>1089</v>
      </c>
      <c r="E1899" t="s">
        <v>1090</v>
      </c>
    </row>
    <row r="1900" spans="1:6">
      <c r="A1900" t="s">
        <v>1201</v>
      </c>
      <c r="B1900" t="s">
        <v>21330</v>
      </c>
      <c r="C1900" t="s">
        <v>1202</v>
      </c>
      <c r="E1900" t="s">
        <v>1203</v>
      </c>
    </row>
    <row r="1901" spans="1:6">
      <c r="A1901" t="s">
        <v>20525</v>
      </c>
      <c r="B1901" t="s">
        <v>21323</v>
      </c>
      <c r="C1901" t="s">
        <v>1202</v>
      </c>
      <c r="E1901" t="s">
        <v>3157</v>
      </c>
    </row>
    <row r="1902" spans="1:6">
      <c r="A1902" t="s">
        <v>20381</v>
      </c>
      <c r="B1902" t="s">
        <v>21323</v>
      </c>
      <c r="C1902" t="s">
        <v>20382</v>
      </c>
      <c r="E1902" t="s">
        <v>20383</v>
      </c>
    </row>
    <row r="1903" spans="1:6">
      <c r="A1903" t="s">
        <v>18689</v>
      </c>
      <c r="B1903" t="s">
        <v>21341</v>
      </c>
      <c r="C1903" t="s">
        <v>18690</v>
      </c>
      <c r="E1903" t="s">
        <v>18691</v>
      </c>
    </row>
    <row r="1904" spans="1:6">
      <c r="A1904" t="s">
        <v>20343</v>
      </c>
      <c r="B1904" t="s">
        <v>21323</v>
      </c>
      <c r="C1904" t="s">
        <v>20344</v>
      </c>
      <c r="E1904" t="s">
        <v>20345</v>
      </c>
    </row>
    <row r="1905" spans="1:6">
      <c r="A1905" t="s">
        <v>7066</v>
      </c>
      <c r="B1905" t="s">
        <v>21497</v>
      </c>
      <c r="C1905" t="s">
        <v>7067</v>
      </c>
      <c r="E1905" t="s">
        <v>7068</v>
      </c>
      <c r="F1905" t="s">
        <v>7069</v>
      </c>
    </row>
    <row r="1906" spans="1:6">
      <c r="A1906" t="s">
        <v>20320</v>
      </c>
      <c r="B1906" t="s">
        <v>21323</v>
      </c>
      <c r="C1906" t="s">
        <v>7067</v>
      </c>
      <c r="E1906" t="s">
        <v>20321</v>
      </c>
    </row>
    <row r="1907" spans="1:6">
      <c r="A1907" t="s">
        <v>18952</v>
      </c>
      <c r="B1907" t="s">
        <v>21341</v>
      </c>
      <c r="C1907" t="s">
        <v>18953</v>
      </c>
      <c r="E1907" t="s">
        <v>18954</v>
      </c>
    </row>
    <row r="1908" spans="1:6">
      <c r="A1908" t="s">
        <v>12199</v>
      </c>
      <c r="B1908" t="s">
        <v>21332</v>
      </c>
      <c r="C1908" t="s">
        <v>12200</v>
      </c>
      <c r="E1908" t="s">
        <v>12201</v>
      </c>
    </row>
    <row r="1909" spans="1:6">
      <c r="A1909" t="s">
        <v>12271</v>
      </c>
      <c r="B1909" t="s">
        <v>21332</v>
      </c>
      <c r="C1909" t="s">
        <v>12200</v>
      </c>
      <c r="E1909" t="s">
        <v>12272</v>
      </c>
    </row>
    <row r="1910" spans="1:6">
      <c r="A1910" t="s">
        <v>19084</v>
      </c>
      <c r="B1910" t="s">
        <v>21341</v>
      </c>
      <c r="C1910" t="s">
        <v>19085</v>
      </c>
      <c r="E1910" t="s">
        <v>19086</v>
      </c>
    </row>
    <row r="1911" spans="1:6">
      <c r="A1911" t="s">
        <v>12128</v>
      </c>
      <c r="B1911" t="s">
        <v>21332</v>
      </c>
      <c r="C1911" t="s">
        <v>12129</v>
      </c>
      <c r="E1911" t="s">
        <v>12130</v>
      </c>
    </row>
    <row r="1912" spans="1:6">
      <c r="A1912" t="s">
        <v>1322</v>
      </c>
      <c r="B1912" t="s">
        <v>21330</v>
      </c>
      <c r="C1912" t="s">
        <v>1323</v>
      </c>
      <c r="E1912" t="s">
        <v>1324</v>
      </c>
    </row>
    <row r="1913" spans="1:6">
      <c r="A1913" t="s">
        <v>12945</v>
      </c>
      <c r="B1913" t="s">
        <v>21628</v>
      </c>
      <c r="C1913" t="s">
        <v>1323</v>
      </c>
      <c r="D1913" t="s">
        <v>12946</v>
      </c>
      <c r="E1913" t="s">
        <v>12947</v>
      </c>
    </row>
    <row r="1914" spans="1:6">
      <c r="A1914" t="s">
        <v>19211</v>
      </c>
      <c r="B1914" t="s">
        <v>21341</v>
      </c>
      <c r="C1914" t="s">
        <v>19212</v>
      </c>
      <c r="E1914" t="s">
        <v>19213</v>
      </c>
    </row>
    <row r="1915" spans="1:6">
      <c r="A1915" t="s">
        <v>12055</v>
      </c>
      <c r="B1915" t="s">
        <v>21332</v>
      </c>
      <c r="C1915" t="s">
        <v>12056</v>
      </c>
      <c r="E1915" t="s">
        <v>12057</v>
      </c>
    </row>
    <row r="1916" spans="1:6">
      <c r="A1916" t="s">
        <v>19324</v>
      </c>
      <c r="B1916" t="s">
        <v>21341</v>
      </c>
      <c r="C1916" t="s">
        <v>19325</v>
      </c>
      <c r="D1916" t="s">
        <v>19326</v>
      </c>
      <c r="E1916" t="s">
        <v>19327</v>
      </c>
    </row>
    <row r="1917" spans="1:6">
      <c r="A1917" t="s">
        <v>20637</v>
      </c>
      <c r="B1917" t="s">
        <v>21341</v>
      </c>
      <c r="C1917" t="s">
        <v>19447</v>
      </c>
      <c r="E1917" t="s">
        <v>19448</v>
      </c>
      <c r="F1917" s="1">
        <v>0.51041666666666663</v>
      </c>
    </row>
    <row r="1918" spans="1:6">
      <c r="A1918" t="s">
        <v>536</v>
      </c>
      <c r="B1918" t="s">
        <v>21330</v>
      </c>
      <c r="C1918" t="s">
        <v>537</v>
      </c>
      <c r="D1918" t="s">
        <v>422</v>
      </c>
      <c r="E1918" t="s">
        <v>538</v>
      </c>
      <c r="F1918" t="s">
        <v>539</v>
      </c>
    </row>
    <row r="1919" spans="1:6">
      <c r="A1919" t="s">
        <v>19545</v>
      </c>
      <c r="B1919" t="s">
        <v>21341</v>
      </c>
      <c r="C1919" t="s">
        <v>19546</v>
      </c>
      <c r="E1919" t="s">
        <v>19547</v>
      </c>
      <c r="F1919" t="s">
        <v>19548</v>
      </c>
    </row>
    <row r="1920" spans="1:6">
      <c r="A1920" t="s">
        <v>19643</v>
      </c>
      <c r="B1920" t="s">
        <v>21341</v>
      </c>
      <c r="C1920" t="s">
        <v>19546</v>
      </c>
      <c r="E1920" t="s">
        <v>19547</v>
      </c>
      <c r="F1920" t="s">
        <v>19644</v>
      </c>
    </row>
    <row r="1921" spans="1:6">
      <c r="A1921" t="s">
        <v>11983</v>
      </c>
      <c r="B1921" t="s">
        <v>21332</v>
      </c>
      <c r="C1921" t="s">
        <v>11984</v>
      </c>
      <c r="E1921" t="s">
        <v>11985</v>
      </c>
    </row>
    <row r="1922" spans="1:6">
      <c r="A1922" t="s">
        <v>20574</v>
      </c>
      <c r="B1922" t="s">
        <v>21323</v>
      </c>
      <c r="C1922" t="s">
        <v>20575</v>
      </c>
      <c r="E1922" t="s">
        <v>3157</v>
      </c>
    </row>
    <row r="1923" spans="1:6">
      <c r="A1923" t="s">
        <v>11079</v>
      </c>
      <c r="B1923" t="s">
        <v>21601</v>
      </c>
      <c r="C1923" t="s">
        <v>11080</v>
      </c>
      <c r="E1923" t="s">
        <v>11081</v>
      </c>
    </row>
    <row r="1924" spans="1:6">
      <c r="A1924" t="s">
        <v>17580</v>
      </c>
      <c r="B1924" t="s">
        <v>21333</v>
      </c>
      <c r="C1924" t="s">
        <v>17581</v>
      </c>
      <c r="D1924" t="s">
        <v>422</v>
      </c>
      <c r="E1924" t="s">
        <v>5592</v>
      </c>
    </row>
    <row r="1925" spans="1:6">
      <c r="A1925" t="s">
        <v>19861</v>
      </c>
      <c r="B1925" t="s">
        <v>21341</v>
      </c>
      <c r="C1925" t="s">
        <v>19862</v>
      </c>
      <c r="E1925" t="s">
        <v>19863</v>
      </c>
    </row>
    <row r="1926" spans="1:6">
      <c r="A1926" t="s">
        <v>11907</v>
      </c>
      <c r="B1926" t="s">
        <v>21332</v>
      </c>
      <c r="C1926" t="s">
        <v>11908</v>
      </c>
      <c r="E1926" t="s">
        <v>11909</v>
      </c>
    </row>
    <row r="1927" spans="1:6">
      <c r="A1927" t="s">
        <v>20080</v>
      </c>
      <c r="B1927" t="s">
        <v>21341</v>
      </c>
      <c r="C1927" t="s">
        <v>20081</v>
      </c>
      <c r="E1927" t="s">
        <v>3654</v>
      </c>
    </row>
    <row r="1928" spans="1:6">
      <c r="A1928" t="s">
        <v>18307</v>
      </c>
      <c r="B1928" t="s">
        <v>21341</v>
      </c>
      <c r="C1928" t="s">
        <v>18308</v>
      </c>
      <c r="E1928" t="s">
        <v>18309</v>
      </c>
    </row>
    <row r="1929" spans="1:6">
      <c r="A1929" t="s">
        <v>20358</v>
      </c>
      <c r="B1929" t="s">
        <v>21323</v>
      </c>
      <c r="C1929" t="s">
        <v>20359</v>
      </c>
      <c r="E1929" t="s">
        <v>20360</v>
      </c>
    </row>
    <row r="1930" spans="1:6">
      <c r="A1930" t="s">
        <v>20178</v>
      </c>
      <c r="B1930" t="s">
        <v>21323</v>
      </c>
      <c r="C1930" t="s">
        <v>20179</v>
      </c>
      <c r="E1930" t="s">
        <v>3157</v>
      </c>
    </row>
    <row r="1931" spans="1:6">
      <c r="A1931" t="s">
        <v>2010</v>
      </c>
      <c r="B1931" t="s">
        <v>21330</v>
      </c>
      <c r="C1931" t="s">
        <v>2011</v>
      </c>
      <c r="E1931" t="s">
        <v>2012</v>
      </c>
    </row>
    <row r="1932" spans="1:6">
      <c r="A1932" t="s">
        <v>10818</v>
      </c>
      <c r="B1932" t="s">
        <v>21601</v>
      </c>
      <c r="C1932" t="s">
        <v>10819</v>
      </c>
      <c r="E1932" t="s">
        <v>10820</v>
      </c>
    </row>
    <row r="1933" spans="1:6">
      <c r="A1933" t="s">
        <v>18443</v>
      </c>
      <c r="B1933" t="s">
        <v>21341</v>
      </c>
      <c r="C1933" t="s">
        <v>10819</v>
      </c>
      <c r="E1933" t="s">
        <v>18444</v>
      </c>
      <c r="F1933" t="s">
        <v>14804</v>
      </c>
    </row>
    <row r="1934" spans="1:6">
      <c r="A1934" t="s">
        <v>1876</v>
      </c>
      <c r="B1934" t="s">
        <v>21330</v>
      </c>
      <c r="C1934" t="s">
        <v>1877</v>
      </c>
      <c r="E1934" t="s">
        <v>1878</v>
      </c>
    </row>
    <row r="1935" spans="1:6">
      <c r="A1935" t="s">
        <v>864</v>
      </c>
      <c r="B1935" t="s">
        <v>21330</v>
      </c>
      <c r="C1935" t="s">
        <v>865</v>
      </c>
      <c r="D1935" t="s">
        <v>866</v>
      </c>
      <c r="E1935" t="s">
        <v>867</v>
      </c>
    </row>
    <row r="1936" spans="1:6">
      <c r="A1936" t="s">
        <v>18704</v>
      </c>
      <c r="B1936" t="s">
        <v>21341</v>
      </c>
      <c r="C1936" t="s">
        <v>18705</v>
      </c>
      <c r="E1936" t="s">
        <v>18706</v>
      </c>
    </row>
    <row r="1937" spans="1:6">
      <c r="A1937" t="s">
        <v>18832</v>
      </c>
      <c r="B1937" t="s">
        <v>21341</v>
      </c>
      <c r="C1937" t="s">
        <v>18833</v>
      </c>
      <c r="E1937" t="s">
        <v>18834</v>
      </c>
    </row>
    <row r="1938" spans="1:6">
      <c r="A1938" t="s">
        <v>18972</v>
      </c>
      <c r="B1938" t="s">
        <v>21341</v>
      </c>
      <c r="C1938" t="s">
        <v>18973</v>
      </c>
      <c r="E1938" t="s">
        <v>18974</v>
      </c>
    </row>
    <row r="1939" spans="1:6">
      <c r="A1939" t="s">
        <v>19096</v>
      </c>
      <c r="B1939" t="s">
        <v>21341</v>
      </c>
      <c r="C1939" t="s">
        <v>19097</v>
      </c>
      <c r="E1939" t="s">
        <v>19098</v>
      </c>
    </row>
    <row r="1940" spans="1:6">
      <c r="A1940" t="s">
        <v>20656</v>
      </c>
      <c r="B1940" t="s">
        <v>21341</v>
      </c>
      <c r="C1940" t="s">
        <v>13956</v>
      </c>
      <c r="E1940" t="s">
        <v>19344</v>
      </c>
    </row>
    <row r="1941" spans="1:6">
      <c r="A1941" t="s">
        <v>13955</v>
      </c>
      <c r="B1941" t="s">
        <v>21628</v>
      </c>
      <c r="C1941" t="s">
        <v>13956</v>
      </c>
      <c r="D1941" t="s">
        <v>13957</v>
      </c>
      <c r="E1941" t="s">
        <v>13958</v>
      </c>
    </row>
    <row r="1942" spans="1:6">
      <c r="A1942" t="s">
        <v>19466</v>
      </c>
      <c r="B1942" t="s">
        <v>21341</v>
      </c>
      <c r="C1942" t="s">
        <v>19467</v>
      </c>
      <c r="E1942" t="s">
        <v>19468</v>
      </c>
      <c r="F1942" t="s">
        <v>19469</v>
      </c>
    </row>
    <row r="1943" spans="1:6">
      <c r="A1943" t="s">
        <v>4252</v>
      </c>
      <c r="B1943" t="s">
        <v>21325</v>
      </c>
      <c r="C1943" t="s">
        <v>4253</v>
      </c>
      <c r="E1943" t="s">
        <v>4254</v>
      </c>
    </row>
    <row r="1944" spans="1:6">
      <c r="A1944" t="s">
        <v>13892</v>
      </c>
      <c r="B1944" t="s">
        <v>21628</v>
      </c>
      <c r="C1944" t="s">
        <v>4253</v>
      </c>
      <c r="E1944" t="s">
        <v>13893</v>
      </c>
    </row>
    <row r="1945" spans="1:6">
      <c r="A1945" t="s">
        <v>13819</v>
      </c>
      <c r="B1945" t="s">
        <v>21628</v>
      </c>
      <c r="C1945" t="s">
        <v>13820</v>
      </c>
      <c r="E1945" t="s">
        <v>13821</v>
      </c>
    </row>
    <row r="1946" spans="1:6">
      <c r="A1946" t="s">
        <v>20497</v>
      </c>
      <c r="B1946" t="s">
        <v>21323</v>
      </c>
      <c r="C1946" t="s">
        <v>20498</v>
      </c>
      <c r="E1946" t="s">
        <v>20499</v>
      </c>
    </row>
    <row r="1947" spans="1:6">
      <c r="A1947" t="s">
        <v>11775</v>
      </c>
      <c r="B1947" t="s">
        <v>21332</v>
      </c>
      <c r="C1947" t="s">
        <v>11776</v>
      </c>
      <c r="E1947" t="s">
        <v>11777</v>
      </c>
    </row>
    <row r="1948" spans="1:6">
      <c r="A1948" t="s">
        <v>20657</v>
      </c>
      <c r="B1948" t="s">
        <v>21323</v>
      </c>
      <c r="C1948" t="s">
        <v>20341</v>
      </c>
      <c r="E1948" t="s">
        <v>20342</v>
      </c>
    </row>
    <row r="1949" spans="1:6">
      <c r="A1949" t="s">
        <v>7828</v>
      </c>
      <c r="B1949" t="s">
        <v>21519</v>
      </c>
      <c r="C1949" t="s">
        <v>7829</v>
      </c>
      <c r="E1949" t="s">
        <v>3704</v>
      </c>
    </row>
    <row r="1950" spans="1:6">
      <c r="A1950" t="s">
        <v>20310</v>
      </c>
      <c r="B1950" t="s">
        <v>21323</v>
      </c>
      <c r="C1950" t="s">
        <v>20311</v>
      </c>
      <c r="E1950" t="s">
        <v>3157</v>
      </c>
    </row>
    <row r="1951" spans="1:6">
      <c r="A1951" t="s">
        <v>11695</v>
      </c>
      <c r="B1951" t="s">
        <v>21332</v>
      </c>
      <c r="C1951" t="s">
        <v>11696</v>
      </c>
      <c r="E1951" t="s">
        <v>11697</v>
      </c>
    </row>
    <row r="1952" spans="1:6">
      <c r="A1952" t="s">
        <v>16699</v>
      </c>
      <c r="B1952" t="s">
        <v>21333</v>
      </c>
      <c r="C1952" t="s">
        <v>16700</v>
      </c>
      <c r="D1952" t="s">
        <v>422</v>
      </c>
      <c r="E1952" t="s">
        <v>5592</v>
      </c>
    </row>
    <row r="1953" spans="1:6">
      <c r="A1953" t="s">
        <v>4126</v>
      </c>
      <c r="B1953" t="s">
        <v>21325</v>
      </c>
      <c r="C1953" t="s">
        <v>4127</v>
      </c>
      <c r="E1953" t="s">
        <v>4128</v>
      </c>
    </row>
    <row r="1954" spans="1:6">
      <c r="A1954" t="s">
        <v>1188</v>
      </c>
      <c r="B1954" t="s">
        <v>21330</v>
      </c>
      <c r="C1954" t="s">
        <v>1189</v>
      </c>
      <c r="E1954" t="s">
        <v>1190</v>
      </c>
    </row>
    <row r="1955" spans="1:6">
      <c r="A1955" t="s">
        <v>3910</v>
      </c>
      <c r="B1955" t="s">
        <v>21325</v>
      </c>
      <c r="C1955" t="s">
        <v>3911</v>
      </c>
      <c r="E1955" t="s">
        <v>3912</v>
      </c>
    </row>
    <row r="1956" spans="1:6">
      <c r="A1956" t="s">
        <v>20370</v>
      </c>
      <c r="B1956" t="s">
        <v>21323</v>
      </c>
      <c r="C1956" t="s">
        <v>20371</v>
      </c>
      <c r="E1956" t="s">
        <v>3157</v>
      </c>
    </row>
    <row r="1957" spans="1:6">
      <c r="A1957" t="s">
        <v>1433</v>
      </c>
      <c r="B1957" t="s">
        <v>21330</v>
      </c>
      <c r="C1957" t="s">
        <v>1434</v>
      </c>
      <c r="E1957" t="s">
        <v>682</v>
      </c>
    </row>
    <row r="1958" spans="1:6">
      <c r="A1958" t="s">
        <v>3836</v>
      </c>
      <c r="B1958" t="s">
        <v>21325</v>
      </c>
      <c r="C1958" t="s">
        <v>3837</v>
      </c>
      <c r="E1958" t="s">
        <v>3838</v>
      </c>
    </row>
    <row r="1959" spans="1:6">
      <c r="A1959" t="s">
        <v>1074</v>
      </c>
      <c r="B1959" t="s">
        <v>21330</v>
      </c>
      <c r="C1959" t="s">
        <v>1075</v>
      </c>
      <c r="E1959" t="s">
        <v>1076</v>
      </c>
    </row>
    <row r="1960" spans="1:6">
      <c r="A1960" t="s">
        <v>2397</v>
      </c>
      <c r="B1960" t="s">
        <v>21330</v>
      </c>
      <c r="C1960" t="s">
        <v>2398</v>
      </c>
      <c r="D1960" t="s">
        <v>422</v>
      </c>
      <c r="E1960" t="s">
        <v>2399</v>
      </c>
    </row>
    <row r="1961" spans="1:6">
      <c r="A1961" t="s">
        <v>3670</v>
      </c>
      <c r="B1961" t="s">
        <v>21325</v>
      </c>
      <c r="C1961" t="s">
        <v>3671</v>
      </c>
      <c r="E1961" t="s">
        <v>3672</v>
      </c>
    </row>
    <row r="1962" spans="1:6">
      <c r="A1962" t="s">
        <v>1692</v>
      </c>
      <c r="B1962" t="s">
        <v>21330</v>
      </c>
      <c r="C1962" t="s">
        <v>1693</v>
      </c>
      <c r="E1962" t="s">
        <v>1694</v>
      </c>
      <c r="F1962" t="s">
        <v>1695</v>
      </c>
    </row>
    <row r="1963" spans="1:6">
      <c r="A1963" t="s">
        <v>3510</v>
      </c>
      <c r="B1963" t="s">
        <v>21325</v>
      </c>
      <c r="C1963" t="s">
        <v>3511</v>
      </c>
      <c r="E1963" t="s">
        <v>3512</v>
      </c>
    </row>
    <row r="1964" spans="1:6">
      <c r="A1964" t="s">
        <v>10987</v>
      </c>
      <c r="B1964" t="s">
        <v>21601</v>
      </c>
      <c r="C1964" t="s">
        <v>10988</v>
      </c>
      <c r="D1964" t="s">
        <v>248</v>
      </c>
      <c r="E1964" t="s">
        <v>10989</v>
      </c>
      <c r="F1964" t="s">
        <v>10990</v>
      </c>
    </row>
    <row r="1965" spans="1:6">
      <c r="A1965" t="s">
        <v>958</v>
      </c>
      <c r="B1965" t="s">
        <v>21330</v>
      </c>
      <c r="C1965" t="s">
        <v>959</v>
      </c>
      <c r="E1965" t="s">
        <v>960</v>
      </c>
    </row>
    <row r="1966" spans="1:6">
      <c r="A1966" t="s">
        <v>2266</v>
      </c>
      <c r="B1966" t="s">
        <v>21330</v>
      </c>
      <c r="C1966" t="s">
        <v>2267</v>
      </c>
      <c r="D1966" t="s">
        <v>422</v>
      </c>
      <c r="E1966" t="s">
        <v>2268</v>
      </c>
    </row>
    <row r="1967" spans="1:6">
      <c r="A1967" t="s">
        <v>20512</v>
      </c>
      <c r="B1967" t="s">
        <v>21323</v>
      </c>
      <c r="C1967" t="s">
        <v>20513</v>
      </c>
      <c r="E1967" t="s">
        <v>20514</v>
      </c>
    </row>
    <row r="1968" spans="1:6">
      <c r="A1968" t="s">
        <v>20527</v>
      </c>
      <c r="B1968" t="s">
        <v>21323</v>
      </c>
      <c r="C1968" t="s">
        <v>20528</v>
      </c>
      <c r="E1968" t="s">
        <v>3157</v>
      </c>
    </row>
    <row r="1969" spans="1:6">
      <c r="A1969" t="s">
        <v>1993</v>
      </c>
      <c r="B1969" t="s">
        <v>21330</v>
      </c>
      <c r="C1969" t="s">
        <v>1994</v>
      </c>
      <c r="E1969" t="s">
        <v>1995</v>
      </c>
    </row>
    <row r="1970" spans="1:6">
      <c r="A1970" t="s">
        <v>11563</v>
      </c>
      <c r="B1970" t="s">
        <v>21332</v>
      </c>
      <c r="C1970" t="s">
        <v>2134</v>
      </c>
      <c r="E1970" t="s">
        <v>11564</v>
      </c>
    </row>
    <row r="1971" spans="1:6">
      <c r="A1971" t="s">
        <v>2133</v>
      </c>
      <c r="B1971" t="s">
        <v>21330</v>
      </c>
      <c r="C1971" t="s">
        <v>2134</v>
      </c>
      <c r="E1971" t="s">
        <v>2135</v>
      </c>
    </row>
    <row r="1972" spans="1:6">
      <c r="A1972" t="s">
        <v>18328</v>
      </c>
      <c r="B1972" t="s">
        <v>21341</v>
      </c>
      <c r="C1972" t="s">
        <v>18329</v>
      </c>
      <c r="E1972" t="s">
        <v>18330</v>
      </c>
      <c r="F1972" t="s">
        <v>18331</v>
      </c>
    </row>
    <row r="1973" spans="1:6">
      <c r="A1973" t="s">
        <v>11474</v>
      </c>
      <c r="B1973" t="s">
        <v>21332</v>
      </c>
      <c r="C1973" t="s">
        <v>11475</v>
      </c>
      <c r="E1973" t="s">
        <v>11476</v>
      </c>
    </row>
    <row r="1974" spans="1:6">
      <c r="A1974" t="s">
        <v>20557</v>
      </c>
      <c r="B1974" t="s">
        <v>21323</v>
      </c>
      <c r="C1974" t="s">
        <v>20558</v>
      </c>
      <c r="E1974" t="s">
        <v>3157</v>
      </c>
    </row>
    <row r="1975" spans="1:6">
      <c r="A1975" t="s">
        <v>11006</v>
      </c>
      <c r="B1975" t="s">
        <v>21601</v>
      </c>
      <c r="C1975" t="s">
        <v>11007</v>
      </c>
      <c r="E1975" t="s">
        <v>11008</v>
      </c>
    </row>
    <row r="1976" spans="1:6">
      <c r="A1976" t="s">
        <v>10193</v>
      </c>
      <c r="B1976" t="s">
        <v>21590</v>
      </c>
      <c r="C1976" t="s">
        <v>10194</v>
      </c>
      <c r="D1976" t="s">
        <v>10195</v>
      </c>
      <c r="E1976" t="s">
        <v>10196</v>
      </c>
      <c r="F1976" t="s">
        <v>10197</v>
      </c>
    </row>
    <row r="1977" spans="1:6">
      <c r="A1977" t="s">
        <v>20670</v>
      </c>
      <c r="B1977" t="s">
        <v>21341</v>
      </c>
      <c r="C1977" t="s">
        <v>18718</v>
      </c>
      <c r="E1977" t="s">
        <v>18719</v>
      </c>
    </row>
    <row r="1978" spans="1:6">
      <c r="A1978" t="s">
        <v>12542</v>
      </c>
      <c r="B1978" t="s">
        <v>21332</v>
      </c>
      <c r="C1978" t="s">
        <v>12543</v>
      </c>
      <c r="E1978" t="s">
        <v>12544</v>
      </c>
    </row>
    <row r="1979" spans="1:6">
      <c r="A1979" t="s">
        <v>18984</v>
      </c>
      <c r="B1979" t="s">
        <v>21341</v>
      </c>
      <c r="C1979" t="s">
        <v>18985</v>
      </c>
      <c r="E1979" t="s">
        <v>18986</v>
      </c>
      <c r="F1979" t="s">
        <v>18987</v>
      </c>
    </row>
    <row r="1980" spans="1:6">
      <c r="A1980" t="s">
        <v>19113</v>
      </c>
      <c r="B1980" t="s">
        <v>21341</v>
      </c>
      <c r="C1980" t="s">
        <v>19114</v>
      </c>
      <c r="E1980" t="s">
        <v>19115</v>
      </c>
    </row>
    <row r="1981" spans="1:6">
      <c r="A1981" t="s">
        <v>3224</v>
      </c>
      <c r="B1981" t="s">
        <v>21325</v>
      </c>
      <c r="C1981" t="s">
        <v>3225</v>
      </c>
      <c r="E1981" t="s">
        <v>3226</v>
      </c>
    </row>
    <row r="1982" spans="1:6">
      <c r="A1982" t="s">
        <v>20180</v>
      </c>
      <c r="B1982" t="s">
        <v>21323</v>
      </c>
      <c r="C1982" t="s">
        <v>20181</v>
      </c>
      <c r="E1982" t="s">
        <v>3157</v>
      </c>
    </row>
    <row r="1983" spans="1:6">
      <c r="A1983" t="s">
        <v>680</v>
      </c>
      <c r="B1983" t="s">
        <v>21330</v>
      </c>
      <c r="C1983" t="s">
        <v>681</v>
      </c>
      <c r="E1983" t="s">
        <v>682</v>
      </c>
    </row>
    <row r="1984" spans="1:6">
      <c r="A1984" t="s">
        <v>1421</v>
      </c>
      <c r="B1984" t="s">
        <v>21604</v>
      </c>
      <c r="C1984" t="s">
        <v>1422</v>
      </c>
      <c r="E1984" t="s">
        <v>1423</v>
      </c>
    </row>
    <row r="1985" spans="1:5">
      <c r="A1985" t="s">
        <v>19777</v>
      </c>
      <c r="B1985" t="s">
        <v>21341</v>
      </c>
      <c r="C1985" t="s">
        <v>19778</v>
      </c>
      <c r="E1985" t="s">
        <v>19779</v>
      </c>
    </row>
    <row r="1986" spans="1:5">
      <c r="A1986" t="s">
        <v>1174</v>
      </c>
      <c r="B1986" t="s">
        <v>21562</v>
      </c>
      <c r="C1986" t="s">
        <v>1175</v>
      </c>
      <c r="D1986" t="s">
        <v>422</v>
      </c>
      <c r="E1986" t="s">
        <v>1176</v>
      </c>
    </row>
    <row r="1987" spans="1:5">
      <c r="A1987" t="s">
        <v>2532</v>
      </c>
      <c r="B1987" t="s">
        <v>21330</v>
      </c>
      <c r="C1987" t="s">
        <v>2533</v>
      </c>
      <c r="D1987" t="s">
        <v>422</v>
      </c>
      <c r="E1987" t="s">
        <v>2534</v>
      </c>
    </row>
    <row r="1988" spans="1:5">
      <c r="A1988" t="s">
        <v>20219</v>
      </c>
      <c r="B1988" t="s">
        <v>21323</v>
      </c>
      <c r="C1988" t="s">
        <v>20220</v>
      </c>
      <c r="E1988" t="s">
        <v>3157</v>
      </c>
    </row>
    <row r="1989" spans="1:5">
      <c r="A1989" t="s">
        <v>20295</v>
      </c>
      <c r="B1989" t="s">
        <v>21323</v>
      </c>
      <c r="C1989" t="s">
        <v>20296</v>
      </c>
      <c r="D1989" t="s">
        <v>422</v>
      </c>
      <c r="E1989" t="s">
        <v>829</v>
      </c>
    </row>
    <row r="1990" spans="1:5">
      <c r="A1990" t="s">
        <v>19994</v>
      </c>
      <c r="B1990" t="s">
        <v>21341</v>
      </c>
      <c r="C1990" t="s">
        <v>19995</v>
      </c>
      <c r="D1990" t="s">
        <v>422</v>
      </c>
      <c r="E1990" t="s">
        <v>19996</v>
      </c>
    </row>
    <row r="1991" spans="1:5">
      <c r="A1991" t="s">
        <v>12333</v>
      </c>
      <c r="B1991" t="s">
        <v>21332</v>
      </c>
      <c r="C1991" t="s">
        <v>2382</v>
      </c>
      <c r="E1991" t="s">
        <v>12334</v>
      </c>
    </row>
    <row r="1992" spans="1:5">
      <c r="A1992" t="s">
        <v>2381</v>
      </c>
      <c r="B1992" t="s">
        <v>21330</v>
      </c>
      <c r="C1992" t="s">
        <v>2382</v>
      </c>
      <c r="E1992" t="s">
        <v>2383</v>
      </c>
    </row>
    <row r="1993" spans="1:5">
      <c r="A1993" t="s">
        <v>1971</v>
      </c>
      <c r="B1993" t="s">
        <v>21330</v>
      </c>
      <c r="C1993" t="s">
        <v>1972</v>
      </c>
      <c r="E1993" t="s">
        <v>1973</v>
      </c>
    </row>
    <row r="1994" spans="1:5">
      <c r="A1994" t="s">
        <v>827</v>
      </c>
      <c r="B1994" t="s">
        <v>21330</v>
      </c>
      <c r="C1994" t="s">
        <v>828</v>
      </c>
      <c r="D1994" t="s">
        <v>422</v>
      </c>
      <c r="E1994" t="s">
        <v>829</v>
      </c>
    </row>
    <row r="1995" spans="1:5">
      <c r="A1995" t="s">
        <v>18339</v>
      </c>
      <c r="B1995" t="s">
        <v>21341</v>
      </c>
      <c r="C1995" t="s">
        <v>828</v>
      </c>
      <c r="D1995" t="s">
        <v>422</v>
      </c>
      <c r="E1995" t="s">
        <v>18340</v>
      </c>
    </row>
    <row r="1996" spans="1:5">
      <c r="A1996" t="s">
        <v>4112</v>
      </c>
      <c r="B1996" t="s">
        <v>21325</v>
      </c>
      <c r="C1996" t="s">
        <v>4113</v>
      </c>
      <c r="E1996" t="s">
        <v>4114</v>
      </c>
    </row>
    <row r="1997" spans="1:5">
      <c r="A1997" t="s">
        <v>5093</v>
      </c>
      <c r="B1997" t="s">
        <v>21401</v>
      </c>
      <c r="C1997" t="s">
        <v>5094</v>
      </c>
      <c r="E1997" t="s">
        <v>5095</v>
      </c>
    </row>
    <row r="1998" spans="1:5">
      <c r="A1998" t="s">
        <v>18474</v>
      </c>
      <c r="B1998" t="s">
        <v>21341</v>
      </c>
      <c r="C1998" t="s">
        <v>18475</v>
      </c>
      <c r="E1998" t="s">
        <v>18476</v>
      </c>
    </row>
    <row r="1999" spans="1:5">
      <c r="A1999" t="s">
        <v>12262</v>
      </c>
      <c r="B1999" t="s">
        <v>21332</v>
      </c>
      <c r="C1999" t="s">
        <v>12263</v>
      </c>
      <c r="E1999" t="s">
        <v>12264</v>
      </c>
    </row>
    <row r="2000" spans="1:5">
      <c r="A2000" t="s">
        <v>18599</v>
      </c>
      <c r="B2000" t="s">
        <v>21341</v>
      </c>
      <c r="C2000" t="s">
        <v>18600</v>
      </c>
      <c r="E2000" t="s">
        <v>18601</v>
      </c>
    </row>
    <row r="2001" spans="1:6">
      <c r="A2001" t="s">
        <v>1544</v>
      </c>
      <c r="B2001" t="s">
        <v>21330</v>
      </c>
      <c r="C2001" t="s">
        <v>1545</v>
      </c>
      <c r="E2001" t="s">
        <v>1546</v>
      </c>
    </row>
    <row r="2002" spans="1:6">
      <c r="A2002" t="s">
        <v>1655</v>
      </c>
      <c r="B2002" t="s">
        <v>21330</v>
      </c>
      <c r="C2002" t="s">
        <v>1656</v>
      </c>
      <c r="D2002" t="s">
        <v>422</v>
      </c>
      <c r="E2002" t="s">
        <v>1657</v>
      </c>
    </row>
    <row r="2003" spans="1:6">
      <c r="A2003" t="s">
        <v>2117</v>
      </c>
      <c r="B2003" t="s">
        <v>21604</v>
      </c>
      <c r="C2003" t="s">
        <v>2118</v>
      </c>
      <c r="D2003" t="s">
        <v>2119</v>
      </c>
      <c r="E2003" t="s">
        <v>2120</v>
      </c>
      <c r="F2003" t="s">
        <v>2121</v>
      </c>
    </row>
    <row r="2004" spans="1:6">
      <c r="A2004" t="s">
        <v>1404</v>
      </c>
      <c r="B2004" t="s">
        <v>21330</v>
      </c>
      <c r="C2004" t="s">
        <v>1405</v>
      </c>
      <c r="E2004" t="s">
        <v>1406</v>
      </c>
    </row>
    <row r="2005" spans="1:6">
      <c r="A2005" t="s">
        <v>18867</v>
      </c>
      <c r="B2005" t="s">
        <v>21341</v>
      </c>
      <c r="C2005" t="s">
        <v>18868</v>
      </c>
      <c r="E2005" t="s">
        <v>18869</v>
      </c>
    </row>
    <row r="2006" spans="1:6">
      <c r="A2006" t="s">
        <v>20191</v>
      </c>
      <c r="B2006" t="s">
        <v>21323</v>
      </c>
      <c r="C2006" t="s">
        <v>20192</v>
      </c>
      <c r="E2006" t="s">
        <v>20193</v>
      </c>
    </row>
    <row r="2007" spans="1:6">
      <c r="A2007" t="s">
        <v>4036</v>
      </c>
      <c r="B2007" t="s">
        <v>21325</v>
      </c>
      <c r="C2007" t="s">
        <v>4037</v>
      </c>
      <c r="E2007" t="s">
        <v>4038</v>
      </c>
    </row>
    <row r="2008" spans="1:6">
      <c r="A2008" t="s">
        <v>12115</v>
      </c>
      <c r="B2008" t="s">
        <v>21332</v>
      </c>
      <c r="C2008" t="s">
        <v>12116</v>
      </c>
      <c r="E2008" t="s">
        <v>12117</v>
      </c>
    </row>
    <row r="2009" spans="1:6">
      <c r="A2009" t="s">
        <v>19007</v>
      </c>
      <c r="B2009" t="s">
        <v>21341</v>
      </c>
      <c r="C2009" t="s">
        <v>12116</v>
      </c>
      <c r="E2009" t="s">
        <v>19008</v>
      </c>
    </row>
    <row r="2010" spans="1:6">
      <c r="A2010" t="s">
        <v>3974</v>
      </c>
      <c r="B2010" t="s">
        <v>21325</v>
      </c>
      <c r="C2010" t="s">
        <v>3975</v>
      </c>
      <c r="E2010" t="s">
        <v>3976</v>
      </c>
    </row>
    <row r="2011" spans="1:6">
      <c r="A2011" t="s">
        <v>4943</v>
      </c>
      <c r="B2011" t="s">
        <v>21401</v>
      </c>
      <c r="C2011" t="s">
        <v>3975</v>
      </c>
      <c r="D2011" t="s">
        <v>4944</v>
      </c>
      <c r="E2011" t="s">
        <v>4945</v>
      </c>
    </row>
    <row r="2012" spans="1:6">
      <c r="A2012" t="s">
        <v>3827</v>
      </c>
      <c r="B2012" t="s">
        <v>21325</v>
      </c>
      <c r="C2012" t="s">
        <v>3828</v>
      </c>
      <c r="E2012" t="s">
        <v>3829</v>
      </c>
    </row>
    <row r="2013" spans="1:6">
      <c r="A2013" t="s">
        <v>12041</v>
      </c>
      <c r="B2013" t="s">
        <v>21332</v>
      </c>
      <c r="C2013" t="s">
        <v>12042</v>
      </c>
      <c r="E2013" t="s">
        <v>12043</v>
      </c>
    </row>
    <row r="2014" spans="1:6">
      <c r="A2014" t="s">
        <v>4894</v>
      </c>
      <c r="B2014" t="s">
        <v>21401</v>
      </c>
      <c r="C2014" t="s">
        <v>4895</v>
      </c>
      <c r="E2014" t="s">
        <v>4896</v>
      </c>
    </row>
    <row r="2015" spans="1:6">
      <c r="A2015" t="s">
        <v>20265</v>
      </c>
      <c r="B2015" t="s">
        <v>21323</v>
      </c>
      <c r="C2015" t="s">
        <v>20266</v>
      </c>
      <c r="E2015" t="s">
        <v>3157</v>
      </c>
    </row>
    <row r="2016" spans="1:6">
      <c r="A2016" t="s">
        <v>19144</v>
      </c>
      <c r="B2016" t="s">
        <v>21341</v>
      </c>
      <c r="C2016" t="s">
        <v>19145</v>
      </c>
      <c r="E2016" t="s">
        <v>19146</v>
      </c>
    </row>
    <row r="2017" spans="1:8">
      <c r="A2017" t="s">
        <v>20425</v>
      </c>
      <c r="B2017" t="s">
        <v>21323</v>
      </c>
      <c r="C2017" t="s">
        <v>20426</v>
      </c>
      <c r="E2017" t="s">
        <v>1100</v>
      </c>
      <c r="F2017" t="s">
        <v>18262</v>
      </c>
    </row>
    <row r="2018" spans="1:8">
      <c r="A2018" t="s">
        <v>11895</v>
      </c>
      <c r="B2018" t="s">
        <v>21332</v>
      </c>
      <c r="C2018" t="s">
        <v>11896</v>
      </c>
      <c r="E2018" t="s">
        <v>11897</v>
      </c>
    </row>
    <row r="2019" spans="1:8">
      <c r="A2019" t="s">
        <v>4781</v>
      </c>
      <c r="B2019" t="s">
        <v>21401</v>
      </c>
      <c r="C2019" t="s">
        <v>4782</v>
      </c>
      <c r="D2019" t="s">
        <v>4783</v>
      </c>
      <c r="E2019" t="s">
        <v>4457</v>
      </c>
      <c r="F2019" t="s">
        <v>4784</v>
      </c>
    </row>
    <row r="2020" spans="1:8">
      <c r="A2020" t="s">
        <v>518</v>
      </c>
      <c r="B2020" t="s">
        <v>21330</v>
      </c>
      <c r="C2020" t="s">
        <v>519</v>
      </c>
      <c r="E2020" t="s">
        <v>520</v>
      </c>
    </row>
    <row r="2021" spans="1:8">
      <c r="A2021" t="s">
        <v>19252</v>
      </c>
      <c r="B2021" t="s">
        <v>21341</v>
      </c>
      <c r="C2021" t="s">
        <v>519</v>
      </c>
      <c r="E2021" t="s">
        <v>19253</v>
      </c>
      <c r="F2021" t="s">
        <v>19254</v>
      </c>
    </row>
    <row r="2022" spans="1:8">
      <c r="A2022" t="s">
        <v>4727</v>
      </c>
      <c r="B2022" t="s">
        <v>21401</v>
      </c>
      <c r="C2022" t="s">
        <v>4728</v>
      </c>
      <c r="D2022" t="s">
        <v>4729</v>
      </c>
      <c r="E2022" t="s">
        <v>4730</v>
      </c>
      <c r="F2022" t="s">
        <v>4731</v>
      </c>
    </row>
    <row r="2023" spans="1:8">
      <c r="A2023" t="s">
        <v>3655</v>
      </c>
      <c r="B2023" t="s">
        <v>21325</v>
      </c>
      <c r="C2023" t="s">
        <v>3656</v>
      </c>
      <c r="E2023" t="s">
        <v>3657</v>
      </c>
    </row>
    <row r="2024" spans="1:8">
      <c r="A2024" t="s">
        <v>634</v>
      </c>
      <c r="B2024" t="s">
        <v>21330</v>
      </c>
      <c r="C2024" t="s">
        <v>635</v>
      </c>
      <c r="E2024" t="s">
        <v>114</v>
      </c>
    </row>
    <row r="2025" spans="1:8">
      <c r="A2025" t="s">
        <v>5756</v>
      </c>
      <c r="B2025" t="s">
        <v>21419</v>
      </c>
      <c r="C2025" t="s">
        <v>635</v>
      </c>
      <c r="E2025" t="s">
        <v>5757</v>
      </c>
    </row>
    <row r="2026" spans="1:8">
      <c r="A2026" t="s">
        <v>13702</v>
      </c>
      <c r="B2026" t="s">
        <v>21628</v>
      </c>
      <c r="C2026" t="s">
        <v>635</v>
      </c>
      <c r="D2026" t="s">
        <v>13703</v>
      </c>
      <c r="E2026" t="s">
        <v>13704</v>
      </c>
      <c r="F2026" t="s">
        <v>13705</v>
      </c>
    </row>
    <row r="2027" spans="1:8">
      <c r="A2027" t="s">
        <v>1836</v>
      </c>
      <c r="B2027" t="s">
        <v>21330</v>
      </c>
      <c r="C2027" t="s">
        <v>1837</v>
      </c>
      <c r="E2027" t="s">
        <v>1838</v>
      </c>
    </row>
    <row r="2028" spans="1:8">
      <c r="A2028" t="s">
        <v>19372</v>
      </c>
      <c r="B2028" t="s">
        <v>21341</v>
      </c>
      <c r="C2028" t="s">
        <v>19373</v>
      </c>
      <c r="E2028" t="s">
        <v>19374</v>
      </c>
    </row>
    <row r="2029" spans="1:8">
      <c r="A2029" t="s">
        <v>7763</v>
      </c>
      <c r="B2029" t="s">
        <v>21519</v>
      </c>
      <c r="C2029" t="s">
        <v>7764</v>
      </c>
      <c r="E2029" t="s">
        <v>7765</v>
      </c>
      <c r="F2029" t="s">
        <v>7766</v>
      </c>
    </row>
    <row r="2030" spans="1:8">
      <c r="A2030" t="s">
        <v>20318</v>
      </c>
      <c r="B2030" t="s">
        <v>21323</v>
      </c>
      <c r="C2030" t="s">
        <v>20319</v>
      </c>
      <c r="E2030" t="s">
        <v>3157</v>
      </c>
    </row>
    <row r="2031" spans="1:8">
      <c r="A2031" t="s">
        <v>4641</v>
      </c>
      <c r="B2031" t="s">
        <v>21401</v>
      </c>
      <c r="C2031" t="s">
        <v>4642</v>
      </c>
      <c r="D2031" t="s">
        <v>4643</v>
      </c>
      <c r="E2031" t="s">
        <v>4644</v>
      </c>
      <c r="F2031" t="s">
        <v>21403</v>
      </c>
      <c r="H2031" t="s">
        <v>4645</v>
      </c>
    </row>
    <row r="2032" spans="1:8">
      <c r="A2032" t="s">
        <v>19591</v>
      </c>
      <c r="B2032" t="s">
        <v>21341</v>
      </c>
      <c r="C2032" t="s">
        <v>4642</v>
      </c>
      <c r="E2032" t="s">
        <v>19592</v>
      </c>
    </row>
    <row r="2033" spans="1:6">
      <c r="A2033" t="s">
        <v>11143</v>
      </c>
      <c r="B2033" t="s">
        <v>21601</v>
      </c>
      <c r="C2033" t="s">
        <v>11144</v>
      </c>
      <c r="D2033" t="s">
        <v>11145</v>
      </c>
      <c r="E2033" t="s">
        <v>10953</v>
      </c>
      <c r="F2033" t="s">
        <v>11146</v>
      </c>
    </row>
    <row r="2034" spans="1:6">
      <c r="A2034" t="s">
        <v>1956</v>
      </c>
      <c r="B2034" t="s">
        <v>21330</v>
      </c>
      <c r="C2034" t="s">
        <v>1957</v>
      </c>
      <c r="D2034" t="s">
        <v>422</v>
      </c>
      <c r="E2034" t="s">
        <v>1958</v>
      </c>
    </row>
    <row r="2035" spans="1:6">
      <c r="A2035" t="s">
        <v>483</v>
      </c>
      <c r="B2035" t="s">
        <v>21330</v>
      </c>
      <c r="C2035" t="s">
        <v>484</v>
      </c>
      <c r="D2035" t="s">
        <v>422</v>
      </c>
      <c r="E2035" t="s">
        <v>485</v>
      </c>
    </row>
    <row r="2036" spans="1:6">
      <c r="A2036" t="s">
        <v>1278</v>
      </c>
      <c r="B2036" t="s">
        <v>21330</v>
      </c>
      <c r="C2036" t="s">
        <v>1279</v>
      </c>
      <c r="D2036" t="s">
        <v>1280</v>
      </c>
      <c r="E2036" t="s">
        <v>1281</v>
      </c>
      <c r="F2036" t="s">
        <v>1282</v>
      </c>
    </row>
    <row r="2037" spans="1:6">
      <c r="A2037" t="s">
        <v>20447</v>
      </c>
      <c r="B2037" t="s">
        <v>21323</v>
      </c>
      <c r="C2037" t="s">
        <v>20448</v>
      </c>
      <c r="E2037" t="s">
        <v>20449</v>
      </c>
    </row>
    <row r="2038" spans="1:6">
      <c r="A2038" t="s">
        <v>921</v>
      </c>
      <c r="B2038" t="s">
        <v>21330</v>
      </c>
      <c r="C2038" t="s">
        <v>922</v>
      </c>
      <c r="E2038" t="s">
        <v>923</v>
      </c>
      <c r="F2038" t="s">
        <v>924</v>
      </c>
    </row>
    <row r="2039" spans="1:6">
      <c r="A2039" t="s">
        <v>1161</v>
      </c>
      <c r="B2039" t="s">
        <v>21330</v>
      </c>
      <c r="C2039" t="s">
        <v>1162</v>
      </c>
      <c r="E2039" t="s">
        <v>1163</v>
      </c>
      <c r="F2039" t="s">
        <v>1164</v>
      </c>
    </row>
    <row r="2040" spans="1:6">
      <c r="A2040" t="s">
        <v>13596</v>
      </c>
      <c r="B2040" t="s">
        <v>21628</v>
      </c>
      <c r="C2040" t="s">
        <v>1162</v>
      </c>
      <c r="D2040" t="s">
        <v>13072</v>
      </c>
      <c r="E2040" t="s">
        <v>13073</v>
      </c>
      <c r="F2040" t="s">
        <v>13074</v>
      </c>
    </row>
    <row r="2041" spans="1:6">
      <c r="A2041" t="s">
        <v>3445</v>
      </c>
      <c r="B2041" t="s">
        <v>21325</v>
      </c>
      <c r="C2041" t="s">
        <v>3446</v>
      </c>
      <c r="E2041" t="s">
        <v>3447</v>
      </c>
    </row>
    <row r="2042" spans="1:6">
      <c r="A2042" t="s">
        <v>1140</v>
      </c>
      <c r="B2042" t="s">
        <v>21330</v>
      </c>
      <c r="C2042" t="s">
        <v>1141</v>
      </c>
      <c r="E2042" t="s">
        <v>1142</v>
      </c>
      <c r="F2042" t="s">
        <v>1143</v>
      </c>
    </row>
    <row r="2043" spans="1:6">
      <c r="A2043" t="s">
        <v>1512</v>
      </c>
      <c r="B2043" t="s">
        <v>21330</v>
      </c>
      <c r="C2043" t="s">
        <v>1141</v>
      </c>
      <c r="E2043" t="s">
        <v>114</v>
      </c>
    </row>
    <row r="2044" spans="1:6">
      <c r="A2044" t="s">
        <v>3386</v>
      </c>
      <c r="B2044" t="s">
        <v>21325</v>
      </c>
      <c r="C2044" t="s">
        <v>3387</v>
      </c>
      <c r="E2044" t="s">
        <v>3388</v>
      </c>
    </row>
    <row r="2045" spans="1:6">
      <c r="A2045" t="s">
        <v>3301</v>
      </c>
      <c r="B2045" t="s">
        <v>21325</v>
      </c>
      <c r="C2045" t="s">
        <v>3302</v>
      </c>
      <c r="E2045" t="s">
        <v>3303</v>
      </c>
    </row>
    <row r="2046" spans="1:6">
      <c r="A2046" t="s">
        <v>782</v>
      </c>
      <c r="B2046" t="s">
        <v>21330</v>
      </c>
      <c r="C2046" t="s">
        <v>783</v>
      </c>
      <c r="E2046" t="s">
        <v>784</v>
      </c>
    </row>
    <row r="2047" spans="1:6">
      <c r="A2047" t="s">
        <v>2238</v>
      </c>
      <c r="B2047" t="s">
        <v>21330</v>
      </c>
      <c r="C2047" t="s">
        <v>2239</v>
      </c>
      <c r="E2047" t="s">
        <v>2240</v>
      </c>
    </row>
    <row r="2048" spans="1:6">
      <c r="A2048" t="s">
        <v>10983</v>
      </c>
      <c r="B2048" t="s">
        <v>21601</v>
      </c>
      <c r="C2048" t="s">
        <v>10984</v>
      </c>
      <c r="E2048" t="s">
        <v>10985</v>
      </c>
      <c r="F2048" t="s">
        <v>10986</v>
      </c>
    </row>
    <row r="2049" spans="1:6">
      <c r="A2049" t="s">
        <v>7053</v>
      </c>
      <c r="B2049" t="s">
        <v>21497</v>
      </c>
      <c r="C2049" t="s">
        <v>7054</v>
      </c>
      <c r="E2049" t="s">
        <v>7055</v>
      </c>
      <c r="F2049" t="s">
        <v>7056</v>
      </c>
    </row>
    <row r="2050" spans="1:6">
      <c r="A2050" t="s">
        <v>3221</v>
      </c>
      <c r="B2050" t="s">
        <v>21325</v>
      </c>
      <c r="C2050" t="s">
        <v>3222</v>
      </c>
      <c r="E2050" t="s">
        <v>3223</v>
      </c>
    </row>
    <row r="2051" spans="1:6">
      <c r="A2051" t="s">
        <v>20012</v>
      </c>
      <c r="B2051" t="s">
        <v>21341</v>
      </c>
      <c r="C2051" t="s">
        <v>20013</v>
      </c>
      <c r="E2051" t="s">
        <v>20014</v>
      </c>
    </row>
    <row r="2052" spans="1:6">
      <c r="A2052" t="s">
        <v>20586</v>
      </c>
      <c r="B2052" t="s">
        <v>21341</v>
      </c>
      <c r="C2052" t="s">
        <v>20116</v>
      </c>
      <c r="E2052" t="s">
        <v>20117</v>
      </c>
    </row>
    <row r="2053" spans="1:6">
      <c r="A2053" t="s">
        <v>18366</v>
      </c>
      <c r="B2053" t="s">
        <v>21341</v>
      </c>
      <c r="C2053" t="s">
        <v>18367</v>
      </c>
      <c r="E2053" t="s">
        <v>18368</v>
      </c>
    </row>
    <row r="2054" spans="1:6">
      <c r="A2054" t="s">
        <v>20339</v>
      </c>
      <c r="B2054" t="s">
        <v>21323</v>
      </c>
      <c r="C2054" t="s">
        <v>20340</v>
      </c>
      <c r="E2054" t="s">
        <v>3157</v>
      </c>
    </row>
    <row r="2055" spans="1:6">
      <c r="A2055" t="s">
        <v>3136</v>
      </c>
      <c r="B2055" t="s">
        <v>21325</v>
      </c>
      <c r="C2055" t="s">
        <v>3137</v>
      </c>
      <c r="E2055" t="s">
        <v>3138</v>
      </c>
    </row>
    <row r="2056" spans="1:6">
      <c r="A2056" t="s">
        <v>4434</v>
      </c>
      <c r="B2056" t="s">
        <v>21401</v>
      </c>
      <c r="C2056" t="s">
        <v>4435</v>
      </c>
      <c r="D2056" t="s">
        <v>4436</v>
      </c>
      <c r="E2056" t="s">
        <v>2386</v>
      </c>
      <c r="F2056" t="s">
        <v>4437</v>
      </c>
    </row>
    <row r="2057" spans="1:6">
      <c r="A2057" t="s">
        <v>7037</v>
      </c>
      <c r="B2057" t="s">
        <v>21497</v>
      </c>
      <c r="C2057" t="s">
        <v>7038</v>
      </c>
      <c r="E2057" t="s">
        <v>7039</v>
      </c>
      <c r="F2057" t="s">
        <v>7040</v>
      </c>
    </row>
    <row r="2058" spans="1:6">
      <c r="A2058" t="s">
        <v>4380</v>
      </c>
      <c r="B2058" t="s">
        <v>21401</v>
      </c>
      <c r="C2058" t="s">
        <v>913</v>
      </c>
      <c r="D2058" t="s">
        <v>4381</v>
      </c>
      <c r="E2058" t="s">
        <v>4382</v>
      </c>
    </row>
    <row r="2059" spans="1:6">
      <c r="A2059" t="s">
        <v>912</v>
      </c>
      <c r="B2059" t="s">
        <v>21330</v>
      </c>
      <c r="C2059" t="s">
        <v>913</v>
      </c>
      <c r="E2059" t="s">
        <v>914</v>
      </c>
    </row>
    <row r="2060" spans="1:6">
      <c r="A2060" t="s">
        <v>4308</v>
      </c>
      <c r="B2060" t="s">
        <v>21401</v>
      </c>
      <c r="C2060" t="s">
        <v>4309</v>
      </c>
      <c r="D2060" t="s">
        <v>4310</v>
      </c>
      <c r="E2060" t="s">
        <v>4311</v>
      </c>
    </row>
    <row r="2061" spans="1:6">
      <c r="A2061" t="s">
        <v>5085</v>
      </c>
      <c r="B2061" t="s">
        <v>21401</v>
      </c>
      <c r="C2061" t="s">
        <v>5086</v>
      </c>
      <c r="D2061" t="s">
        <v>4390</v>
      </c>
      <c r="E2061" t="s">
        <v>5087</v>
      </c>
      <c r="F2061" t="s">
        <v>5088</v>
      </c>
    </row>
    <row r="2062" spans="1:6">
      <c r="A2062" t="s">
        <v>5038</v>
      </c>
      <c r="B2062" t="s">
        <v>21401</v>
      </c>
      <c r="C2062" t="s">
        <v>5039</v>
      </c>
      <c r="D2062" t="s">
        <v>4832</v>
      </c>
      <c r="E2062" t="s">
        <v>5040</v>
      </c>
    </row>
    <row r="2063" spans="1:6">
      <c r="A2063" t="s">
        <v>452</v>
      </c>
      <c r="B2063" t="s">
        <v>21330</v>
      </c>
      <c r="C2063" t="s">
        <v>453</v>
      </c>
      <c r="E2063" t="s">
        <v>454</v>
      </c>
    </row>
    <row r="2064" spans="1:6">
      <c r="A2064" t="s">
        <v>4994</v>
      </c>
      <c r="B2064" t="s">
        <v>21401</v>
      </c>
      <c r="C2064" t="s">
        <v>453</v>
      </c>
      <c r="D2064" t="s">
        <v>4832</v>
      </c>
      <c r="E2064" t="s">
        <v>4995</v>
      </c>
    </row>
    <row r="2065" spans="1:5">
      <c r="A2065" t="s">
        <v>1635</v>
      </c>
      <c r="B2065" t="s">
        <v>21330</v>
      </c>
      <c r="C2065" t="s">
        <v>1636</v>
      </c>
      <c r="E2065" t="s">
        <v>1637</v>
      </c>
    </row>
    <row r="2066" spans="1:5">
      <c r="A2066" t="s">
        <v>4935</v>
      </c>
      <c r="B2066" t="s">
        <v>21401</v>
      </c>
      <c r="C2066" t="s">
        <v>4936</v>
      </c>
      <c r="D2066" t="s">
        <v>4937</v>
      </c>
      <c r="E2066" t="s">
        <v>4938</v>
      </c>
    </row>
    <row r="2067" spans="1:5">
      <c r="A2067" t="s">
        <v>20376</v>
      </c>
      <c r="B2067" t="s">
        <v>21323</v>
      </c>
      <c r="C2067" t="s">
        <v>20377</v>
      </c>
      <c r="E2067" t="s">
        <v>3157</v>
      </c>
    </row>
    <row r="2068" spans="1:5">
      <c r="A2068" t="s">
        <v>4888</v>
      </c>
      <c r="B2068" t="s">
        <v>21401</v>
      </c>
      <c r="C2068" t="s">
        <v>4889</v>
      </c>
      <c r="E2068" t="s">
        <v>4890</v>
      </c>
    </row>
    <row r="2069" spans="1:5">
      <c r="A2069" t="s">
        <v>1818</v>
      </c>
      <c r="B2069" t="s">
        <v>21330</v>
      </c>
      <c r="C2069" t="s">
        <v>1819</v>
      </c>
      <c r="E2069" t="s">
        <v>1820</v>
      </c>
    </row>
    <row r="2070" spans="1:5">
      <c r="A2070" t="s">
        <v>4830</v>
      </c>
      <c r="B2070" t="s">
        <v>21401</v>
      </c>
      <c r="C2070" t="s">
        <v>4831</v>
      </c>
      <c r="D2070" t="s">
        <v>4832</v>
      </c>
      <c r="E2070" t="s">
        <v>4833</v>
      </c>
    </row>
    <row r="2071" spans="1:5">
      <c r="A2071" t="s">
        <v>2093</v>
      </c>
      <c r="B2071" t="s">
        <v>21330</v>
      </c>
      <c r="C2071" t="s">
        <v>2094</v>
      </c>
      <c r="E2071" t="s">
        <v>2095</v>
      </c>
    </row>
    <row r="2072" spans="1:5">
      <c r="A2072" t="s">
        <v>4770</v>
      </c>
      <c r="B2072" t="s">
        <v>21401</v>
      </c>
      <c r="C2072" t="s">
        <v>4771</v>
      </c>
      <c r="D2072" t="s">
        <v>4772</v>
      </c>
      <c r="E2072" t="s">
        <v>4773</v>
      </c>
    </row>
    <row r="2073" spans="1:5">
      <c r="A2073" t="s">
        <v>13285</v>
      </c>
      <c r="B2073" t="s">
        <v>21628</v>
      </c>
      <c r="C2073" t="s">
        <v>13286</v>
      </c>
      <c r="D2073" t="s">
        <v>13287</v>
      </c>
      <c r="E2073" t="s">
        <v>13288</v>
      </c>
    </row>
    <row r="2074" spans="1:5">
      <c r="A2074" t="s">
        <v>13201</v>
      </c>
      <c r="B2074" t="s">
        <v>21628</v>
      </c>
      <c r="C2074" t="s">
        <v>13202</v>
      </c>
      <c r="E2074" t="s">
        <v>13203</v>
      </c>
    </row>
    <row r="2075" spans="1:5">
      <c r="A2075" t="s">
        <v>5806</v>
      </c>
      <c r="B2075" t="s">
        <v>21419</v>
      </c>
      <c r="C2075" t="s">
        <v>5807</v>
      </c>
      <c r="D2075" t="s">
        <v>5808</v>
      </c>
      <c r="E2075" t="s">
        <v>5753</v>
      </c>
    </row>
    <row r="2076" spans="1:5">
      <c r="A2076" t="s">
        <v>12528</v>
      </c>
      <c r="B2076" t="s">
        <v>21332</v>
      </c>
      <c r="C2076" t="s">
        <v>5807</v>
      </c>
      <c r="E2076" t="s">
        <v>12529</v>
      </c>
    </row>
    <row r="2077" spans="1:5">
      <c r="A2077" t="s">
        <v>13129</v>
      </c>
      <c r="B2077" t="s">
        <v>21628</v>
      </c>
      <c r="C2077" t="s">
        <v>5807</v>
      </c>
      <c r="D2077" t="s">
        <v>13130</v>
      </c>
      <c r="E2077" t="s">
        <v>13131</v>
      </c>
    </row>
    <row r="2078" spans="1:5">
      <c r="A2078" t="s">
        <v>5671</v>
      </c>
      <c r="B2078" t="s">
        <v>21419</v>
      </c>
      <c r="C2078" t="s">
        <v>5672</v>
      </c>
      <c r="E2078" t="s">
        <v>5673</v>
      </c>
    </row>
    <row r="2079" spans="1:5">
      <c r="A2079" t="s">
        <v>1625</v>
      </c>
      <c r="B2079" t="s">
        <v>21330</v>
      </c>
      <c r="C2079" t="s">
        <v>1626</v>
      </c>
      <c r="E2079" t="s">
        <v>1627</v>
      </c>
    </row>
    <row r="2080" spans="1:5">
      <c r="A2080" t="s">
        <v>1257</v>
      </c>
      <c r="B2080" t="s">
        <v>21330</v>
      </c>
      <c r="C2080" t="s">
        <v>1258</v>
      </c>
      <c r="D2080" t="s">
        <v>1259</v>
      </c>
      <c r="E2080" t="s">
        <v>1260</v>
      </c>
    </row>
    <row r="2081" spans="1:6">
      <c r="A2081" t="s">
        <v>12383</v>
      </c>
      <c r="B2081" t="s">
        <v>21332</v>
      </c>
      <c r="C2081" t="s">
        <v>1258</v>
      </c>
      <c r="E2081" t="s">
        <v>12384</v>
      </c>
    </row>
    <row r="2082" spans="1:6">
      <c r="A2082" t="s">
        <v>12322</v>
      </c>
      <c r="B2082" t="s">
        <v>21332</v>
      </c>
      <c r="C2082" t="s">
        <v>12323</v>
      </c>
      <c r="E2082" t="s">
        <v>12324</v>
      </c>
    </row>
    <row r="2083" spans="1:6">
      <c r="A2083" t="s">
        <v>5648</v>
      </c>
      <c r="B2083" t="s">
        <v>21424</v>
      </c>
      <c r="C2083" t="s">
        <v>2342</v>
      </c>
      <c r="E2083" t="s">
        <v>2343</v>
      </c>
      <c r="F2083" t="s">
        <v>2344</v>
      </c>
    </row>
    <row r="2084" spans="1:6">
      <c r="A2084" t="s">
        <v>12252</v>
      </c>
      <c r="B2084" t="s">
        <v>21332</v>
      </c>
      <c r="C2084" t="s">
        <v>2342</v>
      </c>
      <c r="E2084" t="s">
        <v>12253</v>
      </c>
    </row>
    <row r="2085" spans="1:6">
      <c r="A2085" t="s">
        <v>12181</v>
      </c>
      <c r="B2085" t="s">
        <v>21332</v>
      </c>
      <c r="C2085" t="s">
        <v>12182</v>
      </c>
      <c r="E2085" t="s">
        <v>12183</v>
      </c>
    </row>
    <row r="2086" spans="1:6">
      <c r="A2086" t="s">
        <v>5696</v>
      </c>
      <c r="B2086" t="s">
        <v>21419</v>
      </c>
      <c r="C2086" t="s">
        <v>5697</v>
      </c>
      <c r="D2086" t="s">
        <v>5698</v>
      </c>
      <c r="E2086" t="s">
        <v>5699</v>
      </c>
      <c r="F2086" t="s">
        <v>5700</v>
      </c>
    </row>
    <row r="2087" spans="1:6">
      <c r="A2087" t="s">
        <v>5751</v>
      </c>
      <c r="B2087" t="s">
        <v>21419</v>
      </c>
      <c r="C2087" t="s">
        <v>5752</v>
      </c>
      <c r="E2087" t="s">
        <v>5753</v>
      </c>
    </row>
    <row r="2088" spans="1:6">
      <c r="A2088" t="s">
        <v>3811</v>
      </c>
      <c r="B2088" t="s">
        <v>21325</v>
      </c>
      <c r="C2088" t="s">
        <v>3812</v>
      </c>
      <c r="E2088" t="s">
        <v>3813</v>
      </c>
    </row>
    <row r="2089" spans="1:6">
      <c r="A2089" t="s">
        <v>4675</v>
      </c>
      <c r="B2089" t="s">
        <v>21401</v>
      </c>
      <c r="C2089" t="s">
        <v>4676</v>
      </c>
      <c r="D2089" t="s">
        <v>4677</v>
      </c>
      <c r="E2089" t="s">
        <v>4678</v>
      </c>
    </row>
    <row r="2090" spans="1:6">
      <c r="A2090" t="s">
        <v>11967</v>
      </c>
      <c r="B2090" t="s">
        <v>21332</v>
      </c>
      <c r="C2090" t="s">
        <v>11968</v>
      </c>
      <c r="E2090" t="s">
        <v>11969</v>
      </c>
    </row>
    <row r="2091" spans="1:6">
      <c r="A2091" t="s">
        <v>2207</v>
      </c>
      <c r="B2091" t="s">
        <v>21330</v>
      </c>
      <c r="C2091" t="s">
        <v>2208</v>
      </c>
      <c r="D2091" t="s">
        <v>2209</v>
      </c>
      <c r="E2091" t="s">
        <v>2210</v>
      </c>
    </row>
    <row r="2092" spans="1:6">
      <c r="A2092" t="s">
        <v>3566</v>
      </c>
      <c r="B2092" t="s">
        <v>21325</v>
      </c>
      <c r="C2092" t="s">
        <v>3567</v>
      </c>
      <c r="E2092" t="s">
        <v>3568</v>
      </c>
    </row>
    <row r="2093" spans="1:6">
      <c r="A2093" t="s">
        <v>4633</v>
      </c>
      <c r="B2093" t="s">
        <v>21401</v>
      </c>
      <c r="C2093" t="s">
        <v>4634</v>
      </c>
      <c r="D2093" t="s">
        <v>4635</v>
      </c>
      <c r="E2093" t="s">
        <v>4636</v>
      </c>
    </row>
    <row r="2094" spans="1:6">
      <c r="A2094" t="s">
        <v>13059</v>
      </c>
      <c r="B2094" t="s">
        <v>21628</v>
      </c>
      <c r="C2094" t="s">
        <v>13060</v>
      </c>
      <c r="E2094" t="s">
        <v>13061</v>
      </c>
    </row>
    <row r="2095" spans="1:6">
      <c r="A2095" t="s">
        <v>20414</v>
      </c>
      <c r="B2095" t="s">
        <v>21323</v>
      </c>
      <c r="C2095" t="s">
        <v>20415</v>
      </c>
      <c r="E2095" t="s">
        <v>3157</v>
      </c>
    </row>
    <row r="2096" spans="1:6">
      <c r="A2096" t="s">
        <v>4538</v>
      </c>
      <c r="B2096" t="s">
        <v>21401</v>
      </c>
      <c r="C2096" t="s">
        <v>4539</v>
      </c>
      <c r="E2096" t="s">
        <v>4391</v>
      </c>
    </row>
    <row r="2097" spans="1:6">
      <c r="A2097" t="s">
        <v>11760</v>
      </c>
      <c r="B2097" t="s">
        <v>21332</v>
      </c>
      <c r="C2097" t="s">
        <v>11761</v>
      </c>
      <c r="E2097" t="s">
        <v>11762</v>
      </c>
    </row>
    <row r="2098" spans="1:6">
      <c r="A2098" t="s">
        <v>4488</v>
      </c>
      <c r="B2098" t="s">
        <v>21401</v>
      </c>
      <c r="C2098" t="s">
        <v>905</v>
      </c>
      <c r="D2098" t="s">
        <v>4381</v>
      </c>
      <c r="E2098" t="s">
        <v>4489</v>
      </c>
    </row>
    <row r="2099" spans="1:6">
      <c r="A2099" t="s">
        <v>904</v>
      </c>
      <c r="B2099" t="s">
        <v>21330</v>
      </c>
      <c r="C2099" t="s">
        <v>905</v>
      </c>
      <c r="D2099" t="s">
        <v>906</v>
      </c>
      <c r="E2099" t="s">
        <v>907</v>
      </c>
    </row>
    <row r="2100" spans="1:6">
      <c r="A2100" t="s">
        <v>4369</v>
      </c>
      <c r="B2100" t="s">
        <v>21401</v>
      </c>
      <c r="C2100" t="s">
        <v>4370</v>
      </c>
      <c r="D2100" t="s">
        <v>4371</v>
      </c>
      <c r="E2100" t="s">
        <v>4372</v>
      </c>
    </row>
    <row r="2101" spans="1:6">
      <c r="A2101" t="s">
        <v>7028</v>
      </c>
      <c r="B2101" t="s">
        <v>21497</v>
      </c>
      <c r="C2101" t="s">
        <v>7029</v>
      </c>
      <c r="E2101" t="s">
        <v>7030</v>
      </c>
      <c r="F2101" t="s">
        <v>7031</v>
      </c>
    </row>
    <row r="2102" spans="1:6">
      <c r="A2102" t="s">
        <v>1247</v>
      </c>
      <c r="B2102" t="s">
        <v>21330</v>
      </c>
      <c r="C2102" t="s">
        <v>1248</v>
      </c>
      <c r="E2102" t="s">
        <v>1014</v>
      </c>
    </row>
    <row r="2103" spans="1:6">
      <c r="A2103" t="s">
        <v>11671</v>
      </c>
      <c r="B2103" t="s">
        <v>21332</v>
      </c>
      <c r="C2103" t="s">
        <v>11672</v>
      </c>
      <c r="E2103" t="s">
        <v>11543</v>
      </c>
    </row>
    <row r="2104" spans="1:6">
      <c r="A2104" t="s">
        <v>12935</v>
      </c>
      <c r="B2104" t="s">
        <v>21628</v>
      </c>
      <c r="C2104" t="s">
        <v>12936</v>
      </c>
      <c r="D2104" t="s">
        <v>12937</v>
      </c>
      <c r="E2104" t="s">
        <v>12938</v>
      </c>
      <c r="F2104" t="s">
        <v>12939</v>
      </c>
    </row>
    <row r="2105" spans="1:6">
      <c r="A2105" t="s">
        <v>7007</v>
      </c>
      <c r="B2105" t="s">
        <v>21497</v>
      </c>
      <c r="C2105" t="s">
        <v>7008</v>
      </c>
      <c r="D2105" t="s">
        <v>6963</v>
      </c>
      <c r="E2105" t="s">
        <v>7009</v>
      </c>
      <c r="F2105" t="s">
        <v>7010</v>
      </c>
    </row>
    <row r="2106" spans="1:6">
      <c r="A2106" t="s">
        <v>5035</v>
      </c>
      <c r="B2106" t="s">
        <v>21401</v>
      </c>
      <c r="C2106" t="s">
        <v>5036</v>
      </c>
      <c r="D2106" t="s">
        <v>4453</v>
      </c>
      <c r="E2106" t="s">
        <v>5037</v>
      </c>
    </row>
    <row r="2107" spans="1:6">
      <c r="A2107" t="s">
        <v>1128</v>
      </c>
      <c r="B2107" t="s">
        <v>21330</v>
      </c>
      <c r="C2107" t="s">
        <v>1129</v>
      </c>
      <c r="E2107" t="s">
        <v>1014</v>
      </c>
    </row>
    <row r="2108" spans="1:6">
      <c r="A2108" t="s">
        <v>13884</v>
      </c>
      <c r="B2108" t="s">
        <v>21628</v>
      </c>
      <c r="C2108" t="s">
        <v>13885</v>
      </c>
      <c r="E2108" t="s">
        <v>13886</v>
      </c>
    </row>
    <row r="2109" spans="1:6">
      <c r="A2109" t="s">
        <v>20445</v>
      </c>
      <c r="B2109" t="s">
        <v>21323</v>
      </c>
      <c r="C2109" t="s">
        <v>13885</v>
      </c>
      <c r="E2109" t="s">
        <v>3157</v>
      </c>
    </row>
    <row r="2110" spans="1:6">
      <c r="A2110" t="s">
        <v>11610</v>
      </c>
      <c r="B2110" t="s">
        <v>21332</v>
      </c>
      <c r="C2110" t="s">
        <v>11611</v>
      </c>
      <c r="E2110" t="s">
        <v>11543</v>
      </c>
    </row>
    <row r="2111" spans="1:6">
      <c r="A2111" t="s">
        <v>4927</v>
      </c>
      <c r="B2111" t="s">
        <v>21401</v>
      </c>
      <c r="C2111" t="s">
        <v>4928</v>
      </c>
      <c r="D2111" t="s">
        <v>4929</v>
      </c>
      <c r="E2111" t="s">
        <v>4930</v>
      </c>
    </row>
    <row r="2112" spans="1:6">
      <c r="A2112" t="s">
        <v>4822</v>
      </c>
      <c r="B2112" t="s">
        <v>21401</v>
      </c>
      <c r="C2112" t="s">
        <v>4823</v>
      </c>
      <c r="D2112" t="s">
        <v>4824</v>
      </c>
      <c r="E2112" t="s">
        <v>4825</v>
      </c>
    </row>
    <row r="2113" spans="1:6">
      <c r="A2113" t="s">
        <v>20390</v>
      </c>
      <c r="B2113" t="s">
        <v>21323</v>
      </c>
      <c r="C2113" t="s">
        <v>20391</v>
      </c>
      <c r="E2113" t="s">
        <v>18300</v>
      </c>
    </row>
    <row r="2114" spans="1:6">
      <c r="A2114" t="s">
        <v>1012</v>
      </c>
      <c r="B2114" t="s">
        <v>21330</v>
      </c>
      <c r="C2114" t="s">
        <v>1013</v>
      </c>
      <c r="E2114" t="s">
        <v>1014</v>
      </c>
    </row>
    <row r="2115" spans="1:6">
      <c r="A2115" t="s">
        <v>13809</v>
      </c>
      <c r="B2115" t="s">
        <v>21628</v>
      </c>
      <c r="C2115" t="s">
        <v>1013</v>
      </c>
      <c r="E2115" t="s">
        <v>13810</v>
      </c>
    </row>
    <row r="2116" spans="1:6">
      <c r="A2116" t="s">
        <v>11541</v>
      </c>
      <c r="B2116" t="s">
        <v>21332</v>
      </c>
      <c r="C2116" t="s">
        <v>11542</v>
      </c>
      <c r="E2116" t="s">
        <v>11543</v>
      </c>
    </row>
    <row r="2117" spans="1:6">
      <c r="A2117" t="s">
        <v>4715</v>
      </c>
      <c r="B2117" t="s">
        <v>21401</v>
      </c>
      <c r="C2117" t="s">
        <v>4716</v>
      </c>
      <c r="D2117" t="s">
        <v>4669</v>
      </c>
      <c r="E2117" t="s">
        <v>4717</v>
      </c>
    </row>
    <row r="2118" spans="1:6">
      <c r="A2118" t="s">
        <v>13763</v>
      </c>
      <c r="B2118" t="s">
        <v>21628</v>
      </c>
      <c r="C2118" t="s">
        <v>13764</v>
      </c>
      <c r="D2118" t="s">
        <v>13765</v>
      </c>
      <c r="E2118" t="s">
        <v>13766</v>
      </c>
    </row>
    <row r="2119" spans="1:6">
      <c r="A2119" t="s">
        <v>4630</v>
      </c>
      <c r="B2119" t="s">
        <v>21401</v>
      </c>
      <c r="C2119" t="s">
        <v>4631</v>
      </c>
      <c r="E2119" t="s">
        <v>4632</v>
      </c>
    </row>
    <row r="2120" spans="1:6">
      <c r="A2120" t="s">
        <v>584</v>
      </c>
      <c r="B2120" t="s">
        <v>21330</v>
      </c>
      <c r="C2120" t="s">
        <v>585</v>
      </c>
      <c r="D2120" t="s">
        <v>422</v>
      </c>
      <c r="E2120" t="s">
        <v>586</v>
      </c>
    </row>
    <row r="2121" spans="1:6">
      <c r="A2121" t="s">
        <v>13648</v>
      </c>
      <c r="B2121" t="s">
        <v>21628</v>
      </c>
      <c r="C2121" t="s">
        <v>13649</v>
      </c>
      <c r="D2121" t="s">
        <v>13650</v>
      </c>
      <c r="E2121" t="s">
        <v>13651</v>
      </c>
    </row>
    <row r="2122" spans="1:6">
      <c r="A2122" t="s">
        <v>435</v>
      </c>
      <c r="B2122" t="s">
        <v>21330</v>
      </c>
      <c r="C2122" t="s">
        <v>436</v>
      </c>
      <c r="D2122" t="s">
        <v>422</v>
      </c>
      <c r="E2122" t="s">
        <v>437</v>
      </c>
    </row>
    <row r="2123" spans="1:6">
      <c r="A2123" t="s">
        <v>4589</v>
      </c>
      <c r="B2123" t="s">
        <v>21401</v>
      </c>
      <c r="C2123" t="s">
        <v>4590</v>
      </c>
      <c r="D2123" t="s">
        <v>4422</v>
      </c>
      <c r="E2123" t="s">
        <v>4382</v>
      </c>
    </row>
    <row r="2124" spans="1:6">
      <c r="A2124" t="s">
        <v>4477</v>
      </c>
      <c r="B2124" t="s">
        <v>21401</v>
      </c>
      <c r="C2124" t="s">
        <v>4478</v>
      </c>
      <c r="D2124" t="s">
        <v>4479</v>
      </c>
      <c r="E2124" t="s">
        <v>4480</v>
      </c>
    </row>
    <row r="2125" spans="1:6">
      <c r="A2125" t="s">
        <v>4420</v>
      </c>
      <c r="B2125" t="s">
        <v>21401</v>
      </c>
      <c r="C2125" t="s">
        <v>4421</v>
      </c>
      <c r="D2125" t="s">
        <v>4422</v>
      </c>
      <c r="E2125" t="s">
        <v>4423</v>
      </c>
    </row>
    <row r="2126" spans="1:6">
      <c r="A2126" t="s">
        <v>20465</v>
      </c>
      <c r="B2126" t="s">
        <v>21323</v>
      </c>
      <c r="C2126" t="s">
        <v>20466</v>
      </c>
      <c r="E2126" t="s">
        <v>3157</v>
      </c>
    </row>
    <row r="2127" spans="1:6">
      <c r="A2127" t="s">
        <v>4358</v>
      </c>
      <c r="B2127" t="s">
        <v>21401</v>
      </c>
      <c r="C2127" t="s">
        <v>4359</v>
      </c>
      <c r="D2127" t="s">
        <v>4360</v>
      </c>
      <c r="E2127" t="s">
        <v>4361</v>
      </c>
      <c r="F2127" t="s">
        <v>4362</v>
      </c>
    </row>
    <row r="2128" spans="1:6">
      <c r="A2128" t="s">
        <v>16391</v>
      </c>
      <c r="B2128" t="s">
        <v>21333</v>
      </c>
      <c r="C2128" t="s">
        <v>16392</v>
      </c>
      <c r="D2128" t="s">
        <v>422</v>
      </c>
      <c r="E2128" t="s">
        <v>5592</v>
      </c>
    </row>
    <row r="2129" spans="1:6">
      <c r="A2129" t="s">
        <v>2058</v>
      </c>
      <c r="B2129" t="s">
        <v>21330</v>
      </c>
      <c r="C2129" t="s">
        <v>2059</v>
      </c>
      <c r="E2129" t="s">
        <v>2060</v>
      </c>
      <c r="F2129" t="s">
        <v>2061</v>
      </c>
    </row>
    <row r="2130" spans="1:6">
      <c r="A2130" t="s">
        <v>1922</v>
      </c>
      <c r="B2130" t="s">
        <v>21330</v>
      </c>
      <c r="C2130" t="s">
        <v>1923</v>
      </c>
      <c r="E2130" t="s">
        <v>1924</v>
      </c>
    </row>
    <row r="2131" spans="1:6">
      <c r="A2131" t="s">
        <v>10979</v>
      </c>
      <c r="B2131" t="s">
        <v>21601</v>
      </c>
      <c r="C2131" t="s">
        <v>10980</v>
      </c>
      <c r="D2131" t="s">
        <v>56</v>
      </c>
      <c r="E2131" t="s">
        <v>10981</v>
      </c>
      <c r="F2131" t="s">
        <v>10982</v>
      </c>
    </row>
    <row r="2132" spans="1:6">
      <c r="A2132" t="s">
        <v>2070</v>
      </c>
      <c r="B2132" t="s">
        <v>21330</v>
      </c>
      <c r="C2132" t="s">
        <v>2071</v>
      </c>
      <c r="D2132" t="s">
        <v>2072</v>
      </c>
      <c r="E2132" t="s">
        <v>2073</v>
      </c>
      <c r="F2132" t="s">
        <v>2074</v>
      </c>
    </row>
    <row r="2133" spans="1:6">
      <c r="A2133" t="s">
        <v>5122</v>
      </c>
      <c r="B2133" t="s">
        <v>21401</v>
      </c>
      <c r="C2133" t="s">
        <v>5123</v>
      </c>
      <c r="E2133" t="s">
        <v>2386</v>
      </c>
    </row>
    <row r="2134" spans="1:6">
      <c r="A2134" t="s">
        <v>20490</v>
      </c>
      <c r="B2134" t="s">
        <v>21323</v>
      </c>
      <c r="C2134" t="s">
        <v>20491</v>
      </c>
      <c r="E2134" t="s">
        <v>3157</v>
      </c>
    </row>
    <row r="2135" spans="1:6">
      <c r="A2135" t="s">
        <v>12239</v>
      </c>
      <c r="B2135" t="s">
        <v>21332</v>
      </c>
      <c r="C2135" t="s">
        <v>12240</v>
      </c>
      <c r="E2135" t="s">
        <v>11567</v>
      </c>
    </row>
    <row r="2136" spans="1:6">
      <c r="A2136" t="s">
        <v>12309</v>
      </c>
      <c r="B2136" t="s">
        <v>21332</v>
      </c>
      <c r="C2136" t="s">
        <v>12240</v>
      </c>
      <c r="E2136" t="s">
        <v>12310</v>
      </c>
    </row>
    <row r="2137" spans="1:6">
      <c r="A2137" t="s">
        <v>5076</v>
      </c>
      <c r="B2137" t="s">
        <v>21401</v>
      </c>
      <c r="C2137" t="s">
        <v>5077</v>
      </c>
      <c r="D2137" t="s">
        <v>1593</v>
      </c>
      <c r="E2137" t="s">
        <v>5078</v>
      </c>
    </row>
    <row r="2138" spans="1:6">
      <c r="A2138" t="s">
        <v>12171</v>
      </c>
      <c r="B2138" t="s">
        <v>21332</v>
      </c>
      <c r="C2138" t="s">
        <v>12172</v>
      </c>
      <c r="E2138" t="s">
        <v>12173</v>
      </c>
    </row>
    <row r="2139" spans="1:6">
      <c r="A2139" t="s">
        <v>13586</v>
      </c>
      <c r="B2139" t="s">
        <v>21628</v>
      </c>
      <c r="C2139" t="s">
        <v>12172</v>
      </c>
      <c r="D2139" t="s">
        <v>13587</v>
      </c>
      <c r="E2139" t="s">
        <v>13588</v>
      </c>
      <c r="F2139" t="s">
        <v>13589</v>
      </c>
    </row>
    <row r="2140" spans="1:6">
      <c r="A2140" t="s">
        <v>5029</v>
      </c>
      <c r="B2140" t="s">
        <v>21401</v>
      </c>
      <c r="C2140" t="s">
        <v>5030</v>
      </c>
      <c r="E2140" t="s">
        <v>5031</v>
      </c>
    </row>
    <row r="2141" spans="1:6">
      <c r="A2141" t="s">
        <v>12100</v>
      </c>
      <c r="B2141" t="s">
        <v>21332</v>
      </c>
      <c r="C2141" t="s">
        <v>5030</v>
      </c>
      <c r="E2141" t="s">
        <v>12101</v>
      </c>
    </row>
    <row r="2142" spans="1:6">
      <c r="A2142" t="s">
        <v>10853</v>
      </c>
      <c r="B2142" t="s">
        <v>21601</v>
      </c>
      <c r="C2142" t="s">
        <v>1480</v>
      </c>
      <c r="E2142" t="s">
        <v>10854</v>
      </c>
    </row>
    <row r="2143" spans="1:6">
      <c r="A2143" t="s">
        <v>1479</v>
      </c>
      <c r="B2143" t="s">
        <v>21330</v>
      </c>
      <c r="C2143" t="s">
        <v>1480</v>
      </c>
      <c r="D2143" t="s">
        <v>1481</v>
      </c>
      <c r="E2143" t="s">
        <v>1482</v>
      </c>
      <c r="F2143" t="s">
        <v>1483</v>
      </c>
    </row>
    <row r="2144" spans="1:6">
      <c r="A2144" t="s">
        <v>13503</v>
      </c>
      <c r="B2144" t="s">
        <v>21628</v>
      </c>
      <c r="C2144" t="s">
        <v>1480</v>
      </c>
      <c r="D2144" t="s">
        <v>13504</v>
      </c>
      <c r="E2144" t="s">
        <v>13505</v>
      </c>
      <c r="F2144" t="s">
        <v>13506</v>
      </c>
    </row>
    <row r="2145" spans="1:6">
      <c r="A2145" t="s">
        <v>1120</v>
      </c>
      <c r="B2145" t="s">
        <v>21330</v>
      </c>
      <c r="C2145" t="s">
        <v>1121</v>
      </c>
      <c r="E2145" t="s">
        <v>1122</v>
      </c>
    </row>
    <row r="2146" spans="1:6">
      <c r="A2146" t="s">
        <v>11959</v>
      </c>
      <c r="B2146" t="s">
        <v>21332</v>
      </c>
      <c r="C2146" t="s">
        <v>3209</v>
      </c>
      <c r="E2146" t="s">
        <v>11960</v>
      </c>
    </row>
    <row r="2147" spans="1:6">
      <c r="A2147" t="s">
        <v>3208</v>
      </c>
      <c r="B2147" t="s">
        <v>21325</v>
      </c>
      <c r="C2147" t="s">
        <v>3209</v>
      </c>
      <c r="E2147" t="s">
        <v>3210</v>
      </c>
    </row>
    <row r="2148" spans="1:6">
      <c r="A2148" t="s">
        <v>2193</v>
      </c>
      <c r="B2148" t="s">
        <v>21330</v>
      </c>
      <c r="C2148" t="s">
        <v>2194</v>
      </c>
      <c r="E2148" t="s">
        <v>2195</v>
      </c>
    </row>
    <row r="2149" spans="1:6">
      <c r="A2149" t="s">
        <v>2324</v>
      </c>
      <c r="B2149" t="s">
        <v>21330</v>
      </c>
      <c r="C2149" t="s">
        <v>2325</v>
      </c>
      <c r="E2149" t="s">
        <v>2326</v>
      </c>
    </row>
    <row r="2150" spans="1:6">
      <c r="A2150" t="s">
        <v>10877</v>
      </c>
      <c r="B2150" t="s">
        <v>21601</v>
      </c>
      <c r="C2150" t="s">
        <v>10878</v>
      </c>
      <c r="E2150" t="s">
        <v>10879</v>
      </c>
    </row>
    <row r="2151" spans="1:6">
      <c r="A2151" t="s">
        <v>888</v>
      </c>
      <c r="B2151" t="s">
        <v>21330</v>
      </c>
      <c r="C2151" t="s">
        <v>889</v>
      </c>
      <c r="D2151" t="s">
        <v>890</v>
      </c>
      <c r="E2151" t="s">
        <v>891</v>
      </c>
      <c r="F2151" t="s">
        <v>892</v>
      </c>
    </row>
    <row r="2152" spans="1:6">
      <c r="A2152" t="s">
        <v>4983</v>
      </c>
      <c r="B2152" t="s">
        <v>21401</v>
      </c>
      <c r="C2152" t="s">
        <v>4984</v>
      </c>
      <c r="D2152" t="s">
        <v>4348</v>
      </c>
      <c r="E2152" t="s">
        <v>2386</v>
      </c>
    </row>
    <row r="2153" spans="1:6">
      <c r="A2153" t="s">
        <v>11874</v>
      </c>
      <c r="B2153" t="s">
        <v>21332</v>
      </c>
      <c r="C2153" t="s">
        <v>11875</v>
      </c>
      <c r="E2153" t="s">
        <v>11876</v>
      </c>
    </row>
    <row r="2154" spans="1:6">
      <c r="A2154" t="s">
        <v>743</v>
      </c>
      <c r="B2154" t="s">
        <v>21330</v>
      </c>
      <c r="C2154" t="s">
        <v>744</v>
      </c>
      <c r="D2154" t="s">
        <v>745</v>
      </c>
      <c r="E2154" t="s">
        <v>746</v>
      </c>
    </row>
    <row r="2155" spans="1:6">
      <c r="A2155" t="s">
        <v>11818</v>
      </c>
      <c r="B2155" t="s">
        <v>21332</v>
      </c>
      <c r="C2155" t="s">
        <v>11819</v>
      </c>
      <c r="E2155" t="s">
        <v>11820</v>
      </c>
    </row>
    <row r="2156" spans="1:6">
      <c r="A2156" t="s">
        <v>4919</v>
      </c>
      <c r="B2156" t="s">
        <v>21401</v>
      </c>
      <c r="C2156" t="s">
        <v>4920</v>
      </c>
      <c r="E2156" t="s">
        <v>4921</v>
      </c>
    </row>
    <row r="2157" spans="1:6">
      <c r="A2157" t="s">
        <v>13429</v>
      </c>
      <c r="B2157" t="s">
        <v>21628</v>
      </c>
      <c r="C2157" t="s">
        <v>13430</v>
      </c>
      <c r="D2157" t="s">
        <v>13431</v>
      </c>
      <c r="E2157" t="s">
        <v>13432</v>
      </c>
    </row>
    <row r="2158" spans="1:6">
      <c r="A2158" t="s">
        <v>4173</v>
      </c>
      <c r="B2158" t="s">
        <v>21325</v>
      </c>
      <c r="C2158" t="s">
        <v>4174</v>
      </c>
      <c r="E2158" t="s">
        <v>4175</v>
      </c>
    </row>
    <row r="2159" spans="1:6">
      <c r="A2159" t="s">
        <v>4819</v>
      </c>
      <c r="B2159" t="s">
        <v>21401</v>
      </c>
      <c r="C2159" t="s">
        <v>4820</v>
      </c>
      <c r="D2159" t="s">
        <v>4669</v>
      </c>
      <c r="E2159" t="s">
        <v>4821</v>
      </c>
    </row>
    <row r="2160" spans="1:6">
      <c r="A2160" t="s">
        <v>4759</v>
      </c>
      <c r="B2160" t="s">
        <v>21401</v>
      </c>
      <c r="C2160" t="s">
        <v>4760</v>
      </c>
      <c r="D2160" t="s">
        <v>4761</v>
      </c>
      <c r="E2160" t="s">
        <v>4762</v>
      </c>
    </row>
    <row r="2161" spans="1:6">
      <c r="A2161" t="s">
        <v>4707</v>
      </c>
      <c r="B2161" t="s">
        <v>21401</v>
      </c>
      <c r="C2161" t="s">
        <v>4708</v>
      </c>
      <c r="D2161" t="s">
        <v>4709</v>
      </c>
      <c r="E2161" t="s">
        <v>4710</v>
      </c>
    </row>
    <row r="2162" spans="1:6">
      <c r="A2162" t="s">
        <v>20510</v>
      </c>
      <c r="B2162" t="s">
        <v>21323</v>
      </c>
      <c r="C2162" t="s">
        <v>20511</v>
      </c>
      <c r="E2162" t="s">
        <v>3157</v>
      </c>
    </row>
    <row r="2163" spans="1:6">
      <c r="A2163" t="s">
        <v>13360</v>
      </c>
      <c r="B2163" t="s">
        <v>21628</v>
      </c>
      <c r="C2163" t="s">
        <v>13361</v>
      </c>
      <c r="D2163" t="s">
        <v>13362</v>
      </c>
      <c r="E2163" t="s">
        <v>13363</v>
      </c>
      <c r="F2163" t="s">
        <v>13364</v>
      </c>
    </row>
    <row r="2164" spans="1:6">
      <c r="A2164" t="s">
        <v>16055</v>
      </c>
      <c r="B2164" t="s">
        <v>21333</v>
      </c>
      <c r="C2164" t="s">
        <v>13361</v>
      </c>
      <c r="D2164" t="s">
        <v>422</v>
      </c>
      <c r="E2164" t="s">
        <v>5592</v>
      </c>
    </row>
    <row r="2165" spans="1:6">
      <c r="A2165" t="s">
        <v>2463</v>
      </c>
      <c r="B2165" t="s">
        <v>21330</v>
      </c>
      <c r="C2165" t="s">
        <v>2464</v>
      </c>
      <c r="E2165" t="s">
        <v>2465</v>
      </c>
      <c r="F2165" t="s">
        <v>2466</v>
      </c>
    </row>
    <row r="2166" spans="1:6">
      <c r="A2166" t="s">
        <v>13278</v>
      </c>
      <c r="B2166" t="s">
        <v>21628</v>
      </c>
      <c r="C2166" t="s">
        <v>13279</v>
      </c>
      <c r="E2166" t="s">
        <v>13280</v>
      </c>
    </row>
    <row r="2167" spans="1:6">
      <c r="A2167" t="s">
        <v>4623</v>
      </c>
      <c r="B2167" t="s">
        <v>21401</v>
      </c>
      <c r="C2167" t="s">
        <v>4624</v>
      </c>
      <c r="E2167" t="s">
        <v>4625</v>
      </c>
    </row>
    <row r="2168" spans="1:6">
      <c r="A2168" t="s">
        <v>6962</v>
      </c>
      <c r="B2168" t="s">
        <v>21497</v>
      </c>
      <c r="C2168" t="s">
        <v>2180</v>
      </c>
      <c r="D2168" t="s">
        <v>6963</v>
      </c>
      <c r="E2168" t="s">
        <v>6964</v>
      </c>
      <c r="F2168" t="s">
        <v>6965</v>
      </c>
    </row>
    <row r="2169" spans="1:6">
      <c r="A2169" t="s">
        <v>2179</v>
      </c>
      <c r="B2169" t="s">
        <v>21330</v>
      </c>
      <c r="C2169" t="s">
        <v>2180</v>
      </c>
      <c r="D2169" t="s">
        <v>2181</v>
      </c>
      <c r="E2169" t="s">
        <v>2182</v>
      </c>
      <c r="F2169" t="s">
        <v>2183</v>
      </c>
    </row>
    <row r="2170" spans="1:6">
      <c r="A2170" t="s">
        <v>2441</v>
      </c>
      <c r="B2170" t="s">
        <v>21330</v>
      </c>
      <c r="C2170" t="s">
        <v>2442</v>
      </c>
      <c r="D2170" t="s">
        <v>2443</v>
      </c>
      <c r="E2170" t="s">
        <v>2444</v>
      </c>
      <c r="F2170" t="s">
        <v>2445</v>
      </c>
    </row>
    <row r="2171" spans="1:6">
      <c r="A2171" t="s">
        <v>11016</v>
      </c>
      <c r="B2171" t="s">
        <v>21601</v>
      </c>
      <c r="C2171" t="s">
        <v>11017</v>
      </c>
      <c r="D2171" t="s">
        <v>6413</v>
      </c>
      <c r="E2171" t="s">
        <v>11018</v>
      </c>
    </row>
    <row r="2172" spans="1:6">
      <c r="A2172" t="s">
        <v>12580</v>
      </c>
      <c r="B2172" t="s">
        <v>21332</v>
      </c>
      <c r="C2172" t="s">
        <v>12581</v>
      </c>
      <c r="E2172" t="s">
        <v>12582</v>
      </c>
    </row>
    <row r="2173" spans="1:6">
      <c r="A2173" t="s">
        <v>5713</v>
      </c>
      <c r="B2173" t="s">
        <v>21419</v>
      </c>
      <c r="C2173" t="s">
        <v>5714</v>
      </c>
      <c r="E2173" t="s">
        <v>5715</v>
      </c>
      <c r="F2173" t="s">
        <v>5634</v>
      </c>
    </row>
    <row r="2174" spans="1:6">
      <c r="A2174" t="s">
        <v>20529</v>
      </c>
      <c r="B2174" t="s">
        <v>21323</v>
      </c>
      <c r="C2174" t="s">
        <v>20530</v>
      </c>
      <c r="E2174" t="s">
        <v>3157</v>
      </c>
    </row>
    <row r="2175" spans="1:6">
      <c r="A2175" t="s">
        <v>563</v>
      </c>
      <c r="B2175" t="s">
        <v>21330</v>
      </c>
      <c r="C2175" t="s">
        <v>564</v>
      </c>
      <c r="E2175" t="s">
        <v>565</v>
      </c>
    </row>
    <row r="2176" spans="1:6">
      <c r="A2176" t="s">
        <v>12452</v>
      </c>
      <c r="B2176" t="s">
        <v>21332</v>
      </c>
      <c r="C2176" t="s">
        <v>12453</v>
      </c>
      <c r="E2176" t="s">
        <v>12454</v>
      </c>
    </row>
    <row r="2177" spans="1:6">
      <c r="A2177" t="s">
        <v>4579</v>
      </c>
      <c r="B2177" t="s">
        <v>21401</v>
      </c>
      <c r="C2177" t="s">
        <v>4580</v>
      </c>
      <c r="D2177" t="s">
        <v>4310</v>
      </c>
      <c r="E2177" t="s">
        <v>4311</v>
      </c>
    </row>
    <row r="2178" spans="1:6">
      <c r="A2178" t="s">
        <v>13117</v>
      </c>
      <c r="B2178" t="s">
        <v>21628</v>
      </c>
      <c r="C2178" t="s">
        <v>13118</v>
      </c>
      <c r="E2178" t="s">
        <v>13119</v>
      </c>
    </row>
    <row r="2179" spans="1:6">
      <c r="A2179" t="s">
        <v>4531</v>
      </c>
      <c r="B2179" t="s">
        <v>21401</v>
      </c>
      <c r="C2179" t="s">
        <v>4532</v>
      </c>
      <c r="D2179" t="s">
        <v>4533</v>
      </c>
      <c r="E2179" t="s">
        <v>4534</v>
      </c>
    </row>
    <row r="2180" spans="1:6">
      <c r="A2180" t="s">
        <v>12163</v>
      </c>
      <c r="B2180" t="s">
        <v>21332</v>
      </c>
      <c r="C2180" t="s">
        <v>12164</v>
      </c>
      <c r="E2180" t="s">
        <v>12165</v>
      </c>
    </row>
    <row r="2181" spans="1:6">
      <c r="A2181" t="s">
        <v>12085</v>
      </c>
      <c r="B2181" t="s">
        <v>21332</v>
      </c>
      <c r="C2181" t="s">
        <v>12086</v>
      </c>
      <c r="E2181" t="s">
        <v>12087</v>
      </c>
    </row>
    <row r="2182" spans="1:6">
      <c r="A2182" t="s">
        <v>3885</v>
      </c>
      <c r="B2182" t="s">
        <v>21325</v>
      </c>
      <c r="C2182" t="s">
        <v>3886</v>
      </c>
      <c r="E2182" t="s">
        <v>3887</v>
      </c>
    </row>
    <row r="2183" spans="1:6">
      <c r="A2183" t="s">
        <v>4466</v>
      </c>
      <c r="B2183" t="s">
        <v>21401</v>
      </c>
      <c r="C2183" t="s">
        <v>4467</v>
      </c>
      <c r="D2183" t="s">
        <v>4333</v>
      </c>
      <c r="E2183" t="s">
        <v>4468</v>
      </c>
    </row>
    <row r="2184" spans="1:6">
      <c r="A2184" t="s">
        <v>4411</v>
      </c>
      <c r="B2184" t="s">
        <v>21401</v>
      </c>
      <c r="C2184" t="s">
        <v>4412</v>
      </c>
      <c r="D2184" t="s">
        <v>4413</v>
      </c>
      <c r="E2184" t="s">
        <v>4414</v>
      </c>
    </row>
    <row r="2185" spans="1:6">
      <c r="A2185" t="s">
        <v>19970</v>
      </c>
      <c r="B2185" t="s">
        <v>21335</v>
      </c>
      <c r="C2185" t="s">
        <v>19971</v>
      </c>
      <c r="E2185" t="s">
        <v>18283</v>
      </c>
    </row>
    <row r="2186" spans="1:6">
      <c r="A2186" t="s">
        <v>20005</v>
      </c>
      <c r="B2186" t="s">
        <v>21335</v>
      </c>
      <c r="C2186" t="s">
        <v>19971</v>
      </c>
      <c r="E2186" t="s">
        <v>20006</v>
      </c>
    </row>
    <row r="2187" spans="1:6">
      <c r="A2187" t="s">
        <v>3631</v>
      </c>
      <c r="B2187" t="s">
        <v>21325</v>
      </c>
      <c r="C2187" t="s">
        <v>3632</v>
      </c>
      <c r="E2187" t="s">
        <v>3633</v>
      </c>
    </row>
    <row r="2188" spans="1:6">
      <c r="A2188" t="s">
        <v>13945</v>
      </c>
      <c r="B2188" t="s">
        <v>21628</v>
      </c>
      <c r="C2188" t="s">
        <v>13946</v>
      </c>
      <c r="D2188" t="s">
        <v>13947</v>
      </c>
      <c r="E2188" t="s">
        <v>13948</v>
      </c>
    </row>
    <row r="2189" spans="1:6">
      <c r="A2189" t="s">
        <v>20658</v>
      </c>
      <c r="B2189" t="s">
        <v>21323</v>
      </c>
      <c r="C2189" t="s">
        <v>20659</v>
      </c>
      <c r="E2189" t="s">
        <v>3157</v>
      </c>
    </row>
    <row r="2190" spans="1:6">
      <c r="A2190" t="s">
        <v>19207</v>
      </c>
      <c r="B2190" t="s">
        <v>21335</v>
      </c>
      <c r="C2190" t="s">
        <v>19208</v>
      </c>
      <c r="E2190" t="s">
        <v>1100</v>
      </c>
      <c r="F2190" t="s">
        <v>18262</v>
      </c>
    </row>
    <row r="2191" spans="1:6">
      <c r="A2191" t="s">
        <v>721</v>
      </c>
      <c r="B2191" t="s">
        <v>21330</v>
      </c>
      <c r="C2191" t="s">
        <v>722</v>
      </c>
      <c r="D2191" t="s">
        <v>404</v>
      </c>
      <c r="E2191" t="s">
        <v>723</v>
      </c>
      <c r="F2191" t="s">
        <v>724</v>
      </c>
    </row>
    <row r="2192" spans="1:6">
      <c r="A2192" t="s">
        <v>19853</v>
      </c>
      <c r="B2192" t="s">
        <v>21335</v>
      </c>
      <c r="C2192" t="s">
        <v>19854</v>
      </c>
      <c r="E2192" t="s">
        <v>18283</v>
      </c>
    </row>
    <row r="2193" spans="1:6">
      <c r="A2193" t="s">
        <v>4346</v>
      </c>
      <c r="B2193" t="s">
        <v>21401</v>
      </c>
      <c r="C2193" t="s">
        <v>4347</v>
      </c>
      <c r="D2193" t="s">
        <v>4348</v>
      </c>
      <c r="E2193" t="s">
        <v>4349</v>
      </c>
    </row>
    <row r="2194" spans="1:6">
      <c r="A2194" t="s">
        <v>874</v>
      </c>
      <c r="B2194" t="s">
        <v>21330</v>
      </c>
      <c r="C2194" t="s">
        <v>875</v>
      </c>
      <c r="D2194" t="s">
        <v>56</v>
      </c>
      <c r="E2194" t="s">
        <v>876</v>
      </c>
      <c r="F2194" t="s">
        <v>877</v>
      </c>
    </row>
    <row r="2195" spans="1:6">
      <c r="A2195" t="s">
        <v>19587</v>
      </c>
      <c r="B2195" t="s">
        <v>21335</v>
      </c>
      <c r="C2195" t="s">
        <v>19588</v>
      </c>
      <c r="E2195" t="s">
        <v>18345</v>
      </c>
    </row>
    <row r="2196" spans="1:6">
      <c r="A2196" t="s">
        <v>3426</v>
      </c>
      <c r="B2196" t="s">
        <v>21325</v>
      </c>
      <c r="C2196" t="s">
        <v>3427</v>
      </c>
      <c r="E2196" t="s">
        <v>3428</v>
      </c>
    </row>
    <row r="2197" spans="1:6">
      <c r="A2197" t="s">
        <v>3354</v>
      </c>
      <c r="B2197" t="s">
        <v>21325</v>
      </c>
      <c r="C2197" t="s">
        <v>3355</v>
      </c>
      <c r="E2197" t="s">
        <v>3356</v>
      </c>
    </row>
    <row r="2198" spans="1:6">
      <c r="A2198" t="s">
        <v>19793</v>
      </c>
      <c r="B2198" t="s">
        <v>21335</v>
      </c>
      <c r="C2198" t="s">
        <v>19794</v>
      </c>
      <c r="E2198" t="s">
        <v>18323</v>
      </c>
    </row>
    <row r="2199" spans="1:6">
      <c r="A2199" t="s">
        <v>19684</v>
      </c>
      <c r="B2199" t="s">
        <v>21335</v>
      </c>
      <c r="C2199" t="s">
        <v>19685</v>
      </c>
      <c r="E2199" t="s">
        <v>18252</v>
      </c>
    </row>
    <row r="2200" spans="1:6">
      <c r="A2200" t="s">
        <v>18859</v>
      </c>
      <c r="B2200" t="s">
        <v>21335</v>
      </c>
      <c r="C2200" t="s">
        <v>18860</v>
      </c>
      <c r="D2200" t="s">
        <v>18861</v>
      </c>
      <c r="E2200" t="s">
        <v>18862</v>
      </c>
    </row>
    <row r="2201" spans="1:6">
      <c r="A2201" t="s">
        <v>20182</v>
      </c>
      <c r="B2201" t="s">
        <v>21323</v>
      </c>
      <c r="C2201" t="s">
        <v>20183</v>
      </c>
      <c r="E2201" t="s">
        <v>3157</v>
      </c>
    </row>
    <row r="2202" spans="1:6">
      <c r="A2202" t="s">
        <v>3200</v>
      </c>
      <c r="B2202" t="s">
        <v>21325</v>
      </c>
      <c r="C2202" t="s">
        <v>3201</v>
      </c>
      <c r="E2202" t="s">
        <v>3202</v>
      </c>
    </row>
    <row r="2203" spans="1:6">
      <c r="A2203" t="s">
        <v>19564</v>
      </c>
      <c r="B2203" t="s">
        <v>21335</v>
      </c>
      <c r="C2203" t="s">
        <v>19565</v>
      </c>
      <c r="D2203" t="s">
        <v>19566</v>
      </c>
      <c r="E2203" t="s">
        <v>19567</v>
      </c>
    </row>
    <row r="2204" spans="1:6">
      <c r="A2204" t="s">
        <v>6951</v>
      </c>
      <c r="B2204" t="s">
        <v>21497</v>
      </c>
      <c r="C2204" t="s">
        <v>6952</v>
      </c>
      <c r="D2204" t="s">
        <v>6953</v>
      </c>
      <c r="E2204" t="s">
        <v>6954</v>
      </c>
      <c r="F2204" t="s">
        <v>6955</v>
      </c>
    </row>
    <row r="2205" spans="1:6">
      <c r="A2205" t="s">
        <v>4219</v>
      </c>
      <c r="B2205" t="s">
        <v>21325</v>
      </c>
      <c r="C2205" t="s">
        <v>4220</v>
      </c>
      <c r="E2205" t="s">
        <v>4221</v>
      </c>
    </row>
    <row r="2206" spans="1:6">
      <c r="A2206" t="s">
        <v>4977</v>
      </c>
      <c r="B2206" t="s">
        <v>21401</v>
      </c>
      <c r="C2206" t="s">
        <v>4220</v>
      </c>
      <c r="D2206" t="s">
        <v>4628</v>
      </c>
      <c r="E2206" t="s">
        <v>4978</v>
      </c>
    </row>
    <row r="2207" spans="1:6">
      <c r="A2207" t="s">
        <v>11089</v>
      </c>
      <c r="B2207" t="s">
        <v>21601</v>
      </c>
      <c r="C2207" t="s">
        <v>11090</v>
      </c>
      <c r="D2207" t="s">
        <v>11091</v>
      </c>
      <c r="E2207" t="s">
        <v>11092</v>
      </c>
      <c r="F2207" t="s">
        <v>11093</v>
      </c>
    </row>
    <row r="2208" spans="1:6">
      <c r="A2208" t="s">
        <v>19369</v>
      </c>
      <c r="B2208" t="s">
        <v>21335</v>
      </c>
      <c r="C2208" t="s">
        <v>19370</v>
      </c>
      <c r="E2208" t="s">
        <v>18318</v>
      </c>
    </row>
    <row r="2209" spans="1:6">
      <c r="A2209" t="s">
        <v>19107</v>
      </c>
      <c r="B2209" t="s">
        <v>21335</v>
      </c>
      <c r="C2209" t="s">
        <v>19108</v>
      </c>
      <c r="E2209" t="s">
        <v>19109</v>
      </c>
      <c r="F2209" t="s">
        <v>19110</v>
      </c>
    </row>
    <row r="2210" spans="1:6">
      <c r="A2210" t="s">
        <v>18491</v>
      </c>
      <c r="B2210" t="s">
        <v>21335</v>
      </c>
      <c r="C2210" t="s">
        <v>18492</v>
      </c>
      <c r="D2210" t="s">
        <v>2209</v>
      </c>
      <c r="E2210" t="s">
        <v>18260</v>
      </c>
    </row>
    <row r="2211" spans="1:6">
      <c r="A2211" t="s">
        <v>20110</v>
      </c>
      <c r="B2211" t="s">
        <v>21335</v>
      </c>
      <c r="C2211" t="s">
        <v>18492</v>
      </c>
      <c r="E2211" t="s">
        <v>20111</v>
      </c>
    </row>
    <row r="2212" spans="1:6">
      <c r="A2212" t="s">
        <v>3937</v>
      </c>
      <c r="B2212" t="s">
        <v>21325</v>
      </c>
      <c r="C2212" t="s">
        <v>3938</v>
      </c>
      <c r="E2212" t="s">
        <v>3939</v>
      </c>
    </row>
    <row r="2213" spans="1:6">
      <c r="A2213" t="s">
        <v>10413</v>
      </c>
      <c r="B2213" t="s">
        <v>21590</v>
      </c>
      <c r="C2213" t="s">
        <v>10414</v>
      </c>
      <c r="E2213" t="s">
        <v>10415</v>
      </c>
    </row>
    <row r="2214" spans="1:6">
      <c r="A2214" t="s">
        <v>2019</v>
      </c>
      <c r="B2214" t="s">
        <v>21330</v>
      </c>
      <c r="C2214" t="s">
        <v>2020</v>
      </c>
      <c r="E2214" t="s">
        <v>2021</v>
      </c>
    </row>
    <row r="2215" spans="1:6">
      <c r="A2215" t="s">
        <v>1702</v>
      </c>
      <c r="B2215" t="s">
        <v>21330</v>
      </c>
      <c r="C2215" t="s">
        <v>1703</v>
      </c>
      <c r="E2215" t="s">
        <v>1704</v>
      </c>
    </row>
    <row r="2216" spans="1:6">
      <c r="A2216" t="s">
        <v>19664</v>
      </c>
      <c r="B2216" t="s">
        <v>21335</v>
      </c>
      <c r="C2216" t="s">
        <v>1703</v>
      </c>
      <c r="D2216" t="s">
        <v>19665</v>
      </c>
      <c r="E2216" t="s">
        <v>19666</v>
      </c>
      <c r="F2216" t="s">
        <v>19667</v>
      </c>
    </row>
    <row r="2217" spans="1:6">
      <c r="A2217" t="s">
        <v>4872</v>
      </c>
      <c r="B2217" t="s">
        <v>21401</v>
      </c>
      <c r="C2217" t="s">
        <v>4873</v>
      </c>
      <c r="D2217" t="s">
        <v>4874</v>
      </c>
      <c r="E2217" t="s">
        <v>4602</v>
      </c>
    </row>
    <row r="2218" spans="1:6">
      <c r="A2218" t="s">
        <v>19748</v>
      </c>
      <c r="B2218" t="s">
        <v>21335</v>
      </c>
      <c r="C2218" t="s">
        <v>19749</v>
      </c>
      <c r="E2218" t="s">
        <v>18283</v>
      </c>
    </row>
    <row r="2219" spans="1:6">
      <c r="A2219" t="s">
        <v>13878</v>
      </c>
      <c r="B2219" t="s">
        <v>21628</v>
      </c>
      <c r="C2219" t="s">
        <v>13879</v>
      </c>
      <c r="E2219" t="s">
        <v>13880</v>
      </c>
    </row>
    <row r="2220" spans="1:6">
      <c r="A2220" t="s">
        <v>5541</v>
      </c>
      <c r="B2220" t="s">
        <v>21326</v>
      </c>
      <c r="C2220" t="s">
        <v>5542</v>
      </c>
      <c r="D2220" t="s">
        <v>5261</v>
      </c>
      <c r="E2220" t="s">
        <v>5543</v>
      </c>
    </row>
    <row r="2221" spans="1:6">
      <c r="A2221" t="s">
        <v>4812</v>
      </c>
      <c r="B2221" t="s">
        <v>21401</v>
      </c>
      <c r="C2221" t="s">
        <v>4813</v>
      </c>
      <c r="D2221" t="s">
        <v>4814</v>
      </c>
      <c r="E2221" t="s">
        <v>4815</v>
      </c>
    </row>
    <row r="2222" spans="1:6">
      <c r="A2222" t="s">
        <v>19883</v>
      </c>
      <c r="B2222" t="s">
        <v>21335</v>
      </c>
      <c r="C2222" t="s">
        <v>4813</v>
      </c>
      <c r="E2222" t="s">
        <v>19884</v>
      </c>
    </row>
    <row r="2223" spans="1:6">
      <c r="A2223" t="s">
        <v>19475</v>
      </c>
      <c r="B2223" t="s">
        <v>21335</v>
      </c>
      <c r="C2223" t="s">
        <v>19476</v>
      </c>
      <c r="E2223" t="s">
        <v>19477</v>
      </c>
    </row>
    <row r="2224" spans="1:6">
      <c r="A2224" t="s">
        <v>1215</v>
      </c>
      <c r="B2224" t="s">
        <v>21330</v>
      </c>
      <c r="C2224" t="s">
        <v>1216</v>
      </c>
      <c r="E2224" t="s">
        <v>1217</v>
      </c>
    </row>
    <row r="2225" spans="1:6">
      <c r="A2225" t="s">
        <v>19247</v>
      </c>
      <c r="B2225" t="s">
        <v>21335</v>
      </c>
      <c r="C2225" t="s">
        <v>19248</v>
      </c>
      <c r="E2225" t="s">
        <v>18293</v>
      </c>
      <c r="F2225" t="s">
        <v>18294</v>
      </c>
    </row>
    <row r="2226" spans="1:6">
      <c r="A2226" t="s">
        <v>1437</v>
      </c>
      <c r="B2226" t="s">
        <v>21330</v>
      </c>
      <c r="C2226" t="s">
        <v>1438</v>
      </c>
      <c r="E2226" t="s">
        <v>1439</v>
      </c>
      <c r="F2226" t="s">
        <v>1440</v>
      </c>
    </row>
    <row r="2227" spans="1:6">
      <c r="A2227" t="s">
        <v>18400</v>
      </c>
      <c r="B2227" t="s">
        <v>21335</v>
      </c>
      <c r="C2227" t="s">
        <v>18401</v>
      </c>
      <c r="E2227" t="s">
        <v>1423</v>
      </c>
    </row>
    <row r="2228" spans="1:6">
      <c r="A2228" t="s">
        <v>4753</v>
      </c>
      <c r="B2228" t="s">
        <v>21401</v>
      </c>
      <c r="C2228" t="s">
        <v>4754</v>
      </c>
      <c r="E2228" t="s">
        <v>4755</v>
      </c>
    </row>
    <row r="2229" spans="1:6">
      <c r="A2229" t="s">
        <v>19635</v>
      </c>
      <c r="B2229" t="s">
        <v>21335</v>
      </c>
      <c r="C2229" t="s">
        <v>19636</v>
      </c>
      <c r="E2229" t="s">
        <v>18283</v>
      </c>
    </row>
    <row r="2230" spans="1:6">
      <c r="A2230" t="s">
        <v>20267</v>
      </c>
      <c r="B2230" t="s">
        <v>21323</v>
      </c>
      <c r="C2230" t="s">
        <v>20268</v>
      </c>
      <c r="E2230" t="s">
        <v>3157</v>
      </c>
    </row>
    <row r="2231" spans="1:6">
      <c r="A2231" t="s">
        <v>10955</v>
      </c>
      <c r="B2231" t="s">
        <v>21573</v>
      </c>
      <c r="C2231" t="s">
        <v>1891</v>
      </c>
      <c r="D2231" t="s">
        <v>1892</v>
      </c>
      <c r="E2231" t="s">
        <v>1893</v>
      </c>
      <c r="F2231" t="s">
        <v>1894</v>
      </c>
    </row>
    <row r="2232" spans="1:6">
      <c r="A2232" t="s">
        <v>19082</v>
      </c>
      <c r="B2232" t="s">
        <v>21335</v>
      </c>
      <c r="C2232" t="s">
        <v>19083</v>
      </c>
      <c r="E2232" t="s">
        <v>1100</v>
      </c>
      <c r="F2232" t="s">
        <v>18262</v>
      </c>
    </row>
    <row r="2233" spans="1:6">
      <c r="A2233" t="s">
        <v>11815</v>
      </c>
      <c r="B2233" t="s">
        <v>21332</v>
      </c>
      <c r="C2233" t="s">
        <v>11816</v>
      </c>
      <c r="E2233" t="s">
        <v>11817</v>
      </c>
    </row>
    <row r="2234" spans="1:6">
      <c r="A2234" t="s">
        <v>5658</v>
      </c>
      <c r="B2234" t="s">
        <v>21419</v>
      </c>
      <c r="C2234" t="s">
        <v>5659</v>
      </c>
      <c r="E2234" t="s">
        <v>5660</v>
      </c>
    </row>
    <row r="2235" spans="1:6">
      <c r="A2235" t="s">
        <v>18594</v>
      </c>
      <c r="B2235" t="s">
        <v>21335</v>
      </c>
      <c r="C2235" t="s">
        <v>5659</v>
      </c>
      <c r="E2235" t="s">
        <v>18595</v>
      </c>
    </row>
    <row r="2236" spans="1:6">
      <c r="A2236" t="s">
        <v>1197</v>
      </c>
      <c r="B2236" t="s">
        <v>21330</v>
      </c>
      <c r="C2236" t="s">
        <v>1198</v>
      </c>
      <c r="D2236" t="s">
        <v>404</v>
      </c>
      <c r="E2236" t="s">
        <v>1199</v>
      </c>
      <c r="F2236" t="s">
        <v>1200</v>
      </c>
    </row>
    <row r="2237" spans="1:6">
      <c r="A2237" t="s">
        <v>18648</v>
      </c>
      <c r="B2237" t="s">
        <v>21335</v>
      </c>
      <c r="C2237" t="s">
        <v>18649</v>
      </c>
      <c r="E2237" t="s">
        <v>18345</v>
      </c>
    </row>
    <row r="2238" spans="1:6">
      <c r="A2238" t="s">
        <v>13758</v>
      </c>
      <c r="B2238" t="s">
        <v>21628</v>
      </c>
      <c r="C2238" t="s">
        <v>13759</v>
      </c>
      <c r="E2238" t="s">
        <v>13760</v>
      </c>
    </row>
    <row r="2239" spans="1:6">
      <c r="A2239" t="s">
        <v>19696</v>
      </c>
      <c r="B2239" t="s">
        <v>21335</v>
      </c>
      <c r="C2239" t="s">
        <v>19697</v>
      </c>
      <c r="E2239" t="s">
        <v>18323</v>
      </c>
    </row>
    <row r="2240" spans="1:6">
      <c r="A2240" t="s">
        <v>19214</v>
      </c>
      <c r="B2240" t="s">
        <v>21335</v>
      </c>
      <c r="C2240" t="s">
        <v>19215</v>
      </c>
      <c r="E2240" t="s">
        <v>18252</v>
      </c>
    </row>
    <row r="2241" spans="1:10">
      <c r="A2241" t="s">
        <v>20322</v>
      </c>
      <c r="B2241" t="s">
        <v>21323</v>
      </c>
      <c r="C2241" t="s">
        <v>20323</v>
      </c>
      <c r="E2241" t="s">
        <v>3157</v>
      </c>
    </row>
    <row r="2242" spans="1:10">
      <c r="A2242" t="s">
        <v>11736</v>
      </c>
      <c r="B2242" t="s">
        <v>21332</v>
      </c>
      <c r="C2242" t="s">
        <v>11737</v>
      </c>
      <c r="E2242" t="s">
        <v>11738</v>
      </c>
    </row>
    <row r="2243" spans="1:10">
      <c r="A2243" t="s">
        <v>1081</v>
      </c>
      <c r="B2243" t="s">
        <v>21330</v>
      </c>
      <c r="C2243" t="s">
        <v>1082</v>
      </c>
      <c r="E2243" t="s">
        <v>1083</v>
      </c>
    </row>
    <row r="2244" spans="1:10">
      <c r="A2244" t="s">
        <v>11653</v>
      </c>
      <c r="B2244" t="s">
        <v>21332</v>
      </c>
      <c r="C2244" t="s">
        <v>11654</v>
      </c>
      <c r="E2244" t="s">
        <v>11655</v>
      </c>
    </row>
    <row r="2245" spans="1:10">
      <c r="A2245" t="s">
        <v>12672</v>
      </c>
      <c r="B2245" t="s">
        <v>21616</v>
      </c>
      <c r="C2245" t="s">
        <v>12673</v>
      </c>
      <c r="E2245" t="s">
        <v>12674</v>
      </c>
    </row>
    <row r="2246" spans="1:10">
      <c r="A2246" t="s">
        <v>19359</v>
      </c>
      <c r="B2246" t="s">
        <v>21335</v>
      </c>
      <c r="C2246" t="s">
        <v>12673</v>
      </c>
      <c r="E2246" t="s">
        <v>18300</v>
      </c>
    </row>
    <row r="2247" spans="1:10">
      <c r="A2247" t="s">
        <v>19544</v>
      </c>
      <c r="B2247" t="s">
        <v>21335</v>
      </c>
      <c r="C2247" t="s">
        <v>12673</v>
      </c>
      <c r="E2247" t="s">
        <v>18283</v>
      </c>
    </row>
    <row r="2248" spans="1:10">
      <c r="A2248" t="s">
        <v>5782</v>
      </c>
      <c r="B2248" t="s">
        <v>21419</v>
      </c>
      <c r="C2248" t="s">
        <v>859</v>
      </c>
      <c r="D2248" t="s">
        <v>5584</v>
      </c>
      <c r="E2248" t="s">
        <v>5783</v>
      </c>
      <c r="F2248" t="s">
        <v>5784</v>
      </c>
    </row>
    <row r="2249" spans="1:10">
      <c r="A2249" t="s">
        <v>858</v>
      </c>
      <c r="B2249" t="s">
        <v>21330</v>
      </c>
      <c r="C2249" t="s">
        <v>859</v>
      </c>
      <c r="E2249" t="s">
        <v>860</v>
      </c>
    </row>
    <row r="2250" spans="1:10">
      <c r="A2250" t="s">
        <v>3548</v>
      </c>
      <c r="B2250" t="s">
        <v>21325</v>
      </c>
      <c r="C2250" t="s">
        <v>3549</v>
      </c>
      <c r="E2250" t="s">
        <v>3550</v>
      </c>
    </row>
    <row r="2251" spans="1:10">
      <c r="A2251" t="s">
        <v>18806</v>
      </c>
      <c r="B2251" t="s">
        <v>21335</v>
      </c>
      <c r="C2251" t="s">
        <v>18807</v>
      </c>
      <c r="D2251" t="s">
        <v>2209</v>
      </c>
      <c r="E2251" t="s">
        <v>18260</v>
      </c>
    </row>
    <row r="2252" spans="1:10">
      <c r="A2252" t="s">
        <v>19021</v>
      </c>
      <c r="B2252" t="s">
        <v>21335</v>
      </c>
      <c r="C2252" t="s">
        <v>19022</v>
      </c>
      <c r="E2252" t="s">
        <v>18300</v>
      </c>
    </row>
    <row r="2253" spans="1:10">
      <c r="A2253" t="s">
        <v>19228</v>
      </c>
      <c r="B2253" t="s">
        <v>21335</v>
      </c>
      <c r="C2253" t="s">
        <v>19022</v>
      </c>
      <c r="E2253" t="s">
        <v>19229</v>
      </c>
      <c r="F2253" t="s">
        <v>4458</v>
      </c>
      <c r="G2253" t="s">
        <v>19230</v>
      </c>
      <c r="H2253" t="s">
        <v>19231</v>
      </c>
      <c r="I2253" t="s">
        <v>19232</v>
      </c>
      <c r="J2253" t="s">
        <v>19233</v>
      </c>
    </row>
    <row r="2254" spans="1:10">
      <c r="A2254" t="s">
        <v>392</v>
      </c>
      <c r="B2254" t="s">
        <v>21330</v>
      </c>
      <c r="C2254" t="s">
        <v>393</v>
      </c>
      <c r="E2254" t="s">
        <v>394</v>
      </c>
    </row>
    <row r="2255" spans="1:10">
      <c r="A2255" t="s">
        <v>5635</v>
      </c>
      <c r="B2255" t="s">
        <v>21419</v>
      </c>
      <c r="C2255" t="s">
        <v>2419</v>
      </c>
      <c r="D2255" t="s">
        <v>627</v>
      </c>
      <c r="E2255" t="s">
        <v>5636</v>
      </c>
      <c r="F2255" t="s">
        <v>5637</v>
      </c>
    </row>
    <row r="2256" spans="1:10">
      <c r="A2256" t="s">
        <v>12573</v>
      </c>
      <c r="B2256" t="s">
        <v>21332</v>
      </c>
      <c r="C2256" t="s">
        <v>2419</v>
      </c>
      <c r="E2256" t="s">
        <v>12574</v>
      </c>
    </row>
    <row r="2257" spans="1:11">
      <c r="A2257" t="s">
        <v>2418</v>
      </c>
      <c r="B2257" t="s">
        <v>21330</v>
      </c>
      <c r="C2257" t="s">
        <v>2419</v>
      </c>
      <c r="D2257" t="s">
        <v>291</v>
      </c>
      <c r="E2257" t="s">
        <v>2420</v>
      </c>
    </row>
    <row r="2258" spans="1:11">
      <c r="A2258" t="s">
        <v>20143</v>
      </c>
      <c r="B2258" t="s">
        <v>21335</v>
      </c>
      <c r="C2258" t="s">
        <v>20144</v>
      </c>
      <c r="E2258" t="s">
        <v>1423</v>
      </c>
    </row>
    <row r="2259" spans="1:11">
      <c r="A2259" t="s">
        <v>12506</v>
      </c>
      <c r="B2259" t="s">
        <v>21332</v>
      </c>
      <c r="C2259" t="s">
        <v>2284</v>
      </c>
      <c r="E2259" t="s">
        <v>12507</v>
      </c>
    </row>
    <row r="2260" spans="1:11">
      <c r="A2260" t="s">
        <v>2283</v>
      </c>
      <c r="B2260" t="s">
        <v>21330</v>
      </c>
      <c r="C2260" t="s">
        <v>2284</v>
      </c>
      <c r="E2260" t="s">
        <v>1060</v>
      </c>
    </row>
    <row r="2261" spans="1:11">
      <c r="A2261" t="s">
        <v>2280</v>
      </c>
      <c r="B2261" t="s">
        <v>21330</v>
      </c>
      <c r="C2261" t="s">
        <v>2281</v>
      </c>
      <c r="E2261" t="s">
        <v>2282</v>
      </c>
    </row>
    <row r="2262" spans="1:11">
      <c r="A2262" t="s">
        <v>19871</v>
      </c>
      <c r="B2262" t="s">
        <v>21335</v>
      </c>
      <c r="C2262" t="s">
        <v>19872</v>
      </c>
      <c r="E2262" t="s">
        <v>18300</v>
      </c>
    </row>
    <row r="2263" spans="1:11">
      <c r="A2263" t="s">
        <v>19444</v>
      </c>
      <c r="B2263" t="s">
        <v>21335</v>
      </c>
      <c r="C2263" t="s">
        <v>19445</v>
      </c>
      <c r="E2263" t="s">
        <v>18283</v>
      </c>
    </row>
    <row r="2264" spans="1:11">
      <c r="A2264" t="s">
        <v>4524</v>
      </c>
      <c r="B2264" t="s">
        <v>21401</v>
      </c>
      <c r="C2264" t="s">
        <v>4525</v>
      </c>
      <c r="D2264" t="s">
        <v>4526</v>
      </c>
      <c r="E2264" t="s">
        <v>4527</v>
      </c>
    </row>
    <row r="2265" spans="1:11">
      <c r="A2265" t="s">
        <v>20384</v>
      </c>
      <c r="B2265" t="s">
        <v>21323</v>
      </c>
      <c r="C2265" t="s">
        <v>20385</v>
      </c>
      <c r="E2265" t="s">
        <v>3157</v>
      </c>
    </row>
    <row r="2266" spans="1:11">
      <c r="A2266" t="s">
        <v>18950</v>
      </c>
      <c r="B2266" t="s">
        <v>21335</v>
      </c>
      <c r="C2266" t="s">
        <v>18951</v>
      </c>
      <c r="E2266" t="s">
        <v>1100</v>
      </c>
      <c r="F2266" t="s">
        <v>18262</v>
      </c>
    </row>
    <row r="2267" spans="1:11">
      <c r="A2267" t="s">
        <v>12434</v>
      </c>
      <c r="B2267" t="s">
        <v>21332</v>
      </c>
      <c r="C2267" t="s">
        <v>12435</v>
      </c>
      <c r="E2267" t="s">
        <v>12436</v>
      </c>
    </row>
    <row r="2268" spans="1:11">
      <c r="A2268" t="s">
        <v>7492</v>
      </c>
      <c r="B2268" t="s">
        <v>21507</v>
      </c>
      <c r="C2268" t="s">
        <v>7493</v>
      </c>
      <c r="D2268" t="s">
        <v>7494</v>
      </c>
      <c r="E2268" t="s">
        <v>7495</v>
      </c>
      <c r="F2268" t="s">
        <v>1443</v>
      </c>
      <c r="G2268" t="s">
        <v>7496</v>
      </c>
      <c r="H2268" t="s">
        <v>7497</v>
      </c>
      <c r="I2268" t="s">
        <v>7498</v>
      </c>
      <c r="J2268" t="s">
        <v>7499</v>
      </c>
      <c r="K2268" t="s">
        <v>7494</v>
      </c>
    </row>
    <row r="2269" spans="1:11">
      <c r="A2269" t="s">
        <v>11085</v>
      </c>
      <c r="B2269" t="s">
        <v>21601</v>
      </c>
      <c r="C2269" t="s">
        <v>7493</v>
      </c>
      <c r="D2269" t="s">
        <v>7494</v>
      </c>
      <c r="E2269" t="s">
        <v>11086</v>
      </c>
    </row>
    <row r="2270" spans="1:11">
      <c r="A2270" t="s">
        <v>12362</v>
      </c>
      <c r="B2270" t="s">
        <v>21332</v>
      </c>
      <c r="C2270" t="s">
        <v>2152</v>
      </c>
      <c r="E2270" t="s">
        <v>12363</v>
      </c>
    </row>
    <row r="2271" spans="1:11">
      <c r="A2271" t="s">
        <v>2151</v>
      </c>
      <c r="B2271" t="s">
        <v>21330</v>
      </c>
      <c r="C2271" t="s">
        <v>2152</v>
      </c>
      <c r="E2271" t="s">
        <v>2153</v>
      </c>
    </row>
    <row r="2272" spans="1:11">
      <c r="A2272" t="s">
        <v>12293</v>
      </c>
      <c r="B2272" t="s">
        <v>21332</v>
      </c>
      <c r="C2272" t="s">
        <v>12294</v>
      </c>
      <c r="E2272" t="s">
        <v>12295</v>
      </c>
    </row>
    <row r="2273" spans="1:9">
      <c r="A2273" t="s">
        <v>1869</v>
      </c>
      <c r="B2273" t="s">
        <v>21330</v>
      </c>
      <c r="C2273" t="s">
        <v>1870</v>
      </c>
      <c r="E2273" t="s">
        <v>1871</v>
      </c>
    </row>
    <row r="2274" spans="1:9">
      <c r="A2274" t="s">
        <v>1560</v>
      </c>
      <c r="B2274" t="s">
        <v>21330</v>
      </c>
      <c r="C2274" t="s">
        <v>1561</v>
      </c>
      <c r="D2274" t="s">
        <v>404</v>
      </c>
      <c r="E2274" t="s">
        <v>1562</v>
      </c>
      <c r="F2274" t="s">
        <v>1563</v>
      </c>
    </row>
    <row r="2275" spans="1:9">
      <c r="A2275" t="s">
        <v>12663</v>
      </c>
      <c r="B2275" t="s">
        <v>21616</v>
      </c>
      <c r="C2275" t="s">
        <v>1561</v>
      </c>
      <c r="D2275" t="s">
        <v>5190</v>
      </c>
      <c r="E2275" t="s">
        <v>9727</v>
      </c>
    </row>
    <row r="2276" spans="1:9">
      <c r="A2276" t="s">
        <v>2007</v>
      </c>
      <c r="B2276" t="s">
        <v>21330</v>
      </c>
      <c r="C2276" t="s">
        <v>1561</v>
      </c>
      <c r="D2276" t="s">
        <v>404</v>
      </c>
      <c r="E2276" t="s">
        <v>1423</v>
      </c>
      <c r="F2276" t="s">
        <v>1563</v>
      </c>
    </row>
    <row r="2277" spans="1:9">
      <c r="A2277" t="s">
        <v>4455</v>
      </c>
      <c r="B2277" t="s">
        <v>21401</v>
      </c>
      <c r="C2277" t="s">
        <v>4456</v>
      </c>
      <c r="E2277" t="s">
        <v>4457</v>
      </c>
      <c r="F2277" t="s">
        <v>4458</v>
      </c>
      <c r="G2277" t="s">
        <v>4459</v>
      </c>
      <c r="H2277" t="s">
        <v>4460</v>
      </c>
      <c r="I2277" t="s">
        <v>4461</v>
      </c>
    </row>
    <row r="2278" spans="1:9">
      <c r="A2278" t="s">
        <v>18515</v>
      </c>
      <c r="B2278" t="s">
        <v>21335</v>
      </c>
      <c r="C2278" t="s">
        <v>18516</v>
      </c>
      <c r="E2278" t="s">
        <v>18345</v>
      </c>
    </row>
    <row r="2279" spans="1:9">
      <c r="A2279" t="s">
        <v>10871</v>
      </c>
      <c r="B2279" t="s">
        <v>21601</v>
      </c>
      <c r="C2279" t="s">
        <v>10872</v>
      </c>
      <c r="E2279" t="s">
        <v>10873</v>
      </c>
    </row>
    <row r="2280" spans="1:9">
      <c r="A2280" t="s">
        <v>19599</v>
      </c>
      <c r="B2280" t="s">
        <v>21335</v>
      </c>
      <c r="C2280" t="s">
        <v>19600</v>
      </c>
      <c r="E2280" t="s">
        <v>18323</v>
      </c>
    </row>
    <row r="2281" spans="1:9">
      <c r="A2281" t="s">
        <v>19088</v>
      </c>
      <c r="B2281" t="s">
        <v>21335</v>
      </c>
      <c r="C2281" t="s">
        <v>19089</v>
      </c>
      <c r="E2281" t="s">
        <v>18252</v>
      </c>
    </row>
    <row r="2282" spans="1:9">
      <c r="A2282" t="s">
        <v>19321</v>
      </c>
      <c r="B2282" t="s">
        <v>21335</v>
      </c>
      <c r="C2282" t="s">
        <v>19322</v>
      </c>
      <c r="E2282" t="s">
        <v>18283</v>
      </c>
    </row>
    <row r="2283" spans="1:9">
      <c r="A2283" t="s">
        <v>19449</v>
      </c>
      <c r="B2283" t="s">
        <v>21335</v>
      </c>
      <c r="C2283" t="s">
        <v>19322</v>
      </c>
      <c r="E2283" t="s">
        <v>19450</v>
      </c>
    </row>
    <row r="2284" spans="1:9">
      <c r="A2284" t="s">
        <v>20418</v>
      </c>
      <c r="B2284" t="s">
        <v>21323</v>
      </c>
      <c r="C2284" t="s">
        <v>20419</v>
      </c>
      <c r="E2284" t="s">
        <v>3157</v>
      </c>
    </row>
    <row r="2285" spans="1:9">
      <c r="A2285" t="s">
        <v>10836</v>
      </c>
      <c r="B2285" t="s">
        <v>21601</v>
      </c>
      <c r="C2285" t="s">
        <v>10837</v>
      </c>
      <c r="E2285" t="s">
        <v>1924</v>
      </c>
    </row>
    <row r="2286" spans="1:9">
      <c r="A2286" t="s">
        <v>5111</v>
      </c>
      <c r="B2286" t="s">
        <v>21401</v>
      </c>
      <c r="C2286" t="s">
        <v>5112</v>
      </c>
      <c r="D2286" t="s">
        <v>5113</v>
      </c>
      <c r="E2286" t="s">
        <v>5114</v>
      </c>
    </row>
    <row r="2287" spans="1:9">
      <c r="A2287" t="s">
        <v>12078</v>
      </c>
      <c r="B2287" t="s">
        <v>21332</v>
      </c>
      <c r="C2287" t="s">
        <v>5112</v>
      </c>
      <c r="E2287" t="s">
        <v>12079</v>
      </c>
    </row>
    <row r="2288" spans="1:9">
      <c r="A2288" t="s">
        <v>1429</v>
      </c>
      <c r="B2288" t="s">
        <v>21330</v>
      </c>
      <c r="C2288" t="s">
        <v>1430</v>
      </c>
      <c r="D2288" t="s">
        <v>1431</v>
      </c>
      <c r="E2288" t="s">
        <v>1432</v>
      </c>
    </row>
    <row r="2289" spans="1:6">
      <c r="A2289" t="s">
        <v>5500</v>
      </c>
      <c r="B2289" t="s">
        <v>21326</v>
      </c>
      <c r="C2289" t="s">
        <v>5501</v>
      </c>
      <c r="D2289" t="s">
        <v>5329</v>
      </c>
      <c r="E2289" t="s">
        <v>5502</v>
      </c>
    </row>
    <row r="2290" spans="1:6">
      <c r="A2290" t="s">
        <v>13691</v>
      </c>
      <c r="B2290" t="s">
        <v>21628</v>
      </c>
      <c r="C2290" t="s">
        <v>3193</v>
      </c>
      <c r="E2290" t="s">
        <v>13692</v>
      </c>
    </row>
    <row r="2291" spans="1:6">
      <c r="A2291" t="s">
        <v>3192</v>
      </c>
      <c r="B2291" t="s">
        <v>21325</v>
      </c>
      <c r="C2291" t="s">
        <v>3193</v>
      </c>
      <c r="E2291" t="s">
        <v>3194</v>
      </c>
    </row>
    <row r="2292" spans="1:6">
      <c r="A2292" t="s">
        <v>2297</v>
      </c>
      <c r="B2292" t="s">
        <v>21330</v>
      </c>
      <c r="C2292" t="s">
        <v>2298</v>
      </c>
      <c r="D2292" t="s">
        <v>2299</v>
      </c>
      <c r="E2292" t="s">
        <v>2300</v>
      </c>
      <c r="F2292" t="s">
        <v>2301</v>
      </c>
    </row>
    <row r="2293" spans="1:6">
      <c r="A2293" t="s">
        <v>19770</v>
      </c>
      <c r="B2293" t="s">
        <v>21335</v>
      </c>
      <c r="C2293" t="s">
        <v>2298</v>
      </c>
      <c r="E2293" t="s">
        <v>19771</v>
      </c>
    </row>
    <row r="2294" spans="1:6">
      <c r="A2294" t="s">
        <v>19489</v>
      </c>
      <c r="B2294" t="s">
        <v>21335</v>
      </c>
      <c r="C2294" t="s">
        <v>19490</v>
      </c>
      <c r="E2294" t="s">
        <v>19100</v>
      </c>
    </row>
    <row r="2295" spans="1:6">
      <c r="A2295" t="s">
        <v>18686</v>
      </c>
      <c r="B2295" t="s">
        <v>21335</v>
      </c>
      <c r="C2295" t="s">
        <v>18687</v>
      </c>
      <c r="D2295" t="s">
        <v>2209</v>
      </c>
      <c r="E2295" t="s">
        <v>18260</v>
      </c>
    </row>
    <row r="2296" spans="1:6">
      <c r="A2296" t="s">
        <v>1181</v>
      </c>
      <c r="B2296" t="s">
        <v>21330</v>
      </c>
      <c r="C2296" t="s">
        <v>1182</v>
      </c>
      <c r="D2296" t="s">
        <v>291</v>
      </c>
      <c r="E2296" t="s">
        <v>1183</v>
      </c>
    </row>
    <row r="2297" spans="1:6">
      <c r="A2297" t="s">
        <v>13636</v>
      </c>
      <c r="B2297" t="s">
        <v>21628</v>
      </c>
      <c r="C2297" t="s">
        <v>13637</v>
      </c>
      <c r="D2297" t="s">
        <v>13638</v>
      </c>
      <c r="E2297" t="s">
        <v>13639</v>
      </c>
      <c r="F2297" t="s">
        <v>13640</v>
      </c>
    </row>
    <row r="2298" spans="1:6">
      <c r="A2298" t="s">
        <v>843</v>
      </c>
      <c r="B2298" t="s">
        <v>21330</v>
      </c>
      <c r="C2298" t="s">
        <v>844</v>
      </c>
      <c r="E2298" t="s">
        <v>845</v>
      </c>
    </row>
    <row r="2299" spans="1:6">
      <c r="A2299" t="s">
        <v>13575</v>
      </c>
      <c r="B2299" t="s">
        <v>21628</v>
      </c>
      <c r="C2299" t="s">
        <v>844</v>
      </c>
      <c r="E2299" t="s">
        <v>13576</v>
      </c>
    </row>
    <row r="2300" spans="1:6">
      <c r="A2300" t="s">
        <v>11000</v>
      </c>
      <c r="B2300" t="s">
        <v>21601</v>
      </c>
      <c r="C2300" t="s">
        <v>11001</v>
      </c>
      <c r="D2300" t="s">
        <v>11002</v>
      </c>
      <c r="E2300" t="s">
        <v>10953</v>
      </c>
      <c r="F2300" t="s">
        <v>11003</v>
      </c>
    </row>
    <row r="2301" spans="1:6">
      <c r="A2301" t="s">
        <v>19087</v>
      </c>
      <c r="B2301" t="s">
        <v>21335</v>
      </c>
      <c r="C2301" t="s">
        <v>11001</v>
      </c>
      <c r="E2301" t="s">
        <v>18293</v>
      </c>
      <c r="F2301" t="s">
        <v>18294</v>
      </c>
    </row>
    <row r="2302" spans="1:6">
      <c r="A2302" t="s">
        <v>11947</v>
      </c>
      <c r="B2302" t="s">
        <v>21332</v>
      </c>
      <c r="C2302" t="s">
        <v>11948</v>
      </c>
      <c r="E2302" t="s">
        <v>11949</v>
      </c>
    </row>
    <row r="2303" spans="1:6">
      <c r="A2303" t="s">
        <v>18363</v>
      </c>
      <c r="B2303" t="s">
        <v>21335</v>
      </c>
      <c r="C2303" t="s">
        <v>11948</v>
      </c>
      <c r="E2303" t="s">
        <v>9647</v>
      </c>
    </row>
    <row r="2304" spans="1:6">
      <c r="A2304" t="s">
        <v>20040</v>
      </c>
      <c r="B2304" t="s">
        <v>21335</v>
      </c>
      <c r="C2304" t="s">
        <v>20041</v>
      </c>
      <c r="E2304" t="s">
        <v>1423</v>
      </c>
    </row>
    <row r="2305" spans="1:6">
      <c r="A2305" t="s">
        <v>1068</v>
      </c>
      <c r="B2305" t="s">
        <v>21330</v>
      </c>
      <c r="C2305" t="s">
        <v>1069</v>
      </c>
      <c r="E2305" t="s">
        <v>1070</v>
      </c>
    </row>
    <row r="2306" spans="1:6">
      <c r="A2306" t="s">
        <v>10950</v>
      </c>
      <c r="B2306" t="s">
        <v>21601</v>
      </c>
      <c r="C2306" t="s">
        <v>10951</v>
      </c>
      <c r="D2306" t="s">
        <v>10952</v>
      </c>
      <c r="E2306" t="s">
        <v>10953</v>
      </c>
      <c r="F2306" t="s">
        <v>10954</v>
      </c>
    </row>
    <row r="2307" spans="1:6">
      <c r="A2307" t="s">
        <v>19205</v>
      </c>
      <c r="B2307" t="s">
        <v>21335</v>
      </c>
      <c r="C2307" t="s">
        <v>19206</v>
      </c>
      <c r="E2307" t="s">
        <v>18283</v>
      </c>
    </row>
    <row r="2308" spans="1:6">
      <c r="A2308" t="s">
        <v>4909</v>
      </c>
      <c r="B2308" t="s">
        <v>21401</v>
      </c>
      <c r="C2308" t="s">
        <v>4910</v>
      </c>
      <c r="D2308" t="s">
        <v>4911</v>
      </c>
      <c r="E2308" t="s">
        <v>4912</v>
      </c>
    </row>
    <row r="2309" spans="1:6">
      <c r="A2309" t="s">
        <v>20446</v>
      </c>
      <c r="B2309" t="s">
        <v>21323</v>
      </c>
      <c r="C2309" t="s">
        <v>4910</v>
      </c>
      <c r="E2309" t="s">
        <v>3157</v>
      </c>
    </row>
    <row r="2310" spans="1:6">
      <c r="A2310" t="s">
        <v>18808</v>
      </c>
      <c r="B2310" t="s">
        <v>21335</v>
      </c>
      <c r="C2310" t="s">
        <v>18809</v>
      </c>
      <c r="E2310" t="s">
        <v>1100</v>
      </c>
      <c r="F2310" t="s">
        <v>18262</v>
      </c>
    </row>
    <row r="2311" spans="1:6">
      <c r="A2311" t="s">
        <v>3702</v>
      </c>
      <c r="B2311" t="s">
        <v>21325</v>
      </c>
      <c r="C2311" t="s">
        <v>3703</v>
      </c>
      <c r="E2311" t="s">
        <v>3704</v>
      </c>
    </row>
    <row r="2312" spans="1:6">
      <c r="A2312" t="s">
        <v>2393</v>
      </c>
      <c r="B2312" t="s">
        <v>21330</v>
      </c>
      <c r="C2312" t="s">
        <v>2394</v>
      </c>
      <c r="D2312" t="s">
        <v>2395</v>
      </c>
      <c r="E2312" t="s">
        <v>2396</v>
      </c>
    </row>
    <row r="2313" spans="1:6">
      <c r="A2313" t="s">
        <v>3617</v>
      </c>
      <c r="B2313" t="s">
        <v>21325</v>
      </c>
      <c r="C2313" t="s">
        <v>3618</v>
      </c>
      <c r="E2313" t="s">
        <v>3619</v>
      </c>
    </row>
    <row r="2314" spans="1:6">
      <c r="A2314" t="s">
        <v>13413</v>
      </c>
      <c r="B2314" t="s">
        <v>21628</v>
      </c>
      <c r="C2314" t="s">
        <v>13414</v>
      </c>
      <c r="D2314" t="s">
        <v>13415</v>
      </c>
      <c r="E2314" t="s">
        <v>13416</v>
      </c>
    </row>
    <row r="2315" spans="1:6">
      <c r="A2315" t="s">
        <v>19080</v>
      </c>
      <c r="B2315" t="s">
        <v>21335</v>
      </c>
      <c r="C2315" t="s">
        <v>19081</v>
      </c>
      <c r="E2315" t="s">
        <v>18283</v>
      </c>
    </row>
    <row r="2316" spans="1:6">
      <c r="A2316" t="s">
        <v>4806</v>
      </c>
      <c r="B2316" t="s">
        <v>21401</v>
      </c>
      <c r="C2316" t="s">
        <v>4807</v>
      </c>
      <c r="D2316" t="s">
        <v>2928</v>
      </c>
      <c r="E2316" t="s">
        <v>4808</v>
      </c>
    </row>
    <row r="2317" spans="1:6">
      <c r="A2317" t="s">
        <v>13351</v>
      </c>
      <c r="B2317" t="s">
        <v>21628</v>
      </c>
      <c r="C2317" t="s">
        <v>4807</v>
      </c>
      <c r="D2317" t="s">
        <v>13352</v>
      </c>
      <c r="E2317" t="s">
        <v>13353</v>
      </c>
    </row>
    <row r="2318" spans="1:6">
      <c r="A2318" t="s">
        <v>3532</v>
      </c>
      <c r="B2318" t="s">
        <v>21325</v>
      </c>
      <c r="C2318" t="s">
        <v>3533</v>
      </c>
      <c r="E2318" t="s">
        <v>3534</v>
      </c>
    </row>
    <row r="2319" spans="1:6">
      <c r="A2319" t="s">
        <v>11727</v>
      </c>
      <c r="B2319" t="s">
        <v>21332</v>
      </c>
      <c r="C2319" t="s">
        <v>11728</v>
      </c>
      <c r="E2319" t="s">
        <v>11729</v>
      </c>
    </row>
    <row r="2320" spans="1:6">
      <c r="A2320" t="s">
        <v>18392</v>
      </c>
      <c r="B2320" t="s">
        <v>21335</v>
      </c>
      <c r="C2320" t="s">
        <v>18393</v>
      </c>
      <c r="E2320" t="s">
        <v>18345</v>
      </c>
    </row>
    <row r="2321" spans="1:5">
      <c r="A2321" t="s">
        <v>20705</v>
      </c>
      <c r="B2321" t="s">
        <v>21344</v>
      </c>
      <c r="C2321" t="s">
        <v>7091</v>
      </c>
      <c r="D2321" t="s">
        <v>302</v>
      </c>
      <c r="E2321" t="s">
        <v>6954</v>
      </c>
    </row>
    <row r="2322" spans="1:5">
      <c r="A2322" t="s">
        <v>19495</v>
      </c>
      <c r="B2322" t="s">
        <v>21335</v>
      </c>
      <c r="C2322" t="s">
        <v>19496</v>
      </c>
      <c r="E2322" t="s">
        <v>18323</v>
      </c>
    </row>
    <row r="2323" spans="1:5">
      <c r="A2323" t="s">
        <v>18963</v>
      </c>
      <c r="B2323" t="s">
        <v>21335</v>
      </c>
      <c r="C2323" t="s">
        <v>18964</v>
      </c>
      <c r="E2323" t="s">
        <v>18252</v>
      </c>
    </row>
    <row r="2324" spans="1:5">
      <c r="A2324" t="s">
        <v>3470</v>
      </c>
      <c r="B2324" t="s">
        <v>21325</v>
      </c>
      <c r="C2324" t="s">
        <v>3471</v>
      </c>
      <c r="E2324" t="s">
        <v>3472</v>
      </c>
    </row>
    <row r="2325" spans="1:5">
      <c r="A2325" t="s">
        <v>19780</v>
      </c>
      <c r="B2325" t="s">
        <v>21335</v>
      </c>
      <c r="C2325" t="s">
        <v>19781</v>
      </c>
      <c r="E2325" t="s">
        <v>18355</v>
      </c>
    </row>
    <row r="2326" spans="1:5">
      <c r="A2326" t="s">
        <v>20471</v>
      </c>
      <c r="B2326" t="s">
        <v>21323</v>
      </c>
      <c r="C2326" t="s">
        <v>20472</v>
      </c>
      <c r="E2326" t="s">
        <v>3157</v>
      </c>
    </row>
    <row r="2327" spans="1:5">
      <c r="A2327" t="s">
        <v>11505</v>
      </c>
      <c r="B2327" t="s">
        <v>21332</v>
      </c>
      <c r="C2327" t="s">
        <v>11506</v>
      </c>
      <c r="E2327" t="s">
        <v>11507</v>
      </c>
    </row>
    <row r="2328" spans="1:5">
      <c r="A2328" t="s">
        <v>12567</v>
      </c>
      <c r="B2328" t="s">
        <v>21332</v>
      </c>
      <c r="C2328" t="s">
        <v>12568</v>
      </c>
      <c r="E2328" t="s">
        <v>12569</v>
      </c>
    </row>
    <row r="2329" spans="1:5">
      <c r="A2329" t="s">
        <v>3410</v>
      </c>
      <c r="B2329" t="s">
        <v>21325</v>
      </c>
      <c r="C2329" t="s">
        <v>3411</v>
      </c>
      <c r="E2329" t="s">
        <v>3412</v>
      </c>
    </row>
    <row r="2330" spans="1:5">
      <c r="A2330" t="s">
        <v>12420</v>
      </c>
      <c r="B2330" t="s">
        <v>21332</v>
      </c>
      <c r="C2330" t="s">
        <v>12421</v>
      </c>
      <c r="E2330" t="s">
        <v>12422</v>
      </c>
    </row>
    <row r="2331" spans="1:5">
      <c r="A2331" t="s">
        <v>12355</v>
      </c>
      <c r="B2331" t="s">
        <v>21332</v>
      </c>
      <c r="C2331" t="s">
        <v>1677</v>
      </c>
      <c r="E2331" t="s">
        <v>12356</v>
      </c>
    </row>
    <row r="2332" spans="1:5">
      <c r="A2332" t="s">
        <v>1676</v>
      </c>
      <c r="B2332" t="s">
        <v>21330</v>
      </c>
      <c r="C2332" t="s">
        <v>1677</v>
      </c>
      <c r="E2332" t="s">
        <v>1678</v>
      </c>
    </row>
    <row r="2333" spans="1:5">
      <c r="A2333" t="s">
        <v>4700</v>
      </c>
      <c r="B2333" t="s">
        <v>21401</v>
      </c>
      <c r="C2333" t="s">
        <v>4701</v>
      </c>
      <c r="D2333" t="s">
        <v>4550</v>
      </c>
      <c r="E2333" t="s">
        <v>4702</v>
      </c>
    </row>
    <row r="2334" spans="1:5">
      <c r="A2334" t="s">
        <v>5476</v>
      </c>
      <c r="B2334" t="s">
        <v>21326</v>
      </c>
      <c r="C2334" t="s">
        <v>5477</v>
      </c>
      <c r="D2334" t="s">
        <v>5478</v>
      </c>
      <c r="E2334" t="s">
        <v>5479</v>
      </c>
    </row>
    <row r="2335" spans="1:5">
      <c r="A2335" t="s">
        <v>12217</v>
      </c>
      <c r="B2335" t="s">
        <v>21332</v>
      </c>
      <c r="C2335" t="s">
        <v>12218</v>
      </c>
      <c r="E2335" t="s">
        <v>12219</v>
      </c>
    </row>
    <row r="2336" spans="1:5">
      <c r="A2336" t="s">
        <v>18549</v>
      </c>
      <c r="B2336" t="s">
        <v>21335</v>
      </c>
      <c r="C2336" t="s">
        <v>18550</v>
      </c>
      <c r="D2336" t="s">
        <v>2209</v>
      </c>
      <c r="E2336" t="s">
        <v>18260</v>
      </c>
    </row>
    <row r="2337" spans="1:6">
      <c r="A2337" t="s">
        <v>18948</v>
      </c>
      <c r="B2337" t="s">
        <v>21335</v>
      </c>
      <c r="C2337" t="s">
        <v>18949</v>
      </c>
      <c r="E2337" t="s">
        <v>18283</v>
      </c>
    </row>
    <row r="2338" spans="1:6">
      <c r="A2338" t="s">
        <v>3181</v>
      </c>
      <c r="B2338" t="s">
        <v>21325</v>
      </c>
      <c r="C2338" t="s">
        <v>3182</v>
      </c>
      <c r="E2338" t="s">
        <v>3183</v>
      </c>
    </row>
    <row r="2339" spans="1:6">
      <c r="A2339" t="s">
        <v>7424</v>
      </c>
      <c r="B2339" t="s">
        <v>21507</v>
      </c>
      <c r="C2339" t="s">
        <v>7425</v>
      </c>
      <c r="E2339" t="s">
        <v>7426</v>
      </c>
    </row>
    <row r="2340" spans="1:6">
      <c r="A2340" t="s">
        <v>15783</v>
      </c>
      <c r="B2340" t="s">
        <v>21333</v>
      </c>
      <c r="C2340" t="s">
        <v>15784</v>
      </c>
      <c r="E2340" t="s">
        <v>15785</v>
      </c>
      <c r="F2340" t="s">
        <v>15786</v>
      </c>
    </row>
    <row r="2341" spans="1:6">
      <c r="A2341" t="s">
        <v>4268</v>
      </c>
      <c r="B2341" t="s">
        <v>21325</v>
      </c>
      <c r="C2341" t="s">
        <v>4269</v>
      </c>
      <c r="E2341" t="s">
        <v>4270</v>
      </c>
    </row>
    <row r="2342" spans="1:6">
      <c r="A2342" t="s">
        <v>19927</v>
      </c>
      <c r="B2342" t="s">
        <v>21335</v>
      </c>
      <c r="C2342" t="s">
        <v>19928</v>
      </c>
      <c r="E2342" t="s">
        <v>1423</v>
      </c>
    </row>
    <row r="2343" spans="1:6">
      <c r="A2343" t="s">
        <v>7460</v>
      </c>
      <c r="B2343" t="s">
        <v>21507</v>
      </c>
      <c r="C2343" t="s">
        <v>7461</v>
      </c>
      <c r="D2343" t="s">
        <v>7462</v>
      </c>
      <c r="E2343" t="s">
        <v>7463</v>
      </c>
    </row>
    <row r="2344" spans="1:6">
      <c r="A2344" t="s">
        <v>4509</v>
      </c>
      <c r="B2344" t="s">
        <v>21401</v>
      </c>
      <c r="C2344" t="s">
        <v>4510</v>
      </c>
      <c r="D2344" t="s">
        <v>4511</v>
      </c>
      <c r="E2344" t="s">
        <v>4512</v>
      </c>
      <c r="F2344" t="s">
        <v>4513</v>
      </c>
    </row>
    <row r="2345" spans="1:6">
      <c r="A2345" t="s">
        <v>4144</v>
      </c>
      <c r="B2345" t="s">
        <v>21325</v>
      </c>
      <c r="C2345" t="s">
        <v>4145</v>
      </c>
      <c r="E2345" t="s">
        <v>4146</v>
      </c>
    </row>
    <row r="2346" spans="1:6">
      <c r="A2346" t="s">
        <v>5460</v>
      </c>
      <c r="B2346" t="s">
        <v>21326</v>
      </c>
      <c r="C2346" t="s">
        <v>5461</v>
      </c>
      <c r="E2346" t="s">
        <v>5462</v>
      </c>
    </row>
    <row r="2347" spans="1:6">
      <c r="A2347" t="s">
        <v>18804</v>
      </c>
      <c r="B2347" t="s">
        <v>21335</v>
      </c>
      <c r="C2347" t="s">
        <v>18805</v>
      </c>
      <c r="E2347" t="s">
        <v>18283</v>
      </c>
    </row>
    <row r="2348" spans="1:6">
      <c r="A2348" t="s">
        <v>20495</v>
      </c>
      <c r="B2348" t="s">
        <v>21323</v>
      </c>
      <c r="C2348" t="s">
        <v>20496</v>
      </c>
      <c r="E2348" t="s">
        <v>3157</v>
      </c>
    </row>
    <row r="2349" spans="1:6">
      <c r="A2349" t="s">
        <v>12656</v>
      </c>
      <c r="B2349" t="s">
        <v>21616</v>
      </c>
      <c r="C2349" t="s">
        <v>12657</v>
      </c>
      <c r="E2349" t="s">
        <v>12658</v>
      </c>
    </row>
    <row r="2350" spans="1:6">
      <c r="A2350" t="s">
        <v>13266</v>
      </c>
      <c r="B2350" t="s">
        <v>21628</v>
      </c>
      <c r="C2350" t="s">
        <v>13267</v>
      </c>
      <c r="D2350" t="s">
        <v>13268</v>
      </c>
      <c r="E2350" t="s">
        <v>13269</v>
      </c>
      <c r="F2350" t="s">
        <v>13270</v>
      </c>
    </row>
    <row r="2351" spans="1:6">
      <c r="A2351" t="s">
        <v>2374</v>
      </c>
      <c r="B2351" t="s">
        <v>21330</v>
      </c>
      <c r="C2351" t="s">
        <v>2375</v>
      </c>
      <c r="D2351" t="s">
        <v>404</v>
      </c>
      <c r="E2351" t="s">
        <v>2376</v>
      </c>
    </row>
    <row r="2352" spans="1:6">
      <c r="A2352" t="s">
        <v>18688</v>
      </c>
      <c r="B2352" t="s">
        <v>21335</v>
      </c>
      <c r="C2352" t="s">
        <v>2375</v>
      </c>
      <c r="E2352" t="s">
        <v>1100</v>
      </c>
      <c r="F2352" t="s">
        <v>18262</v>
      </c>
    </row>
    <row r="2353" spans="1:6">
      <c r="A2353" t="s">
        <v>491</v>
      </c>
      <c r="B2353" t="s">
        <v>21330</v>
      </c>
      <c r="C2353" t="s">
        <v>492</v>
      </c>
      <c r="D2353" t="s">
        <v>56</v>
      </c>
      <c r="E2353" t="s">
        <v>493</v>
      </c>
    </row>
    <row r="2354" spans="1:6">
      <c r="A2354" t="s">
        <v>655</v>
      </c>
      <c r="B2354" t="s">
        <v>21330</v>
      </c>
      <c r="C2354" t="s">
        <v>656</v>
      </c>
      <c r="D2354" t="s">
        <v>657</v>
      </c>
      <c r="E2354" t="s">
        <v>658</v>
      </c>
      <c r="F2354" t="s">
        <v>659</v>
      </c>
    </row>
    <row r="2355" spans="1:6">
      <c r="A2355" t="s">
        <v>7080</v>
      </c>
      <c r="B2355" t="s">
        <v>21497</v>
      </c>
      <c r="C2355" t="s">
        <v>7081</v>
      </c>
      <c r="E2355" t="s">
        <v>7082</v>
      </c>
      <c r="F2355" t="s">
        <v>7083</v>
      </c>
    </row>
    <row r="2356" spans="1:6">
      <c r="A2356" t="s">
        <v>20687</v>
      </c>
      <c r="B2356" t="s">
        <v>21324</v>
      </c>
      <c r="C2356" t="s">
        <v>20688</v>
      </c>
      <c r="D2356" t="s">
        <v>20679</v>
      </c>
      <c r="E2356" t="s">
        <v>20689</v>
      </c>
    </row>
    <row r="2357" spans="1:6">
      <c r="A2357" t="s">
        <v>12003</v>
      </c>
      <c r="B2357" t="s">
        <v>21332</v>
      </c>
      <c r="C2357" t="s">
        <v>12004</v>
      </c>
      <c r="E2357" t="s">
        <v>12005</v>
      </c>
    </row>
    <row r="2358" spans="1:6">
      <c r="A2358" t="s">
        <v>11932</v>
      </c>
      <c r="B2358" t="s">
        <v>21332</v>
      </c>
      <c r="C2358" t="s">
        <v>11933</v>
      </c>
      <c r="E2358" t="s">
        <v>11934</v>
      </c>
    </row>
    <row r="2359" spans="1:6">
      <c r="A2359" t="s">
        <v>20732</v>
      </c>
      <c r="B2359" t="s">
        <v>21344</v>
      </c>
      <c r="C2359" t="s">
        <v>947</v>
      </c>
      <c r="E2359" t="s">
        <v>7036</v>
      </c>
    </row>
    <row r="2360" spans="1:6">
      <c r="A2360" t="s">
        <v>946</v>
      </c>
      <c r="B2360" t="s">
        <v>21391</v>
      </c>
      <c r="C2360" t="s">
        <v>947</v>
      </c>
      <c r="E2360" t="s">
        <v>948</v>
      </c>
      <c r="F2360" t="s">
        <v>949</v>
      </c>
    </row>
    <row r="2361" spans="1:6">
      <c r="A2361" t="s">
        <v>11862</v>
      </c>
      <c r="B2361" t="s">
        <v>21332</v>
      </c>
      <c r="C2361" t="s">
        <v>947</v>
      </c>
      <c r="E2361" t="s">
        <v>11863</v>
      </c>
    </row>
    <row r="2362" spans="1:6">
      <c r="A2362" t="s">
        <v>13191</v>
      </c>
      <c r="B2362" t="s">
        <v>21628</v>
      </c>
      <c r="C2362" t="s">
        <v>13192</v>
      </c>
      <c r="E2362" t="s">
        <v>13193</v>
      </c>
      <c r="F2362" t="s">
        <v>13194</v>
      </c>
    </row>
    <row r="2363" spans="1:6">
      <c r="A2363" t="s">
        <v>4394</v>
      </c>
      <c r="B2363" t="s">
        <v>21401</v>
      </c>
      <c r="C2363" t="s">
        <v>2114</v>
      </c>
      <c r="D2363" t="s">
        <v>4348</v>
      </c>
      <c r="E2363" t="s">
        <v>4395</v>
      </c>
    </row>
    <row r="2364" spans="1:6">
      <c r="A2364" t="s">
        <v>11797</v>
      </c>
      <c r="B2364" t="s">
        <v>21332</v>
      </c>
      <c r="C2364" t="s">
        <v>2114</v>
      </c>
      <c r="E2364" t="s">
        <v>11798</v>
      </c>
    </row>
    <row r="2365" spans="1:6">
      <c r="A2365" t="s">
        <v>2113</v>
      </c>
      <c r="B2365" t="s">
        <v>21330</v>
      </c>
      <c r="C2365" t="s">
        <v>2114</v>
      </c>
      <c r="D2365" t="s">
        <v>404</v>
      </c>
      <c r="E2365" t="s">
        <v>2115</v>
      </c>
      <c r="F2365" t="s">
        <v>2116</v>
      </c>
    </row>
    <row r="2366" spans="1:6">
      <c r="A2366" t="s">
        <v>20134</v>
      </c>
      <c r="B2366" t="s">
        <v>21335</v>
      </c>
      <c r="C2366" t="s">
        <v>20135</v>
      </c>
      <c r="E2366" t="s">
        <v>18345</v>
      </c>
    </row>
    <row r="2367" spans="1:6">
      <c r="A2367" t="s">
        <v>7063</v>
      </c>
      <c r="B2367" t="s">
        <v>21497</v>
      </c>
      <c r="C2367" t="s">
        <v>1055</v>
      </c>
      <c r="D2367" t="s">
        <v>2107</v>
      </c>
      <c r="E2367" t="s">
        <v>7064</v>
      </c>
      <c r="F2367" t="s">
        <v>7065</v>
      </c>
    </row>
    <row r="2368" spans="1:6">
      <c r="A2368" t="s">
        <v>1054</v>
      </c>
      <c r="B2368" t="s">
        <v>21330</v>
      </c>
      <c r="C2368" t="s">
        <v>1055</v>
      </c>
      <c r="E2368" t="s">
        <v>1056</v>
      </c>
      <c r="F2368" t="s">
        <v>1057</v>
      </c>
    </row>
    <row r="2369" spans="1:6">
      <c r="A2369" t="s">
        <v>16454</v>
      </c>
      <c r="B2369" t="s">
        <v>21333</v>
      </c>
      <c r="C2369" t="s">
        <v>1055</v>
      </c>
      <c r="D2369" t="s">
        <v>650</v>
      </c>
      <c r="E2369" t="s">
        <v>16455</v>
      </c>
      <c r="F2369" t="s">
        <v>16456</v>
      </c>
    </row>
    <row r="2370" spans="1:6">
      <c r="A2370" t="s">
        <v>11642</v>
      </c>
      <c r="B2370" t="s">
        <v>21332</v>
      </c>
      <c r="C2370" t="s">
        <v>11643</v>
      </c>
      <c r="E2370" t="s">
        <v>11644</v>
      </c>
    </row>
    <row r="2371" spans="1:6">
      <c r="A2371" t="s">
        <v>11718</v>
      </c>
      <c r="B2371" t="s">
        <v>21332</v>
      </c>
      <c r="C2371" t="s">
        <v>11643</v>
      </c>
      <c r="E2371" t="s">
        <v>11719</v>
      </c>
    </row>
    <row r="2372" spans="1:6">
      <c r="A2372" t="s">
        <v>6945</v>
      </c>
      <c r="B2372" t="s">
        <v>21497</v>
      </c>
      <c r="C2372" t="s">
        <v>6946</v>
      </c>
      <c r="E2372" t="s">
        <v>6947</v>
      </c>
      <c r="F2372" t="s">
        <v>6948</v>
      </c>
    </row>
    <row r="2373" spans="1:6">
      <c r="A2373" t="s">
        <v>19384</v>
      </c>
      <c r="B2373" t="s">
        <v>21335</v>
      </c>
      <c r="C2373" t="s">
        <v>6946</v>
      </c>
      <c r="E2373" t="s">
        <v>18323</v>
      </c>
    </row>
    <row r="2374" spans="1:6">
      <c r="A2374" t="s">
        <v>20695</v>
      </c>
      <c r="B2374" t="s">
        <v>21324</v>
      </c>
      <c r="C2374" t="s">
        <v>1831</v>
      </c>
      <c r="D2374" t="s">
        <v>20679</v>
      </c>
      <c r="E2374" t="s">
        <v>20696</v>
      </c>
    </row>
    <row r="2375" spans="1:6">
      <c r="A2375" t="s">
        <v>1830</v>
      </c>
      <c r="B2375" t="s">
        <v>21330</v>
      </c>
      <c r="C2375" t="s">
        <v>1831</v>
      </c>
      <c r="E2375" t="s">
        <v>1832</v>
      </c>
    </row>
    <row r="2376" spans="1:6">
      <c r="A2376" t="s">
        <v>15794</v>
      </c>
      <c r="B2376" t="s">
        <v>21333</v>
      </c>
      <c r="C2376" t="s">
        <v>1831</v>
      </c>
      <c r="E2376" t="s">
        <v>15795</v>
      </c>
    </row>
    <row r="2377" spans="1:6">
      <c r="A2377" t="s">
        <v>4331</v>
      </c>
      <c r="B2377" t="s">
        <v>21401</v>
      </c>
      <c r="C2377" t="s">
        <v>4332</v>
      </c>
      <c r="D2377" t="s">
        <v>4333</v>
      </c>
      <c r="E2377" t="s">
        <v>4334</v>
      </c>
    </row>
    <row r="2378" spans="1:6">
      <c r="A2378" t="s">
        <v>11582</v>
      </c>
      <c r="B2378" t="s">
        <v>21332</v>
      </c>
      <c r="C2378" t="s">
        <v>11583</v>
      </c>
      <c r="E2378" t="s">
        <v>1060</v>
      </c>
    </row>
    <row r="2379" spans="1:6">
      <c r="A2379" t="s">
        <v>18821</v>
      </c>
      <c r="B2379" t="s">
        <v>21335</v>
      </c>
      <c r="C2379" t="s">
        <v>11583</v>
      </c>
      <c r="E2379" t="s">
        <v>18252</v>
      </c>
    </row>
    <row r="2380" spans="1:6">
      <c r="A2380" t="s">
        <v>7045</v>
      </c>
      <c r="B2380" t="s">
        <v>21497</v>
      </c>
      <c r="C2380" t="s">
        <v>2528</v>
      </c>
      <c r="E2380" t="s">
        <v>7046</v>
      </c>
      <c r="F2380" t="s">
        <v>7047</v>
      </c>
    </row>
    <row r="2381" spans="1:6">
      <c r="A2381" t="s">
        <v>2527</v>
      </c>
      <c r="B2381" t="s">
        <v>21330</v>
      </c>
      <c r="C2381" t="s">
        <v>2528</v>
      </c>
      <c r="D2381" t="s">
        <v>56</v>
      </c>
      <c r="E2381" t="s">
        <v>1423</v>
      </c>
    </row>
    <row r="2382" spans="1:6">
      <c r="A2382" t="s">
        <v>20683</v>
      </c>
      <c r="B2382" t="s">
        <v>21324</v>
      </c>
      <c r="C2382" t="s">
        <v>20684</v>
      </c>
      <c r="D2382" t="s">
        <v>20679</v>
      </c>
      <c r="E2382" t="s">
        <v>20685</v>
      </c>
    </row>
    <row r="2383" spans="1:6">
      <c r="A2383" t="s">
        <v>5105</v>
      </c>
      <c r="B2383" t="s">
        <v>21401</v>
      </c>
      <c r="C2383" t="s">
        <v>5106</v>
      </c>
      <c r="D2383" t="s">
        <v>4422</v>
      </c>
      <c r="E2383" t="s">
        <v>5107</v>
      </c>
    </row>
    <row r="2384" spans="1:6">
      <c r="A2384" t="s">
        <v>7051</v>
      </c>
      <c r="B2384" t="s">
        <v>21497</v>
      </c>
      <c r="C2384" t="s">
        <v>5106</v>
      </c>
      <c r="E2384" t="s">
        <v>7052</v>
      </c>
      <c r="F2384" t="s">
        <v>7052</v>
      </c>
    </row>
    <row r="2385" spans="1:11">
      <c r="A2385" t="s">
        <v>20677</v>
      </c>
      <c r="B2385" t="s">
        <v>21324</v>
      </c>
      <c r="C2385" t="s">
        <v>20678</v>
      </c>
      <c r="D2385" t="s">
        <v>20679</v>
      </c>
      <c r="E2385" t="s">
        <v>20680</v>
      </c>
    </row>
    <row r="2386" spans="1:11">
      <c r="A2386" t="s">
        <v>5056</v>
      </c>
      <c r="B2386" t="s">
        <v>21401</v>
      </c>
      <c r="C2386" t="s">
        <v>5057</v>
      </c>
      <c r="D2386" t="s">
        <v>5058</v>
      </c>
      <c r="E2386" t="s">
        <v>5059</v>
      </c>
    </row>
    <row r="2387" spans="1:11">
      <c r="A2387" t="s">
        <v>1271</v>
      </c>
      <c r="B2387" t="s">
        <v>21330</v>
      </c>
      <c r="C2387" t="s">
        <v>1272</v>
      </c>
      <c r="E2387" t="s">
        <v>1273</v>
      </c>
      <c r="F2387" t="s">
        <v>1274</v>
      </c>
    </row>
    <row r="2388" spans="1:11">
      <c r="A2388" t="s">
        <v>20515</v>
      </c>
      <c r="B2388" t="s">
        <v>21323</v>
      </c>
      <c r="C2388" t="s">
        <v>20516</v>
      </c>
      <c r="E2388" t="s">
        <v>3157</v>
      </c>
    </row>
    <row r="2389" spans="1:11">
      <c r="A2389" t="s">
        <v>13105</v>
      </c>
      <c r="B2389" t="s">
        <v>21628</v>
      </c>
      <c r="C2389" t="s">
        <v>13106</v>
      </c>
      <c r="E2389" t="s">
        <v>13107</v>
      </c>
    </row>
    <row r="2390" spans="1:11">
      <c r="A2390" t="s">
        <v>15445</v>
      </c>
      <c r="B2390" t="s">
        <v>21333</v>
      </c>
      <c r="C2390" t="s">
        <v>15446</v>
      </c>
      <c r="D2390" t="s">
        <v>15046</v>
      </c>
      <c r="E2390" t="s">
        <v>15447</v>
      </c>
    </row>
    <row r="2391" spans="1:11">
      <c r="A2391" t="s">
        <v>1649</v>
      </c>
      <c r="B2391" t="s">
        <v>21330</v>
      </c>
      <c r="C2391" t="s">
        <v>1650</v>
      </c>
      <c r="E2391" t="s">
        <v>1651</v>
      </c>
    </row>
    <row r="2392" spans="1:11">
      <c r="A2392" t="s">
        <v>15044</v>
      </c>
      <c r="B2392" t="s">
        <v>21333</v>
      </c>
      <c r="C2392" t="s">
        <v>15045</v>
      </c>
      <c r="D2392" t="s">
        <v>15046</v>
      </c>
      <c r="E2392" t="s">
        <v>15047</v>
      </c>
    </row>
    <row r="2393" spans="1:11">
      <c r="A2393" t="s">
        <v>14678</v>
      </c>
      <c r="B2393" t="s">
        <v>21333</v>
      </c>
      <c r="C2393" t="s">
        <v>14679</v>
      </c>
      <c r="E2393" t="s">
        <v>14680</v>
      </c>
    </row>
    <row r="2394" spans="1:11">
      <c r="A2394" t="s">
        <v>2257</v>
      </c>
      <c r="B2394" t="s">
        <v>21330</v>
      </c>
      <c r="C2394" t="s">
        <v>2258</v>
      </c>
      <c r="E2394" t="s">
        <v>903</v>
      </c>
    </row>
    <row r="2395" spans="1:11">
      <c r="A2395" t="s">
        <v>10892</v>
      </c>
      <c r="B2395" t="s">
        <v>21601</v>
      </c>
      <c r="C2395" t="s">
        <v>10893</v>
      </c>
      <c r="D2395" t="s">
        <v>1610</v>
      </c>
      <c r="E2395" t="s">
        <v>10894</v>
      </c>
    </row>
    <row r="2396" spans="1:11">
      <c r="A2396" t="s">
        <v>18684</v>
      </c>
      <c r="B2396" t="s">
        <v>21335</v>
      </c>
      <c r="C2396" t="s">
        <v>18685</v>
      </c>
      <c r="E2396" t="s">
        <v>18283</v>
      </c>
    </row>
    <row r="2397" spans="1:11">
      <c r="A2397" t="s">
        <v>5405</v>
      </c>
      <c r="B2397" t="s">
        <v>21326</v>
      </c>
      <c r="C2397" t="s">
        <v>5406</v>
      </c>
      <c r="D2397" t="s">
        <v>5261</v>
      </c>
      <c r="E2397" t="s">
        <v>5407</v>
      </c>
    </row>
    <row r="2398" spans="1:11">
      <c r="A2398" t="s">
        <v>12404</v>
      </c>
      <c r="B2398" t="s">
        <v>21332</v>
      </c>
      <c r="C2398" t="s">
        <v>12405</v>
      </c>
      <c r="E2398" t="s">
        <v>12406</v>
      </c>
    </row>
    <row r="2399" spans="1:11">
      <c r="A2399" t="s">
        <v>17362</v>
      </c>
      <c r="B2399" t="s">
        <v>21333</v>
      </c>
      <c r="C2399" t="s">
        <v>12405</v>
      </c>
      <c r="E2399" t="s">
        <v>17363</v>
      </c>
      <c r="F2399" t="s">
        <v>17364</v>
      </c>
      <c r="G2399" t="s">
        <v>17365</v>
      </c>
      <c r="H2399" t="s">
        <v>17366</v>
      </c>
      <c r="I2399" t="s">
        <v>17367</v>
      </c>
      <c r="J2399" t="s">
        <v>17368</v>
      </c>
      <c r="K2399" t="s">
        <v>17369</v>
      </c>
    </row>
    <row r="2400" spans="1:11">
      <c r="A2400" t="s">
        <v>1153</v>
      </c>
      <c r="B2400" t="s">
        <v>21330</v>
      </c>
      <c r="C2400" t="s">
        <v>1154</v>
      </c>
      <c r="D2400" t="s">
        <v>1155</v>
      </c>
      <c r="E2400" t="s">
        <v>1156</v>
      </c>
    </row>
    <row r="2401" spans="1:6">
      <c r="A2401" t="s">
        <v>18570</v>
      </c>
      <c r="B2401" t="s">
        <v>21335</v>
      </c>
      <c r="C2401" t="s">
        <v>18571</v>
      </c>
      <c r="E2401" t="s">
        <v>18318</v>
      </c>
    </row>
    <row r="2402" spans="1:6">
      <c r="A2402" t="s">
        <v>18423</v>
      </c>
      <c r="B2402" t="s">
        <v>21335</v>
      </c>
      <c r="C2402" t="s">
        <v>18424</v>
      </c>
      <c r="D2402" t="s">
        <v>2209</v>
      </c>
      <c r="E2402" t="s">
        <v>18260</v>
      </c>
    </row>
    <row r="2403" spans="1:6">
      <c r="A2403" t="s">
        <v>3605</v>
      </c>
      <c r="B2403" t="s">
        <v>21325</v>
      </c>
      <c r="C2403" t="s">
        <v>3606</v>
      </c>
      <c r="E2403" t="s">
        <v>3607</v>
      </c>
    </row>
    <row r="2404" spans="1:6">
      <c r="A2404" t="s">
        <v>15581</v>
      </c>
      <c r="B2404" t="s">
        <v>21333</v>
      </c>
      <c r="C2404" t="s">
        <v>15582</v>
      </c>
      <c r="E2404" t="s">
        <v>15583</v>
      </c>
    </row>
    <row r="2405" spans="1:6">
      <c r="A2405" t="s">
        <v>18958</v>
      </c>
      <c r="B2405" t="s">
        <v>21335</v>
      </c>
      <c r="C2405" t="s">
        <v>18959</v>
      </c>
      <c r="E2405" t="s">
        <v>18293</v>
      </c>
      <c r="F2405" t="s">
        <v>18294</v>
      </c>
    </row>
    <row r="2406" spans="1:6">
      <c r="A2406" t="s">
        <v>15237</v>
      </c>
      <c r="B2406" t="s">
        <v>21333</v>
      </c>
      <c r="C2406" t="s">
        <v>15238</v>
      </c>
      <c r="E2406" t="s">
        <v>15239</v>
      </c>
    </row>
    <row r="2407" spans="1:6">
      <c r="A2407" t="s">
        <v>17670</v>
      </c>
      <c r="B2407" t="s">
        <v>21333</v>
      </c>
      <c r="C2407" t="s">
        <v>17671</v>
      </c>
      <c r="E2407" t="s">
        <v>17672</v>
      </c>
      <c r="F2407" t="s">
        <v>17673</v>
      </c>
    </row>
    <row r="2408" spans="1:6">
      <c r="A2408" t="s">
        <v>13051</v>
      </c>
      <c r="B2408" t="s">
        <v>21628</v>
      </c>
      <c r="C2408" t="s">
        <v>13052</v>
      </c>
      <c r="D2408" t="s">
        <v>13053</v>
      </c>
      <c r="E2408" t="s">
        <v>13054</v>
      </c>
      <c r="F2408" t="s">
        <v>13055</v>
      </c>
    </row>
    <row r="2409" spans="1:6">
      <c r="A2409" t="s">
        <v>19823</v>
      </c>
      <c r="B2409" t="s">
        <v>21335</v>
      </c>
      <c r="C2409" t="s">
        <v>19824</v>
      </c>
      <c r="E2409" t="s">
        <v>1423</v>
      </c>
    </row>
    <row r="2410" spans="1:6">
      <c r="A2410" t="s">
        <v>14869</v>
      </c>
      <c r="B2410" t="s">
        <v>21333</v>
      </c>
      <c r="C2410" t="s">
        <v>14870</v>
      </c>
      <c r="E2410" t="s">
        <v>14871</v>
      </c>
    </row>
    <row r="2411" spans="1:6">
      <c r="A2411" t="s">
        <v>3407</v>
      </c>
      <c r="B2411" t="s">
        <v>21325</v>
      </c>
      <c r="C2411" t="s">
        <v>3408</v>
      </c>
      <c r="E2411" t="s">
        <v>3409</v>
      </c>
    </row>
    <row r="2412" spans="1:6">
      <c r="A2412" t="s">
        <v>3327</v>
      </c>
      <c r="B2412" t="s">
        <v>21325</v>
      </c>
      <c r="C2412" t="s">
        <v>3328</v>
      </c>
      <c r="E2412" t="s">
        <v>3165</v>
      </c>
    </row>
    <row r="2413" spans="1:6">
      <c r="A2413" t="s">
        <v>18547</v>
      </c>
      <c r="B2413" t="s">
        <v>21335</v>
      </c>
      <c r="C2413" t="s">
        <v>18548</v>
      </c>
      <c r="E2413" t="s">
        <v>18283</v>
      </c>
    </row>
    <row r="2414" spans="1:6">
      <c r="A2414" t="s">
        <v>3163</v>
      </c>
      <c r="B2414" t="s">
        <v>21325</v>
      </c>
      <c r="C2414" t="s">
        <v>3164</v>
      </c>
      <c r="E2414" t="s">
        <v>3165</v>
      </c>
    </row>
    <row r="2415" spans="1:6">
      <c r="A2415" t="s">
        <v>20540</v>
      </c>
      <c r="B2415" t="s">
        <v>21323</v>
      </c>
      <c r="C2415" t="s">
        <v>20541</v>
      </c>
      <c r="E2415" t="s">
        <v>3157</v>
      </c>
    </row>
    <row r="2416" spans="1:6">
      <c r="A2416" t="s">
        <v>4132</v>
      </c>
      <c r="B2416" t="s">
        <v>21325</v>
      </c>
      <c r="C2416" t="s">
        <v>4133</v>
      </c>
      <c r="E2416" t="s">
        <v>4134</v>
      </c>
    </row>
    <row r="2417" spans="1:10">
      <c r="A2417" t="s">
        <v>17136</v>
      </c>
      <c r="B2417" t="s">
        <v>21333</v>
      </c>
      <c r="C2417" t="s">
        <v>17137</v>
      </c>
      <c r="E2417" t="s">
        <v>17138</v>
      </c>
    </row>
    <row r="2418" spans="1:10">
      <c r="A2418" t="s">
        <v>18551</v>
      </c>
      <c r="B2418" t="s">
        <v>21335</v>
      </c>
      <c r="C2418" t="s">
        <v>17137</v>
      </c>
      <c r="E2418" t="s">
        <v>1100</v>
      </c>
      <c r="F2418" t="s">
        <v>18262</v>
      </c>
    </row>
    <row r="2419" spans="1:10">
      <c r="A2419" t="s">
        <v>4902</v>
      </c>
      <c r="B2419" t="s">
        <v>21401</v>
      </c>
      <c r="C2419" t="s">
        <v>4903</v>
      </c>
      <c r="D2419" t="s">
        <v>4348</v>
      </c>
      <c r="E2419" t="s">
        <v>4904</v>
      </c>
    </row>
    <row r="2420" spans="1:10">
      <c r="A2420" t="s">
        <v>16724</v>
      </c>
      <c r="B2420" t="s">
        <v>21333</v>
      </c>
      <c r="C2420" t="s">
        <v>16725</v>
      </c>
      <c r="E2420" t="s">
        <v>16726</v>
      </c>
    </row>
    <row r="2421" spans="1:10">
      <c r="A2421" t="s">
        <v>12983</v>
      </c>
      <c r="B2421" t="s">
        <v>21628</v>
      </c>
      <c r="C2421" t="s">
        <v>12984</v>
      </c>
      <c r="D2421" t="s">
        <v>12985</v>
      </c>
      <c r="E2421" t="s">
        <v>12986</v>
      </c>
    </row>
    <row r="2422" spans="1:10">
      <c r="A2422" t="s">
        <v>7025</v>
      </c>
      <c r="B2422" t="s">
        <v>21497</v>
      </c>
      <c r="C2422" t="s">
        <v>7026</v>
      </c>
      <c r="E2422" t="s">
        <v>7027</v>
      </c>
    </row>
    <row r="2423" spans="1:10">
      <c r="A2423" t="s">
        <v>6994</v>
      </c>
      <c r="B2423" t="s">
        <v>21497</v>
      </c>
      <c r="C2423" t="s">
        <v>6995</v>
      </c>
      <c r="E2423" t="s">
        <v>6996</v>
      </c>
    </row>
    <row r="2424" spans="1:10">
      <c r="A2424" t="s">
        <v>16411</v>
      </c>
      <c r="B2424" t="s">
        <v>21333</v>
      </c>
      <c r="C2424" t="s">
        <v>6995</v>
      </c>
      <c r="D2424" t="s">
        <v>14804</v>
      </c>
      <c r="E2424" t="s">
        <v>16412</v>
      </c>
    </row>
    <row r="2425" spans="1:10">
      <c r="A2425" t="s">
        <v>799</v>
      </c>
      <c r="B2425" t="s">
        <v>21330</v>
      </c>
      <c r="C2425" t="s">
        <v>800</v>
      </c>
      <c r="E2425" t="s">
        <v>801</v>
      </c>
    </row>
    <row r="2426" spans="1:10">
      <c r="A2426" t="s">
        <v>13938</v>
      </c>
      <c r="B2426" t="s">
        <v>21628</v>
      </c>
      <c r="C2426" t="s">
        <v>800</v>
      </c>
      <c r="E2426" t="s">
        <v>13939</v>
      </c>
    </row>
    <row r="2427" spans="1:10">
      <c r="A2427" t="s">
        <v>6973</v>
      </c>
      <c r="B2427" t="s">
        <v>21497</v>
      </c>
      <c r="C2427" t="s">
        <v>6974</v>
      </c>
      <c r="E2427" t="s">
        <v>6975</v>
      </c>
      <c r="F2427" t="s">
        <v>6976</v>
      </c>
      <c r="G2427" t="s">
        <v>6977</v>
      </c>
      <c r="H2427" t="s">
        <v>6978</v>
      </c>
      <c r="I2427" t="s">
        <v>6979</v>
      </c>
      <c r="J2427" t="s">
        <v>6980</v>
      </c>
    </row>
    <row r="2428" spans="1:10">
      <c r="A2428" t="s">
        <v>19139</v>
      </c>
      <c r="B2428" t="s">
        <v>21335</v>
      </c>
      <c r="C2428" t="s">
        <v>6974</v>
      </c>
      <c r="E2428" t="s">
        <v>19140</v>
      </c>
    </row>
    <row r="2429" spans="1:10">
      <c r="A2429" t="s">
        <v>11009</v>
      </c>
      <c r="B2429" t="s">
        <v>21601</v>
      </c>
      <c r="C2429" t="s">
        <v>11010</v>
      </c>
      <c r="E2429" t="s">
        <v>11011</v>
      </c>
    </row>
    <row r="2430" spans="1:10">
      <c r="A2430" t="s">
        <v>20032</v>
      </c>
      <c r="B2430" t="s">
        <v>21335</v>
      </c>
      <c r="C2430" t="s">
        <v>20033</v>
      </c>
      <c r="E2430" t="s">
        <v>18345</v>
      </c>
    </row>
    <row r="2431" spans="1:10">
      <c r="A2431" t="s">
        <v>15382</v>
      </c>
      <c r="B2431" t="s">
        <v>21333</v>
      </c>
      <c r="C2431" t="s">
        <v>15383</v>
      </c>
      <c r="E2431" t="s">
        <v>15384</v>
      </c>
    </row>
    <row r="2432" spans="1:10">
      <c r="A2432" t="s">
        <v>19262</v>
      </c>
      <c r="B2432" t="s">
        <v>21335</v>
      </c>
      <c r="C2432" t="s">
        <v>19263</v>
      </c>
      <c r="E2432" t="s">
        <v>18323</v>
      </c>
    </row>
    <row r="2433" spans="1:6">
      <c r="A2433" t="s">
        <v>4792</v>
      </c>
      <c r="B2433" t="s">
        <v>21401</v>
      </c>
      <c r="C2433" t="s">
        <v>4793</v>
      </c>
      <c r="D2433" t="s">
        <v>4794</v>
      </c>
      <c r="E2433" t="s">
        <v>4795</v>
      </c>
    </row>
    <row r="2434" spans="1:6">
      <c r="A2434" t="s">
        <v>21135</v>
      </c>
      <c r="B2434" t="s">
        <v>21350</v>
      </c>
      <c r="C2434" t="s">
        <v>21136</v>
      </c>
      <c r="E2434" t="s">
        <v>21137</v>
      </c>
    </row>
    <row r="2435" spans="1:6">
      <c r="A2435" t="s">
        <v>918</v>
      </c>
      <c r="B2435" t="s">
        <v>21330</v>
      </c>
      <c r="C2435" t="s">
        <v>919</v>
      </c>
      <c r="D2435" t="s">
        <v>582</v>
      </c>
      <c r="E2435" t="s">
        <v>920</v>
      </c>
    </row>
    <row r="2436" spans="1:6">
      <c r="A2436" t="s">
        <v>18700</v>
      </c>
      <c r="B2436" t="s">
        <v>21335</v>
      </c>
      <c r="C2436" t="s">
        <v>919</v>
      </c>
      <c r="E2436" t="s">
        <v>18252</v>
      </c>
    </row>
    <row r="2437" spans="1:6">
      <c r="A2437" t="s">
        <v>18421</v>
      </c>
      <c r="B2437" t="s">
        <v>21335</v>
      </c>
      <c r="C2437" t="s">
        <v>18422</v>
      </c>
      <c r="E2437" t="s">
        <v>18283</v>
      </c>
    </row>
    <row r="2438" spans="1:6">
      <c r="A2438" t="s">
        <v>20562</v>
      </c>
      <c r="B2438" t="s">
        <v>21323</v>
      </c>
      <c r="C2438" t="s">
        <v>20563</v>
      </c>
      <c r="E2438" t="s">
        <v>3157</v>
      </c>
    </row>
    <row r="2439" spans="1:6">
      <c r="A2439" t="s">
        <v>12279</v>
      </c>
      <c r="B2439" t="s">
        <v>21332</v>
      </c>
      <c r="C2439" t="s">
        <v>12280</v>
      </c>
      <c r="E2439" t="s">
        <v>12281</v>
      </c>
    </row>
    <row r="2440" spans="1:6">
      <c r="A2440" t="s">
        <v>5354</v>
      </c>
      <c r="B2440" t="s">
        <v>21326</v>
      </c>
      <c r="C2440" t="s">
        <v>5355</v>
      </c>
      <c r="E2440" t="s">
        <v>5356</v>
      </c>
    </row>
    <row r="2441" spans="1:6">
      <c r="A2441" t="s">
        <v>1040</v>
      </c>
      <c r="B2441" t="s">
        <v>21330</v>
      </c>
      <c r="C2441" t="s">
        <v>1041</v>
      </c>
      <c r="E2441" t="s">
        <v>1042</v>
      </c>
    </row>
    <row r="2442" spans="1:6">
      <c r="A2442" t="s">
        <v>14624</v>
      </c>
      <c r="B2442" t="s">
        <v>21333</v>
      </c>
      <c r="C2442" t="s">
        <v>1041</v>
      </c>
      <c r="E2442" t="s">
        <v>14625</v>
      </c>
    </row>
    <row r="2443" spans="1:6">
      <c r="A2443" t="s">
        <v>14986</v>
      </c>
      <c r="B2443" t="s">
        <v>21333</v>
      </c>
      <c r="C2443" t="s">
        <v>1041</v>
      </c>
      <c r="E2443" t="s">
        <v>14987</v>
      </c>
    </row>
    <row r="2444" spans="1:6">
      <c r="A2444" t="s">
        <v>12642</v>
      </c>
      <c r="B2444" t="s">
        <v>21616</v>
      </c>
      <c r="C2444" t="s">
        <v>12643</v>
      </c>
      <c r="E2444" t="s">
        <v>12644</v>
      </c>
      <c r="F2444" t="s">
        <v>12645</v>
      </c>
    </row>
    <row r="2445" spans="1:6">
      <c r="A2445" t="s">
        <v>2090</v>
      </c>
      <c r="B2445" t="s">
        <v>21330</v>
      </c>
      <c r="C2445" t="s">
        <v>2091</v>
      </c>
      <c r="E2445" t="s">
        <v>2092</v>
      </c>
    </row>
    <row r="2446" spans="1:6">
      <c r="A2446" t="s">
        <v>1632</v>
      </c>
      <c r="B2446" t="s">
        <v>21330</v>
      </c>
      <c r="C2446" t="s">
        <v>1633</v>
      </c>
      <c r="D2446" t="s">
        <v>715</v>
      </c>
      <c r="E2446" t="s">
        <v>1634</v>
      </c>
    </row>
    <row r="2447" spans="1:6">
      <c r="A2447" t="s">
        <v>1949</v>
      </c>
      <c r="B2447" t="s">
        <v>21391</v>
      </c>
      <c r="C2447" t="s">
        <v>1950</v>
      </c>
      <c r="D2447" t="s">
        <v>404</v>
      </c>
      <c r="E2447" t="s">
        <v>1951</v>
      </c>
    </row>
    <row r="2448" spans="1:6">
      <c r="A2448" t="s">
        <v>14189</v>
      </c>
      <c r="B2448" t="s">
        <v>21333</v>
      </c>
      <c r="C2448" t="s">
        <v>14190</v>
      </c>
      <c r="E2448" t="s">
        <v>14191</v>
      </c>
    </row>
    <row r="2449" spans="1:6">
      <c r="A2449" t="s">
        <v>1021</v>
      </c>
      <c r="B2449" t="s">
        <v>21330</v>
      </c>
      <c r="C2449" t="s">
        <v>1022</v>
      </c>
      <c r="D2449" t="s">
        <v>1023</v>
      </c>
      <c r="E2449" t="s">
        <v>1024</v>
      </c>
    </row>
    <row r="2450" spans="1:6">
      <c r="A2450" t="s">
        <v>15910</v>
      </c>
      <c r="B2450" t="s">
        <v>21333</v>
      </c>
      <c r="C2450" t="s">
        <v>15911</v>
      </c>
      <c r="E2450" t="s">
        <v>15912</v>
      </c>
    </row>
    <row r="2451" spans="1:6">
      <c r="A2451" t="s">
        <v>5332</v>
      </c>
      <c r="B2451" t="s">
        <v>21326</v>
      </c>
      <c r="C2451" t="s">
        <v>5333</v>
      </c>
      <c r="D2451" t="s">
        <v>5334</v>
      </c>
      <c r="E2451" t="s">
        <v>5335</v>
      </c>
    </row>
    <row r="2452" spans="1:6">
      <c r="A2452" t="s">
        <v>695</v>
      </c>
      <c r="B2452" t="s">
        <v>21330</v>
      </c>
      <c r="C2452" t="s">
        <v>696</v>
      </c>
      <c r="D2452" t="s">
        <v>697</v>
      </c>
      <c r="E2452" t="s">
        <v>698</v>
      </c>
      <c r="F2452" t="s">
        <v>699</v>
      </c>
    </row>
    <row r="2453" spans="1:6">
      <c r="A2453" t="s">
        <v>13748</v>
      </c>
      <c r="B2453" t="s">
        <v>21628</v>
      </c>
      <c r="C2453" t="s">
        <v>13749</v>
      </c>
      <c r="E2453" t="s">
        <v>13750</v>
      </c>
    </row>
    <row r="2454" spans="1:6">
      <c r="A2454" t="s">
        <v>1968</v>
      </c>
      <c r="B2454" t="s">
        <v>21330</v>
      </c>
      <c r="C2454" t="s">
        <v>1969</v>
      </c>
      <c r="E2454" t="s">
        <v>1970</v>
      </c>
    </row>
    <row r="2455" spans="1:6">
      <c r="A2455" t="s">
        <v>14385</v>
      </c>
      <c r="B2455" t="s">
        <v>21333</v>
      </c>
      <c r="C2455" t="s">
        <v>14386</v>
      </c>
      <c r="E2455" t="s">
        <v>14387</v>
      </c>
    </row>
    <row r="2456" spans="1:6">
      <c r="A2456" t="s">
        <v>444</v>
      </c>
      <c r="B2456" t="s">
        <v>21391</v>
      </c>
      <c r="C2456" t="s">
        <v>445</v>
      </c>
      <c r="D2456" t="s">
        <v>302</v>
      </c>
      <c r="E2456" t="s">
        <v>446</v>
      </c>
      <c r="F2456" t="s">
        <v>447</v>
      </c>
    </row>
    <row r="2457" spans="1:6">
      <c r="A2457" t="s">
        <v>13686</v>
      </c>
      <c r="B2457" t="s">
        <v>21628</v>
      </c>
      <c r="C2457" t="s">
        <v>445</v>
      </c>
      <c r="D2457" t="s">
        <v>13687</v>
      </c>
      <c r="E2457" t="s">
        <v>13688</v>
      </c>
    </row>
    <row r="2458" spans="1:6">
      <c r="A2458" t="s">
        <v>18284</v>
      </c>
      <c r="B2458" t="s">
        <v>21335</v>
      </c>
      <c r="C2458" t="s">
        <v>445</v>
      </c>
      <c r="D2458" t="s">
        <v>2209</v>
      </c>
      <c r="E2458" t="s">
        <v>18260</v>
      </c>
    </row>
    <row r="2459" spans="1:6">
      <c r="A2459" t="s">
        <v>17121</v>
      </c>
      <c r="B2459" t="s">
        <v>21333</v>
      </c>
      <c r="C2459" t="s">
        <v>17122</v>
      </c>
      <c r="E2459" t="s">
        <v>17123</v>
      </c>
    </row>
    <row r="2460" spans="1:6">
      <c r="A2460" t="s">
        <v>625</v>
      </c>
      <c r="B2460" t="s">
        <v>21330</v>
      </c>
      <c r="C2460" t="s">
        <v>626</v>
      </c>
      <c r="D2460" t="s">
        <v>627</v>
      </c>
      <c r="E2460" t="s">
        <v>628</v>
      </c>
    </row>
    <row r="2461" spans="1:6">
      <c r="A2461" t="s">
        <v>2522</v>
      </c>
      <c r="B2461" t="s">
        <v>21330</v>
      </c>
      <c r="C2461" t="s">
        <v>2523</v>
      </c>
      <c r="E2461" t="s">
        <v>2202</v>
      </c>
    </row>
    <row r="2462" spans="1:6">
      <c r="A2462" t="s">
        <v>17006</v>
      </c>
      <c r="B2462" t="s">
        <v>21333</v>
      </c>
      <c r="C2462" t="s">
        <v>2231</v>
      </c>
      <c r="E2462" t="s">
        <v>17007</v>
      </c>
    </row>
    <row r="2463" spans="1:6">
      <c r="A2463" t="s">
        <v>2230</v>
      </c>
      <c r="B2463" t="s">
        <v>21391</v>
      </c>
      <c r="C2463" t="s">
        <v>2231</v>
      </c>
      <c r="D2463" t="s">
        <v>2232</v>
      </c>
      <c r="E2463" t="s">
        <v>2233</v>
      </c>
      <c r="F2463" t="s">
        <v>2234</v>
      </c>
    </row>
    <row r="2464" spans="1:6">
      <c r="A2464" t="s">
        <v>12137</v>
      </c>
      <c r="B2464" t="s">
        <v>21332</v>
      </c>
      <c r="C2464" t="s">
        <v>12138</v>
      </c>
      <c r="E2464" t="s">
        <v>12139</v>
      </c>
    </row>
    <row r="2465" spans="1:6">
      <c r="A2465" t="s">
        <v>1251</v>
      </c>
      <c r="B2465" t="s">
        <v>21330</v>
      </c>
      <c r="C2465" t="s">
        <v>1252</v>
      </c>
      <c r="E2465" t="s">
        <v>1253</v>
      </c>
      <c r="F2465" t="s">
        <v>1254</v>
      </c>
    </row>
    <row r="2466" spans="1:6">
      <c r="A2466" t="s">
        <v>1527</v>
      </c>
      <c r="B2466" t="s">
        <v>21391</v>
      </c>
      <c r="C2466" t="s">
        <v>1252</v>
      </c>
      <c r="D2466" t="s">
        <v>1528</v>
      </c>
      <c r="E2466" t="s">
        <v>1529</v>
      </c>
      <c r="F2466" t="s">
        <v>1530</v>
      </c>
    </row>
    <row r="2467" spans="1:6">
      <c r="A2467" t="s">
        <v>16691</v>
      </c>
      <c r="B2467" t="s">
        <v>21333</v>
      </c>
      <c r="C2467" t="s">
        <v>1252</v>
      </c>
      <c r="E2467" t="s">
        <v>16692</v>
      </c>
    </row>
    <row r="2468" spans="1:6">
      <c r="A2468" t="s">
        <v>478</v>
      </c>
      <c r="B2468" t="s">
        <v>21330</v>
      </c>
      <c r="C2468" t="s">
        <v>479</v>
      </c>
      <c r="D2468" t="s">
        <v>480</v>
      </c>
      <c r="E2468" t="s">
        <v>481</v>
      </c>
      <c r="F2468" t="s">
        <v>482</v>
      </c>
    </row>
    <row r="2469" spans="1:6">
      <c r="A2469" t="s">
        <v>19708</v>
      </c>
      <c r="B2469" t="s">
        <v>21335</v>
      </c>
      <c r="C2469" t="s">
        <v>479</v>
      </c>
      <c r="E2469" t="s">
        <v>1423</v>
      </c>
    </row>
    <row r="2470" spans="1:6">
      <c r="A2470" t="s">
        <v>18281</v>
      </c>
      <c r="B2470" t="s">
        <v>21335</v>
      </c>
      <c r="C2470" t="s">
        <v>18282</v>
      </c>
      <c r="E2470" t="s">
        <v>18283</v>
      </c>
    </row>
    <row r="2471" spans="1:6">
      <c r="A2471" t="s">
        <v>20578</v>
      </c>
      <c r="B2471" t="s">
        <v>21323</v>
      </c>
      <c r="C2471" t="s">
        <v>20579</v>
      </c>
      <c r="E2471" t="s">
        <v>3157</v>
      </c>
    </row>
    <row r="2472" spans="1:6">
      <c r="A2472" t="s">
        <v>4388</v>
      </c>
      <c r="B2472" t="s">
        <v>21401</v>
      </c>
      <c r="C2472" t="s">
        <v>4389</v>
      </c>
      <c r="D2472" t="s">
        <v>4390</v>
      </c>
      <c r="E2472" t="s">
        <v>4391</v>
      </c>
    </row>
    <row r="2473" spans="1:6">
      <c r="A2473" t="s">
        <v>3769</v>
      </c>
      <c r="B2473" t="s">
        <v>21325</v>
      </c>
      <c r="C2473" t="s">
        <v>3770</v>
      </c>
      <c r="E2473" t="s">
        <v>3771</v>
      </c>
    </row>
    <row r="2474" spans="1:6">
      <c r="A2474" t="s">
        <v>16370</v>
      </c>
      <c r="B2474" t="s">
        <v>21333</v>
      </c>
      <c r="C2474" t="s">
        <v>16371</v>
      </c>
      <c r="E2474" t="s">
        <v>16372</v>
      </c>
    </row>
    <row r="2475" spans="1:6">
      <c r="A2475" t="s">
        <v>16045</v>
      </c>
      <c r="B2475" t="s">
        <v>21333</v>
      </c>
      <c r="C2475" t="s">
        <v>16046</v>
      </c>
      <c r="E2475" t="s">
        <v>15779</v>
      </c>
    </row>
    <row r="2476" spans="1:6">
      <c r="A2476" t="s">
        <v>18425</v>
      </c>
      <c r="B2476" t="s">
        <v>21335</v>
      </c>
      <c r="C2476" t="s">
        <v>16046</v>
      </c>
      <c r="E2476" t="s">
        <v>1100</v>
      </c>
      <c r="F2476" t="s">
        <v>18262</v>
      </c>
    </row>
    <row r="2477" spans="1:6">
      <c r="A2477" t="s">
        <v>15686</v>
      </c>
      <c r="B2477" t="s">
        <v>21333</v>
      </c>
      <c r="C2477" t="s">
        <v>15687</v>
      </c>
      <c r="E2477" t="s">
        <v>15688</v>
      </c>
    </row>
    <row r="2478" spans="1:6">
      <c r="A2478" t="s">
        <v>15317</v>
      </c>
      <c r="B2478" t="s">
        <v>21333</v>
      </c>
      <c r="C2478" t="s">
        <v>15318</v>
      </c>
      <c r="E2478" t="s">
        <v>14979</v>
      </c>
    </row>
    <row r="2479" spans="1:6">
      <c r="A2479" t="s">
        <v>10940</v>
      </c>
      <c r="B2479" t="s">
        <v>21601</v>
      </c>
      <c r="C2479" t="s">
        <v>10941</v>
      </c>
      <c r="E2479" t="s">
        <v>10942</v>
      </c>
      <c r="F2479" t="s">
        <v>10943</v>
      </c>
    </row>
    <row r="2480" spans="1:6">
      <c r="A2480" t="s">
        <v>5590</v>
      </c>
      <c r="B2480" t="s">
        <v>21420</v>
      </c>
      <c r="C2480" t="s">
        <v>5591</v>
      </c>
      <c r="D2480" t="s">
        <v>422</v>
      </c>
      <c r="E2480" t="s">
        <v>5592</v>
      </c>
    </row>
    <row r="2481" spans="1:5">
      <c r="A2481" t="s">
        <v>14941</v>
      </c>
      <c r="B2481" t="s">
        <v>21333</v>
      </c>
      <c r="C2481" t="s">
        <v>14942</v>
      </c>
      <c r="E2481" t="s">
        <v>14943</v>
      </c>
    </row>
    <row r="2482" spans="1:5">
      <c r="A2482" t="s">
        <v>13631</v>
      </c>
      <c r="B2482" t="s">
        <v>21628</v>
      </c>
      <c r="C2482" t="s">
        <v>13632</v>
      </c>
      <c r="E2482" t="s">
        <v>13569</v>
      </c>
    </row>
    <row r="2483" spans="1:5">
      <c r="A2483" t="s">
        <v>20060</v>
      </c>
      <c r="B2483" t="s">
        <v>21335</v>
      </c>
      <c r="C2483" t="s">
        <v>20061</v>
      </c>
      <c r="E2483" t="s">
        <v>18283</v>
      </c>
    </row>
    <row r="2484" spans="1:5">
      <c r="A2484" t="s">
        <v>13567</v>
      </c>
      <c r="B2484" t="s">
        <v>21628</v>
      </c>
      <c r="C2484" t="s">
        <v>13568</v>
      </c>
      <c r="E2484" t="s">
        <v>13569</v>
      </c>
    </row>
    <row r="2485" spans="1:5">
      <c r="A2485" t="s">
        <v>13491</v>
      </c>
      <c r="B2485" t="s">
        <v>21628</v>
      </c>
      <c r="C2485" t="s">
        <v>13492</v>
      </c>
      <c r="E2485" t="s">
        <v>13493</v>
      </c>
    </row>
    <row r="2486" spans="1:5">
      <c r="A2486" t="s">
        <v>5048</v>
      </c>
      <c r="B2486" t="s">
        <v>21401</v>
      </c>
      <c r="C2486" t="s">
        <v>5049</v>
      </c>
      <c r="D2486" t="s">
        <v>4419</v>
      </c>
      <c r="E2486" t="s">
        <v>5050</v>
      </c>
    </row>
    <row r="2487" spans="1:5">
      <c r="A2487" t="s">
        <v>10885</v>
      </c>
      <c r="B2487" t="s">
        <v>21601</v>
      </c>
      <c r="C2487" t="s">
        <v>5049</v>
      </c>
      <c r="E2487" t="s">
        <v>10886</v>
      </c>
    </row>
    <row r="2488" spans="1:5">
      <c r="A2488" t="s">
        <v>10964</v>
      </c>
      <c r="B2488" t="s">
        <v>21601</v>
      </c>
      <c r="C2488" t="s">
        <v>10965</v>
      </c>
      <c r="E2488" t="s">
        <v>10966</v>
      </c>
    </row>
    <row r="2489" spans="1:5">
      <c r="A2489" t="s">
        <v>3678</v>
      </c>
      <c r="B2489" t="s">
        <v>21325</v>
      </c>
      <c r="C2489" t="s">
        <v>3679</v>
      </c>
      <c r="E2489" t="s">
        <v>3680</v>
      </c>
    </row>
    <row r="2490" spans="1:5">
      <c r="A2490" t="s">
        <v>3591</v>
      </c>
      <c r="B2490" t="s">
        <v>21325</v>
      </c>
      <c r="C2490" t="s">
        <v>3592</v>
      </c>
      <c r="E2490" t="s">
        <v>3593</v>
      </c>
    </row>
    <row r="2491" spans="1:5">
      <c r="A2491" t="s">
        <v>19918</v>
      </c>
      <c r="B2491" t="s">
        <v>21335</v>
      </c>
      <c r="C2491" t="s">
        <v>19919</v>
      </c>
      <c r="E2491" t="s">
        <v>18345</v>
      </c>
    </row>
    <row r="2492" spans="1:5">
      <c r="A2492" t="s">
        <v>14140</v>
      </c>
      <c r="B2492" t="s">
        <v>21333</v>
      </c>
      <c r="C2492" t="s">
        <v>14141</v>
      </c>
      <c r="D2492" t="s">
        <v>14142</v>
      </c>
      <c r="E2492" t="s">
        <v>14143</v>
      </c>
    </row>
    <row r="2493" spans="1:5">
      <c r="A2493" t="s">
        <v>19155</v>
      </c>
      <c r="B2493" t="s">
        <v>21335</v>
      </c>
      <c r="C2493" t="s">
        <v>19156</v>
      </c>
      <c r="E2493" t="s">
        <v>18323</v>
      </c>
    </row>
    <row r="2494" spans="1:5">
      <c r="A2494" t="s">
        <v>5000</v>
      </c>
      <c r="B2494" t="s">
        <v>21401</v>
      </c>
      <c r="C2494" t="s">
        <v>5001</v>
      </c>
      <c r="D2494" t="s">
        <v>5002</v>
      </c>
      <c r="E2494" t="s">
        <v>5003</v>
      </c>
    </row>
    <row r="2495" spans="1:5">
      <c r="A2495" t="s">
        <v>15133</v>
      </c>
      <c r="B2495" t="s">
        <v>21333</v>
      </c>
      <c r="C2495" t="s">
        <v>5001</v>
      </c>
      <c r="E2495" t="s">
        <v>15134</v>
      </c>
    </row>
    <row r="2496" spans="1:5">
      <c r="A2496" t="s">
        <v>18563</v>
      </c>
      <c r="B2496" t="s">
        <v>21335</v>
      </c>
      <c r="C2496" t="s">
        <v>5001</v>
      </c>
      <c r="E2496" t="s">
        <v>18252</v>
      </c>
    </row>
    <row r="2497" spans="1:18">
      <c r="A2497" t="s">
        <v>14761</v>
      </c>
      <c r="B2497" t="s">
        <v>21333</v>
      </c>
      <c r="C2497" t="s">
        <v>14762</v>
      </c>
      <c r="E2497" t="s">
        <v>14763</v>
      </c>
    </row>
    <row r="2498" spans="1:18">
      <c r="A2498" t="s">
        <v>20671</v>
      </c>
      <c r="B2498" t="s">
        <v>21323</v>
      </c>
      <c r="C2498" t="s">
        <v>20672</v>
      </c>
      <c r="E2498" t="s">
        <v>3157</v>
      </c>
    </row>
    <row r="2499" spans="1:18">
      <c r="A2499" t="s">
        <v>14329</v>
      </c>
      <c r="B2499" t="s">
        <v>21333</v>
      </c>
      <c r="C2499" t="s">
        <v>14330</v>
      </c>
      <c r="E2499" t="s">
        <v>14222</v>
      </c>
    </row>
    <row r="2500" spans="1:18">
      <c r="A2500" t="s">
        <v>3454</v>
      </c>
      <c r="B2500" t="s">
        <v>21325</v>
      </c>
      <c r="C2500" t="s">
        <v>3455</v>
      </c>
      <c r="E2500" t="s">
        <v>3456</v>
      </c>
    </row>
    <row r="2501" spans="1:18">
      <c r="A2501" t="s">
        <v>17332</v>
      </c>
      <c r="B2501" t="s">
        <v>21333</v>
      </c>
      <c r="C2501" t="s">
        <v>3455</v>
      </c>
      <c r="E2501" t="s">
        <v>17333</v>
      </c>
    </row>
    <row r="2502" spans="1:18">
      <c r="A2502" t="s">
        <v>17214</v>
      </c>
      <c r="B2502" t="s">
        <v>21333</v>
      </c>
      <c r="C2502" t="s">
        <v>17215</v>
      </c>
      <c r="E2502" t="s">
        <v>17216</v>
      </c>
    </row>
    <row r="2503" spans="1:18">
      <c r="A2503" t="s">
        <v>17101</v>
      </c>
      <c r="B2503" t="s">
        <v>21333</v>
      </c>
      <c r="C2503" t="s">
        <v>17102</v>
      </c>
      <c r="E2503" t="s">
        <v>17103</v>
      </c>
    </row>
    <row r="2504" spans="1:18">
      <c r="A2504" t="s">
        <v>600</v>
      </c>
      <c r="B2504" t="s">
        <v>21330</v>
      </c>
      <c r="C2504" t="s">
        <v>601</v>
      </c>
      <c r="E2504" t="s">
        <v>602</v>
      </c>
      <c r="F2504" t="s">
        <v>603</v>
      </c>
    </row>
    <row r="2505" spans="1:18">
      <c r="A2505" t="s">
        <v>6936</v>
      </c>
      <c r="B2505" t="s">
        <v>21497</v>
      </c>
      <c r="C2505" t="s">
        <v>601</v>
      </c>
      <c r="D2505" t="s">
        <v>779</v>
      </c>
      <c r="E2505" t="s">
        <v>6937</v>
      </c>
      <c r="F2505" t="s">
        <v>6938</v>
      </c>
      <c r="H2505" t="s">
        <v>6939</v>
      </c>
      <c r="J2505" t="s">
        <v>6940</v>
      </c>
      <c r="L2505" t="s">
        <v>6941</v>
      </c>
      <c r="N2505" t="s">
        <v>6942</v>
      </c>
      <c r="P2505" t="s">
        <v>6943</v>
      </c>
      <c r="R2505" t="s">
        <v>6944</v>
      </c>
    </row>
    <row r="2506" spans="1:18">
      <c r="A2506" t="s">
        <v>16992</v>
      </c>
      <c r="B2506" t="s">
        <v>21333</v>
      </c>
      <c r="C2506" t="s">
        <v>16993</v>
      </c>
      <c r="E2506" t="s">
        <v>16994</v>
      </c>
    </row>
    <row r="2507" spans="1:18">
      <c r="A2507" t="s">
        <v>19238</v>
      </c>
      <c r="B2507" t="s">
        <v>21335</v>
      </c>
      <c r="C2507" t="s">
        <v>19239</v>
      </c>
      <c r="E2507" t="s">
        <v>18300</v>
      </c>
    </row>
    <row r="2508" spans="1:18">
      <c r="A2508" t="s">
        <v>4952</v>
      </c>
      <c r="B2508" t="s">
        <v>21401</v>
      </c>
      <c r="C2508" t="s">
        <v>4953</v>
      </c>
      <c r="D2508" t="s">
        <v>4954</v>
      </c>
      <c r="E2508" t="s">
        <v>4955</v>
      </c>
    </row>
    <row r="2509" spans="1:18">
      <c r="A2509" t="s">
        <v>3399</v>
      </c>
      <c r="B2509" t="s">
        <v>21325</v>
      </c>
      <c r="C2509" t="s">
        <v>3400</v>
      </c>
      <c r="E2509" t="s">
        <v>3401</v>
      </c>
    </row>
    <row r="2510" spans="1:18">
      <c r="A2510" t="s">
        <v>2067</v>
      </c>
      <c r="B2510" t="s">
        <v>21330</v>
      </c>
      <c r="C2510" t="s">
        <v>2068</v>
      </c>
      <c r="D2510" t="s">
        <v>1593</v>
      </c>
      <c r="E2510" t="s">
        <v>2069</v>
      </c>
    </row>
    <row r="2511" spans="1:18">
      <c r="A2511" t="s">
        <v>20062</v>
      </c>
      <c r="B2511" t="s">
        <v>21335</v>
      </c>
      <c r="C2511" t="s">
        <v>20063</v>
      </c>
      <c r="D2511" t="s">
        <v>2209</v>
      </c>
      <c r="E2511" t="s">
        <v>18260</v>
      </c>
    </row>
    <row r="2512" spans="1:18">
      <c r="A2512" t="s">
        <v>11850</v>
      </c>
      <c r="B2512" t="s">
        <v>21332</v>
      </c>
      <c r="C2512" t="s">
        <v>11851</v>
      </c>
      <c r="E2512" t="s">
        <v>11852</v>
      </c>
    </row>
    <row r="2513" spans="1:6">
      <c r="A2513" t="s">
        <v>16323</v>
      </c>
      <c r="B2513" t="s">
        <v>21333</v>
      </c>
      <c r="C2513" t="s">
        <v>11851</v>
      </c>
      <c r="E2513" t="s">
        <v>16324</v>
      </c>
    </row>
    <row r="2514" spans="1:6">
      <c r="A2514" t="s">
        <v>19760</v>
      </c>
      <c r="B2514" t="s">
        <v>21335</v>
      </c>
      <c r="C2514" t="s">
        <v>19761</v>
      </c>
      <c r="E2514" t="s">
        <v>18300</v>
      </c>
    </row>
    <row r="2515" spans="1:6">
      <c r="A2515" t="s">
        <v>19946</v>
      </c>
      <c r="B2515" t="s">
        <v>21335</v>
      </c>
      <c r="C2515" t="s">
        <v>19761</v>
      </c>
      <c r="E2515" t="s">
        <v>18283</v>
      </c>
    </row>
    <row r="2516" spans="1:6">
      <c r="A2516" t="s">
        <v>5280</v>
      </c>
      <c r="B2516" t="s">
        <v>21326</v>
      </c>
      <c r="C2516" t="s">
        <v>5281</v>
      </c>
      <c r="D2516" t="s">
        <v>5282</v>
      </c>
      <c r="E2516" t="s">
        <v>5283</v>
      </c>
    </row>
    <row r="2517" spans="1:6">
      <c r="A2517" t="s">
        <v>4846</v>
      </c>
      <c r="B2517" t="s">
        <v>21401</v>
      </c>
      <c r="C2517" t="s">
        <v>4847</v>
      </c>
      <c r="D2517" t="s">
        <v>4848</v>
      </c>
      <c r="E2517" t="s">
        <v>4849</v>
      </c>
    </row>
    <row r="2518" spans="1:6">
      <c r="A2518" t="s">
        <v>15994</v>
      </c>
      <c r="B2518" t="s">
        <v>21333</v>
      </c>
      <c r="C2518" t="s">
        <v>15995</v>
      </c>
      <c r="E2518" t="s">
        <v>9167</v>
      </c>
    </row>
    <row r="2519" spans="1:6">
      <c r="A2519" t="s">
        <v>3316</v>
      </c>
      <c r="B2519" t="s">
        <v>21325</v>
      </c>
      <c r="C2519" t="s">
        <v>3317</v>
      </c>
      <c r="E2519" t="s">
        <v>3318</v>
      </c>
    </row>
    <row r="2520" spans="1:6">
      <c r="A2520" t="s">
        <v>7351</v>
      </c>
      <c r="B2520" t="s">
        <v>21511</v>
      </c>
      <c r="C2520" t="s">
        <v>2203</v>
      </c>
      <c r="D2520" t="s">
        <v>2204</v>
      </c>
      <c r="E2520" t="s">
        <v>2205</v>
      </c>
      <c r="F2520" t="s">
        <v>2206</v>
      </c>
    </row>
    <row r="2521" spans="1:6">
      <c r="A2521" t="s">
        <v>15618</v>
      </c>
      <c r="B2521" t="s">
        <v>21333</v>
      </c>
      <c r="C2521" t="s">
        <v>2203</v>
      </c>
      <c r="E2521" t="s">
        <v>15619</v>
      </c>
    </row>
    <row r="2522" spans="1:6">
      <c r="A2522" t="s">
        <v>18819</v>
      </c>
      <c r="B2522" t="s">
        <v>21335</v>
      </c>
      <c r="C2522" t="s">
        <v>18820</v>
      </c>
      <c r="E2522" t="s">
        <v>18293</v>
      </c>
      <c r="F2522" t="s">
        <v>18294</v>
      </c>
    </row>
    <row r="2523" spans="1:6">
      <c r="A2523" t="s">
        <v>15286</v>
      </c>
      <c r="B2523" t="s">
        <v>21333</v>
      </c>
      <c r="C2523" t="s">
        <v>15287</v>
      </c>
      <c r="D2523" t="s">
        <v>14804</v>
      </c>
      <c r="E2523" t="s">
        <v>15288</v>
      </c>
    </row>
    <row r="2524" spans="1:6">
      <c r="A2524" t="s">
        <v>16405</v>
      </c>
      <c r="B2524" t="s">
        <v>21333</v>
      </c>
      <c r="C2524" t="s">
        <v>15287</v>
      </c>
      <c r="E2524" t="s">
        <v>16406</v>
      </c>
    </row>
    <row r="2525" spans="1:6">
      <c r="A2525" t="s">
        <v>14903</v>
      </c>
      <c r="B2525" t="s">
        <v>21333</v>
      </c>
      <c r="C2525" t="s">
        <v>14904</v>
      </c>
      <c r="E2525" t="s">
        <v>14905</v>
      </c>
    </row>
    <row r="2526" spans="1:6">
      <c r="A2526" t="s">
        <v>19614</v>
      </c>
      <c r="B2526" t="s">
        <v>21335</v>
      </c>
      <c r="C2526" t="s">
        <v>14904</v>
      </c>
      <c r="E2526" t="s">
        <v>1423</v>
      </c>
    </row>
    <row r="2527" spans="1:6">
      <c r="A2527" t="s">
        <v>14510</v>
      </c>
      <c r="B2527" t="s">
        <v>21333</v>
      </c>
      <c r="C2527" t="s">
        <v>14511</v>
      </c>
      <c r="E2527" t="s">
        <v>14512</v>
      </c>
    </row>
    <row r="2528" spans="1:6">
      <c r="A2528" t="s">
        <v>2333</v>
      </c>
      <c r="B2528" t="s">
        <v>21330</v>
      </c>
      <c r="C2528" t="s">
        <v>2334</v>
      </c>
      <c r="E2528" t="s">
        <v>2335</v>
      </c>
      <c r="F2528" t="s">
        <v>2336</v>
      </c>
    </row>
    <row r="2529" spans="1:6">
      <c r="A2529" t="s">
        <v>7099</v>
      </c>
      <c r="B2529" t="s">
        <v>21498</v>
      </c>
      <c r="C2529" t="s">
        <v>7100</v>
      </c>
      <c r="D2529" t="s">
        <v>7101</v>
      </c>
      <c r="E2529" t="s">
        <v>7102</v>
      </c>
      <c r="F2529" t="s">
        <v>7103</v>
      </c>
    </row>
    <row r="2530" spans="1:6">
      <c r="A2530" t="s">
        <v>3231</v>
      </c>
      <c r="B2530" t="s">
        <v>21325</v>
      </c>
      <c r="C2530" t="s">
        <v>3232</v>
      </c>
      <c r="E2530" t="s">
        <v>3233</v>
      </c>
    </row>
    <row r="2531" spans="1:6">
      <c r="A2531" t="s">
        <v>19656</v>
      </c>
      <c r="B2531" t="s">
        <v>21335</v>
      </c>
      <c r="C2531" t="s">
        <v>19657</v>
      </c>
      <c r="E2531" t="s">
        <v>18300</v>
      </c>
    </row>
    <row r="2532" spans="1:6">
      <c r="A2532" t="s">
        <v>3152</v>
      </c>
      <c r="B2532" t="s">
        <v>21325</v>
      </c>
      <c r="C2532" t="s">
        <v>3153</v>
      </c>
      <c r="E2532" t="s">
        <v>3154</v>
      </c>
    </row>
    <row r="2533" spans="1:6">
      <c r="A2533" t="s">
        <v>18929</v>
      </c>
      <c r="B2533" t="s">
        <v>21335</v>
      </c>
      <c r="C2533" t="s">
        <v>18930</v>
      </c>
      <c r="E2533" t="s">
        <v>18348</v>
      </c>
    </row>
    <row r="2534" spans="1:6">
      <c r="A2534" t="s">
        <v>4245</v>
      </c>
      <c r="B2534" t="s">
        <v>21325</v>
      </c>
      <c r="C2534" t="s">
        <v>4246</v>
      </c>
      <c r="E2534" t="s">
        <v>4247</v>
      </c>
    </row>
    <row r="2535" spans="1:6">
      <c r="A2535" t="s">
        <v>4120</v>
      </c>
      <c r="B2535" t="s">
        <v>21325</v>
      </c>
      <c r="C2535" t="s">
        <v>4121</v>
      </c>
      <c r="E2535" t="s">
        <v>4122</v>
      </c>
    </row>
    <row r="2536" spans="1:6">
      <c r="A2536" t="s">
        <v>19837</v>
      </c>
      <c r="B2536" t="s">
        <v>21335</v>
      </c>
      <c r="C2536" t="s">
        <v>19838</v>
      </c>
      <c r="E2536" t="s">
        <v>18283</v>
      </c>
    </row>
    <row r="2537" spans="1:6">
      <c r="A2537" t="s">
        <v>20189</v>
      </c>
      <c r="B2537" t="s">
        <v>21323</v>
      </c>
      <c r="C2537" t="s">
        <v>20190</v>
      </c>
      <c r="E2537" t="s">
        <v>3157</v>
      </c>
    </row>
    <row r="2538" spans="1:6">
      <c r="A2538" t="s">
        <v>4043</v>
      </c>
      <c r="B2538" t="s">
        <v>21325</v>
      </c>
      <c r="C2538" t="s">
        <v>4044</v>
      </c>
      <c r="E2538" t="s">
        <v>4045</v>
      </c>
    </row>
    <row r="2539" spans="1:6">
      <c r="A2539" t="s">
        <v>18285</v>
      </c>
      <c r="B2539" t="s">
        <v>21335</v>
      </c>
      <c r="C2539" t="s">
        <v>18286</v>
      </c>
      <c r="E2539" t="s">
        <v>1100</v>
      </c>
      <c r="F2539" t="s">
        <v>18262</v>
      </c>
    </row>
    <row r="2540" spans="1:6">
      <c r="A2540" t="s">
        <v>4691</v>
      </c>
      <c r="B2540" t="s">
        <v>21401</v>
      </c>
      <c r="C2540" t="s">
        <v>4692</v>
      </c>
      <c r="D2540" t="s">
        <v>4550</v>
      </c>
      <c r="E2540" t="s">
        <v>4551</v>
      </c>
    </row>
    <row r="2541" spans="1:6">
      <c r="A2541" t="s">
        <v>4646</v>
      </c>
      <c r="B2541" t="s">
        <v>21401</v>
      </c>
      <c r="C2541" t="s">
        <v>4647</v>
      </c>
      <c r="D2541" t="s">
        <v>4648</v>
      </c>
      <c r="E2541" t="s">
        <v>4649</v>
      </c>
      <c r="F2541" t="s">
        <v>4650</v>
      </c>
    </row>
    <row r="2542" spans="1:6">
      <c r="A2542" t="s">
        <v>5540</v>
      </c>
      <c r="B2542" t="s">
        <v>21326</v>
      </c>
      <c r="C2542" t="s">
        <v>4647</v>
      </c>
      <c r="E2542" t="s">
        <v>5306</v>
      </c>
    </row>
    <row r="2543" spans="1:6">
      <c r="A2543" t="s">
        <v>15458</v>
      </c>
      <c r="B2543" t="s">
        <v>21333</v>
      </c>
      <c r="C2543" t="s">
        <v>4647</v>
      </c>
      <c r="E2543" t="s">
        <v>15459</v>
      </c>
    </row>
    <row r="2544" spans="1:6">
      <c r="A2544" t="s">
        <v>7375</v>
      </c>
      <c r="B2544" t="s">
        <v>21507</v>
      </c>
      <c r="C2544" t="s">
        <v>7376</v>
      </c>
      <c r="E2544" t="s">
        <v>7377</v>
      </c>
    </row>
    <row r="2545" spans="1:6">
      <c r="A2545" t="s">
        <v>15078</v>
      </c>
      <c r="B2545" t="s">
        <v>21333</v>
      </c>
      <c r="C2545" t="s">
        <v>7376</v>
      </c>
      <c r="E2545" t="s">
        <v>15079</v>
      </c>
    </row>
    <row r="2546" spans="1:6">
      <c r="A2546" t="s">
        <v>19815</v>
      </c>
      <c r="B2546" t="s">
        <v>21335</v>
      </c>
      <c r="C2546" t="s">
        <v>19816</v>
      </c>
      <c r="E2546" t="s">
        <v>18345</v>
      </c>
    </row>
    <row r="2547" spans="1:6">
      <c r="A2547" t="s">
        <v>20722</v>
      </c>
      <c r="B2547" t="s">
        <v>21347</v>
      </c>
      <c r="C2547" t="s">
        <v>7061</v>
      </c>
      <c r="D2547" t="s">
        <v>2119</v>
      </c>
      <c r="E2547" t="s">
        <v>7062</v>
      </c>
    </row>
    <row r="2548" spans="1:6">
      <c r="A2548" t="s">
        <v>7304</v>
      </c>
      <c r="B2548" t="s">
        <v>21507</v>
      </c>
      <c r="C2548" t="s">
        <v>7061</v>
      </c>
      <c r="E2548" t="s">
        <v>7305</v>
      </c>
    </row>
    <row r="2549" spans="1:6">
      <c r="A2549" t="s">
        <v>19016</v>
      </c>
      <c r="B2549" t="s">
        <v>21335</v>
      </c>
      <c r="C2549" t="s">
        <v>19017</v>
      </c>
      <c r="E2549" t="s">
        <v>18323</v>
      </c>
    </row>
    <row r="2550" spans="1:6">
      <c r="A2550" t="s">
        <v>18436</v>
      </c>
      <c r="B2550" t="s">
        <v>21335</v>
      </c>
      <c r="C2550" t="s">
        <v>18437</v>
      </c>
      <c r="E2550" t="s">
        <v>18252</v>
      </c>
    </row>
    <row r="2551" spans="1:6">
      <c r="A2551" t="s">
        <v>4548</v>
      </c>
      <c r="B2551" t="s">
        <v>21401</v>
      </c>
      <c r="C2551" t="s">
        <v>4549</v>
      </c>
      <c r="D2551" t="s">
        <v>4550</v>
      </c>
      <c r="E2551" t="s">
        <v>4551</v>
      </c>
    </row>
    <row r="2552" spans="1:6">
      <c r="A2552" t="s">
        <v>14271</v>
      </c>
      <c r="B2552" t="s">
        <v>21333</v>
      </c>
      <c r="C2552" t="s">
        <v>14272</v>
      </c>
      <c r="E2552" t="s">
        <v>14273</v>
      </c>
    </row>
    <row r="2553" spans="1:6">
      <c r="A2553" t="s">
        <v>5792</v>
      </c>
      <c r="B2553" t="s">
        <v>21419</v>
      </c>
      <c r="C2553" t="s">
        <v>5793</v>
      </c>
      <c r="E2553" t="s">
        <v>5794</v>
      </c>
    </row>
    <row r="2554" spans="1:6">
      <c r="A2554" t="s">
        <v>20238</v>
      </c>
      <c r="B2554" t="s">
        <v>21323</v>
      </c>
      <c r="C2554" t="s">
        <v>20239</v>
      </c>
      <c r="E2554" t="s">
        <v>3157</v>
      </c>
    </row>
    <row r="2555" spans="1:6">
      <c r="A2555" t="s">
        <v>13340</v>
      </c>
      <c r="B2555" t="s">
        <v>21628</v>
      </c>
      <c r="C2555" t="s">
        <v>13341</v>
      </c>
      <c r="D2555" t="s">
        <v>13342</v>
      </c>
      <c r="E2555" t="s">
        <v>13343</v>
      </c>
      <c r="F2555" t="s">
        <v>13344</v>
      </c>
    </row>
    <row r="2556" spans="1:6">
      <c r="A2556" t="s">
        <v>17436</v>
      </c>
      <c r="B2556" t="s">
        <v>21333</v>
      </c>
      <c r="C2556" t="s">
        <v>13341</v>
      </c>
      <c r="D2556" t="s">
        <v>17437</v>
      </c>
      <c r="E2556" t="s">
        <v>17438</v>
      </c>
    </row>
    <row r="2557" spans="1:6">
      <c r="A2557" t="s">
        <v>4498</v>
      </c>
      <c r="B2557" t="s">
        <v>21401</v>
      </c>
      <c r="C2557" t="s">
        <v>4499</v>
      </c>
      <c r="D2557" t="s">
        <v>4500</v>
      </c>
      <c r="E2557" t="s">
        <v>4501</v>
      </c>
    </row>
    <row r="2558" spans="1:6">
      <c r="A2558" t="s">
        <v>17311</v>
      </c>
      <c r="B2558" t="s">
        <v>21333</v>
      </c>
      <c r="C2558" t="s">
        <v>4499</v>
      </c>
      <c r="E2558" t="s">
        <v>17312</v>
      </c>
    </row>
    <row r="2559" spans="1:6">
      <c r="A2559" t="s">
        <v>17194</v>
      </c>
      <c r="B2559" t="s">
        <v>21333</v>
      </c>
      <c r="C2559" t="s">
        <v>17195</v>
      </c>
      <c r="E2559" t="s">
        <v>17196</v>
      </c>
    </row>
    <row r="2560" spans="1:6">
      <c r="A2560" t="s">
        <v>13254</v>
      </c>
      <c r="B2560" t="s">
        <v>21628</v>
      </c>
      <c r="C2560" t="s">
        <v>13255</v>
      </c>
      <c r="D2560" t="s">
        <v>13256</v>
      </c>
      <c r="E2560" t="s">
        <v>13257</v>
      </c>
      <c r="F2560" t="s">
        <v>13258</v>
      </c>
    </row>
    <row r="2561" spans="1:6">
      <c r="A2561" t="s">
        <v>19733</v>
      </c>
      <c r="B2561" t="s">
        <v>21335</v>
      </c>
      <c r="C2561" t="s">
        <v>19734</v>
      </c>
      <c r="E2561" t="s">
        <v>18283</v>
      </c>
    </row>
    <row r="2562" spans="1:6">
      <c r="A2562" t="s">
        <v>5472</v>
      </c>
      <c r="B2562" t="s">
        <v>21326</v>
      </c>
      <c r="C2562" t="s">
        <v>5473</v>
      </c>
      <c r="D2562" t="s">
        <v>5474</v>
      </c>
      <c r="E2562" t="s">
        <v>5475</v>
      </c>
    </row>
    <row r="2563" spans="1:6">
      <c r="A2563" t="s">
        <v>16943</v>
      </c>
      <c r="B2563" t="s">
        <v>21333</v>
      </c>
      <c r="C2563" t="s">
        <v>16944</v>
      </c>
      <c r="E2563" t="s">
        <v>16945</v>
      </c>
    </row>
    <row r="2564" spans="1:6">
      <c r="A2564" t="s">
        <v>19984</v>
      </c>
      <c r="B2564" t="s">
        <v>21335</v>
      </c>
      <c r="C2564" t="s">
        <v>19985</v>
      </c>
      <c r="E2564" t="s">
        <v>19100</v>
      </c>
    </row>
    <row r="2565" spans="1:6">
      <c r="A2565" t="s">
        <v>19947</v>
      </c>
      <c r="B2565" t="s">
        <v>21335</v>
      </c>
      <c r="C2565" t="s">
        <v>19948</v>
      </c>
      <c r="D2565" t="s">
        <v>2209</v>
      </c>
      <c r="E2565" t="s">
        <v>18260</v>
      </c>
    </row>
    <row r="2566" spans="1:6">
      <c r="A2566" t="s">
        <v>1004</v>
      </c>
      <c r="B2566" t="s">
        <v>21330</v>
      </c>
      <c r="C2566" t="s">
        <v>1005</v>
      </c>
      <c r="E2566" t="s">
        <v>1006</v>
      </c>
    </row>
    <row r="2567" spans="1:6">
      <c r="A2567" t="s">
        <v>1373</v>
      </c>
      <c r="B2567" t="s">
        <v>21330</v>
      </c>
      <c r="C2567" t="s">
        <v>1005</v>
      </c>
      <c r="E2567" t="s">
        <v>1374</v>
      </c>
    </row>
    <row r="2568" spans="1:6">
      <c r="A2568" t="s">
        <v>13185</v>
      </c>
      <c r="B2568" t="s">
        <v>21628</v>
      </c>
      <c r="C2568" t="s">
        <v>1005</v>
      </c>
      <c r="D2568" t="s">
        <v>13186</v>
      </c>
      <c r="E2568" t="s">
        <v>13187</v>
      </c>
    </row>
    <row r="2569" spans="1:6">
      <c r="A2569" t="s">
        <v>16622</v>
      </c>
      <c r="B2569" t="s">
        <v>21333</v>
      </c>
      <c r="C2569" t="s">
        <v>1005</v>
      </c>
      <c r="E2569" t="s">
        <v>16623</v>
      </c>
    </row>
    <row r="2570" spans="1:6">
      <c r="A2570" t="s">
        <v>4315</v>
      </c>
      <c r="B2570" t="s">
        <v>21401</v>
      </c>
      <c r="C2570" t="s">
        <v>4316</v>
      </c>
      <c r="D2570" t="s">
        <v>4317</v>
      </c>
      <c r="E2570" t="s">
        <v>4318</v>
      </c>
    </row>
    <row r="2571" spans="1:6">
      <c r="A2571" t="s">
        <v>3830</v>
      </c>
      <c r="B2571" t="s">
        <v>21325</v>
      </c>
      <c r="C2571" t="s">
        <v>3831</v>
      </c>
      <c r="E2571" t="s">
        <v>3832</v>
      </c>
    </row>
    <row r="2572" spans="1:6">
      <c r="A2572" t="s">
        <v>3756</v>
      </c>
      <c r="B2572" t="s">
        <v>21325</v>
      </c>
      <c r="C2572" t="s">
        <v>3757</v>
      </c>
      <c r="E2572" t="s">
        <v>3758</v>
      </c>
    </row>
    <row r="2573" spans="1:6">
      <c r="A2573" t="s">
        <v>3661</v>
      </c>
      <c r="B2573" t="s">
        <v>21325</v>
      </c>
      <c r="C2573" t="s">
        <v>3662</v>
      </c>
      <c r="E2573" t="s">
        <v>3663</v>
      </c>
    </row>
    <row r="2574" spans="1:6">
      <c r="A2574" t="s">
        <v>7075</v>
      </c>
      <c r="B2574" t="s">
        <v>21497</v>
      </c>
      <c r="C2574" t="s">
        <v>7076</v>
      </c>
      <c r="D2574" t="s">
        <v>7077</v>
      </c>
      <c r="E2574" t="s">
        <v>7078</v>
      </c>
      <c r="F2574" t="s">
        <v>7079</v>
      </c>
    </row>
    <row r="2575" spans="1:6">
      <c r="A2575" t="s">
        <v>15956</v>
      </c>
      <c r="B2575" t="s">
        <v>21333</v>
      </c>
      <c r="C2575" t="s">
        <v>7076</v>
      </c>
      <c r="E2575" t="s">
        <v>15957</v>
      </c>
    </row>
    <row r="2576" spans="1:6">
      <c r="A2576" t="s">
        <v>13102</v>
      </c>
      <c r="B2576" t="s">
        <v>21628</v>
      </c>
      <c r="C2576" t="s">
        <v>13103</v>
      </c>
      <c r="E2576" t="s">
        <v>13104</v>
      </c>
    </row>
    <row r="2577" spans="1:6">
      <c r="A2577" t="s">
        <v>13036</v>
      </c>
      <c r="B2577" t="s">
        <v>21628</v>
      </c>
      <c r="C2577" t="s">
        <v>13037</v>
      </c>
      <c r="D2577" t="s">
        <v>3970</v>
      </c>
      <c r="E2577" t="s">
        <v>13038</v>
      </c>
    </row>
    <row r="2578" spans="1:6">
      <c r="A2578" t="s">
        <v>19278</v>
      </c>
      <c r="B2578" t="s">
        <v>21335</v>
      </c>
      <c r="C2578" t="s">
        <v>13037</v>
      </c>
      <c r="E2578" t="s">
        <v>9647</v>
      </c>
    </row>
    <row r="2579" spans="1:6">
      <c r="A2579" t="s">
        <v>19509</v>
      </c>
      <c r="B2579" t="s">
        <v>21335</v>
      </c>
      <c r="C2579" t="s">
        <v>19510</v>
      </c>
      <c r="E2579" t="s">
        <v>1423</v>
      </c>
    </row>
    <row r="2580" spans="1:6">
      <c r="A2580" t="s">
        <v>12964</v>
      </c>
      <c r="B2580" t="s">
        <v>21628</v>
      </c>
      <c r="C2580" t="s">
        <v>12965</v>
      </c>
      <c r="D2580" t="s">
        <v>3970</v>
      </c>
      <c r="E2580" t="s">
        <v>12966</v>
      </c>
    </row>
    <row r="2581" spans="1:6">
      <c r="A2581" t="s">
        <v>3579</v>
      </c>
      <c r="B2581" t="s">
        <v>21325</v>
      </c>
      <c r="C2581" t="s">
        <v>3580</v>
      </c>
      <c r="E2581" t="s">
        <v>3581</v>
      </c>
    </row>
    <row r="2582" spans="1:6">
      <c r="A2582" t="s">
        <v>3504</v>
      </c>
      <c r="B2582" t="s">
        <v>21325</v>
      </c>
      <c r="C2582" t="s">
        <v>3505</v>
      </c>
      <c r="E2582" t="s">
        <v>3506</v>
      </c>
    </row>
    <row r="2583" spans="1:6">
      <c r="A2583" t="s">
        <v>19625</v>
      </c>
      <c r="B2583" t="s">
        <v>21335</v>
      </c>
      <c r="C2583" t="s">
        <v>19626</v>
      </c>
      <c r="E2583" t="s">
        <v>18283</v>
      </c>
    </row>
    <row r="2584" spans="1:6">
      <c r="A2584" t="s">
        <v>5044</v>
      </c>
      <c r="B2584" t="s">
        <v>21401</v>
      </c>
      <c r="C2584" t="s">
        <v>5045</v>
      </c>
      <c r="D2584" t="s">
        <v>4609</v>
      </c>
      <c r="E2584" t="s">
        <v>5046</v>
      </c>
    </row>
    <row r="2585" spans="1:6">
      <c r="A2585" t="s">
        <v>20240</v>
      </c>
      <c r="B2585" t="s">
        <v>21323</v>
      </c>
      <c r="C2585" t="s">
        <v>20241</v>
      </c>
      <c r="E2585" t="s">
        <v>3157</v>
      </c>
    </row>
    <row r="2586" spans="1:6">
      <c r="A2586" t="s">
        <v>18402</v>
      </c>
      <c r="B2586" t="s">
        <v>21335</v>
      </c>
      <c r="C2586" t="s">
        <v>18403</v>
      </c>
      <c r="E2586" t="s">
        <v>1100</v>
      </c>
    </row>
    <row r="2587" spans="1:6">
      <c r="A2587" t="s">
        <v>12910</v>
      </c>
      <c r="B2587" t="s">
        <v>21628</v>
      </c>
      <c r="C2587" t="s">
        <v>12911</v>
      </c>
      <c r="D2587" t="s">
        <v>12912</v>
      </c>
      <c r="E2587" t="s">
        <v>12913</v>
      </c>
      <c r="F2587" t="s">
        <v>12914</v>
      </c>
    </row>
    <row r="2588" spans="1:6">
      <c r="A2588" t="s">
        <v>15580</v>
      </c>
      <c r="B2588" t="s">
        <v>21333</v>
      </c>
      <c r="C2588" t="s">
        <v>12911</v>
      </c>
      <c r="E2588" t="s">
        <v>14226</v>
      </c>
    </row>
    <row r="2589" spans="1:6">
      <c r="A2589" t="s">
        <v>15234</v>
      </c>
      <c r="B2589" t="s">
        <v>21333</v>
      </c>
      <c r="C2589" t="s">
        <v>15235</v>
      </c>
      <c r="E2589" t="s">
        <v>15236</v>
      </c>
    </row>
    <row r="2590" spans="1:6">
      <c r="A2590" t="s">
        <v>14866</v>
      </c>
      <c r="B2590" t="s">
        <v>21333</v>
      </c>
      <c r="C2590" t="s">
        <v>14867</v>
      </c>
      <c r="E2590" t="s">
        <v>14868</v>
      </c>
    </row>
    <row r="2591" spans="1:6">
      <c r="A2591" t="s">
        <v>10370</v>
      </c>
      <c r="B2591" t="s">
        <v>21590</v>
      </c>
      <c r="C2591" t="s">
        <v>10371</v>
      </c>
      <c r="E2591" t="s">
        <v>10372</v>
      </c>
      <c r="F2591" t="s">
        <v>10373</v>
      </c>
    </row>
    <row r="2592" spans="1:6">
      <c r="A2592" t="s">
        <v>14453</v>
      </c>
      <c r="B2592" t="s">
        <v>21333</v>
      </c>
      <c r="C2592" t="s">
        <v>14454</v>
      </c>
      <c r="E2592" t="s">
        <v>14455</v>
      </c>
    </row>
    <row r="2593" spans="1:6">
      <c r="A2593" t="s">
        <v>12267</v>
      </c>
      <c r="B2593" t="s">
        <v>21332</v>
      </c>
      <c r="C2593" t="s">
        <v>12268</v>
      </c>
      <c r="E2593" t="s">
        <v>12124</v>
      </c>
    </row>
    <row r="2594" spans="1:6">
      <c r="A2594" t="s">
        <v>577</v>
      </c>
      <c r="B2594" t="s">
        <v>21330</v>
      </c>
      <c r="C2594" t="s">
        <v>578</v>
      </c>
      <c r="D2594" t="s">
        <v>404</v>
      </c>
      <c r="E2594" t="s">
        <v>579</v>
      </c>
    </row>
    <row r="2595" spans="1:6">
      <c r="A2595" t="s">
        <v>7022</v>
      </c>
      <c r="B2595" t="s">
        <v>21497</v>
      </c>
      <c r="C2595" t="s">
        <v>578</v>
      </c>
      <c r="E2595" t="s">
        <v>7023</v>
      </c>
      <c r="F2595" t="s">
        <v>7024</v>
      </c>
    </row>
    <row r="2596" spans="1:6">
      <c r="A2596" t="s">
        <v>432</v>
      </c>
      <c r="B2596" t="s">
        <v>21330</v>
      </c>
      <c r="C2596" t="s">
        <v>433</v>
      </c>
      <c r="E2596" t="s">
        <v>434</v>
      </c>
    </row>
    <row r="2597" spans="1:6">
      <c r="A2597" t="s">
        <v>10270</v>
      </c>
      <c r="B2597" t="s">
        <v>21590</v>
      </c>
      <c r="C2597" t="s">
        <v>433</v>
      </c>
      <c r="E2597" t="s">
        <v>10271</v>
      </c>
      <c r="F2597" t="s">
        <v>10272</v>
      </c>
    </row>
    <row r="2598" spans="1:6">
      <c r="A2598" t="s">
        <v>15425</v>
      </c>
      <c r="B2598" t="s">
        <v>21333</v>
      </c>
      <c r="C2598" t="s">
        <v>433</v>
      </c>
      <c r="E2598" t="s">
        <v>15426</v>
      </c>
    </row>
    <row r="2599" spans="1:6">
      <c r="A2599" t="s">
        <v>761</v>
      </c>
      <c r="B2599" t="s">
        <v>21330</v>
      </c>
      <c r="C2599" t="s">
        <v>762</v>
      </c>
      <c r="D2599" t="s">
        <v>56</v>
      </c>
      <c r="E2599" t="s">
        <v>763</v>
      </c>
      <c r="F2599" t="s">
        <v>764</v>
      </c>
    </row>
    <row r="2600" spans="1:6">
      <c r="A2600" t="s">
        <v>19702</v>
      </c>
      <c r="B2600" t="s">
        <v>21335</v>
      </c>
      <c r="C2600" t="s">
        <v>19703</v>
      </c>
      <c r="E2600" t="s">
        <v>18345</v>
      </c>
    </row>
    <row r="2601" spans="1:6">
      <c r="A2601" t="s">
        <v>2050</v>
      </c>
      <c r="B2601" t="s">
        <v>21330</v>
      </c>
      <c r="C2601" t="s">
        <v>2051</v>
      </c>
      <c r="D2601" t="s">
        <v>56</v>
      </c>
      <c r="E2601" t="s">
        <v>2052</v>
      </c>
      <c r="F2601" t="s">
        <v>2053</v>
      </c>
    </row>
    <row r="2602" spans="1:6">
      <c r="A2602" t="s">
        <v>20715</v>
      </c>
      <c r="B2602" t="s">
        <v>21344</v>
      </c>
      <c r="C2602" t="s">
        <v>7044</v>
      </c>
      <c r="D2602" t="s">
        <v>291</v>
      </c>
      <c r="E2602" t="s">
        <v>5462</v>
      </c>
    </row>
    <row r="2603" spans="1:6">
      <c r="A2603" t="s">
        <v>21072</v>
      </c>
      <c r="B2603" t="s">
        <v>21350</v>
      </c>
      <c r="C2603" t="s">
        <v>7044</v>
      </c>
      <c r="E2603" t="s">
        <v>21073</v>
      </c>
    </row>
    <row r="2604" spans="1:6">
      <c r="A2604" t="s">
        <v>18877</v>
      </c>
      <c r="B2604" t="s">
        <v>21335</v>
      </c>
      <c r="C2604" t="s">
        <v>18878</v>
      </c>
      <c r="E2604" t="s">
        <v>18323</v>
      </c>
    </row>
    <row r="2605" spans="1:6">
      <c r="A2605" t="s">
        <v>5935</v>
      </c>
      <c r="B2605" t="s">
        <v>21442</v>
      </c>
      <c r="C2605" t="s">
        <v>5936</v>
      </c>
      <c r="D2605" t="s">
        <v>138</v>
      </c>
      <c r="E2605" t="s">
        <v>139</v>
      </c>
      <c r="F2605" t="s">
        <v>5937</v>
      </c>
    </row>
    <row r="2606" spans="1:6">
      <c r="A2606" t="s">
        <v>18296</v>
      </c>
      <c r="B2606" t="s">
        <v>21335</v>
      </c>
      <c r="C2606" t="s">
        <v>18297</v>
      </c>
      <c r="E2606" t="s">
        <v>18252</v>
      </c>
    </row>
    <row r="2607" spans="1:6">
      <c r="A2607" t="s">
        <v>14665</v>
      </c>
      <c r="B2607" t="s">
        <v>21333</v>
      </c>
      <c r="C2607" t="s">
        <v>2461</v>
      </c>
      <c r="E2607" t="s">
        <v>14666</v>
      </c>
    </row>
    <row r="2608" spans="1:6">
      <c r="A2608" t="s">
        <v>2460</v>
      </c>
      <c r="B2608" t="s">
        <v>21330</v>
      </c>
      <c r="C2608" t="s">
        <v>2461</v>
      </c>
      <c r="E2608" t="s">
        <v>2462</v>
      </c>
    </row>
    <row r="2609" spans="1:5">
      <c r="A2609" t="s">
        <v>19527</v>
      </c>
      <c r="B2609" t="s">
        <v>21335</v>
      </c>
      <c r="C2609" t="s">
        <v>3311</v>
      </c>
      <c r="E2609" t="s">
        <v>18283</v>
      </c>
    </row>
    <row r="2610" spans="1:5">
      <c r="A2610" t="s">
        <v>3310</v>
      </c>
      <c r="B2610" t="s">
        <v>21325</v>
      </c>
      <c r="C2610" t="s">
        <v>3311</v>
      </c>
      <c r="E2610" t="s">
        <v>3312</v>
      </c>
    </row>
    <row r="2611" spans="1:5">
      <c r="A2611" t="s">
        <v>20276</v>
      </c>
      <c r="B2611" t="s">
        <v>21323</v>
      </c>
      <c r="C2611" t="s">
        <v>20277</v>
      </c>
      <c r="E2611" t="s">
        <v>3157</v>
      </c>
    </row>
    <row r="2612" spans="1:5">
      <c r="A2612" t="s">
        <v>12122</v>
      </c>
      <c r="B2612" t="s">
        <v>21332</v>
      </c>
      <c r="C2612" t="s">
        <v>12123</v>
      </c>
      <c r="E2612" t="s">
        <v>12124</v>
      </c>
    </row>
    <row r="2613" spans="1:5">
      <c r="A2613" t="s">
        <v>14220</v>
      </c>
      <c r="B2613" t="s">
        <v>21333</v>
      </c>
      <c r="C2613" t="s">
        <v>14221</v>
      </c>
      <c r="E2613" t="s">
        <v>14222</v>
      </c>
    </row>
    <row r="2614" spans="1:5">
      <c r="A2614" t="s">
        <v>17417</v>
      </c>
      <c r="B2614" t="s">
        <v>21333</v>
      </c>
      <c r="C2614" t="s">
        <v>17418</v>
      </c>
      <c r="E2614" t="s">
        <v>17419</v>
      </c>
    </row>
    <row r="2615" spans="1:5">
      <c r="A2615" t="s">
        <v>17291</v>
      </c>
      <c r="B2615" t="s">
        <v>21333</v>
      </c>
      <c r="C2615" t="s">
        <v>17292</v>
      </c>
      <c r="E2615" t="s">
        <v>17293</v>
      </c>
    </row>
    <row r="2616" spans="1:5">
      <c r="A2616" t="s">
        <v>17180</v>
      </c>
      <c r="B2616" t="s">
        <v>21333</v>
      </c>
      <c r="C2616" t="s">
        <v>17181</v>
      </c>
      <c r="E2616" t="s">
        <v>17182</v>
      </c>
    </row>
    <row r="2617" spans="1:5">
      <c r="A2617" t="s">
        <v>7004</v>
      </c>
      <c r="B2617" t="s">
        <v>21497</v>
      </c>
      <c r="C2617" t="s">
        <v>7005</v>
      </c>
      <c r="E2617" t="s">
        <v>7006</v>
      </c>
    </row>
    <row r="2618" spans="1:5">
      <c r="A2618" t="s">
        <v>16890</v>
      </c>
      <c r="B2618" t="s">
        <v>21333</v>
      </c>
      <c r="C2618" t="s">
        <v>16891</v>
      </c>
      <c r="E2618" t="s">
        <v>16892</v>
      </c>
    </row>
    <row r="2619" spans="1:5">
      <c r="A2619" t="s">
        <v>11904</v>
      </c>
      <c r="B2619" t="s">
        <v>21332</v>
      </c>
      <c r="C2619" t="s">
        <v>11905</v>
      </c>
      <c r="E2619" t="s">
        <v>11906</v>
      </c>
    </row>
    <row r="2620" spans="1:5">
      <c r="A2620" t="s">
        <v>13928</v>
      </c>
      <c r="B2620" t="s">
        <v>21628</v>
      </c>
      <c r="C2620" t="s">
        <v>11905</v>
      </c>
      <c r="E2620" t="s">
        <v>13929</v>
      </c>
    </row>
    <row r="2621" spans="1:5">
      <c r="A2621" t="s">
        <v>6987</v>
      </c>
      <c r="B2621" t="s">
        <v>21497</v>
      </c>
      <c r="C2621" t="s">
        <v>6988</v>
      </c>
      <c r="E2621" t="s">
        <v>6989</v>
      </c>
    </row>
    <row r="2622" spans="1:5">
      <c r="A2622" t="s">
        <v>6970</v>
      </c>
      <c r="B2622" t="s">
        <v>21497</v>
      </c>
      <c r="C2622" t="s">
        <v>6971</v>
      </c>
      <c r="E2622" t="s">
        <v>6972</v>
      </c>
    </row>
    <row r="2623" spans="1:5">
      <c r="A2623" t="s">
        <v>2187</v>
      </c>
      <c r="B2623" t="s">
        <v>21330</v>
      </c>
      <c r="C2623" t="s">
        <v>2188</v>
      </c>
      <c r="E2623" t="s">
        <v>2189</v>
      </c>
    </row>
    <row r="2624" spans="1:5">
      <c r="A2624" t="s">
        <v>4939</v>
      </c>
      <c r="B2624" t="s">
        <v>21401</v>
      </c>
      <c r="C2624" t="s">
        <v>4940</v>
      </c>
      <c r="D2624" t="s">
        <v>4941</v>
      </c>
      <c r="E2624" t="s">
        <v>4942</v>
      </c>
    </row>
    <row r="2625" spans="1:6">
      <c r="A2625" t="s">
        <v>1920</v>
      </c>
      <c r="B2625" t="s">
        <v>21330</v>
      </c>
      <c r="C2625" t="s">
        <v>1921</v>
      </c>
      <c r="E2625" t="s">
        <v>434</v>
      </c>
    </row>
    <row r="2626" spans="1:6">
      <c r="A2626" t="s">
        <v>4891</v>
      </c>
      <c r="B2626" t="s">
        <v>21401</v>
      </c>
      <c r="C2626" t="s">
        <v>4892</v>
      </c>
      <c r="D2626" t="s">
        <v>4402</v>
      </c>
      <c r="E2626" t="s">
        <v>4893</v>
      </c>
    </row>
    <row r="2627" spans="1:6">
      <c r="A2627" t="s">
        <v>19839</v>
      </c>
      <c r="B2627" t="s">
        <v>21335</v>
      </c>
      <c r="C2627" t="s">
        <v>4892</v>
      </c>
      <c r="D2627" t="s">
        <v>2209</v>
      </c>
      <c r="E2627" t="s">
        <v>18260</v>
      </c>
    </row>
    <row r="2628" spans="1:6">
      <c r="A2628" t="s">
        <v>15907</v>
      </c>
      <c r="B2628" t="s">
        <v>21333</v>
      </c>
      <c r="C2628" t="s">
        <v>15908</v>
      </c>
      <c r="E2628" t="s">
        <v>15909</v>
      </c>
    </row>
    <row r="2629" spans="1:6">
      <c r="A2629" t="s">
        <v>4837</v>
      </c>
      <c r="B2629" t="s">
        <v>21401</v>
      </c>
      <c r="C2629" t="s">
        <v>4838</v>
      </c>
      <c r="D2629" t="s">
        <v>4839</v>
      </c>
      <c r="E2629" t="s">
        <v>4840</v>
      </c>
    </row>
    <row r="2630" spans="1:6">
      <c r="A2630" t="s">
        <v>4777</v>
      </c>
      <c r="B2630" t="s">
        <v>21401</v>
      </c>
      <c r="C2630" t="s">
        <v>4778</v>
      </c>
      <c r="D2630" t="s">
        <v>4779</v>
      </c>
      <c r="E2630" t="s">
        <v>4780</v>
      </c>
    </row>
    <row r="2631" spans="1:6">
      <c r="A2631" t="s">
        <v>11839</v>
      </c>
      <c r="B2631" t="s">
        <v>21332</v>
      </c>
      <c r="C2631" t="s">
        <v>11840</v>
      </c>
      <c r="E2631" t="s">
        <v>11567</v>
      </c>
    </row>
    <row r="2632" spans="1:6">
      <c r="A2632" t="s">
        <v>11770</v>
      </c>
      <c r="B2632" t="s">
        <v>21332</v>
      </c>
      <c r="C2632" t="s">
        <v>11771</v>
      </c>
      <c r="E2632" t="s">
        <v>11772</v>
      </c>
    </row>
    <row r="2633" spans="1:6">
      <c r="A2633" t="s">
        <v>10859</v>
      </c>
      <c r="B2633" t="s">
        <v>21601</v>
      </c>
      <c r="C2633" t="s">
        <v>10860</v>
      </c>
      <c r="D2633" t="s">
        <v>10861</v>
      </c>
      <c r="E2633" t="s">
        <v>10862</v>
      </c>
      <c r="F2633" t="s">
        <v>10863</v>
      </c>
    </row>
    <row r="2634" spans="1:6">
      <c r="A2634" t="s">
        <v>15530</v>
      </c>
      <c r="B2634" t="s">
        <v>21333</v>
      </c>
      <c r="C2634" t="s">
        <v>15531</v>
      </c>
      <c r="E2634" t="s">
        <v>15532</v>
      </c>
    </row>
    <row r="2635" spans="1:6">
      <c r="A2635" t="s">
        <v>4724</v>
      </c>
      <c r="B2635" t="s">
        <v>21401</v>
      </c>
      <c r="C2635" t="s">
        <v>4725</v>
      </c>
      <c r="E2635" t="s">
        <v>4726</v>
      </c>
    </row>
    <row r="2636" spans="1:6">
      <c r="A2636" t="s">
        <v>18693</v>
      </c>
      <c r="B2636" t="s">
        <v>21335</v>
      </c>
      <c r="C2636" t="s">
        <v>18694</v>
      </c>
      <c r="E2636" t="s">
        <v>18293</v>
      </c>
      <c r="F2636" t="s">
        <v>18294</v>
      </c>
    </row>
    <row r="2637" spans="1:6">
      <c r="A2637" t="s">
        <v>10351</v>
      </c>
      <c r="B2637" t="s">
        <v>21590</v>
      </c>
      <c r="C2637" t="s">
        <v>10352</v>
      </c>
      <c r="D2637" t="s">
        <v>10289</v>
      </c>
      <c r="E2637" t="s">
        <v>10353</v>
      </c>
      <c r="F2637" t="s">
        <v>10354</v>
      </c>
    </row>
    <row r="2638" spans="1:6">
      <c r="A2638" t="s">
        <v>19405</v>
      </c>
      <c r="B2638" t="s">
        <v>21335</v>
      </c>
      <c r="C2638" t="s">
        <v>19406</v>
      </c>
      <c r="E2638" t="s">
        <v>1423</v>
      </c>
    </row>
    <row r="2639" spans="1:6">
      <c r="A2639" t="s">
        <v>14815</v>
      </c>
      <c r="B2639" t="s">
        <v>21333</v>
      </c>
      <c r="C2639" t="s">
        <v>14816</v>
      </c>
      <c r="E2639" t="s">
        <v>14817</v>
      </c>
    </row>
    <row r="2640" spans="1:6">
      <c r="A2640" t="s">
        <v>4683</v>
      </c>
      <c r="B2640" t="s">
        <v>21401</v>
      </c>
      <c r="C2640" t="s">
        <v>4684</v>
      </c>
      <c r="D2640" t="s">
        <v>4685</v>
      </c>
      <c r="E2640" t="s">
        <v>4686</v>
      </c>
    </row>
    <row r="2641" spans="1:6">
      <c r="A2641" t="s">
        <v>19430</v>
      </c>
      <c r="B2641" t="s">
        <v>21335</v>
      </c>
      <c r="C2641" t="s">
        <v>19431</v>
      </c>
      <c r="E2641" t="s">
        <v>18283</v>
      </c>
    </row>
    <row r="2642" spans="1:6">
      <c r="A2642" t="s">
        <v>19719</v>
      </c>
      <c r="B2642" t="s">
        <v>21335</v>
      </c>
      <c r="C2642" t="s">
        <v>19720</v>
      </c>
      <c r="E2642" t="s">
        <v>18608</v>
      </c>
    </row>
    <row r="2643" spans="1:6">
      <c r="A2643" t="s">
        <v>13861</v>
      </c>
      <c r="B2643" t="s">
        <v>21628</v>
      </c>
      <c r="C2643" t="s">
        <v>13862</v>
      </c>
      <c r="D2643" t="s">
        <v>13863</v>
      </c>
      <c r="E2643" t="s">
        <v>13864</v>
      </c>
    </row>
    <row r="2644" spans="1:6">
      <c r="A2644" t="s">
        <v>20352</v>
      </c>
      <c r="B2644" t="s">
        <v>21323</v>
      </c>
      <c r="C2644" t="s">
        <v>20353</v>
      </c>
      <c r="E2644" t="s">
        <v>3157</v>
      </c>
    </row>
    <row r="2645" spans="1:6">
      <c r="A2645" t="s">
        <v>15361</v>
      </c>
      <c r="B2645" t="s">
        <v>21333</v>
      </c>
      <c r="C2645" t="s">
        <v>15362</v>
      </c>
      <c r="E2645" t="s">
        <v>15363</v>
      </c>
    </row>
    <row r="2646" spans="1:6">
      <c r="A2646" t="s">
        <v>19949</v>
      </c>
      <c r="B2646" t="s">
        <v>21335</v>
      </c>
      <c r="C2646" t="s">
        <v>19950</v>
      </c>
      <c r="E2646" t="s">
        <v>1100</v>
      </c>
      <c r="F2646" t="s">
        <v>18262</v>
      </c>
    </row>
    <row r="2647" spans="1:6">
      <c r="A2647" t="s">
        <v>20971</v>
      </c>
      <c r="B2647" t="s">
        <v>21350</v>
      </c>
      <c r="C2647" t="s">
        <v>20972</v>
      </c>
      <c r="E2647" t="s">
        <v>20973</v>
      </c>
    </row>
    <row r="2648" spans="1:6">
      <c r="A2648" t="s">
        <v>11626</v>
      </c>
      <c r="B2648" t="s">
        <v>21332</v>
      </c>
      <c r="C2648" t="s">
        <v>11627</v>
      </c>
      <c r="E2648" t="s">
        <v>1593</v>
      </c>
    </row>
    <row r="2649" spans="1:6">
      <c r="A2649" t="s">
        <v>13791</v>
      </c>
      <c r="B2649" t="s">
        <v>21628</v>
      </c>
      <c r="C2649" t="s">
        <v>11627</v>
      </c>
      <c r="D2649" t="s">
        <v>13792</v>
      </c>
      <c r="E2649" t="s">
        <v>13793</v>
      </c>
    </row>
    <row r="2650" spans="1:6">
      <c r="A2650" t="s">
        <v>8471</v>
      </c>
      <c r="B2650" t="s">
        <v>21329</v>
      </c>
      <c r="C2650" t="s">
        <v>8472</v>
      </c>
      <c r="D2650" t="s">
        <v>422</v>
      </c>
      <c r="E2650" t="s">
        <v>5811</v>
      </c>
    </row>
    <row r="2651" spans="1:6">
      <c r="A2651" t="s">
        <v>14978</v>
      </c>
      <c r="B2651" t="s">
        <v>21333</v>
      </c>
      <c r="C2651" t="s">
        <v>8472</v>
      </c>
      <c r="E2651" t="s">
        <v>14979</v>
      </c>
    </row>
    <row r="2652" spans="1:6">
      <c r="A2652" t="s">
        <v>1471</v>
      </c>
      <c r="B2652" t="s">
        <v>21330</v>
      </c>
      <c r="C2652" t="s">
        <v>1472</v>
      </c>
      <c r="E2652" t="s">
        <v>1473</v>
      </c>
      <c r="F2652" t="s">
        <v>1474</v>
      </c>
    </row>
    <row r="2653" spans="1:6">
      <c r="A2653" t="s">
        <v>14596</v>
      </c>
      <c r="B2653" t="s">
        <v>21333</v>
      </c>
      <c r="C2653" t="s">
        <v>14597</v>
      </c>
      <c r="E2653" t="s">
        <v>14598</v>
      </c>
    </row>
    <row r="2654" spans="1:6">
      <c r="A2654" t="s">
        <v>13736</v>
      </c>
      <c r="B2654" t="s">
        <v>21628</v>
      </c>
      <c r="C2654" t="s">
        <v>13737</v>
      </c>
      <c r="E2654" t="s">
        <v>13738</v>
      </c>
    </row>
    <row r="2655" spans="1:6">
      <c r="A2655" t="s">
        <v>4187</v>
      </c>
      <c r="B2655" t="s">
        <v>21325</v>
      </c>
      <c r="C2655" t="s">
        <v>4188</v>
      </c>
      <c r="E2655" t="s">
        <v>4189</v>
      </c>
    </row>
    <row r="2656" spans="1:6">
      <c r="A2656" t="s">
        <v>19303</v>
      </c>
      <c r="B2656" t="s">
        <v>21335</v>
      </c>
      <c r="C2656" t="s">
        <v>4188</v>
      </c>
      <c r="E2656" t="s">
        <v>18283</v>
      </c>
    </row>
    <row r="2657" spans="1:6">
      <c r="A2657" t="s">
        <v>4542</v>
      </c>
      <c r="B2657" t="s">
        <v>21401</v>
      </c>
      <c r="C2657" t="s">
        <v>4543</v>
      </c>
      <c r="D2657" t="s">
        <v>4544</v>
      </c>
      <c r="E2657" t="s">
        <v>4545</v>
      </c>
    </row>
    <row r="2658" spans="1:6">
      <c r="A2658" t="s">
        <v>4493</v>
      </c>
      <c r="B2658" t="s">
        <v>21401</v>
      </c>
      <c r="C2658" t="s">
        <v>4494</v>
      </c>
      <c r="D2658" t="s">
        <v>4495</v>
      </c>
      <c r="E2658" t="s">
        <v>4496</v>
      </c>
      <c r="F2658" t="s">
        <v>4497</v>
      </c>
    </row>
    <row r="2659" spans="1:6">
      <c r="A2659" t="s">
        <v>901</v>
      </c>
      <c r="B2659" t="s">
        <v>21330</v>
      </c>
      <c r="C2659" t="s">
        <v>902</v>
      </c>
      <c r="E2659" t="s">
        <v>903</v>
      </c>
    </row>
    <row r="2660" spans="1:6">
      <c r="A2660" t="s">
        <v>19609</v>
      </c>
      <c r="B2660" t="s">
        <v>21335</v>
      </c>
      <c r="C2660" t="s">
        <v>19610</v>
      </c>
      <c r="E2660" t="s">
        <v>18345</v>
      </c>
    </row>
    <row r="2661" spans="1:6">
      <c r="A2661" t="s">
        <v>18737</v>
      </c>
      <c r="B2661" t="s">
        <v>21335</v>
      </c>
      <c r="C2661" t="s">
        <v>18738</v>
      </c>
      <c r="E2661" t="s">
        <v>18323</v>
      </c>
    </row>
    <row r="2662" spans="1:6">
      <c r="A2662" t="s">
        <v>1351</v>
      </c>
      <c r="B2662" t="s">
        <v>21330</v>
      </c>
      <c r="C2662" t="s">
        <v>1352</v>
      </c>
      <c r="E2662" t="s">
        <v>1353</v>
      </c>
      <c r="F2662" t="s">
        <v>1354</v>
      </c>
    </row>
    <row r="2663" spans="1:6">
      <c r="A2663" t="s">
        <v>20072</v>
      </c>
      <c r="B2663" t="s">
        <v>21335</v>
      </c>
      <c r="C2663" t="s">
        <v>1352</v>
      </c>
      <c r="E2663" t="s">
        <v>18252</v>
      </c>
    </row>
    <row r="2664" spans="1:6">
      <c r="A2664" t="s">
        <v>17167</v>
      </c>
      <c r="B2664" t="s">
        <v>21333</v>
      </c>
      <c r="C2664" t="s">
        <v>17168</v>
      </c>
      <c r="E2664" t="s">
        <v>17169</v>
      </c>
    </row>
    <row r="2665" spans="1:6">
      <c r="A2665" t="s">
        <v>13676</v>
      </c>
      <c r="B2665" t="s">
        <v>21628</v>
      </c>
      <c r="C2665" t="s">
        <v>13677</v>
      </c>
      <c r="E2665" t="s">
        <v>13678</v>
      </c>
    </row>
    <row r="2666" spans="1:6">
      <c r="A2666" t="s">
        <v>4431</v>
      </c>
      <c r="B2666" t="s">
        <v>21401</v>
      </c>
      <c r="C2666" t="s">
        <v>4432</v>
      </c>
      <c r="D2666" t="s">
        <v>4433</v>
      </c>
      <c r="E2666" t="s">
        <v>1593</v>
      </c>
    </row>
    <row r="2667" spans="1:6">
      <c r="A2667" t="s">
        <v>13541</v>
      </c>
      <c r="B2667" t="s">
        <v>21628</v>
      </c>
      <c r="C2667" t="s">
        <v>13542</v>
      </c>
      <c r="D2667" t="s">
        <v>13543</v>
      </c>
      <c r="E2667" t="s">
        <v>13544</v>
      </c>
    </row>
    <row r="2668" spans="1:6">
      <c r="A2668" t="s">
        <v>20305</v>
      </c>
      <c r="B2668" t="s">
        <v>21323</v>
      </c>
      <c r="C2668" t="s">
        <v>20306</v>
      </c>
      <c r="E2668" t="s">
        <v>3157</v>
      </c>
    </row>
    <row r="2669" spans="1:6">
      <c r="A2669" t="s">
        <v>4377</v>
      </c>
      <c r="B2669" t="s">
        <v>21401</v>
      </c>
      <c r="C2669" t="s">
        <v>2359</v>
      </c>
      <c r="D2669" t="s">
        <v>4378</v>
      </c>
      <c r="E2669" t="s">
        <v>4379</v>
      </c>
    </row>
    <row r="2670" spans="1:6">
      <c r="A2670" t="s">
        <v>2358</v>
      </c>
      <c r="B2670" t="s">
        <v>21330</v>
      </c>
      <c r="C2670" t="s">
        <v>2359</v>
      </c>
      <c r="E2670" t="s">
        <v>2360</v>
      </c>
    </row>
    <row r="2671" spans="1:6">
      <c r="A2671" t="s">
        <v>12536</v>
      </c>
      <c r="B2671" t="s">
        <v>21332</v>
      </c>
      <c r="C2671" t="s">
        <v>12537</v>
      </c>
      <c r="E2671" t="s">
        <v>12538</v>
      </c>
    </row>
    <row r="2672" spans="1:6">
      <c r="A2672" t="s">
        <v>13399</v>
      </c>
      <c r="B2672" t="s">
        <v>21628</v>
      </c>
      <c r="C2672" t="s">
        <v>12537</v>
      </c>
      <c r="D2672" t="s">
        <v>13400</v>
      </c>
      <c r="E2672" t="s">
        <v>13401</v>
      </c>
    </row>
    <row r="2673" spans="1:6">
      <c r="A2673" t="s">
        <v>11064</v>
      </c>
      <c r="B2673" t="s">
        <v>21601</v>
      </c>
      <c r="C2673" t="s">
        <v>11065</v>
      </c>
      <c r="E2673" t="s">
        <v>11066</v>
      </c>
    </row>
    <row r="2674" spans="1:6">
      <c r="A2674" t="s">
        <v>11022</v>
      </c>
      <c r="B2674" t="s">
        <v>21601</v>
      </c>
      <c r="C2674" t="s">
        <v>11023</v>
      </c>
      <c r="D2674" t="s">
        <v>1288</v>
      </c>
      <c r="E2674" t="s">
        <v>11024</v>
      </c>
      <c r="F2674" t="s">
        <v>11025</v>
      </c>
    </row>
    <row r="2675" spans="1:6">
      <c r="A2675" t="s">
        <v>15744</v>
      </c>
      <c r="B2675" t="s">
        <v>21333</v>
      </c>
      <c r="C2675" t="s">
        <v>11023</v>
      </c>
      <c r="D2675" t="s">
        <v>15046</v>
      </c>
      <c r="E2675" t="s">
        <v>15745</v>
      </c>
    </row>
    <row r="2676" spans="1:6">
      <c r="A2676" t="s">
        <v>16845</v>
      </c>
      <c r="B2676" t="s">
        <v>21333</v>
      </c>
      <c r="C2676" t="s">
        <v>16846</v>
      </c>
      <c r="E2676" t="s">
        <v>16847</v>
      </c>
    </row>
    <row r="2677" spans="1:6">
      <c r="A2677" t="s">
        <v>13329</v>
      </c>
      <c r="B2677" t="s">
        <v>21628</v>
      </c>
      <c r="C2677" t="s">
        <v>13330</v>
      </c>
      <c r="E2677" t="s">
        <v>13331</v>
      </c>
    </row>
    <row r="2678" spans="1:6">
      <c r="A2678" t="s">
        <v>16523</v>
      </c>
      <c r="B2678" t="s">
        <v>21333</v>
      </c>
      <c r="C2678" t="s">
        <v>16524</v>
      </c>
      <c r="E2678" t="s">
        <v>16525</v>
      </c>
    </row>
    <row r="2679" spans="1:6">
      <c r="A2679" t="s">
        <v>15865</v>
      </c>
      <c r="B2679" t="s">
        <v>21333</v>
      </c>
      <c r="C2679" t="s">
        <v>15866</v>
      </c>
      <c r="E2679" t="s">
        <v>15867</v>
      </c>
    </row>
    <row r="2680" spans="1:6">
      <c r="A2680" t="s">
        <v>5398</v>
      </c>
      <c r="B2680" t="s">
        <v>21326</v>
      </c>
      <c r="C2680" t="s">
        <v>5399</v>
      </c>
      <c r="D2680" t="s">
        <v>5400</v>
      </c>
      <c r="E2680" t="s">
        <v>5401</v>
      </c>
    </row>
    <row r="2681" spans="1:6">
      <c r="A2681" t="s">
        <v>4304</v>
      </c>
      <c r="B2681" t="s">
        <v>21401</v>
      </c>
      <c r="C2681" t="s">
        <v>4305</v>
      </c>
      <c r="D2681" t="s">
        <v>4306</v>
      </c>
      <c r="E2681" t="s">
        <v>4307</v>
      </c>
    </row>
    <row r="2682" spans="1:6">
      <c r="A2682" t="s">
        <v>20699</v>
      </c>
      <c r="B2682" t="s">
        <v>21344</v>
      </c>
      <c r="C2682" t="s">
        <v>6934</v>
      </c>
      <c r="D2682" t="s">
        <v>291</v>
      </c>
      <c r="E2682" t="s">
        <v>6935</v>
      </c>
    </row>
    <row r="2683" spans="1:6">
      <c r="A2683" t="s">
        <v>5082</v>
      </c>
      <c r="B2683" t="s">
        <v>21401</v>
      </c>
      <c r="C2683" t="s">
        <v>5083</v>
      </c>
      <c r="D2683" t="s">
        <v>4605</v>
      </c>
      <c r="E2683" t="s">
        <v>5084</v>
      </c>
    </row>
    <row r="2684" spans="1:6">
      <c r="A2684" t="s">
        <v>18448</v>
      </c>
      <c r="B2684" t="s">
        <v>21335</v>
      </c>
      <c r="C2684" t="s">
        <v>18449</v>
      </c>
      <c r="E2684" t="s">
        <v>18318</v>
      </c>
    </row>
    <row r="2685" spans="1:6">
      <c r="A2685" t="s">
        <v>13169</v>
      </c>
      <c r="B2685" t="s">
        <v>21628</v>
      </c>
      <c r="C2685" t="s">
        <v>13170</v>
      </c>
      <c r="D2685" t="s">
        <v>13171</v>
      </c>
      <c r="E2685" t="s">
        <v>13172</v>
      </c>
      <c r="F2685" t="s">
        <v>13173</v>
      </c>
    </row>
    <row r="2686" spans="1:6">
      <c r="A2686" t="s">
        <v>19735</v>
      </c>
      <c r="B2686" t="s">
        <v>21335</v>
      </c>
      <c r="C2686" t="s">
        <v>19736</v>
      </c>
      <c r="D2686" t="s">
        <v>2209</v>
      </c>
      <c r="E2686" t="s">
        <v>18260</v>
      </c>
    </row>
    <row r="2687" spans="1:6">
      <c r="A2687" t="s">
        <v>13092</v>
      </c>
      <c r="B2687" t="s">
        <v>21628</v>
      </c>
      <c r="C2687" t="s">
        <v>13093</v>
      </c>
      <c r="E2687" t="s">
        <v>13094</v>
      </c>
    </row>
    <row r="2688" spans="1:6">
      <c r="A2688" t="s">
        <v>4990</v>
      </c>
      <c r="B2688" t="s">
        <v>21401</v>
      </c>
      <c r="C2688" t="s">
        <v>4991</v>
      </c>
      <c r="D2688" t="s">
        <v>4992</v>
      </c>
      <c r="E2688" t="s">
        <v>4993</v>
      </c>
    </row>
    <row r="2689" spans="1:6">
      <c r="A2689" t="s">
        <v>4933</v>
      </c>
      <c r="B2689" t="s">
        <v>21401</v>
      </c>
      <c r="C2689" t="s">
        <v>4934</v>
      </c>
      <c r="E2689" t="s">
        <v>4795</v>
      </c>
    </row>
    <row r="2690" spans="1:6">
      <c r="A2690" t="s">
        <v>20932</v>
      </c>
      <c r="B2690" t="s">
        <v>21350</v>
      </c>
      <c r="C2690" t="s">
        <v>20933</v>
      </c>
      <c r="E2690" t="s">
        <v>20934</v>
      </c>
    </row>
    <row r="2691" spans="1:6">
      <c r="A2691" t="s">
        <v>19190</v>
      </c>
      <c r="B2691" t="s">
        <v>21335</v>
      </c>
      <c r="C2691" t="s">
        <v>19191</v>
      </c>
      <c r="E2691" t="s">
        <v>18283</v>
      </c>
    </row>
    <row r="2692" spans="1:6">
      <c r="A2692" t="s">
        <v>12260</v>
      </c>
      <c r="B2692" t="s">
        <v>21332</v>
      </c>
      <c r="C2692" t="s">
        <v>12261</v>
      </c>
      <c r="E2692" t="s">
        <v>11567</v>
      </c>
    </row>
    <row r="2693" spans="1:6">
      <c r="A2693" t="s">
        <v>13022</v>
      </c>
      <c r="B2693" t="s">
        <v>21628</v>
      </c>
      <c r="C2693" t="s">
        <v>13023</v>
      </c>
      <c r="D2693" t="s">
        <v>13024</v>
      </c>
      <c r="E2693" t="s">
        <v>13025</v>
      </c>
    </row>
    <row r="2694" spans="1:6">
      <c r="A2694" t="s">
        <v>15135</v>
      </c>
      <c r="B2694" t="s">
        <v>21333</v>
      </c>
      <c r="C2694" t="s">
        <v>15136</v>
      </c>
      <c r="E2694" t="s">
        <v>15137</v>
      </c>
    </row>
    <row r="2695" spans="1:6">
      <c r="A2695" t="s">
        <v>992</v>
      </c>
      <c r="B2695" t="s">
        <v>21330</v>
      </c>
      <c r="C2695" t="s">
        <v>993</v>
      </c>
      <c r="D2695" t="s">
        <v>404</v>
      </c>
      <c r="E2695" t="s">
        <v>994</v>
      </c>
      <c r="F2695" t="s">
        <v>995</v>
      </c>
    </row>
    <row r="2696" spans="1:6">
      <c r="A2696" t="s">
        <v>14766</v>
      </c>
      <c r="B2696" t="s">
        <v>21333</v>
      </c>
      <c r="C2696" t="s">
        <v>993</v>
      </c>
      <c r="E2696" t="s">
        <v>14767</v>
      </c>
    </row>
    <row r="2697" spans="1:6">
      <c r="A2697" t="s">
        <v>19281</v>
      </c>
      <c r="B2697" t="s">
        <v>21335</v>
      </c>
      <c r="C2697" t="s">
        <v>19282</v>
      </c>
      <c r="E2697" t="s">
        <v>1423</v>
      </c>
    </row>
    <row r="2698" spans="1:6">
      <c r="A2698" t="s">
        <v>20025</v>
      </c>
      <c r="B2698" t="s">
        <v>21341</v>
      </c>
      <c r="C2698" t="s">
        <v>20026</v>
      </c>
      <c r="D2698" t="s">
        <v>20027</v>
      </c>
      <c r="E2698" t="s">
        <v>20028</v>
      </c>
    </row>
    <row r="2699" spans="1:6">
      <c r="A2699" t="s">
        <v>19059</v>
      </c>
      <c r="B2699" t="s">
        <v>21335</v>
      </c>
      <c r="C2699" t="s">
        <v>19060</v>
      </c>
      <c r="E2699" t="s">
        <v>18283</v>
      </c>
    </row>
    <row r="2700" spans="1:6">
      <c r="A2700" t="s">
        <v>12896</v>
      </c>
      <c r="B2700" t="s">
        <v>21628</v>
      </c>
      <c r="C2700" t="s">
        <v>12897</v>
      </c>
      <c r="E2700" t="s">
        <v>12898</v>
      </c>
    </row>
    <row r="2701" spans="1:6">
      <c r="A2701" t="s">
        <v>20407</v>
      </c>
      <c r="B2701" t="s">
        <v>21323</v>
      </c>
      <c r="C2701" t="s">
        <v>20408</v>
      </c>
      <c r="E2701" t="s">
        <v>3157</v>
      </c>
    </row>
    <row r="2702" spans="1:6">
      <c r="A2702" t="s">
        <v>19840</v>
      </c>
      <c r="B2702" t="s">
        <v>21335</v>
      </c>
      <c r="C2702" t="s">
        <v>19841</v>
      </c>
      <c r="E2702" t="s">
        <v>1100</v>
      </c>
      <c r="F2702" t="s">
        <v>18262</v>
      </c>
    </row>
    <row r="2703" spans="1:6">
      <c r="A2703" t="s">
        <v>13917</v>
      </c>
      <c r="B2703" t="s">
        <v>21628</v>
      </c>
      <c r="C2703" t="s">
        <v>13918</v>
      </c>
      <c r="D2703" t="s">
        <v>13919</v>
      </c>
      <c r="E2703" t="s">
        <v>13920</v>
      </c>
    </row>
    <row r="2704" spans="1:6">
      <c r="A2704" t="s">
        <v>1117</v>
      </c>
      <c r="B2704" t="s">
        <v>21330</v>
      </c>
      <c r="C2704" t="s">
        <v>1118</v>
      </c>
      <c r="E2704" t="s">
        <v>1119</v>
      </c>
    </row>
    <row r="2705" spans="1:9">
      <c r="A2705" t="s">
        <v>15307</v>
      </c>
      <c r="B2705" t="s">
        <v>21333</v>
      </c>
      <c r="C2705" t="s">
        <v>2038</v>
      </c>
      <c r="E2705" t="s">
        <v>15308</v>
      </c>
    </row>
    <row r="2706" spans="1:9">
      <c r="A2706" t="s">
        <v>2037</v>
      </c>
      <c r="B2706" t="s">
        <v>21330</v>
      </c>
      <c r="C2706" t="s">
        <v>2038</v>
      </c>
      <c r="D2706" t="s">
        <v>404</v>
      </c>
      <c r="E2706" t="s">
        <v>2039</v>
      </c>
    </row>
    <row r="2707" spans="1:9">
      <c r="A2707" t="s">
        <v>14932</v>
      </c>
      <c r="B2707" t="s">
        <v>21333</v>
      </c>
      <c r="C2707" t="s">
        <v>14933</v>
      </c>
      <c r="E2707" t="s">
        <v>14934</v>
      </c>
    </row>
    <row r="2708" spans="1:9">
      <c r="A2708" t="s">
        <v>735</v>
      </c>
      <c r="B2708" t="s">
        <v>21330</v>
      </c>
      <c r="C2708" t="s">
        <v>736</v>
      </c>
      <c r="E2708" t="s">
        <v>737</v>
      </c>
      <c r="F2708" t="s">
        <v>738</v>
      </c>
    </row>
    <row r="2709" spans="1:9">
      <c r="A2709" t="s">
        <v>4826</v>
      </c>
      <c r="B2709" t="s">
        <v>21401</v>
      </c>
      <c r="C2709" t="s">
        <v>4827</v>
      </c>
      <c r="D2709" t="s">
        <v>4828</v>
      </c>
      <c r="E2709" t="s">
        <v>4829</v>
      </c>
    </row>
    <row r="2710" spans="1:9">
      <c r="A2710" t="s">
        <v>4766</v>
      </c>
      <c r="B2710" t="s">
        <v>21401</v>
      </c>
      <c r="C2710" t="s">
        <v>4767</v>
      </c>
      <c r="D2710" t="s">
        <v>4768</v>
      </c>
      <c r="E2710" t="s">
        <v>4769</v>
      </c>
    </row>
    <row r="2711" spans="1:9">
      <c r="A2711" t="s">
        <v>13847</v>
      </c>
      <c r="B2711" t="s">
        <v>21628</v>
      </c>
      <c r="C2711" t="s">
        <v>13848</v>
      </c>
      <c r="D2711" t="s">
        <v>13849</v>
      </c>
      <c r="E2711" t="s">
        <v>13850</v>
      </c>
      <c r="F2711" t="s">
        <v>13851</v>
      </c>
      <c r="I2711" t="s">
        <v>13852</v>
      </c>
    </row>
    <row r="2712" spans="1:9">
      <c r="A2712" t="s">
        <v>20709</v>
      </c>
      <c r="B2712" t="s">
        <v>21324</v>
      </c>
      <c r="C2712" t="s">
        <v>20710</v>
      </c>
      <c r="D2712" t="s">
        <v>20679</v>
      </c>
      <c r="E2712" t="s">
        <v>20704</v>
      </c>
    </row>
    <row r="2713" spans="1:9">
      <c r="A2713" t="s">
        <v>14547</v>
      </c>
      <c r="B2713" t="s">
        <v>21333</v>
      </c>
      <c r="C2713" t="s">
        <v>14548</v>
      </c>
      <c r="E2713" t="s">
        <v>14549</v>
      </c>
    </row>
    <row r="2714" spans="1:9">
      <c r="A2714" t="s">
        <v>4718</v>
      </c>
      <c r="B2714" t="s">
        <v>21401</v>
      </c>
      <c r="C2714" t="s">
        <v>4719</v>
      </c>
      <c r="E2714" t="s">
        <v>4720</v>
      </c>
    </row>
    <row r="2715" spans="1:9">
      <c r="A2715" t="s">
        <v>14121</v>
      </c>
      <c r="B2715" t="s">
        <v>21333</v>
      </c>
      <c r="C2715" t="s">
        <v>14122</v>
      </c>
      <c r="E2715" t="s">
        <v>14123</v>
      </c>
    </row>
    <row r="2716" spans="1:9">
      <c r="A2716" t="s">
        <v>19500</v>
      </c>
      <c r="B2716" t="s">
        <v>21335</v>
      </c>
      <c r="C2716" t="s">
        <v>19501</v>
      </c>
      <c r="E2716" t="s">
        <v>18345</v>
      </c>
    </row>
    <row r="2717" spans="1:9">
      <c r="A2717" t="s">
        <v>18617</v>
      </c>
      <c r="B2717" t="s">
        <v>21335</v>
      </c>
      <c r="C2717" t="s">
        <v>18618</v>
      </c>
      <c r="E2717" t="s">
        <v>18323</v>
      </c>
    </row>
    <row r="2718" spans="1:9">
      <c r="A2718" t="s">
        <v>20694</v>
      </c>
      <c r="B2718" t="s">
        <v>21344</v>
      </c>
      <c r="C2718" t="s">
        <v>7072</v>
      </c>
      <c r="D2718" t="s">
        <v>7073</v>
      </c>
      <c r="E2718" t="s">
        <v>7074</v>
      </c>
    </row>
    <row r="2719" spans="1:9">
      <c r="A2719" t="s">
        <v>19963</v>
      </c>
      <c r="B2719" t="s">
        <v>21335</v>
      </c>
      <c r="C2719" t="s">
        <v>19964</v>
      </c>
      <c r="E2719" t="s">
        <v>18252</v>
      </c>
    </row>
    <row r="2720" spans="1:9">
      <c r="A2720" t="s">
        <v>20435</v>
      </c>
      <c r="B2720" t="s">
        <v>21323</v>
      </c>
      <c r="C2720" t="s">
        <v>20436</v>
      </c>
      <c r="E2720" t="s">
        <v>3157</v>
      </c>
    </row>
    <row r="2721" spans="1:6">
      <c r="A2721" t="s">
        <v>13785</v>
      </c>
      <c r="B2721" t="s">
        <v>21628</v>
      </c>
      <c r="C2721" t="s">
        <v>13786</v>
      </c>
      <c r="E2721" t="s">
        <v>13787</v>
      </c>
    </row>
    <row r="2722" spans="1:6">
      <c r="A2722" t="s">
        <v>17391</v>
      </c>
      <c r="B2722" t="s">
        <v>21333</v>
      </c>
      <c r="C2722" t="s">
        <v>17392</v>
      </c>
      <c r="E2722" t="s">
        <v>14222</v>
      </c>
    </row>
    <row r="2723" spans="1:6">
      <c r="A2723" t="s">
        <v>6355</v>
      </c>
      <c r="B2723" t="s">
        <v>21451</v>
      </c>
      <c r="C2723" t="s">
        <v>6356</v>
      </c>
      <c r="E2723" t="s">
        <v>6357</v>
      </c>
    </row>
    <row r="2724" spans="1:6">
      <c r="A2724" t="s">
        <v>1773</v>
      </c>
      <c r="B2724" t="s">
        <v>21330</v>
      </c>
      <c r="C2724" t="s">
        <v>1774</v>
      </c>
      <c r="D2724" t="s">
        <v>404</v>
      </c>
      <c r="E2724" t="s">
        <v>1775</v>
      </c>
    </row>
    <row r="2725" spans="1:6">
      <c r="A2725" t="s">
        <v>11119</v>
      </c>
      <c r="B2725" t="s">
        <v>21601</v>
      </c>
      <c r="C2725" t="s">
        <v>11120</v>
      </c>
      <c r="E2725" t="s">
        <v>11121</v>
      </c>
    </row>
    <row r="2726" spans="1:6">
      <c r="A2726" t="s">
        <v>13722</v>
      </c>
      <c r="B2726" t="s">
        <v>21628</v>
      </c>
      <c r="C2726" t="s">
        <v>13723</v>
      </c>
      <c r="D2726" t="s">
        <v>13724</v>
      </c>
      <c r="E2726" t="s">
        <v>13725</v>
      </c>
      <c r="F2726" t="s">
        <v>13726</v>
      </c>
    </row>
    <row r="2727" spans="1:6">
      <c r="A2727" t="s">
        <v>1582</v>
      </c>
      <c r="B2727" t="s">
        <v>21330</v>
      </c>
      <c r="C2727" t="s">
        <v>1583</v>
      </c>
      <c r="D2727" t="s">
        <v>715</v>
      </c>
      <c r="E2727" t="s">
        <v>1584</v>
      </c>
      <c r="F2727" t="s">
        <v>1585</v>
      </c>
    </row>
    <row r="2728" spans="1:6">
      <c r="A2728" t="s">
        <v>1451</v>
      </c>
      <c r="B2728" t="s">
        <v>21330</v>
      </c>
      <c r="C2728" t="s">
        <v>1452</v>
      </c>
      <c r="E2728" t="s">
        <v>1453</v>
      </c>
    </row>
    <row r="2729" spans="1:6">
      <c r="A2729" t="s">
        <v>11141</v>
      </c>
      <c r="B2729" t="s">
        <v>21601</v>
      </c>
      <c r="C2729" t="s">
        <v>1905</v>
      </c>
      <c r="E2729" t="s">
        <v>11142</v>
      </c>
    </row>
    <row r="2730" spans="1:6">
      <c r="A2730" t="s">
        <v>1904</v>
      </c>
      <c r="B2730" t="s">
        <v>21330</v>
      </c>
      <c r="C2730" t="s">
        <v>1905</v>
      </c>
      <c r="E2730" t="s">
        <v>1906</v>
      </c>
    </row>
    <row r="2731" spans="1:6">
      <c r="A2731" t="s">
        <v>3819</v>
      </c>
      <c r="B2731" t="s">
        <v>21325</v>
      </c>
      <c r="C2731" t="s">
        <v>3820</v>
      </c>
      <c r="E2731" t="s">
        <v>3821</v>
      </c>
    </row>
    <row r="2732" spans="1:6">
      <c r="A2732" t="s">
        <v>19128</v>
      </c>
      <c r="B2732" t="s">
        <v>21335</v>
      </c>
      <c r="C2732" t="s">
        <v>3820</v>
      </c>
      <c r="E2732" t="s">
        <v>18300</v>
      </c>
    </row>
    <row r="2733" spans="1:6">
      <c r="A2733" t="s">
        <v>19914</v>
      </c>
      <c r="B2733" t="s">
        <v>21335</v>
      </c>
      <c r="C2733" t="s">
        <v>3820</v>
      </c>
      <c r="E2733" t="s">
        <v>18283</v>
      </c>
    </row>
    <row r="2734" spans="1:6">
      <c r="A2734" t="s">
        <v>5370</v>
      </c>
      <c r="B2734" t="s">
        <v>21326</v>
      </c>
      <c r="C2734" t="s">
        <v>5371</v>
      </c>
      <c r="D2734" t="s">
        <v>5372</v>
      </c>
      <c r="E2734" t="s">
        <v>5373</v>
      </c>
    </row>
    <row r="2735" spans="1:6">
      <c r="A2735" t="s">
        <v>4599</v>
      </c>
      <c r="B2735" t="s">
        <v>21401</v>
      </c>
      <c r="C2735" t="s">
        <v>4600</v>
      </c>
      <c r="D2735" t="s">
        <v>4601</v>
      </c>
      <c r="E2735" t="s">
        <v>4602</v>
      </c>
    </row>
    <row r="2736" spans="1:6">
      <c r="A2736" t="s">
        <v>17035</v>
      </c>
      <c r="B2736" t="s">
        <v>21333</v>
      </c>
      <c r="C2736" t="s">
        <v>17036</v>
      </c>
      <c r="D2736" t="s">
        <v>14804</v>
      </c>
      <c r="E2736" t="s">
        <v>17037</v>
      </c>
    </row>
    <row r="2737" spans="1:6">
      <c r="A2737" t="s">
        <v>16793</v>
      </c>
      <c r="B2737" t="s">
        <v>21333</v>
      </c>
      <c r="C2737" t="s">
        <v>16794</v>
      </c>
      <c r="E2737" t="s">
        <v>16795</v>
      </c>
    </row>
    <row r="2738" spans="1:6">
      <c r="A2738" t="s">
        <v>16475</v>
      </c>
      <c r="B2738" t="s">
        <v>21333</v>
      </c>
      <c r="C2738" t="s">
        <v>16476</v>
      </c>
      <c r="E2738" t="s">
        <v>16477</v>
      </c>
    </row>
    <row r="2739" spans="1:6">
      <c r="A2739" t="s">
        <v>19627</v>
      </c>
      <c r="B2739" t="s">
        <v>21335</v>
      </c>
      <c r="C2739" t="s">
        <v>16476</v>
      </c>
      <c r="D2739" t="s">
        <v>2209</v>
      </c>
      <c r="E2739" t="s">
        <v>18260</v>
      </c>
    </row>
    <row r="2740" spans="1:6">
      <c r="A2740" t="s">
        <v>713</v>
      </c>
      <c r="B2740" t="s">
        <v>21330</v>
      </c>
      <c r="C2740" t="s">
        <v>714</v>
      </c>
      <c r="D2740" t="s">
        <v>715</v>
      </c>
      <c r="E2740" t="s">
        <v>716</v>
      </c>
    </row>
    <row r="2741" spans="1:6">
      <c r="A2741" t="s">
        <v>2312</v>
      </c>
      <c r="B2741" t="s">
        <v>21330</v>
      </c>
      <c r="C2741" t="s">
        <v>2313</v>
      </c>
      <c r="D2741" t="s">
        <v>715</v>
      </c>
      <c r="E2741" t="s">
        <v>2314</v>
      </c>
      <c r="F2741" t="s">
        <v>2315</v>
      </c>
    </row>
    <row r="2742" spans="1:6">
      <c r="A2742" t="s">
        <v>16144</v>
      </c>
      <c r="B2742" t="s">
        <v>21333</v>
      </c>
      <c r="C2742" t="s">
        <v>16145</v>
      </c>
      <c r="E2742" t="s">
        <v>16146</v>
      </c>
    </row>
    <row r="2743" spans="1:6">
      <c r="A2743" t="s">
        <v>15815</v>
      </c>
      <c r="B2743" t="s">
        <v>21333</v>
      </c>
      <c r="C2743" t="s">
        <v>15816</v>
      </c>
      <c r="D2743" t="s">
        <v>14804</v>
      </c>
      <c r="E2743" t="s">
        <v>15817</v>
      </c>
    </row>
    <row r="2744" spans="1:6">
      <c r="A2744" t="s">
        <v>19555</v>
      </c>
      <c r="B2744" t="s">
        <v>21335</v>
      </c>
      <c r="C2744" t="s">
        <v>19556</v>
      </c>
      <c r="E2744" t="s">
        <v>18300</v>
      </c>
    </row>
    <row r="2745" spans="1:6">
      <c r="A2745" t="s">
        <v>13612</v>
      </c>
      <c r="B2745" t="s">
        <v>21628</v>
      </c>
      <c r="C2745" t="s">
        <v>13613</v>
      </c>
      <c r="D2745" t="s">
        <v>13614</v>
      </c>
      <c r="E2745" t="s">
        <v>13615</v>
      </c>
      <c r="F2745" t="s">
        <v>13616</v>
      </c>
    </row>
    <row r="2746" spans="1:6">
      <c r="A2746" t="s">
        <v>20703</v>
      </c>
      <c r="B2746" t="s">
        <v>21324</v>
      </c>
      <c r="C2746" t="s">
        <v>15461</v>
      </c>
      <c r="D2746" t="s">
        <v>20679</v>
      </c>
      <c r="E2746" t="s">
        <v>20704</v>
      </c>
    </row>
    <row r="2747" spans="1:6">
      <c r="A2747" t="s">
        <v>15460</v>
      </c>
      <c r="B2747" t="s">
        <v>21333</v>
      </c>
      <c r="C2747" t="s">
        <v>15461</v>
      </c>
      <c r="E2747" t="s">
        <v>9167</v>
      </c>
    </row>
    <row r="2748" spans="1:6">
      <c r="A2748" t="s">
        <v>15080</v>
      </c>
      <c r="B2748" t="s">
        <v>21333</v>
      </c>
      <c r="C2748" t="s">
        <v>15081</v>
      </c>
      <c r="E2748" t="s">
        <v>15082</v>
      </c>
    </row>
    <row r="2749" spans="1:6">
      <c r="A2749" t="s">
        <v>3741</v>
      </c>
      <c r="B2749" t="s">
        <v>21325</v>
      </c>
      <c r="C2749" t="s">
        <v>3742</v>
      </c>
      <c r="E2749" t="s">
        <v>3743</v>
      </c>
    </row>
    <row r="2750" spans="1:6">
      <c r="A2750" t="s">
        <v>18556</v>
      </c>
      <c r="B2750" t="s">
        <v>21335</v>
      </c>
      <c r="C2750" t="s">
        <v>18557</v>
      </c>
      <c r="E2750" t="s">
        <v>18293</v>
      </c>
      <c r="F2750" t="s">
        <v>18294</v>
      </c>
    </row>
    <row r="2751" spans="1:6">
      <c r="A2751" t="s">
        <v>5582</v>
      </c>
      <c r="B2751" t="s">
        <v>21419</v>
      </c>
      <c r="C2751" t="s">
        <v>5583</v>
      </c>
      <c r="D2751" t="s">
        <v>5584</v>
      </c>
      <c r="E2751" t="s">
        <v>5585</v>
      </c>
    </row>
    <row r="2752" spans="1:6">
      <c r="A2752" t="s">
        <v>5653</v>
      </c>
      <c r="B2752" t="s">
        <v>21419</v>
      </c>
      <c r="C2752" t="s">
        <v>5583</v>
      </c>
      <c r="E2752" t="s">
        <v>5654</v>
      </c>
    </row>
    <row r="2753" spans="1:6">
      <c r="A2753" t="s">
        <v>15603</v>
      </c>
      <c r="B2753" t="s">
        <v>21333</v>
      </c>
      <c r="C2753" t="s">
        <v>5583</v>
      </c>
      <c r="E2753" t="s">
        <v>15604</v>
      </c>
    </row>
    <row r="2754" spans="1:6">
      <c r="A2754" t="s">
        <v>19170</v>
      </c>
      <c r="B2754" t="s">
        <v>21335</v>
      </c>
      <c r="C2754" t="s">
        <v>5583</v>
      </c>
      <c r="E2754" t="s">
        <v>1423</v>
      </c>
    </row>
    <row r="2755" spans="1:6">
      <c r="A2755" t="s">
        <v>15262</v>
      </c>
      <c r="B2755" t="s">
        <v>21333</v>
      </c>
      <c r="C2755" t="s">
        <v>15263</v>
      </c>
      <c r="E2755" t="s">
        <v>15264</v>
      </c>
    </row>
    <row r="2756" spans="1:6">
      <c r="A2756" t="s">
        <v>5678</v>
      </c>
      <c r="B2756" t="s">
        <v>21419</v>
      </c>
      <c r="C2756" t="s">
        <v>5679</v>
      </c>
      <c r="D2756" t="s">
        <v>627</v>
      </c>
      <c r="E2756" t="s">
        <v>5680</v>
      </c>
      <c r="F2756" t="s">
        <v>5681</v>
      </c>
    </row>
    <row r="2757" spans="1:6">
      <c r="A2757" t="s">
        <v>14493</v>
      </c>
      <c r="B2757" t="s">
        <v>21333</v>
      </c>
      <c r="C2757" t="s">
        <v>14494</v>
      </c>
      <c r="E2757" t="s">
        <v>14495</v>
      </c>
    </row>
    <row r="2758" spans="1:6">
      <c r="A2758" t="s">
        <v>19461</v>
      </c>
      <c r="B2758" t="s">
        <v>21335</v>
      </c>
      <c r="C2758" t="s">
        <v>19462</v>
      </c>
      <c r="E2758" t="s">
        <v>18300</v>
      </c>
    </row>
    <row r="2759" spans="1:6">
      <c r="A2759" t="s">
        <v>19809</v>
      </c>
      <c r="B2759" t="s">
        <v>21335</v>
      </c>
      <c r="C2759" t="s">
        <v>19810</v>
      </c>
      <c r="E2759" t="s">
        <v>18283</v>
      </c>
    </row>
    <row r="2760" spans="1:6">
      <c r="A2760" t="s">
        <v>20458</v>
      </c>
      <c r="B2760" t="s">
        <v>21323</v>
      </c>
      <c r="C2760" t="s">
        <v>20459</v>
      </c>
      <c r="E2760" t="s">
        <v>3157</v>
      </c>
    </row>
    <row r="2761" spans="1:6">
      <c r="A2761" t="s">
        <v>11550</v>
      </c>
      <c r="B2761" t="s">
        <v>21332</v>
      </c>
      <c r="C2761" t="s">
        <v>11551</v>
      </c>
      <c r="E2761" t="s">
        <v>11552</v>
      </c>
    </row>
    <row r="2762" spans="1:6">
      <c r="A2762" t="s">
        <v>2288</v>
      </c>
      <c r="B2762" t="s">
        <v>21330</v>
      </c>
      <c r="C2762" t="s">
        <v>2289</v>
      </c>
      <c r="E2762" t="s">
        <v>2290</v>
      </c>
      <c r="F2762" t="s">
        <v>2291</v>
      </c>
    </row>
    <row r="2763" spans="1:6">
      <c r="A2763" t="s">
        <v>17381</v>
      </c>
      <c r="B2763" t="s">
        <v>21333</v>
      </c>
      <c r="C2763" t="s">
        <v>17382</v>
      </c>
      <c r="E2763" t="s">
        <v>17383</v>
      </c>
    </row>
    <row r="2764" spans="1:6">
      <c r="A2764" t="s">
        <v>6325</v>
      </c>
      <c r="B2764" t="s">
        <v>21451</v>
      </c>
      <c r="C2764" t="s">
        <v>2426</v>
      </c>
      <c r="D2764" t="s">
        <v>6301</v>
      </c>
      <c r="E2764" t="s">
        <v>6326</v>
      </c>
    </row>
    <row r="2765" spans="1:6">
      <c r="A2765" t="s">
        <v>12523</v>
      </c>
      <c r="B2765" t="s">
        <v>21332</v>
      </c>
      <c r="C2765" t="s">
        <v>2426</v>
      </c>
      <c r="E2765" t="s">
        <v>12524</v>
      </c>
    </row>
    <row r="2766" spans="1:6">
      <c r="A2766" t="s">
        <v>2425</v>
      </c>
      <c r="B2766" t="s">
        <v>21330</v>
      </c>
      <c r="C2766" t="s">
        <v>2426</v>
      </c>
      <c r="D2766" t="s">
        <v>404</v>
      </c>
      <c r="E2766" t="s">
        <v>2427</v>
      </c>
    </row>
    <row r="2767" spans="1:6">
      <c r="A2767" t="s">
        <v>11019</v>
      </c>
      <c r="B2767" t="s">
        <v>21601</v>
      </c>
      <c r="C2767" t="s">
        <v>11020</v>
      </c>
      <c r="D2767" t="s">
        <v>1288</v>
      </c>
      <c r="E2767" t="s">
        <v>11021</v>
      </c>
    </row>
    <row r="2768" spans="1:6">
      <c r="A2768" t="s">
        <v>19737</v>
      </c>
      <c r="B2768" t="s">
        <v>21335</v>
      </c>
      <c r="C2768" t="s">
        <v>11020</v>
      </c>
      <c r="E2768" t="s">
        <v>1100</v>
      </c>
      <c r="F2768" t="s">
        <v>18262</v>
      </c>
    </row>
    <row r="2769" spans="1:6">
      <c r="A2769" t="s">
        <v>17244</v>
      </c>
      <c r="B2769" t="s">
        <v>21333</v>
      </c>
      <c r="C2769" t="s">
        <v>17245</v>
      </c>
      <c r="E2769" t="s">
        <v>15459</v>
      </c>
    </row>
    <row r="2770" spans="1:6">
      <c r="A2770" t="s">
        <v>5623</v>
      </c>
      <c r="B2770" t="s">
        <v>21419</v>
      </c>
      <c r="C2770" t="s">
        <v>5624</v>
      </c>
      <c r="D2770" t="s">
        <v>5625</v>
      </c>
      <c r="E2770" t="s">
        <v>5626</v>
      </c>
    </row>
    <row r="2771" spans="1:6">
      <c r="A2771" t="s">
        <v>12466</v>
      </c>
      <c r="B2771" t="s">
        <v>21332</v>
      </c>
      <c r="C2771" t="s">
        <v>5624</v>
      </c>
      <c r="E2771" t="s">
        <v>12467</v>
      </c>
    </row>
    <row r="2772" spans="1:6">
      <c r="A2772" t="s">
        <v>17147</v>
      </c>
      <c r="B2772" t="s">
        <v>21333</v>
      </c>
      <c r="C2772" t="s">
        <v>5624</v>
      </c>
      <c r="E2772" t="s">
        <v>17148</v>
      </c>
    </row>
    <row r="2773" spans="1:6">
      <c r="A2773" t="s">
        <v>17018</v>
      </c>
      <c r="B2773" t="s">
        <v>21333</v>
      </c>
      <c r="C2773" t="s">
        <v>17019</v>
      </c>
      <c r="D2773" t="s">
        <v>15046</v>
      </c>
      <c r="E2773" t="s">
        <v>17020</v>
      </c>
    </row>
    <row r="2774" spans="1:6">
      <c r="A2774" t="s">
        <v>18582</v>
      </c>
      <c r="B2774" t="s">
        <v>21335</v>
      </c>
      <c r="C2774" t="s">
        <v>18583</v>
      </c>
      <c r="E2774" t="s">
        <v>18584</v>
      </c>
    </row>
    <row r="2775" spans="1:6">
      <c r="A2775" t="s">
        <v>12317</v>
      </c>
      <c r="B2775" t="s">
        <v>21332</v>
      </c>
      <c r="C2775" t="s">
        <v>12318</v>
      </c>
      <c r="E2775" t="s">
        <v>11552</v>
      </c>
    </row>
    <row r="2776" spans="1:6">
      <c r="A2776" t="s">
        <v>13472</v>
      </c>
      <c r="B2776" t="s">
        <v>21628</v>
      </c>
      <c r="C2776" t="s">
        <v>12318</v>
      </c>
      <c r="D2776" t="s">
        <v>13473</v>
      </c>
      <c r="E2776" t="s">
        <v>13474</v>
      </c>
      <c r="F2776" t="s">
        <v>13475</v>
      </c>
    </row>
    <row r="2777" spans="1:6">
      <c r="A2777" t="s">
        <v>2013</v>
      </c>
      <c r="B2777" t="s">
        <v>21330</v>
      </c>
      <c r="C2777" t="s">
        <v>2014</v>
      </c>
      <c r="D2777" t="s">
        <v>404</v>
      </c>
      <c r="E2777" t="s">
        <v>2015</v>
      </c>
    </row>
    <row r="2778" spans="1:6">
      <c r="A2778" t="s">
        <v>8403</v>
      </c>
      <c r="B2778" t="s">
        <v>21402</v>
      </c>
      <c r="C2778" t="s">
        <v>1699</v>
      </c>
      <c r="E2778" t="s">
        <v>1700</v>
      </c>
      <c r="F2778" t="s">
        <v>1701</v>
      </c>
    </row>
    <row r="2779" spans="1:6">
      <c r="A2779" t="s">
        <v>13390</v>
      </c>
      <c r="B2779" t="s">
        <v>21628</v>
      </c>
      <c r="C2779" t="s">
        <v>13391</v>
      </c>
      <c r="D2779" t="s">
        <v>13392</v>
      </c>
      <c r="E2779" t="s">
        <v>13393</v>
      </c>
      <c r="F2779" t="s">
        <v>13173</v>
      </c>
    </row>
    <row r="2780" spans="1:6">
      <c r="A2780" t="s">
        <v>16450</v>
      </c>
      <c r="B2780" t="s">
        <v>21333</v>
      </c>
      <c r="C2780" t="s">
        <v>13391</v>
      </c>
      <c r="E2780" t="s">
        <v>16451</v>
      </c>
    </row>
    <row r="2781" spans="1:6">
      <c r="A2781" t="s">
        <v>399</v>
      </c>
      <c r="B2781" t="s">
        <v>21330</v>
      </c>
      <c r="C2781" t="s">
        <v>400</v>
      </c>
      <c r="E2781" t="s">
        <v>401</v>
      </c>
    </row>
    <row r="2782" spans="1:6">
      <c r="A2782" t="s">
        <v>19394</v>
      </c>
      <c r="B2782" t="s">
        <v>21335</v>
      </c>
      <c r="C2782" t="s">
        <v>19395</v>
      </c>
      <c r="E2782" t="s">
        <v>18345</v>
      </c>
    </row>
    <row r="2783" spans="1:6">
      <c r="A2783" t="s">
        <v>14612</v>
      </c>
      <c r="B2783" t="s">
        <v>21333</v>
      </c>
      <c r="C2783" t="s">
        <v>14613</v>
      </c>
      <c r="D2783" t="s">
        <v>14614</v>
      </c>
      <c r="E2783" t="s">
        <v>14615</v>
      </c>
      <c r="F2783" t="s">
        <v>14616</v>
      </c>
    </row>
    <row r="2784" spans="1:6">
      <c r="A2784" t="s">
        <v>5605</v>
      </c>
      <c r="B2784" t="s">
        <v>21419</v>
      </c>
      <c r="C2784" t="s">
        <v>5606</v>
      </c>
      <c r="D2784" t="s">
        <v>5607</v>
      </c>
      <c r="E2784" t="s">
        <v>5608</v>
      </c>
      <c r="F2784" t="s">
        <v>5609</v>
      </c>
    </row>
    <row r="2785" spans="1:8">
      <c r="A2785" t="s">
        <v>10284</v>
      </c>
      <c r="B2785" t="s">
        <v>21590</v>
      </c>
      <c r="C2785" t="s">
        <v>10285</v>
      </c>
      <c r="E2785" t="s">
        <v>10286</v>
      </c>
    </row>
    <row r="2786" spans="1:8">
      <c r="A2786" t="s">
        <v>10977</v>
      </c>
      <c r="B2786" t="s">
        <v>21601</v>
      </c>
      <c r="C2786" t="s">
        <v>10285</v>
      </c>
      <c r="E2786" t="s">
        <v>10978</v>
      </c>
    </row>
    <row r="2787" spans="1:8">
      <c r="A2787" t="s">
        <v>18483</v>
      </c>
      <c r="B2787" t="s">
        <v>21335</v>
      </c>
      <c r="C2787" t="s">
        <v>18484</v>
      </c>
      <c r="E2787" t="s">
        <v>18323</v>
      </c>
    </row>
    <row r="2788" spans="1:8">
      <c r="A2788" t="s">
        <v>20682</v>
      </c>
      <c r="B2788" t="s">
        <v>21344</v>
      </c>
      <c r="C2788" t="s">
        <v>7034</v>
      </c>
      <c r="E2788" t="s">
        <v>7035</v>
      </c>
    </row>
    <row r="2789" spans="1:8">
      <c r="A2789" t="s">
        <v>19848</v>
      </c>
      <c r="B2789" t="s">
        <v>21335</v>
      </c>
      <c r="C2789" t="s">
        <v>19849</v>
      </c>
      <c r="E2789" t="s">
        <v>18252</v>
      </c>
    </row>
    <row r="2790" spans="1:8">
      <c r="A2790" t="s">
        <v>16103</v>
      </c>
      <c r="B2790" t="s">
        <v>21333</v>
      </c>
      <c r="C2790" t="s">
        <v>16104</v>
      </c>
      <c r="E2790" t="s">
        <v>16105</v>
      </c>
    </row>
    <row r="2791" spans="1:8">
      <c r="A2791" t="s">
        <v>7994</v>
      </c>
      <c r="B2791" t="s">
        <v>21527</v>
      </c>
      <c r="C2791" t="s">
        <v>7995</v>
      </c>
      <c r="E2791" t="s">
        <v>7996</v>
      </c>
      <c r="F2791" t="s">
        <v>7997</v>
      </c>
      <c r="G2791" t="s">
        <v>7998</v>
      </c>
      <c r="H2791" t="s">
        <v>7999</v>
      </c>
    </row>
    <row r="2792" spans="1:8">
      <c r="A2792" t="s">
        <v>10287</v>
      </c>
      <c r="B2792" t="s">
        <v>21590</v>
      </c>
      <c r="C2792" t="s">
        <v>10288</v>
      </c>
      <c r="D2792" t="s">
        <v>10289</v>
      </c>
      <c r="E2792" t="s">
        <v>10290</v>
      </c>
      <c r="F2792" t="s">
        <v>10291</v>
      </c>
    </row>
    <row r="2793" spans="1:8">
      <c r="A2793" t="s">
        <v>13314</v>
      </c>
      <c r="B2793" t="s">
        <v>21628</v>
      </c>
      <c r="C2793" t="s">
        <v>13315</v>
      </c>
      <c r="D2793" t="s">
        <v>13316</v>
      </c>
      <c r="E2793" t="s">
        <v>13317</v>
      </c>
    </row>
    <row r="2794" spans="1:8">
      <c r="A2794" t="s">
        <v>13227</v>
      </c>
      <c r="B2794" t="s">
        <v>21628</v>
      </c>
      <c r="C2794" t="s">
        <v>13228</v>
      </c>
      <c r="D2794" t="s">
        <v>13229</v>
      </c>
      <c r="E2794" t="s">
        <v>13230</v>
      </c>
    </row>
    <row r="2795" spans="1:8">
      <c r="A2795" t="s">
        <v>20485</v>
      </c>
      <c r="B2795" t="s">
        <v>21323</v>
      </c>
      <c r="C2795" t="s">
        <v>20486</v>
      </c>
      <c r="E2795" t="s">
        <v>3157</v>
      </c>
    </row>
    <row r="2796" spans="1:8">
      <c r="A2796" t="s">
        <v>12177</v>
      </c>
      <c r="B2796" t="s">
        <v>21332</v>
      </c>
      <c r="C2796" t="s">
        <v>12178</v>
      </c>
      <c r="E2796" t="s">
        <v>11552</v>
      </c>
    </row>
    <row r="2797" spans="1:8">
      <c r="A2797" t="s">
        <v>13156</v>
      </c>
      <c r="B2797" t="s">
        <v>21628</v>
      </c>
      <c r="C2797" t="s">
        <v>13157</v>
      </c>
      <c r="D2797" t="s">
        <v>13158</v>
      </c>
      <c r="E2797" t="s">
        <v>13159</v>
      </c>
    </row>
    <row r="2798" spans="1:8">
      <c r="A2798" t="s">
        <v>5763</v>
      </c>
      <c r="B2798" t="s">
        <v>21425</v>
      </c>
      <c r="C2798" t="s">
        <v>1099</v>
      </c>
      <c r="E2798" t="s">
        <v>1100</v>
      </c>
      <c r="F2798" t="s">
        <v>1101</v>
      </c>
    </row>
    <row r="2799" spans="1:8">
      <c r="A2799" t="s">
        <v>15778</v>
      </c>
      <c r="B2799" t="s">
        <v>21333</v>
      </c>
      <c r="C2799" t="s">
        <v>1099</v>
      </c>
      <c r="E2799" t="s">
        <v>15779</v>
      </c>
    </row>
    <row r="2800" spans="1:8">
      <c r="A2800" t="s">
        <v>15427</v>
      </c>
      <c r="B2800" t="s">
        <v>21333</v>
      </c>
      <c r="C2800" t="s">
        <v>15428</v>
      </c>
      <c r="E2800" t="s">
        <v>15429</v>
      </c>
    </row>
    <row r="2801" spans="1:11">
      <c r="A2801" t="s">
        <v>5809</v>
      </c>
      <c r="B2801" t="s">
        <v>21423</v>
      </c>
      <c r="C2801" t="s">
        <v>5810</v>
      </c>
      <c r="D2801" t="s">
        <v>422</v>
      </c>
      <c r="E2801" t="s">
        <v>5811</v>
      </c>
    </row>
    <row r="2802" spans="1:11">
      <c r="A2802" t="s">
        <v>7015</v>
      </c>
      <c r="B2802" t="s">
        <v>21497</v>
      </c>
      <c r="C2802" t="s">
        <v>5810</v>
      </c>
      <c r="E2802" t="s">
        <v>7002</v>
      </c>
      <c r="F2802" t="s">
        <v>7016</v>
      </c>
      <c r="G2802" t="s">
        <v>7017</v>
      </c>
      <c r="H2802" t="s">
        <v>7018</v>
      </c>
      <c r="I2802" t="s">
        <v>7019</v>
      </c>
      <c r="J2802" t="s">
        <v>7020</v>
      </c>
      <c r="K2802" t="s">
        <v>7021</v>
      </c>
    </row>
    <row r="2803" spans="1:11">
      <c r="A2803" t="s">
        <v>8581</v>
      </c>
      <c r="B2803" t="s">
        <v>21329</v>
      </c>
      <c r="C2803" t="s">
        <v>5810</v>
      </c>
      <c r="E2803" t="s">
        <v>8582</v>
      </c>
    </row>
    <row r="2804" spans="1:11">
      <c r="A2804" t="s">
        <v>15032</v>
      </c>
      <c r="B2804" t="s">
        <v>21333</v>
      </c>
      <c r="C2804" t="s">
        <v>5810</v>
      </c>
      <c r="E2804" t="s">
        <v>14979</v>
      </c>
    </row>
    <row r="2805" spans="1:11">
      <c r="A2805" t="s">
        <v>7000</v>
      </c>
      <c r="B2805" t="s">
        <v>21497</v>
      </c>
      <c r="C2805" t="s">
        <v>7001</v>
      </c>
      <c r="E2805" t="s">
        <v>7002</v>
      </c>
      <c r="F2805" t="s">
        <v>7003</v>
      </c>
    </row>
    <row r="2806" spans="1:11">
      <c r="A2806" t="s">
        <v>5704</v>
      </c>
      <c r="B2806" t="s">
        <v>21419</v>
      </c>
      <c r="C2806" t="s">
        <v>5705</v>
      </c>
      <c r="E2806" t="s">
        <v>5706</v>
      </c>
    </row>
    <row r="2807" spans="1:11">
      <c r="A2807" t="s">
        <v>9385</v>
      </c>
      <c r="B2807" t="s">
        <v>21329</v>
      </c>
      <c r="C2807" t="s">
        <v>5705</v>
      </c>
      <c r="E2807" t="s">
        <v>9386</v>
      </c>
    </row>
    <row r="2808" spans="1:11">
      <c r="A2808" t="s">
        <v>17655</v>
      </c>
      <c r="B2808" t="s">
        <v>21333</v>
      </c>
      <c r="C2808" t="s">
        <v>5705</v>
      </c>
      <c r="D2808" t="s">
        <v>422</v>
      </c>
      <c r="E2808" t="s">
        <v>17656</v>
      </c>
    </row>
    <row r="2809" spans="1:11">
      <c r="A2809" t="s">
        <v>1207</v>
      </c>
      <c r="B2809" t="s">
        <v>21330</v>
      </c>
      <c r="C2809" t="s">
        <v>1208</v>
      </c>
      <c r="D2809" t="s">
        <v>1209</v>
      </c>
      <c r="E2809" t="s">
        <v>1210</v>
      </c>
    </row>
    <row r="2810" spans="1:11">
      <c r="A2810" t="s">
        <v>14224</v>
      </c>
      <c r="B2810" t="s">
        <v>21333</v>
      </c>
      <c r="C2810" t="s">
        <v>14225</v>
      </c>
      <c r="E2810" t="s">
        <v>14226</v>
      </c>
    </row>
    <row r="2811" spans="1:11">
      <c r="A2811" t="s">
        <v>8485</v>
      </c>
      <c r="B2811" t="s">
        <v>21329</v>
      </c>
      <c r="C2811" t="s">
        <v>1192</v>
      </c>
      <c r="E2811" t="s">
        <v>8486</v>
      </c>
    </row>
    <row r="2812" spans="1:11">
      <c r="A2812" t="s">
        <v>1191</v>
      </c>
      <c r="B2812" t="s">
        <v>21330</v>
      </c>
      <c r="C2812" t="s">
        <v>1192</v>
      </c>
      <c r="E2812" t="s">
        <v>1193</v>
      </c>
    </row>
    <row r="2813" spans="1:11">
      <c r="A2813" t="s">
        <v>5259</v>
      </c>
      <c r="B2813" t="s">
        <v>21326</v>
      </c>
      <c r="C2813" t="s">
        <v>5260</v>
      </c>
      <c r="D2813" t="s">
        <v>5261</v>
      </c>
      <c r="E2813" t="s">
        <v>5262</v>
      </c>
    </row>
    <row r="2814" spans="1:11">
      <c r="A2814" t="s">
        <v>968</v>
      </c>
      <c r="B2814" t="s">
        <v>21330</v>
      </c>
      <c r="C2814" t="s">
        <v>969</v>
      </c>
      <c r="D2814" t="s">
        <v>970</v>
      </c>
      <c r="E2814" t="s">
        <v>971</v>
      </c>
    </row>
    <row r="2815" spans="1:11">
      <c r="A2815" t="s">
        <v>10507</v>
      </c>
      <c r="B2815" t="s">
        <v>21595</v>
      </c>
      <c r="C2815" t="s">
        <v>969</v>
      </c>
      <c r="D2815" t="s">
        <v>970</v>
      </c>
      <c r="E2815" t="s">
        <v>10508</v>
      </c>
    </row>
    <row r="2816" spans="1:11">
      <c r="A2816" t="s">
        <v>9446</v>
      </c>
      <c r="B2816" t="s">
        <v>21329</v>
      </c>
      <c r="C2816" t="s">
        <v>9447</v>
      </c>
      <c r="E2816" t="s">
        <v>3654</v>
      </c>
    </row>
    <row r="2817" spans="1:6">
      <c r="A2817" t="s">
        <v>15570</v>
      </c>
      <c r="B2817" t="s">
        <v>21333</v>
      </c>
      <c r="C2817" t="s">
        <v>9447</v>
      </c>
      <c r="E2817" t="s">
        <v>15571</v>
      </c>
    </row>
    <row r="2818" spans="1:6">
      <c r="A2818" t="s">
        <v>13083</v>
      </c>
      <c r="B2818" t="s">
        <v>21628</v>
      </c>
      <c r="C2818" t="s">
        <v>13084</v>
      </c>
      <c r="D2818" t="s">
        <v>13085</v>
      </c>
      <c r="E2818" t="s">
        <v>13086</v>
      </c>
      <c r="F2818" t="s">
        <v>13087</v>
      </c>
    </row>
    <row r="2819" spans="1:6">
      <c r="A2819" t="s">
        <v>19876</v>
      </c>
      <c r="B2819" t="s">
        <v>21335</v>
      </c>
      <c r="C2819" t="s">
        <v>13084</v>
      </c>
      <c r="E2819" t="s">
        <v>19100</v>
      </c>
    </row>
    <row r="2820" spans="1:6">
      <c r="A2820" t="s">
        <v>855</v>
      </c>
      <c r="B2820" t="s">
        <v>21330</v>
      </c>
      <c r="C2820" t="s">
        <v>856</v>
      </c>
      <c r="E2820" t="s">
        <v>857</v>
      </c>
    </row>
    <row r="2821" spans="1:6">
      <c r="A2821" t="s">
        <v>6990</v>
      </c>
      <c r="B2821" t="s">
        <v>21497</v>
      </c>
      <c r="C2821" t="s">
        <v>6991</v>
      </c>
      <c r="E2821" t="s">
        <v>6992</v>
      </c>
      <c r="F2821" t="s">
        <v>6993</v>
      </c>
    </row>
    <row r="2822" spans="1:6">
      <c r="A2822" t="s">
        <v>19528</v>
      </c>
      <c r="B2822" t="s">
        <v>21335</v>
      </c>
      <c r="C2822" t="s">
        <v>6991</v>
      </c>
      <c r="D2822" t="s">
        <v>2209</v>
      </c>
      <c r="E2822" t="s">
        <v>18260</v>
      </c>
    </row>
    <row r="2823" spans="1:6">
      <c r="A2823" t="s">
        <v>9605</v>
      </c>
      <c r="B2823" t="s">
        <v>21329</v>
      </c>
      <c r="C2823" t="s">
        <v>9606</v>
      </c>
      <c r="E2823" t="s">
        <v>9607</v>
      </c>
    </row>
    <row r="2824" spans="1:6">
      <c r="A2824" t="s">
        <v>6983</v>
      </c>
      <c r="B2824" t="s">
        <v>21497</v>
      </c>
      <c r="C2824" t="s">
        <v>6984</v>
      </c>
      <c r="E2824" t="s">
        <v>6985</v>
      </c>
      <c r="F2824" t="s">
        <v>6986</v>
      </c>
    </row>
    <row r="2825" spans="1:6">
      <c r="A2825" t="s">
        <v>13015</v>
      </c>
      <c r="B2825" t="s">
        <v>21628</v>
      </c>
      <c r="C2825" t="s">
        <v>13016</v>
      </c>
      <c r="E2825" t="s">
        <v>13017</v>
      </c>
    </row>
    <row r="2826" spans="1:6">
      <c r="A2826" t="s">
        <v>14855</v>
      </c>
      <c r="B2826" t="s">
        <v>21333</v>
      </c>
      <c r="C2826" t="s">
        <v>14856</v>
      </c>
      <c r="E2826" t="s">
        <v>14857</v>
      </c>
    </row>
    <row r="2827" spans="1:6">
      <c r="A2827" t="s">
        <v>14434</v>
      </c>
      <c r="B2827" t="s">
        <v>21333</v>
      </c>
      <c r="C2827" t="s">
        <v>14435</v>
      </c>
      <c r="E2827" t="s">
        <v>14436</v>
      </c>
    </row>
    <row r="2828" spans="1:6">
      <c r="A2828" t="s">
        <v>1316</v>
      </c>
      <c r="B2828" t="s">
        <v>21330</v>
      </c>
      <c r="C2828" t="s">
        <v>1317</v>
      </c>
      <c r="D2828" t="s">
        <v>627</v>
      </c>
      <c r="E2828" t="s">
        <v>1318</v>
      </c>
    </row>
    <row r="2829" spans="1:6">
      <c r="A2829" t="s">
        <v>19169</v>
      </c>
      <c r="B2829" t="s">
        <v>21335</v>
      </c>
      <c r="C2829" t="s">
        <v>1317</v>
      </c>
      <c r="E2829" t="s">
        <v>9647</v>
      </c>
    </row>
    <row r="2830" spans="1:6">
      <c r="A2830" t="s">
        <v>8997</v>
      </c>
      <c r="B2830" t="s">
        <v>21329</v>
      </c>
      <c r="C2830" t="s">
        <v>8998</v>
      </c>
      <c r="E2830" t="s">
        <v>1220</v>
      </c>
    </row>
    <row r="2831" spans="1:6">
      <c r="A2831" t="s">
        <v>19041</v>
      </c>
      <c r="B2831" t="s">
        <v>21335</v>
      </c>
      <c r="C2831" t="s">
        <v>19042</v>
      </c>
      <c r="E2831" t="s">
        <v>1423</v>
      </c>
    </row>
    <row r="2832" spans="1:6">
      <c r="A2832" t="s">
        <v>9674</v>
      </c>
      <c r="B2832" t="s">
        <v>21329</v>
      </c>
      <c r="C2832" t="s">
        <v>9675</v>
      </c>
      <c r="E2832" t="s">
        <v>114</v>
      </c>
    </row>
    <row r="2833" spans="1:6">
      <c r="A2833" t="s">
        <v>4097</v>
      </c>
      <c r="B2833" t="s">
        <v>21325</v>
      </c>
      <c r="C2833" t="s">
        <v>4098</v>
      </c>
      <c r="E2833" t="s">
        <v>4099</v>
      </c>
    </row>
    <row r="2834" spans="1:6">
      <c r="A2834" t="s">
        <v>3951</v>
      </c>
      <c r="B2834" t="s">
        <v>21325</v>
      </c>
      <c r="C2834" t="s">
        <v>3952</v>
      </c>
      <c r="E2834" t="s">
        <v>3953</v>
      </c>
    </row>
    <row r="2835" spans="1:6">
      <c r="A2835" t="s">
        <v>19121</v>
      </c>
      <c r="B2835" t="s">
        <v>21335</v>
      </c>
      <c r="C2835" t="s">
        <v>3952</v>
      </c>
      <c r="E2835" t="s">
        <v>19014</v>
      </c>
    </row>
    <row r="2836" spans="1:6">
      <c r="A2836" t="s">
        <v>12951</v>
      </c>
      <c r="B2836" t="s">
        <v>21628</v>
      </c>
      <c r="C2836" t="s">
        <v>12952</v>
      </c>
      <c r="D2836" t="s">
        <v>12953</v>
      </c>
      <c r="E2836" t="s">
        <v>12954</v>
      </c>
      <c r="F2836" t="s">
        <v>12955</v>
      </c>
    </row>
    <row r="2837" spans="1:6">
      <c r="A2837" t="s">
        <v>20504</v>
      </c>
      <c r="B2837" t="s">
        <v>21323</v>
      </c>
      <c r="C2837" t="s">
        <v>20505</v>
      </c>
      <c r="E2837" t="s">
        <v>3157</v>
      </c>
    </row>
    <row r="2838" spans="1:6">
      <c r="A2838" t="s">
        <v>12031</v>
      </c>
      <c r="B2838" t="s">
        <v>21332</v>
      </c>
      <c r="C2838" t="s">
        <v>12032</v>
      </c>
      <c r="E2838" t="s">
        <v>11883</v>
      </c>
    </row>
    <row r="2839" spans="1:6">
      <c r="A2839" t="s">
        <v>16712</v>
      </c>
      <c r="B2839" t="s">
        <v>21333</v>
      </c>
      <c r="C2839" t="s">
        <v>12032</v>
      </c>
      <c r="E2839" t="s">
        <v>16713</v>
      </c>
    </row>
    <row r="2840" spans="1:6">
      <c r="A2840" t="s">
        <v>12883</v>
      </c>
      <c r="B2840" t="s">
        <v>21628</v>
      </c>
      <c r="C2840" t="s">
        <v>12884</v>
      </c>
      <c r="D2840" t="s">
        <v>12885</v>
      </c>
      <c r="E2840" t="s">
        <v>12886</v>
      </c>
      <c r="F2840" t="s">
        <v>12887</v>
      </c>
    </row>
    <row r="2841" spans="1:6">
      <c r="A2841" t="s">
        <v>19628</v>
      </c>
      <c r="B2841" t="s">
        <v>21335</v>
      </c>
      <c r="C2841" t="s">
        <v>12884</v>
      </c>
      <c r="E2841" t="s">
        <v>1100</v>
      </c>
      <c r="F2841" t="s">
        <v>18262</v>
      </c>
    </row>
    <row r="2842" spans="1:6">
      <c r="A2842" t="s">
        <v>16398</v>
      </c>
      <c r="B2842" t="s">
        <v>21333</v>
      </c>
      <c r="C2842" t="s">
        <v>16399</v>
      </c>
      <c r="E2842" t="s">
        <v>16400</v>
      </c>
    </row>
    <row r="2843" spans="1:6">
      <c r="A2843" t="s">
        <v>16058</v>
      </c>
      <c r="B2843" t="s">
        <v>21333</v>
      </c>
      <c r="C2843" t="s">
        <v>16059</v>
      </c>
      <c r="E2843" t="s">
        <v>14226</v>
      </c>
    </row>
    <row r="2844" spans="1:6">
      <c r="A2844" t="s">
        <v>17229</v>
      </c>
      <c r="B2844" t="s">
        <v>21333</v>
      </c>
      <c r="C2844" t="s">
        <v>16059</v>
      </c>
      <c r="D2844" t="s">
        <v>1093</v>
      </c>
      <c r="E2844" t="s">
        <v>17230</v>
      </c>
    </row>
    <row r="2845" spans="1:6">
      <c r="A2845" t="s">
        <v>526</v>
      </c>
      <c r="B2845" t="s">
        <v>21330</v>
      </c>
      <c r="C2845" t="s">
        <v>527</v>
      </c>
      <c r="E2845" t="s">
        <v>528</v>
      </c>
    </row>
    <row r="2846" spans="1:6">
      <c r="A2846" t="s">
        <v>3725</v>
      </c>
      <c r="B2846" t="s">
        <v>21325</v>
      </c>
      <c r="C2846" t="s">
        <v>3726</v>
      </c>
      <c r="E2846" t="s">
        <v>3727</v>
      </c>
    </row>
    <row r="2847" spans="1:6">
      <c r="A2847" t="s">
        <v>15367</v>
      </c>
      <c r="B2847" t="s">
        <v>21333</v>
      </c>
      <c r="C2847" t="s">
        <v>15368</v>
      </c>
      <c r="E2847" t="s">
        <v>15369</v>
      </c>
    </row>
    <row r="2848" spans="1:6">
      <c r="A2848" t="s">
        <v>15726</v>
      </c>
      <c r="B2848" t="s">
        <v>21333</v>
      </c>
      <c r="C2848" t="s">
        <v>15368</v>
      </c>
      <c r="E2848" t="s">
        <v>15727</v>
      </c>
    </row>
    <row r="2849" spans="1:6">
      <c r="A2849" t="s">
        <v>17115</v>
      </c>
      <c r="B2849" t="s">
        <v>21333</v>
      </c>
      <c r="C2849" t="s">
        <v>15368</v>
      </c>
      <c r="E2849" t="s">
        <v>17116</v>
      </c>
    </row>
    <row r="2850" spans="1:6">
      <c r="A2850" t="s">
        <v>7690</v>
      </c>
      <c r="B2850" t="s">
        <v>21507</v>
      </c>
      <c r="C2850" t="s">
        <v>7691</v>
      </c>
      <c r="E2850" t="s">
        <v>7692</v>
      </c>
    </row>
    <row r="2851" spans="1:6">
      <c r="A2851" t="s">
        <v>14980</v>
      </c>
      <c r="B2851" t="s">
        <v>21333</v>
      </c>
      <c r="C2851" t="s">
        <v>14981</v>
      </c>
      <c r="E2851" t="s">
        <v>14982</v>
      </c>
    </row>
    <row r="2852" spans="1:6">
      <c r="A2852" t="s">
        <v>13908</v>
      </c>
      <c r="B2852" t="s">
        <v>21628</v>
      </c>
      <c r="C2852" t="s">
        <v>13909</v>
      </c>
      <c r="D2852" t="s">
        <v>13910</v>
      </c>
      <c r="E2852" t="s">
        <v>13911</v>
      </c>
      <c r="F2852" t="s">
        <v>13912</v>
      </c>
    </row>
    <row r="2853" spans="1:6">
      <c r="A2853" t="s">
        <v>13838</v>
      </c>
      <c r="B2853" t="s">
        <v>21628</v>
      </c>
      <c r="C2853" t="s">
        <v>13839</v>
      </c>
      <c r="D2853" t="s">
        <v>13840</v>
      </c>
      <c r="E2853" t="s">
        <v>13841</v>
      </c>
      <c r="F2853" t="s">
        <v>13842</v>
      </c>
    </row>
    <row r="2854" spans="1:6">
      <c r="A2854" t="s">
        <v>692</v>
      </c>
      <c r="B2854" t="s">
        <v>21402</v>
      </c>
      <c r="C2854" t="s">
        <v>693</v>
      </c>
      <c r="D2854" t="s">
        <v>404</v>
      </c>
      <c r="E2854" t="s">
        <v>694</v>
      </c>
    </row>
    <row r="2855" spans="1:6">
      <c r="A2855" t="s">
        <v>10684</v>
      </c>
      <c r="B2855" t="s">
        <v>21595</v>
      </c>
      <c r="C2855" t="s">
        <v>10685</v>
      </c>
      <c r="E2855" t="s">
        <v>10686</v>
      </c>
      <c r="F2855" t="s">
        <v>10687</v>
      </c>
    </row>
    <row r="2856" spans="1:6">
      <c r="A2856" t="s">
        <v>11963</v>
      </c>
      <c r="B2856" t="s">
        <v>21332</v>
      </c>
      <c r="C2856" t="s">
        <v>10685</v>
      </c>
      <c r="E2856" t="s">
        <v>11883</v>
      </c>
    </row>
    <row r="2857" spans="1:6">
      <c r="A2857" t="s">
        <v>3558</v>
      </c>
      <c r="B2857" t="s">
        <v>21325</v>
      </c>
      <c r="C2857" t="s">
        <v>3559</v>
      </c>
      <c r="E2857" t="s">
        <v>3560</v>
      </c>
    </row>
    <row r="2858" spans="1:6">
      <c r="A2858" t="s">
        <v>8881</v>
      </c>
      <c r="B2858" t="s">
        <v>21543</v>
      </c>
      <c r="C2858" t="s">
        <v>8882</v>
      </c>
      <c r="E2858" t="s">
        <v>8883</v>
      </c>
    </row>
    <row r="2859" spans="1:6">
      <c r="A2859" t="s">
        <v>14599</v>
      </c>
      <c r="B2859" t="s">
        <v>21333</v>
      </c>
      <c r="C2859" t="s">
        <v>8882</v>
      </c>
      <c r="E2859" t="s">
        <v>14600</v>
      </c>
    </row>
    <row r="2860" spans="1:6">
      <c r="A2860" t="s">
        <v>3483</v>
      </c>
      <c r="B2860" t="s">
        <v>21325</v>
      </c>
      <c r="C2860" t="s">
        <v>3484</v>
      </c>
      <c r="E2860" t="s">
        <v>3485</v>
      </c>
    </row>
    <row r="2861" spans="1:6">
      <c r="A2861" t="s">
        <v>6299</v>
      </c>
      <c r="B2861" t="s">
        <v>21451</v>
      </c>
      <c r="C2861" t="s">
        <v>6300</v>
      </c>
      <c r="D2861" t="s">
        <v>6301</v>
      </c>
      <c r="E2861" t="s">
        <v>6302</v>
      </c>
    </row>
    <row r="2862" spans="1:6">
      <c r="A2862" t="s">
        <v>15518</v>
      </c>
      <c r="B2862" t="s">
        <v>21333</v>
      </c>
      <c r="C2862" t="s">
        <v>15519</v>
      </c>
      <c r="E2862" t="s">
        <v>15520</v>
      </c>
    </row>
    <row r="2863" spans="1:6">
      <c r="A2863" t="s">
        <v>19271</v>
      </c>
      <c r="B2863" t="s">
        <v>21335</v>
      </c>
      <c r="C2863" t="s">
        <v>19272</v>
      </c>
      <c r="E2863" t="s">
        <v>18345</v>
      </c>
    </row>
    <row r="2864" spans="1:6">
      <c r="A2864" t="s">
        <v>3435</v>
      </c>
      <c r="B2864" t="s">
        <v>21325</v>
      </c>
      <c r="C2864" t="s">
        <v>3436</v>
      </c>
      <c r="E2864" t="s">
        <v>3437</v>
      </c>
    </row>
    <row r="2865" spans="1:6">
      <c r="A2865" t="s">
        <v>18356</v>
      </c>
      <c r="B2865" t="s">
        <v>21335</v>
      </c>
      <c r="C2865" t="s">
        <v>18357</v>
      </c>
      <c r="E2865" t="s">
        <v>18323</v>
      </c>
    </row>
    <row r="2866" spans="1:6">
      <c r="A2866" t="s">
        <v>3362</v>
      </c>
      <c r="B2866" t="s">
        <v>21325</v>
      </c>
      <c r="C2866" t="s">
        <v>3363</v>
      </c>
      <c r="E2866" t="s">
        <v>3364</v>
      </c>
    </row>
    <row r="2867" spans="1:6">
      <c r="A2867" t="s">
        <v>15178</v>
      </c>
      <c r="B2867" t="s">
        <v>21333</v>
      </c>
      <c r="C2867" t="s">
        <v>15179</v>
      </c>
      <c r="E2867" t="s">
        <v>15180</v>
      </c>
    </row>
    <row r="2868" spans="1:6">
      <c r="A2868" t="s">
        <v>17347</v>
      </c>
      <c r="B2868" t="s">
        <v>21333</v>
      </c>
      <c r="C2868" t="s">
        <v>15179</v>
      </c>
      <c r="E2868" t="s">
        <v>17348</v>
      </c>
    </row>
    <row r="2869" spans="1:6">
      <c r="A2869" t="s">
        <v>19743</v>
      </c>
      <c r="B2869" t="s">
        <v>21335</v>
      </c>
      <c r="C2869" t="s">
        <v>19744</v>
      </c>
      <c r="E2869" t="s">
        <v>18252</v>
      </c>
    </row>
    <row r="2870" spans="1:6">
      <c r="A2870" t="s">
        <v>3283</v>
      </c>
      <c r="B2870" t="s">
        <v>21325</v>
      </c>
      <c r="C2870" t="s">
        <v>3284</v>
      </c>
      <c r="E2870" t="s">
        <v>3285</v>
      </c>
    </row>
    <row r="2871" spans="1:6">
      <c r="A2871" t="s">
        <v>2177</v>
      </c>
      <c r="B2871" t="s">
        <v>21330</v>
      </c>
      <c r="C2871" t="s">
        <v>2178</v>
      </c>
      <c r="D2871" t="s">
        <v>56</v>
      </c>
      <c r="E2871" t="s">
        <v>287</v>
      </c>
    </row>
    <row r="2872" spans="1:6">
      <c r="A2872" t="s">
        <v>19180</v>
      </c>
      <c r="B2872" t="s">
        <v>21335</v>
      </c>
      <c r="C2872" t="s">
        <v>2178</v>
      </c>
      <c r="E2872" t="s">
        <v>19151</v>
      </c>
    </row>
    <row r="2873" spans="1:6">
      <c r="A2873" t="s">
        <v>8897</v>
      </c>
      <c r="B2873" t="s">
        <v>21329</v>
      </c>
      <c r="C2873" t="s">
        <v>8898</v>
      </c>
      <c r="E2873" t="s">
        <v>287</v>
      </c>
    </row>
    <row r="2874" spans="1:6">
      <c r="A2874" t="s">
        <v>20526</v>
      </c>
      <c r="B2874" t="s">
        <v>21323</v>
      </c>
      <c r="C2874" t="s">
        <v>8898</v>
      </c>
      <c r="E2874" t="s">
        <v>3157</v>
      </c>
    </row>
    <row r="2875" spans="1:6">
      <c r="A2875" t="s">
        <v>2410</v>
      </c>
      <c r="B2875" t="s">
        <v>21330</v>
      </c>
      <c r="C2875" t="s">
        <v>2411</v>
      </c>
      <c r="D2875" t="s">
        <v>2412</v>
      </c>
      <c r="E2875" t="s">
        <v>2413</v>
      </c>
      <c r="F2875" t="s">
        <v>2414</v>
      </c>
    </row>
    <row r="2876" spans="1:6">
      <c r="A2876" t="s">
        <v>10715</v>
      </c>
      <c r="B2876" t="s">
        <v>21600</v>
      </c>
      <c r="C2876" t="s">
        <v>2275</v>
      </c>
      <c r="D2876" t="s">
        <v>286</v>
      </c>
      <c r="E2876" t="s">
        <v>287</v>
      </c>
      <c r="F2876" t="s">
        <v>2276</v>
      </c>
    </row>
    <row r="2877" spans="1:6">
      <c r="A2877" t="s">
        <v>11882</v>
      </c>
      <c r="B2877" t="s">
        <v>21332</v>
      </c>
      <c r="C2877" t="s">
        <v>2275</v>
      </c>
      <c r="E2877" t="s">
        <v>11883</v>
      </c>
    </row>
    <row r="2878" spans="1:6">
      <c r="A2878" t="s">
        <v>14793</v>
      </c>
      <c r="B2878" t="s">
        <v>21333</v>
      </c>
      <c r="C2878" t="s">
        <v>2275</v>
      </c>
      <c r="E2878" t="s">
        <v>14794</v>
      </c>
    </row>
    <row r="2879" spans="1:6">
      <c r="A2879" t="s">
        <v>14369</v>
      </c>
      <c r="B2879" t="s">
        <v>21333</v>
      </c>
      <c r="C2879" t="s">
        <v>14370</v>
      </c>
      <c r="E2879" t="s">
        <v>14222</v>
      </c>
    </row>
    <row r="2880" spans="1:6">
      <c r="A2880" t="s">
        <v>3205</v>
      </c>
      <c r="B2880" t="s">
        <v>21325</v>
      </c>
      <c r="C2880" t="s">
        <v>3206</v>
      </c>
      <c r="E2880" t="s">
        <v>3207</v>
      </c>
    </row>
    <row r="2881" spans="1:6">
      <c r="A2881" t="s">
        <v>5328</v>
      </c>
      <c r="B2881" t="s">
        <v>21326</v>
      </c>
      <c r="C2881" t="s">
        <v>2144</v>
      </c>
      <c r="D2881" t="s">
        <v>5329</v>
      </c>
      <c r="E2881" t="s">
        <v>5330</v>
      </c>
    </row>
    <row r="2882" spans="1:6">
      <c r="A2882" t="s">
        <v>9261</v>
      </c>
      <c r="B2882" t="s">
        <v>21329</v>
      </c>
      <c r="C2882" t="s">
        <v>2144</v>
      </c>
      <c r="D2882" t="s">
        <v>2145</v>
      </c>
      <c r="E2882" t="s">
        <v>9262</v>
      </c>
      <c r="F2882" t="s">
        <v>2147</v>
      </c>
    </row>
    <row r="2883" spans="1:6">
      <c r="A2883" t="s">
        <v>10635</v>
      </c>
      <c r="B2883" t="s">
        <v>21595</v>
      </c>
      <c r="C2883" t="s">
        <v>2144</v>
      </c>
      <c r="D2883" t="s">
        <v>2145</v>
      </c>
      <c r="E2883" t="s">
        <v>10636</v>
      </c>
      <c r="F2883" t="s">
        <v>2147</v>
      </c>
    </row>
    <row r="2884" spans="1:6">
      <c r="A2884" t="s">
        <v>2143</v>
      </c>
      <c r="B2884" t="s">
        <v>21330</v>
      </c>
      <c r="C2884" t="s">
        <v>2144</v>
      </c>
      <c r="D2884" t="s">
        <v>2145</v>
      </c>
      <c r="E2884" t="s">
        <v>2146</v>
      </c>
      <c r="F2884" t="s">
        <v>2147</v>
      </c>
    </row>
    <row r="2885" spans="1:6">
      <c r="A2885" t="s">
        <v>13717</v>
      </c>
      <c r="B2885" t="s">
        <v>21628</v>
      </c>
      <c r="C2885" t="s">
        <v>13718</v>
      </c>
      <c r="D2885" t="s">
        <v>13473</v>
      </c>
      <c r="E2885" t="s">
        <v>13474</v>
      </c>
      <c r="F2885" t="s">
        <v>13475</v>
      </c>
    </row>
    <row r="2886" spans="1:6">
      <c r="A2886" t="s">
        <v>8456</v>
      </c>
      <c r="B2886" t="s">
        <v>21329</v>
      </c>
      <c r="C2886" t="s">
        <v>8457</v>
      </c>
      <c r="D2886" t="s">
        <v>1610</v>
      </c>
      <c r="E2886" t="s">
        <v>8458</v>
      </c>
      <c r="F2886" t="s">
        <v>8459</v>
      </c>
    </row>
    <row r="2887" spans="1:6">
      <c r="A2887" t="s">
        <v>17342</v>
      </c>
      <c r="B2887" t="s">
        <v>21333</v>
      </c>
      <c r="C2887" t="s">
        <v>3117</v>
      </c>
      <c r="E2887" t="s">
        <v>17343</v>
      </c>
    </row>
    <row r="2888" spans="1:6">
      <c r="A2888" t="s">
        <v>3116</v>
      </c>
      <c r="B2888" t="s">
        <v>21325</v>
      </c>
      <c r="C2888" t="s">
        <v>3117</v>
      </c>
      <c r="E2888" t="s">
        <v>3118</v>
      </c>
    </row>
    <row r="2889" spans="1:6">
      <c r="A2889" t="s">
        <v>17223</v>
      </c>
      <c r="B2889" t="s">
        <v>21333</v>
      </c>
      <c r="C2889" t="s">
        <v>17224</v>
      </c>
      <c r="E2889" t="s">
        <v>17225</v>
      </c>
    </row>
    <row r="2890" spans="1:6">
      <c r="A2890" t="s">
        <v>9081</v>
      </c>
      <c r="B2890" t="s">
        <v>21543</v>
      </c>
      <c r="C2890" t="s">
        <v>9082</v>
      </c>
      <c r="D2890" t="s">
        <v>8553</v>
      </c>
      <c r="E2890" t="s">
        <v>9083</v>
      </c>
      <c r="F2890" t="s">
        <v>9084</v>
      </c>
    </row>
    <row r="2891" spans="1:6">
      <c r="A2891" t="s">
        <v>17112</v>
      </c>
      <c r="B2891" t="s">
        <v>21333</v>
      </c>
      <c r="C2891" t="s">
        <v>17113</v>
      </c>
      <c r="E2891" t="s">
        <v>17114</v>
      </c>
    </row>
    <row r="2892" spans="1:6">
      <c r="A2892" t="s">
        <v>16997</v>
      </c>
      <c r="B2892" t="s">
        <v>21333</v>
      </c>
      <c r="C2892" t="s">
        <v>16998</v>
      </c>
      <c r="E2892" t="s">
        <v>16999</v>
      </c>
    </row>
    <row r="2893" spans="1:6">
      <c r="A2893" t="s">
        <v>19432</v>
      </c>
      <c r="B2893" t="s">
        <v>21335</v>
      </c>
      <c r="C2893" t="s">
        <v>16998</v>
      </c>
      <c r="D2893" t="s">
        <v>2209</v>
      </c>
      <c r="E2893" t="s">
        <v>18260</v>
      </c>
    </row>
    <row r="2894" spans="1:6">
      <c r="A2894" t="s">
        <v>2000</v>
      </c>
      <c r="B2894" t="s">
        <v>21330</v>
      </c>
      <c r="C2894" t="s">
        <v>2001</v>
      </c>
      <c r="E2894" t="s">
        <v>2002</v>
      </c>
    </row>
    <row r="2895" spans="1:6">
      <c r="A2895" t="s">
        <v>9372</v>
      </c>
      <c r="B2895" t="s">
        <v>21329</v>
      </c>
      <c r="C2895" t="s">
        <v>9373</v>
      </c>
      <c r="D2895" t="s">
        <v>56</v>
      </c>
      <c r="E2895" t="s">
        <v>9374</v>
      </c>
      <c r="F2895" t="s">
        <v>9375</v>
      </c>
    </row>
    <row r="2896" spans="1:6">
      <c r="A2896" t="s">
        <v>10662</v>
      </c>
      <c r="B2896" t="s">
        <v>21595</v>
      </c>
      <c r="C2896" t="s">
        <v>9373</v>
      </c>
      <c r="D2896" t="s">
        <v>56</v>
      </c>
      <c r="E2896" t="s">
        <v>10663</v>
      </c>
      <c r="F2896" t="s">
        <v>10664</v>
      </c>
    </row>
    <row r="2897" spans="1:6">
      <c r="A2897" t="s">
        <v>4086</v>
      </c>
      <c r="B2897" t="s">
        <v>21325</v>
      </c>
      <c r="C2897" t="s">
        <v>4087</v>
      </c>
      <c r="E2897" t="s">
        <v>4088</v>
      </c>
    </row>
    <row r="2898" spans="1:6">
      <c r="A2898" t="s">
        <v>4020</v>
      </c>
      <c r="B2898" t="s">
        <v>21325</v>
      </c>
      <c r="C2898" t="s">
        <v>1554</v>
      </c>
      <c r="E2898" t="s">
        <v>4021</v>
      </c>
    </row>
    <row r="2899" spans="1:6">
      <c r="A2899" t="s">
        <v>8552</v>
      </c>
      <c r="B2899" t="s">
        <v>21543</v>
      </c>
      <c r="C2899" t="s">
        <v>1554</v>
      </c>
      <c r="D2899" t="s">
        <v>8553</v>
      </c>
      <c r="E2899" t="s">
        <v>8554</v>
      </c>
      <c r="F2899" t="s">
        <v>8555</v>
      </c>
    </row>
    <row r="2900" spans="1:6">
      <c r="A2900" t="s">
        <v>1553</v>
      </c>
      <c r="B2900" t="s">
        <v>21330</v>
      </c>
      <c r="C2900" t="s">
        <v>1554</v>
      </c>
      <c r="E2900" t="s">
        <v>1555</v>
      </c>
      <c r="F2900" t="s">
        <v>1556</v>
      </c>
    </row>
    <row r="2901" spans="1:6">
      <c r="A2901" t="s">
        <v>10306</v>
      </c>
      <c r="B2901" t="s">
        <v>21590</v>
      </c>
      <c r="C2901" t="s">
        <v>10307</v>
      </c>
      <c r="D2901" t="s">
        <v>10268</v>
      </c>
      <c r="E2901" t="s">
        <v>10308</v>
      </c>
      <c r="F2901" t="s">
        <v>10309</v>
      </c>
    </row>
    <row r="2902" spans="1:6">
      <c r="A2902" t="s">
        <v>9168</v>
      </c>
      <c r="B2902" t="s">
        <v>21329</v>
      </c>
      <c r="C2902" t="s">
        <v>9169</v>
      </c>
      <c r="E2902" t="s">
        <v>9170</v>
      </c>
    </row>
    <row r="2903" spans="1:6">
      <c r="A2903" t="s">
        <v>8647</v>
      </c>
      <c r="B2903" t="s">
        <v>21329</v>
      </c>
      <c r="C2903" t="s">
        <v>8648</v>
      </c>
      <c r="E2903" t="s">
        <v>8649</v>
      </c>
    </row>
    <row r="2904" spans="1:6">
      <c r="A2904" t="s">
        <v>18434</v>
      </c>
      <c r="B2904" t="s">
        <v>21335</v>
      </c>
      <c r="C2904" t="s">
        <v>18435</v>
      </c>
      <c r="E2904" t="s">
        <v>18293</v>
      </c>
      <c r="F2904" t="s">
        <v>18294</v>
      </c>
    </row>
    <row r="2905" spans="1:6">
      <c r="A2905" t="s">
        <v>15671</v>
      </c>
      <c r="B2905" t="s">
        <v>21333</v>
      </c>
      <c r="C2905" t="s">
        <v>15672</v>
      </c>
      <c r="E2905" t="s">
        <v>15673</v>
      </c>
    </row>
    <row r="2906" spans="1:6">
      <c r="A2906" t="s">
        <v>18899</v>
      </c>
      <c r="B2906" t="s">
        <v>21335</v>
      </c>
      <c r="C2906" t="s">
        <v>18900</v>
      </c>
      <c r="E2906" t="s">
        <v>1423</v>
      </c>
    </row>
    <row r="2907" spans="1:6">
      <c r="A2907" t="s">
        <v>17000</v>
      </c>
      <c r="B2907" t="s">
        <v>21333</v>
      </c>
      <c r="C2907" t="s">
        <v>17001</v>
      </c>
      <c r="D2907" t="s">
        <v>17002</v>
      </c>
      <c r="E2907" t="s">
        <v>17003</v>
      </c>
    </row>
    <row r="2908" spans="1:6">
      <c r="A2908" t="s">
        <v>16039</v>
      </c>
      <c r="B2908" t="s">
        <v>21333</v>
      </c>
      <c r="C2908" t="s">
        <v>16040</v>
      </c>
      <c r="D2908" t="s">
        <v>1610</v>
      </c>
      <c r="E2908" t="s">
        <v>16041</v>
      </c>
      <c r="F2908" t="s">
        <v>16042</v>
      </c>
    </row>
    <row r="2909" spans="1:6">
      <c r="A2909" t="s">
        <v>3796</v>
      </c>
      <c r="B2909" t="s">
        <v>21325</v>
      </c>
      <c r="C2909" t="s">
        <v>3797</v>
      </c>
      <c r="E2909" t="s">
        <v>3798</v>
      </c>
    </row>
    <row r="2910" spans="1:6">
      <c r="A2910" t="s">
        <v>11824</v>
      </c>
      <c r="B2910" t="s">
        <v>21332</v>
      </c>
      <c r="C2910" t="s">
        <v>11825</v>
      </c>
      <c r="E2910" t="s">
        <v>11826</v>
      </c>
    </row>
    <row r="2911" spans="1:6">
      <c r="A2911" t="s">
        <v>20552</v>
      </c>
      <c r="B2911" t="s">
        <v>21323</v>
      </c>
      <c r="C2911" t="s">
        <v>20553</v>
      </c>
      <c r="E2911" t="s">
        <v>3157</v>
      </c>
    </row>
    <row r="2912" spans="1:6">
      <c r="A2912" t="s">
        <v>11757</v>
      </c>
      <c r="B2912" t="s">
        <v>21332</v>
      </c>
      <c r="C2912" t="s">
        <v>11758</v>
      </c>
      <c r="E2912" t="s">
        <v>11759</v>
      </c>
    </row>
    <row r="2913" spans="1:6">
      <c r="A2913" t="s">
        <v>8639</v>
      </c>
      <c r="B2913" t="s">
        <v>21543</v>
      </c>
      <c r="C2913" t="s">
        <v>8640</v>
      </c>
      <c r="D2913" t="s">
        <v>56</v>
      </c>
      <c r="E2913" t="s">
        <v>737</v>
      </c>
      <c r="F2913" t="s">
        <v>8641</v>
      </c>
    </row>
    <row r="2914" spans="1:6">
      <c r="A2914" t="s">
        <v>8381</v>
      </c>
      <c r="B2914" t="s">
        <v>21543</v>
      </c>
      <c r="C2914" t="s">
        <v>8382</v>
      </c>
      <c r="D2914" t="s">
        <v>8383</v>
      </c>
      <c r="E2914" t="s">
        <v>8384</v>
      </c>
    </row>
    <row r="2915" spans="1:6">
      <c r="A2915" t="s">
        <v>10712</v>
      </c>
      <c r="B2915" t="s">
        <v>21595</v>
      </c>
      <c r="C2915" t="s">
        <v>8382</v>
      </c>
      <c r="D2915" t="s">
        <v>10527</v>
      </c>
      <c r="E2915" t="s">
        <v>10713</v>
      </c>
      <c r="F2915" t="s">
        <v>10714</v>
      </c>
    </row>
    <row r="2916" spans="1:6">
      <c r="A2916" t="s">
        <v>13665</v>
      </c>
      <c r="B2916" t="s">
        <v>21628</v>
      </c>
      <c r="C2916" t="s">
        <v>8382</v>
      </c>
      <c r="D2916" t="s">
        <v>13666</v>
      </c>
      <c r="E2916" t="s">
        <v>13667</v>
      </c>
      <c r="F2916" t="s">
        <v>13668</v>
      </c>
    </row>
    <row r="2917" spans="1:6">
      <c r="A2917" t="s">
        <v>19529</v>
      </c>
      <c r="B2917" t="s">
        <v>21335</v>
      </c>
      <c r="C2917" t="s">
        <v>19530</v>
      </c>
      <c r="E2917" t="s">
        <v>1100</v>
      </c>
      <c r="F2917" t="s">
        <v>18262</v>
      </c>
    </row>
    <row r="2918" spans="1:6">
      <c r="A2918" t="s">
        <v>13604</v>
      </c>
      <c r="B2918" t="s">
        <v>21628</v>
      </c>
      <c r="C2918" t="s">
        <v>13605</v>
      </c>
      <c r="D2918" t="s">
        <v>13606</v>
      </c>
      <c r="E2918" t="s">
        <v>13607</v>
      </c>
    </row>
    <row r="2919" spans="1:6">
      <c r="A2919" t="s">
        <v>954</v>
      </c>
      <c r="B2919" t="s">
        <v>21330</v>
      </c>
      <c r="C2919" t="s">
        <v>955</v>
      </c>
      <c r="D2919" t="s">
        <v>582</v>
      </c>
      <c r="E2919" t="s">
        <v>956</v>
      </c>
      <c r="F2919" t="s">
        <v>957</v>
      </c>
    </row>
    <row r="2920" spans="1:6">
      <c r="A2920" t="s">
        <v>11754</v>
      </c>
      <c r="B2920" t="s">
        <v>21332</v>
      </c>
      <c r="C2920" t="s">
        <v>11755</v>
      </c>
      <c r="E2920" t="s">
        <v>11756</v>
      </c>
    </row>
    <row r="2921" spans="1:6">
      <c r="A2921" t="s">
        <v>1177</v>
      </c>
      <c r="B2921" t="s">
        <v>21330</v>
      </c>
      <c r="C2921" t="s">
        <v>1178</v>
      </c>
      <c r="D2921" t="s">
        <v>582</v>
      </c>
      <c r="E2921" t="s">
        <v>1179</v>
      </c>
      <c r="F2921" t="s">
        <v>1180</v>
      </c>
    </row>
    <row r="2922" spans="1:6">
      <c r="A2922" t="s">
        <v>10801</v>
      </c>
      <c r="B2922" t="s">
        <v>21595</v>
      </c>
      <c r="C2922" t="s">
        <v>10802</v>
      </c>
      <c r="E2922" t="s">
        <v>10803</v>
      </c>
    </row>
    <row r="2923" spans="1:6">
      <c r="A2923" t="s">
        <v>8625</v>
      </c>
      <c r="B2923" t="s">
        <v>21543</v>
      </c>
      <c r="C2923" t="s">
        <v>8626</v>
      </c>
      <c r="D2923" t="s">
        <v>8627</v>
      </c>
      <c r="E2923" t="s">
        <v>8628</v>
      </c>
    </row>
    <row r="2924" spans="1:6">
      <c r="A2924" t="s">
        <v>11601</v>
      </c>
      <c r="B2924" t="s">
        <v>21332</v>
      </c>
      <c r="C2924" t="s">
        <v>11602</v>
      </c>
      <c r="E2924" t="s">
        <v>11603</v>
      </c>
    </row>
    <row r="2925" spans="1:6">
      <c r="A2925" t="s">
        <v>14937</v>
      </c>
      <c r="B2925" t="s">
        <v>21333</v>
      </c>
      <c r="C2925" t="s">
        <v>11602</v>
      </c>
      <c r="E2925" t="s">
        <v>14938</v>
      </c>
    </row>
    <row r="2926" spans="1:6">
      <c r="A2926" t="s">
        <v>8716</v>
      </c>
      <c r="B2926" t="s">
        <v>21329</v>
      </c>
      <c r="C2926" t="s">
        <v>1065</v>
      </c>
      <c r="E2926" t="s">
        <v>8717</v>
      </c>
      <c r="F2926" t="s">
        <v>1067</v>
      </c>
    </row>
    <row r="2927" spans="1:6">
      <c r="A2927" t="s">
        <v>1064</v>
      </c>
      <c r="B2927" t="s">
        <v>21550</v>
      </c>
      <c r="C2927" t="s">
        <v>1065</v>
      </c>
      <c r="E2927" t="s">
        <v>1066</v>
      </c>
      <c r="F2927" t="s">
        <v>1067</v>
      </c>
    </row>
    <row r="2928" spans="1:6">
      <c r="A2928" t="s">
        <v>11536</v>
      </c>
      <c r="B2928" t="s">
        <v>21332</v>
      </c>
      <c r="C2928" t="s">
        <v>1065</v>
      </c>
      <c r="E2928" t="s">
        <v>11537</v>
      </c>
    </row>
    <row r="2929" spans="1:6">
      <c r="A2929" t="s">
        <v>10849</v>
      </c>
      <c r="B2929" t="s">
        <v>21601</v>
      </c>
      <c r="C2929" t="s">
        <v>10850</v>
      </c>
      <c r="E2929" t="s">
        <v>10851</v>
      </c>
      <c r="F2929" t="s">
        <v>10852</v>
      </c>
    </row>
    <row r="2930" spans="1:6">
      <c r="A2930" t="s">
        <v>19165</v>
      </c>
      <c r="B2930" t="s">
        <v>21335</v>
      </c>
      <c r="C2930" t="s">
        <v>19166</v>
      </c>
      <c r="E2930" t="s">
        <v>18345</v>
      </c>
    </row>
    <row r="2931" spans="1:6">
      <c r="A2931" t="s">
        <v>7533</v>
      </c>
      <c r="B2931" t="s">
        <v>21507</v>
      </c>
      <c r="C2931" t="s">
        <v>2542</v>
      </c>
      <c r="E2931" t="s">
        <v>7534</v>
      </c>
    </row>
    <row r="2932" spans="1:6">
      <c r="A2932" t="s">
        <v>8967</v>
      </c>
      <c r="B2932" t="s">
        <v>21543</v>
      </c>
      <c r="C2932" t="s">
        <v>2542</v>
      </c>
      <c r="D2932" t="s">
        <v>4196</v>
      </c>
      <c r="E2932" t="s">
        <v>8968</v>
      </c>
      <c r="F2932" t="s">
        <v>8969</v>
      </c>
    </row>
    <row r="2933" spans="1:6">
      <c r="A2933" t="s">
        <v>12586</v>
      </c>
      <c r="B2933" t="s">
        <v>21332</v>
      </c>
      <c r="C2933" t="s">
        <v>2542</v>
      </c>
      <c r="E2933" t="s">
        <v>12587</v>
      </c>
    </row>
    <row r="2934" spans="1:6">
      <c r="A2934" t="s">
        <v>14124</v>
      </c>
      <c r="B2934" t="s">
        <v>21333</v>
      </c>
      <c r="C2934" t="s">
        <v>2542</v>
      </c>
      <c r="E2934" t="s">
        <v>14125</v>
      </c>
    </row>
    <row r="2935" spans="1:6">
      <c r="A2935" t="s">
        <v>2541</v>
      </c>
      <c r="B2935" t="s">
        <v>21330</v>
      </c>
      <c r="C2935" t="s">
        <v>2542</v>
      </c>
      <c r="E2935" t="s">
        <v>2543</v>
      </c>
      <c r="F2935" t="s">
        <v>2544</v>
      </c>
    </row>
    <row r="2936" spans="1:6">
      <c r="A2936" t="s">
        <v>20101</v>
      </c>
      <c r="B2936" t="s">
        <v>21335</v>
      </c>
      <c r="C2936" t="s">
        <v>20102</v>
      </c>
      <c r="E2936" t="s">
        <v>18323</v>
      </c>
    </row>
    <row r="2937" spans="1:6">
      <c r="A2937" t="s">
        <v>21171</v>
      </c>
      <c r="B2937" t="s">
        <v>21350</v>
      </c>
      <c r="C2937" t="s">
        <v>21172</v>
      </c>
      <c r="D2937" t="s">
        <v>10268</v>
      </c>
      <c r="E2937" t="s">
        <v>21173</v>
      </c>
    </row>
    <row r="2938" spans="1:6">
      <c r="A2938" t="s">
        <v>7490</v>
      </c>
      <c r="B2938" t="s">
        <v>21512</v>
      </c>
      <c r="C2938" t="s">
        <v>1687</v>
      </c>
      <c r="D2938" t="s">
        <v>745</v>
      </c>
      <c r="E2938" t="s">
        <v>7491</v>
      </c>
    </row>
    <row r="2939" spans="1:6">
      <c r="A2939" t="s">
        <v>1686</v>
      </c>
      <c r="B2939" t="s">
        <v>21330</v>
      </c>
      <c r="C2939" t="s">
        <v>1687</v>
      </c>
      <c r="D2939" t="s">
        <v>552</v>
      </c>
      <c r="E2939" t="s">
        <v>1688</v>
      </c>
      <c r="F2939" t="s">
        <v>1689</v>
      </c>
    </row>
    <row r="2940" spans="1:6">
      <c r="A2940" t="s">
        <v>15312</v>
      </c>
      <c r="B2940" t="s">
        <v>21333</v>
      </c>
      <c r="C2940" t="s">
        <v>1687</v>
      </c>
      <c r="E2940" t="s">
        <v>15313</v>
      </c>
    </row>
    <row r="2941" spans="1:6">
      <c r="A2941" t="s">
        <v>15118</v>
      </c>
      <c r="B2941" t="s">
        <v>21333</v>
      </c>
      <c r="C2941" t="s">
        <v>15119</v>
      </c>
      <c r="E2941" t="s">
        <v>15120</v>
      </c>
    </row>
    <row r="2942" spans="1:6">
      <c r="A2942" t="s">
        <v>19633</v>
      </c>
      <c r="B2942" t="s">
        <v>21335</v>
      </c>
      <c r="C2942" t="s">
        <v>15119</v>
      </c>
      <c r="E2942" t="s">
        <v>18252</v>
      </c>
    </row>
    <row r="2943" spans="1:6">
      <c r="A2943" t="s">
        <v>9579</v>
      </c>
      <c r="B2943" t="s">
        <v>21329</v>
      </c>
      <c r="C2943" t="s">
        <v>9580</v>
      </c>
      <c r="D2943" t="s">
        <v>8627</v>
      </c>
      <c r="E2943" t="s">
        <v>9581</v>
      </c>
    </row>
    <row r="2944" spans="1:6">
      <c r="A2944" t="s">
        <v>10787</v>
      </c>
      <c r="B2944" t="s">
        <v>21595</v>
      </c>
      <c r="C2944" t="s">
        <v>9580</v>
      </c>
      <c r="D2944" t="s">
        <v>8627</v>
      </c>
      <c r="E2944" t="s">
        <v>10788</v>
      </c>
    </row>
    <row r="2945" spans="1:8">
      <c r="A2945" t="s">
        <v>4485</v>
      </c>
      <c r="B2945" t="s">
        <v>21401</v>
      </c>
      <c r="C2945" t="s">
        <v>4486</v>
      </c>
      <c r="D2945" t="s">
        <v>1593</v>
      </c>
      <c r="E2945" t="s">
        <v>4487</v>
      </c>
    </row>
    <row r="2946" spans="1:8">
      <c r="A2946" t="s">
        <v>4424</v>
      </c>
      <c r="B2946" t="s">
        <v>21401</v>
      </c>
      <c r="C2946" t="s">
        <v>4425</v>
      </c>
      <c r="D2946" t="s">
        <v>4426</v>
      </c>
      <c r="E2946" t="s">
        <v>4427</v>
      </c>
    </row>
    <row r="2947" spans="1:8">
      <c r="A2947" t="s">
        <v>20576</v>
      </c>
      <c r="B2947" t="s">
        <v>21323</v>
      </c>
      <c r="C2947" t="s">
        <v>20577</v>
      </c>
      <c r="E2947" t="s">
        <v>3157</v>
      </c>
    </row>
    <row r="2948" spans="1:8">
      <c r="A2948" t="s">
        <v>2130</v>
      </c>
      <c r="B2948" t="s">
        <v>21330</v>
      </c>
      <c r="C2948" t="s">
        <v>2131</v>
      </c>
      <c r="E2948" t="s">
        <v>2132</v>
      </c>
    </row>
    <row r="2949" spans="1:8">
      <c r="A2949" t="s">
        <v>10250</v>
      </c>
      <c r="B2949" t="s">
        <v>21590</v>
      </c>
      <c r="C2949" t="s">
        <v>10251</v>
      </c>
      <c r="E2949" t="s">
        <v>10252</v>
      </c>
    </row>
    <row r="2950" spans="1:8">
      <c r="A2950" t="s">
        <v>15677</v>
      </c>
      <c r="B2950" t="s">
        <v>21333</v>
      </c>
      <c r="C2950" t="s">
        <v>15678</v>
      </c>
      <c r="E2950" t="s">
        <v>15679</v>
      </c>
    </row>
    <row r="2951" spans="1:8">
      <c r="A2951" t="s">
        <v>17326</v>
      </c>
      <c r="B2951" t="s">
        <v>21333</v>
      </c>
      <c r="C2951" t="s">
        <v>15678</v>
      </c>
      <c r="E2951" t="s">
        <v>17327</v>
      </c>
    </row>
    <row r="2952" spans="1:8">
      <c r="A2952" t="s">
        <v>17323</v>
      </c>
      <c r="B2952" t="s">
        <v>21333</v>
      </c>
      <c r="C2952" t="s">
        <v>17324</v>
      </c>
      <c r="E2952" t="s">
        <v>17325</v>
      </c>
    </row>
    <row r="2953" spans="1:8">
      <c r="A2953" t="s">
        <v>9659</v>
      </c>
      <c r="B2953" t="s">
        <v>21402</v>
      </c>
      <c r="C2953" t="s">
        <v>1846</v>
      </c>
      <c r="D2953" t="s">
        <v>582</v>
      </c>
      <c r="E2953" t="s">
        <v>1847</v>
      </c>
      <c r="F2953" t="s">
        <v>1848</v>
      </c>
    </row>
    <row r="2954" spans="1:8">
      <c r="A2954" t="s">
        <v>502</v>
      </c>
      <c r="B2954" t="s">
        <v>21330</v>
      </c>
      <c r="C2954" t="s">
        <v>503</v>
      </c>
      <c r="D2954" t="s">
        <v>504</v>
      </c>
      <c r="E2954" t="s">
        <v>505</v>
      </c>
      <c r="F2954" t="s">
        <v>506</v>
      </c>
      <c r="G2954" t="s">
        <v>507</v>
      </c>
      <c r="H2954" t="s">
        <v>508</v>
      </c>
    </row>
    <row r="2955" spans="1:8">
      <c r="A2955" t="s">
        <v>4366</v>
      </c>
      <c r="B2955" t="s">
        <v>21401</v>
      </c>
      <c r="C2955" t="s">
        <v>503</v>
      </c>
      <c r="D2955" t="s">
        <v>4367</v>
      </c>
      <c r="E2955" t="s">
        <v>4368</v>
      </c>
    </row>
    <row r="2956" spans="1:8">
      <c r="A2956" t="s">
        <v>9099</v>
      </c>
      <c r="B2956" t="s">
        <v>21546</v>
      </c>
      <c r="C2956" t="s">
        <v>503</v>
      </c>
      <c r="D2956" t="s">
        <v>422</v>
      </c>
      <c r="E2956" t="s">
        <v>9100</v>
      </c>
    </row>
    <row r="2957" spans="1:8">
      <c r="A2957" t="s">
        <v>17212</v>
      </c>
      <c r="B2957" t="s">
        <v>21333</v>
      </c>
      <c r="C2957" t="s">
        <v>2388</v>
      </c>
      <c r="E2957" t="s">
        <v>17213</v>
      </c>
    </row>
    <row r="2958" spans="1:8">
      <c r="A2958" t="s">
        <v>2387</v>
      </c>
      <c r="B2958" t="s">
        <v>21330</v>
      </c>
      <c r="C2958" t="s">
        <v>2388</v>
      </c>
      <c r="D2958" t="s">
        <v>404</v>
      </c>
      <c r="E2958" t="s">
        <v>2389</v>
      </c>
    </row>
    <row r="2959" spans="1:8">
      <c r="A2959" t="s">
        <v>9145</v>
      </c>
      <c r="B2959" t="s">
        <v>21329</v>
      </c>
      <c r="C2959" t="s">
        <v>9146</v>
      </c>
      <c r="E2959" t="s">
        <v>9147</v>
      </c>
    </row>
    <row r="2960" spans="1:8">
      <c r="A2960" t="s">
        <v>9071</v>
      </c>
      <c r="B2960" t="s">
        <v>21329</v>
      </c>
      <c r="C2960" t="s">
        <v>9072</v>
      </c>
      <c r="D2960" t="s">
        <v>9073</v>
      </c>
      <c r="E2960" t="s">
        <v>9074</v>
      </c>
      <c r="F2960" t="s">
        <v>9075</v>
      </c>
    </row>
    <row r="2961" spans="1:6">
      <c r="A2961" t="s">
        <v>10724</v>
      </c>
      <c r="B2961" t="s">
        <v>21595</v>
      </c>
      <c r="C2961" t="s">
        <v>9072</v>
      </c>
      <c r="D2961" t="s">
        <v>9073</v>
      </c>
      <c r="E2961" t="s">
        <v>10725</v>
      </c>
      <c r="F2961" t="s">
        <v>9075</v>
      </c>
    </row>
    <row r="2962" spans="1:6">
      <c r="A2962" t="s">
        <v>3716</v>
      </c>
      <c r="B2962" t="s">
        <v>21325</v>
      </c>
      <c r="C2962" t="s">
        <v>3717</v>
      </c>
      <c r="E2962" t="s">
        <v>3718</v>
      </c>
    </row>
    <row r="2963" spans="1:6">
      <c r="A2963" t="s">
        <v>5555</v>
      </c>
      <c r="B2963" t="s">
        <v>21326</v>
      </c>
      <c r="C2963" t="s">
        <v>5556</v>
      </c>
      <c r="D2963" t="s">
        <v>5557</v>
      </c>
      <c r="E2963" t="s">
        <v>5558</v>
      </c>
    </row>
    <row r="2964" spans="1:6">
      <c r="A2964" t="s">
        <v>3628</v>
      </c>
      <c r="B2964" t="s">
        <v>21325</v>
      </c>
      <c r="C2964" t="s">
        <v>3629</v>
      </c>
      <c r="E2964" t="s">
        <v>3630</v>
      </c>
    </row>
    <row r="2965" spans="1:6">
      <c r="A2965" t="s">
        <v>4301</v>
      </c>
      <c r="B2965" t="s">
        <v>21401</v>
      </c>
      <c r="C2965" t="s">
        <v>3629</v>
      </c>
      <c r="D2965" t="s">
        <v>4302</v>
      </c>
      <c r="E2965" t="s">
        <v>4303</v>
      </c>
    </row>
    <row r="2966" spans="1:6">
      <c r="A2966" t="s">
        <v>8566</v>
      </c>
      <c r="B2966" t="s">
        <v>21329</v>
      </c>
      <c r="C2966" t="s">
        <v>12</v>
      </c>
      <c r="E2966" t="s">
        <v>8567</v>
      </c>
    </row>
    <row r="2967" spans="1:6">
      <c r="A2967" t="s">
        <v>11</v>
      </c>
      <c r="B2967" t="s">
        <v>21470</v>
      </c>
      <c r="C2967" t="s">
        <v>12</v>
      </c>
      <c r="E2967" t="s">
        <v>13</v>
      </c>
    </row>
    <row r="2968" spans="1:6">
      <c r="A2968" t="s">
        <v>16974</v>
      </c>
      <c r="B2968" t="s">
        <v>21333</v>
      </c>
      <c r="C2968" t="s">
        <v>12</v>
      </c>
      <c r="E2968" t="s">
        <v>16975</v>
      </c>
    </row>
    <row r="2969" spans="1:6">
      <c r="A2969" t="s">
        <v>7588</v>
      </c>
      <c r="B2969" t="s">
        <v>21507</v>
      </c>
      <c r="C2969" t="s">
        <v>1416</v>
      </c>
      <c r="E2969" t="s">
        <v>1305</v>
      </c>
    </row>
    <row r="2970" spans="1:6">
      <c r="A2970" t="s">
        <v>1415</v>
      </c>
      <c r="B2970" t="s">
        <v>21330</v>
      </c>
      <c r="C2970" t="s">
        <v>1416</v>
      </c>
      <c r="D2970" t="s">
        <v>413</v>
      </c>
      <c r="E2970" t="s">
        <v>1417</v>
      </c>
    </row>
    <row r="2971" spans="1:6">
      <c r="A2971" t="s">
        <v>18316</v>
      </c>
      <c r="B2971" t="s">
        <v>21335</v>
      </c>
      <c r="C2971" t="s">
        <v>18317</v>
      </c>
      <c r="E2971" t="s">
        <v>18318</v>
      </c>
    </row>
    <row r="2972" spans="1:6">
      <c r="A2972" t="s">
        <v>5124</v>
      </c>
      <c r="B2972" t="s">
        <v>21401</v>
      </c>
      <c r="C2972" t="s">
        <v>5125</v>
      </c>
      <c r="D2972" t="s">
        <v>5126</v>
      </c>
      <c r="E2972" t="s">
        <v>5127</v>
      </c>
    </row>
    <row r="2973" spans="1:6">
      <c r="A2973" t="s">
        <v>3551</v>
      </c>
      <c r="B2973" t="s">
        <v>21325</v>
      </c>
      <c r="C2973" t="s">
        <v>1304</v>
      </c>
      <c r="E2973" t="s">
        <v>3552</v>
      </c>
    </row>
    <row r="2974" spans="1:6">
      <c r="A2974" t="s">
        <v>9560</v>
      </c>
      <c r="B2974" t="s">
        <v>21329</v>
      </c>
      <c r="C2974" t="s">
        <v>1304</v>
      </c>
      <c r="E2974" t="s">
        <v>9561</v>
      </c>
    </row>
    <row r="2975" spans="1:6">
      <c r="A2975" t="s">
        <v>1303</v>
      </c>
      <c r="B2975" t="s">
        <v>21330</v>
      </c>
      <c r="C2975" t="s">
        <v>1304</v>
      </c>
      <c r="E2975" t="s">
        <v>1305</v>
      </c>
    </row>
    <row r="2976" spans="1:6">
      <c r="A2976" t="s">
        <v>19304</v>
      </c>
      <c r="B2976" t="s">
        <v>21335</v>
      </c>
      <c r="C2976" t="s">
        <v>1304</v>
      </c>
      <c r="D2976" t="s">
        <v>2209</v>
      </c>
      <c r="E2976" t="s">
        <v>18260</v>
      </c>
    </row>
    <row r="2977" spans="1:14">
      <c r="A2977" t="s">
        <v>25</v>
      </c>
      <c r="B2977" t="s">
        <v>21470</v>
      </c>
      <c r="C2977" t="s">
        <v>26</v>
      </c>
      <c r="D2977" t="s">
        <v>2</v>
      </c>
      <c r="E2977" t="s">
        <v>27</v>
      </c>
      <c r="F2977" t="s">
        <v>28</v>
      </c>
      <c r="G2977" t="s">
        <v>29</v>
      </c>
      <c r="H2977" t="s">
        <v>30</v>
      </c>
      <c r="I2977" t="s">
        <v>31</v>
      </c>
      <c r="J2977" t="s">
        <v>32</v>
      </c>
      <c r="K2977" t="s">
        <v>33</v>
      </c>
      <c r="L2977" t="s">
        <v>34</v>
      </c>
      <c r="M2977" t="s">
        <v>35</v>
      </c>
      <c r="N2977" t="s">
        <v>36</v>
      </c>
    </row>
    <row r="2978" spans="1:14">
      <c r="A2978" t="s">
        <v>7402</v>
      </c>
      <c r="B2978" t="s">
        <v>21507</v>
      </c>
      <c r="C2978" t="s">
        <v>7403</v>
      </c>
      <c r="E2978" t="s">
        <v>7404</v>
      </c>
      <c r="F2978" t="s">
        <v>7405</v>
      </c>
    </row>
    <row r="2979" spans="1:14">
      <c r="A2979" t="s">
        <v>9156</v>
      </c>
      <c r="B2979" t="s">
        <v>21329</v>
      </c>
      <c r="C2979" t="s">
        <v>7403</v>
      </c>
      <c r="E2979" t="s">
        <v>9157</v>
      </c>
    </row>
    <row r="2980" spans="1:14">
      <c r="A2980" t="s">
        <v>1167</v>
      </c>
      <c r="B2980" t="s">
        <v>21330</v>
      </c>
      <c r="C2980" t="s">
        <v>1168</v>
      </c>
      <c r="E2980" t="s">
        <v>1169</v>
      </c>
    </row>
    <row r="2981" spans="1:14">
      <c r="A2981" t="s">
        <v>6958</v>
      </c>
      <c r="B2981" t="s">
        <v>21497</v>
      </c>
      <c r="C2981" t="s">
        <v>6959</v>
      </c>
      <c r="D2981" t="s">
        <v>6960</v>
      </c>
      <c r="E2981" t="s">
        <v>6961</v>
      </c>
      <c r="F2981" t="e">
        <f>- IT  and operations structure - Process flow - Issues</f>
        <v>#NAME?</v>
      </c>
    </row>
    <row r="2982" spans="1:14">
      <c r="A2982" t="s">
        <v>839</v>
      </c>
      <c r="B2982" t="s">
        <v>21330</v>
      </c>
      <c r="C2982" t="s">
        <v>840</v>
      </c>
      <c r="E2982" t="s">
        <v>841</v>
      </c>
      <c r="F2982" t="s">
        <v>842</v>
      </c>
    </row>
    <row r="2983" spans="1:14">
      <c r="A2983" t="s">
        <v>9499</v>
      </c>
      <c r="B2983" t="s">
        <v>21543</v>
      </c>
      <c r="C2983" t="s">
        <v>840</v>
      </c>
      <c r="E2983" t="s">
        <v>9500</v>
      </c>
    </row>
    <row r="2984" spans="1:14">
      <c r="A2984" t="s">
        <v>13522</v>
      </c>
      <c r="B2984" t="s">
        <v>21628</v>
      </c>
      <c r="C2984" t="s">
        <v>13523</v>
      </c>
      <c r="D2984" t="s">
        <v>13524</v>
      </c>
      <c r="E2984" t="s">
        <v>13525</v>
      </c>
      <c r="F2984" t="s">
        <v>13526</v>
      </c>
    </row>
    <row r="2985" spans="1:14">
      <c r="A2985" t="s">
        <v>3423</v>
      </c>
      <c r="B2985" t="s">
        <v>21325</v>
      </c>
      <c r="C2985" t="s">
        <v>3424</v>
      </c>
      <c r="E2985" t="s">
        <v>3425</v>
      </c>
    </row>
    <row r="2986" spans="1:14">
      <c r="A2986" t="s">
        <v>15985</v>
      </c>
      <c r="B2986" t="s">
        <v>21333</v>
      </c>
      <c r="C2986" t="s">
        <v>3424</v>
      </c>
      <c r="E2986" t="s">
        <v>15986</v>
      </c>
    </row>
    <row r="2987" spans="1:14">
      <c r="A2987" t="s">
        <v>15270</v>
      </c>
      <c r="B2987" t="s">
        <v>21333</v>
      </c>
      <c r="C2987" t="s">
        <v>15271</v>
      </c>
      <c r="E2987" t="s">
        <v>15272</v>
      </c>
    </row>
    <row r="2988" spans="1:14">
      <c r="A2988" t="s">
        <v>17641</v>
      </c>
      <c r="B2988" t="s">
        <v>21333</v>
      </c>
      <c r="C2988" t="s">
        <v>17642</v>
      </c>
      <c r="E2988" t="s">
        <v>17643</v>
      </c>
    </row>
    <row r="2989" spans="1:14">
      <c r="A2989" t="s">
        <v>13457</v>
      </c>
      <c r="B2989" t="s">
        <v>21628</v>
      </c>
      <c r="C2989" t="s">
        <v>13458</v>
      </c>
      <c r="D2989" t="s">
        <v>13459</v>
      </c>
      <c r="E2989" t="s">
        <v>13460</v>
      </c>
    </row>
    <row r="2990" spans="1:14">
      <c r="A2990" t="s">
        <v>18760</v>
      </c>
      <c r="B2990" t="s">
        <v>21335</v>
      </c>
      <c r="C2990" t="s">
        <v>13458</v>
      </c>
      <c r="E2990" t="s">
        <v>1423</v>
      </c>
    </row>
    <row r="2991" spans="1:14">
      <c r="A2991" t="s">
        <v>14132</v>
      </c>
      <c r="B2991" t="s">
        <v>21333</v>
      </c>
      <c r="C2991" t="s">
        <v>14133</v>
      </c>
      <c r="D2991" t="s">
        <v>14134</v>
      </c>
      <c r="E2991" t="s">
        <v>14135</v>
      </c>
    </row>
    <row r="2992" spans="1:14">
      <c r="A2992" t="s">
        <v>14496</v>
      </c>
      <c r="B2992" t="s">
        <v>21333</v>
      </c>
      <c r="C2992" t="s">
        <v>14133</v>
      </c>
      <c r="E2992" t="s">
        <v>14497</v>
      </c>
    </row>
    <row r="2993" spans="1:6">
      <c r="A2993" t="s">
        <v>10913</v>
      </c>
      <c r="B2993" t="s">
        <v>21603</v>
      </c>
      <c r="C2993" t="s">
        <v>1983</v>
      </c>
      <c r="D2993" t="s">
        <v>10914</v>
      </c>
      <c r="E2993" t="s">
        <v>10915</v>
      </c>
    </row>
    <row r="2994" spans="1:6">
      <c r="A2994" t="s">
        <v>1982</v>
      </c>
      <c r="B2994" t="s">
        <v>21330</v>
      </c>
      <c r="C2994" t="s">
        <v>1983</v>
      </c>
      <c r="D2994" t="s">
        <v>582</v>
      </c>
      <c r="E2994" t="s">
        <v>1984</v>
      </c>
      <c r="F2994" t="s">
        <v>1985</v>
      </c>
    </row>
    <row r="2995" spans="1:6">
      <c r="A2995" t="s">
        <v>17815</v>
      </c>
      <c r="B2995" t="s">
        <v>21333</v>
      </c>
      <c r="C2995" t="s">
        <v>1983</v>
      </c>
      <c r="E2995" t="s">
        <v>17816</v>
      </c>
    </row>
    <row r="2996" spans="1:6">
      <c r="A2996" t="s">
        <v>1669</v>
      </c>
      <c r="B2996" t="s">
        <v>21391</v>
      </c>
      <c r="C2996" t="s">
        <v>1670</v>
      </c>
      <c r="D2996" t="s">
        <v>575</v>
      </c>
      <c r="E2996" t="s">
        <v>1671</v>
      </c>
      <c r="F2996" t="s">
        <v>1672</v>
      </c>
    </row>
    <row r="2997" spans="1:6">
      <c r="A2997" t="s">
        <v>17733</v>
      </c>
      <c r="B2997" t="s">
        <v>21333</v>
      </c>
      <c r="C2997" t="s">
        <v>1670</v>
      </c>
      <c r="E2997" t="s">
        <v>17734</v>
      </c>
    </row>
    <row r="2998" spans="1:6">
      <c r="A2998" t="s">
        <v>17634</v>
      </c>
      <c r="B2998" t="s">
        <v>21333</v>
      </c>
      <c r="C2998" t="s">
        <v>17635</v>
      </c>
      <c r="E2998" t="s">
        <v>17636</v>
      </c>
    </row>
    <row r="2999" spans="1:6">
      <c r="A2999" t="s">
        <v>4215</v>
      </c>
      <c r="B2999" t="s">
        <v>21325</v>
      </c>
      <c r="C2999" t="s">
        <v>4216</v>
      </c>
      <c r="E2999" t="s">
        <v>4217</v>
      </c>
    </row>
    <row r="3000" spans="1:6">
      <c r="A3000" t="s">
        <v>20639</v>
      </c>
      <c r="B3000" t="s">
        <v>21323</v>
      </c>
      <c r="C3000" t="s">
        <v>20640</v>
      </c>
      <c r="E3000" t="s">
        <v>3157</v>
      </c>
    </row>
    <row r="3001" spans="1:6">
      <c r="A3001" t="s">
        <v>20729</v>
      </c>
      <c r="B3001" t="s">
        <v>21324</v>
      </c>
      <c r="C3001" t="s">
        <v>20730</v>
      </c>
      <c r="D3001" t="s">
        <v>20679</v>
      </c>
      <c r="E3001" t="s">
        <v>20731</v>
      </c>
    </row>
    <row r="3002" spans="1:6">
      <c r="A3002" t="s">
        <v>9234</v>
      </c>
      <c r="B3002" t="s">
        <v>21329</v>
      </c>
      <c r="C3002" t="s">
        <v>9235</v>
      </c>
      <c r="E3002" t="s">
        <v>9236</v>
      </c>
    </row>
    <row r="3003" spans="1:6">
      <c r="A3003" t="s">
        <v>8763</v>
      </c>
      <c r="B3003" t="s">
        <v>21329</v>
      </c>
      <c r="C3003" t="s">
        <v>8764</v>
      </c>
      <c r="D3003" t="s">
        <v>745</v>
      </c>
      <c r="E3003" t="s">
        <v>8765</v>
      </c>
    </row>
    <row r="3004" spans="1:6">
      <c r="A3004" t="s">
        <v>19433</v>
      </c>
      <c r="B3004" t="s">
        <v>21335</v>
      </c>
      <c r="C3004" t="s">
        <v>8764</v>
      </c>
      <c r="E3004" t="s">
        <v>1100</v>
      </c>
      <c r="F3004" t="s">
        <v>18262</v>
      </c>
    </row>
    <row r="3005" spans="1:6">
      <c r="A3005" t="s">
        <v>13379</v>
      </c>
      <c r="B3005" t="s">
        <v>21628</v>
      </c>
      <c r="C3005" t="s">
        <v>13380</v>
      </c>
      <c r="D3005" t="s">
        <v>13381</v>
      </c>
      <c r="E3005" t="s">
        <v>13382</v>
      </c>
    </row>
    <row r="3006" spans="1:6">
      <c r="A3006" t="s">
        <v>5032</v>
      </c>
      <c r="B3006" t="s">
        <v>21401</v>
      </c>
      <c r="C3006" t="s">
        <v>5033</v>
      </c>
      <c r="D3006" t="s">
        <v>5034</v>
      </c>
      <c r="E3006" t="s">
        <v>4993</v>
      </c>
    </row>
    <row r="3007" spans="1:6">
      <c r="A3007" t="s">
        <v>17429</v>
      </c>
      <c r="B3007" t="s">
        <v>21333</v>
      </c>
      <c r="C3007" t="s">
        <v>17430</v>
      </c>
      <c r="E3007" t="s">
        <v>5818</v>
      </c>
    </row>
    <row r="3008" spans="1:6">
      <c r="A3008" t="s">
        <v>488</v>
      </c>
      <c r="B3008" t="s">
        <v>21330</v>
      </c>
      <c r="C3008" t="s">
        <v>489</v>
      </c>
      <c r="E3008" t="s">
        <v>490</v>
      </c>
    </row>
    <row r="3009" spans="1:6">
      <c r="A3009" t="s">
        <v>1862</v>
      </c>
      <c r="B3009" t="s">
        <v>21330</v>
      </c>
      <c r="C3009" t="s">
        <v>1863</v>
      </c>
      <c r="D3009" t="s">
        <v>582</v>
      </c>
      <c r="E3009" t="s">
        <v>1864</v>
      </c>
      <c r="F3009" t="s">
        <v>1865</v>
      </c>
    </row>
    <row r="3010" spans="1:6">
      <c r="A3010" t="s">
        <v>10578</v>
      </c>
      <c r="B3010" t="s">
        <v>21550</v>
      </c>
      <c r="C3010" t="s">
        <v>2259</v>
      </c>
      <c r="E3010" t="s">
        <v>2260</v>
      </c>
    </row>
    <row r="3011" spans="1:6">
      <c r="A3011" t="s">
        <v>18477</v>
      </c>
      <c r="B3011" t="s">
        <v>21335</v>
      </c>
      <c r="C3011" t="s">
        <v>18478</v>
      </c>
      <c r="E3011" t="s">
        <v>18479</v>
      </c>
    </row>
    <row r="3012" spans="1:6">
      <c r="A3012" t="s">
        <v>9226</v>
      </c>
      <c r="B3012" t="s">
        <v>21329</v>
      </c>
      <c r="C3012" t="s">
        <v>9227</v>
      </c>
      <c r="D3012" t="s">
        <v>597</v>
      </c>
      <c r="E3012" t="s">
        <v>9228</v>
      </c>
      <c r="F3012" t="s">
        <v>9229</v>
      </c>
    </row>
    <row r="3013" spans="1:6">
      <c r="A3013" t="s">
        <v>6258</v>
      </c>
      <c r="B3013" t="s">
        <v>21451</v>
      </c>
      <c r="C3013" t="s">
        <v>813</v>
      </c>
      <c r="E3013" t="s">
        <v>6259</v>
      </c>
    </row>
    <row r="3014" spans="1:6">
      <c r="A3014" t="s">
        <v>812</v>
      </c>
      <c r="B3014" t="s">
        <v>21330</v>
      </c>
      <c r="C3014" t="s">
        <v>813</v>
      </c>
      <c r="D3014" t="s">
        <v>814</v>
      </c>
      <c r="E3014" t="s">
        <v>815</v>
      </c>
      <c r="F3014" t="s">
        <v>816</v>
      </c>
    </row>
    <row r="3015" spans="1:6">
      <c r="A3015" t="s">
        <v>4162</v>
      </c>
      <c r="B3015" t="s">
        <v>21325</v>
      </c>
      <c r="C3015" t="s">
        <v>4163</v>
      </c>
      <c r="E3015" t="s">
        <v>4164</v>
      </c>
    </row>
    <row r="3016" spans="1:6">
      <c r="A3016" t="s">
        <v>17304</v>
      </c>
      <c r="B3016" t="s">
        <v>21333</v>
      </c>
      <c r="C3016" t="s">
        <v>4163</v>
      </c>
      <c r="E3016" t="s">
        <v>17305</v>
      </c>
    </row>
    <row r="3017" spans="1:6">
      <c r="A3017" t="s">
        <v>2253</v>
      </c>
      <c r="B3017" t="s">
        <v>21330</v>
      </c>
      <c r="C3017" t="s">
        <v>2254</v>
      </c>
      <c r="D3017" t="s">
        <v>970</v>
      </c>
      <c r="E3017" t="s">
        <v>2255</v>
      </c>
      <c r="F3017" t="s">
        <v>2256</v>
      </c>
    </row>
    <row r="3018" spans="1:6">
      <c r="A3018" t="s">
        <v>1534</v>
      </c>
      <c r="B3018" t="s">
        <v>21330</v>
      </c>
      <c r="C3018" t="s">
        <v>1535</v>
      </c>
      <c r="E3018" t="s">
        <v>1536</v>
      </c>
      <c r="F3018" t="s">
        <v>1537</v>
      </c>
    </row>
    <row r="3019" spans="1:6">
      <c r="A3019" t="s">
        <v>13308</v>
      </c>
      <c r="B3019" t="s">
        <v>21628</v>
      </c>
      <c r="C3019" t="s">
        <v>1535</v>
      </c>
      <c r="D3019" t="s">
        <v>13309</v>
      </c>
      <c r="E3019" t="s">
        <v>13310</v>
      </c>
    </row>
    <row r="3020" spans="1:6">
      <c r="A3020" t="s">
        <v>17190</v>
      </c>
      <c r="B3020" t="s">
        <v>21333</v>
      </c>
      <c r="C3020" t="s">
        <v>1535</v>
      </c>
      <c r="E3020" t="s">
        <v>17191</v>
      </c>
    </row>
    <row r="3021" spans="1:6">
      <c r="A3021" t="s">
        <v>19028</v>
      </c>
      <c r="B3021" t="s">
        <v>21335</v>
      </c>
      <c r="C3021" t="s">
        <v>19029</v>
      </c>
      <c r="E3021" t="s">
        <v>18345</v>
      </c>
    </row>
    <row r="3022" spans="1:6">
      <c r="A3022" t="s">
        <v>648</v>
      </c>
      <c r="B3022" t="s">
        <v>21330</v>
      </c>
      <c r="C3022" t="s">
        <v>649</v>
      </c>
      <c r="D3022" t="s">
        <v>650</v>
      </c>
      <c r="E3022" t="s">
        <v>651</v>
      </c>
    </row>
    <row r="3023" spans="1:6">
      <c r="A3023" t="s">
        <v>7421</v>
      </c>
      <c r="B3023" t="s">
        <v>21512</v>
      </c>
      <c r="C3023" t="s">
        <v>649</v>
      </c>
      <c r="D3023" t="s">
        <v>745</v>
      </c>
      <c r="E3023" t="s">
        <v>7422</v>
      </c>
      <c r="F3023" t="s">
        <v>7423</v>
      </c>
    </row>
    <row r="3024" spans="1:6">
      <c r="A3024" t="s">
        <v>19999</v>
      </c>
      <c r="B3024" t="s">
        <v>21335</v>
      </c>
      <c r="C3024" t="s">
        <v>20000</v>
      </c>
      <c r="E3024" t="s">
        <v>18323</v>
      </c>
    </row>
    <row r="3025" spans="1:6">
      <c r="A3025" t="s">
        <v>7660</v>
      </c>
      <c r="B3025" t="s">
        <v>21507</v>
      </c>
      <c r="C3025" t="s">
        <v>7661</v>
      </c>
      <c r="E3025" t="s">
        <v>7662</v>
      </c>
    </row>
    <row r="3026" spans="1:6">
      <c r="A3026" t="s">
        <v>19537</v>
      </c>
      <c r="B3026" t="s">
        <v>21335</v>
      </c>
      <c r="C3026" t="s">
        <v>19538</v>
      </c>
      <c r="E3026" t="s">
        <v>18252</v>
      </c>
    </row>
    <row r="3027" spans="1:6">
      <c r="A3027" t="s">
        <v>5436</v>
      </c>
      <c r="B3027" t="s">
        <v>21326</v>
      </c>
      <c r="C3027" t="s">
        <v>5437</v>
      </c>
      <c r="E3027" t="s">
        <v>5438</v>
      </c>
    </row>
    <row r="3028" spans="1:6">
      <c r="A3028" t="s">
        <v>20214</v>
      </c>
      <c r="B3028" t="s">
        <v>21323</v>
      </c>
      <c r="C3028" t="s">
        <v>20215</v>
      </c>
      <c r="E3028" t="s">
        <v>3157</v>
      </c>
    </row>
    <row r="3029" spans="1:6">
      <c r="A3029" t="s">
        <v>10743</v>
      </c>
      <c r="B3029" t="s">
        <v>21595</v>
      </c>
      <c r="C3029" t="s">
        <v>10744</v>
      </c>
      <c r="E3029" t="s">
        <v>10745</v>
      </c>
    </row>
    <row r="3030" spans="1:6">
      <c r="A3030" t="s">
        <v>16282</v>
      </c>
      <c r="B3030" t="s">
        <v>21333</v>
      </c>
      <c r="C3030" t="s">
        <v>16283</v>
      </c>
      <c r="E3030" t="s">
        <v>14222</v>
      </c>
    </row>
    <row r="3031" spans="1:6">
      <c r="A3031" t="s">
        <v>10159</v>
      </c>
      <c r="B3031" t="s">
        <v>21590</v>
      </c>
      <c r="C3031" t="s">
        <v>10160</v>
      </c>
      <c r="D3031" t="s">
        <v>10161</v>
      </c>
      <c r="E3031" t="s">
        <v>10162</v>
      </c>
      <c r="F3031" t="s">
        <v>10163</v>
      </c>
    </row>
    <row r="3032" spans="1:6">
      <c r="A3032" t="s">
        <v>15944</v>
      </c>
      <c r="B3032" t="s">
        <v>21333</v>
      </c>
      <c r="C3032" t="s">
        <v>15945</v>
      </c>
      <c r="E3032" t="s">
        <v>15946</v>
      </c>
    </row>
    <row r="3033" spans="1:6">
      <c r="A3033" t="s">
        <v>15572</v>
      </c>
      <c r="B3033" t="s">
        <v>21333</v>
      </c>
      <c r="C3033" t="s">
        <v>15573</v>
      </c>
      <c r="E3033" t="s">
        <v>15574</v>
      </c>
    </row>
    <row r="3034" spans="1:6">
      <c r="A3034" t="s">
        <v>15226</v>
      </c>
      <c r="B3034" t="s">
        <v>21333</v>
      </c>
      <c r="C3034" t="s">
        <v>15227</v>
      </c>
      <c r="E3034" t="s">
        <v>15228</v>
      </c>
    </row>
    <row r="3035" spans="1:6">
      <c r="A3035" t="s">
        <v>4076</v>
      </c>
      <c r="B3035" t="s">
        <v>21325</v>
      </c>
      <c r="C3035" t="s">
        <v>4077</v>
      </c>
      <c r="E3035" t="s">
        <v>4078</v>
      </c>
    </row>
    <row r="3036" spans="1:6">
      <c r="A3036" t="s">
        <v>7349</v>
      </c>
      <c r="B3036" t="s">
        <v>21507</v>
      </c>
      <c r="C3036" t="s">
        <v>4077</v>
      </c>
      <c r="E3036" t="s">
        <v>7350</v>
      </c>
    </row>
    <row r="3037" spans="1:6">
      <c r="A3037" t="s">
        <v>8366</v>
      </c>
      <c r="B3037" t="s">
        <v>21543</v>
      </c>
      <c r="C3037" t="s">
        <v>4077</v>
      </c>
      <c r="E3037" t="s">
        <v>8367</v>
      </c>
      <c r="F3037" t="s">
        <v>8368</v>
      </c>
    </row>
    <row r="3038" spans="1:6">
      <c r="A3038" t="s">
        <v>14861</v>
      </c>
      <c r="B3038" t="s">
        <v>21333</v>
      </c>
      <c r="C3038" t="s">
        <v>4077</v>
      </c>
      <c r="E3038" t="s">
        <v>14862</v>
      </c>
    </row>
    <row r="3039" spans="1:6">
      <c r="A3039" t="s">
        <v>8855</v>
      </c>
      <c r="B3039" t="s">
        <v>21329</v>
      </c>
      <c r="C3039" t="s">
        <v>8856</v>
      </c>
      <c r="E3039" t="s">
        <v>8857</v>
      </c>
      <c r="F3039" t="s">
        <v>8858</v>
      </c>
    </row>
    <row r="3040" spans="1:6">
      <c r="A3040" t="s">
        <v>4925</v>
      </c>
      <c r="B3040" t="s">
        <v>21401</v>
      </c>
      <c r="C3040" t="s">
        <v>4926</v>
      </c>
      <c r="D3040" t="s">
        <v>4681</v>
      </c>
      <c r="E3040" t="s">
        <v>4758</v>
      </c>
    </row>
    <row r="3041" spans="1:6">
      <c r="A3041" t="s">
        <v>8351</v>
      </c>
      <c r="B3041" t="s">
        <v>21543</v>
      </c>
      <c r="C3041" t="s">
        <v>8352</v>
      </c>
      <c r="E3041" t="s">
        <v>8353</v>
      </c>
    </row>
    <row r="3042" spans="1:6">
      <c r="A3042" t="s">
        <v>4882</v>
      </c>
      <c r="B3042" t="s">
        <v>21401</v>
      </c>
      <c r="C3042" t="s">
        <v>4883</v>
      </c>
      <c r="D3042" t="s">
        <v>4884</v>
      </c>
      <c r="E3042" t="s">
        <v>4885</v>
      </c>
    </row>
    <row r="3043" spans="1:6">
      <c r="A3043" t="s">
        <v>5391</v>
      </c>
      <c r="B3043" t="s">
        <v>21326</v>
      </c>
      <c r="C3043" t="s">
        <v>5392</v>
      </c>
      <c r="E3043" t="s">
        <v>5393</v>
      </c>
    </row>
    <row r="3044" spans="1:6">
      <c r="A3044" t="s">
        <v>18996</v>
      </c>
      <c r="B3044" t="s">
        <v>21335</v>
      </c>
      <c r="C3044" t="s">
        <v>18997</v>
      </c>
      <c r="E3044" t="s">
        <v>18300</v>
      </c>
    </row>
    <row r="3045" spans="1:6">
      <c r="A3045" t="s">
        <v>19523</v>
      </c>
      <c r="B3045" t="s">
        <v>21335</v>
      </c>
      <c r="C3045" t="s">
        <v>18997</v>
      </c>
      <c r="E3045" t="s">
        <v>19378</v>
      </c>
    </row>
    <row r="3046" spans="1:6">
      <c r="A3046" t="s">
        <v>5367</v>
      </c>
      <c r="B3046" t="s">
        <v>21326</v>
      </c>
      <c r="C3046" t="s">
        <v>1646</v>
      </c>
      <c r="D3046" t="s">
        <v>5265</v>
      </c>
      <c r="E3046" t="s">
        <v>5368</v>
      </c>
    </row>
    <row r="3047" spans="1:6">
      <c r="A3047" t="s">
        <v>1645</v>
      </c>
      <c r="B3047" t="s">
        <v>21330</v>
      </c>
      <c r="C3047" t="s">
        <v>1646</v>
      </c>
      <c r="E3047" t="s">
        <v>1647</v>
      </c>
    </row>
    <row r="3048" spans="1:6">
      <c r="A3048" t="s">
        <v>8673</v>
      </c>
      <c r="B3048" t="s">
        <v>21329</v>
      </c>
      <c r="C3048" t="s">
        <v>8674</v>
      </c>
      <c r="E3048" t="s">
        <v>8675</v>
      </c>
    </row>
    <row r="3049" spans="1:6">
      <c r="A3049" t="s">
        <v>10410</v>
      </c>
      <c r="B3049" t="s">
        <v>21590</v>
      </c>
      <c r="C3049" t="s">
        <v>10411</v>
      </c>
      <c r="E3049" t="s">
        <v>10412</v>
      </c>
    </row>
    <row r="3050" spans="1:6">
      <c r="A3050" t="s">
        <v>17804</v>
      </c>
      <c r="B3050" t="s">
        <v>21333</v>
      </c>
      <c r="C3050" t="s">
        <v>17805</v>
      </c>
      <c r="E3050" t="s">
        <v>17806</v>
      </c>
    </row>
    <row r="3051" spans="1:6">
      <c r="A3051" t="s">
        <v>1520</v>
      </c>
      <c r="B3051" t="s">
        <v>21330</v>
      </c>
      <c r="C3051" t="s">
        <v>1521</v>
      </c>
      <c r="D3051" t="s">
        <v>1522</v>
      </c>
      <c r="E3051" t="s">
        <v>1523</v>
      </c>
    </row>
    <row r="3052" spans="1:6">
      <c r="A3052" t="s">
        <v>8747</v>
      </c>
      <c r="B3052" t="s">
        <v>21543</v>
      </c>
      <c r="C3052" t="s">
        <v>8748</v>
      </c>
      <c r="E3052" t="s">
        <v>8749</v>
      </c>
      <c r="F3052" t="s">
        <v>8750</v>
      </c>
    </row>
    <row r="3053" spans="1:6">
      <c r="A3053" t="s">
        <v>7683</v>
      </c>
      <c r="B3053" t="s">
        <v>21507</v>
      </c>
      <c r="C3053" t="s">
        <v>7684</v>
      </c>
      <c r="D3053" t="s">
        <v>745</v>
      </c>
      <c r="E3053" t="s">
        <v>7685</v>
      </c>
      <c r="F3053" t="s">
        <v>7686</v>
      </c>
    </row>
    <row r="3054" spans="1:6">
      <c r="A3054" t="s">
        <v>10436</v>
      </c>
      <c r="B3054" t="s">
        <v>21590</v>
      </c>
      <c r="C3054" t="s">
        <v>7684</v>
      </c>
      <c r="E3054" t="s">
        <v>10437</v>
      </c>
    </row>
    <row r="3055" spans="1:6">
      <c r="A3055" t="s">
        <v>19192</v>
      </c>
      <c r="B3055" t="s">
        <v>21335</v>
      </c>
      <c r="C3055" t="s">
        <v>7684</v>
      </c>
      <c r="D3055" t="s">
        <v>2209</v>
      </c>
      <c r="E3055" t="s">
        <v>18260</v>
      </c>
    </row>
    <row r="3056" spans="1:6">
      <c r="A3056" t="s">
        <v>20727</v>
      </c>
      <c r="B3056" t="s">
        <v>21344</v>
      </c>
      <c r="C3056" t="s">
        <v>6949</v>
      </c>
      <c r="E3056" t="s">
        <v>6950</v>
      </c>
    </row>
    <row r="3057" spans="1:11">
      <c r="A3057" t="s">
        <v>8600</v>
      </c>
      <c r="B3057" t="s">
        <v>21329</v>
      </c>
      <c r="C3057" t="s">
        <v>8601</v>
      </c>
      <c r="D3057" t="s">
        <v>1963</v>
      </c>
      <c r="E3057" t="s">
        <v>8602</v>
      </c>
    </row>
    <row r="3058" spans="1:11">
      <c r="A3058" t="s">
        <v>1267</v>
      </c>
      <c r="B3058" t="s">
        <v>21330</v>
      </c>
      <c r="C3058" t="s">
        <v>1268</v>
      </c>
      <c r="D3058" t="s">
        <v>291</v>
      </c>
      <c r="E3058" t="s">
        <v>1269</v>
      </c>
      <c r="F3058" t="s">
        <v>1270</v>
      </c>
    </row>
    <row r="3059" spans="1:11">
      <c r="A3059" t="s">
        <v>10398</v>
      </c>
      <c r="B3059" t="s">
        <v>21590</v>
      </c>
      <c r="C3059" t="s">
        <v>10399</v>
      </c>
      <c r="E3059" t="s">
        <v>10400</v>
      </c>
    </row>
    <row r="3060" spans="1:11">
      <c r="A3060" t="s">
        <v>19336</v>
      </c>
      <c r="B3060" t="s">
        <v>21335</v>
      </c>
      <c r="C3060" t="s">
        <v>19337</v>
      </c>
      <c r="E3060" t="s">
        <v>18300</v>
      </c>
    </row>
    <row r="3061" spans="1:11">
      <c r="A3061" t="s">
        <v>9121</v>
      </c>
      <c r="B3061" t="s">
        <v>21329</v>
      </c>
      <c r="C3061" t="s">
        <v>9122</v>
      </c>
      <c r="E3061" t="s">
        <v>9123</v>
      </c>
    </row>
    <row r="3062" spans="1:11">
      <c r="A3062" t="s">
        <v>5661</v>
      </c>
      <c r="B3062" t="s">
        <v>21419</v>
      </c>
      <c r="C3062" t="s">
        <v>5662</v>
      </c>
      <c r="D3062" t="s">
        <v>5663</v>
      </c>
      <c r="E3062" t="s">
        <v>5664</v>
      </c>
    </row>
    <row r="3063" spans="1:11">
      <c r="A3063" t="s">
        <v>17412</v>
      </c>
      <c r="B3063" t="s">
        <v>21333</v>
      </c>
      <c r="C3063" t="s">
        <v>17413</v>
      </c>
      <c r="E3063" t="s">
        <v>17414</v>
      </c>
    </row>
    <row r="3064" spans="1:11">
      <c r="A3064" t="s">
        <v>18291</v>
      </c>
      <c r="B3064" t="s">
        <v>21335</v>
      </c>
      <c r="C3064" t="s">
        <v>18292</v>
      </c>
      <c r="E3064" t="s">
        <v>18293</v>
      </c>
      <c r="F3064" t="s">
        <v>18294</v>
      </c>
    </row>
    <row r="3065" spans="1:11">
      <c r="A3065" t="s">
        <v>10382</v>
      </c>
      <c r="B3065" t="s">
        <v>21590</v>
      </c>
      <c r="C3065" t="s">
        <v>10383</v>
      </c>
      <c r="E3065" t="s">
        <v>10384</v>
      </c>
    </row>
    <row r="3066" spans="1:11">
      <c r="A3066" t="s">
        <v>18641</v>
      </c>
      <c r="B3066" t="s">
        <v>21335</v>
      </c>
      <c r="C3066" t="s">
        <v>10383</v>
      </c>
      <c r="E3066" t="s">
        <v>1423</v>
      </c>
    </row>
    <row r="3067" spans="1:11">
      <c r="A3067" t="s">
        <v>6929</v>
      </c>
      <c r="B3067" t="s">
        <v>21497</v>
      </c>
      <c r="C3067" t="s">
        <v>6930</v>
      </c>
      <c r="D3067" t="s">
        <v>6931</v>
      </c>
      <c r="E3067" t="s">
        <v>6932</v>
      </c>
      <c r="F3067" t="s">
        <v>6933</v>
      </c>
    </row>
    <row r="3068" spans="1:11">
      <c r="A3068" t="s">
        <v>17281</v>
      </c>
      <c r="B3068" t="s">
        <v>21333</v>
      </c>
      <c r="C3068" t="s">
        <v>6930</v>
      </c>
      <c r="E3068" t="s">
        <v>17282</v>
      </c>
    </row>
    <row r="3069" spans="1:11">
      <c r="A3069" t="s">
        <v>17328</v>
      </c>
      <c r="B3069" t="s">
        <v>21333</v>
      </c>
      <c r="C3069" t="s">
        <v>6930</v>
      </c>
      <c r="D3069" t="s">
        <v>16822</v>
      </c>
      <c r="E3069" t="s">
        <v>17329</v>
      </c>
    </row>
    <row r="3070" spans="1:11">
      <c r="A3070" t="s">
        <v>3875</v>
      </c>
      <c r="B3070" t="s">
        <v>21325</v>
      </c>
      <c r="C3070" t="s">
        <v>3876</v>
      </c>
      <c r="E3070" t="s">
        <v>3877</v>
      </c>
    </row>
    <row r="3071" spans="1:11">
      <c r="A3071" t="s">
        <v>4626</v>
      </c>
      <c r="B3071" t="s">
        <v>21401</v>
      </c>
      <c r="C3071" t="s">
        <v>4627</v>
      </c>
      <c r="D3071" t="s">
        <v>4628</v>
      </c>
      <c r="E3071" t="s">
        <v>4629</v>
      </c>
    </row>
    <row r="3072" spans="1:11">
      <c r="A3072" t="s">
        <v>616</v>
      </c>
      <c r="B3072" t="s">
        <v>21330</v>
      </c>
      <c r="C3072" t="s">
        <v>617</v>
      </c>
      <c r="D3072" t="s">
        <v>618</v>
      </c>
      <c r="E3072" t="s">
        <v>619</v>
      </c>
      <c r="F3072" t="s">
        <v>620</v>
      </c>
      <c r="G3072" t="s">
        <v>621</v>
      </c>
      <c r="H3072" t="s">
        <v>622</v>
      </c>
      <c r="J3072" t="s">
        <v>623</v>
      </c>
      <c r="K3072" t="s">
        <v>624</v>
      </c>
    </row>
    <row r="3073" spans="1:6">
      <c r="A3073" t="s">
        <v>19219</v>
      </c>
      <c r="B3073" t="s">
        <v>21335</v>
      </c>
      <c r="C3073" t="s">
        <v>19220</v>
      </c>
      <c r="E3073" t="s">
        <v>18300</v>
      </c>
    </row>
    <row r="3074" spans="1:6">
      <c r="A3074" t="s">
        <v>4585</v>
      </c>
      <c r="B3074" t="s">
        <v>21401</v>
      </c>
      <c r="C3074" t="s">
        <v>4586</v>
      </c>
      <c r="D3074" t="s">
        <v>4587</v>
      </c>
      <c r="E3074" t="s">
        <v>4588</v>
      </c>
    </row>
    <row r="3075" spans="1:6">
      <c r="A3075" t="s">
        <v>4473</v>
      </c>
      <c r="B3075" t="s">
        <v>21401</v>
      </c>
      <c r="C3075" t="s">
        <v>4474</v>
      </c>
      <c r="D3075" t="s">
        <v>4475</v>
      </c>
      <c r="E3075" t="s">
        <v>4476</v>
      </c>
    </row>
    <row r="3076" spans="1:6">
      <c r="A3076" t="s">
        <v>4417</v>
      </c>
      <c r="B3076" t="s">
        <v>21401</v>
      </c>
      <c r="C3076" t="s">
        <v>4418</v>
      </c>
      <c r="E3076" t="s">
        <v>4419</v>
      </c>
    </row>
    <row r="3077" spans="1:6">
      <c r="A3077" t="s">
        <v>20314</v>
      </c>
      <c r="B3077" t="s">
        <v>21323</v>
      </c>
      <c r="C3077" t="s">
        <v>20315</v>
      </c>
      <c r="E3077" t="s">
        <v>3157</v>
      </c>
    </row>
    <row r="3078" spans="1:6">
      <c r="A3078" t="s">
        <v>4354</v>
      </c>
      <c r="B3078" t="s">
        <v>21401</v>
      </c>
      <c r="C3078" t="s">
        <v>4355</v>
      </c>
      <c r="D3078" t="s">
        <v>4356</v>
      </c>
      <c r="E3078" t="s">
        <v>4357</v>
      </c>
    </row>
    <row r="3079" spans="1:6">
      <c r="A3079" t="s">
        <v>19305</v>
      </c>
      <c r="B3079" t="s">
        <v>21335</v>
      </c>
      <c r="C3079" t="s">
        <v>19306</v>
      </c>
      <c r="E3079" t="s">
        <v>1100</v>
      </c>
      <c r="F3079" t="s">
        <v>18262</v>
      </c>
    </row>
    <row r="3080" spans="1:6">
      <c r="A3080" t="s">
        <v>9531</v>
      </c>
      <c r="B3080" t="s">
        <v>21329</v>
      </c>
      <c r="C3080" t="s">
        <v>9532</v>
      </c>
      <c r="E3080" t="s">
        <v>9457</v>
      </c>
    </row>
    <row r="3081" spans="1:6">
      <c r="A3081" t="s">
        <v>8936</v>
      </c>
      <c r="B3081" t="s">
        <v>21329</v>
      </c>
      <c r="C3081" t="s">
        <v>8937</v>
      </c>
      <c r="D3081" t="s">
        <v>8454</v>
      </c>
      <c r="E3081" t="s">
        <v>8938</v>
      </c>
    </row>
    <row r="3082" spans="1:6">
      <c r="A3082" t="s">
        <v>9456</v>
      </c>
      <c r="B3082" t="s">
        <v>21329</v>
      </c>
      <c r="C3082" t="s">
        <v>8937</v>
      </c>
      <c r="E3082" t="s">
        <v>9457</v>
      </c>
    </row>
    <row r="3083" spans="1:6">
      <c r="A3083" t="s">
        <v>13214</v>
      </c>
      <c r="B3083" t="s">
        <v>21628</v>
      </c>
      <c r="C3083" t="s">
        <v>13215</v>
      </c>
      <c r="E3083" t="s">
        <v>13216</v>
      </c>
    </row>
    <row r="3084" spans="1:6">
      <c r="A3084" t="s">
        <v>938</v>
      </c>
      <c r="B3084" t="s">
        <v>21406</v>
      </c>
      <c r="C3084" t="s">
        <v>939</v>
      </c>
      <c r="E3084" t="s">
        <v>940</v>
      </c>
      <c r="F3084" t="s">
        <v>941</v>
      </c>
    </row>
    <row r="3085" spans="1:6">
      <c r="A3085" t="s">
        <v>9626</v>
      </c>
      <c r="B3085" t="s">
        <v>21329</v>
      </c>
      <c r="C3085" t="s">
        <v>9627</v>
      </c>
      <c r="E3085" t="s">
        <v>9628</v>
      </c>
    </row>
    <row r="3086" spans="1:6">
      <c r="A3086" t="s">
        <v>17178</v>
      </c>
      <c r="B3086" t="s">
        <v>21333</v>
      </c>
      <c r="C3086" t="s">
        <v>9627</v>
      </c>
      <c r="E3086" t="s">
        <v>17179</v>
      </c>
    </row>
    <row r="3087" spans="1:6">
      <c r="A3087" t="s">
        <v>8429</v>
      </c>
      <c r="B3087" t="s">
        <v>21329</v>
      </c>
      <c r="C3087" t="s">
        <v>8430</v>
      </c>
      <c r="E3087" t="s">
        <v>8431</v>
      </c>
    </row>
    <row r="3088" spans="1:6">
      <c r="A3088" t="s">
        <v>17082</v>
      </c>
      <c r="B3088" t="s">
        <v>21333</v>
      </c>
      <c r="C3088" t="s">
        <v>17083</v>
      </c>
      <c r="E3088" t="s">
        <v>17084</v>
      </c>
    </row>
    <row r="3089" spans="1:6">
      <c r="A3089" t="s">
        <v>18888</v>
      </c>
      <c r="B3089" t="s">
        <v>21335</v>
      </c>
      <c r="C3089" t="s">
        <v>18889</v>
      </c>
      <c r="E3089" t="s">
        <v>18345</v>
      </c>
    </row>
    <row r="3090" spans="1:6">
      <c r="A3090" t="s">
        <v>16876</v>
      </c>
      <c r="B3090" t="s">
        <v>21333</v>
      </c>
      <c r="C3090" t="s">
        <v>16877</v>
      </c>
      <c r="D3090" t="s">
        <v>14804</v>
      </c>
      <c r="E3090" t="s">
        <v>16878</v>
      </c>
    </row>
    <row r="3091" spans="1:6">
      <c r="A3091" t="s">
        <v>5150</v>
      </c>
      <c r="B3091" t="s">
        <v>21405</v>
      </c>
      <c r="C3091" t="s">
        <v>5151</v>
      </c>
      <c r="E3091" t="s">
        <v>5152</v>
      </c>
    </row>
    <row r="3092" spans="1:6">
      <c r="A3092" t="s">
        <v>19893</v>
      </c>
      <c r="B3092" t="s">
        <v>21335</v>
      </c>
      <c r="C3092" t="s">
        <v>19894</v>
      </c>
      <c r="E3092" t="s">
        <v>18323</v>
      </c>
    </row>
    <row r="3093" spans="1:6">
      <c r="A3093" t="s">
        <v>20724</v>
      </c>
      <c r="B3093" t="s">
        <v>21324</v>
      </c>
      <c r="C3093" t="s">
        <v>9401</v>
      </c>
      <c r="D3093" t="s">
        <v>575</v>
      </c>
      <c r="E3093" t="s">
        <v>20725</v>
      </c>
    </row>
    <row r="3094" spans="1:6">
      <c r="A3094" t="s">
        <v>9400</v>
      </c>
      <c r="B3094" t="s">
        <v>21329</v>
      </c>
      <c r="C3094" t="s">
        <v>9401</v>
      </c>
      <c r="D3094" t="s">
        <v>422</v>
      </c>
      <c r="E3094" t="s">
        <v>9402</v>
      </c>
    </row>
    <row r="3095" spans="1:6">
      <c r="A3095" t="s">
        <v>9025</v>
      </c>
      <c r="B3095" t="s">
        <v>21329</v>
      </c>
      <c r="C3095" t="s">
        <v>9026</v>
      </c>
      <c r="E3095" t="s">
        <v>9027</v>
      </c>
      <c r="F3095" t="s">
        <v>9028</v>
      </c>
    </row>
    <row r="3096" spans="1:6">
      <c r="A3096" t="s">
        <v>10539</v>
      </c>
      <c r="B3096" t="s">
        <v>21595</v>
      </c>
      <c r="C3096" t="s">
        <v>9026</v>
      </c>
      <c r="E3096" t="s">
        <v>10540</v>
      </c>
      <c r="F3096" t="s">
        <v>9028</v>
      </c>
    </row>
    <row r="3097" spans="1:6">
      <c r="A3097" t="s">
        <v>19439</v>
      </c>
      <c r="B3097" t="s">
        <v>21335</v>
      </c>
      <c r="C3097" t="s">
        <v>19440</v>
      </c>
      <c r="E3097" t="s">
        <v>18252</v>
      </c>
    </row>
    <row r="3098" spans="1:6">
      <c r="A3098" t="s">
        <v>9309</v>
      </c>
      <c r="B3098" t="s">
        <v>21329</v>
      </c>
      <c r="C3098" t="s">
        <v>9310</v>
      </c>
      <c r="D3098" t="s">
        <v>9311</v>
      </c>
      <c r="E3098" t="s">
        <v>9312</v>
      </c>
      <c r="F3098" t="s">
        <v>9313</v>
      </c>
    </row>
    <row r="3099" spans="1:6">
      <c r="A3099" t="s">
        <v>795</v>
      </c>
      <c r="B3099" t="s">
        <v>21330</v>
      </c>
      <c r="C3099" t="s">
        <v>796</v>
      </c>
      <c r="E3099" t="s">
        <v>797</v>
      </c>
      <c r="F3099" t="s">
        <v>798</v>
      </c>
    </row>
    <row r="3100" spans="1:6">
      <c r="A3100" t="s">
        <v>13150</v>
      </c>
      <c r="B3100" t="s">
        <v>21628</v>
      </c>
      <c r="C3100" t="s">
        <v>13151</v>
      </c>
      <c r="D3100" t="s">
        <v>3704</v>
      </c>
      <c r="E3100" t="s">
        <v>3692</v>
      </c>
    </row>
    <row r="3101" spans="1:6">
      <c r="A3101" t="s">
        <v>20337</v>
      </c>
      <c r="B3101" t="s">
        <v>21323</v>
      </c>
      <c r="C3101" t="s">
        <v>20338</v>
      </c>
      <c r="E3101" t="s">
        <v>3157</v>
      </c>
    </row>
    <row r="3102" spans="1:6">
      <c r="A3102" t="s">
        <v>5027</v>
      </c>
      <c r="B3102" t="s">
        <v>21401</v>
      </c>
      <c r="C3102" t="s">
        <v>5028</v>
      </c>
      <c r="D3102" t="s">
        <v>4381</v>
      </c>
      <c r="E3102" t="s">
        <v>4720</v>
      </c>
    </row>
    <row r="3103" spans="1:6">
      <c r="A3103" t="s">
        <v>10654</v>
      </c>
      <c r="B3103" t="s">
        <v>21595</v>
      </c>
      <c r="C3103" t="s">
        <v>10655</v>
      </c>
      <c r="E3103" t="s">
        <v>940</v>
      </c>
      <c r="F3103" t="s">
        <v>941</v>
      </c>
    </row>
    <row r="3104" spans="1:6">
      <c r="A3104" t="s">
        <v>15183</v>
      </c>
      <c r="B3104" t="s">
        <v>21333</v>
      </c>
      <c r="C3104" t="s">
        <v>15184</v>
      </c>
      <c r="E3104" t="s">
        <v>14222</v>
      </c>
    </row>
    <row r="3105" spans="1:6">
      <c r="A3105" t="s">
        <v>10906</v>
      </c>
      <c r="B3105" t="s">
        <v>21602</v>
      </c>
      <c r="C3105" t="s">
        <v>10907</v>
      </c>
      <c r="D3105" t="s">
        <v>56</v>
      </c>
      <c r="E3105" t="s">
        <v>10908</v>
      </c>
    </row>
    <row r="3106" spans="1:6">
      <c r="A3106" t="s">
        <v>17601</v>
      </c>
      <c r="B3106" t="s">
        <v>21333</v>
      </c>
      <c r="C3106" t="s">
        <v>10907</v>
      </c>
      <c r="E3106" t="s">
        <v>17602</v>
      </c>
    </row>
    <row r="3107" spans="1:6">
      <c r="A3107" t="s">
        <v>2222</v>
      </c>
      <c r="B3107" t="s">
        <v>21330</v>
      </c>
      <c r="C3107" t="s">
        <v>2223</v>
      </c>
      <c r="D3107" t="s">
        <v>2224</v>
      </c>
      <c r="E3107" t="s">
        <v>2225</v>
      </c>
      <c r="F3107" t="s">
        <v>2226</v>
      </c>
    </row>
    <row r="3108" spans="1:6">
      <c r="A3108" t="s">
        <v>17141</v>
      </c>
      <c r="B3108" t="s">
        <v>21333</v>
      </c>
      <c r="C3108" t="s">
        <v>2223</v>
      </c>
      <c r="E3108" t="s">
        <v>17142</v>
      </c>
    </row>
    <row r="3109" spans="1:6">
      <c r="A3109" t="s">
        <v>9714</v>
      </c>
      <c r="B3109" t="s">
        <v>21546</v>
      </c>
      <c r="C3109" t="s">
        <v>2493</v>
      </c>
      <c r="D3109" t="s">
        <v>5190</v>
      </c>
      <c r="E3109" t="s">
        <v>5818</v>
      </c>
      <c r="F3109" t="s">
        <v>9715</v>
      </c>
    </row>
    <row r="3110" spans="1:6">
      <c r="A3110" t="s">
        <v>17017</v>
      </c>
      <c r="B3110" t="s">
        <v>21333</v>
      </c>
      <c r="C3110" t="s">
        <v>2493</v>
      </c>
      <c r="E3110" t="s">
        <v>14979</v>
      </c>
    </row>
    <row r="3111" spans="1:6">
      <c r="A3111" t="s">
        <v>2492</v>
      </c>
      <c r="B3111" t="s">
        <v>21330</v>
      </c>
      <c r="C3111" t="s">
        <v>2493</v>
      </c>
      <c r="D3111" t="s">
        <v>2494</v>
      </c>
      <c r="E3111" t="s">
        <v>2495</v>
      </c>
      <c r="F3111" t="s">
        <v>2496</v>
      </c>
    </row>
    <row r="3112" spans="1:6">
      <c r="A3112" t="s">
        <v>7718</v>
      </c>
      <c r="B3112" t="s">
        <v>21507</v>
      </c>
      <c r="C3112" t="s">
        <v>7719</v>
      </c>
      <c r="E3112" t="s">
        <v>7720</v>
      </c>
    </row>
    <row r="3113" spans="1:6">
      <c r="A3113" t="s">
        <v>3622</v>
      </c>
      <c r="B3113" t="s">
        <v>21325</v>
      </c>
      <c r="C3113" t="s">
        <v>3623</v>
      </c>
      <c r="E3113" t="s">
        <v>3624</v>
      </c>
    </row>
    <row r="3114" spans="1:6">
      <c r="A3114" t="s">
        <v>17495</v>
      </c>
      <c r="B3114" t="s">
        <v>21333</v>
      </c>
      <c r="C3114" t="s">
        <v>17496</v>
      </c>
      <c r="E3114" t="s">
        <v>17497</v>
      </c>
    </row>
    <row r="3115" spans="1:6">
      <c r="A3115" t="s">
        <v>9699</v>
      </c>
      <c r="B3115" t="s">
        <v>21329</v>
      </c>
      <c r="C3115" t="s">
        <v>9700</v>
      </c>
      <c r="D3115" t="s">
        <v>4196</v>
      </c>
      <c r="E3115" t="s">
        <v>9701</v>
      </c>
      <c r="F3115" t="s">
        <v>9702</v>
      </c>
    </row>
    <row r="3116" spans="1:6">
      <c r="A3116" t="s">
        <v>17685</v>
      </c>
      <c r="B3116" t="s">
        <v>21333</v>
      </c>
      <c r="C3116" t="s">
        <v>17686</v>
      </c>
      <c r="E3116" t="s">
        <v>17687</v>
      </c>
    </row>
    <row r="3117" spans="1:6">
      <c r="A3117" t="s">
        <v>8919</v>
      </c>
      <c r="B3117" t="s">
        <v>21329</v>
      </c>
      <c r="C3117" t="s">
        <v>8920</v>
      </c>
      <c r="E3117" t="s">
        <v>8921</v>
      </c>
    </row>
    <row r="3118" spans="1:6">
      <c r="A3118" t="s">
        <v>15488</v>
      </c>
      <c r="B3118" t="s">
        <v>21333</v>
      </c>
      <c r="C3118" t="s">
        <v>2352</v>
      </c>
      <c r="E3118" t="s">
        <v>15489</v>
      </c>
      <c r="F3118" t="s">
        <v>798</v>
      </c>
    </row>
    <row r="3119" spans="1:6">
      <c r="A3119" t="s">
        <v>2351</v>
      </c>
      <c r="B3119" t="s">
        <v>21330</v>
      </c>
      <c r="C3119" t="s">
        <v>2352</v>
      </c>
      <c r="D3119" t="s">
        <v>2353</v>
      </c>
      <c r="E3119" t="s">
        <v>797</v>
      </c>
      <c r="F3119" t="s">
        <v>2354</v>
      </c>
    </row>
    <row r="3120" spans="1:6">
      <c r="A3120" t="s">
        <v>3541</v>
      </c>
      <c r="B3120" t="s">
        <v>21325</v>
      </c>
      <c r="C3120" t="s">
        <v>3542</v>
      </c>
      <c r="E3120" t="s">
        <v>3543</v>
      </c>
    </row>
    <row r="3121" spans="1:6">
      <c r="A3121" t="s">
        <v>5324</v>
      </c>
      <c r="B3121" t="s">
        <v>21326</v>
      </c>
      <c r="C3121" t="s">
        <v>3542</v>
      </c>
      <c r="D3121" t="s">
        <v>5265</v>
      </c>
      <c r="E3121" t="s">
        <v>5325</v>
      </c>
    </row>
    <row r="3122" spans="1:6">
      <c r="A3122" t="s">
        <v>8816</v>
      </c>
      <c r="B3122" t="s">
        <v>21329</v>
      </c>
      <c r="C3122" t="s">
        <v>8817</v>
      </c>
      <c r="E3122" t="s">
        <v>8818</v>
      </c>
    </row>
    <row r="3123" spans="1:6">
      <c r="A3123" t="s">
        <v>9188</v>
      </c>
      <c r="B3123" t="s">
        <v>21329</v>
      </c>
      <c r="C3123" t="s">
        <v>8817</v>
      </c>
      <c r="E3123" t="s">
        <v>9189</v>
      </c>
    </row>
    <row r="3124" spans="1:6">
      <c r="A3124" t="s">
        <v>3475</v>
      </c>
      <c r="B3124" t="s">
        <v>21325</v>
      </c>
      <c r="C3124" t="s">
        <v>3476</v>
      </c>
      <c r="E3124" t="s">
        <v>3477</v>
      </c>
    </row>
    <row r="3125" spans="1:6">
      <c r="A3125" t="s">
        <v>1826</v>
      </c>
      <c r="B3125" t="s">
        <v>21330</v>
      </c>
      <c r="C3125" t="s">
        <v>1827</v>
      </c>
      <c r="D3125" t="s">
        <v>678</v>
      </c>
      <c r="E3125" t="s">
        <v>1828</v>
      </c>
      <c r="F3125" t="s">
        <v>1829</v>
      </c>
    </row>
    <row r="3126" spans="1:6">
      <c r="A3126" t="s">
        <v>8737</v>
      </c>
      <c r="B3126" t="s">
        <v>21329</v>
      </c>
      <c r="C3126" t="s">
        <v>8738</v>
      </c>
      <c r="E3126" t="s">
        <v>8739</v>
      </c>
    </row>
    <row r="3127" spans="1:6">
      <c r="A3127" t="s">
        <v>10559</v>
      </c>
      <c r="B3127" t="s">
        <v>21595</v>
      </c>
      <c r="C3127" t="s">
        <v>8738</v>
      </c>
      <c r="E3127" t="s">
        <v>10560</v>
      </c>
    </row>
    <row r="3128" spans="1:6">
      <c r="A3128" t="s">
        <v>4875</v>
      </c>
      <c r="B3128" t="s">
        <v>21401</v>
      </c>
      <c r="C3128" t="s">
        <v>4876</v>
      </c>
      <c r="E3128" t="s">
        <v>4877</v>
      </c>
    </row>
    <row r="3129" spans="1:6">
      <c r="A3129" t="s">
        <v>19762</v>
      </c>
      <c r="B3129" t="s">
        <v>21335</v>
      </c>
      <c r="C3129" t="s">
        <v>4876</v>
      </c>
      <c r="E3129" t="s">
        <v>19100</v>
      </c>
    </row>
    <row r="3130" spans="1:6">
      <c r="A3130" t="s">
        <v>4816</v>
      </c>
      <c r="B3130" t="s">
        <v>21401</v>
      </c>
      <c r="C3130" t="s">
        <v>4817</v>
      </c>
      <c r="E3130" t="s">
        <v>4818</v>
      </c>
    </row>
    <row r="3131" spans="1:6">
      <c r="A3131" t="s">
        <v>1504</v>
      </c>
      <c r="B3131" t="s">
        <v>21330</v>
      </c>
      <c r="C3131" t="s">
        <v>1505</v>
      </c>
      <c r="D3131" t="s">
        <v>404</v>
      </c>
      <c r="E3131" t="s">
        <v>1506</v>
      </c>
      <c r="F3131" t="s">
        <v>1507</v>
      </c>
    </row>
    <row r="3132" spans="1:6">
      <c r="A3132" t="s">
        <v>8585</v>
      </c>
      <c r="B3132" t="s">
        <v>21329</v>
      </c>
      <c r="C3132" t="s">
        <v>8586</v>
      </c>
      <c r="E3132" t="s">
        <v>8587</v>
      </c>
    </row>
    <row r="3133" spans="1:6">
      <c r="A3133" t="s">
        <v>19061</v>
      </c>
      <c r="B3133" t="s">
        <v>21335</v>
      </c>
      <c r="C3133" t="s">
        <v>8586</v>
      </c>
      <c r="D3133" t="s">
        <v>2209</v>
      </c>
      <c r="E3133" t="s">
        <v>18260</v>
      </c>
    </row>
    <row r="3134" spans="1:6">
      <c r="A3134" t="s">
        <v>13146</v>
      </c>
      <c r="B3134" t="s">
        <v>21628</v>
      </c>
      <c r="C3134" t="s">
        <v>13147</v>
      </c>
      <c r="D3134" t="s">
        <v>13148</v>
      </c>
      <c r="E3134" t="s">
        <v>13149</v>
      </c>
    </row>
    <row r="3135" spans="1:6">
      <c r="A3135" t="s">
        <v>8659</v>
      </c>
      <c r="B3135" t="s">
        <v>21329</v>
      </c>
      <c r="C3135" t="s">
        <v>8660</v>
      </c>
      <c r="E3135" t="s">
        <v>8661</v>
      </c>
    </row>
    <row r="3136" spans="1:6">
      <c r="A3136" t="s">
        <v>9414</v>
      </c>
      <c r="B3136" t="s">
        <v>21543</v>
      </c>
      <c r="C3136" t="s">
        <v>9415</v>
      </c>
      <c r="E3136" t="s">
        <v>9416</v>
      </c>
    </row>
    <row r="3137" spans="1:8">
      <c r="A3137" t="s">
        <v>4756</v>
      </c>
      <c r="B3137" t="s">
        <v>21401</v>
      </c>
      <c r="C3137" t="s">
        <v>4757</v>
      </c>
      <c r="D3137" t="s">
        <v>4681</v>
      </c>
      <c r="E3137" t="s">
        <v>4758</v>
      </c>
    </row>
    <row r="3138" spans="1:8">
      <c r="A3138" t="s">
        <v>14309</v>
      </c>
      <c r="B3138" t="s">
        <v>21333</v>
      </c>
      <c r="C3138" t="s">
        <v>14310</v>
      </c>
      <c r="E3138" t="s">
        <v>14311</v>
      </c>
    </row>
    <row r="3139" spans="1:8">
      <c r="A3139" t="s">
        <v>2081</v>
      </c>
      <c r="B3139" t="s">
        <v>21330</v>
      </c>
      <c r="C3139" t="s">
        <v>2082</v>
      </c>
      <c r="E3139" t="s">
        <v>2083</v>
      </c>
      <c r="F3139" t="s">
        <v>2084</v>
      </c>
    </row>
    <row r="3140" spans="1:8">
      <c r="A3140" t="s">
        <v>9544</v>
      </c>
      <c r="B3140" t="s">
        <v>21546</v>
      </c>
      <c r="C3140" t="s">
        <v>9545</v>
      </c>
      <c r="D3140" t="s">
        <v>422</v>
      </c>
      <c r="E3140" t="s">
        <v>9546</v>
      </c>
    </row>
    <row r="3141" spans="1:8">
      <c r="A3141" t="s">
        <v>9636</v>
      </c>
      <c r="B3141" t="s">
        <v>21329</v>
      </c>
      <c r="C3141" t="s">
        <v>9545</v>
      </c>
      <c r="E3141" t="s">
        <v>9167</v>
      </c>
    </row>
    <row r="3142" spans="1:8">
      <c r="A3142" t="s">
        <v>3342</v>
      </c>
      <c r="B3142" t="s">
        <v>21325</v>
      </c>
      <c r="C3142" t="s">
        <v>3343</v>
      </c>
      <c r="E3142" t="s">
        <v>3344</v>
      </c>
    </row>
    <row r="3143" spans="1:8">
      <c r="A3143" t="s">
        <v>7988</v>
      </c>
      <c r="B3143" t="s">
        <v>21527</v>
      </c>
      <c r="C3143" t="s">
        <v>7989</v>
      </c>
      <c r="E3143" t="s">
        <v>7990</v>
      </c>
      <c r="F3143" t="s">
        <v>7991</v>
      </c>
      <c r="G3143" t="s">
        <v>7992</v>
      </c>
      <c r="H3143" t="s">
        <v>7993</v>
      </c>
    </row>
    <row r="3144" spans="1:8">
      <c r="A3144" t="s">
        <v>1134</v>
      </c>
      <c r="B3144" t="s">
        <v>21330</v>
      </c>
      <c r="C3144" t="s">
        <v>1135</v>
      </c>
      <c r="E3144" t="s">
        <v>1136</v>
      </c>
    </row>
    <row r="3145" spans="1:8">
      <c r="A3145" t="s">
        <v>19034</v>
      </c>
      <c r="B3145" t="s">
        <v>21335</v>
      </c>
      <c r="C3145" t="s">
        <v>1135</v>
      </c>
      <c r="E3145" t="s">
        <v>9647</v>
      </c>
    </row>
    <row r="3146" spans="1:8">
      <c r="A3146" t="s">
        <v>3258</v>
      </c>
      <c r="B3146" t="s">
        <v>21325</v>
      </c>
      <c r="C3146" t="s">
        <v>1135</v>
      </c>
      <c r="E3146" t="s">
        <v>3259</v>
      </c>
    </row>
    <row r="3147" spans="1:8">
      <c r="A3147" t="s">
        <v>5627</v>
      </c>
      <c r="B3147" t="s">
        <v>21419</v>
      </c>
      <c r="C3147" t="s">
        <v>5628</v>
      </c>
      <c r="D3147" t="s">
        <v>291</v>
      </c>
      <c r="E3147" t="s">
        <v>5629</v>
      </c>
      <c r="F3147" t="s">
        <v>5630</v>
      </c>
    </row>
    <row r="3148" spans="1:8">
      <c r="A3148" t="s">
        <v>1015</v>
      </c>
      <c r="B3148" t="s">
        <v>21330</v>
      </c>
      <c r="C3148" t="s">
        <v>1016</v>
      </c>
      <c r="D3148" t="s">
        <v>291</v>
      </c>
      <c r="E3148" t="s">
        <v>1017</v>
      </c>
      <c r="F3148" t="s">
        <v>1018</v>
      </c>
    </row>
    <row r="3149" spans="1:8">
      <c r="A3149" t="s">
        <v>9689</v>
      </c>
      <c r="B3149" t="s">
        <v>21329</v>
      </c>
      <c r="C3149" t="s">
        <v>1016</v>
      </c>
      <c r="E3149" t="s">
        <v>9690</v>
      </c>
    </row>
    <row r="3150" spans="1:8">
      <c r="A3150" t="s">
        <v>18509</v>
      </c>
      <c r="B3150" t="s">
        <v>21335</v>
      </c>
      <c r="C3150" t="s">
        <v>1016</v>
      </c>
      <c r="E3150" t="s">
        <v>1423</v>
      </c>
    </row>
    <row r="3151" spans="1:8">
      <c r="A3151" t="s">
        <v>1381</v>
      </c>
      <c r="B3151" t="s">
        <v>21330</v>
      </c>
      <c r="C3151" t="s">
        <v>1382</v>
      </c>
      <c r="D3151" t="s">
        <v>1383</v>
      </c>
      <c r="E3151" t="s">
        <v>1384</v>
      </c>
      <c r="F3151" t="s">
        <v>1385</v>
      </c>
    </row>
    <row r="3152" spans="1:8">
      <c r="A3152" t="s">
        <v>17098</v>
      </c>
      <c r="B3152" t="s">
        <v>21333</v>
      </c>
      <c r="C3152" t="s">
        <v>1382</v>
      </c>
      <c r="D3152" t="s">
        <v>413</v>
      </c>
      <c r="E3152" t="s">
        <v>17099</v>
      </c>
      <c r="F3152" t="s">
        <v>17100</v>
      </c>
    </row>
    <row r="3153" spans="1:6">
      <c r="A3153" t="s">
        <v>4705</v>
      </c>
      <c r="B3153" t="s">
        <v>21401</v>
      </c>
      <c r="C3153" t="s">
        <v>4706</v>
      </c>
      <c r="D3153" t="s">
        <v>4333</v>
      </c>
      <c r="E3153" t="s">
        <v>4334</v>
      </c>
    </row>
    <row r="3154" spans="1:6">
      <c r="A3154" t="s">
        <v>10795</v>
      </c>
      <c r="B3154" t="s">
        <v>21595</v>
      </c>
      <c r="C3154" t="s">
        <v>4706</v>
      </c>
      <c r="E3154" t="s">
        <v>10796</v>
      </c>
    </row>
    <row r="3155" spans="1:6">
      <c r="A3155" t="s">
        <v>17707</v>
      </c>
      <c r="B3155" t="s">
        <v>21333</v>
      </c>
      <c r="C3155" t="s">
        <v>17708</v>
      </c>
      <c r="E3155" t="s">
        <v>17709</v>
      </c>
    </row>
    <row r="3156" spans="1:6">
      <c r="A3156" t="s">
        <v>3187</v>
      </c>
      <c r="B3156" t="s">
        <v>21325</v>
      </c>
      <c r="C3156" t="s">
        <v>3188</v>
      </c>
      <c r="E3156" t="s">
        <v>3189</v>
      </c>
    </row>
    <row r="3157" spans="1:6">
      <c r="A3157" t="s">
        <v>20372</v>
      </c>
      <c r="B3157" t="s">
        <v>21323</v>
      </c>
      <c r="C3157" t="s">
        <v>20373</v>
      </c>
      <c r="E3157" t="s">
        <v>3157</v>
      </c>
    </row>
    <row r="3158" spans="1:6">
      <c r="A3158" t="s">
        <v>9197</v>
      </c>
      <c r="B3158" t="s">
        <v>21543</v>
      </c>
      <c r="C3158" t="s">
        <v>9198</v>
      </c>
      <c r="D3158" t="s">
        <v>4196</v>
      </c>
      <c r="E3158" t="s">
        <v>9199</v>
      </c>
      <c r="F3158" t="s">
        <v>9200</v>
      </c>
    </row>
    <row r="3159" spans="1:6">
      <c r="A3159" t="s">
        <v>7580</v>
      </c>
      <c r="B3159" t="s">
        <v>21507</v>
      </c>
      <c r="C3159" t="s">
        <v>7581</v>
      </c>
      <c r="E3159" t="s">
        <v>1817</v>
      </c>
    </row>
    <row r="3160" spans="1:6">
      <c r="A3160" t="s">
        <v>15013</v>
      </c>
      <c r="B3160" t="s">
        <v>21333</v>
      </c>
      <c r="C3160" t="s">
        <v>7581</v>
      </c>
      <c r="E3160" t="s">
        <v>15014</v>
      </c>
    </row>
    <row r="3161" spans="1:6">
      <c r="A3161" t="s">
        <v>19193</v>
      </c>
      <c r="B3161" t="s">
        <v>21335</v>
      </c>
      <c r="C3161" t="s">
        <v>19194</v>
      </c>
      <c r="E3161" t="s">
        <v>1100</v>
      </c>
      <c r="F3161" t="s">
        <v>18262</v>
      </c>
    </row>
    <row r="3162" spans="1:6">
      <c r="A3162" t="s">
        <v>1815</v>
      </c>
      <c r="B3162" t="s">
        <v>21330</v>
      </c>
      <c r="C3162" t="s">
        <v>1816</v>
      </c>
      <c r="E3162" t="s">
        <v>1817</v>
      </c>
    </row>
    <row r="3163" spans="1:6">
      <c r="A3163" t="s">
        <v>773</v>
      </c>
      <c r="B3163" t="s">
        <v>21330</v>
      </c>
      <c r="C3163" t="s">
        <v>774</v>
      </c>
      <c r="D3163" t="s">
        <v>582</v>
      </c>
      <c r="E3163" t="s">
        <v>775</v>
      </c>
      <c r="F3163" t="s">
        <v>776</v>
      </c>
    </row>
    <row r="3164" spans="1:6">
      <c r="A3164" t="s">
        <v>10841</v>
      </c>
      <c r="B3164" t="s">
        <v>21601</v>
      </c>
      <c r="C3164" t="s">
        <v>774</v>
      </c>
      <c r="E3164" t="s">
        <v>10842</v>
      </c>
    </row>
    <row r="3165" spans="1:6">
      <c r="A3165" t="s">
        <v>13075</v>
      </c>
      <c r="B3165" t="s">
        <v>21628</v>
      </c>
      <c r="C3165" t="s">
        <v>13076</v>
      </c>
      <c r="D3165" t="s">
        <v>13077</v>
      </c>
      <c r="E3165" t="s">
        <v>13078</v>
      </c>
      <c r="F3165" t="s">
        <v>13079</v>
      </c>
    </row>
    <row r="3166" spans="1:6">
      <c r="A3166" t="s">
        <v>5903</v>
      </c>
      <c r="B3166" t="s">
        <v>21437</v>
      </c>
      <c r="C3166" t="s">
        <v>5</v>
      </c>
      <c r="E3166" t="s">
        <v>5904</v>
      </c>
      <c r="F3166" t="s">
        <v>5905</v>
      </c>
    </row>
    <row r="3167" spans="1:6">
      <c r="A3167" t="s">
        <v>4</v>
      </c>
      <c r="B3167" t="s">
        <v>21470</v>
      </c>
      <c r="C3167" t="s">
        <v>5</v>
      </c>
      <c r="E3167" t="s">
        <v>6</v>
      </c>
    </row>
    <row r="3168" spans="1:6">
      <c r="A3168" t="s">
        <v>17766</v>
      </c>
      <c r="B3168" t="s">
        <v>21333</v>
      </c>
      <c r="C3168" t="s">
        <v>17767</v>
      </c>
      <c r="E3168" t="s">
        <v>14226</v>
      </c>
    </row>
    <row r="3169" spans="1:10">
      <c r="A3169" t="s">
        <v>7486</v>
      </c>
      <c r="B3169" t="s">
        <v>21514</v>
      </c>
      <c r="C3169" t="s">
        <v>7487</v>
      </c>
      <c r="D3169" t="s">
        <v>7488</v>
      </c>
      <c r="E3169" t="s">
        <v>7489</v>
      </c>
    </row>
    <row r="3170" spans="1:10">
      <c r="A3170" t="s">
        <v>14208</v>
      </c>
      <c r="B3170" t="s">
        <v>21333</v>
      </c>
      <c r="C3170" t="s">
        <v>14209</v>
      </c>
      <c r="D3170" t="s">
        <v>14210</v>
      </c>
      <c r="E3170" t="s">
        <v>14211</v>
      </c>
    </row>
    <row r="3171" spans="1:10">
      <c r="A3171" t="s">
        <v>17662</v>
      </c>
      <c r="B3171" t="s">
        <v>21333</v>
      </c>
      <c r="C3171" t="s">
        <v>14209</v>
      </c>
      <c r="E3171" t="s">
        <v>17663</v>
      </c>
    </row>
    <row r="3172" spans="1:10">
      <c r="A3172" t="s">
        <v>9004</v>
      </c>
      <c r="B3172" t="s">
        <v>21329</v>
      </c>
      <c r="C3172" t="s">
        <v>9005</v>
      </c>
      <c r="E3172" t="s">
        <v>940</v>
      </c>
    </row>
    <row r="3173" spans="1:10">
      <c r="A3173" t="s">
        <v>13008</v>
      </c>
      <c r="B3173" t="s">
        <v>21628</v>
      </c>
      <c r="C3173" t="s">
        <v>13009</v>
      </c>
      <c r="E3173" t="s">
        <v>13010</v>
      </c>
    </row>
    <row r="3174" spans="1:10">
      <c r="A3174" t="s">
        <v>4207</v>
      </c>
      <c r="B3174" t="s">
        <v>21325</v>
      </c>
      <c r="C3174" t="s">
        <v>4208</v>
      </c>
      <c r="E3174" t="s">
        <v>4209</v>
      </c>
    </row>
    <row r="3175" spans="1:10">
      <c r="A3175" t="s">
        <v>8478</v>
      </c>
      <c r="B3175" t="s">
        <v>21329</v>
      </c>
      <c r="C3175" t="s">
        <v>8479</v>
      </c>
      <c r="E3175" t="s">
        <v>3654</v>
      </c>
    </row>
    <row r="3176" spans="1:10">
      <c r="A3176" t="s">
        <v>908</v>
      </c>
      <c r="B3176" t="s">
        <v>21330</v>
      </c>
      <c r="C3176" t="s">
        <v>909</v>
      </c>
      <c r="E3176" t="s">
        <v>910</v>
      </c>
    </row>
    <row r="3177" spans="1:10">
      <c r="A3177" t="s">
        <v>10499</v>
      </c>
      <c r="B3177" t="s">
        <v>21595</v>
      </c>
      <c r="C3177" t="s">
        <v>10500</v>
      </c>
      <c r="E3177" t="s">
        <v>10501</v>
      </c>
    </row>
    <row r="3178" spans="1:10">
      <c r="A3178" t="s">
        <v>5115</v>
      </c>
      <c r="B3178" t="s">
        <v>21401</v>
      </c>
      <c r="C3178" t="s">
        <v>2200</v>
      </c>
      <c r="D3178" t="s">
        <v>5116</v>
      </c>
      <c r="E3178" t="s">
        <v>5117</v>
      </c>
    </row>
    <row r="3179" spans="1:10">
      <c r="A3179" t="s">
        <v>7454</v>
      </c>
      <c r="B3179" t="s">
        <v>21507</v>
      </c>
      <c r="C3179" t="s">
        <v>2200</v>
      </c>
      <c r="E3179" t="s">
        <v>7455</v>
      </c>
    </row>
    <row r="3180" spans="1:10">
      <c r="A3180" t="s">
        <v>2199</v>
      </c>
      <c r="B3180" t="s">
        <v>21330</v>
      </c>
      <c r="C3180" t="s">
        <v>2200</v>
      </c>
      <c r="D3180" t="s">
        <v>2201</v>
      </c>
      <c r="E3180" t="s">
        <v>2202</v>
      </c>
    </row>
    <row r="3181" spans="1:10">
      <c r="A3181" t="s">
        <v>1932</v>
      </c>
      <c r="B3181" t="s">
        <v>21330</v>
      </c>
      <c r="C3181" t="s">
        <v>1933</v>
      </c>
      <c r="D3181" t="s">
        <v>404</v>
      </c>
      <c r="E3181" t="s">
        <v>1934</v>
      </c>
    </row>
    <row r="3182" spans="1:10">
      <c r="A3182" t="s">
        <v>18751</v>
      </c>
      <c r="B3182" t="s">
        <v>21335</v>
      </c>
      <c r="C3182" t="s">
        <v>18752</v>
      </c>
      <c r="E3182" t="s">
        <v>18345</v>
      </c>
    </row>
    <row r="3183" spans="1:10">
      <c r="A3183" t="s">
        <v>8573</v>
      </c>
      <c r="B3183" t="s">
        <v>21549</v>
      </c>
      <c r="C3183" t="s">
        <v>8574</v>
      </c>
      <c r="D3183" t="s">
        <v>1288</v>
      </c>
      <c r="E3183" t="s">
        <v>8575</v>
      </c>
      <c r="F3183" t="s">
        <v>8576</v>
      </c>
      <c r="G3183" t="s">
        <v>8577</v>
      </c>
      <c r="H3183" t="s">
        <v>8578</v>
      </c>
      <c r="I3183" t="s">
        <v>8579</v>
      </c>
      <c r="J3183" t="s">
        <v>8580</v>
      </c>
    </row>
    <row r="3184" spans="1:10">
      <c r="A3184" t="s">
        <v>1619</v>
      </c>
      <c r="B3184" t="s">
        <v>21330</v>
      </c>
      <c r="C3184" t="s">
        <v>1620</v>
      </c>
      <c r="D3184" t="s">
        <v>1621</v>
      </c>
      <c r="E3184" t="s">
        <v>114</v>
      </c>
    </row>
    <row r="3185" spans="1:6">
      <c r="A3185" t="s">
        <v>8727</v>
      </c>
      <c r="B3185" t="s">
        <v>21329</v>
      </c>
      <c r="C3185" t="s">
        <v>8728</v>
      </c>
      <c r="E3185" t="s">
        <v>8729</v>
      </c>
    </row>
    <row r="3186" spans="1:6">
      <c r="A3186" t="s">
        <v>19784</v>
      </c>
      <c r="B3186" t="s">
        <v>21335</v>
      </c>
      <c r="C3186" t="s">
        <v>8728</v>
      </c>
      <c r="E3186" t="s">
        <v>18323</v>
      </c>
    </row>
    <row r="3187" spans="1:6">
      <c r="A3187" t="s">
        <v>4152</v>
      </c>
      <c r="B3187" t="s">
        <v>21325</v>
      </c>
      <c r="C3187" t="s">
        <v>596</v>
      </c>
      <c r="E3187" t="s">
        <v>4153</v>
      </c>
    </row>
    <row r="3188" spans="1:6">
      <c r="A3188" t="s">
        <v>595</v>
      </c>
      <c r="B3188" t="s">
        <v>21402</v>
      </c>
      <c r="C3188" t="s">
        <v>596</v>
      </c>
      <c r="D3188" t="s">
        <v>597</v>
      </c>
      <c r="E3188" t="s">
        <v>598</v>
      </c>
      <c r="F3188" t="s">
        <v>599</v>
      </c>
    </row>
    <row r="3189" spans="1:6">
      <c r="A3189" t="s">
        <v>10678</v>
      </c>
      <c r="B3189" t="s">
        <v>21595</v>
      </c>
      <c r="C3189" t="s">
        <v>10679</v>
      </c>
      <c r="E3189" t="s">
        <v>10680</v>
      </c>
    </row>
    <row r="3190" spans="1:6">
      <c r="A3190" t="s">
        <v>19314</v>
      </c>
      <c r="B3190" t="s">
        <v>21335</v>
      </c>
      <c r="C3190" t="s">
        <v>19315</v>
      </c>
      <c r="E3190" t="s">
        <v>18252</v>
      </c>
    </row>
    <row r="3191" spans="1:6">
      <c r="A3191" t="s">
        <v>20409</v>
      </c>
      <c r="B3191" t="s">
        <v>21323</v>
      </c>
      <c r="C3191" t="s">
        <v>20410</v>
      </c>
      <c r="E3191" t="s">
        <v>3157</v>
      </c>
    </row>
    <row r="3192" spans="1:6">
      <c r="A3192" t="s">
        <v>4072</v>
      </c>
      <c r="B3192" t="s">
        <v>21325</v>
      </c>
      <c r="C3192" t="s">
        <v>4073</v>
      </c>
      <c r="E3192" t="s">
        <v>4074</v>
      </c>
    </row>
    <row r="3193" spans="1:6">
      <c r="A3193" t="s">
        <v>9617</v>
      </c>
      <c r="B3193" t="s">
        <v>21329</v>
      </c>
      <c r="C3193" t="s">
        <v>9618</v>
      </c>
      <c r="D3193" t="s">
        <v>404</v>
      </c>
      <c r="E3193" t="s">
        <v>9619</v>
      </c>
      <c r="F3193" t="s">
        <v>9620</v>
      </c>
    </row>
    <row r="3194" spans="1:6">
      <c r="A3194" t="s">
        <v>17502</v>
      </c>
      <c r="B3194" t="s">
        <v>21333</v>
      </c>
      <c r="C3194" t="s">
        <v>17503</v>
      </c>
      <c r="E3194" t="s">
        <v>17504</v>
      </c>
    </row>
    <row r="3195" spans="1:6">
      <c r="A3195" t="s">
        <v>10266</v>
      </c>
      <c r="B3195" t="s">
        <v>21590</v>
      </c>
      <c r="C3195" t="s">
        <v>10267</v>
      </c>
      <c r="D3195" t="s">
        <v>10268</v>
      </c>
      <c r="E3195" t="s">
        <v>10269</v>
      </c>
    </row>
    <row r="3196" spans="1:6">
      <c r="A3196" t="s">
        <v>8803</v>
      </c>
      <c r="B3196" t="s">
        <v>21329</v>
      </c>
      <c r="C3196" t="s">
        <v>8804</v>
      </c>
      <c r="D3196" t="s">
        <v>4196</v>
      </c>
      <c r="E3196" t="s">
        <v>8805</v>
      </c>
    </row>
    <row r="3197" spans="1:6">
      <c r="A3197" t="s">
        <v>8493</v>
      </c>
      <c r="B3197" t="s">
        <v>21543</v>
      </c>
      <c r="C3197" t="s">
        <v>8494</v>
      </c>
      <c r="D3197" t="s">
        <v>8495</v>
      </c>
      <c r="E3197" t="s">
        <v>8496</v>
      </c>
      <c r="F3197" t="s">
        <v>8497</v>
      </c>
    </row>
    <row r="3198" spans="1:6">
      <c r="A3198" t="s">
        <v>9517</v>
      </c>
      <c r="B3198" t="s">
        <v>21563</v>
      </c>
      <c r="C3198" t="s">
        <v>1240</v>
      </c>
      <c r="D3198" t="s">
        <v>302</v>
      </c>
      <c r="E3198" t="s">
        <v>9518</v>
      </c>
      <c r="F3198" t="s">
        <v>9519</v>
      </c>
    </row>
    <row r="3199" spans="1:6">
      <c r="A3199" t="s">
        <v>1239</v>
      </c>
      <c r="B3199" t="s">
        <v>21330</v>
      </c>
      <c r="C3199" t="s">
        <v>1240</v>
      </c>
      <c r="E3199" t="s">
        <v>1241</v>
      </c>
    </row>
    <row r="3200" spans="1:6">
      <c r="A3200" t="s">
        <v>14163</v>
      </c>
      <c r="B3200" t="s">
        <v>21333</v>
      </c>
      <c r="C3200" t="s">
        <v>14164</v>
      </c>
      <c r="D3200" t="s">
        <v>2610</v>
      </c>
      <c r="E3200" t="s">
        <v>14165</v>
      </c>
    </row>
    <row r="3201" spans="1:6">
      <c r="A3201" t="s">
        <v>1368</v>
      </c>
      <c r="B3201" t="s">
        <v>21330</v>
      </c>
      <c r="C3201" t="s">
        <v>1369</v>
      </c>
      <c r="D3201" t="s">
        <v>404</v>
      </c>
      <c r="E3201" t="s">
        <v>1370</v>
      </c>
    </row>
    <row r="3202" spans="1:6">
      <c r="A3202" t="s">
        <v>8718</v>
      </c>
      <c r="B3202" t="s">
        <v>21329</v>
      </c>
      <c r="C3202" t="s">
        <v>8719</v>
      </c>
      <c r="E3202" t="s">
        <v>8720</v>
      </c>
    </row>
    <row r="3203" spans="1:6">
      <c r="A3203" t="s">
        <v>4011</v>
      </c>
      <c r="B3203" t="s">
        <v>21325</v>
      </c>
      <c r="C3203" t="s">
        <v>4012</v>
      </c>
      <c r="E3203" t="s">
        <v>4010</v>
      </c>
    </row>
    <row r="3204" spans="1:6">
      <c r="A3204" t="s">
        <v>5552</v>
      </c>
      <c r="B3204" t="s">
        <v>21326</v>
      </c>
      <c r="C3204" t="s">
        <v>5553</v>
      </c>
      <c r="D3204" t="s">
        <v>5334</v>
      </c>
      <c r="E3204" t="s">
        <v>5554</v>
      </c>
    </row>
    <row r="3205" spans="1:6">
      <c r="A3205" t="s">
        <v>9275</v>
      </c>
      <c r="B3205" t="s">
        <v>21543</v>
      </c>
      <c r="C3205" t="s">
        <v>9276</v>
      </c>
      <c r="E3205" t="s">
        <v>9277</v>
      </c>
    </row>
    <row r="3206" spans="1:6">
      <c r="A3206" t="s">
        <v>11662</v>
      </c>
      <c r="B3206" t="s">
        <v>21332</v>
      </c>
      <c r="C3206" t="s">
        <v>11663</v>
      </c>
      <c r="E3206" t="s">
        <v>11664</v>
      </c>
    </row>
    <row r="3207" spans="1:6">
      <c r="A3207" t="s">
        <v>9291</v>
      </c>
      <c r="B3207" t="s">
        <v>21329</v>
      </c>
      <c r="C3207" t="s">
        <v>9292</v>
      </c>
      <c r="E3207" t="s">
        <v>9293</v>
      </c>
      <c r="F3207" t="s">
        <v>9294</v>
      </c>
    </row>
    <row r="3208" spans="1:6">
      <c r="A3208" t="s">
        <v>10765</v>
      </c>
      <c r="B3208" t="s">
        <v>21595</v>
      </c>
      <c r="C3208" t="s">
        <v>9292</v>
      </c>
      <c r="E3208" t="s">
        <v>10766</v>
      </c>
      <c r="F3208" t="s">
        <v>10767</v>
      </c>
    </row>
    <row r="3209" spans="1:6">
      <c r="A3209" t="s">
        <v>17455</v>
      </c>
      <c r="B3209" t="s">
        <v>21333</v>
      </c>
      <c r="C3209" t="s">
        <v>17456</v>
      </c>
      <c r="D3209" t="s">
        <v>2610</v>
      </c>
      <c r="E3209" t="s">
        <v>17457</v>
      </c>
    </row>
    <row r="3210" spans="1:6">
      <c r="A3210" t="s">
        <v>3929</v>
      </c>
      <c r="B3210" t="s">
        <v>21325</v>
      </c>
      <c r="C3210" t="s">
        <v>3930</v>
      </c>
      <c r="E3210" t="s">
        <v>3931</v>
      </c>
    </row>
    <row r="3211" spans="1:6">
      <c r="A3211" t="s">
        <v>3863</v>
      </c>
      <c r="B3211" t="s">
        <v>21325</v>
      </c>
      <c r="C3211" t="s">
        <v>3864</v>
      </c>
      <c r="E3211" t="s">
        <v>3865</v>
      </c>
    </row>
    <row r="3212" spans="1:6">
      <c r="A3212" t="s">
        <v>573</v>
      </c>
      <c r="B3212" t="s">
        <v>21330</v>
      </c>
      <c r="C3212" t="s">
        <v>574</v>
      </c>
      <c r="D3212" t="s">
        <v>575</v>
      </c>
      <c r="E3212" t="s">
        <v>576</v>
      </c>
    </row>
    <row r="3213" spans="1:6">
      <c r="A3213" t="s">
        <v>8808</v>
      </c>
      <c r="B3213" t="s">
        <v>21329</v>
      </c>
      <c r="C3213" t="s">
        <v>574</v>
      </c>
      <c r="D3213" t="s">
        <v>1288</v>
      </c>
      <c r="E3213" t="s">
        <v>8809</v>
      </c>
    </row>
    <row r="3214" spans="1:6">
      <c r="A3214" t="s">
        <v>1249</v>
      </c>
      <c r="B3214" t="s">
        <v>21330</v>
      </c>
      <c r="C3214" t="s">
        <v>574</v>
      </c>
      <c r="D3214" t="s">
        <v>404</v>
      </c>
      <c r="E3214" t="s">
        <v>1250</v>
      </c>
    </row>
    <row r="3215" spans="1:6">
      <c r="A3215" t="s">
        <v>13961</v>
      </c>
      <c r="B3215" t="s">
        <v>21628</v>
      </c>
      <c r="C3215" t="s">
        <v>574</v>
      </c>
      <c r="E3215" t="s">
        <v>13962</v>
      </c>
    </row>
    <row r="3216" spans="1:6">
      <c r="A3216" t="s">
        <v>18931</v>
      </c>
      <c r="B3216" t="s">
        <v>21335</v>
      </c>
      <c r="C3216" t="s">
        <v>574</v>
      </c>
      <c r="D3216" t="s">
        <v>2209</v>
      </c>
      <c r="E3216" t="s">
        <v>18260</v>
      </c>
    </row>
    <row r="3217" spans="1:6">
      <c r="A3217" t="s">
        <v>8560</v>
      </c>
      <c r="B3217" t="s">
        <v>21329</v>
      </c>
      <c r="C3217" t="s">
        <v>8561</v>
      </c>
      <c r="E3217" t="s">
        <v>8562</v>
      </c>
    </row>
    <row r="3218" spans="1:6">
      <c r="A3218" t="s">
        <v>17217</v>
      </c>
      <c r="B3218" t="s">
        <v>21333</v>
      </c>
      <c r="C3218" t="s">
        <v>8561</v>
      </c>
      <c r="E3218" t="s">
        <v>17218</v>
      </c>
    </row>
    <row r="3219" spans="1:6">
      <c r="A3219" t="s">
        <v>3783</v>
      </c>
      <c r="B3219" t="s">
        <v>21325</v>
      </c>
      <c r="C3219" t="s">
        <v>1492</v>
      </c>
      <c r="E3219" t="s">
        <v>3784</v>
      </c>
    </row>
    <row r="3220" spans="1:6">
      <c r="A3220" t="s">
        <v>1491</v>
      </c>
      <c r="B3220" t="s">
        <v>21330</v>
      </c>
      <c r="C3220" t="s">
        <v>1492</v>
      </c>
      <c r="D3220" t="s">
        <v>582</v>
      </c>
      <c r="E3220" t="s">
        <v>1493</v>
      </c>
    </row>
    <row r="3221" spans="1:6">
      <c r="A3221" t="s">
        <v>9585</v>
      </c>
      <c r="B3221" t="s">
        <v>21329</v>
      </c>
      <c r="C3221" t="s">
        <v>9586</v>
      </c>
      <c r="E3221" t="s">
        <v>3474</v>
      </c>
    </row>
    <row r="3222" spans="1:6">
      <c r="A3222" t="s">
        <v>17233</v>
      </c>
      <c r="B3222" t="s">
        <v>21333</v>
      </c>
      <c r="C3222" t="s">
        <v>9586</v>
      </c>
      <c r="E3222" t="s">
        <v>17234</v>
      </c>
    </row>
    <row r="3223" spans="1:6">
      <c r="A3223" t="s">
        <v>3699</v>
      </c>
      <c r="B3223" t="s">
        <v>21325</v>
      </c>
      <c r="C3223" t="s">
        <v>3700</v>
      </c>
      <c r="E3223" t="s">
        <v>3701</v>
      </c>
    </row>
    <row r="3224" spans="1:6">
      <c r="A3224" t="s">
        <v>10704</v>
      </c>
      <c r="B3224" t="s">
        <v>21595</v>
      </c>
      <c r="C3224" t="s">
        <v>10705</v>
      </c>
      <c r="E3224" t="s">
        <v>10706</v>
      </c>
    </row>
    <row r="3225" spans="1:6">
      <c r="A3225" t="s">
        <v>9179</v>
      </c>
      <c r="B3225" t="s">
        <v>21543</v>
      </c>
      <c r="C3225" t="s">
        <v>9180</v>
      </c>
      <c r="E3225" t="s">
        <v>9181</v>
      </c>
    </row>
    <row r="3226" spans="1:6">
      <c r="A3226" t="s">
        <v>3529</v>
      </c>
      <c r="B3226" t="s">
        <v>21325</v>
      </c>
      <c r="C3226" t="s">
        <v>3530</v>
      </c>
      <c r="E3226" t="s">
        <v>3531</v>
      </c>
    </row>
    <row r="3227" spans="1:6">
      <c r="A3227" t="s">
        <v>10729</v>
      </c>
      <c r="B3227" t="s">
        <v>21595</v>
      </c>
      <c r="C3227" t="s">
        <v>10730</v>
      </c>
      <c r="E3227" t="s">
        <v>10731</v>
      </c>
    </row>
    <row r="3228" spans="1:6">
      <c r="A3228" t="s">
        <v>7527</v>
      </c>
      <c r="B3228" t="s">
        <v>21507</v>
      </c>
      <c r="C3228" t="s">
        <v>7528</v>
      </c>
      <c r="E3228" t="s">
        <v>7529</v>
      </c>
    </row>
    <row r="3229" spans="1:6">
      <c r="A3229" t="s">
        <v>9508</v>
      </c>
      <c r="B3229" t="s">
        <v>21543</v>
      </c>
      <c r="C3229" t="s">
        <v>7528</v>
      </c>
      <c r="D3229" t="s">
        <v>4196</v>
      </c>
      <c r="E3229" t="s">
        <v>9509</v>
      </c>
      <c r="F3229" t="s">
        <v>9510</v>
      </c>
    </row>
    <row r="3230" spans="1:6">
      <c r="A3230" t="s">
        <v>10823</v>
      </c>
      <c r="B3230" t="s">
        <v>21601</v>
      </c>
      <c r="C3230" t="s">
        <v>7528</v>
      </c>
      <c r="E3230" t="s">
        <v>10824</v>
      </c>
    </row>
    <row r="3231" spans="1:6">
      <c r="A3231" t="s">
        <v>8392</v>
      </c>
      <c r="B3231" t="s">
        <v>21329</v>
      </c>
      <c r="C3231" t="s">
        <v>8393</v>
      </c>
      <c r="E3231" t="s">
        <v>8394</v>
      </c>
    </row>
    <row r="3232" spans="1:6">
      <c r="A3232" t="s">
        <v>13897</v>
      </c>
      <c r="B3232" t="s">
        <v>21628</v>
      </c>
      <c r="C3232" t="s">
        <v>13898</v>
      </c>
      <c r="D3232" t="s">
        <v>13899</v>
      </c>
      <c r="E3232" t="s">
        <v>13900</v>
      </c>
    </row>
    <row r="3233" spans="1:6">
      <c r="A3233" t="s">
        <v>17753</v>
      </c>
      <c r="B3233" t="s">
        <v>21333</v>
      </c>
      <c r="C3233" t="s">
        <v>13898</v>
      </c>
      <c r="E3233" t="s">
        <v>17754</v>
      </c>
    </row>
    <row r="3234" spans="1:6">
      <c r="A3234" t="s">
        <v>6216</v>
      </c>
      <c r="B3234" t="s">
        <v>21451</v>
      </c>
      <c r="C3234" t="s">
        <v>2471</v>
      </c>
      <c r="D3234" t="s">
        <v>627</v>
      </c>
      <c r="E3234" t="s">
        <v>6217</v>
      </c>
      <c r="F3234" t="s">
        <v>6218</v>
      </c>
    </row>
    <row r="3235" spans="1:6">
      <c r="A3235" t="s">
        <v>9093</v>
      </c>
      <c r="B3235" t="s">
        <v>21543</v>
      </c>
      <c r="C3235" t="s">
        <v>2471</v>
      </c>
      <c r="E3235" t="s">
        <v>9094</v>
      </c>
    </row>
    <row r="3236" spans="1:6">
      <c r="A3236" t="s">
        <v>14648</v>
      </c>
      <c r="B3236" t="s">
        <v>21333</v>
      </c>
      <c r="C3236" t="s">
        <v>2471</v>
      </c>
      <c r="D3236" t="s">
        <v>422</v>
      </c>
      <c r="E3236" t="s">
        <v>9386</v>
      </c>
      <c r="F3236" t="s">
        <v>14649</v>
      </c>
    </row>
    <row r="3237" spans="1:6">
      <c r="A3237" t="s">
        <v>15350</v>
      </c>
      <c r="B3237" t="s">
        <v>21333</v>
      </c>
      <c r="C3237" t="s">
        <v>2471</v>
      </c>
      <c r="D3237" t="s">
        <v>422</v>
      </c>
      <c r="E3237" t="s">
        <v>9386</v>
      </c>
      <c r="F3237" t="s">
        <v>15351</v>
      </c>
    </row>
    <row r="3238" spans="1:6">
      <c r="A3238" t="s">
        <v>2470</v>
      </c>
      <c r="B3238" t="s">
        <v>21330</v>
      </c>
      <c r="C3238" t="s">
        <v>2471</v>
      </c>
      <c r="E3238" t="s">
        <v>2472</v>
      </c>
    </row>
    <row r="3239" spans="1:6">
      <c r="A3239" t="s">
        <v>20071</v>
      </c>
      <c r="B3239" t="s">
        <v>21335</v>
      </c>
      <c r="C3239" t="s">
        <v>2471</v>
      </c>
      <c r="E3239" t="s">
        <v>18293</v>
      </c>
      <c r="F3239" t="s">
        <v>18294</v>
      </c>
    </row>
    <row r="3240" spans="1:6">
      <c r="A3240" t="s">
        <v>5520</v>
      </c>
      <c r="B3240" t="s">
        <v>21326</v>
      </c>
      <c r="C3240" t="s">
        <v>5521</v>
      </c>
      <c r="E3240" t="s">
        <v>5522</v>
      </c>
    </row>
    <row r="3241" spans="1:6">
      <c r="A3241" t="s">
        <v>3329</v>
      </c>
      <c r="B3241" t="s">
        <v>21325</v>
      </c>
      <c r="C3241" t="s">
        <v>3330</v>
      </c>
      <c r="E3241" t="s">
        <v>3331</v>
      </c>
    </row>
    <row r="3242" spans="1:6">
      <c r="A3242" t="s">
        <v>753</v>
      </c>
      <c r="B3242" t="s">
        <v>21330</v>
      </c>
      <c r="C3242" t="s">
        <v>754</v>
      </c>
      <c r="D3242" t="s">
        <v>755</v>
      </c>
      <c r="E3242" t="s">
        <v>756</v>
      </c>
      <c r="F3242" t="s">
        <v>757</v>
      </c>
    </row>
    <row r="3243" spans="1:6">
      <c r="A3243" t="s">
        <v>9442</v>
      </c>
      <c r="B3243" t="s">
        <v>21329</v>
      </c>
      <c r="C3243" t="s">
        <v>754</v>
      </c>
      <c r="E3243" t="s">
        <v>9443</v>
      </c>
    </row>
    <row r="3244" spans="1:6">
      <c r="A3244" t="s">
        <v>18378</v>
      </c>
      <c r="B3244" t="s">
        <v>21335</v>
      </c>
      <c r="C3244" t="s">
        <v>754</v>
      </c>
      <c r="E3244" t="s">
        <v>1423</v>
      </c>
    </row>
    <row r="3245" spans="1:6">
      <c r="A3245" t="s">
        <v>3251</v>
      </c>
      <c r="B3245" t="s">
        <v>21325</v>
      </c>
      <c r="C3245" t="s">
        <v>754</v>
      </c>
      <c r="E3245" t="s">
        <v>3252</v>
      </c>
    </row>
    <row r="3246" spans="1:6">
      <c r="A3246" t="s">
        <v>11057</v>
      </c>
      <c r="B3246" t="s">
        <v>21601</v>
      </c>
      <c r="C3246" t="s">
        <v>11058</v>
      </c>
      <c r="E3246" t="s">
        <v>2472</v>
      </c>
    </row>
    <row r="3247" spans="1:6">
      <c r="A3247" t="s">
        <v>10718</v>
      </c>
      <c r="B3247" t="s">
        <v>21595</v>
      </c>
      <c r="C3247" t="s">
        <v>1781</v>
      </c>
      <c r="E3247" t="s">
        <v>10706</v>
      </c>
    </row>
    <row r="3248" spans="1:6">
      <c r="A3248" t="s">
        <v>1780</v>
      </c>
      <c r="B3248" t="s">
        <v>21330</v>
      </c>
      <c r="C3248" t="s">
        <v>1781</v>
      </c>
      <c r="D3248" t="s">
        <v>575</v>
      </c>
      <c r="E3248" t="s">
        <v>1782</v>
      </c>
      <c r="F3248" t="s">
        <v>1783</v>
      </c>
    </row>
    <row r="3249" spans="1:6">
      <c r="A3249" t="s">
        <v>3174</v>
      </c>
      <c r="B3249" t="s">
        <v>21325</v>
      </c>
      <c r="C3249" t="s">
        <v>3175</v>
      </c>
      <c r="E3249" t="s">
        <v>3176</v>
      </c>
    </row>
    <row r="3250" spans="1:6">
      <c r="A3250" t="s">
        <v>5576</v>
      </c>
      <c r="B3250" t="s">
        <v>21417</v>
      </c>
      <c r="C3250" t="s">
        <v>5577</v>
      </c>
      <c r="E3250" t="s">
        <v>5578</v>
      </c>
    </row>
    <row r="3251" spans="1:6">
      <c r="A3251" t="s">
        <v>4972</v>
      </c>
      <c r="B3251" t="s">
        <v>21401</v>
      </c>
      <c r="C3251" t="s">
        <v>4973</v>
      </c>
      <c r="E3251" t="s">
        <v>4974</v>
      </c>
    </row>
    <row r="3252" spans="1:6">
      <c r="A3252" t="s">
        <v>13827</v>
      </c>
      <c r="B3252" t="s">
        <v>21628</v>
      </c>
      <c r="C3252" t="s">
        <v>13828</v>
      </c>
      <c r="D3252" t="s">
        <v>13829</v>
      </c>
      <c r="E3252" t="s">
        <v>13830</v>
      </c>
    </row>
    <row r="3253" spans="1:6">
      <c r="A3253" t="s">
        <v>13775</v>
      </c>
      <c r="B3253" t="s">
        <v>21628</v>
      </c>
      <c r="C3253" t="s">
        <v>13776</v>
      </c>
      <c r="D3253" t="s">
        <v>13777</v>
      </c>
      <c r="E3253" t="s">
        <v>13778</v>
      </c>
    </row>
    <row r="3254" spans="1:6">
      <c r="A3254" t="s">
        <v>20463</v>
      </c>
      <c r="B3254" t="s">
        <v>21323</v>
      </c>
      <c r="C3254" t="s">
        <v>20464</v>
      </c>
      <c r="E3254" t="s">
        <v>3157</v>
      </c>
    </row>
    <row r="3255" spans="1:6">
      <c r="A3255" t="s">
        <v>5491</v>
      </c>
      <c r="B3255" t="s">
        <v>21326</v>
      </c>
      <c r="C3255" t="s">
        <v>5492</v>
      </c>
      <c r="E3255" t="s">
        <v>5493</v>
      </c>
    </row>
    <row r="3256" spans="1:6">
      <c r="A3256" t="s">
        <v>19062</v>
      </c>
      <c r="B3256" t="s">
        <v>21335</v>
      </c>
      <c r="C3256" t="s">
        <v>19063</v>
      </c>
      <c r="E3256" t="s">
        <v>1100</v>
      </c>
      <c r="F3256" t="s">
        <v>18262</v>
      </c>
    </row>
    <row r="3257" spans="1:6">
      <c r="A3257" t="s">
        <v>9438</v>
      </c>
      <c r="B3257" t="s">
        <v>21329</v>
      </c>
      <c r="C3257" t="s">
        <v>9439</v>
      </c>
      <c r="E3257" t="s">
        <v>9307</v>
      </c>
    </row>
    <row r="3258" spans="1:6">
      <c r="A3258" t="s">
        <v>21127</v>
      </c>
      <c r="B3258" t="s">
        <v>21350</v>
      </c>
      <c r="C3258" t="s">
        <v>21128</v>
      </c>
      <c r="E3258" t="s">
        <v>21129</v>
      </c>
    </row>
    <row r="3259" spans="1:6">
      <c r="A3259" t="s">
        <v>8098</v>
      </c>
      <c r="B3259" t="s">
        <v>21531</v>
      </c>
      <c r="C3259" t="s">
        <v>8099</v>
      </c>
      <c r="D3259" t="s">
        <v>8100</v>
      </c>
      <c r="E3259" t="s">
        <v>8101</v>
      </c>
    </row>
    <row r="3260" spans="1:6">
      <c r="A3260" t="s">
        <v>1123</v>
      </c>
      <c r="B3260" t="s">
        <v>21330</v>
      </c>
      <c r="C3260" t="s">
        <v>1124</v>
      </c>
      <c r="D3260" t="s">
        <v>1125</v>
      </c>
      <c r="E3260" t="s">
        <v>1126</v>
      </c>
      <c r="F3260" t="s">
        <v>1127</v>
      </c>
    </row>
    <row r="3261" spans="1:6">
      <c r="A3261" t="s">
        <v>10948</v>
      </c>
      <c r="B3261" t="s">
        <v>21601</v>
      </c>
      <c r="C3261" t="s">
        <v>1124</v>
      </c>
      <c r="E3261" t="s">
        <v>10949</v>
      </c>
    </row>
    <row r="3262" spans="1:6">
      <c r="A3262" t="s">
        <v>11204</v>
      </c>
      <c r="B3262" t="s">
        <v>21605</v>
      </c>
      <c r="C3262" t="s">
        <v>1124</v>
      </c>
      <c r="D3262" t="s">
        <v>10527</v>
      </c>
      <c r="E3262" t="s">
        <v>11205</v>
      </c>
    </row>
    <row r="3263" spans="1:6">
      <c r="A3263" t="s">
        <v>1344</v>
      </c>
      <c r="B3263" t="s">
        <v>21330</v>
      </c>
      <c r="C3263" t="s">
        <v>1345</v>
      </c>
      <c r="D3263" t="s">
        <v>1346</v>
      </c>
      <c r="E3263" t="s">
        <v>1347</v>
      </c>
      <c r="F3263" t="s">
        <v>1348</v>
      </c>
    </row>
    <row r="3264" spans="1:6">
      <c r="A3264" t="s">
        <v>7344</v>
      </c>
      <c r="B3264" t="s">
        <v>21507</v>
      </c>
      <c r="C3264" t="s">
        <v>7345</v>
      </c>
      <c r="D3264" t="s">
        <v>7346</v>
      </c>
      <c r="E3264" t="s">
        <v>7347</v>
      </c>
    </row>
    <row r="3265" spans="1:6">
      <c r="A3265" t="s">
        <v>8905</v>
      </c>
      <c r="B3265" t="s">
        <v>21543</v>
      </c>
      <c r="C3265" t="s">
        <v>7345</v>
      </c>
      <c r="E3265" t="s">
        <v>8906</v>
      </c>
      <c r="F3265" t="s">
        <v>8907</v>
      </c>
    </row>
    <row r="3266" spans="1:6">
      <c r="A3266" t="s">
        <v>14589</v>
      </c>
      <c r="B3266" t="s">
        <v>21333</v>
      </c>
      <c r="C3266" t="s">
        <v>7345</v>
      </c>
      <c r="E3266" t="s">
        <v>14226</v>
      </c>
    </row>
    <row r="3267" spans="1:6">
      <c r="A3267" t="s">
        <v>4409</v>
      </c>
      <c r="B3267" t="s">
        <v>21401</v>
      </c>
      <c r="C3267" t="s">
        <v>1599</v>
      </c>
      <c r="D3267" t="s">
        <v>4410</v>
      </c>
      <c r="E3267" t="s">
        <v>4382</v>
      </c>
    </row>
    <row r="3268" spans="1:6">
      <c r="A3268" t="s">
        <v>1598</v>
      </c>
      <c r="B3268" t="s">
        <v>21330</v>
      </c>
      <c r="C3268" t="s">
        <v>1599</v>
      </c>
      <c r="E3268" t="s">
        <v>1600</v>
      </c>
      <c r="F3268" t="s">
        <v>1601</v>
      </c>
    </row>
    <row r="3269" spans="1:6">
      <c r="A3269" t="s">
        <v>9252</v>
      </c>
      <c r="B3269" t="s">
        <v>21329</v>
      </c>
      <c r="C3269" t="s">
        <v>9253</v>
      </c>
      <c r="E3269" t="s">
        <v>9254</v>
      </c>
    </row>
    <row r="3270" spans="1:6">
      <c r="A3270" t="s">
        <v>4343</v>
      </c>
      <c r="B3270" t="s">
        <v>21401</v>
      </c>
      <c r="C3270" t="s">
        <v>4344</v>
      </c>
      <c r="E3270" t="s">
        <v>4345</v>
      </c>
    </row>
    <row r="3271" spans="1:6">
      <c r="A3271" t="s">
        <v>8704</v>
      </c>
      <c r="B3271" t="s">
        <v>21329</v>
      </c>
      <c r="C3271" t="s">
        <v>8705</v>
      </c>
      <c r="E3271" t="s">
        <v>8706</v>
      </c>
    </row>
    <row r="3272" spans="1:6">
      <c r="A3272" t="s">
        <v>5465</v>
      </c>
      <c r="B3272" t="s">
        <v>21326</v>
      </c>
      <c r="C3272" t="s">
        <v>5466</v>
      </c>
      <c r="D3272" t="s">
        <v>5467</v>
      </c>
      <c r="E3272" t="s">
        <v>5468</v>
      </c>
    </row>
    <row r="3273" spans="1:6">
      <c r="A3273" t="s">
        <v>4916</v>
      </c>
      <c r="B3273" t="s">
        <v>21401</v>
      </c>
      <c r="C3273" t="s">
        <v>4917</v>
      </c>
      <c r="E3273" t="s">
        <v>4918</v>
      </c>
    </row>
    <row r="3274" spans="1:6">
      <c r="A3274" t="s">
        <v>13706</v>
      </c>
      <c r="B3274" t="s">
        <v>21628</v>
      </c>
      <c r="C3274" t="s">
        <v>4917</v>
      </c>
      <c r="D3274" t="s">
        <v>13707</v>
      </c>
      <c r="E3274" t="s">
        <v>13708</v>
      </c>
    </row>
    <row r="3275" spans="1:6">
      <c r="A3275" t="s">
        <v>4868</v>
      </c>
      <c r="B3275" t="s">
        <v>21401</v>
      </c>
      <c r="C3275" t="s">
        <v>4869</v>
      </c>
      <c r="D3275" t="s">
        <v>4870</v>
      </c>
      <c r="E3275" t="s">
        <v>4871</v>
      </c>
    </row>
    <row r="3276" spans="1:6">
      <c r="A3276" t="s">
        <v>12678</v>
      </c>
      <c r="B3276" t="s">
        <v>21616</v>
      </c>
      <c r="C3276" t="s">
        <v>4869</v>
      </c>
      <c r="E3276" t="s">
        <v>12679</v>
      </c>
    </row>
    <row r="3277" spans="1:6">
      <c r="A3277" t="s">
        <v>13657</v>
      </c>
      <c r="B3277" t="s">
        <v>21628</v>
      </c>
      <c r="C3277" t="s">
        <v>13658</v>
      </c>
      <c r="D3277" t="s">
        <v>13659</v>
      </c>
      <c r="E3277" t="s">
        <v>13660</v>
      </c>
      <c r="F3277" t="s">
        <v>13661</v>
      </c>
    </row>
    <row r="3278" spans="1:6">
      <c r="A3278" t="s">
        <v>5873</v>
      </c>
      <c r="B3278" t="s">
        <v>21436</v>
      </c>
      <c r="C3278" t="s">
        <v>5874</v>
      </c>
      <c r="D3278" t="s">
        <v>5875</v>
      </c>
      <c r="E3278" t="s">
        <v>5876</v>
      </c>
      <c r="F3278" t="s">
        <v>5877</v>
      </c>
    </row>
    <row r="3279" spans="1:6">
      <c r="A3279" t="s">
        <v>7095</v>
      </c>
      <c r="B3279" t="s">
        <v>21497</v>
      </c>
      <c r="C3279" t="s">
        <v>7096</v>
      </c>
      <c r="D3279" t="s">
        <v>7097</v>
      </c>
      <c r="E3279" t="s">
        <v>7098</v>
      </c>
    </row>
    <row r="3280" spans="1:6">
      <c r="A3280" t="s">
        <v>11407</v>
      </c>
      <c r="B3280" t="s">
        <v>21331</v>
      </c>
      <c r="C3280" t="s">
        <v>11408</v>
      </c>
      <c r="D3280" t="s">
        <v>11409</v>
      </c>
      <c r="E3280" t="s">
        <v>11410</v>
      </c>
    </row>
    <row r="3281" spans="1:6">
      <c r="A3281" t="s">
        <v>18632</v>
      </c>
      <c r="B3281" t="s">
        <v>21335</v>
      </c>
      <c r="C3281" t="s">
        <v>11408</v>
      </c>
      <c r="E3281" t="s">
        <v>18345</v>
      </c>
    </row>
    <row r="3282" spans="1:6">
      <c r="A3282" t="s">
        <v>2046</v>
      </c>
      <c r="B3282" t="s">
        <v>21330</v>
      </c>
      <c r="C3282" t="s">
        <v>2047</v>
      </c>
      <c r="D3282" t="s">
        <v>1125</v>
      </c>
      <c r="E3282" t="s">
        <v>2048</v>
      </c>
      <c r="F3282" t="s">
        <v>2049</v>
      </c>
    </row>
    <row r="3283" spans="1:6">
      <c r="A3283" t="s">
        <v>17104</v>
      </c>
      <c r="B3283" t="s">
        <v>21333</v>
      </c>
      <c r="C3283" t="s">
        <v>2047</v>
      </c>
      <c r="D3283" t="s">
        <v>6413</v>
      </c>
      <c r="E3283" t="s">
        <v>17105</v>
      </c>
    </row>
    <row r="3284" spans="1:6">
      <c r="A3284" t="s">
        <v>9671</v>
      </c>
      <c r="B3284" t="s">
        <v>21329</v>
      </c>
      <c r="C3284" t="s">
        <v>9672</v>
      </c>
      <c r="E3284" t="s">
        <v>9673</v>
      </c>
    </row>
    <row r="3285" spans="1:6">
      <c r="A3285" t="s">
        <v>19678</v>
      </c>
      <c r="B3285" t="s">
        <v>21335</v>
      </c>
      <c r="C3285" t="s">
        <v>19679</v>
      </c>
      <c r="E3285" t="s">
        <v>18323</v>
      </c>
    </row>
    <row r="3286" spans="1:6">
      <c r="A3286" t="s">
        <v>4746</v>
      </c>
      <c r="B3286" t="s">
        <v>21401</v>
      </c>
      <c r="C3286" t="s">
        <v>4747</v>
      </c>
      <c r="E3286" t="s">
        <v>4748</v>
      </c>
    </row>
    <row r="3287" spans="1:6">
      <c r="A3287" t="s">
        <v>10242</v>
      </c>
      <c r="B3287" t="s">
        <v>21590</v>
      </c>
      <c r="C3287" t="s">
        <v>10243</v>
      </c>
      <c r="E3287" t="s">
        <v>10244</v>
      </c>
      <c r="F3287" t="s">
        <v>10245</v>
      </c>
    </row>
    <row r="3288" spans="1:6">
      <c r="A3288" t="s">
        <v>19203</v>
      </c>
      <c r="B3288" t="s">
        <v>21335</v>
      </c>
      <c r="C3288" t="s">
        <v>10243</v>
      </c>
      <c r="E3288" t="s">
        <v>18252</v>
      </c>
    </row>
    <row r="3289" spans="1:6">
      <c r="A3289" t="s">
        <v>14533</v>
      </c>
      <c r="B3289" t="s">
        <v>21333</v>
      </c>
      <c r="C3289" t="s">
        <v>14534</v>
      </c>
      <c r="E3289" t="s">
        <v>14535</v>
      </c>
    </row>
    <row r="3290" spans="1:6">
      <c r="A3290" t="s">
        <v>4060</v>
      </c>
      <c r="B3290" t="s">
        <v>21325</v>
      </c>
      <c r="C3290" t="s">
        <v>4061</v>
      </c>
      <c r="E3290" t="s">
        <v>4062</v>
      </c>
    </row>
    <row r="3291" spans="1:6">
      <c r="A3291" t="s">
        <v>20508</v>
      </c>
      <c r="B3291" t="s">
        <v>21323</v>
      </c>
      <c r="C3291" t="s">
        <v>20509</v>
      </c>
      <c r="E3291" t="s">
        <v>3157</v>
      </c>
    </row>
    <row r="3292" spans="1:6">
      <c r="A3292" t="s">
        <v>11526</v>
      </c>
      <c r="B3292" t="s">
        <v>21332</v>
      </c>
      <c r="C3292" t="s">
        <v>11527</v>
      </c>
      <c r="E3292" t="s">
        <v>11528</v>
      </c>
      <c r="F3292" t="s">
        <v>11529</v>
      </c>
    </row>
    <row r="3293" spans="1:6">
      <c r="A3293" t="s">
        <v>16440</v>
      </c>
      <c r="B3293" t="s">
        <v>21333</v>
      </c>
      <c r="C3293" t="s">
        <v>16441</v>
      </c>
      <c r="E3293" t="s">
        <v>14222</v>
      </c>
    </row>
    <row r="3294" spans="1:6">
      <c r="A3294" t="s">
        <v>8789</v>
      </c>
      <c r="B3294" t="s">
        <v>21329</v>
      </c>
      <c r="C3294" t="s">
        <v>8790</v>
      </c>
      <c r="D3294" t="s">
        <v>650</v>
      </c>
      <c r="E3294" t="s">
        <v>8791</v>
      </c>
    </row>
    <row r="3295" spans="1:6">
      <c r="A3295" t="s">
        <v>16343</v>
      </c>
      <c r="B3295" t="s">
        <v>21333</v>
      </c>
      <c r="C3295" t="s">
        <v>16344</v>
      </c>
      <c r="E3295" t="s">
        <v>16345</v>
      </c>
    </row>
    <row r="3296" spans="1:6">
      <c r="A3296" t="s">
        <v>10214</v>
      </c>
      <c r="B3296" t="s">
        <v>21590</v>
      </c>
      <c r="C3296" t="s">
        <v>10215</v>
      </c>
      <c r="D3296" t="s">
        <v>10216</v>
      </c>
      <c r="E3296" t="s">
        <v>10217</v>
      </c>
    </row>
    <row r="3297" spans="1:6">
      <c r="A3297" t="s">
        <v>8876</v>
      </c>
      <c r="B3297" t="s">
        <v>21329</v>
      </c>
      <c r="C3297" t="s">
        <v>8877</v>
      </c>
      <c r="D3297" t="s">
        <v>8878</v>
      </c>
      <c r="E3297" t="s">
        <v>8712</v>
      </c>
    </row>
    <row r="3298" spans="1:6">
      <c r="A3298" t="s">
        <v>16675</v>
      </c>
      <c r="B3298" t="s">
        <v>21333</v>
      </c>
      <c r="C3298" t="s">
        <v>8877</v>
      </c>
      <c r="E3298" t="s">
        <v>16676</v>
      </c>
    </row>
    <row r="3299" spans="1:6">
      <c r="A3299" t="s">
        <v>2063</v>
      </c>
      <c r="B3299" t="s">
        <v>21330</v>
      </c>
      <c r="C3299" t="s">
        <v>2064</v>
      </c>
      <c r="D3299" t="s">
        <v>627</v>
      </c>
      <c r="E3299" t="s">
        <v>2065</v>
      </c>
      <c r="F3299" t="s">
        <v>2066</v>
      </c>
    </row>
    <row r="3300" spans="1:6">
      <c r="A3300" t="s">
        <v>14100</v>
      </c>
      <c r="B3300" t="s">
        <v>21333</v>
      </c>
      <c r="C3300" t="s">
        <v>14101</v>
      </c>
      <c r="E3300" t="s">
        <v>14102</v>
      </c>
    </row>
    <row r="3301" spans="1:6">
      <c r="A3301" t="s">
        <v>4000</v>
      </c>
      <c r="B3301" t="s">
        <v>21325</v>
      </c>
      <c r="C3301" t="s">
        <v>4001</v>
      </c>
      <c r="E3301" t="s">
        <v>4002</v>
      </c>
    </row>
    <row r="3302" spans="1:6">
      <c r="A3302" t="s">
        <v>18495</v>
      </c>
      <c r="B3302" t="s">
        <v>21335</v>
      </c>
      <c r="C3302" t="s">
        <v>18496</v>
      </c>
      <c r="E3302" t="s">
        <v>18497</v>
      </c>
    </row>
    <row r="3303" spans="1:6">
      <c r="A3303" t="s">
        <v>5433</v>
      </c>
      <c r="B3303" t="s">
        <v>21326</v>
      </c>
      <c r="C3303" t="s">
        <v>5434</v>
      </c>
      <c r="D3303" t="s">
        <v>5265</v>
      </c>
      <c r="E3303" t="s">
        <v>5435</v>
      </c>
    </row>
    <row r="3304" spans="1:6">
      <c r="A3304" t="s">
        <v>17403</v>
      </c>
      <c r="B3304" t="s">
        <v>21333</v>
      </c>
      <c r="C3304" t="s">
        <v>17404</v>
      </c>
      <c r="E3304" t="s">
        <v>17405</v>
      </c>
    </row>
    <row r="3305" spans="1:6">
      <c r="A3305" t="s">
        <v>13514</v>
      </c>
      <c r="B3305" t="s">
        <v>21628</v>
      </c>
      <c r="C3305" t="s">
        <v>13515</v>
      </c>
      <c r="E3305" t="s">
        <v>13516</v>
      </c>
    </row>
    <row r="3306" spans="1:6">
      <c r="A3306" t="s">
        <v>11105</v>
      </c>
      <c r="B3306" t="s">
        <v>21601</v>
      </c>
      <c r="C3306" t="s">
        <v>11106</v>
      </c>
      <c r="E3306" t="s">
        <v>11107</v>
      </c>
    </row>
    <row r="3307" spans="1:6">
      <c r="A3307" t="s">
        <v>20082</v>
      </c>
      <c r="B3307" t="s">
        <v>21335</v>
      </c>
      <c r="C3307" t="s">
        <v>11106</v>
      </c>
      <c r="E3307" t="s">
        <v>18318</v>
      </c>
    </row>
    <row r="3308" spans="1:6">
      <c r="A3308" t="s">
        <v>13444</v>
      </c>
      <c r="B3308" t="s">
        <v>21628</v>
      </c>
      <c r="C3308" t="s">
        <v>13445</v>
      </c>
      <c r="D3308" t="s">
        <v>13446</v>
      </c>
      <c r="E3308" t="s">
        <v>13447</v>
      </c>
      <c r="F3308" t="s">
        <v>13448</v>
      </c>
    </row>
    <row r="3309" spans="1:6">
      <c r="A3309" t="s">
        <v>6194</v>
      </c>
      <c r="B3309" t="s">
        <v>21451</v>
      </c>
      <c r="C3309" t="s">
        <v>6195</v>
      </c>
      <c r="E3309" t="s">
        <v>6196</v>
      </c>
    </row>
    <row r="3310" spans="1:6">
      <c r="A3310" t="s">
        <v>18788</v>
      </c>
      <c r="B3310" t="s">
        <v>21335</v>
      </c>
      <c r="C3310" t="s">
        <v>18789</v>
      </c>
      <c r="D3310" t="s">
        <v>2209</v>
      </c>
      <c r="E3310" t="s">
        <v>18260</v>
      </c>
    </row>
    <row r="3311" spans="1:6">
      <c r="A3311" t="s">
        <v>7369</v>
      </c>
      <c r="B3311" t="s">
        <v>21507</v>
      </c>
      <c r="C3311" t="s">
        <v>7370</v>
      </c>
      <c r="E3311" t="s">
        <v>7371</v>
      </c>
    </row>
    <row r="3312" spans="1:6">
      <c r="A3312" t="s">
        <v>7048</v>
      </c>
      <c r="B3312" t="s">
        <v>21497</v>
      </c>
      <c r="C3312" t="s">
        <v>7049</v>
      </c>
      <c r="E3312" t="s">
        <v>7050</v>
      </c>
    </row>
    <row r="3313" spans="1:6">
      <c r="A3313" t="s">
        <v>8710</v>
      </c>
      <c r="B3313" t="s">
        <v>21329</v>
      </c>
      <c r="C3313" t="s">
        <v>8711</v>
      </c>
      <c r="E3313" t="s">
        <v>8712</v>
      </c>
    </row>
    <row r="3314" spans="1:6">
      <c r="A3314" t="s">
        <v>3855</v>
      </c>
      <c r="B3314" t="s">
        <v>21325</v>
      </c>
      <c r="C3314" t="s">
        <v>3856</v>
      </c>
      <c r="E3314" t="s">
        <v>3857</v>
      </c>
    </row>
    <row r="3315" spans="1:6">
      <c r="A3315" t="s">
        <v>4614</v>
      </c>
      <c r="B3315" t="s">
        <v>21401</v>
      </c>
      <c r="C3315" t="s">
        <v>4615</v>
      </c>
      <c r="D3315" t="s">
        <v>4616</v>
      </c>
      <c r="E3315" t="s">
        <v>4617</v>
      </c>
    </row>
    <row r="3316" spans="1:6">
      <c r="A3316" t="s">
        <v>13294</v>
      </c>
      <c r="B3316" t="s">
        <v>21628</v>
      </c>
      <c r="C3316" t="s">
        <v>13295</v>
      </c>
      <c r="D3316" t="s">
        <v>13296</v>
      </c>
      <c r="E3316" t="s">
        <v>13297</v>
      </c>
      <c r="F3316" t="s">
        <v>13298</v>
      </c>
    </row>
    <row r="3317" spans="1:6">
      <c r="A3317" t="s">
        <v>8633</v>
      </c>
      <c r="B3317" t="s">
        <v>21329</v>
      </c>
      <c r="C3317" t="s">
        <v>8634</v>
      </c>
      <c r="D3317" t="s">
        <v>8635</v>
      </c>
      <c r="E3317" t="s">
        <v>8636</v>
      </c>
    </row>
    <row r="3318" spans="1:6">
      <c r="A3318" t="s">
        <v>13204</v>
      </c>
      <c r="B3318" t="s">
        <v>21628</v>
      </c>
      <c r="C3318" t="s">
        <v>13205</v>
      </c>
      <c r="D3318" t="s">
        <v>13206</v>
      </c>
      <c r="E3318" t="s">
        <v>13207</v>
      </c>
    </row>
    <row r="3319" spans="1:6">
      <c r="A3319" t="s">
        <v>8976</v>
      </c>
      <c r="B3319" t="s">
        <v>21329</v>
      </c>
      <c r="C3319" t="s">
        <v>8977</v>
      </c>
      <c r="E3319" t="s">
        <v>8978</v>
      </c>
    </row>
    <row r="3320" spans="1:6">
      <c r="A3320" t="s">
        <v>7397</v>
      </c>
      <c r="B3320" t="s">
        <v>21507</v>
      </c>
      <c r="C3320" t="s">
        <v>7398</v>
      </c>
      <c r="E3320" t="s">
        <v>7399</v>
      </c>
    </row>
    <row r="3321" spans="1:6">
      <c r="A3321" t="s">
        <v>13136</v>
      </c>
      <c r="B3321" t="s">
        <v>21628</v>
      </c>
      <c r="C3321" t="s">
        <v>7398</v>
      </c>
      <c r="E3321" t="s">
        <v>13137</v>
      </c>
    </row>
    <row r="3322" spans="1:6">
      <c r="A3322" t="s">
        <v>5754</v>
      </c>
      <c r="B3322" t="s">
        <v>21419</v>
      </c>
      <c r="C3322" t="s">
        <v>1446</v>
      </c>
      <c r="E3322" t="s">
        <v>5755</v>
      </c>
    </row>
    <row r="3323" spans="1:6">
      <c r="A3323" t="s">
        <v>1445</v>
      </c>
      <c r="B3323" t="s">
        <v>21330</v>
      </c>
      <c r="C3323" t="s">
        <v>1446</v>
      </c>
      <c r="D3323" t="s">
        <v>678</v>
      </c>
      <c r="E3323" t="s">
        <v>1447</v>
      </c>
    </row>
    <row r="3324" spans="1:6">
      <c r="A3324" t="s">
        <v>21031</v>
      </c>
      <c r="B3324" t="s">
        <v>21350</v>
      </c>
      <c r="C3324" t="s">
        <v>2030</v>
      </c>
      <c r="E3324" t="s">
        <v>21032</v>
      </c>
    </row>
    <row r="3325" spans="1:6">
      <c r="A3325" t="s">
        <v>8079</v>
      </c>
      <c r="B3325" t="s">
        <v>21531</v>
      </c>
      <c r="C3325" t="s">
        <v>2030</v>
      </c>
      <c r="E3325" t="s">
        <v>8080</v>
      </c>
    </row>
    <row r="3326" spans="1:6">
      <c r="A3326" t="s">
        <v>2029</v>
      </c>
      <c r="B3326" t="s">
        <v>21330</v>
      </c>
      <c r="C3326" t="s">
        <v>2030</v>
      </c>
      <c r="E3326" t="s">
        <v>2031</v>
      </c>
      <c r="F3326" t="s">
        <v>2032</v>
      </c>
    </row>
    <row r="3327" spans="1:6">
      <c r="A3327" t="s">
        <v>13066</v>
      </c>
      <c r="B3327" t="s">
        <v>21628</v>
      </c>
      <c r="C3327" t="s">
        <v>13067</v>
      </c>
      <c r="D3327" t="s">
        <v>13068</v>
      </c>
      <c r="E3327" t="s">
        <v>13069</v>
      </c>
    </row>
    <row r="3328" spans="1:6">
      <c r="A3328" t="s">
        <v>407</v>
      </c>
      <c r="B3328" t="s">
        <v>21330</v>
      </c>
      <c r="C3328" t="s">
        <v>408</v>
      </c>
      <c r="E3328" t="s">
        <v>409</v>
      </c>
      <c r="F3328" t="s">
        <v>410</v>
      </c>
    </row>
    <row r="3329" spans="1:29">
      <c r="A3329" t="s">
        <v>5599</v>
      </c>
      <c r="B3329" t="s">
        <v>21419</v>
      </c>
      <c r="C3329" t="s">
        <v>408</v>
      </c>
      <c r="D3329" t="s">
        <v>5600</v>
      </c>
      <c r="E3329" t="s">
        <v>5601</v>
      </c>
      <c r="F3329" t="s">
        <v>5602</v>
      </c>
    </row>
    <row r="3330" spans="1:29">
      <c r="A3330" t="s">
        <v>8544</v>
      </c>
      <c r="B3330" t="s">
        <v>21329</v>
      </c>
      <c r="C3330" t="s">
        <v>408</v>
      </c>
      <c r="E3330" t="s">
        <v>409</v>
      </c>
      <c r="F3330" t="s">
        <v>8545</v>
      </c>
    </row>
    <row r="3331" spans="1:29">
      <c r="A3331" t="s">
        <v>10961</v>
      </c>
      <c r="B3331" t="s">
        <v>21601</v>
      </c>
      <c r="C3331" t="s">
        <v>408</v>
      </c>
      <c r="E3331" t="s">
        <v>10962</v>
      </c>
      <c r="F3331" t="s">
        <v>10963</v>
      </c>
    </row>
    <row r="3332" spans="1:29">
      <c r="A3332" t="s">
        <v>17428</v>
      </c>
      <c r="B3332" t="s">
        <v>21333</v>
      </c>
      <c r="C3332" t="s">
        <v>408</v>
      </c>
      <c r="D3332" t="s">
        <v>16822</v>
      </c>
      <c r="E3332" t="s">
        <v>16823</v>
      </c>
    </row>
    <row r="3333" spans="1:29">
      <c r="A3333" t="s">
        <v>2453</v>
      </c>
      <c r="B3333" t="s">
        <v>21330</v>
      </c>
      <c r="C3333" t="s">
        <v>408</v>
      </c>
      <c r="E3333" t="s">
        <v>2454</v>
      </c>
    </row>
    <row r="3334" spans="1:29">
      <c r="A3334" t="s">
        <v>8074</v>
      </c>
      <c r="B3334" t="s">
        <v>21531</v>
      </c>
      <c r="C3334" t="s">
        <v>8075</v>
      </c>
      <c r="D3334" t="s">
        <v>7488</v>
      </c>
      <c r="E3334" t="s">
        <v>8076</v>
      </c>
    </row>
    <row r="3335" spans="1:29">
      <c r="A3335" t="s">
        <v>1326</v>
      </c>
      <c r="B3335" t="s">
        <v>21330</v>
      </c>
      <c r="C3335" t="s">
        <v>1327</v>
      </c>
      <c r="E3335" t="s">
        <v>409</v>
      </c>
      <c r="F3335" t="s">
        <v>1328</v>
      </c>
    </row>
    <row r="3336" spans="1:29">
      <c r="A3336" t="s">
        <v>881</v>
      </c>
      <c r="B3336" t="s">
        <v>21330</v>
      </c>
      <c r="C3336" t="s">
        <v>882</v>
      </c>
      <c r="D3336" t="s">
        <v>582</v>
      </c>
      <c r="E3336" t="s">
        <v>883</v>
      </c>
      <c r="F3336" t="s">
        <v>884</v>
      </c>
    </row>
    <row r="3337" spans="1:29">
      <c r="A3337" t="s">
        <v>20129</v>
      </c>
      <c r="B3337" t="s">
        <v>21335</v>
      </c>
      <c r="C3337" t="s">
        <v>20130</v>
      </c>
      <c r="E3337" t="s">
        <v>1423</v>
      </c>
    </row>
    <row r="3338" spans="1:29">
      <c r="A3338" t="s">
        <v>5747</v>
      </c>
      <c r="B3338" t="s">
        <v>21419</v>
      </c>
      <c r="C3338" t="s">
        <v>1111</v>
      </c>
      <c r="D3338" t="s">
        <v>5748</v>
      </c>
      <c r="E3338" t="s">
        <v>5749</v>
      </c>
      <c r="F3338" t="s">
        <v>5750</v>
      </c>
    </row>
    <row r="3339" spans="1:29">
      <c r="A3339" t="s">
        <v>1110</v>
      </c>
      <c r="B3339" t="s">
        <v>21330</v>
      </c>
      <c r="C3339" t="s">
        <v>1111</v>
      </c>
      <c r="D3339" t="s">
        <v>291</v>
      </c>
      <c r="E3339" t="s">
        <v>1112</v>
      </c>
      <c r="F3339" t="s">
        <v>1113</v>
      </c>
    </row>
    <row r="3340" spans="1:29">
      <c r="A3340" t="s">
        <v>1710</v>
      </c>
      <c r="B3340" t="s">
        <v>21330</v>
      </c>
      <c r="C3340" t="s">
        <v>1711</v>
      </c>
      <c r="D3340" t="s">
        <v>404</v>
      </c>
      <c r="E3340" t="s">
        <v>1712</v>
      </c>
      <c r="F3340" t="s">
        <v>1713</v>
      </c>
      <c r="G3340" t="s">
        <v>1714</v>
      </c>
      <c r="H3340" t="s">
        <v>1715</v>
      </c>
      <c r="I3340" t="s">
        <v>1716</v>
      </c>
      <c r="J3340" t="s">
        <v>1717</v>
      </c>
      <c r="L3340" t="s">
        <v>1718</v>
      </c>
      <c r="N3340" t="s">
        <v>1719</v>
      </c>
      <c r="P3340" t="s">
        <v>1720</v>
      </c>
      <c r="R3340" t="s">
        <v>1721</v>
      </c>
      <c r="U3340" t="s">
        <v>1722</v>
      </c>
      <c r="W3340" t="s">
        <v>1723</v>
      </c>
      <c r="X3340" t="s">
        <v>1724</v>
      </c>
      <c r="Z3340" t="s">
        <v>1725</v>
      </c>
      <c r="AC3340" t="s">
        <v>1726</v>
      </c>
    </row>
    <row r="3341" spans="1:29">
      <c r="A3341" t="s">
        <v>15248</v>
      </c>
      <c r="B3341" t="s">
        <v>21333</v>
      </c>
      <c r="C3341" t="s">
        <v>15249</v>
      </c>
      <c r="D3341" t="s">
        <v>422</v>
      </c>
      <c r="E3341" t="s">
        <v>15250</v>
      </c>
      <c r="F3341" t="s">
        <v>15251</v>
      </c>
    </row>
    <row r="3342" spans="1:29">
      <c r="A3342" t="s">
        <v>5727</v>
      </c>
      <c r="B3342" t="s">
        <v>21419</v>
      </c>
      <c r="C3342" t="s">
        <v>5728</v>
      </c>
      <c r="E3342" t="s">
        <v>5729</v>
      </c>
    </row>
    <row r="3343" spans="1:29">
      <c r="A3343" t="s">
        <v>20538</v>
      </c>
      <c r="B3343" t="s">
        <v>21323</v>
      </c>
      <c r="C3343" t="s">
        <v>20539</v>
      </c>
      <c r="E3343" t="s">
        <v>3157</v>
      </c>
    </row>
    <row r="3344" spans="1:29">
      <c r="A3344" t="s">
        <v>12635</v>
      </c>
      <c r="B3344" t="s">
        <v>21616</v>
      </c>
      <c r="C3344" t="s">
        <v>12636</v>
      </c>
      <c r="E3344" t="s">
        <v>12637</v>
      </c>
    </row>
    <row r="3345" spans="1:6">
      <c r="A3345" t="s">
        <v>12999</v>
      </c>
      <c r="B3345" t="s">
        <v>21628</v>
      </c>
      <c r="C3345" t="s">
        <v>12636</v>
      </c>
      <c r="D3345" t="s">
        <v>13000</v>
      </c>
      <c r="E3345" t="s">
        <v>13001</v>
      </c>
      <c r="F3345" t="s">
        <v>13002</v>
      </c>
    </row>
    <row r="3346" spans="1:6">
      <c r="A3346" t="s">
        <v>15598</v>
      </c>
      <c r="B3346" t="s">
        <v>21333</v>
      </c>
      <c r="C3346" t="s">
        <v>12636</v>
      </c>
      <c r="D3346" t="s">
        <v>15599</v>
      </c>
      <c r="E3346" t="s">
        <v>15600</v>
      </c>
    </row>
    <row r="3347" spans="1:6">
      <c r="A3347" t="s">
        <v>9662</v>
      </c>
      <c r="B3347" t="s">
        <v>21329</v>
      </c>
      <c r="C3347" t="s">
        <v>9663</v>
      </c>
      <c r="E3347" t="s">
        <v>409</v>
      </c>
      <c r="F3347" t="s">
        <v>9664</v>
      </c>
    </row>
    <row r="3348" spans="1:6">
      <c r="A3348" t="s">
        <v>9243</v>
      </c>
      <c r="B3348" t="s">
        <v>21329</v>
      </c>
      <c r="C3348" t="s">
        <v>9244</v>
      </c>
      <c r="E3348" t="s">
        <v>409</v>
      </c>
      <c r="F3348" t="s">
        <v>9245</v>
      </c>
    </row>
    <row r="3349" spans="1:6">
      <c r="A3349" t="s">
        <v>11147</v>
      </c>
      <c r="B3349" t="s">
        <v>21601</v>
      </c>
      <c r="C3349" t="s">
        <v>9244</v>
      </c>
      <c r="E3349" t="s">
        <v>409</v>
      </c>
      <c r="F3349" t="s">
        <v>11148</v>
      </c>
    </row>
    <row r="3350" spans="1:6">
      <c r="A3350" t="s">
        <v>18932</v>
      </c>
      <c r="B3350" t="s">
        <v>21335</v>
      </c>
      <c r="C3350" t="s">
        <v>9244</v>
      </c>
      <c r="E3350" t="s">
        <v>1100</v>
      </c>
      <c r="F3350" t="s">
        <v>18262</v>
      </c>
    </row>
    <row r="3351" spans="1:6">
      <c r="A3351" t="s">
        <v>8452</v>
      </c>
      <c r="B3351" t="s">
        <v>21546</v>
      </c>
      <c r="C3351" t="s">
        <v>8453</v>
      </c>
      <c r="D3351" t="s">
        <v>8454</v>
      </c>
      <c r="E3351" t="s">
        <v>8455</v>
      </c>
    </row>
    <row r="3352" spans="1:6">
      <c r="A3352" t="s">
        <v>11049</v>
      </c>
      <c r="B3352" t="s">
        <v>21601</v>
      </c>
      <c r="C3352" t="s">
        <v>8453</v>
      </c>
      <c r="E3352" t="s">
        <v>11050</v>
      </c>
      <c r="F3352" t="s">
        <v>11051</v>
      </c>
    </row>
    <row r="3353" spans="1:6">
      <c r="A3353" t="s">
        <v>4574</v>
      </c>
      <c r="B3353" t="s">
        <v>21401</v>
      </c>
      <c r="C3353" t="s">
        <v>870</v>
      </c>
      <c r="D3353" t="s">
        <v>4533</v>
      </c>
      <c r="E3353" t="s">
        <v>4575</v>
      </c>
    </row>
    <row r="3354" spans="1:6">
      <c r="A3354" t="s">
        <v>5588</v>
      </c>
      <c r="B3354" t="s">
        <v>21419</v>
      </c>
      <c r="C3354" t="s">
        <v>870</v>
      </c>
      <c r="D3354" t="s">
        <v>597</v>
      </c>
      <c r="E3354" t="s">
        <v>5589</v>
      </c>
    </row>
    <row r="3355" spans="1:6">
      <c r="A3355" t="s">
        <v>869</v>
      </c>
      <c r="B3355" t="s">
        <v>21330</v>
      </c>
      <c r="C3355" t="s">
        <v>870</v>
      </c>
      <c r="D3355" t="s">
        <v>871</v>
      </c>
      <c r="E3355" t="s">
        <v>872</v>
      </c>
      <c r="F3355" t="s">
        <v>873</v>
      </c>
    </row>
    <row r="3356" spans="1:6">
      <c r="A3356" t="s">
        <v>10394</v>
      </c>
      <c r="B3356" t="s">
        <v>21590</v>
      </c>
      <c r="C3356" t="s">
        <v>10395</v>
      </c>
      <c r="D3356" t="s">
        <v>248</v>
      </c>
      <c r="E3356" t="s">
        <v>10396</v>
      </c>
      <c r="F3356" t="s">
        <v>10397</v>
      </c>
    </row>
    <row r="3357" spans="1:6">
      <c r="A3357" t="s">
        <v>8867</v>
      </c>
      <c r="B3357" t="s">
        <v>21329</v>
      </c>
      <c r="C3357" t="s">
        <v>8868</v>
      </c>
      <c r="E3357" t="s">
        <v>8869</v>
      </c>
    </row>
    <row r="3358" spans="1:6">
      <c r="A3358" t="s">
        <v>5388</v>
      </c>
      <c r="B3358" t="s">
        <v>21326</v>
      </c>
      <c r="C3358" t="s">
        <v>5389</v>
      </c>
      <c r="E3358" t="s">
        <v>5390</v>
      </c>
    </row>
    <row r="3359" spans="1:6">
      <c r="A3359" t="s">
        <v>17525</v>
      </c>
      <c r="B3359" t="s">
        <v>21333</v>
      </c>
      <c r="C3359" t="s">
        <v>17526</v>
      </c>
      <c r="E3359" t="s">
        <v>14226</v>
      </c>
    </row>
    <row r="3360" spans="1:6">
      <c r="A3360" t="s">
        <v>10813</v>
      </c>
      <c r="B3360" t="s">
        <v>21601</v>
      </c>
      <c r="C3360" t="s">
        <v>10814</v>
      </c>
      <c r="E3360" t="s">
        <v>10815</v>
      </c>
    </row>
    <row r="3361" spans="1:11">
      <c r="A3361" t="s">
        <v>3602</v>
      </c>
      <c r="B3361" t="s">
        <v>21325</v>
      </c>
      <c r="C3361" t="s">
        <v>3603</v>
      </c>
      <c r="E3361" t="s">
        <v>3604</v>
      </c>
    </row>
    <row r="3362" spans="1:11">
      <c r="A3362" t="s">
        <v>3687</v>
      </c>
      <c r="B3362" t="s">
        <v>21325</v>
      </c>
      <c r="C3362" t="s">
        <v>3603</v>
      </c>
      <c r="E3362" t="s">
        <v>3688</v>
      </c>
    </row>
    <row r="3363" spans="1:11">
      <c r="A3363" t="s">
        <v>2404</v>
      </c>
      <c r="B3363" t="s">
        <v>21330</v>
      </c>
      <c r="C3363" t="s">
        <v>2405</v>
      </c>
      <c r="D3363" t="s">
        <v>404</v>
      </c>
      <c r="E3363" t="s">
        <v>2406</v>
      </c>
      <c r="F3363" t="s">
        <v>2407</v>
      </c>
    </row>
    <row r="3364" spans="1:11">
      <c r="A3364" t="s">
        <v>8537</v>
      </c>
      <c r="B3364" t="s">
        <v>21329</v>
      </c>
      <c r="C3364" t="s">
        <v>8538</v>
      </c>
      <c r="E3364" t="s">
        <v>8539</v>
      </c>
    </row>
    <row r="3365" spans="1:11">
      <c r="A3365" t="s">
        <v>9021</v>
      </c>
      <c r="B3365" t="s">
        <v>21329</v>
      </c>
      <c r="C3365" t="s">
        <v>8538</v>
      </c>
      <c r="D3365" t="s">
        <v>2141</v>
      </c>
      <c r="E3365" t="s">
        <v>8559</v>
      </c>
    </row>
    <row r="3366" spans="1:11">
      <c r="A3366" t="s">
        <v>12943</v>
      </c>
      <c r="B3366" t="s">
        <v>21628</v>
      </c>
      <c r="C3366" t="s">
        <v>8538</v>
      </c>
      <c r="E3366" t="s">
        <v>12944</v>
      </c>
    </row>
    <row r="3367" spans="1:11">
      <c r="A3367" t="s">
        <v>18204</v>
      </c>
      <c r="B3367" t="s">
        <v>21642</v>
      </c>
      <c r="C3367" t="s">
        <v>8538</v>
      </c>
      <c r="D3367" t="s">
        <v>2141</v>
      </c>
      <c r="E3367" t="s">
        <v>18205</v>
      </c>
    </row>
    <row r="3368" spans="1:11">
      <c r="A3368" t="s">
        <v>706</v>
      </c>
      <c r="B3368" t="s">
        <v>21330</v>
      </c>
      <c r="C3368" t="s">
        <v>707</v>
      </c>
      <c r="E3368" t="s">
        <v>708</v>
      </c>
      <c r="F3368" t="s">
        <v>709</v>
      </c>
    </row>
    <row r="3369" spans="1:11">
      <c r="A3369" t="s">
        <v>8372</v>
      </c>
      <c r="B3369" t="s">
        <v>21544</v>
      </c>
      <c r="C3369" t="s">
        <v>8373</v>
      </c>
      <c r="E3369" t="s">
        <v>8374</v>
      </c>
      <c r="F3369" t="s">
        <v>8375</v>
      </c>
      <c r="G3369" t="s">
        <v>8376</v>
      </c>
      <c r="H3369" t="s">
        <v>8377</v>
      </c>
      <c r="I3369" t="s">
        <v>8378</v>
      </c>
      <c r="J3369" t="s">
        <v>8379</v>
      </c>
      <c r="K3369" t="s">
        <v>8380</v>
      </c>
    </row>
    <row r="3370" spans="1:11">
      <c r="A3370" t="s">
        <v>10920</v>
      </c>
      <c r="B3370" t="s">
        <v>21601</v>
      </c>
      <c r="C3370" t="s">
        <v>8373</v>
      </c>
      <c r="E3370" t="s">
        <v>10921</v>
      </c>
      <c r="F3370" t="s">
        <v>10922</v>
      </c>
    </row>
    <row r="3371" spans="1:11">
      <c r="A3371" t="s">
        <v>17189</v>
      </c>
      <c r="B3371" t="s">
        <v>21333</v>
      </c>
      <c r="C3371" t="s">
        <v>2422</v>
      </c>
      <c r="E3371" t="s">
        <v>14222</v>
      </c>
    </row>
    <row r="3372" spans="1:11">
      <c r="A3372" t="s">
        <v>2421</v>
      </c>
      <c r="B3372" t="s">
        <v>21330</v>
      </c>
      <c r="C3372" t="s">
        <v>2422</v>
      </c>
      <c r="E3372" t="s">
        <v>2423</v>
      </c>
      <c r="F3372" t="s">
        <v>2424</v>
      </c>
    </row>
    <row r="3373" spans="1:11">
      <c r="A3373" t="s">
        <v>9575</v>
      </c>
      <c r="B3373" t="s">
        <v>21329</v>
      </c>
      <c r="C3373" t="s">
        <v>1899</v>
      </c>
      <c r="E3373" t="s">
        <v>708</v>
      </c>
      <c r="F3373" t="s">
        <v>9576</v>
      </c>
    </row>
    <row r="3374" spans="1:11">
      <c r="A3374" t="s">
        <v>1898</v>
      </c>
      <c r="B3374" t="s">
        <v>21330</v>
      </c>
      <c r="C3374" t="s">
        <v>1899</v>
      </c>
      <c r="E3374" t="s">
        <v>708</v>
      </c>
      <c r="F3374" t="s">
        <v>1900</v>
      </c>
    </row>
    <row r="3375" spans="1:11">
      <c r="A3375" t="s">
        <v>18501</v>
      </c>
      <c r="B3375" t="s">
        <v>21335</v>
      </c>
      <c r="C3375" t="s">
        <v>1899</v>
      </c>
      <c r="E3375" t="s">
        <v>18345</v>
      </c>
    </row>
    <row r="3376" spans="1:11">
      <c r="A3376" t="s">
        <v>1912</v>
      </c>
      <c r="B3376" t="s">
        <v>21330</v>
      </c>
      <c r="C3376" t="s">
        <v>1913</v>
      </c>
      <c r="D3376" t="s">
        <v>1914</v>
      </c>
      <c r="E3376" t="s">
        <v>1915</v>
      </c>
      <c r="F3376" t="s">
        <v>1916</v>
      </c>
    </row>
    <row r="3377" spans="1:6">
      <c r="A3377" t="s">
        <v>9177</v>
      </c>
      <c r="B3377" t="s">
        <v>21329</v>
      </c>
      <c r="C3377" t="s">
        <v>9178</v>
      </c>
      <c r="D3377" t="s">
        <v>2141</v>
      </c>
      <c r="E3377" t="s">
        <v>8559</v>
      </c>
    </row>
    <row r="3378" spans="1:6">
      <c r="A3378" t="s">
        <v>9301</v>
      </c>
      <c r="B3378" t="s">
        <v>21329</v>
      </c>
      <c r="C3378" t="s">
        <v>9178</v>
      </c>
      <c r="D3378" t="s">
        <v>745</v>
      </c>
      <c r="E3378" t="s">
        <v>9098</v>
      </c>
    </row>
    <row r="3379" spans="1:6">
      <c r="A3379" t="s">
        <v>19576</v>
      </c>
      <c r="B3379" t="s">
        <v>21335</v>
      </c>
      <c r="C3379" t="s">
        <v>19577</v>
      </c>
      <c r="E3379" t="s">
        <v>18323</v>
      </c>
    </row>
    <row r="3380" spans="1:6">
      <c r="A3380" t="s">
        <v>4518</v>
      </c>
      <c r="B3380" t="s">
        <v>21401</v>
      </c>
      <c r="C3380" t="s">
        <v>4519</v>
      </c>
      <c r="D3380" t="s">
        <v>2960</v>
      </c>
      <c r="E3380" t="s">
        <v>4520</v>
      </c>
    </row>
    <row r="3381" spans="1:6">
      <c r="A3381" t="s">
        <v>19073</v>
      </c>
      <c r="B3381" t="s">
        <v>21335</v>
      </c>
      <c r="C3381" t="s">
        <v>4519</v>
      </c>
      <c r="E3381" t="s">
        <v>18252</v>
      </c>
    </row>
    <row r="3382" spans="1:6">
      <c r="A3382" t="s">
        <v>17301</v>
      </c>
      <c r="B3382" t="s">
        <v>21333</v>
      </c>
      <c r="C3382" t="s">
        <v>17302</v>
      </c>
      <c r="D3382" t="s">
        <v>6413</v>
      </c>
      <c r="E3382" t="s">
        <v>17303</v>
      </c>
    </row>
    <row r="3383" spans="1:6">
      <c r="A3383" t="s">
        <v>9657</v>
      </c>
      <c r="B3383" t="s">
        <v>21329</v>
      </c>
      <c r="C3383" t="s">
        <v>9658</v>
      </c>
      <c r="E3383" t="s">
        <v>3917</v>
      </c>
    </row>
    <row r="3384" spans="1:6">
      <c r="A3384" t="s">
        <v>9557</v>
      </c>
      <c r="B3384" t="s">
        <v>21329</v>
      </c>
      <c r="C3384" t="s">
        <v>9558</v>
      </c>
      <c r="E3384" t="s">
        <v>9559</v>
      </c>
    </row>
    <row r="3385" spans="1:6">
      <c r="A3385" t="s">
        <v>8621</v>
      </c>
      <c r="B3385" t="s">
        <v>21329</v>
      </c>
      <c r="C3385" t="s">
        <v>8622</v>
      </c>
      <c r="D3385" t="s">
        <v>1400</v>
      </c>
      <c r="E3385" t="s">
        <v>8623</v>
      </c>
      <c r="F3385" t="s">
        <v>8624</v>
      </c>
    </row>
    <row r="3386" spans="1:6">
      <c r="A3386" t="s">
        <v>5209</v>
      </c>
      <c r="B3386" t="s">
        <v>21405</v>
      </c>
      <c r="C3386" t="s">
        <v>5210</v>
      </c>
      <c r="E3386" t="s">
        <v>5211</v>
      </c>
    </row>
    <row r="3387" spans="1:6">
      <c r="A3387" t="s">
        <v>20476</v>
      </c>
      <c r="B3387" t="s">
        <v>21323</v>
      </c>
      <c r="C3387" t="s">
        <v>20477</v>
      </c>
      <c r="E3387" t="s">
        <v>3157</v>
      </c>
    </row>
    <row r="3388" spans="1:6">
      <c r="A3388" t="s">
        <v>13951</v>
      </c>
      <c r="B3388" t="s">
        <v>21628</v>
      </c>
      <c r="C3388" t="s">
        <v>13952</v>
      </c>
      <c r="D3388" t="s">
        <v>13953</v>
      </c>
      <c r="E3388" t="s">
        <v>13954</v>
      </c>
    </row>
    <row r="3389" spans="1:6">
      <c r="A3389" t="s">
        <v>5189</v>
      </c>
      <c r="B3389" t="s">
        <v>21405</v>
      </c>
      <c r="C3389" t="s">
        <v>1466</v>
      </c>
      <c r="D3389" t="s">
        <v>5190</v>
      </c>
      <c r="E3389" t="s">
        <v>5152</v>
      </c>
      <c r="F3389" t="s">
        <v>5191</v>
      </c>
    </row>
    <row r="3390" spans="1:6">
      <c r="A3390" t="s">
        <v>1465</v>
      </c>
      <c r="B3390" t="s">
        <v>21330</v>
      </c>
      <c r="C3390" t="s">
        <v>1466</v>
      </c>
      <c r="D3390" t="s">
        <v>597</v>
      </c>
      <c r="E3390" t="s">
        <v>1467</v>
      </c>
    </row>
    <row r="3391" spans="1:6">
      <c r="A3391" t="s">
        <v>20711</v>
      </c>
      <c r="B3391" t="s">
        <v>21324</v>
      </c>
      <c r="C3391" t="s">
        <v>20712</v>
      </c>
      <c r="D3391" t="s">
        <v>20713</v>
      </c>
      <c r="E3391" t="s">
        <v>20714</v>
      </c>
    </row>
    <row r="3392" spans="1:6">
      <c r="A3392" t="s">
        <v>6171</v>
      </c>
      <c r="B3392" t="s">
        <v>21451</v>
      </c>
      <c r="C3392" t="s">
        <v>6172</v>
      </c>
      <c r="E3392" t="s">
        <v>6173</v>
      </c>
    </row>
    <row r="3393" spans="1:11">
      <c r="A3393" t="s">
        <v>9233</v>
      </c>
      <c r="B3393" t="s">
        <v>21329</v>
      </c>
      <c r="C3393" t="s">
        <v>1222</v>
      </c>
      <c r="E3393" t="s">
        <v>3660</v>
      </c>
    </row>
    <row r="3394" spans="1:11">
      <c r="A3394" t="s">
        <v>1221</v>
      </c>
      <c r="B3394" t="s">
        <v>21330</v>
      </c>
      <c r="C3394" t="s">
        <v>1222</v>
      </c>
      <c r="D3394" t="s">
        <v>291</v>
      </c>
      <c r="E3394" t="s">
        <v>1223</v>
      </c>
      <c r="F3394" t="s">
        <v>1224</v>
      </c>
    </row>
    <row r="3395" spans="1:11">
      <c r="A3395" t="s">
        <v>11400</v>
      </c>
      <c r="B3395" t="s">
        <v>21331</v>
      </c>
      <c r="C3395" t="s">
        <v>1222</v>
      </c>
      <c r="D3395" t="s">
        <v>11401</v>
      </c>
      <c r="E3395" t="s">
        <v>11402</v>
      </c>
      <c r="F3395" t="s">
        <v>1443</v>
      </c>
      <c r="G3395" t="s">
        <v>11403</v>
      </c>
      <c r="H3395" t="s">
        <v>11404</v>
      </c>
      <c r="I3395" t="s">
        <v>11405</v>
      </c>
      <c r="J3395" t="s">
        <v>11406</v>
      </c>
      <c r="K3395" t="s">
        <v>11401</v>
      </c>
    </row>
    <row r="3396" spans="1:11">
      <c r="A3396" t="s">
        <v>20904</v>
      </c>
      <c r="B3396" t="s">
        <v>21350</v>
      </c>
      <c r="C3396" t="s">
        <v>10832</v>
      </c>
      <c r="D3396" t="s">
        <v>5875</v>
      </c>
      <c r="E3396" t="s">
        <v>20905</v>
      </c>
      <c r="F3396" t="s">
        <v>20906</v>
      </c>
    </row>
    <row r="3397" spans="1:11">
      <c r="A3397" t="s">
        <v>10831</v>
      </c>
      <c r="B3397" t="s">
        <v>21601</v>
      </c>
      <c r="C3397" t="s">
        <v>10832</v>
      </c>
      <c r="E3397" t="s">
        <v>10833</v>
      </c>
    </row>
    <row r="3398" spans="1:11">
      <c r="A3398" t="s">
        <v>9348</v>
      </c>
      <c r="B3398" t="s">
        <v>21329</v>
      </c>
      <c r="C3398" t="s">
        <v>9349</v>
      </c>
      <c r="E3398" t="s">
        <v>940</v>
      </c>
    </row>
    <row r="3399" spans="1:11">
      <c r="A3399" t="s">
        <v>683</v>
      </c>
      <c r="B3399" t="s">
        <v>21330</v>
      </c>
      <c r="C3399" t="s">
        <v>684</v>
      </c>
      <c r="D3399" t="s">
        <v>685</v>
      </c>
      <c r="E3399" t="s">
        <v>686</v>
      </c>
    </row>
    <row r="3400" spans="1:11">
      <c r="A3400" t="s">
        <v>18747</v>
      </c>
      <c r="B3400" t="s">
        <v>21335</v>
      </c>
      <c r="C3400" t="s">
        <v>18748</v>
      </c>
      <c r="E3400" t="s">
        <v>18749</v>
      </c>
    </row>
    <row r="3401" spans="1:11">
      <c r="A3401" t="s">
        <v>4400</v>
      </c>
      <c r="B3401" t="s">
        <v>21401</v>
      </c>
      <c r="C3401" t="s">
        <v>4401</v>
      </c>
      <c r="D3401" t="s">
        <v>4402</v>
      </c>
      <c r="E3401" t="s">
        <v>4403</v>
      </c>
      <c r="F3401" t="s">
        <v>4404</v>
      </c>
    </row>
    <row r="3402" spans="1:11">
      <c r="A3402" t="s">
        <v>3404</v>
      </c>
      <c r="B3402" t="s">
        <v>21325</v>
      </c>
      <c r="C3402" t="s">
        <v>3405</v>
      </c>
      <c r="E3402" t="s">
        <v>3406</v>
      </c>
    </row>
    <row r="3403" spans="1:11">
      <c r="A3403" t="s">
        <v>5365</v>
      </c>
      <c r="B3403" t="s">
        <v>21326</v>
      </c>
      <c r="C3403" t="s">
        <v>3405</v>
      </c>
      <c r="D3403" t="s">
        <v>5265</v>
      </c>
      <c r="E3403" t="s">
        <v>5366</v>
      </c>
    </row>
    <row r="3404" spans="1:11">
      <c r="A3404" t="s">
        <v>13887</v>
      </c>
      <c r="B3404" t="s">
        <v>21628</v>
      </c>
      <c r="C3404" t="s">
        <v>13888</v>
      </c>
      <c r="D3404" t="s">
        <v>13889</v>
      </c>
      <c r="E3404" t="s">
        <v>13890</v>
      </c>
      <c r="F3404" t="s">
        <v>13891</v>
      </c>
    </row>
    <row r="3405" spans="1:11">
      <c r="A3405" t="s">
        <v>5674</v>
      </c>
      <c r="B3405" t="s">
        <v>21419</v>
      </c>
      <c r="C3405" t="s">
        <v>5675</v>
      </c>
      <c r="D3405" t="s">
        <v>5676</v>
      </c>
      <c r="E3405" t="s">
        <v>5677</v>
      </c>
    </row>
    <row r="3406" spans="1:11">
      <c r="A3406" t="s">
        <v>554</v>
      </c>
      <c r="B3406" t="s">
        <v>21330</v>
      </c>
      <c r="C3406" t="s">
        <v>555</v>
      </c>
      <c r="D3406" t="s">
        <v>291</v>
      </c>
      <c r="E3406" t="s">
        <v>556</v>
      </c>
    </row>
    <row r="3407" spans="1:11">
      <c r="A3407" t="s">
        <v>5596</v>
      </c>
      <c r="B3407" t="s">
        <v>21419</v>
      </c>
      <c r="C3407" t="s">
        <v>5597</v>
      </c>
      <c r="E3407" t="s">
        <v>5598</v>
      </c>
    </row>
    <row r="3408" spans="1:11">
      <c r="A3408" t="s">
        <v>18667</v>
      </c>
      <c r="B3408" t="s">
        <v>21335</v>
      </c>
      <c r="C3408" t="s">
        <v>18668</v>
      </c>
      <c r="D3408" t="s">
        <v>2209</v>
      </c>
      <c r="E3408" t="s">
        <v>18260</v>
      </c>
    </row>
    <row r="3409" spans="1:8">
      <c r="A3409" t="s">
        <v>9050</v>
      </c>
      <c r="B3409" t="s">
        <v>21329</v>
      </c>
      <c r="C3409" t="s">
        <v>9051</v>
      </c>
      <c r="D3409" t="s">
        <v>422</v>
      </c>
      <c r="E3409" t="s">
        <v>9052</v>
      </c>
    </row>
    <row r="3410" spans="1:8">
      <c r="A3410" t="s">
        <v>5603</v>
      </c>
      <c r="B3410" t="s">
        <v>21419</v>
      </c>
      <c r="C3410" t="s">
        <v>1062</v>
      </c>
      <c r="E3410" t="s">
        <v>5604</v>
      </c>
    </row>
    <row r="3411" spans="1:8">
      <c r="A3411" t="s">
        <v>1061</v>
      </c>
      <c r="B3411" t="s">
        <v>21330</v>
      </c>
      <c r="C3411" t="s">
        <v>1062</v>
      </c>
      <c r="D3411" t="s">
        <v>582</v>
      </c>
      <c r="E3411" t="s">
        <v>1063</v>
      </c>
    </row>
    <row r="3412" spans="1:8">
      <c r="A3412" t="s">
        <v>5739</v>
      </c>
      <c r="B3412" t="s">
        <v>21419</v>
      </c>
      <c r="C3412" t="s">
        <v>5740</v>
      </c>
      <c r="D3412" t="s">
        <v>291</v>
      </c>
      <c r="E3412" t="s">
        <v>5741</v>
      </c>
      <c r="F3412" t="s">
        <v>5742</v>
      </c>
      <c r="G3412" t="s">
        <v>507</v>
      </c>
      <c r="H3412" t="s">
        <v>508</v>
      </c>
    </row>
    <row r="3413" spans="1:8">
      <c r="A3413" t="s">
        <v>10361</v>
      </c>
      <c r="B3413" t="s">
        <v>21590</v>
      </c>
      <c r="C3413" t="s">
        <v>10362</v>
      </c>
      <c r="D3413" t="s">
        <v>10363</v>
      </c>
      <c r="E3413" t="s">
        <v>10364</v>
      </c>
      <c r="F3413" t="s">
        <v>10365</v>
      </c>
      <c r="H3413" t="s">
        <v>10366</v>
      </c>
    </row>
    <row r="3414" spans="1:8">
      <c r="A3414" t="s">
        <v>18244</v>
      </c>
      <c r="B3414" t="s">
        <v>21335</v>
      </c>
      <c r="C3414" t="s">
        <v>18245</v>
      </c>
      <c r="E3414" t="s">
        <v>9167</v>
      </c>
    </row>
    <row r="3415" spans="1:8">
      <c r="A3415" t="s">
        <v>8363</v>
      </c>
      <c r="B3415" t="s">
        <v>21329</v>
      </c>
      <c r="C3415" t="s">
        <v>8364</v>
      </c>
      <c r="E3415" t="s">
        <v>8365</v>
      </c>
    </row>
    <row r="3416" spans="1:8">
      <c r="A3416" t="s">
        <v>297</v>
      </c>
      <c r="B3416" t="s">
        <v>21638</v>
      </c>
      <c r="C3416" t="s">
        <v>298</v>
      </c>
      <c r="E3416" t="s">
        <v>299</v>
      </c>
    </row>
    <row r="3417" spans="1:8">
      <c r="A3417" t="s">
        <v>4340</v>
      </c>
      <c r="B3417" t="s">
        <v>21401</v>
      </c>
      <c r="C3417" t="s">
        <v>4341</v>
      </c>
      <c r="E3417" t="s">
        <v>4342</v>
      </c>
    </row>
    <row r="3418" spans="1:8">
      <c r="A3418" t="s">
        <v>8959</v>
      </c>
      <c r="B3418" t="s">
        <v>21329</v>
      </c>
      <c r="C3418" t="s">
        <v>8960</v>
      </c>
      <c r="E3418" t="s">
        <v>8961</v>
      </c>
    </row>
    <row r="3419" spans="1:8">
      <c r="A3419" t="s">
        <v>9424</v>
      </c>
      <c r="B3419" t="s">
        <v>21402</v>
      </c>
      <c r="C3419" t="s">
        <v>2136</v>
      </c>
      <c r="D3419" t="s">
        <v>1125</v>
      </c>
      <c r="E3419" t="s">
        <v>2137</v>
      </c>
      <c r="F3419" t="s">
        <v>2138</v>
      </c>
    </row>
    <row r="3420" spans="1:8">
      <c r="A3420" t="s">
        <v>3241</v>
      </c>
      <c r="B3420" t="s">
        <v>21325</v>
      </c>
      <c r="C3420" t="s">
        <v>2136</v>
      </c>
      <c r="E3420" t="s">
        <v>3242</v>
      </c>
    </row>
    <row r="3421" spans="1:8">
      <c r="A3421" t="s">
        <v>5799</v>
      </c>
      <c r="B3421" t="s">
        <v>21419</v>
      </c>
      <c r="C3421" t="s">
        <v>5800</v>
      </c>
      <c r="E3421" t="s">
        <v>5801</v>
      </c>
      <c r="F3421" t="s">
        <v>5802</v>
      </c>
    </row>
    <row r="3422" spans="1:8">
      <c r="A3422" t="s">
        <v>19961</v>
      </c>
      <c r="B3422" t="s">
        <v>21335</v>
      </c>
      <c r="C3422" t="s">
        <v>19962</v>
      </c>
      <c r="E3422" t="s">
        <v>18293</v>
      </c>
      <c r="F3422" t="s">
        <v>18294</v>
      </c>
    </row>
    <row r="3423" spans="1:8">
      <c r="A3423" t="s">
        <v>2269</v>
      </c>
      <c r="B3423" t="s">
        <v>21330</v>
      </c>
      <c r="C3423" t="s">
        <v>2270</v>
      </c>
      <c r="E3423" t="s">
        <v>2271</v>
      </c>
    </row>
    <row r="3424" spans="1:8">
      <c r="A3424" t="s">
        <v>20022</v>
      </c>
      <c r="B3424" t="s">
        <v>21335</v>
      </c>
      <c r="C3424" t="s">
        <v>2270</v>
      </c>
      <c r="E3424" t="s">
        <v>1423</v>
      </c>
    </row>
    <row r="3425" spans="1:6">
      <c r="A3425" t="s">
        <v>666</v>
      </c>
      <c r="B3425" t="s">
        <v>21330</v>
      </c>
      <c r="C3425" t="s">
        <v>667</v>
      </c>
      <c r="E3425" t="s">
        <v>668</v>
      </c>
      <c r="F3425" t="s">
        <v>669</v>
      </c>
    </row>
    <row r="3426" spans="1:6">
      <c r="A3426" t="s">
        <v>833</v>
      </c>
      <c r="B3426" t="s">
        <v>21330</v>
      </c>
      <c r="C3426" t="s">
        <v>834</v>
      </c>
      <c r="E3426" t="s">
        <v>835</v>
      </c>
    </row>
    <row r="3427" spans="1:6">
      <c r="A3427" t="s">
        <v>5063</v>
      </c>
      <c r="B3427" t="s">
        <v>21401</v>
      </c>
      <c r="C3427" t="s">
        <v>5064</v>
      </c>
      <c r="D3427" t="s">
        <v>4550</v>
      </c>
      <c r="E3427" t="s">
        <v>5065</v>
      </c>
    </row>
    <row r="3428" spans="1:6">
      <c r="A3428" t="s">
        <v>4255</v>
      </c>
      <c r="B3428" t="s">
        <v>21325</v>
      </c>
      <c r="C3428" t="s">
        <v>4256</v>
      </c>
      <c r="E3428" t="s">
        <v>4257</v>
      </c>
    </row>
    <row r="3429" spans="1:6">
      <c r="A3429" t="s">
        <v>6367</v>
      </c>
      <c r="B3429" t="s">
        <v>21473</v>
      </c>
      <c r="C3429" t="s">
        <v>6368</v>
      </c>
      <c r="D3429" t="s">
        <v>6365</v>
      </c>
      <c r="E3429" t="s">
        <v>6366</v>
      </c>
    </row>
    <row r="3430" spans="1:6">
      <c r="A3430" t="s">
        <v>18796</v>
      </c>
      <c r="B3430" t="s">
        <v>21335</v>
      </c>
      <c r="C3430" t="s">
        <v>18797</v>
      </c>
      <c r="E3430" t="s">
        <v>18798</v>
      </c>
    </row>
    <row r="3431" spans="1:6">
      <c r="A3431" t="s">
        <v>4975</v>
      </c>
      <c r="B3431" t="s">
        <v>21401</v>
      </c>
      <c r="C3431" t="s">
        <v>4976</v>
      </c>
      <c r="E3431" t="s">
        <v>4345</v>
      </c>
    </row>
    <row r="3432" spans="1:6">
      <c r="A3432" t="s">
        <v>4129</v>
      </c>
      <c r="B3432" t="s">
        <v>21325</v>
      </c>
      <c r="C3432" t="s">
        <v>4130</v>
      </c>
      <c r="E3432" t="s">
        <v>4131</v>
      </c>
    </row>
    <row r="3433" spans="1:6">
      <c r="A3433" t="s">
        <v>5253</v>
      </c>
      <c r="B3433" t="s">
        <v>21405</v>
      </c>
      <c r="C3433" t="s">
        <v>5254</v>
      </c>
      <c r="E3433" t="s">
        <v>5255</v>
      </c>
      <c r="F3433" t="s">
        <v>5256</v>
      </c>
    </row>
    <row r="3434" spans="1:6">
      <c r="A3434" t="s">
        <v>18612</v>
      </c>
      <c r="B3434" t="s">
        <v>21335</v>
      </c>
      <c r="C3434" t="s">
        <v>18613</v>
      </c>
      <c r="E3434" t="s">
        <v>18520</v>
      </c>
    </row>
    <row r="3435" spans="1:6">
      <c r="A3435" t="s">
        <v>11187</v>
      </c>
      <c r="B3435" t="s">
        <v>21605</v>
      </c>
      <c r="C3435" t="s">
        <v>11188</v>
      </c>
      <c r="E3435" t="s">
        <v>11189</v>
      </c>
    </row>
    <row r="3436" spans="1:6">
      <c r="A3436" t="s">
        <v>20500</v>
      </c>
      <c r="B3436" t="s">
        <v>21323</v>
      </c>
      <c r="C3436" t="s">
        <v>20501</v>
      </c>
      <c r="E3436" t="s">
        <v>3157</v>
      </c>
    </row>
    <row r="3437" spans="1:6">
      <c r="A3437" t="s">
        <v>12675</v>
      </c>
      <c r="B3437" t="s">
        <v>21616</v>
      </c>
      <c r="C3437" t="s">
        <v>12676</v>
      </c>
      <c r="E3437" t="s">
        <v>12677</v>
      </c>
    </row>
    <row r="3438" spans="1:6">
      <c r="A3438" t="s">
        <v>10757</v>
      </c>
      <c r="B3438" t="s">
        <v>21595</v>
      </c>
      <c r="C3438" t="s">
        <v>10758</v>
      </c>
      <c r="E3438" t="s">
        <v>10759</v>
      </c>
    </row>
    <row r="3439" spans="1:6">
      <c r="A3439" t="s">
        <v>13814</v>
      </c>
      <c r="B3439" t="s">
        <v>21628</v>
      </c>
      <c r="C3439" t="s">
        <v>13815</v>
      </c>
      <c r="D3439" t="s">
        <v>13816</v>
      </c>
      <c r="E3439" t="s">
        <v>13817</v>
      </c>
      <c r="F3439" t="s">
        <v>13818</v>
      </c>
    </row>
    <row r="3440" spans="1:6">
      <c r="A3440" t="s">
        <v>18790</v>
      </c>
      <c r="B3440" t="s">
        <v>21335</v>
      </c>
      <c r="C3440" t="s">
        <v>18791</v>
      </c>
      <c r="E3440" t="s">
        <v>1100</v>
      </c>
      <c r="F3440" t="s">
        <v>18262</v>
      </c>
    </row>
    <row r="3441" spans="1:6">
      <c r="A3441" t="s">
        <v>5010</v>
      </c>
      <c r="B3441" t="s">
        <v>21401</v>
      </c>
      <c r="C3441" t="s">
        <v>5011</v>
      </c>
      <c r="E3441" t="s">
        <v>5012</v>
      </c>
      <c r="F3441" t="s">
        <v>5013</v>
      </c>
    </row>
    <row r="3442" spans="1:6">
      <c r="A3442" t="s">
        <v>4964</v>
      </c>
      <c r="B3442" t="s">
        <v>21401</v>
      </c>
      <c r="C3442" t="s">
        <v>4965</v>
      </c>
      <c r="D3442" t="s">
        <v>4390</v>
      </c>
      <c r="E3442" t="s">
        <v>4966</v>
      </c>
      <c r="F3442" t="s">
        <v>4967</v>
      </c>
    </row>
    <row r="3443" spans="1:6">
      <c r="A3443" t="s">
        <v>11309</v>
      </c>
      <c r="B3443" t="s">
        <v>21605</v>
      </c>
      <c r="C3443" t="s">
        <v>11310</v>
      </c>
      <c r="E3443" t="s">
        <v>11311</v>
      </c>
    </row>
    <row r="3444" spans="1:6">
      <c r="A3444" t="s">
        <v>10345</v>
      </c>
      <c r="B3444" t="s">
        <v>21590</v>
      </c>
      <c r="C3444" t="s">
        <v>10346</v>
      </c>
      <c r="D3444" t="s">
        <v>10347</v>
      </c>
      <c r="E3444" t="s">
        <v>10348</v>
      </c>
    </row>
    <row r="3445" spans="1:6">
      <c r="A3445" t="s">
        <v>15207</v>
      </c>
      <c r="B3445" t="s">
        <v>21333</v>
      </c>
      <c r="C3445" t="s">
        <v>15208</v>
      </c>
      <c r="E3445" t="s">
        <v>15209</v>
      </c>
    </row>
    <row r="3446" spans="1:6">
      <c r="A3446" t="s">
        <v>8060</v>
      </c>
      <c r="B3446" t="s">
        <v>21531</v>
      </c>
      <c r="C3446" t="s">
        <v>8061</v>
      </c>
      <c r="D3446" t="s">
        <v>1804</v>
      </c>
      <c r="E3446" t="s">
        <v>8062</v>
      </c>
    </row>
    <row r="3447" spans="1:6">
      <c r="A3447" t="s">
        <v>9487</v>
      </c>
      <c r="B3447" t="s">
        <v>21329</v>
      </c>
      <c r="C3447" t="s">
        <v>8061</v>
      </c>
      <c r="E3447" t="s">
        <v>9307</v>
      </c>
      <c r="F3447" t="s">
        <v>9488</v>
      </c>
    </row>
    <row r="3448" spans="1:6">
      <c r="A3448" t="s">
        <v>16266</v>
      </c>
      <c r="B3448" t="s">
        <v>21333</v>
      </c>
      <c r="C3448" t="s">
        <v>8061</v>
      </c>
      <c r="D3448" t="s">
        <v>1610</v>
      </c>
      <c r="E3448" t="s">
        <v>16267</v>
      </c>
    </row>
    <row r="3449" spans="1:6">
      <c r="A3449" t="s">
        <v>17799</v>
      </c>
      <c r="B3449" t="s">
        <v>21333</v>
      </c>
      <c r="C3449" t="s">
        <v>17800</v>
      </c>
      <c r="E3449" t="s">
        <v>14226</v>
      </c>
    </row>
    <row r="3450" spans="1:6">
      <c r="A3450" t="s">
        <v>13767</v>
      </c>
      <c r="B3450" t="s">
        <v>21628</v>
      </c>
      <c r="C3450" t="s">
        <v>13768</v>
      </c>
      <c r="E3450" t="s">
        <v>13769</v>
      </c>
    </row>
    <row r="3451" spans="1:6">
      <c r="A3451" t="s">
        <v>13699</v>
      </c>
      <c r="B3451" t="s">
        <v>21628</v>
      </c>
      <c r="C3451" t="s">
        <v>13700</v>
      </c>
      <c r="E3451" t="s">
        <v>13701</v>
      </c>
    </row>
    <row r="3452" spans="1:6">
      <c r="A3452" t="s">
        <v>13652</v>
      </c>
      <c r="B3452" t="s">
        <v>21628</v>
      </c>
      <c r="C3452" t="s">
        <v>13653</v>
      </c>
      <c r="D3452" t="s">
        <v>13654</v>
      </c>
      <c r="E3452" t="s">
        <v>13655</v>
      </c>
      <c r="F3452" t="s">
        <v>13656</v>
      </c>
    </row>
    <row r="3453" spans="1:6">
      <c r="A3453" t="s">
        <v>13593</v>
      </c>
      <c r="B3453" t="s">
        <v>21628</v>
      </c>
      <c r="C3453" t="s">
        <v>13594</v>
      </c>
      <c r="E3453" t="s">
        <v>13595</v>
      </c>
    </row>
    <row r="3454" spans="1:6">
      <c r="A3454" t="s">
        <v>18369</v>
      </c>
      <c r="B3454" t="s">
        <v>21335</v>
      </c>
      <c r="C3454" t="s">
        <v>18370</v>
      </c>
      <c r="E3454" t="s">
        <v>18345</v>
      </c>
    </row>
    <row r="3455" spans="1:6">
      <c r="A3455" t="s">
        <v>8953</v>
      </c>
      <c r="B3455" t="s">
        <v>21329</v>
      </c>
      <c r="C3455" t="s">
        <v>8954</v>
      </c>
      <c r="E3455" t="s">
        <v>3660</v>
      </c>
    </row>
    <row r="3456" spans="1:6">
      <c r="A3456" t="s">
        <v>10665</v>
      </c>
      <c r="B3456" t="s">
        <v>21595</v>
      </c>
      <c r="C3456" t="s">
        <v>8954</v>
      </c>
      <c r="D3456" t="s">
        <v>10666</v>
      </c>
      <c r="E3456" t="s">
        <v>10667</v>
      </c>
      <c r="F3456" t="s">
        <v>10668</v>
      </c>
    </row>
    <row r="3457" spans="1:6">
      <c r="A3457" t="s">
        <v>11297</v>
      </c>
      <c r="B3457" t="s">
        <v>21605</v>
      </c>
      <c r="C3457" t="s">
        <v>8954</v>
      </c>
      <c r="D3457" t="s">
        <v>10666</v>
      </c>
      <c r="E3457" t="s">
        <v>11298</v>
      </c>
      <c r="F3457" t="s">
        <v>10668</v>
      </c>
    </row>
    <row r="3458" spans="1:6">
      <c r="A3458" t="s">
        <v>19486</v>
      </c>
      <c r="B3458" t="s">
        <v>21335</v>
      </c>
      <c r="C3458" t="s">
        <v>19487</v>
      </c>
      <c r="E3458" t="s">
        <v>18323</v>
      </c>
    </row>
    <row r="3459" spans="1:6">
      <c r="A3459" t="s">
        <v>12668</v>
      </c>
      <c r="B3459" t="s">
        <v>21616</v>
      </c>
      <c r="C3459" t="s">
        <v>12669</v>
      </c>
      <c r="D3459" t="s">
        <v>5190</v>
      </c>
      <c r="E3459" t="s">
        <v>12670</v>
      </c>
      <c r="F3459" t="s">
        <v>12671</v>
      </c>
    </row>
    <row r="3460" spans="1:6">
      <c r="A3460" t="s">
        <v>18946</v>
      </c>
      <c r="B3460" t="s">
        <v>21335</v>
      </c>
      <c r="C3460" t="s">
        <v>18947</v>
      </c>
      <c r="E3460" t="s">
        <v>18252</v>
      </c>
    </row>
    <row r="3461" spans="1:6">
      <c r="A3461" t="s">
        <v>8605</v>
      </c>
      <c r="B3461" t="s">
        <v>21329</v>
      </c>
      <c r="C3461" t="s">
        <v>8606</v>
      </c>
      <c r="E3461" t="s">
        <v>8607</v>
      </c>
    </row>
    <row r="3462" spans="1:6">
      <c r="A3462" t="s">
        <v>13510</v>
      </c>
      <c r="B3462" t="s">
        <v>21628</v>
      </c>
      <c r="C3462" t="s">
        <v>13511</v>
      </c>
      <c r="D3462" t="s">
        <v>13512</v>
      </c>
      <c r="E3462" t="s">
        <v>13513</v>
      </c>
    </row>
    <row r="3463" spans="1:6">
      <c r="A3463" t="s">
        <v>13436</v>
      </c>
      <c r="B3463" t="s">
        <v>21628</v>
      </c>
      <c r="C3463" t="s">
        <v>13437</v>
      </c>
      <c r="D3463" t="s">
        <v>13438</v>
      </c>
      <c r="E3463" t="s">
        <v>13439</v>
      </c>
    </row>
    <row r="3464" spans="1:6">
      <c r="A3464" t="s">
        <v>20519</v>
      </c>
      <c r="B3464" t="s">
        <v>21323</v>
      </c>
      <c r="C3464" t="s">
        <v>20520</v>
      </c>
      <c r="E3464" t="s">
        <v>3157</v>
      </c>
    </row>
    <row r="3465" spans="1:6">
      <c r="A3465" t="s">
        <v>498</v>
      </c>
      <c r="B3465" t="s">
        <v>21330</v>
      </c>
      <c r="C3465" t="s">
        <v>499</v>
      </c>
      <c r="E3465" t="s">
        <v>500</v>
      </c>
    </row>
    <row r="3466" spans="1:6">
      <c r="A3466" t="s">
        <v>9342</v>
      </c>
      <c r="B3466" t="s">
        <v>21543</v>
      </c>
      <c r="C3466" t="s">
        <v>499</v>
      </c>
      <c r="E3466" t="s">
        <v>940</v>
      </c>
    </row>
    <row r="3467" spans="1:6">
      <c r="A3467" t="s">
        <v>17334</v>
      </c>
      <c r="B3467" t="s">
        <v>21333</v>
      </c>
      <c r="C3467" t="s">
        <v>17335</v>
      </c>
      <c r="D3467" t="s">
        <v>6413</v>
      </c>
      <c r="E3467" t="s">
        <v>17336</v>
      </c>
    </row>
    <row r="3468" spans="1:6">
      <c r="A3468" t="s">
        <v>4799</v>
      </c>
      <c r="B3468" t="s">
        <v>21401</v>
      </c>
      <c r="C3468" t="s">
        <v>1840</v>
      </c>
      <c r="D3468" t="s">
        <v>4348</v>
      </c>
      <c r="E3468" t="s">
        <v>4800</v>
      </c>
    </row>
    <row r="3469" spans="1:6">
      <c r="A3469" t="s">
        <v>12664</v>
      </c>
      <c r="B3469" t="s">
        <v>21616</v>
      </c>
      <c r="C3469" t="s">
        <v>1840</v>
      </c>
      <c r="E3469" t="s">
        <v>12665</v>
      </c>
    </row>
    <row r="3470" spans="1:6">
      <c r="A3470" t="s">
        <v>1839</v>
      </c>
      <c r="B3470" t="s">
        <v>21330</v>
      </c>
      <c r="C3470" t="s">
        <v>1840</v>
      </c>
      <c r="E3470" t="s">
        <v>1841</v>
      </c>
      <c r="F3470" t="s">
        <v>1842</v>
      </c>
    </row>
    <row r="3471" spans="1:6">
      <c r="A3471" t="s">
        <v>16308</v>
      </c>
      <c r="B3471" t="s">
        <v>21333</v>
      </c>
      <c r="C3471" t="s">
        <v>16309</v>
      </c>
      <c r="D3471" t="s">
        <v>14465</v>
      </c>
      <c r="E3471" t="s">
        <v>16310</v>
      </c>
    </row>
    <row r="3472" spans="1:6">
      <c r="A3472" t="s">
        <v>3916</v>
      </c>
      <c r="B3472" t="s">
        <v>21325</v>
      </c>
      <c r="C3472" t="s">
        <v>1411</v>
      </c>
      <c r="E3472" t="s">
        <v>3917</v>
      </c>
    </row>
    <row r="3473" spans="1:6">
      <c r="A3473" t="s">
        <v>9321</v>
      </c>
      <c r="B3473" t="s">
        <v>21329</v>
      </c>
      <c r="C3473" t="s">
        <v>1411</v>
      </c>
      <c r="D3473" t="s">
        <v>9322</v>
      </c>
      <c r="E3473" t="s">
        <v>9323</v>
      </c>
    </row>
    <row r="3474" spans="1:6">
      <c r="A3474" t="s">
        <v>10505</v>
      </c>
      <c r="B3474" t="s">
        <v>21595</v>
      </c>
      <c r="C3474" t="s">
        <v>1411</v>
      </c>
      <c r="E3474" t="s">
        <v>10506</v>
      </c>
    </row>
    <row r="3475" spans="1:6">
      <c r="A3475" t="s">
        <v>1410</v>
      </c>
      <c r="B3475" t="s">
        <v>21330</v>
      </c>
      <c r="C3475" t="s">
        <v>1411</v>
      </c>
      <c r="E3475" t="s">
        <v>1412</v>
      </c>
    </row>
    <row r="3476" spans="1:6">
      <c r="A3476" t="s">
        <v>9421</v>
      </c>
      <c r="B3476" t="s">
        <v>21329</v>
      </c>
      <c r="C3476" t="s">
        <v>9422</v>
      </c>
      <c r="D3476" t="s">
        <v>404</v>
      </c>
      <c r="E3476" t="s">
        <v>9423</v>
      </c>
    </row>
    <row r="3477" spans="1:6">
      <c r="A3477" t="s">
        <v>5644</v>
      </c>
      <c r="B3477" t="s">
        <v>21419</v>
      </c>
      <c r="C3477" t="s">
        <v>5645</v>
      </c>
      <c r="E3477" t="s">
        <v>5646</v>
      </c>
      <c r="F3477" t="s">
        <v>5647</v>
      </c>
    </row>
    <row r="3478" spans="1:6">
      <c r="A3478" t="s">
        <v>8426</v>
      </c>
      <c r="B3478" t="s">
        <v>21329</v>
      </c>
      <c r="C3478" t="s">
        <v>5645</v>
      </c>
      <c r="E3478" t="s">
        <v>8427</v>
      </c>
      <c r="F3478" t="s">
        <v>8428</v>
      </c>
    </row>
    <row r="3479" spans="1:6">
      <c r="A3479" t="s">
        <v>10525</v>
      </c>
      <c r="B3479" t="s">
        <v>21596</v>
      </c>
      <c r="C3479" t="s">
        <v>10526</v>
      </c>
      <c r="D3479" t="s">
        <v>10527</v>
      </c>
      <c r="E3479" t="s">
        <v>10528</v>
      </c>
    </row>
    <row r="3480" spans="1:6">
      <c r="A3480" t="s">
        <v>17174</v>
      </c>
      <c r="B3480" t="s">
        <v>21333</v>
      </c>
      <c r="C3480" t="s">
        <v>10526</v>
      </c>
      <c r="D3480" t="s">
        <v>6413</v>
      </c>
      <c r="E3480" t="s">
        <v>17175</v>
      </c>
    </row>
    <row r="3481" spans="1:6">
      <c r="A3481" t="s">
        <v>5593</v>
      </c>
      <c r="B3481" t="s">
        <v>21419</v>
      </c>
      <c r="C3481" t="s">
        <v>1532</v>
      </c>
      <c r="D3481" t="s">
        <v>650</v>
      </c>
      <c r="E3481" t="s">
        <v>5594</v>
      </c>
      <c r="F3481" t="s">
        <v>5595</v>
      </c>
    </row>
    <row r="3482" spans="1:6">
      <c r="A3482" t="s">
        <v>11398</v>
      </c>
      <c r="B3482" t="s">
        <v>21331</v>
      </c>
      <c r="C3482" t="s">
        <v>1532</v>
      </c>
      <c r="E3482" t="s">
        <v>11399</v>
      </c>
    </row>
    <row r="3483" spans="1:6">
      <c r="A3483" t="s">
        <v>1531</v>
      </c>
      <c r="B3483" t="s">
        <v>21330</v>
      </c>
      <c r="C3483" t="s">
        <v>1532</v>
      </c>
      <c r="E3483" t="s">
        <v>1533</v>
      </c>
    </row>
    <row r="3484" spans="1:6">
      <c r="A3484" t="s">
        <v>5682</v>
      </c>
      <c r="B3484" t="s">
        <v>21419</v>
      </c>
      <c r="C3484" t="s">
        <v>5683</v>
      </c>
      <c r="E3484" t="s">
        <v>5684</v>
      </c>
    </row>
    <row r="3485" spans="1:6">
      <c r="A3485" t="s">
        <v>17510</v>
      </c>
      <c r="B3485" t="s">
        <v>21333</v>
      </c>
      <c r="C3485" t="s">
        <v>17511</v>
      </c>
      <c r="E3485" t="s">
        <v>17512</v>
      </c>
    </row>
    <row r="3486" spans="1:6">
      <c r="A3486" t="s">
        <v>10301</v>
      </c>
      <c r="B3486" t="s">
        <v>21590</v>
      </c>
      <c r="C3486" t="s">
        <v>10302</v>
      </c>
      <c r="D3486" t="s">
        <v>10303</v>
      </c>
      <c r="E3486" t="s">
        <v>10304</v>
      </c>
      <c r="F3486" t="s">
        <v>10305</v>
      </c>
    </row>
    <row r="3487" spans="1:6">
      <c r="A3487" t="s">
        <v>18695</v>
      </c>
      <c r="B3487" t="s">
        <v>21335</v>
      </c>
      <c r="C3487" t="s">
        <v>18696</v>
      </c>
      <c r="E3487" t="s">
        <v>18652</v>
      </c>
    </row>
    <row r="3488" spans="1:6">
      <c r="A3488" t="s">
        <v>18854</v>
      </c>
      <c r="B3488" t="s">
        <v>21335</v>
      </c>
      <c r="C3488" t="s">
        <v>18696</v>
      </c>
      <c r="E3488" t="s">
        <v>18300</v>
      </c>
    </row>
    <row r="3489" spans="1:6">
      <c r="A3489" t="s">
        <v>13368</v>
      </c>
      <c r="B3489" t="s">
        <v>21628</v>
      </c>
      <c r="C3489" t="s">
        <v>13369</v>
      </c>
      <c r="D3489" t="s">
        <v>13370</v>
      </c>
      <c r="E3489" t="s">
        <v>13371</v>
      </c>
    </row>
    <row r="3490" spans="1:6">
      <c r="A3490" t="s">
        <v>5296</v>
      </c>
      <c r="B3490" t="s">
        <v>21326</v>
      </c>
      <c r="C3490" t="s">
        <v>5297</v>
      </c>
      <c r="D3490" t="s">
        <v>5265</v>
      </c>
      <c r="E3490" t="s">
        <v>5298</v>
      </c>
    </row>
    <row r="3491" spans="1:6">
      <c r="A3491" t="s">
        <v>5795</v>
      </c>
      <c r="B3491" t="s">
        <v>21419</v>
      </c>
      <c r="C3491" t="s">
        <v>5297</v>
      </c>
      <c r="D3491" t="s">
        <v>5796</v>
      </c>
      <c r="E3491" t="s">
        <v>5797</v>
      </c>
      <c r="F3491" t="s">
        <v>5798</v>
      </c>
    </row>
    <row r="3492" spans="1:6">
      <c r="A3492" t="s">
        <v>9412</v>
      </c>
      <c r="B3492" t="s">
        <v>21329</v>
      </c>
      <c r="C3492" t="s">
        <v>5297</v>
      </c>
      <c r="E3492" t="s">
        <v>9413</v>
      </c>
    </row>
    <row r="3493" spans="1:6">
      <c r="A3493" t="s">
        <v>10791</v>
      </c>
      <c r="B3493" t="s">
        <v>21595</v>
      </c>
      <c r="C3493" t="s">
        <v>5297</v>
      </c>
      <c r="E3493" t="s">
        <v>10792</v>
      </c>
    </row>
    <row r="3494" spans="1:6">
      <c r="A3494" t="s">
        <v>9210</v>
      </c>
      <c r="B3494" t="s">
        <v>21329</v>
      </c>
      <c r="C3494" t="s">
        <v>9211</v>
      </c>
      <c r="E3494" t="s">
        <v>9212</v>
      </c>
    </row>
    <row r="3495" spans="1:6">
      <c r="A3495" t="s">
        <v>5689</v>
      </c>
      <c r="B3495" t="s">
        <v>21419</v>
      </c>
      <c r="C3495" t="s">
        <v>5690</v>
      </c>
      <c r="D3495" t="s">
        <v>627</v>
      </c>
      <c r="E3495" t="s">
        <v>5691</v>
      </c>
      <c r="F3495" t="s">
        <v>5692</v>
      </c>
    </row>
    <row r="3496" spans="1:6">
      <c r="A3496" t="s">
        <v>9022</v>
      </c>
      <c r="B3496" t="s">
        <v>21329</v>
      </c>
      <c r="C3496" t="s">
        <v>9023</v>
      </c>
      <c r="E3496" t="s">
        <v>9024</v>
      </c>
    </row>
    <row r="3497" spans="1:6">
      <c r="A3497" t="s">
        <v>17621</v>
      </c>
      <c r="B3497" t="s">
        <v>21333</v>
      </c>
      <c r="C3497" t="s">
        <v>9023</v>
      </c>
      <c r="D3497" t="s">
        <v>6413</v>
      </c>
      <c r="E3497" t="s">
        <v>17622</v>
      </c>
    </row>
    <row r="3498" spans="1:6">
      <c r="A3498" t="s">
        <v>7554</v>
      </c>
      <c r="B3498" t="s">
        <v>21507</v>
      </c>
      <c r="C3498" t="s">
        <v>7555</v>
      </c>
      <c r="E3498" t="s">
        <v>409</v>
      </c>
      <c r="F3498" t="s">
        <v>7556</v>
      </c>
    </row>
    <row r="3499" spans="1:6">
      <c r="A3499" t="s">
        <v>8611</v>
      </c>
      <c r="B3499" t="s">
        <v>21329</v>
      </c>
      <c r="C3499" t="s">
        <v>7555</v>
      </c>
      <c r="E3499" t="s">
        <v>8612</v>
      </c>
    </row>
    <row r="3500" spans="1:6">
      <c r="A3500" t="s">
        <v>10548</v>
      </c>
      <c r="B3500" t="s">
        <v>21595</v>
      </c>
      <c r="C3500" t="s">
        <v>1821</v>
      </c>
      <c r="E3500" t="s">
        <v>10549</v>
      </c>
    </row>
    <row r="3501" spans="1:6">
      <c r="A3501" t="s">
        <v>11397</v>
      </c>
      <c r="B3501" t="s">
        <v>21609</v>
      </c>
      <c r="C3501" t="s">
        <v>1821</v>
      </c>
      <c r="D3501" t="s">
        <v>404</v>
      </c>
      <c r="E3501" t="s">
        <v>1822</v>
      </c>
    </row>
    <row r="3502" spans="1:6">
      <c r="A3502" t="s">
        <v>9710</v>
      </c>
      <c r="B3502" t="s">
        <v>21329</v>
      </c>
      <c r="C3502" t="s">
        <v>9711</v>
      </c>
      <c r="E3502" t="s">
        <v>9712</v>
      </c>
      <c r="F3502" t="s">
        <v>9713</v>
      </c>
    </row>
    <row r="3503" spans="1:6">
      <c r="A3503" t="s">
        <v>3841</v>
      </c>
      <c r="B3503" t="s">
        <v>21325</v>
      </c>
      <c r="C3503" t="s">
        <v>1287</v>
      </c>
      <c r="E3503" t="s">
        <v>3842</v>
      </c>
    </row>
    <row r="3504" spans="1:6">
      <c r="A3504" t="s">
        <v>9222</v>
      </c>
      <c r="B3504" t="s">
        <v>21543</v>
      </c>
      <c r="C3504" t="s">
        <v>1287</v>
      </c>
      <c r="E3504" t="s">
        <v>9223</v>
      </c>
      <c r="F3504" t="s">
        <v>9224</v>
      </c>
    </row>
    <row r="3505" spans="1:9">
      <c r="A3505" t="s">
        <v>1286</v>
      </c>
      <c r="B3505" t="s">
        <v>21330</v>
      </c>
      <c r="C3505" t="s">
        <v>1287</v>
      </c>
      <c r="D3505" t="s">
        <v>1288</v>
      </c>
      <c r="E3505" t="s">
        <v>1289</v>
      </c>
      <c r="F3505" t="s">
        <v>1290</v>
      </c>
    </row>
    <row r="3506" spans="1:9">
      <c r="A3506" t="s">
        <v>17718</v>
      </c>
      <c r="B3506" t="s">
        <v>21333</v>
      </c>
      <c r="C3506" t="s">
        <v>1287</v>
      </c>
      <c r="D3506" t="s">
        <v>6413</v>
      </c>
      <c r="E3506" t="s">
        <v>17719</v>
      </c>
    </row>
    <row r="3507" spans="1:9">
      <c r="A3507" t="s">
        <v>18534</v>
      </c>
      <c r="B3507" t="s">
        <v>21335</v>
      </c>
      <c r="C3507" t="s">
        <v>1287</v>
      </c>
      <c r="D3507" t="s">
        <v>2209</v>
      </c>
      <c r="E3507" t="s">
        <v>18260</v>
      </c>
    </row>
    <row r="3508" spans="1:9">
      <c r="A3508" t="s">
        <v>9831</v>
      </c>
      <c r="B3508" t="s">
        <v>21384</v>
      </c>
      <c r="C3508" t="s">
        <v>1959</v>
      </c>
      <c r="E3508" t="s">
        <v>1960</v>
      </c>
    </row>
    <row r="3509" spans="1:9">
      <c r="A3509" t="s">
        <v>13281</v>
      </c>
      <c r="B3509" t="s">
        <v>21628</v>
      </c>
      <c r="C3509" t="s">
        <v>1959</v>
      </c>
      <c r="D3509" t="s">
        <v>13282</v>
      </c>
      <c r="E3509" t="s">
        <v>13283</v>
      </c>
      <c r="F3509" t="s">
        <v>13284</v>
      </c>
    </row>
    <row r="3510" spans="1:9">
      <c r="A3510" t="s">
        <v>10210</v>
      </c>
      <c r="B3510" t="s">
        <v>21590</v>
      </c>
      <c r="C3510" t="s">
        <v>10211</v>
      </c>
      <c r="E3510" t="s">
        <v>10212</v>
      </c>
      <c r="F3510" t="s">
        <v>10213</v>
      </c>
    </row>
    <row r="3511" spans="1:9">
      <c r="A3511" t="s">
        <v>10639</v>
      </c>
      <c r="B3511" t="s">
        <v>21595</v>
      </c>
      <c r="C3511" t="s">
        <v>2242</v>
      </c>
      <c r="D3511" t="s">
        <v>10640</v>
      </c>
      <c r="E3511" t="s">
        <v>10641</v>
      </c>
      <c r="F3511" t="s">
        <v>10642</v>
      </c>
    </row>
    <row r="3512" spans="1:9">
      <c r="A3512" t="s">
        <v>11293</v>
      </c>
      <c r="B3512" t="s">
        <v>21605</v>
      </c>
      <c r="C3512" t="s">
        <v>2242</v>
      </c>
      <c r="D3512" t="s">
        <v>10640</v>
      </c>
      <c r="E3512" t="s">
        <v>11294</v>
      </c>
      <c r="F3512" t="s">
        <v>10642</v>
      </c>
    </row>
    <row r="3513" spans="1:9">
      <c r="A3513" t="s">
        <v>2241</v>
      </c>
      <c r="B3513" t="s">
        <v>21330</v>
      </c>
      <c r="C3513" t="s">
        <v>2242</v>
      </c>
      <c r="E3513" t="s">
        <v>2243</v>
      </c>
    </row>
    <row r="3514" spans="1:9">
      <c r="A3514" t="s">
        <v>9131</v>
      </c>
      <c r="B3514" t="s">
        <v>21329</v>
      </c>
      <c r="C3514" t="s">
        <v>9132</v>
      </c>
      <c r="E3514" t="s">
        <v>9133</v>
      </c>
    </row>
    <row r="3515" spans="1:9">
      <c r="A3515" t="s">
        <v>10321</v>
      </c>
      <c r="B3515" t="s">
        <v>21590</v>
      </c>
      <c r="C3515" t="s">
        <v>9132</v>
      </c>
      <c r="E3515" t="s">
        <v>10322</v>
      </c>
      <c r="F3515" t="s">
        <v>21591</v>
      </c>
    </row>
    <row r="3516" spans="1:9">
      <c r="A3516" t="s">
        <v>20716</v>
      </c>
      <c r="B3516" t="s">
        <v>21324</v>
      </c>
      <c r="C3516" t="s">
        <v>10238</v>
      </c>
      <c r="E3516" t="s">
        <v>20717</v>
      </c>
    </row>
    <row r="3517" spans="1:9">
      <c r="A3517" t="s">
        <v>10237</v>
      </c>
      <c r="B3517" t="s">
        <v>21590</v>
      </c>
      <c r="C3517" t="s">
        <v>10238</v>
      </c>
      <c r="D3517" t="s">
        <v>10239</v>
      </c>
      <c r="E3517" t="s">
        <v>10240</v>
      </c>
      <c r="F3517" t="s">
        <v>10241</v>
      </c>
    </row>
    <row r="3518" spans="1:9">
      <c r="A3518" t="s">
        <v>641</v>
      </c>
      <c r="B3518" t="s">
        <v>21330</v>
      </c>
      <c r="C3518" t="s">
        <v>642</v>
      </c>
      <c r="E3518" t="s">
        <v>114</v>
      </c>
    </row>
    <row r="3519" spans="1:9">
      <c r="A3519" t="s">
        <v>10565</v>
      </c>
      <c r="B3519" t="s">
        <v>21595</v>
      </c>
      <c r="C3519" t="s">
        <v>642</v>
      </c>
      <c r="E3519" t="s">
        <v>10566</v>
      </c>
    </row>
    <row r="3520" spans="1:9">
      <c r="A3520" t="s">
        <v>10176</v>
      </c>
      <c r="B3520" t="s">
        <v>21590</v>
      </c>
      <c r="C3520" t="s">
        <v>10177</v>
      </c>
      <c r="D3520" t="s">
        <v>10178</v>
      </c>
      <c r="E3520" t="s">
        <v>10179</v>
      </c>
      <c r="F3520" t="s">
        <v>10180</v>
      </c>
      <c r="H3520" t="e">
        <f>- provide estimates For tasks  I have in some cases assigned time estimates.  Feel free to change them. Please be generous in estimating the time. this is our first look at all of this. No need to come up with a detail plan at this time.  There will be a master project plan, which is what I mail, the master plan will only contain start and finish times  For the various tasks.  all of you will be responsible For maintaining detailed individual plans For the projects.    Agenda</f>
        <v>#NAME?</v>
      </c>
      <c r="I3520" t="s">
        <v>10181</v>
      </c>
    </row>
    <row r="3521" spans="1:12">
      <c r="A3521" t="s">
        <v>20812</v>
      </c>
      <c r="B3521" t="s">
        <v>21350</v>
      </c>
      <c r="C3521" t="s">
        <v>20813</v>
      </c>
      <c r="E3521" t="s">
        <v>20814</v>
      </c>
    </row>
    <row r="3522" spans="1:12">
      <c r="A3522" t="s">
        <v>19091</v>
      </c>
      <c r="B3522" t="s">
        <v>21335</v>
      </c>
      <c r="C3522" t="s">
        <v>19092</v>
      </c>
      <c r="E3522" t="s">
        <v>18300</v>
      </c>
    </row>
    <row r="3523" spans="1:12">
      <c r="A3523" t="s">
        <v>9246</v>
      </c>
      <c r="B3523" t="s">
        <v>21329</v>
      </c>
      <c r="C3523" t="s">
        <v>9247</v>
      </c>
      <c r="D3523" t="s">
        <v>597</v>
      </c>
      <c r="E3523" t="s">
        <v>9167</v>
      </c>
    </row>
    <row r="3524" spans="1:12">
      <c r="A3524" t="s">
        <v>15759</v>
      </c>
      <c r="B3524" t="s">
        <v>21333</v>
      </c>
      <c r="C3524" t="s">
        <v>9247</v>
      </c>
      <c r="D3524" t="s">
        <v>422</v>
      </c>
      <c r="E3524" t="s">
        <v>15760</v>
      </c>
    </row>
    <row r="3525" spans="1:12">
      <c r="A3525" t="s">
        <v>3764</v>
      </c>
      <c r="B3525" t="s">
        <v>21325</v>
      </c>
      <c r="C3525" t="s">
        <v>3765</v>
      </c>
      <c r="E3525" t="s">
        <v>3766</v>
      </c>
    </row>
    <row r="3526" spans="1:12">
      <c r="A3526" t="s">
        <v>17073</v>
      </c>
      <c r="B3526" t="s">
        <v>21333</v>
      </c>
      <c r="C3526" t="s">
        <v>3765</v>
      </c>
      <c r="E3526" t="s">
        <v>17074</v>
      </c>
    </row>
    <row r="3527" spans="1:12">
      <c r="A3527" t="s">
        <v>10752</v>
      </c>
      <c r="B3527" t="s">
        <v>21550</v>
      </c>
      <c r="C3527" t="s">
        <v>1513</v>
      </c>
      <c r="D3527" t="s">
        <v>1458</v>
      </c>
      <c r="E3527" t="s">
        <v>1514</v>
      </c>
      <c r="F3527" t="s">
        <v>1515</v>
      </c>
    </row>
    <row r="3528" spans="1:12">
      <c r="A3528" t="s">
        <v>10728</v>
      </c>
      <c r="B3528" t="s">
        <v>21595</v>
      </c>
      <c r="C3528" t="s">
        <v>2365</v>
      </c>
      <c r="E3528" t="s">
        <v>10683</v>
      </c>
    </row>
    <row r="3529" spans="1:12">
      <c r="A3529" t="s">
        <v>2364</v>
      </c>
      <c r="B3529" t="s">
        <v>21330</v>
      </c>
      <c r="C3529" t="s">
        <v>2365</v>
      </c>
      <c r="E3529" t="s">
        <v>2366</v>
      </c>
    </row>
    <row r="3530" spans="1:12">
      <c r="A3530" t="s">
        <v>11094</v>
      </c>
      <c r="B3530" t="s">
        <v>21601</v>
      </c>
      <c r="C3530" t="s">
        <v>11095</v>
      </c>
      <c r="D3530" t="s">
        <v>2765</v>
      </c>
      <c r="E3530" t="s">
        <v>10953</v>
      </c>
      <c r="F3530" t="s">
        <v>11096</v>
      </c>
    </row>
    <row r="3531" spans="1:12">
      <c r="A3531" t="s">
        <v>7483</v>
      </c>
      <c r="B3531" t="s">
        <v>21513</v>
      </c>
      <c r="C3531" t="s">
        <v>7484</v>
      </c>
      <c r="D3531" t="s">
        <v>160</v>
      </c>
      <c r="E3531" t="s">
        <v>7485</v>
      </c>
    </row>
    <row r="3532" spans="1:12">
      <c r="A3532" t="s">
        <v>8926</v>
      </c>
      <c r="B3532" t="s">
        <v>21329</v>
      </c>
      <c r="C3532" t="s">
        <v>8927</v>
      </c>
      <c r="E3532" t="s">
        <v>8928</v>
      </c>
      <c r="F3532" t="s">
        <v>8929</v>
      </c>
    </row>
    <row r="3533" spans="1:12">
      <c r="A3533" t="s">
        <v>3676</v>
      </c>
      <c r="B3533" t="s">
        <v>21325</v>
      </c>
      <c r="C3533" t="s">
        <v>2097</v>
      </c>
      <c r="E3533" t="s">
        <v>3677</v>
      </c>
    </row>
    <row r="3534" spans="1:12">
      <c r="A3534" t="s">
        <v>9193</v>
      </c>
      <c r="B3534" t="s">
        <v>21329</v>
      </c>
      <c r="C3534" t="s">
        <v>2097</v>
      </c>
      <c r="D3534" t="s">
        <v>745</v>
      </c>
      <c r="E3534" t="s">
        <v>9098</v>
      </c>
    </row>
    <row r="3535" spans="1:12">
      <c r="A3535" t="s">
        <v>15561</v>
      </c>
      <c r="B3535" t="s">
        <v>21333</v>
      </c>
      <c r="C3535" t="s">
        <v>2097</v>
      </c>
      <c r="E3535" t="s">
        <v>15562</v>
      </c>
      <c r="F3535" t="s">
        <v>15563</v>
      </c>
    </row>
    <row r="3536" spans="1:12">
      <c r="A3536" t="s">
        <v>2096</v>
      </c>
      <c r="B3536" t="s">
        <v>21330</v>
      </c>
      <c r="C3536" t="s">
        <v>2097</v>
      </c>
      <c r="E3536" t="s">
        <v>2098</v>
      </c>
      <c r="F3536" t="s">
        <v>2099</v>
      </c>
      <c r="G3536" t="s">
        <v>1714</v>
      </c>
      <c r="H3536" t="s">
        <v>2100</v>
      </c>
      <c r="I3536" t="s">
        <v>2101</v>
      </c>
      <c r="J3536" t="s">
        <v>2102</v>
      </c>
      <c r="K3536" t="s">
        <v>2103</v>
      </c>
      <c r="L3536" t="s">
        <v>2104</v>
      </c>
    </row>
    <row r="3537" spans="1:24">
      <c r="A3537" t="s">
        <v>19913</v>
      </c>
      <c r="B3537" t="s">
        <v>21335</v>
      </c>
      <c r="C3537" t="s">
        <v>2097</v>
      </c>
      <c r="E3537" t="s">
        <v>1423</v>
      </c>
    </row>
    <row r="3538" spans="1:24">
      <c r="A3538" t="s">
        <v>3585</v>
      </c>
      <c r="B3538" t="s">
        <v>21325</v>
      </c>
      <c r="C3538" t="s">
        <v>1393</v>
      </c>
      <c r="E3538" t="s">
        <v>3586</v>
      </c>
    </row>
    <row r="3539" spans="1:24">
      <c r="A3539" t="s">
        <v>8668</v>
      </c>
      <c r="B3539" t="s">
        <v>21329</v>
      </c>
      <c r="C3539" t="s">
        <v>1393</v>
      </c>
      <c r="E3539" t="s">
        <v>8669</v>
      </c>
    </row>
    <row r="3540" spans="1:24">
      <c r="A3540" t="s">
        <v>9794</v>
      </c>
      <c r="B3540" t="s">
        <v>21572</v>
      </c>
      <c r="C3540" t="s">
        <v>1393</v>
      </c>
      <c r="D3540" t="s">
        <v>404</v>
      </c>
      <c r="E3540" t="s">
        <v>9795</v>
      </c>
      <c r="F3540" t="s">
        <v>9796</v>
      </c>
      <c r="G3540" t="s">
        <v>1714</v>
      </c>
      <c r="H3540" t="s">
        <v>9797</v>
      </c>
      <c r="I3540" t="s">
        <v>9798</v>
      </c>
      <c r="J3540" t="s">
        <v>9799</v>
      </c>
      <c r="K3540" t="s">
        <v>9800</v>
      </c>
      <c r="L3540" t="s">
        <v>9801</v>
      </c>
      <c r="M3540" t="s">
        <v>9802</v>
      </c>
      <c r="N3540" t="s">
        <v>1714</v>
      </c>
      <c r="O3540" t="s">
        <v>9803</v>
      </c>
      <c r="P3540" t="s">
        <v>9804</v>
      </c>
      <c r="Q3540" t="s">
        <v>9800</v>
      </c>
      <c r="R3540" t="s">
        <v>9805</v>
      </c>
      <c r="S3540" t="s">
        <v>9806</v>
      </c>
      <c r="T3540" t="s">
        <v>1714</v>
      </c>
      <c r="U3540" t="s">
        <v>9807</v>
      </c>
      <c r="V3540" t="s">
        <v>9808</v>
      </c>
    </row>
    <row r="3541" spans="1:24">
      <c r="A3541" t="s">
        <v>1392</v>
      </c>
      <c r="B3541" t="s">
        <v>21330</v>
      </c>
      <c r="C3541" t="s">
        <v>1393</v>
      </c>
      <c r="E3541" t="s">
        <v>1394</v>
      </c>
    </row>
    <row r="3542" spans="1:24">
      <c r="A3542" t="s">
        <v>9541</v>
      </c>
      <c r="B3542" t="s">
        <v>21406</v>
      </c>
      <c r="C3542" t="s">
        <v>1974</v>
      </c>
      <c r="D3542" t="s">
        <v>404</v>
      </c>
      <c r="E3542" t="s">
        <v>1975</v>
      </c>
      <c r="F3542" t="s">
        <v>1976</v>
      </c>
    </row>
    <row r="3543" spans="1:24">
      <c r="A3543" t="s">
        <v>9463</v>
      </c>
      <c r="B3543" t="s">
        <v>21544</v>
      </c>
      <c r="C3543" t="s">
        <v>9464</v>
      </c>
      <c r="D3543" t="s">
        <v>9465</v>
      </c>
      <c r="E3543" t="s">
        <v>9466</v>
      </c>
      <c r="F3543" t="s">
        <v>9467</v>
      </c>
      <c r="G3543" t="s">
        <v>9468</v>
      </c>
      <c r="H3543" t="s">
        <v>9469</v>
      </c>
      <c r="I3543" t="s">
        <v>9470</v>
      </c>
      <c r="J3543" t="s">
        <v>9471</v>
      </c>
      <c r="K3543" t="s">
        <v>9472</v>
      </c>
      <c r="L3543" t="s">
        <v>9473</v>
      </c>
      <c r="M3543" t="s">
        <v>9474</v>
      </c>
      <c r="N3543" t="s">
        <v>9475</v>
      </c>
      <c r="O3543" t="s">
        <v>9476</v>
      </c>
      <c r="P3543" t="s">
        <v>9477</v>
      </c>
      <c r="Q3543" t="s">
        <v>9478</v>
      </c>
      <c r="R3543" t="s">
        <v>9479</v>
      </c>
      <c r="S3543" t="s">
        <v>9480</v>
      </c>
      <c r="T3543" t="s">
        <v>9481</v>
      </c>
      <c r="U3543" t="s">
        <v>9482</v>
      </c>
      <c r="V3543" t="s">
        <v>9483</v>
      </c>
      <c r="W3543" t="s">
        <v>9484</v>
      </c>
      <c r="X3543" t="s">
        <v>21560</v>
      </c>
    </row>
    <row r="3544" spans="1:24">
      <c r="A3544" t="s">
        <v>18968</v>
      </c>
      <c r="B3544" t="s">
        <v>21335</v>
      </c>
      <c r="C3544" t="s">
        <v>18969</v>
      </c>
      <c r="E3544" t="s">
        <v>18300</v>
      </c>
    </row>
    <row r="3545" spans="1:24">
      <c r="A3545" t="s">
        <v>6003</v>
      </c>
      <c r="B3545" t="s">
        <v>21451</v>
      </c>
      <c r="C3545" t="s">
        <v>6004</v>
      </c>
      <c r="E3545" t="s">
        <v>6005</v>
      </c>
    </row>
    <row r="3546" spans="1:24">
      <c r="A3546" t="s">
        <v>21103</v>
      </c>
      <c r="B3546" t="s">
        <v>21350</v>
      </c>
      <c r="C3546" t="s">
        <v>21104</v>
      </c>
      <c r="E3546" t="s">
        <v>21105</v>
      </c>
    </row>
    <row r="3547" spans="1:24">
      <c r="A3547" t="s">
        <v>4567</v>
      </c>
      <c r="B3547" t="s">
        <v>21401</v>
      </c>
      <c r="C3547" t="s">
        <v>4568</v>
      </c>
      <c r="E3547" t="s">
        <v>4569</v>
      </c>
    </row>
    <row r="3548" spans="1:24">
      <c r="A3548" t="s">
        <v>3513</v>
      </c>
      <c r="B3548" t="s">
        <v>21325</v>
      </c>
      <c r="C3548" t="s">
        <v>3514</v>
      </c>
      <c r="E3548" t="s">
        <v>3515</v>
      </c>
    </row>
    <row r="3549" spans="1:24">
      <c r="A3549" t="s">
        <v>3396</v>
      </c>
      <c r="B3549" t="s">
        <v>21325</v>
      </c>
      <c r="C3549" t="s">
        <v>3397</v>
      </c>
      <c r="E3549" t="s">
        <v>3398</v>
      </c>
    </row>
    <row r="3550" spans="1:24">
      <c r="A3550" t="s">
        <v>20531</v>
      </c>
      <c r="B3550" t="s">
        <v>21323</v>
      </c>
      <c r="C3550" t="s">
        <v>20532</v>
      </c>
      <c r="E3550" t="s">
        <v>3157</v>
      </c>
    </row>
    <row r="3551" spans="1:24">
      <c r="A3551" t="s">
        <v>18669</v>
      </c>
      <c r="B3551" t="s">
        <v>21335</v>
      </c>
      <c r="C3551" t="s">
        <v>18670</v>
      </c>
      <c r="E3551" t="s">
        <v>1100</v>
      </c>
      <c r="F3551" t="s">
        <v>18262</v>
      </c>
    </row>
    <row r="3552" spans="1:24">
      <c r="A3552" t="s">
        <v>4448</v>
      </c>
      <c r="B3552" t="s">
        <v>21401</v>
      </c>
      <c r="C3552" t="s">
        <v>4449</v>
      </c>
      <c r="E3552" t="s">
        <v>4450</v>
      </c>
    </row>
    <row r="3553" spans="1:6">
      <c r="A3553" t="s">
        <v>7732</v>
      </c>
      <c r="B3553" t="s">
        <v>21519</v>
      </c>
      <c r="C3553" t="s">
        <v>7733</v>
      </c>
      <c r="E3553" t="s">
        <v>7734</v>
      </c>
    </row>
    <row r="3554" spans="1:6">
      <c r="A3554" t="s">
        <v>20120</v>
      </c>
      <c r="B3554" t="s">
        <v>21335</v>
      </c>
      <c r="C3554" t="s">
        <v>20121</v>
      </c>
      <c r="E3554" t="s">
        <v>18345</v>
      </c>
    </row>
    <row r="3555" spans="1:6">
      <c r="A3555" t="s">
        <v>19362</v>
      </c>
      <c r="B3555" t="s">
        <v>21335</v>
      </c>
      <c r="C3555" t="s">
        <v>19363</v>
      </c>
      <c r="E3555" t="s">
        <v>18323</v>
      </c>
    </row>
    <row r="3556" spans="1:6">
      <c r="A3556" t="s">
        <v>18802</v>
      </c>
      <c r="B3556" t="s">
        <v>21335</v>
      </c>
      <c r="C3556" t="s">
        <v>18803</v>
      </c>
      <c r="E3556" t="s">
        <v>18252</v>
      </c>
    </row>
    <row r="3557" spans="1:6">
      <c r="A3557" t="s">
        <v>4328</v>
      </c>
      <c r="B3557" t="s">
        <v>21401</v>
      </c>
      <c r="C3557" t="s">
        <v>4329</v>
      </c>
      <c r="E3557" t="s">
        <v>4330</v>
      </c>
    </row>
    <row r="3558" spans="1:6">
      <c r="A3558" t="s">
        <v>18919</v>
      </c>
      <c r="B3558" t="s">
        <v>21335</v>
      </c>
      <c r="C3558" t="s">
        <v>18920</v>
      </c>
      <c r="E3558" t="s">
        <v>18921</v>
      </c>
    </row>
    <row r="3559" spans="1:6">
      <c r="A3559" t="s">
        <v>20567</v>
      </c>
      <c r="B3559" t="s">
        <v>21323</v>
      </c>
      <c r="C3559" t="s">
        <v>20568</v>
      </c>
      <c r="E3559" t="s">
        <v>3157</v>
      </c>
    </row>
    <row r="3560" spans="1:6">
      <c r="A3560" t="s">
        <v>13197</v>
      </c>
      <c r="B3560" t="s">
        <v>21628</v>
      </c>
      <c r="C3560" t="s">
        <v>13198</v>
      </c>
      <c r="D3560" t="s">
        <v>13199</v>
      </c>
      <c r="E3560" t="s">
        <v>13200</v>
      </c>
    </row>
    <row r="3561" spans="1:6">
      <c r="A3561" t="s">
        <v>5267</v>
      </c>
      <c r="B3561" t="s">
        <v>21326</v>
      </c>
      <c r="C3561" t="s">
        <v>5268</v>
      </c>
      <c r="E3561" t="s">
        <v>5269</v>
      </c>
    </row>
    <row r="3562" spans="1:6">
      <c r="A3562" t="s">
        <v>13124</v>
      </c>
      <c r="B3562" t="s">
        <v>21628</v>
      </c>
      <c r="C3562" t="s">
        <v>13125</v>
      </c>
      <c r="D3562" t="s">
        <v>13126</v>
      </c>
      <c r="E3562" t="s">
        <v>13127</v>
      </c>
      <c r="F3562" t="s">
        <v>13128</v>
      </c>
    </row>
    <row r="3563" spans="1:6">
      <c r="A3563" t="s">
        <v>925</v>
      </c>
      <c r="B3563" t="s">
        <v>21330</v>
      </c>
      <c r="C3563" t="s">
        <v>926</v>
      </c>
      <c r="E3563" t="s">
        <v>927</v>
      </c>
      <c r="F3563" t="s">
        <v>928</v>
      </c>
    </row>
    <row r="3564" spans="1:6">
      <c r="A3564" t="s">
        <v>15166</v>
      </c>
      <c r="B3564" t="s">
        <v>21333</v>
      </c>
      <c r="C3564" t="s">
        <v>926</v>
      </c>
      <c r="D3564" t="s">
        <v>6413</v>
      </c>
      <c r="E3564" t="s">
        <v>15167</v>
      </c>
    </row>
    <row r="3565" spans="1:6">
      <c r="A3565" t="s">
        <v>15932</v>
      </c>
      <c r="B3565" t="s">
        <v>21333</v>
      </c>
      <c r="C3565" t="s">
        <v>926</v>
      </c>
      <c r="D3565" t="s">
        <v>6413</v>
      </c>
      <c r="E3565" t="s">
        <v>15933</v>
      </c>
    </row>
    <row r="3566" spans="1:6">
      <c r="A3566" t="s">
        <v>1807</v>
      </c>
      <c r="B3566" t="s">
        <v>21330</v>
      </c>
      <c r="C3566" t="s">
        <v>1808</v>
      </c>
      <c r="D3566" t="s">
        <v>1809</v>
      </c>
      <c r="E3566" t="s">
        <v>1810</v>
      </c>
      <c r="F3566" t="s">
        <v>1811</v>
      </c>
    </row>
    <row r="3567" spans="1:6">
      <c r="A3567" t="s">
        <v>20726</v>
      </c>
      <c r="B3567" t="s">
        <v>21348</v>
      </c>
      <c r="C3567" t="s">
        <v>1628</v>
      </c>
      <c r="D3567" t="s">
        <v>160</v>
      </c>
      <c r="E3567" t="s">
        <v>456</v>
      </c>
    </row>
    <row r="3568" spans="1:6">
      <c r="A3568" t="s">
        <v>9622</v>
      </c>
      <c r="B3568" t="s">
        <v>21329</v>
      </c>
      <c r="C3568" t="s">
        <v>1628</v>
      </c>
      <c r="D3568" t="s">
        <v>7142</v>
      </c>
      <c r="E3568" t="s">
        <v>9455</v>
      </c>
    </row>
    <row r="3569" spans="1:6">
      <c r="A3569" t="s">
        <v>10750</v>
      </c>
      <c r="B3569" t="s">
        <v>21595</v>
      </c>
      <c r="C3569" t="s">
        <v>1628</v>
      </c>
      <c r="E3569" t="s">
        <v>10751</v>
      </c>
    </row>
    <row r="3570" spans="1:6">
      <c r="A3570" t="s">
        <v>4115</v>
      </c>
      <c r="B3570" t="s">
        <v>21325</v>
      </c>
      <c r="C3570" t="s">
        <v>786</v>
      </c>
      <c r="E3570" t="s">
        <v>4116</v>
      </c>
    </row>
    <row r="3571" spans="1:6">
      <c r="A3571" t="s">
        <v>785</v>
      </c>
      <c r="B3571" t="s">
        <v>21402</v>
      </c>
      <c r="C3571" t="s">
        <v>786</v>
      </c>
      <c r="D3571" t="s">
        <v>787</v>
      </c>
      <c r="E3571" t="s">
        <v>788</v>
      </c>
    </row>
    <row r="3572" spans="1:6">
      <c r="A3572" t="s">
        <v>9785</v>
      </c>
      <c r="B3572" t="s">
        <v>21572</v>
      </c>
      <c r="C3572" t="s">
        <v>9786</v>
      </c>
      <c r="D3572" t="s">
        <v>575</v>
      </c>
      <c r="E3572" t="s">
        <v>9787</v>
      </c>
    </row>
    <row r="3573" spans="1:6">
      <c r="A3573" t="s">
        <v>1638</v>
      </c>
      <c r="B3573" t="s">
        <v>21330</v>
      </c>
      <c r="C3573" t="s">
        <v>1639</v>
      </c>
      <c r="D3573" t="s">
        <v>1640</v>
      </c>
      <c r="E3573" t="s">
        <v>1641</v>
      </c>
      <c r="F3573" t="s">
        <v>1642</v>
      </c>
    </row>
    <row r="3574" spans="1:6">
      <c r="A3574" t="s">
        <v>13056</v>
      </c>
      <c r="B3574" t="s">
        <v>21628</v>
      </c>
      <c r="C3574" t="s">
        <v>1639</v>
      </c>
      <c r="D3574" t="s">
        <v>13057</v>
      </c>
      <c r="E3574" t="s">
        <v>13058</v>
      </c>
      <c r="F3574" t="s">
        <v>12929</v>
      </c>
    </row>
    <row r="3575" spans="1:6">
      <c r="A3575" t="s">
        <v>9079</v>
      </c>
      <c r="B3575" t="s">
        <v>21546</v>
      </c>
      <c r="C3575" t="s">
        <v>9080</v>
      </c>
      <c r="D3575" t="s">
        <v>178</v>
      </c>
      <c r="E3575" t="s">
        <v>8455</v>
      </c>
    </row>
    <row r="3576" spans="1:6">
      <c r="A3576" t="s">
        <v>20929</v>
      </c>
      <c r="B3576" t="s">
        <v>21353</v>
      </c>
      <c r="C3576" t="s">
        <v>8042</v>
      </c>
      <c r="D3576" t="s">
        <v>8043</v>
      </c>
      <c r="E3576" t="s">
        <v>8044</v>
      </c>
      <c r="F3576" t="s">
        <v>8045</v>
      </c>
    </row>
    <row r="3577" spans="1:6">
      <c r="A3577" t="s">
        <v>20884</v>
      </c>
      <c r="B3577" t="s">
        <v>21361</v>
      </c>
      <c r="C3577" t="s">
        <v>1145</v>
      </c>
      <c r="D3577" t="s">
        <v>650</v>
      </c>
      <c r="E3577" t="s">
        <v>10406</v>
      </c>
      <c r="F3577" t="s">
        <v>10407</v>
      </c>
    </row>
    <row r="3578" spans="1:6">
      <c r="A3578" t="s">
        <v>8925</v>
      </c>
      <c r="B3578" t="s">
        <v>21402</v>
      </c>
      <c r="C3578" t="s">
        <v>1145</v>
      </c>
      <c r="D3578" t="s">
        <v>302</v>
      </c>
      <c r="E3578" t="s">
        <v>1378</v>
      </c>
    </row>
    <row r="3579" spans="1:6">
      <c r="A3579" t="s">
        <v>1144</v>
      </c>
      <c r="B3579" t="s">
        <v>21556</v>
      </c>
      <c r="C3579" t="s">
        <v>1145</v>
      </c>
      <c r="D3579" t="s">
        <v>291</v>
      </c>
      <c r="E3579" t="s">
        <v>1146</v>
      </c>
    </row>
    <row r="3580" spans="1:6">
      <c r="A3580" t="s">
        <v>12654</v>
      </c>
      <c r="B3580" t="s">
        <v>21616</v>
      </c>
      <c r="C3580" t="s">
        <v>1145</v>
      </c>
      <c r="E3580" t="s">
        <v>12655</v>
      </c>
    </row>
    <row r="3581" spans="1:6">
      <c r="A3581" t="s">
        <v>10358</v>
      </c>
      <c r="B3581" t="s">
        <v>21590</v>
      </c>
      <c r="C3581" t="s">
        <v>10359</v>
      </c>
      <c r="E3581" t="s">
        <v>10360</v>
      </c>
    </row>
    <row r="3582" spans="1:6">
      <c r="A3582" t="s">
        <v>9705</v>
      </c>
      <c r="B3582" t="s">
        <v>21329</v>
      </c>
      <c r="C3582" t="s">
        <v>9706</v>
      </c>
      <c r="E3582" t="s">
        <v>9707</v>
      </c>
      <c r="F3582" t="s">
        <v>9708</v>
      </c>
    </row>
    <row r="3583" spans="1:6">
      <c r="A3583" t="s">
        <v>5101</v>
      </c>
      <c r="B3583" t="s">
        <v>21401</v>
      </c>
      <c r="C3583" t="s">
        <v>5102</v>
      </c>
      <c r="D3583" t="s">
        <v>5103</v>
      </c>
      <c r="E3583" t="s">
        <v>5104</v>
      </c>
    </row>
    <row r="3584" spans="1:6">
      <c r="A3584" t="s">
        <v>21069</v>
      </c>
      <c r="B3584" t="s">
        <v>21350</v>
      </c>
      <c r="C3584" t="s">
        <v>9208</v>
      </c>
      <c r="E3584" t="s">
        <v>20967</v>
      </c>
    </row>
    <row r="3585" spans="1:6">
      <c r="A3585" t="s">
        <v>9207</v>
      </c>
      <c r="B3585" t="s">
        <v>21329</v>
      </c>
      <c r="C3585" t="s">
        <v>9208</v>
      </c>
      <c r="E3585" t="s">
        <v>9209</v>
      </c>
    </row>
    <row r="3586" spans="1:6">
      <c r="A3586" t="s">
        <v>9528</v>
      </c>
      <c r="B3586" t="s">
        <v>21329</v>
      </c>
      <c r="C3586" t="s">
        <v>9208</v>
      </c>
      <c r="D3586" t="s">
        <v>7142</v>
      </c>
      <c r="E3586" t="s">
        <v>9455</v>
      </c>
    </row>
    <row r="3587" spans="1:6">
      <c r="A3587" t="s">
        <v>3980</v>
      </c>
      <c r="B3587" t="s">
        <v>21325</v>
      </c>
      <c r="C3587" t="s">
        <v>3981</v>
      </c>
      <c r="E3587" t="s">
        <v>3677</v>
      </c>
    </row>
    <row r="3588" spans="1:6">
      <c r="A3588" t="s">
        <v>20754</v>
      </c>
      <c r="B3588" t="s">
        <v>21355</v>
      </c>
      <c r="C3588" t="s">
        <v>14093</v>
      </c>
      <c r="E3588" t="s">
        <v>14094</v>
      </c>
      <c r="F3588" t="s">
        <v>14095</v>
      </c>
    </row>
    <row r="3589" spans="1:6">
      <c r="A3589" t="s">
        <v>19662</v>
      </c>
      <c r="B3589" t="s">
        <v>21335</v>
      </c>
      <c r="C3589" t="s">
        <v>14093</v>
      </c>
      <c r="E3589" t="s">
        <v>19100</v>
      </c>
    </row>
    <row r="3590" spans="1:6">
      <c r="A3590" t="s">
        <v>1658</v>
      </c>
      <c r="B3590" t="s">
        <v>21330</v>
      </c>
      <c r="C3590" t="s">
        <v>1659</v>
      </c>
      <c r="D3590" t="s">
        <v>404</v>
      </c>
      <c r="E3590" t="s">
        <v>1660</v>
      </c>
    </row>
    <row r="3591" spans="1:6">
      <c r="A3591" t="s">
        <v>1261</v>
      </c>
      <c r="B3591" t="s">
        <v>21330</v>
      </c>
      <c r="C3591" t="s">
        <v>1262</v>
      </c>
      <c r="D3591" t="s">
        <v>404</v>
      </c>
      <c r="E3591" t="s">
        <v>1263</v>
      </c>
      <c r="F3591" t="s">
        <v>21587</v>
      </c>
    </row>
    <row r="3592" spans="1:6">
      <c r="A3592" t="s">
        <v>18410</v>
      </c>
      <c r="B3592" t="s">
        <v>21335</v>
      </c>
      <c r="C3592" t="s">
        <v>18411</v>
      </c>
      <c r="D3592" t="s">
        <v>2209</v>
      </c>
      <c r="E3592" t="s">
        <v>18260</v>
      </c>
    </row>
    <row r="3593" spans="1:6">
      <c r="A3593" t="s">
        <v>20841</v>
      </c>
      <c r="B3593" t="s">
        <v>21350</v>
      </c>
      <c r="C3593" t="s">
        <v>7156</v>
      </c>
      <c r="E3593" t="s">
        <v>20842</v>
      </c>
    </row>
    <row r="3594" spans="1:6">
      <c r="A3594" t="s">
        <v>7155</v>
      </c>
      <c r="B3594" t="s">
        <v>21500</v>
      </c>
      <c r="C3594" t="s">
        <v>7156</v>
      </c>
      <c r="E3594" t="s">
        <v>7157</v>
      </c>
    </row>
    <row r="3595" spans="1:6">
      <c r="A3595" t="s">
        <v>9010</v>
      </c>
      <c r="B3595" t="s">
        <v>21329</v>
      </c>
      <c r="C3595" t="s">
        <v>7156</v>
      </c>
      <c r="E3595" t="s">
        <v>9011</v>
      </c>
    </row>
    <row r="3596" spans="1:6">
      <c r="A3596" t="s">
        <v>21166</v>
      </c>
      <c r="B3596" t="s">
        <v>21350</v>
      </c>
      <c r="C3596" t="s">
        <v>11396</v>
      </c>
      <c r="E3596" t="s">
        <v>20842</v>
      </c>
    </row>
    <row r="3597" spans="1:6">
      <c r="A3597" t="s">
        <v>11395</v>
      </c>
      <c r="B3597" t="s">
        <v>21331</v>
      </c>
      <c r="C3597" t="s">
        <v>11396</v>
      </c>
      <c r="E3597" t="s">
        <v>114</v>
      </c>
    </row>
    <row r="3598" spans="1:6">
      <c r="A3598" t="s">
        <v>20728</v>
      </c>
      <c r="B3598" t="s">
        <v>21349</v>
      </c>
      <c r="C3598" t="s">
        <v>455</v>
      </c>
      <c r="D3598" t="s">
        <v>160</v>
      </c>
      <c r="E3598" t="s">
        <v>456</v>
      </c>
    </row>
    <row r="3599" spans="1:6">
      <c r="A3599" t="s">
        <v>20965</v>
      </c>
      <c r="B3599" t="s">
        <v>21350</v>
      </c>
      <c r="C3599" t="s">
        <v>20966</v>
      </c>
      <c r="E3599" t="s">
        <v>20967</v>
      </c>
    </row>
    <row r="3600" spans="1:6">
      <c r="A3600" t="s">
        <v>9453</v>
      </c>
      <c r="B3600" t="s">
        <v>21329</v>
      </c>
      <c r="C3600" t="s">
        <v>9454</v>
      </c>
      <c r="D3600" t="s">
        <v>7142</v>
      </c>
      <c r="E3600" t="s">
        <v>9455</v>
      </c>
    </row>
    <row r="3601" spans="1:6">
      <c r="A3601" t="s">
        <v>12930</v>
      </c>
      <c r="B3601" t="s">
        <v>21628</v>
      </c>
      <c r="C3601" t="s">
        <v>12931</v>
      </c>
      <c r="D3601" t="s">
        <v>12932</v>
      </c>
      <c r="E3601" t="s">
        <v>12933</v>
      </c>
      <c r="F3601" t="s">
        <v>12934</v>
      </c>
    </row>
    <row r="3602" spans="1:6">
      <c r="A3602" t="s">
        <v>5611</v>
      </c>
      <c r="B3602" t="s">
        <v>21419</v>
      </c>
      <c r="C3602" t="s">
        <v>5612</v>
      </c>
      <c r="D3602" t="s">
        <v>5613</v>
      </c>
      <c r="E3602" t="s">
        <v>5614</v>
      </c>
      <c r="F3602" t="s">
        <v>5615</v>
      </c>
    </row>
    <row r="3603" spans="1:6">
      <c r="A3603" t="s">
        <v>7164</v>
      </c>
      <c r="B3603" t="s">
        <v>21500</v>
      </c>
      <c r="C3603" t="s">
        <v>5612</v>
      </c>
      <c r="E3603" t="s">
        <v>7165</v>
      </c>
      <c r="F3603" t="s">
        <v>7166</v>
      </c>
    </row>
    <row r="3604" spans="1:6">
      <c r="A3604" t="s">
        <v>604</v>
      </c>
      <c r="B3604" t="s">
        <v>21330</v>
      </c>
      <c r="C3604" t="s">
        <v>605</v>
      </c>
      <c r="D3604" t="s">
        <v>404</v>
      </c>
      <c r="E3604" t="s">
        <v>606</v>
      </c>
      <c r="F3604" t="s">
        <v>607</v>
      </c>
    </row>
    <row r="3605" spans="1:6">
      <c r="A3605" t="s">
        <v>5720</v>
      </c>
      <c r="B3605" t="s">
        <v>21419</v>
      </c>
      <c r="C3605" t="s">
        <v>5721</v>
      </c>
      <c r="D3605" t="s">
        <v>678</v>
      </c>
      <c r="E3605" t="s">
        <v>5722</v>
      </c>
    </row>
    <row r="3606" spans="1:6">
      <c r="A3606" t="s">
        <v>12648</v>
      </c>
      <c r="B3606" t="s">
        <v>21616</v>
      </c>
      <c r="C3606" t="s">
        <v>5721</v>
      </c>
      <c r="E3606" t="s">
        <v>12649</v>
      </c>
      <c r="F3606" t="s">
        <v>12650</v>
      </c>
    </row>
    <row r="3607" spans="1:6">
      <c r="A3607" t="s">
        <v>5586</v>
      </c>
      <c r="B3607" t="s">
        <v>21419</v>
      </c>
      <c r="C3607" t="s">
        <v>2328</v>
      </c>
      <c r="E3607" t="s">
        <v>5587</v>
      </c>
    </row>
    <row r="3608" spans="1:6">
      <c r="A3608" t="s">
        <v>16821</v>
      </c>
      <c r="B3608" t="s">
        <v>21333</v>
      </c>
      <c r="C3608" t="s">
        <v>2328</v>
      </c>
      <c r="D3608" t="s">
        <v>16822</v>
      </c>
      <c r="E3608" t="s">
        <v>16823</v>
      </c>
    </row>
    <row r="3609" spans="1:6">
      <c r="A3609" t="s">
        <v>2327</v>
      </c>
      <c r="B3609" t="s">
        <v>21330</v>
      </c>
      <c r="C3609" t="s">
        <v>2328</v>
      </c>
      <c r="E3609" t="s">
        <v>2329</v>
      </c>
    </row>
    <row r="3610" spans="1:6">
      <c r="A3610" t="s">
        <v>19847</v>
      </c>
      <c r="B3610" t="s">
        <v>21335</v>
      </c>
      <c r="C3610" t="s">
        <v>2328</v>
      </c>
      <c r="E3610" t="s">
        <v>18293</v>
      </c>
      <c r="F3610" t="s">
        <v>18294</v>
      </c>
    </row>
    <row r="3611" spans="1:6">
      <c r="A3611" t="s">
        <v>3750</v>
      </c>
      <c r="B3611" t="s">
        <v>21325</v>
      </c>
      <c r="C3611" t="s">
        <v>588</v>
      </c>
      <c r="E3611" t="s">
        <v>3751</v>
      </c>
    </row>
    <row r="3612" spans="1:6">
      <c r="A3612" t="s">
        <v>587</v>
      </c>
      <c r="B3612" t="s">
        <v>21406</v>
      </c>
      <c r="C3612" t="s">
        <v>588</v>
      </c>
      <c r="D3612" t="s">
        <v>589</v>
      </c>
      <c r="E3612" t="s">
        <v>590</v>
      </c>
      <c r="F3612" t="s">
        <v>591</v>
      </c>
    </row>
    <row r="3613" spans="1:6">
      <c r="A3613" t="s">
        <v>18896</v>
      </c>
      <c r="B3613" t="s">
        <v>21335</v>
      </c>
      <c r="C3613" t="s">
        <v>588</v>
      </c>
      <c r="E3613" t="s">
        <v>9647</v>
      </c>
    </row>
    <row r="3614" spans="1:6">
      <c r="A3614" t="s">
        <v>7173</v>
      </c>
      <c r="B3614" t="s">
        <v>21500</v>
      </c>
      <c r="C3614" t="s">
        <v>7174</v>
      </c>
      <c r="E3614" t="s">
        <v>7175</v>
      </c>
    </row>
    <row r="3615" spans="1:6">
      <c r="A3615" t="s">
        <v>10319</v>
      </c>
      <c r="B3615" t="s">
        <v>21590</v>
      </c>
      <c r="C3615" t="s">
        <v>7174</v>
      </c>
      <c r="E3615" t="s">
        <v>10320</v>
      </c>
    </row>
    <row r="3616" spans="1:6">
      <c r="A3616" t="s">
        <v>21167</v>
      </c>
      <c r="B3616" t="s">
        <v>21350</v>
      </c>
      <c r="C3616" t="s">
        <v>5708</v>
      </c>
      <c r="D3616" t="s">
        <v>650</v>
      </c>
      <c r="E3616" t="s">
        <v>21168</v>
      </c>
    </row>
    <row r="3617" spans="1:8">
      <c r="A3617" t="s">
        <v>5707</v>
      </c>
      <c r="B3617" t="s">
        <v>21419</v>
      </c>
      <c r="C3617" t="s">
        <v>5708</v>
      </c>
      <c r="E3617" t="s">
        <v>5709</v>
      </c>
      <c r="F3617" t="s">
        <v>5710</v>
      </c>
    </row>
    <row r="3618" spans="1:8">
      <c r="A3618" t="s">
        <v>19807</v>
      </c>
      <c r="B3618" t="s">
        <v>21335</v>
      </c>
      <c r="C3618" t="s">
        <v>19808</v>
      </c>
      <c r="E3618" t="s">
        <v>1423</v>
      </c>
    </row>
    <row r="3619" spans="1:8">
      <c r="A3619" t="s">
        <v>5777</v>
      </c>
      <c r="B3619" t="s">
        <v>21419</v>
      </c>
      <c r="C3619" t="s">
        <v>5778</v>
      </c>
      <c r="D3619" t="s">
        <v>5779</v>
      </c>
      <c r="E3619" t="s">
        <v>5780</v>
      </c>
      <c r="F3619" t="s">
        <v>5781</v>
      </c>
    </row>
    <row r="3620" spans="1:8">
      <c r="A3620" t="s">
        <v>13881</v>
      </c>
      <c r="B3620" t="s">
        <v>21628</v>
      </c>
      <c r="C3620" t="s">
        <v>5778</v>
      </c>
      <c r="D3620" t="s">
        <v>13882</v>
      </c>
      <c r="E3620" t="s">
        <v>13883</v>
      </c>
    </row>
    <row r="3621" spans="1:8">
      <c r="A3621" t="s">
        <v>13693</v>
      </c>
      <c r="B3621" t="s">
        <v>21628</v>
      </c>
      <c r="C3621" t="s">
        <v>13694</v>
      </c>
      <c r="E3621" t="s">
        <v>13695</v>
      </c>
    </row>
    <row r="3622" spans="1:8">
      <c r="A3622" t="s">
        <v>20609</v>
      </c>
      <c r="B3622" t="s">
        <v>21323</v>
      </c>
      <c r="C3622" t="s">
        <v>20610</v>
      </c>
      <c r="E3622" t="s">
        <v>3157</v>
      </c>
    </row>
    <row r="3623" spans="1:8">
      <c r="A3623" t="s">
        <v>11249</v>
      </c>
      <c r="B3623" t="s">
        <v>21605</v>
      </c>
      <c r="C3623" t="s">
        <v>11250</v>
      </c>
      <c r="E3623" t="s">
        <v>11251</v>
      </c>
    </row>
    <row r="3624" spans="1:8">
      <c r="A3624" t="s">
        <v>1358</v>
      </c>
      <c r="B3624" t="s">
        <v>21330</v>
      </c>
      <c r="C3624" t="s">
        <v>1359</v>
      </c>
      <c r="D3624" t="s">
        <v>1360</v>
      </c>
      <c r="E3624" t="s">
        <v>1361</v>
      </c>
    </row>
    <row r="3625" spans="1:8">
      <c r="A3625" t="s">
        <v>1609</v>
      </c>
      <c r="B3625" t="s">
        <v>21330</v>
      </c>
      <c r="C3625" t="s">
        <v>1359</v>
      </c>
      <c r="D3625" t="s">
        <v>1610</v>
      </c>
      <c r="E3625" t="s">
        <v>1611</v>
      </c>
    </row>
    <row r="3626" spans="1:8">
      <c r="A3626" t="s">
        <v>9860</v>
      </c>
      <c r="B3626" t="s">
        <v>21572</v>
      </c>
      <c r="C3626" t="s">
        <v>9861</v>
      </c>
      <c r="D3626" t="s">
        <v>9862</v>
      </c>
      <c r="E3626" t="s">
        <v>9863</v>
      </c>
    </row>
    <row r="3627" spans="1:8">
      <c r="A3627" t="s">
        <v>18535</v>
      </c>
      <c r="B3627" t="s">
        <v>21335</v>
      </c>
      <c r="C3627" t="s">
        <v>18536</v>
      </c>
      <c r="E3627" t="s">
        <v>1100</v>
      </c>
      <c r="F3627" t="s">
        <v>18262</v>
      </c>
    </row>
    <row r="3628" spans="1:8">
      <c r="A3628" t="s">
        <v>2196</v>
      </c>
      <c r="B3628" t="s">
        <v>21330</v>
      </c>
      <c r="C3628" t="s">
        <v>2197</v>
      </c>
      <c r="E3628" t="s">
        <v>2198</v>
      </c>
    </row>
    <row r="3629" spans="1:8">
      <c r="A3629" t="s">
        <v>13641</v>
      </c>
      <c r="B3629" t="s">
        <v>21628</v>
      </c>
      <c r="C3629" t="s">
        <v>13642</v>
      </c>
      <c r="D3629" t="s">
        <v>13643</v>
      </c>
      <c r="E3629" t="s">
        <v>13644</v>
      </c>
      <c r="F3629" t="s">
        <v>13645</v>
      </c>
      <c r="G3629" t="s">
        <v>13646</v>
      </c>
      <c r="H3629" t="s">
        <v>13647</v>
      </c>
    </row>
    <row r="3630" spans="1:8">
      <c r="A3630" t="s">
        <v>9868</v>
      </c>
      <c r="B3630" t="s">
        <v>21572</v>
      </c>
      <c r="C3630" t="s">
        <v>9869</v>
      </c>
      <c r="D3630" t="s">
        <v>650</v>
      </c>
      <c r="E3630" t="s">
        <v>9870</v>
      </c>
    </row>
    <row r="3631" spans="1:8">
      <c r="A3631" t="s">
        <v>17398</v>
      </c>
      <c r="B3631" t="s">
        <v>21333</v>
      </c>
      <c r="C3631" t="s">
        <v>17399</v>
      </c>
      <c r="E3631" t="s">
        <v>17400</v>
      </c>
    </row>
    <row r="3632" spans="1:8">
      <c r="A3632" t="s">
        <v>7907</v>
      </c>
      <c r="B3632" t="s">
        <v>21519</v>
      </c>
      <c r="C3632" t="s">
        <v>7908</v>
      </c>
      <c r="E3632" t="s">
        <v>7734</v>
      </c>
      <c r="F3632" t="s">
        <v>7909</v>
      </c>
    </row>
    <row r="3633" spans="1:10">
      <c r="A3633" t="s">
        <v>11211</v>
      </c>
      <c r="B3633" t="s">
        <v>21605</v>
      </c>
      <c r="C3633" t="s">
        <v>7908</v>
      </c>
      <c r="E3633" t="s">
        <v>3692</v>
      </c>
    </row>
    <row r="3634" spans="1:10">
      <c r="A3634" t="s">
        <v>13583</v>
      </c>
      <c r="B3634" t="s">
        <v>21628</v>
      </c>
      <c r="C3634" t="s">
        <v>7908</v>
      </c>
      <c r="D3634" t="s">
        <v>13584</v>
      </c>
      <c r="E3634" t="s">
        <v>13585</v>
      </c>
    </row>
    <row r="3635" spans="1:10">
      <c r="A3635" t="s">
        <v>6151</v>
      </c>
      <c r="B3635" t="s">
        <v>21463</v>
      </c>
      <c r="C3635" t="s">
        <v>2185</v>
      </c>
      <c r="D3635" t="s">
        <v>160</v>
      </c>
      <c r="E3635" t="s">
        <v>6152</v>
      </c>
      <c r="F3635" t="s">
        <v>6153</v>
      </c>
    </row>
    <row r="3636" spans="1:10">
      <c r="A3636" t="s">
        <v>2184</v>
      </c>
      <c r="B3636" t="s">
        <v>21330</v>
      </c>
      <c r="C3636" t="s">
        <v>2185</v>
      </c>
      <c r="E3636" t="s">
        <v>2186</v>
      </c>
    </row>
    <row r="3637" spans="1:10">
      <c r="A3637" t="s">
        <v>10298</v>
      </c>
      <c r="B3637" t="s">
        <v>21590</v>
      </c>
      <c r="C3637" t="s">
        <v>10299</v>
      </c>
      <c r="E3637" t="s">
        <v>10300</v>
      </c>
    </row>
    <row r="3638" spans="1:10">
      <c r="A3638" t="s">
        <v>6335</v>
      </c>
      <c r="B3638" t="s">
        <v>21451</v>
      </c>
      <c r="C3638" t="s">
        <v>6336</v>
      </c>
      <c r="D3638" t="s">
        <v>160</v>
      </c>
      <c r="E3638" t="s">
        <v>6152</v>
      </c>
      <c r="F3638" t="s">
        <v>6153</v>
      </c>
    </row>
    <row r="3639" spans="1:10">
      <c r="A3639" t="s">
        <v>10746</v>
      </c>
      <c r="B3639" t="s">
        <v>21595</v>
      </c>
      <c r="C3639" t="s">
        <v>10747</v>
      </c>
      <c r="E3639" t="s">
        <v>10748</v>
      </c>
    </row>
    <row r="3640" spans="1:10">
      <c r="A3640" t="s">
        <v>10721</v>
      </c>
      <c r="B3640" t="s">
        <v>21595</v>
      </c>
      <c r="C3640" t="s">
        <v>10722</v>
      </c>
      <c r="E3640" t="s">
        <v>10723</v>
      </c>
    </row>
    <row r="3641" spans="1:10">
      <c r="A3641" t="s">
        <v>9001</v>
      </c>
      <c r="B3641" t="s">
        <v>21406</v>
      </c>
      <c r="C3641" t="s">
        <v>1457</v>
      </c>
      <c r="D3641" t="s">
        <v>1458</v>
      </c>
      <c r="E3641" t="s">
        <v>1459</v>
      </c>
    </row>
    <row r="3642" spans="1:10">
      <c r="A3642" t="s">
        <v>13500</v>
      </c>
      <c r="B3642" t="s">
        <v>21628</v>
      </c>
      <c r="C3642" t="s">
        <v>1457</v>
      </c>
      <c r="D3642" t="s">
        <v>13501</v>
      </c>
      <c r="E3642" t="s">
        <v>13502</v>
      </c>
    </row>
    <row r="3643" spans="1:10">
      <c r="A3643" t="s">
        <v>7144</v>
      </c>
      <c r="B3643" t="s">
        <v>21500</v>
      </c>
      <c r="C3643" t="s">
        <v>1788</v>
      </c>
      <c r="D3643" t="s">
        <v>7145</v>
      </c>
      <c r="E3643" t="s">
        <v>7146</v>
      </c>
      <c r="F3643" t="s">
        <v>7147</v>
      </c>
    </row>
    <row r="3644" spans="1:10">
      <c r="A3644" t="s">
        <v>12825</v>
      </c>
      <c r="B3644" t="s">
        <v>21625</v>
      </c>
      <c r="C3644" t="s">
        <v>1788</v>
      </c>
      <c r="D3644" t="s">
        <v>7145</v>
      </c>
      <c r="E3644" t="s">
        <v>12826</v>
      </c>
      <c r="F3644" t="s">
        <v>7147</v>
      </c>
    </row>
    <row r="3645" spans="1:10">
      <c r="A3645" t="s">
        <v>1787</v>
      </c>
      <c r="B3645" t="s">
        <v>21330</v>
      </c>
      <c r="C3645" t="s">
        <v>1788</v>
      </c>
      <c r="D3645" t="s">
        <v>291</v>
      </c>
      <c r="E3645" t="s">
        <v>1789</v>
      </c>
      <c r="F3645" t="s">
        <v>1790</v>
      </c>
    </row>
    <row r="3646" spans="1:10">
      <c r="A3646" t="s">
        <v>2042</v>
      </c>
      <c r="B3646" t="s">
        <v>21330</v>
      </c>
      <c r="C3646" t="s">
        <v>2043</v>
      </c>
      <c r="D3646" t="s">
        <v>650</v>
      </c>
      <c r="E3646" t="s">
        <v>2044</v>
      </c>
      <c r="F3646" t="s">
        <v>2045</v>
      </c>
    </row>
    <row r="3647" spans="1:10">
      <c r="A3647" t="s">
        <v>13420</v>
      </c>
      <c r="B3647" t="s">
        <v>21628</v>
      </c>
      <c r="C3647" t="s">
        <v>13421</v>
      </c>
      <c r="D3647" t="s">
        <v>13422</v>
      </c>
      <c r="E3647" t="s">
        <v>13423</v>
      </c>
      <c r="F3647" t="s">
        <v>13424</v>
      </c>
      <c r="G3647" t="s">
        <v>13425</v>
      </c>
      <c r="H3647" t="s">
        <v>13426</v>
      </c>
      <c r="I3647" t="s">
        <v>13427</v>
      </c>
      <c r="J3647" t="s">
        <v>13428</v>
      </c>
    </row>
    <row r="3648" spans="1:10">
      <c r="A3648" t="s">
        <v>20018</v>
      </c>
      <c r="B3648" t="s">
        <v>21335</v>
      </c>
      <c r="C3648" t="s">
        <v>13421</v>
      </c>
      <c r="E3648" t="s">
        <v>18345</v>
      </c>
    </row>
    <row r="3649" spans="1:6">
      <c r="A3649" t="s">
        <v>16547</v>
      </c>
      <c r="B3649" t="s">
        <v>21333</v>
      </c>
      <c r="C3649" t="s">
        <v>16548</v>
      </c>
      <c r="D3649" t="s">
        <v>422</v>
      </c>
      <c r="E3649" t="s">
        <v>16549</v>
      </c>
      <c r="F3649" t="s">
        <v>16550</v>
      </c>
    </row>
    <row r="3650" spans="1:6">
      <c r="A3650" t="s">
        <v>2446</v>
      </c>
      <c r="B3650" t="s">
        <v>21330</v>
      </c>
      <c r="C3650" t="s">
        <v>2447</v>
      </c>
      <c r="E3650" t="s">
        <v>2448</v>
      </c>
    </row>
    <row r="3651" spans="1:6">
      <c r="A3651" t="s">
        <v>1332</v>
      </c>
      <c r="B3651" t="s">
        <v>21330</v>
      </c>
      <c r="C3651" t="s">
        <v>1333</v>
      </c>
      <c r="D3651" t="s">
        <v>422</v>
      </c>
      <c r="E3651" t="s">
        <v>1334</v>
      </c>
      <c r="F3651" t="s">
        <v>1335</v>
      </c>
    </row>
    <row r="3652" spans="1:6">
      <c r="A3652" t="s">
        <v>19240</v>
      </c>
      <c r="B3652" t="s">
        <v>21335</v>
      </c>
      <c r="C3652" t="s">
        <v>1333</v>
      </c>
      <c r="E3652" t="s">
        <v>18323</v>
      </c>
    </row>
    <row r="3653" spans="1:6">
      <c r="A3653" t="s">
        <v>20681</v>
      </c>
      <c r="B3653" t="s">
        <v>21343</v>
      </c>
      <c r="C3653" t="s">
        <v>5167</v>
      </c>
      <c r="E3653" t="s">
        <v>5168</v>
      </c>
    </row>
    <row r="3654" spans="1:6">
      <c r="A3654" t="s">
        <v>17500</v>
      </c>
      <c r="B3654" t="s">
        <v>21333</v>
      </c>
      <c r="C3654" t="s">
        <v>5167</v>
      </c>
      <c r="D3654" t="s">
        <v>6413</v>
      </c>
      <c r="E3654" t="s">
        <v>17501</v>
      </c>
    </row>
    <row r="3655" spans="1:6">
      <c r="A3655" t="s">
        <v>9633</v>
      </c>
      <c r="B3655" t="s">
        <v>21329</v>
      </c>
      <c r="C3655" t="s">
        <v>9634</v>
      </c>
      <c r="E3655" t="s">
        <v>9635</v>
      </c>
    </row>
    <row r="3656" spans="1:6">
      <c r="A3656" t="s">
        <v>805</v>
      </c>
      <c r="B3656" t="s">
        <v>21330</v>
      </c>
      <c r="C3656" t="s">
        <v>806</v>
      </c>
      <c r="D3656" t="s">
        <v>56</v>
      </c>
      <c r="E3656" t="s">
        <v>807</v>
      </c>
      <c r="F3656" t="s">
        <v>808</v>
      </c>
    </row>
    <row r="3657" spans="1:6">
      <c r="A3657" t="s">
        <v>1778</v>
      </c>
      <c r="B3657" t="s">
        <v>21330</v>
      </c>
      <c r="C3657" t="s">
        <v>806</v>
      </c>
      <c r="E3657" t="s">
        <v>1779</v>
      </c>
    </row>
    <row r="3658" spans="1:6">
      <c r="A3658" t="s">
        <v>18678</v>
      </c>
      <c r="B3658" t="s">
        <v>21335</v>
      </c>
      <c r="C3658" t="s">
        <v>806</v>
      </c>
      <c r="E3658" t="s">
        <v>18252</v>
      </c>
    </row>
    <row r="3659" spans="1:6">
      <c r="A3659" t="s">
        <v>9611</v>
      </c>
      <c r="B3659" t="s">
        <v>21329</v>
      </c>
      <c r="C3659" t="s">
        <v>9612</v>
      </c>
      <c r="D3659" t="s">
        <v>9613</v>
      </c>
      <c r="E3659" t="s">
        <v>9614</v>
      </c>
    </row>
    <row r="3660" spans="1:6">
      <c r="A3660" t="s">
        <v>18512</v>
      </c>
      <c r="B3660" t="s">
        <v>21335</v>
      </c>
      <c r="C3660" t="s">
        <v>18513</v>
      </c>
      <c r="E3660" t="s">
        <v>18514</v>
      </c>
    </row>
    <row r="3661" spans="1:6">
      <c r="A3661" t="s">
        <v>18580</v>
      </c>
      <c r="B3661" t="s">
        <v>21335</v>
      </c>
      <c r="C3661" t="s">
        <v>18513</v>
      </c>
      <c r="E3661" t="s">
        <v>18581</v>
      </c>
    </row>
    <row r="3662" spans="1:6">
      <c r="A3662" t="s">
        <v>19323</v>
      </c>
      <c r="B3662" t="s">
        <v>21335</v>
      </c>
      <c r="C3662" t="s">
        <v>18513</v>
      </c>
      <c r="E3662" t="s">
        <v>18373</v>
      </c>
    </row>
    <row r="3663" spans="1:6">
      <c r="A3663" t="s">
        <v>20168</v>
      </c>
      <c r="B3663" t="s">
        <v>21323</v>
      </c>
      <c r="C3663" t="s">
        <v>20169</v>
      </c>
      <c r="E3663" t="s">
        <v>3157</v>
      </c>
    </row>
    <row r="3664" spans="1:6">
      <c r="A3664" t="s">
        <v>13356</v>
      </c>
      <c r="B3664" t="s">
        <v>21628</v>
      </c>
      <c r="C3664" t="s">
        <v>13357</v>
      </c>
      <c r="D3664" t="s">
        <v>13358</v>
      </c>
      <c r="E3664" t="s">
        <v>13359</v>
      </c>
    </row>
    <row r="3665" spans="1:6">
      <c r="A3665" t="s">
        <v>985</v>
      </c>
      <c r="B3665" t="s">
        <v>21330</v>
      </c>
      <c r="C3665" t="s">
        <v>986</v>
      </c>
      <c r="D3665" t="s">
        <v>286</v>
      </c>
      <c r="E3665" t="s">
        <v>987</v>
      </c>
    </row>
    <row r="3666" spans="1:6">
      <c r="A3666" t="s">
        <v>8902</v>
      </c>
      <c r="B3666" t="s">
        <v>21329</v>
      </c>
      <c r="C3666" t="s">
        <v>8903</v>
      </c>
      <c r="E3666" t="s">
        <v>3157</v>
      </c>
      <c r="F3666" t="s">
        <v>8904</v>
      </c>
    </row>
    <row r="3667" spans="1:6">
      <c r="A3667" t="s">
        <v>10630</v>
      </c>
      <c r="B3667" t="s">
        <v>21595</v>
      </c>
      <c r="C3667" t="s">
        <v>10631</v>
      </c>
      <c r="E3667" t="s">
        <v>10632</v>
      </c>
    </row>
    <row r="3668" spans="1:6">
      <c r="A3668" t="s">
        <v>2302</v>
      </c>
      <c r="B3668" t="s">
        <v>21330</v>
      </c>
      <c r="C3668" t="s">
        <v>2303</v>
      </c>
      <c r="D3668" t="s">
        <v>2304</v>
      </c>
      <c r="E3668" t="s">
        <v>2305</v>
      </c>
      <c r="F3668" t="s">
        <v>2306</v>
      </c>
    </row>
    <row r="3669" spans="1:6">
      <c r="A3669" t="s">
        <v>9284</v>
      </c>
      <c r="B3669" t="s">
        <v>21543</v>
      </c>
      <c r="C3669" t="s">
        <v>9285</v>
      </c>
      <c r="D3669" t="s">
        <v>824</v>
      </c>
      <c r="E3669" t="s">
        <v>9286</v>
      </c>
    </row>
    <row r="3670" spans="1:6">
      <c r="A3670" t="s">
        <v>8474</v>
      </c>
      <c r="B3670" t="s">
        <v>21406</v>
      </c>
      <c r="C3670" t="s">
        <v>2432</v>
      </c>
      <c r="D3670" t="s">
        <v>404</v>
      </c>
      <c r="E3670" t="s">
        <v>2433</v>
      </c>
      <c r="F3670" t="s">
        <v>2434</v>
      </c>
    </row>
    <row r="3671" spans="1:6">
      <c r="A3671" t="s">
        <v>14635</v>
      </c>
      <c r="B3671" t="s">
        <v>21333</v>
      </c>
      <c r="C3671" t="s">
        <v>2432</v>
      </c>
      <c r="E3671" t="s">
        <v>14222</v>
      </c>
    </row>
    <row r="3672" spans="1:6">
      <c r="A3672" t="s">
        <v>5172</v>
      </c>
      <c r="B3672" t="s">
        <v>21405</v>
      </c>
      <c r="C3672" t="s">
        <v>5173</v>
      </c>
      <c r="D3672" t="s">
        <v>2590</v>
      </c>
      <c r="E3672" t="s">
        <v>2906</v>
      </c>
    </row>
    <row r="3673" spans="1:6">
      <c r="A3673" t="s">
        <v>5665</v>
      </c>
      <c r="B3673" t="s">
        <v>21419</v>
      </c>
      <c r="C3673" t="s">
        <v>5173</v>
      </c>
      <c r="D3673" t="s">
        <v>5666</v>
      </c>
      <c r="E3673" t="s">
        <v>5667</v>
      </c>
      <c r="F3673" t="s">
        <v>5668</v>
      </c>
    </row>
    <row r="3674" spans="1:6">
      <c r="A3674" t="s">
        <v>20686</v>
      </c>
      <c r="B3674" t="s">
        <v>21345</v>
      </c>
      <c r="C3674" t="s">
        <v>7032</v>
      </c>
      <c r="D3674" t="s">
        <v>160</v>
      </c>
      <c r="E3674" t="s">
        <v>7033</v>
      </c>
    </row>
    <row r="3675" spans="1:6">
      <c r="A3675" t="s">
        <v>10785</v>
      </c>
      <c r="B3675" t="s">
        <v>21595</v>
      </c>
      <c r="C3675" t="s">
        <v>7032</v>
      </c>
      <c r="E3675" t="s">
        <v>10786</v>
      </c>
    </row>
    <row r="3676" spans="1:6">
      <c r="A3676" t="s">
        <v>14196</v>
      </c>
      <c r="B3676" t="s">
        <v>21333</v>
      </c>
      <c r="C3676" t="s">
        <v>7032</v>
      </c>
      <c r="D3676" t="s">
        <v>6413</v>
      </c>
      <c r="E3676" t="s">
        <v>14197</v>
      </c>
    </row>
    <row r="3677" spans="1:6">
      <c r="A3677" t="s">
        <v>12805</v>
      </c>
      <c r="B3677" t="s">
        <v>21625</v>
      </c>
      <c r="C3677" t="s">
        <v>12806</v>
      </c>
      <c r="E3677" t="s">
        <v>12807</v>
      </c>
    </row>
    <row r="3678" spans="1:6">
      <c r="A3678" t="s">
        <v>21068</v>
      </c>
      <c r="B3678" t="s">
        <v>21361</v>
      </c>
      <c r="C3678" t="s">
        <v>10234</v>
      </c>
      <c r="D3678" t="s">
        <v>7142</v>
      </c>
      <c r="E3678" t="s">
        <v>10235</v>
      </c>
      <c r="F3678" t="s">
        <v>10236</v>
      </c>
    </row>
    <row r="3679" spans="1:6">
      <c r="A3679" t="s">
        <v>8810</v>
      </c>
      <c r="B3679" t="s">
        <v>21329</v>
      </c>
      <c r="C3679" t="s">
        <v>8811</v>
      </c>
      <c r="E3679" t="s">
        <v>8812</v>
      </c>
    </row>
    <row r="3680" spans="1:6">
      <c r="A3680" t="s">
        <v>5530</v>
      </c>
      <c r="B3680" t="s">
        <v>21326</v>
      </c>
      <c r="C3680" t="s">
        <v>5531</v>
      </c>
      <c r="E3680" t="s">
        <v>5532</v>
      </c>
    </row>
    <row r="3681" spans="1:6">
      <c r="A3681" t="s">
        <v>8650</v>
      </c>
      <c r="B3681" t="s">
        <v>21329</v>
      </c>
      <c r="C3681" t="s">
        <v>8651</v>
      </c>
      <c r="E3681" t="s">
        <v>8652</v>
      </c>
    </row>
    <row r="3682" spans="1:6">
      <c r="A3682" t="s">
        <v>5513</v>
      </c>
      <c r="B3682" t="s">
        <v>21326</v>
      </c>
      <c r="C3682" t="s">
        <v>5514</v>
      </c>
      <c r="E3682" t="s">
        <v>5515</v>
      </c>
    </row>
    <row r="3683" spans="1:6">
      <c r="A3683" t="s">
        <v>10576</v>
      </c>
      <c r="B3683" t="s">
        <v>21595</v>
      </c>
      <c r="C3683" t="s">
        <v>5514</v>
      </c>
      <c r="E3683" t="s">
        <v>10577</v>
      </c>
    </row>
    <row r="3684" spans="1:6">
      <c r="A3684" t="s">
        <v>9035</v>
      </c>
      <c r="B3684" t="s">
        <v>21329</v>
      </c>
      <c r="C3684" t="s">
        <v>9036</v>
      </c>
      <c r="D3684" t="s">
        <v>9037</v>
      </c>
      <c r="E3684" t="s">
        <v>9038</v>
      </c>
      <c r="F3684" t="s">
        <v>9039</v>
      </c>
    </row>
    <row r="3685" spans="1:6">
      <c r="A3685" t="s">
        <v>11391</v>
      </c>
      <c r="B3685" t="s">
        <v>21331</v>
      </c>
      <c r="C3685" t="s">
        <v>11392</v>
      </c>
      <c r="D3685" t="s">
        <v>11393</v>
      </c>
      <c r="E3685" t="s">
        <v>11394</v>
      </c>
    </row>
    <row r="3686" spans="1:6">
      <c r="A3686" t="s">
        <v>17389</v>
      </c>
      <c r="B3686" t="s">
        <v>21333</v>
      </c>
      <c r="C3686" t="s">
        <v>11392</v>
      </c>
      <c r="D3686" t="s">
        <v>6413</v>
      </c>
      <c r="E3686" t="s">
        <v>17390</v>
      </c>
    </row>
    <row r="3687" spans="1:6">
      <c r="A3687" t="s">
        <v>9514</v>
      </c>
      <c r="B3687" t="s">
        <v>21329</v>
      </c>
      <c r="C3687" t="s">
        <v>9515</v>
      </c>
      <c r="E3687" t="s">
        <v>9516</v>
      </c>
    </row>
    <row r="3688" spans="1:6">
      <c r="A3688" t="s">
        <v>1575</v>
      </c>
      <c r="B3688" t="s">
        <v>21330</v>
      </c>
      <c r="C3688" t="s">
        <v>1576</v>
      </c>
      <c r="D3688" t="s">
        <v>1577</v>
      </c>
      <c r="E3688" t="s">
        <v>1578</v>
      </c>
    </row>
    <row r="3689" spans="1:6">
      <c r="A3689" t="s">
        <v>10799</v>
      </c>
      <c r="B3689" t="s">
        <v>21595</v>
      </c>
      <c r="C3689" t="s">
        <v>10800</v>
      </c>
      <c r="E3689" t="s">
        <v>8488</v>
      </c>
    </row>
    <row r="3690" spans="1:6">
      <c r="A3690" t="s">
        <v>21029</v>
      </c>
      <c r="B3690" t="s">
        <v>21361</v>
      </c>
      <c r="C3690" t="s">
        <v>9841</v>
      </c>
      <c r="D3690" t="s">
        <v>779</v>
      </c>
      <c r="E3690" t="s">
        <v>10155</v>
      </c>
    </row>
    <row r="3691" spans="1:6">
      <c r="A3691" t="s">
        <v>9840</v>
      </c>
      <c r="B3691" t="s">
        <v>21572</v>
      </c>
      <c r="C3691" t="s">
        <v>9841</v>
      </c>
      <c r="E3691" t="s">
        <v>9842</v>
      </c>
    </row>
    <row r="3692" spans="1:6">
      <c r="A3692" t="s">
        <v>18259</v>
      </c>
      <c r="B3692" t="s">
        <v>21335</v>
      </c>
      <c r="C3692" t="s">
        <v>9841</v>
      </c>
      <c r="D3692" t="s">
        <v>2209</v>
      </c>
      <c r="E3692" t="s">
        <v>18260</v>
      </c>
    </row>
    <row r="3693" spans="1:6">
      <c r="A3693" t="s">
        <v>8568</v>
      </c>
      <c r="B3693" t="s">
        <v>21329</v>
      </c>
      <c r="C3693" t="s">
        <v>8569</v>
      </c>
      <c r="D3693" t="s">
        <v>1093</v>
      </c>
      <c r="E3693" t="s">
        <v>8570</v>
      </c>
      <c r="F3693" t="s">
        <v>8571</v>
      </c>
    </row>
    <row r="3694" spans="1:6">
      <c r="A3694" t="s">
        <v>566</v>
      </c>
      <c r="B3694" t="s">
        <v>21330</v>
      </c>
      <c r="C3694" t="s">
        <v>567</v>
      </c>
      <c r="E3694" t="s">
        <v>568</v>
      </c>
    </row>
    <row r="3695" spans="1:6">
      <c r="A3695" t="s">
        <v>8487</v>
      </c>
      <c r="B3695" t="s">
        <v>21329</v>
      </c>
      <c r="C3695" t="s">
        <v>567</v>
      </c>
      <c r="E3695" t="s">
        <v>8488</v>
      </c>
    </row>
    <row r="3696" spans="1:6">
      <c r="A3696" t="s">
        <v>9783</v>
      </c>
      <c r="B3696" t="s">
        <v>21572</v>
      </c>
      <c r="C3696" t="s">
        <v>567</v>
      </c>
      <c r="E3696" t="s">
        <v>9784</v>
      </c>
    </row>
    <row r="3697" spans="1:6">
      <c r="A3697" t="s">
        <v>416</v>
      </c>
      <c r="B3697" t="s">
        <v>21330</v>
      </c>
      <c r="C3697" t="s">
        <v>417</v>
      </c>
      <c r="D3697" t="s">
        <v>302</v>
      </c>
      <c r="E3697" t="s">
        <v>418</v>
      </c>
      <c r="F3697" t="s">
        <v>419</v>
      </c>
    </row>
    <row r="3698" spans="1:6">
      <c r="A3698" t="s">
        <v>402</v>
      </c>
      <c r="B3698" t="s">
        <v>21384</v>
      </c>
      <c r="C3698" t="s">
        <v>403</v>
      </c>
      <c r="D3698" t="s">
        <v>404</v>
      </c>
      <c r="E3698" t="s">
        <v>405</v>
      </c>
      <c r="F3698" t="s">
        <v>406</v>
      </c>
    </row>
    <row r="3699" spans="1:6">
      <c r="A3699" t="s">
        <v>1232</v>
      </c>
      <c r="B3699" t="s">
        <v>21330</v>
      </c>
      <c r="C3699" t="s">
        <v>1233</v>
      </c>
      <c r="E3699" t="s">
        <v>1234</v>
      </c>
      <c r="F3699" t="s">
        <v>1235</v>
      </c>
    </row>
    <row r="3700" spans="1:6">
      <c r="A3700" t="s">
        <v>13274</v>
      </c>
      <c r="B3700" t="s">
        <v>21628</v>
      </c>
      <c r="C3700" t="s">
        <v>13275</v>
      </c>
      <c r="D3700" t="s">
        <v>13276</v>
      </c>
      <c r="E3700" t="s">
        <v>13277</v>
      </c>
    </row>
    <row r="3701" spans="1:6">
      <c r="A3701" t="s">
        <v>1084</v>
      </c>
      <c r="B3701" t="s">
        <v>21402</v>
      </c>
      <c r="C3701" t="s">
        <v>1085</v>
      </c>
      <c r="D3701" t="s">
        <v>824</v>
      </c>
      <c r="E3701" t="s">
        <v>1086</v>
      </c>
      <c r="F3701" t="s">
        <v>1087</v>
      </c>
    </row>
    <row r="3702" spans="1:6">
      <c r="A3702" t="s">
        <v>13195</v>
      </c>
      <c r="B3702" t="s">
        <v>21628</v>
      </c>
      <c r="C3702" t="s">
        <v>1085</v>
      </c>
      <c r="E3702" t="s">
        <v>13196</v>
      </c>
    </row>
    <row r="3703" spans="1:6">
      <c r="A3703" t="s">
        <v>20690</v>
      </c>
      <c r="B3703" t="s">
        <v>21324</v>
      </c>
      <c r="C3703" t="s">
        <v>7132</v>
      </c>
      <c r="D3703" t="s">
        <v>766</v>
      </c>
      <c r="E3703" t="s">
        <v>20691</v>
      </c>
    </row>
    <row r="3704" spans="1:6">
      <c r="A3704" t="s">
        <v>20961</v>
      </c>
      <c r="B3704" t="s">
        <v>21369</v>
      </c>
      <c r="C3704" t="s">
        <v>7132</v>
      </c>
      <c r="D3704" t="s">
        <v>160</v>
      </c>
      <c r="E3704" t="s">
        <v>161</v>
      </c>
    </row>
    <row r="3705" spans="1:6">
      <c r="A3705" t="s">
        <v>10916</v>
      </c>
      <c r="B3705" t="s">
        <v>21601</v>
      </c>
      <c r="C3705" t="s">
        <v>7132</v>
      </c>
      <c r="E3705" t="s">
        <v>10845</v>
      </c>
    </row>
    <row r="3706" spans="1:6">
      <c r="A3706" t="s">
        <v>9088</v>
      </c>
      <c r="B3706" t="s">
        <v>21329</v>
      </c>
      <c r="C3706" t="s">
        <v>9089</v>
      </c>
      <c r="E3706" t="s">
        <v>9090</v>
      </c>
    </row>
    <row r="3707" spans="1:6">
      <c r="A3707" t="s">
        <v>11388</v>
      </c>
      <c r="B3707" t="s">
        <v>21331</v>
      </c>
      <c r="C3707" t="s">
        <v>11389</v>
      </c>
      <c r="D3707" t="s">
        <v>10303</v>
      </c>
      <c r="E3707" t="s">
        <v>11390</v>
      </c>
    </row>
    <row r="3708" spans="1:6">
      <c r="A3708" t="s">
        <v>20879</v>
      </c>
      <c r="B3708" t="s">
        <v>21350</v>
      </c>
      <c r="C3708" t="s">
        <v>8526</v>
      </c>
      <c r="E3708" t="s">
        <v>20880</v>
      </c>
      <c r="F3708" t="s">
        <v>8018</v>
      </c>
    </row>
    <row r="3709" spans="1:6">
      <c r="A3709" t="s">
        <v>8525</v>
      </c>
      <c r="B3709" t="s">
        <v>21329</v>
      </c>
      <c r="C3709" t="s">
        <v>8526</v>
      </c>
      <c r="E3709" t="s">
        <v>8527</v>
      </c>
    </row>
    <row r="3710" spans="1:6">
      <c r="A3710" t="s">
        <v>700</v>
      </c>
      <c r="B3710" t="s">
        <v>21330</v>
      </c>
      <c r="C3710" t="s">
        <v>701</v>
      </c>
      <c r="E3710" t="s">
        <v>702</v>
      </c>
    </row>
    <row r="3711" spans="1:6">
      <c r="A3711" t="s">
        <v>10776</v>
      </c>
      <c r="B3711" t="s">
        <v>21595</v>
      </c>
      <c r="C3711" t="s">
        <v>701</v>
      </c>
      <c r="E3711" t="s">
        <v>10777</v>
      </c>
    </row>
    <row r="3712" spans="1:6">
      <c r="A3712" t="s">
        <v>725</v>
      </c>
      <c r="B3712" t="s">
        <v>21330</v>
      </c>
      <c r="C3712" t="s">
        <v>726</v>
      </c>
      <c r="D3712" t="s">
        <v>56</v>
      </c>
      <c r="E3712" t="s">
        <v>727</v>
      </c>
    </row>
    <row r="3713" spans="1:17">
      <c r="A3713" t="s">
        <v>19698</v>
      </c>
      <c r="B3713" t="s">
        <v>21335</v>
      </c>
      <c r="C3713" t="s">
        <v>726</v>
      </c>
      <c r="E3713" t="s">
        <v>1423</v>
      </c>
    </row>
    <row r="3714" spans="1:17">
      <c r="A3714" t="s">
        <v>20998</v>
      </c>
      <c r="B3714" t="s">
        <v>21352</v>
      </c>
      <c r="C3714" t="s">
        <v>2168</v>
      </c>
      <c r="D3714" t="s">
        <v>422</v>
      </c>
      <c r="E3714" t="s">
        <v>7709</v>
      </c>
      <c r="F3714" t="s">
        <v>7710</v>
      </c>
    </row>
    <row r="3715" spans="1:17">
      <c r="A3715" t="s">
        <v>7041</v>
      </c>
      <c r="B3715" t="s">
        <v>21497</v>
      </c>
      <c r="C3715" t="s">
        <v>2168</v>
      </c>
      <c r="D3715" t="s">
        <v>7042</v>
      </c>
      <c r="E3715" t="s">
        <v>7043</v>
      </c>
      <c r="F3715" t="s">
        <v>513</v>
      </c>
    </row>
    <row r="3716" spans="1:17">
      <c r="A3716" t="s">
        <v>8726</v>
      </c>
      <c r="B3716" t="s">
        <v>21406</v>
      </c>
      <c r="C3716" t="s">
        <v>2168</v>
      </c>
      <c r="D3716" t="s">
        <v>2169</v>
      </c>
      <c r="E3716" t="s">
        <v>2170</v>
      </c>
      <c r="F3716" t="s">
        <v>21551</v>
      </c>
      <c r="G3716" t="s">
        <v>2171</v>
      </c>
      <c r="H3716" t="s">
        <v>2172</v>
      </c>
      <c r="I3716" t="e">
        <f>- Top-line overview to granular information</f>
        <v>#NAME?</v>
      </c>
      <c r="J3716" t="e">
        <f>- Ad banner tracking to click-stream monitoring</f>
        <v>#NAME?</v>
      </c>
      <c r="K3716" t="e">
        <f>- Thousands to millions of unique visitors</f>
        <v>#NAME?</v>
      </c>
      <c r="L3716" t="s">
        <v>2173</v>
      </c>
      <c r="M3716" t="e">
        <f>- Planning and analyzing media and advertising</f>
        <v>#NAME?</v>
      </c>
      <c r="N3716" t="e">
        <f>- Merchandise Planning For Your customers</f>
        <v>#NAME?</v>
      </c>
      <c r="O3716" t="e">
        <f>- Developing focused campaigns For customer acquisition</f>
        <v>#NAME?</v>
      </c>
      <c r="P3716" t="e">
        <f>- Testing visitor segmentation strategies</f>
        <v>#NAME?</v>
      </c>
      <c r="Q3716" t="e">
        <f>- Using lifetime purchasing history to Target promotions</f>
        <v>#NAME?</v>
      </c>
    </row>
    <row r="3717" spans="1:17">
      <c r="A3717" t="s">
        <v>11173</v>
      </c>
      <c r="B3717" t="s">
        <v>21605</v>
      </c>
      <c r="C3717" t="s">
        <v>11174</v>
      </c>
      <c r="E3717" t="s">
        <v>11175</v>
      </c>
    </row>
    <row r="3718" spans="1:17">
      <c r="A3718" t="s">
        <v>4956</v>
      </c>
      <c r="B3718" t="s">
        <v>21401</v>
      </c>
      <c r="C3718" t="s">
        <v>4957</v>
      </c>
      <c r="D3718" t="s">
        <v>4958</v>
      </c>
      <c r="E3718" t="s">
        <v>4959</v>
      </c>
    </row>
    <row r="3719" spans="1:17">
      <c r="A3719" t="s">
        <v>20202</v>
      </c>
      <c r="B3719" t="s">
        <v>21323</v>
      </c>
      <c r="C3719" t="s">
        <v>20203</v>
      </c>
      <c r="E3719" t="s">
        <v>3157</v>
      </c>
    </row>
    <row r="3720" spans="1:17">
      <c r="A3720" t="s">
        <v>9814</v>
      </c>
      <c r="B3720" t="s">
        <v>21384</v>
      </c>
      <c r="C3720" t="s">
        <v>1569</v>
      </c>
      <c r="D3720" t="s">
        <v>291</v>
      </c>
      <c r="E3720" t="s">
        <v>292</v>
      </c>
      <c r="F3720" t="s">
        <v>1570</v>
      </c>
    </row>
    <row r="3721" spans="1:17">
      <c r="A3721" t="s">
        <v>18412</v>
      </c>
      <c r="B3721" t="s">
        <v>21335</v>
      </c>
      <c r="C3721" t="s">
        <v>1569</v>
      </c>
      <c r="E3721" t="s">
        <v>1100</v>
      </c>
      <c r="F3721" t="s">
        <v>18262</v>
      </c>
    </row>
    <row r="3722" spans="1:17">
      <c r="A3722" t="s">
        <v>11246</v>
      </c>
      <c r="B3722" t="s">
        <v>21605</v>
      </c>
      <c r="C3722" t="s">
        <v>11247</v>
      </c>
      <c r="E3722" t="s">
        <v>11248</v>
      </c>
    </row>
    <row r="3723" spans="1:17">
      <c r="A3723" t="s">
        <v>21049</v>
      </c>
      <c r="B3723" t="s">
        <v>21350</v>
      </c>
      <c r="C3723" t="s">
        <v>21050</v>
      </c>
      <c r="E3723" t="s">
        <v>20883</v>
      </c>
    </row>
    <row r="3724" spans="1:17">
      <c r="A3724" t="s">
        <v>8887</v>
      </c>
      <c r="B3724" t="s">
        <v>21552</v>
      </c>
      <c r="C3724" t="s">
        <v>8888</v>
      </c>
      <c r="D3724" t="s">
        <v>824</v>
      </c>
      <c r="E3724" t="s">
        <v>8889</v>
      </c>
      <c r="F3724" t="s">
        <v>8890</v>
      </c>
    </row>
    <row r="3725" spans="1:17">
      <c r="A3725" t="s">
        <v>10719</v>
      </c>
      <c r="B3725" t="s">
        <v>21595</v>
      </c>
      <c r="C3725" t="s">
        <v>8888</v>
      </c>
      <c r="D3725" t="s">
        <v>824</v>
      </c>
      <c r="E3725" t="s">
        <v>10720</v>
      </c>
      <c r="F3725" t="s">
        <v>8890</v>
      </c>
    </row>
    <row r="3726" spans="1:17">
      <c r="A3726" t="s">
        <v>11118</v>
      </c>
      <c r="B3726" t="s">
        <v>21601</v>
      </c>
      <c r="C3726" t="s">
        <v>8888</v>
      </c>
      <c r="E3726" t="s">
        <v>299</v>
      </c>
    </row>
    <row r="3727" spans="1:17">
      <c r="A3727" t="s">
        <v>8798</v>
      </c>
      <c r="B3727" t="s">
        <v>21329</v>
      </c>
      <c r="C3727" t="s">
        <v>8799</v>
      </c>
      <c r="E3727" t="s">
        <v>8800</v>
      </c>
    </row>
    <row r="3728" spans="1:17">
      <c r="A3728" t="s">
        <v>10806</v>
      </c>
      <c r="B3728" t="s">
        <v>21601</v>
      </c>
      <c r="C3728" t="s">
        <v>10807</v>
      </c>
      <c r="E3728" t="s">
        <v>10808</v>
      </c>
    </row>
    <row r="3729" spans="1:6">
      <c r="A3729" t="s">
        <v>532</v>
      </c>
      <c r="B3729" t="s">
        <v>21330</v>
      </c>
      <c r="C3729" t="s">
        <v>533</v>
      </c>
      <c r="E3729" t="s">
        <v>534</v>
      </c>
      <c r="F3729" t="s">
        <v>535</v>
      </c>
    </row>
    <row r="3730" spans="1:6">
      <c r="A3730" t="s">
        <v>10652</v>
      </c>
      <c r="B3730" t="s">
        <v>21595</v>
      </c>
      <c r="C3730" t="s">
        <v>533</v>
      </c>
      <c r="E3730" t="s">
        <v>10653</v>
      </c>
    </row>
    <row r="3731" spans="1:6">
      <c r="A3731" t="s">
        <v>20697</v>
      </c>
      <c r="B3731" t="s">
        <v>21324</v>
      </c>
      <c r="C3731" t="s">
        <v>12447</v>
      </c>
      <c r="D3731" t="s">
        <v>7042</v>
      </c>
      <c r="E3731" t="s">
        <v>20698</v>
      </c>
    </row>
    <row r="3732" spans="1:6">
      <c r="A3732" t="s">
        <v>12446</v>
      </c>
      <c r="B3732" t="s">
        <v>21332</v>
      </c>
      <c r="C3732" t="s">
        <v>12447</v>
      </c>
      <c r="E3732" t="s">
        <v>12448</v>
      </c>
    </row>
    <row r="3733" spans="1:6">
      <c r="A3733" t="s">
        <v>20785</v>
      </c>
      <c r="B3733" t="s">
        <v>21350</v>
      </c>
      <c r="C3733" t="s">
        <v>20786</v>
      </c>
      <c r="E3733" t="s">
        <v>20787</v>
      </c>
    </row>
    <row r="3734" spans="1:6">
      <c r="A3734" t="s">
        <v>9091</v>
      </c>
      <c r="B3734" t="s">
        <v>21329</v>
      </c>
      <c r="C3734" t="s">
        <v>9092</v>
      </c>
      <c r="D3734" t="s">
        <v>2141</v>
      </c>
      <c r="E3734" t="s">
        <v>8559</v>
      </c>
    </row>
    <row r="3735" spans="1:6">
      <c r="A3735" t="s">
        <v>9097</v>
      </c>
      <c r="B3735" t="s">
        <v>21329</v>
      </c>
      <c r="C3735" t="s">
        <v>9092</v>
      </c>
      <c r="D3735" t="s">
        <v>745</v>
      </c>
      <c r="E3735" t="s">
        <v>9098</v>
      </c>
    </row>
    <row r="3736" spans="1:6">
      <c r="A3736" t="s">
        <v>12987</v>
      </c>
      <c r="B3736" t="s">
        <v>21628</v>
      </c>
      <c r="C3736" t="s">
        <v>12988</v>
      </c>
      <c r="D3736" t="s">
        <v>12989</v>
      </c>
      <c r="E3736" t="s">
        <v>12990</v>
      </c>
    </row>
    <row r="3737" spans="1:6">
      <c r="A3737" t="s">
        <v>20843</v>
      </c>
      <c r="B3737" t="s">
        <v>21350</v>
      </c>
      <c r="C3737" t="s">
        <v>10542</v>
      </c>
      <c r="E3737" t="s">
        <v>20844</v>
      </c>
    </row>
    <row r="3738" spans="1:6">
      <c r="A3738" t="s">
        <v>10541</v>
      </c>
      <c r="B3738" t="s">
        <v>21595</v>
      </c>
      <c r="C3738" t="s">
        <v>10542</v>
      </c>
      <c r="D3738" t="s">
        <v>2590</v>
      </c>
      <c r="E3738" t="s">
        <v>10543</v>
      </c>
      <c r="F3738" t="s">
        <v>10544</v>
      </c>
    </row>
    <row r="3739" spans="1:6">
      <c r="A3739" t="s">
        <v>846</v>
      </c>
      <c r="B3739" t="s">
        <v>21330</v>
      </c>
      <c r="C3739" t="s">
        <v>847</v>
      </c>
      <c r="D3739" t="s">
        <v>848</v>
      </c>
      <c r="E3739" t="s">
        <v>849</v>
      </c>
    </row>
    <row r="3740" spans="1:6">
      <c r="A3740" t="s">
        <v>7656</v>
      </c>
      <c r="B3740" t="s">
        <v>21507</v>
      </c>
      <c r="C3740" t="s">
        <v>7657</v>
      </c>
      <c r="D3740" t="s">
        <v>627</v>
      </c>
      <c r="E3740" t="s">
        <v>7658</v>
      </c>
      <c r="F3740" t="s">
        <v>7659</v>
      </c>
    </row>
    <row r="3741" spans="1:6">
      <c r="A3741" t="s">
        <v>8387</v>
      </c>
      <c r="B3741" t="s">
        <v>21329</v>
      </c>
      <c r="C3741" t="s">
        <v>1690</v>
      </c>
      <c r="D3741" t="s">
        <v>824</v>
      </c>
      <c r="E3741" t="s">
        <v>8388</v>
      </c>
    </row>
    <row r="3742" spans="1:6">
      <c r="A3742" t="s">
        <v>10502</v>
      </c>
      <c r="B3742" t="s">
        <v>21550</v>
      </c>
      <c r="C3742" t="s">
        <v>1690</v>
      </c>
      <c r="E3742" t="s">
        <v>1691</v>
      </c>
    </row>
    <row r="3743" spans="1:6">
      <c r="A3743" t="s">
        <v>12927</v>
      </c>
      <c r="B3743" t="s">
        <v>21628</v>
      </c>
      <c r="C3743" t="s">
        <v>1690</v>
      </c>
      <c r="E3743" t="s">
        <v>12928</v>
      </c>
      <c r="F3743" t="s">
        <v>12929</v>
      </c>
    </row>
    <row r="3744" spans="1:6">
      <c r="A3744" t="s">
        <v>19909</v>
      </c>
      <c r="B3744" t="s">
        <v>21335</v>
      </c>
      <c r="C3744" t="s">
        <v>19910</v>
      </c>
      <c r="E3744" t="s">
        <v>18345</v>
      </c>
    </row>
    <row r="3745" spans="1:6">
      <c r="A3745" t="s">
        <v>14952</v>
      </c>
      <c r="B3745" t="s">
        <v>21333</v>
      </c>
      <c r="C3745" t="s">
        <v>14953</v>
      </c>
      <c r="D3745" t="s">
        <v>1593</v>
      </c>
      <c r="E3745" t="s">
        <v>14954</v>
      </c>
    </row>
    <row r="3746" spans="1:6">
      <c r="A3746" t="s">
        <v>17702</v>
      </c>
      <c r="B3746" t="s">
        <v>21333</v>
      </c>
      <c r="C3746" t="s">
        <v>14953</v>
      </c>
      <c r="E3746" t="s">
        <v>17703</v>
      </c>
      <c r="F3746" t="s">
        <v>17704</v>
      </c>
    </row>
    <row r="3747" spans="1:6">
      <c r="A3747" t="s">
        <v>550</v>
      </c>
      <c r="B3747" t="s">
        <v>21330</v>
      </c>
      <c r="C3747" t="s">
        <v>551</v>
      </c>
      <c r="D3747" t="s">
        <v>552</v>
      </c>
      <c r="E3747" t="s">
        <v>553</v>
      </c>
    </row>
    <row r="3748" spans="1:6">
      <c r="A3748" t="s">
        <v>8556</v>
      </c>
      <c r="B3748" t="s">
        <v>21329</v>
      </c>
      <c r="C3748" t="s">
        <v>1874</v>
      </c>
      <c r="D3748" t="s">
        <v>824</v>
      </c>
      <c r="E3748" t="s">
        <v>8557</v>
      </c>
    </row>
    <row r="3749" spans="1:6">
      <c r="A3749" t="s">
        <v>10797</v>
      </c>
      <c r="B3749" t="s">
        <v>21550</v>
      </c>
      <c r="C3749" t="s">
        <v>1874</v>
      </c>
      <c r="D3749" t="s">
        <v>824</v>
      </c>
      <c r="E3749" t="s">
        <v>1875</v>
      </c>
    </row>
    <row r="3750" spans="1:6">
      <c r="A3750" t="s">
        <v>19132</v>
      </c>
      <c r="B3750" t="s">
        <v>21335</v>
      </c>
      <c r="C3750" t="s">
        <v>19133</v>
      </c>
      <c r="E3750" t="s">
        <v>18323</v>
      </c>
    </row>
    <row r="3751" spans="1:6">
      <c r="A3751" t="s">
        <v>7011</v>
      </c>
      <c r="B3751" t="s">
        <v>21497</v>
      </c>
      <c r="C3751" t="s">
        <v>7012</v>
      </c>
      <c r="D3751" t="s">
        <v>766</v>
      </c>
      <c r="E3751" t="s">
        <v>7013</v>
      </c>
      <c r="F3751" t="s">
        <v>7014</v>
      </c>
    </row>
    <row r="3752" spans="1:6">
      <c r="A3752" t="s">
        <v>5147</v>
      </c>
      <c r="B3752" t="s">
        <v>21405</v>
      </c>
      <c r="C3752" t="s">
        <v>5148</v>
      </c>
      <c r="E3752" t="s">
        <v>5149</v>
      </c>
    </row>
    <row r="3753" spans="1:6">
      <c r="A3753" t="s">
        <v>676</v>
      </c>
      <c r="B3753" t="s">
        <v>21330</v>
      </c>
      <c r="C3753" t="s">
        <v>677</v>
      </c>
      <c r="D3753" t="s">
        <v>678</v>
      </c>
      <c r="E3753" t="s">
        <v>679</v>
      </c>
    </row>
    <row r="3754" spans="1:6">
      <c r="A3754" t="s">
        <v>9174</v>
      </c>
      <c r="B3754" t="s">
        <v>21329</v>
      </c>
      <c r="C3754" t="s">
        <v>677</v>
      </c>
      <c r="E3754" t="s">
        <v>9175</v>
      </c>
      <c r="F3754" t="s">
        <v>9176</v>
      </c>
    </row>
    <row r="3755" spans="1:6">
      <c r="A3755" t="s">
        <v>1679</v>
      </c>
      <c r="B3755" t="s">
        <v>21330</v>
      </c>
      <c r="C3755" t="s">
        <v>677</v>
      </c>
      <c r="D3755" t="s">
        <v>1680</v>
      </c>
      <c r="E3755" t="s">
        <v>1681</v>
      </c>
    </row>
    <row r="3756" spans="1:6">
      <c r="A3756" t="s">
        <v>18546</v>
      </c>
      <c r="B3756" t="s">
        <v>21335</v>
      </c>
      <c r="C3756" t="s">
        <v>677</v>
      </c>
      <c r="E3756" t="s">
        <v>18252</v>
      </c>
    </row>
    <row r="3757" spans="1:6">
      <c r="A3757" t="s">
        <v>9582</v>
      </c>
      <c r="B3757" t="s">
        <v>21329</v>
      </c>
      <c r="C3757" t="s">
        <v>9583</v>
      </c>
      <c r="E3757" t="s">
        <v>9584</v>
      </c>
    </row>
    <row r="3758" spans="1:6">
      <c r="A3758" t="s">
        <v>10798</v>
      </c>
      <c r="B3758" t="s">
        <v>21595</v>
      </c>
      <c r="C3758" t="s">
        <v>9583</v>
      </c>
      <c r="E3758" t="s">
        <v>9175</v>
      </c>
      <c r="F3758" t="s">
        <v>9176</v>
      </c>
    </row>
    <row r="3759" spans="1:6">
      <c r="A3759" t="s">
        <v>4900</v>
      </c>
      <c r="B3759" t="s">
        <v>21401</v>
      </c>
      <c r="C3759" t="s">
        <v>4901</v>
      </c>
      <c r="D3759" t="s">
        <v>4681</v>
      </c>
      <c r="E3759" t="s">
        <v>4345</v>
      </c>
    </row>
    <row r="3760" spans="1:6">
      <c r="A3760" t="s">
        <v>9444</v>
      </c>
      <c r="B3760" t="s">
        <v>21329</v>
      </c>
      <c r="C3760" t="s">
        <v>9445</v>
      </c>
      <c r="E3760" t="s">
        <v>9175</v>
      </c>
      <c r="F3760" t="s">
        <v>9176</v>
      </c>
    </row>
    <row r="3761" spans="1:12">
      <c r="A3761" t="s">
        <v>20256</v>
      </c>
      <c r="B3761" t="s">
        <v>21323</v>
      </c>
      <c r="C3761" t="s">
        <v>20257</v>
      </c>
      <c r="E3761" t="s">
        <v>3157</v>
      </c>
    </row>
    <row r="3762" spans="1:12">
      <c r="A3762" t="s">
        <v>8460</v>
      </c>
      <c r="B3762" t="s">
        <v>21329</v>
      </c>
      <c r="C3762" t="s">
        <v>1872</v>
      </c>
      <c r="D3762" t="s">
        <v>824</v>
      </c>
      <c r="E3762" t="s">
        <v>8461</v>
      </c>
    </row>
    <row r="3763" spans="1:12">
      <c r="A3763" t="s">
        <v>10488</v>
      </c>
      <c r="B3763" t="s">
        <v>21550</v>
      </c>
      <c r="C3763" t="s">
        <v>1872</v>
      </c>
      <c r="E3763" t="s">
        <v>1873</v>
      </c>
    </row>
    <row r="3764" spans="1:12">
      <c r="A3764" t="s">
        <v>975</v>
      </c>
      <c r="B3764" t="s">
        <v>21330</v>
      </c>
      <c r="C3764" t="s">
        <v>976</v>
      </c>
      <c r="D3764" t="s">
        <v>597</v>
      </c>
      <c r="E3764" t="s">
        <v>977</v>
      </c>
    </row>
    <row r="3765" spans="1:12">
      <c r="A3765" t="s">
        <v>9667</v>
      </c>
      <c r="B3765" t="s">
        <v>21329</v>
      </c>
      <c r="C3765" t="s">
        <v>976</v>
      </c>
      <c r="D3765" t="s">
        <v>824</v>
      </c>
      <c r="E3765" t="s">
        <v>1296</v>
      </c>
      <c r="F3765" t="s">
        <v>9668</v>
      </c>
    </row>
    <row r="3766" spans="1:12">
      <c r="A3766" t="s">
        <v>10537</v>
      </c>
      <c r="B3766" t="s">
        <v>21595</v>
      </c>
      <c r="C3766" t="s">
        <v>976</v>
      </c>
      <c r="E3766" t="s">
        <v>10538</v>
      </c>
      <c r="F3766" t="s">
        <v>9668</v>
      </c>
    </row>
    <row r="3767" spans="1:12">
      <c r="A3767" t="s">
        <v>9376</v>
      </c>
      <c r="B3767" t="s">
        <v>21329</v>
      </c>
      <c r="C3767" t="s">
        <v>9377</v>
      </c>
      <c r="D3767" t="s">
        <v>7042</v>
      </c>
      <c r="E3767" t="s">
        <v>9378</v>
      </c>
      <c r="F3767" t="s">
        <v>513</v>
      </c>
    </row>
    <row r="3768" spans="1:12">
      <c r="A3768" t="s">
        <v>11088</v>
      </c>
      <c r="B3768" t="s">
        <v>21601</v>
      </c>
      <c r="C3768" t="s">
        <v>9377</v>
      </c>
      <c r="D3768" t="s">
        <v>1186</v>
      </c>
      <c r="E3768" t="s">
        <v>2548</v>
      </c>
    </row>
    <row r="3769" spans="1:12">
      <c r="A3769" t="s">
        <v>4855</v>
      </c>
      <c r="B3769" t="s">
        <v>21401</v>
      </c>
      <c r="C3769" t="s">
        <v>4856</v>
      </c>
      <c r="D3769" t="s">
        <v>4857</v>
      </c>
      <c r="E3769" t="s">
        <v>4858</v>
      </c>
    </row>
    <row r="3770" spans="1:12">
      <c r="A3770" t="s">
        <v>6917</v>
      </c>
      <c r="B3770" t="s">
        <v>21327</v>
      </c>
      <c r="C3770" t="s">
        <v>4856</v>
      </c>
      <c r="E3770" t="s">
        <v>6918</v>
      </c>
    </row>
    <row r="3771" spans="1:12">
      <c r="A3771" t="s">
        <v>4789</v>
      </c>
      <c r="B3771" t="s">
        <v>21401</v>
      </c>
      <c r="C3771" t="s">
        <v>1705</v>
      </c>
      <c r="D3771" t="s">
        <v>4790</v>
      </c>
      <c r="E3771" t="s">
        <v>4791</v>
      </c>
    </row>
    <row r="3772" spans="1:12">
      <c r="A3772" t="s">
        <v>6732</v>
      </c>
      <c r="B3772" t="s">
        <v>21327</v>
      </c>
      <c r="C3772" t="s">
        <v>1705</v>
      </c>
      <c r="D3772" t="s">
        <v>6733</v>
      </c>
      <c r="E3772" t="s">
        <v>6734</v>
      </c>
      <c r="F3772" t="s">
        <v>6735</v>
      </c>
    </row>
    <row r="3773" spans="1:12">
      <c r="A3773" t="s">
        <v>9594</v>
      </c>
      <c r="B3773" t="s">
        <v>21329</v>
      </c>
      <c r="C3773" t="s">
        <v>1705</v>
      </c>
      <c r="D3773" t="s">
        <v>422</v>
      </c>
      <c r="E3773" t="s">
        <v>9595</v>
      </c>
      <c r="F3773" t="s">
        <v>9596</v>
      </c>
      <c r="G3773" t="s">
        <v>2102</v>
      </c>
      <c r="H3773" t="s">
        <v>9597</v>
      </c>
      <c r="I3773" t="s">
        <v>9598</v>
      </c>
      <c r="J3773" t="s">
        <v>9599</v>
      </c>
      <c r="K3773" t="s">
        <v>9600</v>
      </c>
      <c r="L3773" t="s">
        <v>9601</v>
      </c>
    </row>
    <row r="3774" spans="1:12">
      <c r="A3774" t="s">
        <v>9830</v>
      </c>
      <c r="B3774" t="s">
        <v>21384</v>
      </c>
      <c r="C3774" t="s">
        <v>1705</v>
      </c>
      <c r="D3774" t="s">
        <v>422</v>
      </c>
      <c r="E3774" t="s">
        <v>1706</v>
      </c>
      <c r="F3774" t="s">
        <v>1707</v>
      </c>
    </row>
    <row r="3775" spans="1:12">
      <c r="A3775" t="s">
        <v>8971</v>
      </c>
      <c r="B3775" t="s">
        <v>21329</v>
      </c>
      <c r="C3775" t="s">
        <v>8972</v>
      </c>
      <c r="D3775" t="s">
        <v>178</v>
      </c>
      <c r="E3775" t="s">
        <v>8455</v>
      </c>
    </row>
    <row r="3776" spans="1:12">
      <c r="A3776" t="s">
        <v>17024</v>
      </c>
      <c r="B3776" t="s">
        <v>21333</v>
      </c>
      <c r="C3776" t="s">
        <v>17025</v>
      </c>
      <c r="D3776" t="s">
        <v>8454</v>
      </c>
      <c r="E3776" t="s">
        <v>8455</v>
      </c>
      <c r="F3776" t="s">
        <v>17026</v>
      </c>
    </row>
    <row r="3777" spans="1:6">
      <c r="A3777" t="s">
        <v>2162</v>
      </c>
      <c r="B3777" t="s">
        <v>21330</v>
      </c>
      <c r="C3777" t="s">
        <v>2163</v>
      </c>
      <c r="E3777" t="s">
        <v>2164</v>
      </c>
    </row>
    <row r="3778" spans="1:6">
      <c r="A3778" t="s">
        <v>1541</v>
      </c>
      <c r="B3778" t="s">
        <v>21330</v>
      </c>
      <c r="C3778" t="s">
        <v>1542</v>
      </c>
      <c r="E3778" t="s">
        <v>1543</v>
      </c>
    </row>
    <row r="3779" spans="1:6">
      <c r="A3779" t="s">
        <v>21164</v>
      </c>
      <c r="B3779" t="s">
        <v>21353</v>
      </c>
      <c r="C3779" t="s">
        <v>8095</v>
      </c>
      <c r="D3779" t="s">
        <v>302</v>
      </c>
      <c r="E3779" t="s">
        <v>8096</v>
      </c>
      <c r="F3779" t="s">
        <v>8097</v>
      </c>
    </row>
    <row r="3780" spans="1:6">
      <c r="A3780" t="s">
        <v>9185</v>
      </c>
      <c r="B3780" t="s">
        <v>21555</v>
      </c>
      <c r="C3780" t="s">
        <v>8095</v>
      </c>
      <c r="D3780" t="s">
        <v>9186</v>
      </c>
      <c r="E3780" t="s">
        <v>8906</v>
      </c>
      <c r="F3780" t="s">
        <v>9187</v>
      </c>
    </row>
    <row r="3781" spans="1:6">
      <c r="A3781" t="s">
        <v>10707</v>
      </c>
      <c r="B3781" t="s">
        <v>21595</v>
      </c>
      <c r="C3781" t="s">
        <v>8095</v>
      </c>
      <c r="E3781" t="s">
        <v>10708</v>
      </c>
      <c r="F3781" t="s">
        <v>9187</v>
      </c>
    </row>
    <row r="3782" spans="1:6">
      <c r="A3782" t="s">
        <v>11203</v>
      </c>
      <c r="B3782" t="s">
        <v>21605</v>
      </c>
      <c r="C3782" t="s">
        <v>8095</v>
      </c>
      <c r="E3782" t="s">
        <v>3692</v>
      </c>
    </row>
    <row r="3783" spans="1:6">
      <c r="A3783" t="s">
        <v>7984</v>
      </c>
      <c r="B3783" t="s">
        <v>21528</v>
      </c>
      <c r="C3783" t="s">
        <v>7985</v>
      </c>
      <c r="D3783" t="s">
        <v>7986</v>
      </c>
      <c r="E3783" t="s">
        <v>7987</v>
      </c>
    </row>
    <row r="3784" spans="1:6">
      <c r="A3784" t="s">
        <v>17452</v>
      </c>
      <c r="B3784" t="s">
        <v>21333</v>
      </c>
      <c r="C3784" t="s">
        <v>17453</v>
      </c>
      <c r="E3784" t="s">
        <v>17454</v>
      </c>
    </row>
    <row r="3785" spans="1:6">
      <c r="A3785" t="s">
        <v>4693</v>
      </c>
      <c r="B3785" t="s">
        <v>21401</v>
      </c>
      <c r="C3785" t="s">
        <v>4694</v>
      </c>
      <c r="D3785" t="s">
        <v>4695</v>
      </c>
      <c r="E3785" t="s">
        <v>4696</v>
      </c>
    </row>
    <row r="3786" spans="1:6">
      <c r="A3786" t="s">
        <v>8629</v>
      </c>
      <c r="B3786" t="s">
        <v>21329</v>
      </c>
      <c r="C3786" t="s">
        <v>4694</v>
      </c>
      <c r="E3786" t="s">
        <v>8630</v>
      </c>
    </row>
    <row r="3787" spans="1:6">
      <c r="A3787" t="s">
        <v>7267</v>
      </c>
      <c r="B3787" t="s">
        <v>21501</v>
      </c>
      <c r="C3787" t="s">
        <v>7268</v>
      </c>
      <c r="D3787" t="s">
        <v>2264</v>
      </c>
      <c r="E3787" t="s">
        <v>7269</v>
      </c>
      <c r="F3787" t="s">
        <v>7270</v>
      </c>
    </row>
    <row r="3788" spans="1:6">
      <c r="A3788" t="s">
        <v>9116</v>
      </c>
      <c r="B3788" t="s">
        <v>21329</v>
      </c>
      <c r="C3788" t="s">
        <v>7268</v>
      </c>
      <c r="E3788" t="s">
        <v>9117</v>
      </c>
    </row>
    <row r="3789" spans="1:6">
      <c r="A3789" t="s">
        <v>18540</v>
      </c>
      <c r="B3789" t="s">
        <v>21335</v>
      </c>
      <c r="C3789" t="s">
        <v>18541</v>
      </c>
      <c r="E3789" t="s">
        <v>18504</v>
      </c>
    </row>
    <row r="3790" spans="1:6">
      <c r="A3790" t="s">
        <v>5452</v>
      </c>
      <c r="B3790" t="s">
        <v>21326</v>
      </c>
      <c r="C3790" t="s">
        <v>5453</v>
      </c>
      <c r="D3790" t="s">
        <v>5265</v>
      </c>
      <c r="E3790" t="s">
        <v>5454</v>
      </c>
    </row>
    <row r="3791" spans="1:6">
      <c r="A3791" t="s">
        <v>13876</v>
      </c>
      <c r="B3791" t="s">
        <v>21628</v>
      </c>
      <c r="C3791" t="s">
        <v>5453</v>
      </c>
      <c r="E3791" t="s">
        <v>13877</v>
      </c>
    </row>
    <row r="3792" spans="1:6">
      <c r="A3792" t="s">
        <v>14150</v>
      </c>
      <c r="B3792" t="s">
        <v>21333</v>
      </c>
      <c r="C3792" t="s">
        <v>14151</v>
      </c>
      <c r="D3792" t="s">
        <v>2974</v>
      </c>
      <c r="E3792" t="s">
        <v>14152</v>
      </c>
    </row>
    <row r="3793" spans="1:6">
      <c r="A3793" t="s">
        <v>8369</v>
      </c>
      <c r="B3793" t="s">
        <v>21329</v>
      </c>
      <c r="C3793" t="s">
        <v>1185</v>
      </c>
      <c r="D3793" t="s">
        <v>2294</v>
      </c>
      <c r="E3793" t="s">
        <v>8370</v>
      </c>
      <c r="F3793" t="s">
        <v>8371</v>
      </c>
    </row>
    <row r="3794" spans="1:6">
      <c r="A3794" t="s">
        <v>1184</v>
      </c>
      <c r="B3794" t="s">
        <v>21330</v>
      </c>
      <c r="C3794" t="s">
        <v>1185</v>
      </c>
      <c r="D3794" t="s">
        <v>1186</v>
      </c>
      <c r="E3794" t="s">
        <v>1187</v>
      </c>
    </row>
    <row r="3795" spans="1:6">
      <c r="A3795" t="s">
        <v>10597</v>
      </c>
      <c r="B3795" t="s">
        <v>21595</v>
      </c>
      <c r="C3795" t="s">
        <v>1185</v>
      </c>
      <c r="E3795" t="s">
        <v>10598</v>
      </c>
    </row>
    <row r="3796" spans="1:6">
      <c r="A3796" t="s">
        <v>9506</v>
      </c>
      <c r="B3796" t="s">
        <v>21329</v>
      </c>
      <c r="C3796" t="s">
        <v>9507</v>
      </c>
      <c r="E3796" t="s">
        <v>1187</v>
      </c>
    </row>
    <row r="3797" spans="1:6">
      <c r="A3797" t="s">
        <v>1294</v>
      </c>
      <c r="B3797" t="s">
        <v>21330</v>
      </c>
      <c r="C3797" t="s">
        <v>1295</v>
      </c>
      <c r="E3797" t="s">
        <v>1296</v>
      </c>
    </row>
    <row r="3798" spans="1:6">
      <c r="A3798" t="s">
        <v>2008</v>
      </c>
      <c r="B3798" t="s">
        <v>21330</v>
      </c>
      <c r="C3798" t="s">
        <v>1295</v>
      </c>
      <c r="D3798" t="s">
        <v>1159</v>
      </c>
      <c r="E3798" t="s">
        <v>2009</v>
      </c>
    </row>
    <row r="3799" spans="1:6">
      <c r="A3799" t="s">
        <v>19979</v>
      </c>
      <c r="B3799" t="s">
        <v>21335</v>
      </c>
      <c r="C3799" t="s">
        <v>1295</v>
      </c>
      <c r="E3799" t="s">
        <v>18318</v>
      </c>
    </row>
    <row r="3800" spans="1:6">
      <c r="A3800" t="s">
        <v>9362</v>
      </c>
      <c r="B3800" t="s">
        <v>21543</v>
      </c>
      <c r="C3800" t="s">
        <v>9363</v>
      </c>
      <c r="D3800" t="s">
        <v>9364</v>
      </c>
      <c r="E3800" t="s">
        <v>9365</v>
      </c>
    </row>
    <row r="3801" spans="1:6">
      <c r="A3801" t="s">
        <v>1988</v>
      </c>
      <c r="B3801" t="s">
        <v>21330</v>
      </c>
      <c r="C3801" t="s">
        <v>1989</v>
      </c>
      <c r="D3801" t="s">
        <v>1990</v>
      </c>
      <c r="E3801" t="s">
        <v>1991</v>
      </c>
      <c r="F3801" t="s">
        <v>1992</v>
      </c>
    </row>
    <row r="3802" spans="1:6">
      <c r="A3802" t="s">
        <v>514</v>
      </c>
      <c r="B3802" t="s">
        <v>21402</v>
      </c>
      <c r="C3802" t="s">
        <v>515</v>
      </c>
      <c r="E3802" t="s">
        <v>516</v>
      </c>
      <c r="F3802" t="s">
        <v>517</v>
      </c>
    </row>
    <row r="3803" spans="1:6">
      <c r="A3803" t="s">
        <v>11004</v>
      </c>
      <c r="B3803" t="s">
        <v>21601</v>
      </c>
      <c r="C3803" t="s">
        <v>515</v>
      </c>
      <c r="D3803" t="s">
        <v>1458</v>
      </c>
      <c r="E3803" t="s">
        <v>11005</v>
      </c>
    </row>
    <row r="3804" spans="1:6">
      <c r="A3804" t="s">
        <v>20051</v>
      </c>
      <c r="B3804" t="s">
        <v>21335</v>
      </c>
      <c r="C3804" t="s">
        <v>515</v>
      </c>
      <c r="D3804" t="s">
        <v>2209</v>
      </c>
      <c r="E3804" t="s">
        <v>18260</v>
      </c>
    </row>
    <row r="3805" spans="1:6">
      <c r="A3805" t="s">
        <v>10379</v>
      </c>
      <c r="B3805" t="s">
        <v>21590</v>
      </c>
      <c r="C3805" t="s">
        <v>10380</v>
      </c>
      <c r="E3805" t="s">
        <v>10381</v>
      </c>
    </row>
    <row r="3806" spans="1:6">
      <c r="A3806" t="s">
        <v>861</v>
      </c>
      <c r="B3806" t="s">
        <v>21330</v>
      </c>
      <c r="C3806" t="s">
        <v>862</v>
      </c>
      <c r="D3806" t="s">
        <v>291</v>
      </c>
      <c r="E3806" t="s">
        <v>863</v>
      </c>
    </row>
    <row r="3807" spans="1:6">
      <c r="A3807" t="s">
        <v>2529</v>
      </c>
      <c r="B3807" t="s">
        <v>21330</v>
      </c>
      <c r="C3807" t="s">
        <v>2530</v>
      </c>
      <c r="E3807" t="s">
        <v>2531</v>
      </c>
    </row>
    <row r="3808" spans="1:6">
      <c r="A3808" t="s">
        <v>6784</v>
      </c>
      <c r="B3808" t="s">
        <v>21327</v>
      </c>
      <c r="C3808" t="s">
        <v>6785</v>
      </c>
      <c r="E3808" t="s">
        <v>6786</v>
      </c>
    </row>
    <row r="3809" spans="1:6">
      <c r="A3809" t="s">
        <v>10556</v>
      </c>
      <c r="B3809" t="s">
        <v>21596</v>
      </c>
      <c r="C3809" t="s">
        <v>6785</v>
      </c>
      <c r="D3809" t="s">
        <v>2590</v>
      </c>
      <c r="E3809" t="s">
        <v>10557</v>
      </c>
      <c r="F3809" t="s">
        <v>10558</v>
      </c>
    </row>
    <row r="3810" spans="1:6">
      <c r="A3810" t="s">
        <v>9564</v>
      </c>
      <c r="B3810" t="s">
        <v>21329</v>
      </c>
      <c r="C3810" t="s">
        <v>9565</v>
      </c>
      <c r="E3810" t="s">
        <v>9566</v>
      </c>
    </row>
    <row r="3811" spans="1:6">
      <c r="A3811" t="s">
        <v>12767</v>
      </c>
      <c r="B3811" t="s">
        <v>21625</v>
      </c>
      <c r="C3811" t="s">
        <v>9565</v>
      </c>
      <c r="D3811" t="s">
        <v>5219</v>
      </c>
      <c r="E3811" t="s">
        <v>12768</v>
      </c>
      <c r="F3811" t="s">
        <v>12769</v>
      </c>
    </row>
    <row r="3812" spans="1:6">
      <c r="A3812" t="s">
        <v>21100</v>
      </c>
      <c r="B3812" t="s">
        <v>21375</v>
      </c>
      <c r="C3812" t="s">
        <v>8444</v>
      </c>
      <c r="D3812" t="s">
        <v>10274</v>
      </c>
      <c r="E3812" t="s">
        <v>10340</v>
      </c>
      <c r="F3812" t="s">
        <v>10341</v>
      </c>
    </row>
    <row r="3813" spans="1:6">
      <c r="A3813" t="s">
        <v>8443</v>
      </c>
      <c r="B3813" t="s">
        <v>21329</v>
      </c>
      <c r="C3813" t="s">
        <v>8444</v>
      </c>
      <c r="E3813" t="s">
        <v>8445</v>
      </c>
      <c r="F3813" t="s">
        <v>8446</v>
      </c>
    </row>
    <row r="3814" spans="1:6">
      <c r="A3814" t="s">
        <v>9158</v>
      </c>
      <c r="B3814" t="s">
        <v>21329</v>
      </c>
      <c r="C3814" t="s">
        <v>9159</v>
      </c>
      <c r="D3814" t="s">
        <v>422</v>
      </c>
      <c r="E3814" t="s">
        <v>9160</v>
      </c>
    </row>
    <row r="3815" spans="1:6">
      <c r="A3815" t="s">
        <v>13987</v>
      </c>
      <c r="B3815" t="s">
        <v>21631</v>
      </c>
      <c r="C3815" t="s">
        <v>9159</v>
      </c>
      <c r="D3815" t="s">
        <v>7142</v>
      </c>
      <c r="E3815" t="s">
        <v>13988</v>
      </c>
      <c r="F3815" t="s">
        <v>13989</v>
      </c>
    </row>
    <row r="3816" spans="1:6">
      <c r="A3816" t="s">
        <v>20700</v>
      </c>
      <c r="B3816" t="s">
        <v>21324</v>
      </c>
      <c r="C3816" t="s">
        <v>20701</v>
      </c>
      <c r="D3816" t="s">
        <v>7042</v>
      </c>
      <c r="E3816" t="s">
        <v>20702</v>
      </c>
    </row>
    <row r="3817" spans="1:6">
      <c r="A3817" t="s">
        <v>4611</v>
      </c>
      <c r="B3817" t="s">
        <v>21401</v>
      </c>
      <c r="C3817" t="s">
        <v>4612</v>
      </c>
      <c r="E3817" t="s">
        <v>4613</v>
      </c>
    </row>
    <row r="3818" spans="1:6">
      <c r="A3818" t="s">
        <v>822</v>
      </c>
      <c r="B3818" t="s">
        <v>21402</v>
      </c>
      <c r="C3818" t="s">
        <v>823</v>
      </c>
      <c r="D3818" t="s">
        <v>824</v>
      </c>
      <c r="E3818" t="s">
        <v>825</v>
      </c>
      <c r="F3818" t="s">
        <v>826</v>
      </c>
    </row>
    <row r="3819" spans="1:6">
      <c r="A3819" t="s">
        <v>6131</v>
      </c>
      <c r="B3819" t="s">
        <v>21451</v>
      </c>
      <c r="C3819" t="s">
        <v>6132</v>
      </c>
      <c r="E3819" t="s">
        <v>6133</v>
      </c>
    </row>
    <row r="3820" spans="1:6">
      <c r="A3820" t="s">
        <v>7324</v>
      </c>
      <c r="B3820" t="s">
        <v>21507</v>
      </c>
      <c r="C3820" t="s">
        <v>7325</v>
      </c>
      <c r="D3820" t="s">
        <v>422</v>
      </c>
      <c r="E3820" t="s">
        <v>7326</v>
      </c>
      <c r="F3820" t="s">
        <v>7327</v>
      </c>
    </row>
    <row r="3821" spans="1:6">
      <c r="A3821" t="s">
        <v>5237</v>
      </c>
      <c r="B3821" t="s">
        <v>21405</v>
      </c>
      <c r="C3821" t="s">
        <v>5238</v>
      </c>
      <c r="D3821" t="s">
        <v>779</v>
      </c>
      <c r="E3821" t="s">
        <v>5239</v>
      </c>
      <c r="F3821" t="s">
        <v>5240</v>
      </c>
    </row>
    <row r="3822" spans="1:6">
      <c r="A3822" t="s">
        <v>16765</v>
      </c>
      <c r="B3822" t="s">
        <v>21333</v>
      </c>
      <c r="C3822" t="s">
        <v>5238</v>
      </c>
      <c r="D3822" t="s">
        <v>16766</v>
      </c>
      <c r="E3822" t="s">
        <v>16767</v>
      </c>
    </row>
    <row r="3823" spans="1:6">
      <c r="A3823" t="s">
        <v>5631</v>
      </c>
      <c r="B3823" t="s">
        <v>21419</v>
      </c>
      <c r="C3823" t="s">
        <v>5632</v>
      </c>
      <c r="E3823" t="s">
        <v>5633</v>
      </c>
      <c r="F3823" t="s">
        <v>5634</v>
      </c>
    </row>
    <row r="3824" spans="1:6">
      <c r="A3824" t="s">
        <v>4557</v>
      </c>
      <c r="B3824" t="s">
        <v>21401</v>
      </c>
      <c r="C3824" t="s">
        <v>4558</v>
      </c>
      <c r="E3824" t="s">
        <v>4559</v>
      </c>
    </row>
    <row r="3825" spans="1:6">
      <c r="A3825" t="s">
        <v>19738</v>
      </c>
      <c r="B3825" t="s">
        <v>21335</v>
      </c>
      <c r="C3825" t="s">
        <v>4558</v>
      </c>
      <c r="E3825" t="s">
        <v>18293</v>
      </c>
      <c r="F3825" t="s">
        <v>18294</v>
      </c>
    </row>
    <row r="3826" spans="1:6">
      <c r="A3826" t="s">
        <v>9894</v>
      </c>
      <c r="B3826" t="s">
        <v>21572</v>
      </c>
      <c r="C3826" t="s">
        <v>9895</v>
      </c>
      <c r="E3826" t="s">
        <v>9896</v>
      </c>
    </row>
    <row r="3827" spans="1:6">
      <c r="A3827" t="s">
        <v>8970</v>
      </c>
      <c r="B3827" t="s">
        <v>21406</v>
      </c>
      <c r="C3827" t="s">
        <v>2263</v>
      </c>
      <c r="D3827" t="s">
        <v>2264</v>
      </c>
      <c r="E3827" t="s">
        <v>2265</v>
      </c>
    </row>
    <row r="3828" spans="1:6">
      <c r="A3828" t="s">
        <v>20706</v>
      </c>
      <c r="B3828" t="s">
        <v>21324</v>
      </c>
      <c r="C3828" t="s">
        <v>20707</v>
      </c>
      <c r="D3828" t="s">
        <v>56</v>
      </c>
      <c r="E3828" t="s">
        <v>20708</v>
      </c>
    </row>
    <row r="3829" spans="1:6">
      <c r="A3829" t="s">
        <v>8734</v>
      </c>
      <c r="B3829" t="s">
        <v>21329</v>
      </c>
      <c r="C3829" t="s">
        <v>8735</v>
      </c>
      <c r="E3829" t="s">
        <v>8736</v>
      </c>
    </row>
    <row r="3830" spans="1:6">
      <c r="A3830" t="s">
        <v>15636</v>
      </c>
      <c r="B3830" t="s">
        <v>21333</v>
      </c>
      <c r="C3830" t="s">
        <v>8735</v>
      </c>
      <c r="E3830" t="s">
        <v>15637</v>
      </c>
    </row>
    <row r="3831" spans="1:6">
      <c r="A3831" t="s">
        <v>19604</v>
      </c>
      <c r="B3831" t="s">
        <v>21335</v>
      </c>
      <c r="C3831" t="s">
        <v>8735</v>
      </c>
      <c r="E3831" t="s">
        <v>1423</v>
      </c>
    </row>
    <row r="3832" spans="1:6">
      <c r="A3832" t="s">
        <v>1105</v>
      </c>
      <c r="B3832" t="s">
        <v>21330</v>
      </c>
      <c r="C3832" t="s">
        <v>1106</v>
      </c>
      <c r="D3832" t="s">
        <v>1107</v>
      </c>
      <c r="E3832" t="s">
        <v>1108</v>
      </c>
      <c r="F3832" t="s">
        <v>1109</v>
      </c>
    </row>
    <row r="3833" spans="1:6">
      <c r="A3833" t="s">
        <v>5789</v>
      </c>
      <c r="B3833" t="s">
        <v>21419</v>
      </c>
      <c r="C3833" t="s">
        <v>5790</v>
      </c>
      <c r="D3833" t="s">
        <v>678</v>
      </c>
      <c r="E3833" t="s">
        <v>5791</v>
      </c>
    </row>
    <row r="3834" spans="1:6">
      <c r="A3834" t="s">
        <v>9881</v>
      </c>
      <c r="B3834" t="s">
        <v>21572</v>
      </c>
      <c r="C3834" t="s">
        <v>5790</v>
      </c>
      <c r="D3834" t="s">
        <v>9882</v>
      </c>
      <c r="E3834" t="s">
        <v>9883</v>
      </c>
    </row>
    <row r="3835" spans="1:6">
      <c r="A3835" t="s">
        <v>10611</v>
      </c>
      <c r="B3835" t="s">
        <v>21595</v>
      </c>
      <c r="C3835" t="s">
        <v>5790</v>
      </c>
      <c r="D3835" t="s">
        <v>2590</v>
      </c>
      <c r="E3835" t="s">
        <v>10612</v>
      </c>
      <c r="F3835" t="s">
        <v>10613</v>
      </c>
    </row>
    <row r="3836" spans="1:6">
      <c r="A3836" t="s">
        <v>4442</v>
      </c>
      <c r="B3836" t="s">
        <v>21401</v>
      </c>
      <c r="C3836" t="s">
        <v>4443</v>
      </c>
      <c r="E3836" t="s">
        <v>4444</v>
      </c>
    </row>
    <row r="3837" spans="1:6">
      <c r="A3837" t="s">
        <v>19269</v>
      </c>
      <c r="B3837" t="s">
        <v>21335</v>
      </c>
      <c r="C3837" t="s">
        <v>19270</v>
      </c>
      <c r="E3837" t="s">
        <v>18635</v>
      </c>
    </row>
    <row r="3838" spans="1:6">
      <c r="A3838" t="s">
        <v>18263</v>
      </c>
      <c r="B3838" t="s">
        <v>21335</v>
      </c>
      <c r="C3838" t="s">
        <v>18264</v>
      </c>
      <c r="E3838" t="s">
        <v>18265</v>
      </c>
    </row>
    <row r="3839" spans="1:6">
      <c r="A3839" t="s">
        <v>18936</v>
      </c>
      <c r="B3839" t="s">
        <v>21335</v>
      </c>
      <c r="C3839" t="s">
        <v>18937</v>
      </c>
      <c r="E3839" t="s">
        <v>18892</v>
      </c>
    </row>
    <row r="3840" spans="1:6">
      <c r="A3840" t="s">
        <v>20297</v>
      </c>
      <c r="B3840" t="s">
        <v>21323</v>
      </c>
      <c r="C3840" t="s">
        <v>20298</v>
      </c>
      <c r="E3840" t="s">
        <v>3157</v>
      </c>
    </row>
    <row r="3841" spans="1:6">
      <c r="A3841" t="s">
        <v>10512</v>
      </c>
      <c r="B3841" t="s">
        <v>21595</v>
      </c>
      <c r="C3841" t="s">
        <v>1653</v>
      </c>
      <c r="D3841" t="s">
        <v>824</v>
      </c>
      <c r="E3841" t="s">
        <v>10513</v>
      </c>
      <c r="F3841" t="s">
        <v>10514</v>
      </c>
    </row>
    <row r="3842" spans="1:6">
      <c r="A3842" t="s">
        <v>1652</v>
      </c>
      <c r="B3842" t="s">
        <v>21330</v>
      </c>
      <c r="C3842" t="s">
        <v>1653</v>
      </c>
      <c r="D3842" t="s">
        <v>291</v>
      </c>
      <c r="E3842" t="s">
        <v>1654</v>
      </c>
    </row>
    <row r="3843" spans="1:6">
      <c r="A3843" t="s">
        <v>2546</v>
      </c>
      <c r="B3843" t="s">
        <v>21330</v>
      </c>
      <c r="C3843" t="s">
        <v>2547</v>
      </c>
      <c r="D3843" t="s">
        <v>422</v>
      </c>
      <c r="E3843" t="s">
        <v>2548</v>
      </c>
    </row>
    <row r="3844" spans="1:6">
      <c r="A3844" t="s">
        <v>5419</v>
      </c>
      <c r="B3844" t="s">
        <v>21326</v>
      </c>
      <c r="C3844" t="s">
        <v>5420</v>
      </c>
      <c r="E3844" t="s">
        <v>5421</v>
      </c>
    </row>
    <row r="3845" spans="1:6">
      <c r="A3845" t="s">
        <v>9248</v>
      </c>
      <c r="B3845" t="s">
        <v>21329</v>
      </c>
      <c r="C3845" t="s">
        <v>9249</v>
      </c>
      <c r="D3845" t="s">
        <v>1186</v>
      </c>
      <c r="E3845" t="s">
        <v>2548</v>
      </c>
    </row>
    <row r="3846" spans="1:6">
      <c r="A3846" t="s">
        <v>10316</v>
      </c>
      <c r="B3846" t="s">
        <v>21590</v>
      </c>
      <c r="C3846" t="s">
        <v>9249</v>
      </c>
      <c r="E3846" t="s">
        <v>10317</v>
      </c>
      <c r="F3846" t="s">
        <v>10318</v>
      </c>
    </row>
    <row r="3847" spans="1:6">
      <c r="A3847" t="s">
        <v>18261</v>
      </c>
      <c r="B3847" t="s">
        <v>21335</v>
      </c>
      <c r="C3847" t="s">
        <v>9249</v>
      </c>
      <c r="E3847" t="s">
        <v>1100</v>
      </c>
      <c r="F3847" t="s">
        <v>18262</v>
      </c>
    </row>
    <row r="3848" spans="1:6">
      <c r="A3848" t="s">
        <v>8707</v>
      </c>
      <c r="B3848" t="s">
        <v>21329</v>
      </c>
      <c r="C3848" t="s">
        <v>8708</v>
      </c>
      <c r="E3848" t="s">
        <v>8709</v>
      </c>
    </row>
    <row r="3849" spans="1:6">
      <c r="A3849" t="s">
        <v>8870</v>
      </c>
      <c r="B3849" t="s">
        <v>21329</v>
      </c>
      <c r="C3849" t="s">
        <v>8871</v>
      </c>
      <c r="D3849" t="s">
        <v>178</v>
      </c>
      <c r="E3849" t="s">
        <v>8455</v>
      </c>
    </row>
    <row r="3850" spans="1:6">
      <c r="A3850" t="s">
        <v>6758</v>
      </c>
      <c r="B3850" t="s">
        <v>21327</v>
      </c>
      <c r="C3850" t="s">
        <v>6759</v>
      </c>
      <c r="E3850" t="s">
        <v>6760</v>
      </c>
    </row>
    <row r="3851" spans="1:6">
      <c r="A3851" t="s">
        <v>11278</v>
      </c>
      <c r="B3851" t="s">
        <v>21605</v>
      </c>
      <c r="C3851" t="s">
        <v>6759</v>
      </c>
      <c r="E3851" t="s">
        <v>11279</v>
      </c>
    </row>
    <row r="3852" spans="1:6">
      <c r="A3852" t="s">
        <v>13754</v>
      </c>
      <c r="B3852" t="s">
        <v>21628</v>
      </c>
      <c r="C3852" t="s">
        <v>13755</v>
      </c>
      <c r="D3852" t="s">
        <v>13756</v>
      </c>
      <c r="E3852" t="s">
        <v>13757</v>
      </c>
    </row>
    <row r="3853" spans="1:6">
      <c r="A3853" t="s">
        <v>1833</v>
      </c>
      <c r="B3853" t="s">
        <v>21330</v>
      </c>
      <c r="C3853" t="s">
        <v>1834</v>
      </c>
      <c r="E3853" t="s">
        <v>1835</v>
      </c>
    </row>
    <row r="3854" spans="1:6">
      <c r="A3854" t="s">
        <v>4319</v>
      </c>
      <c r="B3854" t="s">
        <v>21401</v>
      </c>
      <c r="C3854" t="s">
        <v>4320</v>
      </c>
      <c r="D3854" t="s">
        <v>4321</v>
      </c>
      <c r="E3854" t="s">
        <v>4322</v>
      </c>
      <c r="F3854" t="s">
        <v>4323</v>
      </c>
    </row>
    <row r="3855" spans="1:6">
      <c r="A3855" t="s">
        <v>5217</v>
      </c>
      <c r="B3855" t="s">
        <v>21405</v>
      </c>
      <c r="C3855" t="s">
        <v>5218</v>
      </c>
      <c r="D3855" t="s">
        <v>5219</v>
      </c>
      <c r="E3855" t="s">
        <v>5220</v>
      </c>
      <c r="F3855" t="s">
        <v>513</v>
      </c>
    </row>
    <row r="3856" spans="1:6">
      <c r="A3856" t="s">
        <v>10262</v>
      </c>
      <c r="B3856" t="s">
        <v>21590</v>
      </c>
      <c r="C3856" t="s">
        <v>5218</v>
      </c>
      <c r="D3856" t="s">
        <v>10263</v>
      </c>
      <c r="E3856" t="s">
        <v>10264</v>
      </c>
      <c r="F3856" t="s">
        <v>10265</v>
      </c>
    </row>
    <row r="3857" spans="1:6">
      <c r="A3857" t="s">
        <v>5131</v>
      </c>
      <c r="B3857" t="s">
        <v>21405</v>
      </c>
      <c r="C3857" t="s">
        <v>5132</v>
      </c>
      <c r="D3857" t="s">
        <v>766</v>
      </c>
      <c r="E3857" t="s">
        <v>5133</v>
      </c>
      <c r="F3857" t="s">
        <v>5134</v>
      </c>
    </row>
    <row r="3858" spans="1:6">
      <c r="A3858" t="s">
        <v>7614</v>
      </c>
      <c r="B3858" t="s">
        <v>21507</v>
      </c>
      <c r="C3858" t="s">
        <v>5132</v>
      </c>
      <c r="E3858" t="s">
        <v>7615</v>
      </c>
      <c r="F3858" t="s">
        <v>7616</v>
      </c>
    </row>
    <row r="3859" spans="1:6">
      <c r="A3859" t="s">
        <v>1310</v>
      </c>
      <c r="B3859" t="s">
        <v>21330</v>
      </c>
      <c r="C3859" t="s">
        <v>1311</v>
      </c>
      <c r="E3859" t="s">
        <v>1312</v>
      </c>
    </row>
    <row r="3860" spans="1:6">
      <c r="A3860" t="s">
        <v>11384</v>
      </c>
      <c r="B3860" t="s">
        <v>21331</v>
      </c>
      <c r="C3860" t="s">
        <v>11385</v>
      </c>
      <c r="E3860" t="s">
        <v>11386</v>
      </c>
      <c r="F3860" t="s">
        <v>11387</v>
      </c>
    </row>
    <row r="3861" spans="1:6">
      <c r="A3861" t="s">
        <v>10676</v>
      </c>
      <c r="B3861" t="s">
        <v>21595</v>
      </c>
      <c r="C3861" t="s">
        <v>2378</v>
      </c>
      <c r="E3861" t="s">
        <v>10677</v>
      </c>
    </row>
    <row r="3862" spans="1:6">
      <c r="A3862" t="s">
        <v>13689</v>
      </c>
      <c r="B3862" t="s">
        <v>21628</v>
      </c>
      <c r="C3862" t="s">
        <v>2378</v>
      </c>
      <c r="D3862" t="s">
        <v>1963</v>
      </c>
      <c r="E3862" t="s">
        <v>13690</v>
      </c>
    </row>
    <row r="3863" spans="1:6">
      <c r="A3863" t="s">
        <v>2377</v>
      </c>
      <c r="B3863" t="s">
        <v>21330</v>
      </c>
      <c r="C3863" t="s">
        <v>2378</v>
      </c>
      <c r="D3863" t="s">
        <v>582</v>
      </c>
      <c r="E3863" t="s">
        <v>2379</v>
      </c>
      <c r="F3863" t="s">
        <v>2380</v>
      </c>
    </row>
    <row r="3864" spans="1:6">
      <c r="A3864" t="s">
        <v>19803</v>
      </c>
      <c r="B3864" t="s">
        <v>21335</v>
      </c>
      <c r="C3864" t="s">
        <v>19804</v>
      </c>
      <c r="E3864" t="s">
        <v>18345</v>
      </c>
    </row>
    <row r="3865" spans="1:6">
      <c r="A3865" t="s">
        <v>4103</v>
      </c>
      <c r="B3865" t="s">
        <v>21325</v>
      </c>
      <c r="C3865" t="s">
        <v>1044</v>
      </c>
      <c r="E3865" t="s">
        <v>4104</v>
      </c>
    </row>
    <row r="3866" spans="1:6">
      <c r="A3866" t="s">
        <v>6879</v>
      </c>
      <c r="B3866" t="s">
        <v>21327</v>
      </c>
      <c r="C3866" t="s">
        <v>1044</v>
      </c>
      <c r="E3866" t="s">
        <v>287</v>
      </c>
    </row>
    <row r="3867" spans="1:6">
      <c r="A3867" t="s">
        <v>1043</v>
      </c>
      <c r="B3867" t="s">
        <v>21550</v>
      </c>
      <c r="C3867" t="s">
        <v>1044</v>
      </c>
      <c r="D3867" t="s">
        <v>404</v>
      </c>
      <c r="E3867" t="s">
        <v>1045</v>
      </c>
    </row>
    <row r="3868" spans="1:6">
      <c r="A3868" t="s">
        <v>4029</v>
      </c>
      <c r="B3868" t="s">
        <v>21325</v>
      </c>
      <c r="C3868" t="s">
        <v>4030</v>
      </c>
      <c r="E3868" t="s">
        <v>3784</v>
      </c>
    </row>
    <row r="3869" spans="1:6">
      <c r="A3869" t="s">
        <v>7569</v>
      </c>
      <c r="B3869" t="s">
        <v>21507</v>
      </c>
      <c r="C3869" t="s">
        <v>4030</v>
      </c>
      <c r="D3869" t="s">
        <v>7570</v>
      </c>
      <c r="E3869" t="s">
        <v>7522</v>
      </c>
      <c r="F3869" t="s">
        <v>7571</v>
      </c>
    </row>
    <row r="3870" spans="1:6">
      <c r="A3870" t="s">
        <v>11263</v>
      </c>
      <c r="B3870" t="s">
        <v>21605</v>
      </c>
      <c r="C3870" t="s">
        <v>4030</v>
      </c>
      <c r="D3870" t="s">
        <v>11264</v>
      </c>
      <c r="E3870" t="s">
        <v>11265</v>
      </c>
    </row>
    <row r="3871" spans="1:6">
      <c r="A3871" t="s">
        <v>9853</v>
      </c>
      <c r="B3871" t="s">
        <v>21384</v>
      </c>
      <c r="C3871" t="s">
        <v>2235</v>
      </c>
      <c r="D3871" t="s">
        <v>291</v>
      </c>
      <c r="E3871" t="s">
        <v>2236</v>
      </c>
      <c r="F3871" t="s">
        <v>2237</v>
      </c>
    </row>
    <row r="3872" spans="1:6">
      <c r="A3872" t="s">
        <v>19001</v>
      </c>
      <c r="B3872" t="s">
        <v>21335</v>
      </c>
      <c r="C3872" t="s">
        <v>2235</v>
      </c>
      <c r="E3872" t="s">
        <v>18323</v>
      </c>
    </row>
    <row r="3873" spans="1:7">
      <c r="A3873" t="s">
        <v>3962</v>
      </c>
      <c r="B3873" t="s">
        <v>21325</v>
      </c>
      <c r="C3873" t="s">
        <v>3963</v>
      </c>
      <c r="E3873" t="s">
        <v>3964</v>
      </c>
    </row>
    <row r="3874" spans="1:7">
      <c r="A3874" t="s">
        <v>9501</v>
      </c>
      <c r="B3874" t="s">
        <v>21543</v>
      </c>
      <c r="C3874" t="s">
        <v>3963</v>
      </c>
      <c r="E3874" t="s">
        <v>9354</v>
      </c>
      <c r="F3874" t="s">
        <v>9502</v>
      </c>
    </row>
    <row r="3875" spans="1:7">
      <c r="A3875" t="s">
        <v>18419</v>
      </c>
      <c r="B3875" t="s">
        <v>21335</v>
      </c>
      <c r="C3875" t="s">
        <v>18420</v>
      </c>
      <c r="E3875" t="s">
        <v>18252</v>
      </c>
    </row>
    <row r="3876" spans="1:7">
      <c r="A3876" t="s">
        <v>802</v>
      </c>
      <c r="B3876" t="s">
        <v>21330</v>
      </c>
      <c r="C3876" t="s">
        <v>803</v>
      </c>
      <c r="D3876" t="s">
        <v>582</v>
      </c>
      <c r="E3876" t="s">
        <v>804</v>
      </c>
    </row>
    <row r="3877" spans="1:7">
      <c r="A3877" t="s">
        <v>7254</v>
      </c>
      <c r="B3877" t="s">
        <v>21502</v>
      </c>
      <c r="C3877" t="s">
        <v>803</v>
      </c>
      <c r="D3877" t="s">
        <v>766</v>
      </c>
      <c r="E3877" t="s">
        <v>7255</v>
      </c>
      <c r="F3877" t="s">
        <v>7256</v>
      </c>
    </row>
    <row r="3878" spans="1:7">
      <c r="A3878" t="s">
        <v>1952</v>
      </c>
      <c r="B3878" t="s">
        <v>21330</v>
      </c>
      <c r="C3878" t="s">
        <v>1953</v>
      </c>
      <c r="D3878" t="s">
        <v>1607</v>
      </c>
      <c r="E3878" t="s">
        <v>1954</v>
      </c>
      <c r="F3878" t="s">
        <v>1955</v>
      </c>
    </row>
    <row r="3879" spans="1:7">
      <c r="A3879" t="s">
        <v>20328</v>
      </c>
      <c r="B3879" t="s">
        <v>21323</v>
      </c>
      <c r="C3879" t="s">
        <v>1953</v>
      </c>
      <c r="E3879" t="s">
        <v>3157</v>
      </c>
    </row>
    <row r="3880" spans="1:7">
      <c r="A3880" t="s">
        <v>7247</v>
      </c>
      <c r="B3880" t="s">
        <v>21500</v>
      </c>
      <c r="C3880" t="s">
        <v>1276</v>
      </c>
      <c r="E3880" t="s">
        <v>7248</v>
      </c>
    </row>
    <row r="3881" spans="1:7">
      <c r="A3881" t="s">
        <v>1275</v>
      </c>
      <c r="B3881" t="s">
        <v>21330</v>
      </c>
      <c r="C3881" t="s">
        <v>1276</v>
      </c>
      <c r="E3881" t="s">
        <v>1277</v>
      </c>
    </row>
    <row r="3882" spans="1:7">
      <c r="A3882" t="s">
        <v>11228</v>
      </c>
      <c r="B3882" t="s">
        <v>21605</v>
      </c>
      <c r="C3882" t="s">
        <v>1276</v>
      </c>
      <c r="E3882" t="s">
        <v>11229</v>
      </c>
    </row>
    <row r="3883" spans="1:7">
      <c r="A3883" t="s">
        <v>10762</v>
      </c>
      <c r="B3883" t="s">
        <v>21595</v>
      </c>
      <c r="C3883" t="s">
        <v>10763</v>
      </c>
      <c r="D3883" t="s">
        <v>302</v>
      </c>
      <c r="E3883" t="s">
        <v>10764</v>
      </c>
    </row>
    <row r="3884" spans="1:7">
      <c r="A3884" t="s">
        <v>12299</v>
      </c>
      <c r="B3884" t="s">
        <v>21332</v>
      </c>
      <c r="C3884" t="s">
        <v>12300</v>
      </c>
      <c r="E3884" t="s">
        <v>12301</v>
      </c>
    </row>
    <row r="3885" spans="1:7">
      <c r="A3885" t="s">
        <v>9875</v>
      </c>
      <c r="B3885" t="s">
        <v>21384</v>
      </c>
      <c r="C3885" t="s">
        <v>1399</v>
      </c>
      <c r="D3885" t="s">
        <v>1400</v>
      </c>
      <c r="E3885" t="s">
        <v>1401</v>
      </c>
      <c r="F3885" t="s">
        <v>1402</v>
      </c>
      <c r="G3885" t="s">
        <v>1403</v>
      </c>
    </row>
    <row r="3886" spans="1:7">
      <c r="A3886" t="s">
        <v>10626</v>
      </c>
      <c r="B3886" t="s">
        <v>21595</v>
      </c>
      <c r="C3886" t="s">
        <v>1399</v>
      </c>
      <c r="D3886" t="s">
        <v>2590</v>
      </c>
      <c r="E3886" t="s">
        <v>10627</v>
      </c>
    </row>
    <row r="3887" spans="1:7">
      <c r="A3887" t="s">
        <v>11215</v>
      </c>
      <c r="B3887" t="s">
        <v>21605</v>
      </c>
      <c r="C3887" t="s">
        <v>1399</v>
      </c>
      <c r="E3887" t="s">
        <v>11216</v>
      </c>
    </row>
    <row r="3888" spans="1:7">
      <c r="A3888" t="s">
        <v>16469</v>
      </c>
      <c r="B3888" t="s">
        <v>21333</v>
      </c>
      <c r="C3888" t="s">
        <v>1399</v>
      </c>
      <c r="D3888" t="s">
        <v>14465</v>
      </c>
      <c r="E3888" t="s">
        <v>14222</v>
      </c>
    </row>
    <row r="3889" spans="1:6">
      <c r="A3889" t="s">
        <v>3897</v>
      </c>
      <c r="B3889" t="s">
        <v>21325</v>
      </c>
      <c r="C3889" t="s">
        <v>3898</v>
      </c>
      <c r="E3889" t="s">
        <v>3899</v>
      </c>
    </row>
    <row r="3890" spans="1:6">
      <c r="A3890" t="s">
        <v>15630</v>
      </c>
      <c r="B3890" t="s">
        <v>21333</v>
      </c>
      <c r="C3890" t="s">
        <v>3898</v>
      </c>
      <c r="D3890" t="s">
        <v>15631</v>
      </c>
      <c r="E3890" t="s">
        <v>15632</v>
      </c>
    </row>
    <row r="3891" spans="1:6">
      <c r="A3891" t="s">
        <v>20808</v>
      </c>
      <c r="B3891" t="s">
        <v>21350</v>
      </c>
      <c r="C3891" t="s">
        <v>9431</v>
      </c>
      <c r="D3891" t="s">
        <v>779</v>
      </c>
      <c r="E3891" t="s">
        <v>8082</v>
      </c>
      <c r="F3891" t="s">
        <v>513</v>
      </c>
    </row>
    <row r="3892" spans="1:6">
      <c r="A3892" t="s">
        <v>9430</v>
      </c>
      <c r="B3892" t="s">
        <v>21543</v>
      </c>
      <c r="C3892" t="s">
        <v>9431</v>
      </c>
      <c r="E3892" t="s">
        <v>9354</v>
      </c>
    </row>
    <row r="3893" spans="1:6">
      <c r="A3893" t="s">
        <v>20987</v>
      </c>
      <c r="B3893" t="s">
        <v>21350</v>
      </c>
      <c r="C3893" t="s">
        <v>185</v>
      </c>
      <c r="D3893" t="s">
        <v>186</v>
      </c>
      <c r="E3893" t="s">
        <v>20988</v>
      </c>
      <c r="F3893" t="s">
        <v>188</v>
      </c>
    </row>
    <row r="3894" spans="1:6">
      <c r="A3894" t="s">
        <v>11382</v>
      </c>
      <c r="B3894" t="s">
        <v>21331</v>
      </c>
      <c r="C3894" t="s">
        <v>185</v>
      </c>
      <c r="E3894" t="s">
        <v>11383</v>
      </c>
    </row>
    <row r="3895" spans="1:6">
      <c r="A3895" t="s">
        <v>184</v>
      </c>
      <c r="B3895" t="s">
        <v>21553</v>
      </c>
      <c r="C3895" t="s">
        <v>185</v>
      </c>
      <c r="D3895" t="s">
        <v>186</v>
      </c>
      <c r="E3895" t="s">
        <v>187</v>
      </c>
      <c r="F3895" t="s">
        <v>188</v>
      </c>
    </row>
    <row r="3896" spans="1:6">
      <c r="A3896" t="s">
        <v>3814</v>
      </c>
      <c r="B3896" t="s">
        <v>21325</v>
      </c>
      <c r="C3896" t="s">
        <v>1158</v>
      </c>
      <c r="E3896" t="s">
        <v>3815</v>
      </c>
    </row>
    <row r="3897" spans="1:6">
      <c r="A3897" t="s">
        <v>1157</v>
      </c>
      <c r="B3897" t="s">
        <v>21330</v>
      </c>
      <c r="C3897" t="s">
        <v>1158</v>
      </c>
      <c r="D3897" t="s">
        <v>1159</v>
      </c>
      <c r="E3897" t="s">
        <v>1160</v>
      </c>
    </row>
    <row r="3898" spans="1:6">
      <c r="A3898" t="s">
        <v>8081</v>
      </c>
      <c r="B3898" t="s">
        <v>21531</v>
      </c>
      <c r="C3898" t="s">
        <v>2023</v>
      </c>
      <c r="D3898" t="s">
        <v>779</v>
      </c>
      <c r="E3898" t="s">
        <v>8082</v>
      </c>
      <c r="F3898" t="s">
        <v>513</v>
      </c>
    </row>
    <row r="3899" spans="1:6">
      <c r="A3899" t="s">
        <v>8696</v>
      </c>
      <c r="B3899" t="s">
        <v>21543</v>
      </c>
      <c r="C3899" t="s">
        <v>2023</v>
      </c>
      <c r="D3899" t="s">
        <v>824</v>
      </c>
      <c r="E3899" t="s">
        <v>8697</v>
      </c>
    </row>
    <row r="3900" spans="1:6">
      <c r="A3900" t="s">
        <v>11012</v>
      </c>
      <c r="B3900" t="s">
        <v>21601</v>
      </c>
      <c r="C3900" t="s">
        <v>2023</v>
      </c>
      <c r="E3900" t="s">
        <v>11013</v>
      </c>
    </row>
    <row r="3901" spans="1:6">
      <c r="A3901" t="s">
        <v>2022</v>
      </c>
      <c r="B3901" t="s">
        <v>21330</v>
      </c>
      <c r="C3901" t="s">
        <v>2023</v>
      </c>
      <c r="D3901" t="s">
        <v>1159</v>
      </c>
      <c r="E3901" t="s">
        <v>2024</v>
      </c>
    </row>
    <row r="3902" spans="1:6">
      <c r="A3902" t="s">
        <v>20751</v>
      </c>
      <c r="B3902" t="s">
        <v>21350</v>
      </c>
      <c r="C3902" t="s">
        <v>1072</v>
      </c>
      <c r="D3902" t="s">
        <v>7142</v>
      </c>
      <c r="E3902" t="s">
        <v>20752</v>
      </c>
    </row>
    <row r="3903" spans="1:6">
      <c r="A3903" t="s">
        <v>5047</v>
      </c>
      <c r="B3903" t="s">
        <v>21401</v>
      </c>
      <c r="C3903" t="s">
        <v>1072</v>
      </c>
      <c r="E3903" t="s">
        <v>4345</v>
      </c>
    </row>
    <row r="3904" spans="1:6">
      <c r="A3904" t="s">
        <v>1071</v>
      </c>
      <c r="B3904" t="s">
        <v>21330</v>
      </c>
      <c r="C3904" t="s">
        <v>1072</v>
      </c>
      <c r="D3904" t="s">
        <v>404</v>
      </c>
      <c r="E3904" t="s">
        <v>1073</v>
      </c>
    </row>
    <row r="3905" spans="1:12">
      <c r="A3905" t="s">
        <v>3734</v>
      </c>
      <c r="B3905" t="s">
        <v>21325</v>
      </c>
      <c r="C3905" t="s">
        <v>3735</v>
      </c>
      <c r="E3905" t="s">
        <v>3736</v>
      </c>
    </row>
    <row r="3906" spans="1:12">
      <c r="A3906" t="s">
        <v>9151</v>
      </c>
      <c r="B3906" t="s">
        <v>21329</v>
      </c>
      <c r="C3906" t="s">
        <v>3735</v>
      </c>
      <c r="E3906" t="s">
        <v>737</v>
      </c>
    </row>
    <row r="3907" spans="1:12">
      <c r="A3907" t="s">
        <v>6107</v>
      </c>
      <c r="B3907" t="s">
        <v>21451</v>
      </c>
      <c r="C3907" t="s">
        <v>6108</v>
      </c>
      <c r="E3907" t="s">
        <v>6109</v>
      </c>
    </row>
    <row r="3908" spans="1:12">
      <c r="A3908" t="s">
        <v>7243</v>
      </c>
      <c r="B3908" t="s">
        <v>21502</v>
      </c>
      <c r="C3908" t="s">
        <v>7244</v>
      </c>
      <c r="D3908" t="s">
        <v>766</v>
      </c>
      <c r="E3908" t="s">
        <v>7245</v>
      </c>
      <c r="F3908" t="s">
        <v>7246</v>
      </c>
    </row>
    <row r="3909" spans="1:12">
      <c r="A3909" t="s">
        <v>5206</v>
      </c>
      <c r="B3909" t="s">
        <v>21405</v>
      </c>
      <c r="C3909" t="s">
        <v>5207</v>
      </c>
      <c r="D3909" t="s">
        <v>779</v>
      </c>
      <c r="E3909" t="s">
        <v>5208</v>
      </c>
      <c r="F3909" t="s">
        <v>513</v>
      </c>
    </row>
    <row r="3910" spans="1:12">
      <c r="A3910" t="s">
        <v>18723</v>
      </c>
      <c r="B3910" t="s">
        <v>21335</v>
      </c>
      <c r="C3910" t="s">
        <v>18724</v>
      </c>
      <c r="E3910" t="s">
        <v>18300</v>
      </c>
    </row>
    <row r="3911" spans="1:12">
      <c r="A3911" t="s">
        <v>5385</v>
      </c>
      <c r="B3911" t="s">
        <v>21326</v>
      </c>
      <c r="C3911" t="s">
        <v>5386</v>
      </c>
      <c r="D3911" t="s">
        <v>5265</v>
      </c>
      <c r="E3911" t="s">
        <v>5387</v>
      </c>
    </row>
    <row r="3912" spans="1:12">
      <c r="A3912" t="s">
        <v>8617</v>
      </c>
      <c r="B3912" t="s">
        <v>21329</v>
      </c>
      <c r="C3912" t="s">
        <v>5386</v>
      </c>
      <c r="E3912" t="s">
        <v>8618</v>
      </c>
    </row>
    <row r="3913" spans="1:12">
      <c r="A3913" t="s">
        <v>9383</v>
      </c>
      <c r="B3913" t="s">
        <v>21329</v>
      </c>
      <c r="C3913" t="s">
        <v>1883</v>
      </c>
      <c r="E3913" t="s">
        <v>9136</v>
      </c>
      <c r="F3913" t="s">
        <v>9384</v>
      </c>
    </row>
    <row r="3914" spans="1:12">
      <c r="A3914" t="s">
        <v>10671</v>
      </c>
      <c r="B3914" t="s">
        <v>21595</v>
      </c>
      <c r="C3914" t="s">
        <v>1883</v>
      </c>
      <c r="D3914" t="s">
        <v>302</v>
      </c>
      <c r="E3914" t="s">
        <v>10672</v>
      </c>
    </row>
    <row r="3915" spans="1:12">
      <c r="A3915" t="s">
        <v>10703</v>
      </c>
      <c r="B3915" t="s">
        <v>21595</v>
      </c>
      <c r="C3915" t="s">
        <v>1883</v>
      </c>
      <c r="E3915" t="s">
        <v>3521</v>
      </c>
      <c r="F3915" t="s">
        <v>9384</v>
      </c>
    </row>
    <row r="3916" spans="1:12">
      <c r="A3916" t="s">
        <v>1882</v>
      </c>
      <c r="B3916" t="s">
        <v>21330</v>
      </c>
      <c r="C3916" t="s">
        <v>1883</v>
      </c>
      <c r="D3916" t="s">
        <v>113</v>
      </c>
      <c r="E3916" t="s">
        <v>1884</v>
      </c>
      <c r="F3916" t="s">
        <v>1443</v>
      </c>
      <c r="G3916" t="s">
        <v>1885</v>
      </c>
      <c r="H3916" t="s">
        <v>1886</v>
      </c>
      <c r="I3916" t="s">
        <v>1887</v>
      </c>
      <c r="J3916" t="s">
        <v>1888</v>
      </c>
      <c r="K3916" t="s">
        <v>1889</v>
      </c>
      <c r="L3916" t="s">
        <v>1890</v>
      </c>
    </row>
    <row r="3917" spans="1:12">
      <c r="A3917" t="s">
        <v>192</v>
      </c>
      <c r="B3917" t="s">
        <v>21553</v>
      </c>
      <c r="C3917" t="s">
        <v>193</v>
      </c>
      <c r="E3917" t="s">
        <v>194</v>
      </c>
    </row>
    <row r="3918" spans="1:12">
      <c r="A3918" t="s">
        <v>9836</v>
      </c>
      <c r="B3918" t="s">
        <v>21572</v>
      </c>
      <c r="C3918" t="s">
        <v>1896</v>
      </c>
      <c r="E3918" t="s">
        <v>9837</v>
      </c>
    </row>
    <row r="3919" spans="1:12">
      <c r="A3919" t="s">
        <v>1895</v>
      </c>
      <c r="B3919" t="s">
        <v>21330</v>
      </c>
      <c r="C3919" t="s">
        <v>1896</v>
      </c>
      <c r="D3919" t="s">
        <v>404</v>
      </c>
      <c r="E3919" t="s">
        <v>1897</v>
      </c>
    </row>
    <row r="3920" spans="1:12">
      <c r="A3920" t="s">
        <v>17313</v>
      </c>
      <c r="B3920" t="s">
        <v>21333</v>
      </c>
      <c r="C3920" t="s">
        <v>1896</v>
      </c>
      <c r="D3920" t="s">
        <v>6413</v>
      </c>
      <c r="E3920" t="s">
        <v>17314</v>
      </c>
    </row>
    <row r="3921" spans="1:8">
      <c r="A3921" t="s">
        <v>8863</v>
      </c>
      <c r="B3921" t="s">
        <v>21329</v>
      </c>
      <c r="C3921" t="s">
        <v>8864</v>
      </c>
      <c r="D3921" t="s">
        <v>2590</v>
      </c>
      <c r="E3921" t="s">
        <v>8865</v>
      </c>
      <c r="F3921" t="s">
        <v>8866</v>
      </c>
    </row>
    <row r="3922" spans="1:8">
      <c r="A3922" t="s">
        <v>10185</v>
      </c>
      <c r="B3922" t="s">
        <v>21590</v>
      </c>
      <c r="C3922" t="s">
        <v>10186</v>
      </c>
      <c r="D3922" t="s">
        <v>7142</v>
      </c>
      <c r="E3922" t="s">
        <v>10187</v>
      </c>
      <c r="F3922" t="s">
        <v>10188</v>
      </c>
    </row>
    <row r="3923" spans="1:8">
      <c r="A3923" t="s">
        <v>3642</v>
      </c>
      <c r="B3923" t="s">
        <v>21325</v>
      </c>
      <c r="C3923" t="s">
        <v>3643</v>
      </c>
      <c r="E3923" t="s">
        <v>3644</v>
      </c>
    </row>
    <row r="3924" spans="1:8">
      <c r="A3924" t="s">
        <v>4998</v>
      </c>
      <c r="B3924" t="s">
        <v>21401</v>
      </c>
      <c r="C3924" t="s">
        <v>4999</v>
      </c>
      <c r="D3924" t="s">
        <v>4929</v>
      </c>
      <c r="E3924" t="s">
        <v>4930</v>
      </c>
    </row>
    <row r="3925" spans="1:8">
      <c r="A3925" t="s">
        <v>9915</v>
      </c>
      <c r="B3925" t="s">
        <v>21572</v>
      </c>
      <c r="C3925" t="s">
        <v>4999</v>
      </c>
      <c r="E3925" t="s">
        <v>9916</v>
      </c>
    </row>
    <row r="3926" spans="1:8">
      <c r="A3926" t="s">
        <v>6826</v>
      </c>
      <c r="B3926" t="s">
        <v>21327</v>
      </c>
      <c r="C3926" t="s">
        <v>6827</v>
      </c>
      <c r="E3926" t="s">
        <v>287</v>
      </c>
    </row>
    <row r="3927" spans="1:8">
      <c r="A3927" t="s">
        <v>9353</v>
      </c>
      <c r="B3927" t="s">
        <v>21543</v>
      </c>
      <c r="C3927" t="s">
        <v>6827</v>
      </c>
      <c r="E3927" t="s">
        <v>9354</v>
      </c>
    </row>
    <row r="3928" spans="1:8">
      <c r="A3928" t="s">
        <v>19939</v>
      </c>
      <c r="B3928" t="s">
        <v>21335</v>
      </c>
      <c r="C3928" t="s">
        <v>6827</v>
      </c>
      <c r="D3928" t="s">
        <v>2209</v>
      </c>
      <c r="E3928" t="s">
        <v>18260</v>
      </c>
    </row>
    <row r="3929" spans="1:8">
      <c r="A3929" t="s">
        <v>172</v>
      </c>
      <c r="B3929" t="s">
        <v>21580</v>
      </c>
      <c r="C3929" t="s">
        <v>173</v>
      </c>
      <c r="E3929" t="s">
        <v>174</v>
      </c>
      <c r="F3929" t="s">
        <v>175</v>
      </c>
      <c r="G3929" t="s">
        <v>120</v>
      </c>
      <c r="H3929" t="s">
        <v>176</v>
      </c>
    </row>
    <row r="3930" spans="1:8">
      <c r="A3930" t="s">
        <v>20692</v>
      </c>
      <c r="B3930" t="s">
        <v>21324</v>
      </c>
      <c r="C3930" t="s">
        <v>153</v>
      </c>
      <c r="E3930" t="s">
        <v>20693</v>
      </c>
    </row>
    <row r="3931" spans="1:8">
      <c r="A3931" t="s">
        <v>20924</v>
      </c>
      <c r="B3931" t="s">
        <v>21350</v>
      </c>
      <c r="C3931" t="s">
        <v>153</v>
      </c>
      <c r="D3931" t="s">
        <v>160</v>
      </c>
      <c r="E3931" t="s">
        <v>20925</v>
      </c>
    </row>
    <row r="3932" spans="1:8">
      <c r="A3932" t="s">
        <v>21190</v>
      </c>
      <c r="B3932" t="s">
        <v>21379</v>
      </c>
      <c r="C3932" t="s">
        <v>153</v>
      </c>
      <c r="D3932" t="s">
        <v>154</v>
      </c>
      <c r="E3932" t="s">
        <v>143</v>
      </c>
      <c r="F3932" t="s">
        <v>155</v>
      </c>
    </row>
    <row r="3933" spans="1:8">
      <c r="A3933" t="s">
        <v>7287</v>
      </c>
      <c r="B3933" t="s">
        <v>21500</v>
      </c>
      <c r="C3933" t="s">
        <v>153</v>
      </c>
      <c r="E3933" t="s">
        <v>7288</v>
      </c>
    </row>
    <row r="3934" spans="1:8">
      <c r="A3934" t="s">
        <v>7449</v>
      </c>
      <c r="B3934" t="s">
        <v>21507</v>
      </c>
      <c r="C3934" t="s">
        <v>153</v>
      </c>
      <c r="D3934" t="s">
        <v>154</v>
      </c>
      <c r="E3934" t="s">
        <v>161</v>
      </c>
      <c r="F3934" t="s">
        <v>155</v>
      </c>
    </row>
    <row r="3935" spans="1:8">
      <c r="A3935" t="s">
        <v>8645</v>
      </c>
      <c r="B3935" t="s">
        <v>21329</v>
      </c>
      <c r="C3935" t="s">
        <v>153</v>
      </c>
      <c r="E3935" t="s">
        <v>8646</v>
      </c>
    </row>
    <row r="3936" spans="1:8">
      <c r="A3936" t="s">
        <v>11284</v>
      </c>
      <c r="B3936" t="s">
        <v>21605</v>
      </c>
      <c r="C3936" t="s">
        <v>153</v>
      </c>
      <c r="E3936" t="s">
        <v>11285</v>
      </c>
    </row>
    <row r="3937" spans="1:6">
      <c r="A3937" t="s">
        <v>11380</v>
      </c>
      <c r="B3937" t="s">
        <v>21331</v>
      </c>
      <c r="C3937" t="s">
        <v>153</v>
      </c>
      <c r="E3937" t="s">
        <v>11381</v>
      </c>
    </row>
    <row r="3938" spans="1:6">
      <c r="A3938" t="s">
        <v>12789</v>
      </c>
      <c r="B3938" t="s">
        <v>21625</v>
      </c>
      <c r="C3938" t="s">
        <v>153</v>
      </c>
      <c r="D3938" t="s">
        <v>160</v>
      </c>
      <c r="E3938" t="s">
        <v>12790</v>
      </c>
      <c r="F3938" t="s">
        <v>12791</v>
      </c>
    </row>
    <row r="3939" spans="1:6">
      <c r="A3939" t="s">
        <v>17817</v>
      </c>
      <c r="B3939" t="s">
        <v>21333</v>
      </c>
      <c r="C3939" t="s">
        <v>153</v>
      </c>
      <c r="D3939" t="s">
        <v>17818</v>
      </c>
      <c r="E3939" t="s">
        <v>17819</v>
      </c>
      <c r="F3939" t="s">
        <v>17820</v>
      </c>
    </row>
    <row r="3940" spans="1:6">
      <c r="A3940" t="s">
        <v>18826</v>
      </c>
      <c r="B3940" t="s">
        <v>21335</v>
      </c>
      <c r="C3940" t="s">
        <v>18827</v>
      </c>
      <c r="E3940" t="s">
        <v>18300</v>
      </c>
    </row>
    <row r="3941" spans="1:6">
      <c r="A3941" t="s">
        <v>5203</v>
      </c>
      <c r="B3941" t="s">
        <v>21405</v>
      </c>
      <c r="C3941" t="s">
        <v>5204</v>
      </c>
      <c r="D3941" t="s">
        <v>779</v>
      </c>
      <c r="E3941" t="s">
        <v>5205</v>
      </c>
      <c r="F3941" t="s">
        <v>513</v>
      </c>
    </row>
    <row r="3942" spans="1:6">
      <c r="A3942" t="s">
        <v>1137</v>
      </c>
      <c r="B3942" t="s">
        <v>21330</v>
      </c>
      <c r="C3942" t="s">
        <v>1138</v>
      </c>
      <c r="E3942" t="s">
        <v>1139</v>
      </c>
    </row>
    <row r="3943" spans="1:6">
      <c r="A3943" t="s">
        <v>1255</v>
      </c>
      <c r="B3943" t="s">
        <v>21330</v>
      </c>
      <c r="C3943" t="s">
        <v>1256</v>
      </c>
      <c r="E3943" t="s">
        <v>114</v>
      </c>
    </row>
    <row r="3944" spans="1:6">
      <c r="A3944" t="s">
        <v>20950</v>
      </c>
      <c r="B3944" t="s">
        <v>21350</v>
      </c>
      <c r="C3944" t="s">
        <v>3570</v>
      </c>
      <c r="E3944" t="s">
        <v>20951</v>
      </c>
    </row>
    <row r="3945" spans="1:6">
      <c r="A3945" t="s">
        <v>3569</v>
      </c>
      <c r="B3945" t="s">
        <v>21325</v>
      </c>
      <c r="C3945" t="s">
        <v>3570</v>
      </c>
      <c r="E3945" t="s">
        <v>3571</v>
      </c>
    </row>
    <row r="3946" spans="1:6">
      <c r="A3946" t="s">
        <v>9846</v>
      </c>
      <c r="B3946" t="s">
        <v>21572</v>
      </c>
      <c r="C3946" t="s">
        <v>3570</v>
      </c>
      <c r="D3946" t="s">
        <v>9847</v>
      </c>
      <c r="E3946" t="s">
        <v>9848</v>
      </c>
      <c r="F3946" t="s">
        <v>9849</v>
      </c>
    </row>
    <row r="3947" spans="1:6">
      <c r="A3947" t="s">
        <v>8773</v>
      </c>
      <c r="B3947" t="s">
        <v>21329</v>
      </c>
      <c r="C3947" t="s">
        <v>8774</v>
      </c>
      <c r="E3947" t="s">
        <v>8775</v>
      </c>
    </row>
    <row r="3948" spans="1:6">
      <c r="A3948" t="s">
        <v>20985</v>
      </c>
      <c r="B3948" t="s">
        <v>21350</v>
      </c>
      <c r="C3948" t="s">
        <v>17201</v>
      </c>
      <c r="E3948" t="s">
        <v>20986</v>
      </c>
    </row>
    <row r="3949" spans="1:6">
      <c r="A3949" t="s">
        <v>17200</v>
      </c>
      <c r="B3949" t="s">
        <v>21333</v>
      </c>
      <c r="C3949" t="s">
        <v>17201</v>
      </c>
      <c r="D3949" t="s">
        <v>6413</v>
      </c>
      <c r="E3949" t="s">
        <v>17202</v>
      </c>
    </row>
    <row r="3950" spans="1:6">
      <c r="A3950" t="s">
        <v>19497</v>
      </c>
      <c r="B3950" t="s">
        <v>21335</v>
      </c>
      <c r="C3950" t="s">
        <v>17201</v>
      </c>
      <c r="E3950" t="s">
        <v>1423</v>
      </c>
    </row>
    <row r="3951" spans="1:6">
      <c r="A3951" t="s">
        <v>8357</v>
      </c>
      <c r="B3951" t="s">
        <v>21329</v>
      </c>
      <c r="C3951" t="s">
        <v>3074</v>
      </c>
      <c r="E3951" t="s">
        <v>8358</v>
      </c>
    </row>
    <row r="3952" spans="1:6">
      <c r="A3952" t="s">
        <v>3073</v>
      </c>
      <c r="B3952" t="s">
        <v>21648</v>
      </c>
      <c r="C3952" t="s">
        <v>3074</v>
      </c>
      <c r="E3952" t="s">
        <v>3071</v>
      </c>
      <c r="F3952" t="s">
        <v>3075</v>
      </c>
    </row>
    <row r="3953" spans="1:6">
      <c r="A3953" t="s">
        <v>21160</v>
      </c>
      <c r="B3953" t="s">
        <v>21350</v>
      </c>
      <c r="C3953" t="s">
        <v>13634</v>
      </c>
      <c r="D3953" t="s">
        <v>5219</v>
      </c>
      <c r="E3953" t="s">
        <v>8067</v>
      </c>
      <c r="F3953" t="s">
        <v>513</v>
      </c>
    </row>
    <row r="3954" spans="1:6">
      <c r="A3954" t="s">
        <v>13633</v>
      </c>
      <c r="B3954" t="s">
        <v>21628</v>
      </c>
      <c r="C3954" t="s">
        <v>13634</v>
      </c>
      <c r="E3954" t="s">
        <v>13635</v>
      </c>
    </row>
    <row r="3955" spans="1:6">
      <c r="A3955" t="s">
        <v>12080</v>
      </c>
      <c r="B3955" t="s">
        <v>21332</v>
      </c>
      <c r="C3955" t="s">
        <v>12081</v>
      </c>
      <c r="E3955" t="s">
        <v>11955</v>
      </c>
    </row>
    <row r="3956" spans="1:6">
      <c r="A3956" t="s">
        <v>3489</v>
      </c>
      <c r="B3956" t="s">
        <v>21325</v>
      </c>
      <c r="C3956" t="s">
        <v>3490</v>
      </c>
      <c r="E3956" t="s">
        <v>3491</v>
      </c>
    </row>
    <row r="3957" spans="1:6">
      <c r="A3957" t="s">
        <v>4948</v>
      </c>
      <c r="B3957" t="s">
        <v>21401</v>
      </c>
      <c r="C3957" t="s">
        <v>3490</v>
      </c>
      <c r="D3957" t="s">
        <v>4949</v>
      </c>
      <c r="E3957" t="s">
        <v>4950</v>
      </c>
      <c r="F3957" t="s">
        <v>4951</v>
      </c>
    </row>
    <row r="3958" spans="1:6">
      <c r="A3958" t="s">
        <v>8066</v>
      </c>
      <c r="B3958" t="s">
        <v>21531</v>
      </c>
      <c r="C3958" t="s">
        <v>3490</v>
      </c>
      <c r="D3958" t="s">
        <v>5219</v>
      </c>
      <c r="E3958" t="s">
        <v>8067</v>
      </c>
      <c r="F3958" t="s">
        <v>513</v>
      </c>
    </row>
    <row r="3959" spans="1:6">
      <c r="A3959" t="s">
        <v>12855</v>
      </c>
      <c r="B3959" t="s">
        <v>21625</v>
      </c>
      <c r="C3959" t="s">
        <v>12856</v>
      </c>
      <c r="E3959" t="s">
        <v>12857</v>
      </c>
    </row>
    <row r="3960" spans="1:6">
      <c r="A3960" t="s">
        <v>3870</v>
      </c>
      <c r="B3960" t="s">
        <v>21325</v>
      </c>
      <c r="C3960" t="s">
        <v>3871</v>
      </c>
      <c r="E3960" t="s">
        <v>3872</v>
      </c>
    </row>
    <row r="3961" spans="1:6">
      <c r="A3961" t="s">
        <v>18572</v>
      </c>
      <c r="B3961" t="s">
        <v>21335</v>
      </c>
      <c r="C3961" t="s">
        <v>3871</v>
      </c>
      <c r="E3961" t="s">
        <v>18573</v>
      </c>
    </row>
    <row r="3962" spans="1:6">
      <c r="A3962" t="s">
        <v>18701</v>
      </c>
      <c r="B3962" t="s">
        <v>21335</v>
      </c>
      <c r="C3962" t="s">
        <v>3871</v>
      </c>
      <c r="E3962" t="s">
        <v>18300</v>
      </c>
    </row>
    <row r="3963" spans="1:6">
      <c r="A3963" t="s">
        <v>4841</v>
      </c>
      <c r="B3963" t="s">
        <v>21401</v>
      </c>
      <c r="C3963" t="s">
        <v>4842</v>
      </c>
      <c r="D3963" t="s">
        <v>4843</v>
      </c>
      <c r="E3963" t="s">
        <v>4844</v>
      </c>
      <c r="F3963" t="s">
        <v>4845</v>
      </c>
    </row>
    <row r="3964" spans="1:6">
      <c r="A3964" t="s">
        <v>4749</v>
      </c>
      <c r="B3964" t="s">
        <v>21401</v>
      </c>
      <c r="C3964" t="s">
        <v>4750</v>
      </c>
      <c r="D3964" t="s">
        <v>4751</v>
      </c>
      <c r="E3964" t="s">
        <v>4752</v>
      </c>
    </row>
    <row r="3965" spans="1:6">
      <c r="A3965" t="s">
        <v>273</v>
      </c>
      <c r="B3965" t="s">
        <v>21638</v>
      </c>
      <c r="C3965" t="s">
        <v>274</v>
      </c>
      <c r="D3965" t="s">
        <v>275</v>
      </c>
      <c r="E3965" t="s">
        <v>276</v>
      </c>
      <c r="F3965" t="s">
        <v>277</v>
      </c>
    </row>
    <row r="3966" spans="1:6">
      <c r="A3966" t="s">
        <v>4785</v>
      </c>
      <c r="B3966" t="s">
        <v>21401</v>
      </c>
      <c r="C3966" t="s">
        <v>4786</v>
      </c>
      <c r="E3966" t="s">
        <v>4787</v>
      </c>
      <c r="F3966" t="s">
        <v>4788</v>
      </c>
    </row>
    <row r="3967" spans="1:6">
      <c r="A3967" t="s">
        <v>1388</v>
      </c>
      <c r="B3967" t="s">
        <v>21330</v>
      </c>
      <c r="C3967" t="s">
        <v>1389</v>
      </c>
      <c r="D3967" t="s">
        <v>422</v>
      </c>
      <c r="E3967" t="s">
        <v>1390</v>
      </c>
      <c r="F3967" t="s">
        <v>1391</v>
      </c>
    </row>
    <row r="3968" spans="1:6">
      <c r="A3968" t="s">
        <v>12015</v>
      </c>
      <c r="B3968" t="s">
        <v>21332</v>
      </c>
      <c r="C3968" t="s">
        <v>12016</v>
      </c>
      <c r="E3968" t="s">
        <v>11955</v>
      </c>
    </row>
    <row r="3969" spans="1:10">
      <c r="A3969" t="s">
        <v>11953</v>
      </c>
      <c r="B3969" t="s">
        <v>21332</v>
      </c>
      <c r="C3969" t="s">
        <v>11954</v>
      </c>
      <c r="E3969" t="s">
        <v>11955</v>
      </c>
    </row>
    <row r="3970" spans="1:10">
      <c r="A3970" t="s">
        <v>5347</v>
      </c>
      <c r="B3970" t="s">
        <v>21326</v>
      </c>
      <c r="C3970" t="s">
        <v>5348</v>
      </c>
      <c r="D3970" t="s">
        <v>5349</v>
      </c>
      <c r="E3970" t="s">
        <v>5350</v>
      </c>
    </row>
    <row r="3971" spans="1:10">
      <c r="A3971" t="s">
        <v>13498</v>
      </c>
      <c r="B3971" t="s">
        <v>21628</v>
      </c>
      <c r="C3971" t="s">
        <v>13499</v>
      </c>
      <c r="D3971" t="s">
        <v>13407</v>
      </c>
      <c r="E3971" t="s">
        <v>13408</v>
      </c>
      <c r="F3971" t="s">
        <v>12976</v>
      </c>
      <c r="G3971" t="s">
        <v>13409</v>
      </c>
      <c r="H3971" t="s">
        <v>13410</v>
      </c>
      <c r="I3971" t="s">
        <v>13411</v>
      </c>
      <c r="J3971" t="s">
        <v>13412</v>
      </c>
    </row>
    <row r="3972" spans="1:10">
      <c r="A3972" t="s">
        <v>20365</v>
      </c>
      <c r="B3972" t="s">
        <v>21323</v>
      </c>
      <c r="C3972" t="s">
        <v>20366</v>
      </c>
      <c r="E3972" t="s">
        <v>3157</v>
      </c>
    </row>
    <row r="3973" spans="1:10">
      <c r="A3973" t="s">
        <v>10647</v>
      </c>
      <c r="B3973" t="s">
        <v>21595</v>
      </c>
      <c r="C3973" t="s">
        <v>10648</v>
      </c>
      <c r="D3973" t="s">
        <v>7142</v>
      </c>
      <c r="E3973" t="s">
        <v>10649</v>
      </c>
    </row>
    <row r="3974" spans="1:10">
      <c r="A3974" t="s">
        <v>9064</v>
      </c>
      <c r="B3974" t="s">
        <v>21329</v>
      </c>
      <c r="C3974" t="s">
        <v>9065</v>
      </c>
      <c r="D3974" t="s">
        <v>9066</v>
      </c>
      <c r="E3974" t="s">
        <v>9067</v>
      </c>
      <c r="F3974" t="s">
        <v>9068</v>
      </c>
    </row>
    <row r="3975" spans="1:10">
      <c r="A3975" t="s">
        <v>2361</v>
      </c>
      <c r="B3975" t="s">
        <v>21330</v>
      </c>
      <c r="C3975" t="s">
        <v>2362</v>
      </c>
      <c r="D3975" t="s">
        <v>779</v>
      </c>
      <c r="E3975" t="s">
        <v>2363</v>
      </c>
      <c r="F3975" t="s">
        <v>513</v>
      </c>
    </row>
    <row r="3976" spans="1:10">
      <c r="A3976" t="s">
        <v>8531</v>
      </c>
      <c r="B3976" t="s">
        <v>21329</v>
      </c>
      <c r="C3976" t="s">
        <v>8532</v>
      </c>
      <c r="D3976" t="s">
        <v>302</v>
      </c>
      <c r="E3976" t="s">
        <v>8533</v>
      </c>
    </row>
    <row r="3977" spans="1:10">
      <c r="A3977" t="s">
        <v>20898</v>
      </c>
      <c r="B3977" t="s">
        <v>21350</v>
      </c>
      <c r="C3977" t="s">
        <v>18385</v>
      </c>
      <c r="E3977" t="s">
        <v>10317</v>
      </c>
      <c r="F3977" t="s">
        <v>10318</v>
      </c>
    </row>
    <row r="3978" spans="1:10">
      <c r="A3978" t="s">
        <v>18384</v>
      </c>
      <c r="B3978" t="s">
        <v>21335</v>
      </c>
      <c r="C3978" t="s">
        <v>18385</v>
      </c>
      <c r="E3978" t="s">
        <v>1100</v>
      </c>
    </row>
    <row r="3979" spans="1:10">
      <c r="A3979" t="s">
        <v>21022</v>
      </c>
      <c r="B3979" t="s">
        <v>21350</v>
      </c>
      <c r="C3979" t="s">
        <v>21023</v>
      </c>
      <c r="E3979" t="s">
        <v>21024</v>
      </c>
    </row>
    <row r="3980" spans="1:10">
      <c r="A3980" t="s">
        <v>11158</v>
      </c>
      <c r="B3980" t="s">
        <v>21605</v>
      </c>
      <c r="C3980" t="s">
        <v>3372</v>
      </c>
      <c r="E3980" t="s">
        <v>287</v>
      </c>
    </row>
    <row r="3981" spans="1:10">
      <c r="A3981" t="s">
        <v>3371</v>
      </c>
      <c r="B3981" t="s">
        <v>21325</v>
      </c>
      <c r="C3981" t="s">
        <v>3372</v>
      </c>
      <c r="E3981" t="s">
        <v>3373</v>
      </c>
    </row>
    <row r="3982" spans="1:10">
      <c r="A3982" t="s">
        <v>20900</v>
      </c>
      <c r="B3982" t="s">
        <v>21352</v>
      </c>
      <c r="C3982" t="s">
        <v>7480</v>
      </c>
      <c r="D3982" t="s">
        <v>302</v>
      </c>
      <c r="E3982" t="s">
        <v>7481</v>
      </c>
      <c r="F3982" t="s">
        <v>7482</v>
      </c>
    </row>
    <row r="3983" spans="1:10">
      <c r="A3983" t="s">
        <v>9811</v>
      </c>
      <c r="B3983" t="s">
        <v>21572</v>
      </c>
      <c r="C3983" t="s">
        <v>9812</v>
      </c>
      <c r="E3983" t="s">
        <v>9813</v>
      </c>
    </row>
    <row r="3984" spans="1:10">
      <c r="A3984" t="s">
        <v>9936</v>
      </c>
      <c r="B3984" t="s">
        <v>21577</v>
      </c>
      <c r="C3984" t="s">
        <v>9812</v>
      </c>
      <c r="E3984" t="s">
        <v>3692</v>
      </c>
    </row>
    <row r="3985" spans="1:10">
      <c r="A3985" t="s">
        <v>7204</v>
      </c>
      <c r="B3985" t="s">
        <v>21500</v>
      </c>
      <c r="C3985" t="s">
        <v>7205</v>
      </c>
      <c r="E3985" t="s">
        <v>7206</v>
      </c>
    </row>
    <row r="3986" spans="1:10">
      <c r="A3986" t="s">
        <v>7197</v>
      </c>
      <c r="B3986" t="s">
        <v>21501</v>
      </c>
      <c r="C3986" t="s">
        <v>7198</v>
      </c>
      <c r="D3986" t="s">
        <v>779</v>
      </c>
      <c r="E3986" t="s">
        <v>7199</v>
      </c>
      <c r="F3986" t="s">
        <v>7200</v>
      </c>
    </row>
    <row r="3987" spans="1:10">
      <c r="A3987" t="s">
        <v>11129</v>
      </c>
      <c r="B3987" t="s">
        <v>21601</v>
      </c>
      <c r="C3987" t="s">
        <v>7198</v>
      </c>
      <c r="D3987" t="s">
        <v>766</v>
      </c>
      <c r="E3987" t="s">
        <v>2526</v>
      </c>
      <c r="F3987" t="s">
        <v>11130</v>
      </c>
    </row>
    <row r="3988" spans="1:10">
      <c r="A3988" t="s">
        <v>911</v>
      </c>
      <c r="B3988" t="s">
        <v>21517</v>
      </c>
      <c r="C3988" t="s">
        <v>267</v>
      </c>
      <c r="D3988" t="s">
        <v>291</v>
      </c>
      <c r="E3988" t="s">
        <v>292</v>
      </c>
    </row>
    <row r="3989" spans="1:10">
      <c r="A3989" t="s">
        <v>266</v>
      </c>
      <c r="B3989" t="s">
        <v>21638</v>
      </c>
      <c r="C3989" t="s">
        <v>267</v>
      </c>
      <c r="E3989" t="s">
        <v>268</v>
      </c>
    </row>
    <row r="3990" spans="1:10">
      <c r="A3990" t="s">
        <v>10843</v>
      </c>
      <c r="B3990" t="s">
        <v>21601</v>
      </c>
      <c r="C3990" t="s">
        <v>10844</v>
      </c>
      <c r="E3990" t="s">
        <v>10845</v>
      </c>
    </row>
    <row r="3991" spans="1:10">
      <c r="A3991" t="s">
        <v>2524</v>
      </c>
      <c r="B3991" t="s">
        <v>21330</v>
      </c>
      <c r="C3991" t="s">
        <v>2525</v>
      </c>
      <c r="D3991" t="s">
        <v>766</v>
      </c>
      <c r="E3991" t="s">
        <v>2526</v>
      </c>
      <c r="F3991" t="s">
        <v>513</v>
      </c>
    </row>
    <row r="3992" spans="1:10">
      <c r="A3992" t="s">
        <v>300</v>
      </c>
      <c r="B3992" t="s">
        <v>21638</v>
      </c>
      <c r="C3992" t="s">
        <v>301</v>
      </c>
      <c r="D3992" t="s">
        <v>302</v>
      </c>
      <c r="E3992" t="s">
        <v>303</v>
      </c>
    </row>
    <row r="3993" spans="1:10">
      <c r="A3993" t="s">
        <v>18814</v>
      </c>
      <c r="B3993" t="s">
        <v>21335</v>
      </c>
      <c r="C3993" t="s">
        <v>18815</v>
      </c>
      <c r="E3993" t="s">
        <v>18816</v>
      </c>
    </row>
    <row r="3994" spans="1:10">
      <c r="A3994" t="s">
        <v>19343</v>
      </c>
      <c r="B3994" t="s">
        <v>21335</v>
      </c>
      <c r="C3994" t="s">
        <v>18815</v>
      </c>
      <c r="E3994" t="s">
        <v>19274</v>
      </c>
    </row>
    <row r="3995" spans="1:10">
      <c r="A3995" t="s">
        <v>13405</v>
      </c>
      <c r="B3995" t="s">
        <v>21628</v>
      </c>
      <c r="C3995" t="s">
        <v>13406</v>
      </c>
      <c r="D3995" t="s">
        <v>13407</v>
      </c>
      <c r="E3995" t="s">
        <v>13408</v>
      </c>
      <c r="F3995" t="s">
        <v>12976</v>
      </c>
      <c r="G3995" t="s">
        <v>13409</v>
      </c>
      <c r="H3995" t="s">
        <v>13410</v>
      </c>
      <c r="I3995" t="s">
        <v>13411</v>
      </c>
      <c r="J3995" t="s">
        <v>13412</v>
      </c>
    </row>
    <row r="3996" spans="1:10">
      <c r="A3996" t="s">
        <v>13348</v>
      </c>
      <c r="B3996" t="s">
        <v>21628</v>
      </c>
      <c r="C3996" t="s">
        <v>13349</v>
      </c>
      <c r="E3996" t="s">
        <v>13350</v>
      </c>
    </row>
    <row r="3997" spans="1:10">
      <c r="A3997" t="s">
        <v>3620</v>
      </c>
      <c r="B3997" t="s">
        <v>21325</v>
      </c>
      <c r="C3997" t="s">
        <v>3621</v>
      </c>
      <c r="E3997" t="s">
        <v>3373</v>
      </c>
    </row>
    <row r="3998" spans="1:10">
      <c r="A3998" t="s">
        <v>11202</v>
      </c>
      <c r="B3998" t="s">
        <v>21605</v>
      </c>
      <c r="C3998" t="s">
        <v>3621</v>
      </c>
      <c r="E3998" t="s">
        <v>287</v>
      </c>
    </row>
    <row r="3999" spans="1:10">
      <c r="A3999" t="s">
        <v>18386</v>
      </c>
      <c r="B3999" t="s">
        <v>21341</v>
      </c>
      <c r="C3999" t="s">
        <v>3621</v>
      </c>
      <c r="E3999" t="s">
        <v>18387</v>
      </c>
    </row>
    <row r="4000" spans="1:10">
      <c r="A4000" t="s">
        <v>5816</v>
      </c>
      <c r="B4000" t="s">
        <v>21426</v>
      </c>
      <c r="C4000" t="s">
        <v>2211</v>
      </c>
      <c r="D4000" t="s">
        <v>286</v>
      </c>
      <c r="E4000" t="s">
        <v>287</v>
      </c>
      <c r="F4000" t="s">
        <v>2212</v>
      </c>
    </row>
    <row r="4001" spans="1:8">
      <c r="A4001" t="s">
        <v>6981</v>
      </c>
      <c r="B4001" t="s">
        <v>21497</v>
      </c>
      <c r="C4001" t="s">
        <v>2211</v>
      </c>
      <c r="E4001" t="s">
        <v>6982</v>
      </c>
    </row>
    <row r="4002" spans="1:8">
      <c r="A4002" t="s">
        <v>8994</v>
      </c>
      <c r="B4002" t="s">
        <v>21329</v>
      </c>
      <c r="C4002" t="s">
        <v>8995</v>
      </c>
      <c r="D4002" t="s">
        <v>745</v>
      </c>
      <c r="E4002" t="s">
        <v>8996</v>
      </c>
    </row>
    <row r="4003" spans="1:8">
      <c r="A4003" t="s">
        <v>20867</v>
      </c>
      <c r="B4003" t="s">
        <v>21350</v>
      </c>
      <c r="C4003" t="s">
        <v>9231</v>
      </c>
      <c r="E4003" t="s">
        <v>20868</v>
      </c>
    </row>
    <row r="4004" spans="1:8">
      <c r="A4004" t="s">
        <v>9230</v>
      </c>
      <c r="B4004" t="s">
        <v>21329</v>
      </c>
      <c r="C4004" t="s">
        <v>9231</v>
      </c>
      <c r="E4004" t="s">
        <v>9232</v>
      </c>
    </row>
    <row r="4005" spans="1:8">
      <c r="A4005" t="s">
        <v>19690</v>
      </c>
      <c r="B4005" t="s">
        <v>21335</v>
      </c>
      <c r="C4005" t="s">
        <v>19691</v>
      </c>
      <c r="E4005" t="s">
        <v>18345</v>
      </c>
    </row>
    <row r="4006" spans="1:8">
      <c r="A4006" t="s">
        <v>5925</v>
      </c>
      <c r="B4006" t="s">
        <v>21437</v>
      </c>
      <c r="C4006" t="s">
        <v>5926</v>
      </c>
      <c r="D4006" t="s">
        <v>5927</v>
      </c>
      <c r="E4006" t="s">
        <v>5928</v>
      </c>
      <c r="F4006" t="s">
        <v>5929</v>
      </c>
    </row>
    <row r="4007" spans="1:8">
      <c r="A4007" t="s">
        <v>9556</v>
      </c>
      <c r="B4007" t="s">
        <v>21329</v>
      </c>
      <c r="C4007" t="s">
        <v>5926</v>
      </c>
      <c r="E4007" t="s">
        <v>940</v>
      </c>
    </row>
    <row r="4008" spans="1:8">
      <c r="A4008" t="s">
        <v>136</v>
      </c>
      <c r="B4008" t="s">
        <v>21580</v>
      </c>
      <c r="C4008" t="s">
        <v>137</v>
      </c>
      <c r="D4008" t="s">
        <v>138</v>
      </c>
      <c r="E4008" t="s">
        <v>139</v>
      </c>
      <c r="F4008" t="s">
        <v>140</v>
      </c>
      <c r="G4008" t="s">
        <v>120</v>
      </c>
      <c r="H4008" t="s">
        <v>141</v>
      </c>
    </row>
    <row r="4009" spans="1:8">
      <c r="A4009" t="s">
        <v>8055</v>
      </c>
      <c r="B4009" t="s">
        <v>21531</v>
      </c>
      <c r="C4009" t="s">
        <v>8056</v>
      </c>
      <c r="D4009" t="s">
        <v>8057</v>
      </c>
      <c r="E4009" t="s">
        <v>8058</v>
      </c>
      <c r="F4009" t="s">
        <v>8059</v>
      </c>
    </row>
    <row r="4010" spans="1:8">
      <c r="A4010" t="s">
        <v>18857</v>
      </c>
      <c r="B4010" t="s">
        <v>21335</v>
      </c>
      <c r="C4010" t="s">
        <v>8056</v>
      </c>
      <c r="E4010" t="s">
        <v>18323</v>
      </c>
    </row>
    <row r="4011" spans="1:8">
      <c r="A4011" t="s">
        <v>7182</v>
      </c>
      <c r="B4011" t="s">
        <v>21503</v>
      </c>
      <c r="C4011" t="s">
        <v>7183</v>
      </c>
      <c r="D4011" t="s">
        <v>5927</v>
      </c>
      <c r="E4011" t="s">
        <v>7184</v>
      </c>
      <c r="F4011" t="s">
        <v>5929</v>
      </c>
    </row>
    <row r="4012" spans="1:8">
      <c r="A4012" t="s">
        <v>13264</v>
      </c>
      <c r="B4012" t="s">
        <v>21628</v>
      </c>
      <c r="C4012" t="s">
        <v>7183</v>
      </c>
      <c r="E4012" t="s">
        <v>13265</v>
      </c>
    </row>
    <row r="4013" spans="1:8">
      <c r="A4013" t="s">
        <v>18275</v>
      </c>
      <c r="B4013" t="s">
        <v>21335</v>
      </c>
      <c r="C4013" t="s">
        <v>18276</v>
      </c>
      <c r="E4013" t="s">
        <v>18252</v>
      </c>
    </row>
    <row r="4014" spans="1:8">
      <c r="A4014" t="s">
        <v>20806</v>
      </c>
      <c r="B4014" t="s">
        <v>21353</v>
      </c>
      <c r="C4014" t="s">
        <v>8039</v>
      </c>
      <c r="D4014" t="s">
        <v>779</v>
      </c>
      <c r="E4014" t="s">
        <v>8040</v>
      </c>
      <c r="F4014" t="s">
        <v>8041</v>
      </c>
    </row>
    <row r="4015" spans="1:8">
      <c r="A4015" t="s">
        <v>17520</v>
      </c>
      <c r="B4015" t="s">
        <v>21333</v>
      </c>
      <c r="C4015" t="s">
        <v>17521</v>
      </c>
      <c r="D4015" t="s">
        <v>6413</v>
      </c>
      <c r="E4015" t="s">
        <v>17522</v>
      </c>
    </row>
    <row r="4016" spans="1:8">
      <c r="A4016" t="s">
        <v>448</v>
      </c>
      <c r="B4016" t="s">
        <v>21330</v>
      </c>
      <c r="C4016" t="s">
        <v>449</v>
      </c>
      <c r="D4016" t="s">
        <v>248</v>
      </c>
      <c r="E4016" t="s">
        <v>450</v>
      </c>
      <c r="F4016" t="s">
        <v>451</v>
      </c>
    </row>
    <row r="4017" spans="1:12">
      <c r="A4017" t="s">
        <v>11373</v>
      </c>
      <c r="B4017" t="s">
        <v>21331</v>
      </c>
      <c r="C4017" t="s">
        <v>449</v>
      </c>
      <c r="D4017" t="s">
        <v>248</v>
      </c>
      <c r="E4017" t="s">
        <v>11374</v>
      </c>
      <c r="F4017" t="s">
        <v>1443</v>
      </c>
      <c r="G4017" t="s">
        <v>7496</v>
      </c>
      <c r="H4017" t="s">
        <v>11375</v>
      </c>
      <c r="I4017" t="s">
        <v>11376</v>
      </c>
      <c r="J4017" t="s">
        <v>11377</v>
      </c>
      <c r="K4017" t="s">
        <v>11378</v>
      </c>
      <c r="L4017" t="s">
        <v>11379</v>
      </c>
    </row>
    <row r="4018" spans="1:12">
      <c r="A4018" t="s">
        <v>17422</v>
      </c>
      <c r="B4018" t="s">
        <v>21333</v>
      </c>
      <c r="C4018" t="s">
        <v>17423</v>
      </c>
      <c r="D4018" t="s">
        <v>6413</v>
      </c>
      <c r="E4018" t="s">
        <v>17424</v>
      </c>
    </row>
    <row r="4019" spans="1:12">
      <c r="A4019" t="s">
        <v>4687</v>
      </c>
      <c r="B4019" t="s">
        <v>21401</v>
      </c>
      <c r="C4019" t="s">
        <v>4688</v>
      </c>
      <c r="D4019" t="s">
        <v>4689</v>
      </c>
      <c r="E4019" t="s">
        <v>4690</v>
      </c>
    </row>
    <row r="4020" spans="1:12">
      <c r="A4020" t="s">
        <v>20401</v>
      </c>
      <c r="B4020" t="s">
        <v>21323</v>
      </c>
      <c r="C4020" t="s">
        <v>4688</v>
      </c>
      <c r="E4020" t="s">
        <v>3157</v>
      </c>
    </row>
    <row r="4021" spans="1:12">
      <c r="A4021" t="s">
        <v>11196</v>
      </c>
      <c r="B4021" t="s">
        <v>21606</v>
      </c>
      <c r="C4021" t="s">
        <v>285</v>
      </c>
      <c r="E4021" t="s">
        <v>287</v>
      </c>
    </row>
    <row r="4022" spans="1:12">
      <c r="A4022" t="s">
        <v>16579</v>
      </c>
      <c r="B4022" t="s">
        <v>21333</v>
      </c>
      <c r="C4022" t="s">
        <v>285</v>
      </c>
      <c r="D4022" t="s">
        <v>6413</v>
      </c>
      <c r="E4022" t="s">
        <v>16580</v>
      </c>
    </row>
    <row r="4023" spans="1:12">
      <c r="A4023" t="s">
        <v>5768</v>
      </c>
      <c r="B4023" t="s">
        <v>21426</v>
      </c>
      <c r="C4023" t="s">
        <v>2075</v>
      </c>
      <c r="D4023" t="s">
        <v>286</v>
      </c>
      <c r="E4023" t="s">
        <v>287</v>
      </c>
    </row>
    <row r="4024" spans="1:12">
      <c r="A4024" t="s">
        <v>17297</v>
      </c>
      <c r="B4024" t="s">
        <v>21333</v>
      </c>
      <c r="C4024" t="s">
        <v>2075</v>
      </c>
      <c r="D4024" t="s">
        <v>6413</v>
      </c>
      <c r="E4024" t="s">
        <v>17298</v>
      </c>
    </row>
    <row r="4025" spans="1:12">
      <c r="A4025" t="s">
        <v>5184</v>
      </c>
      <c r="B4025" t="s">
        <v>21405</v>
      </c>
      <c r="C4025" t="s">
        <v>5185</v>
      </c>
      <c r="E4025" t="s">
        <v>5186</v>
      </c>
    </row>
    <row r="4026" spans="1:12">
      <c r="A4026" t="s">
        <v>17183</v>
      </c>
      <c r="B4026" t="s">
        <v>21333</v>
      </c>
      <c r="C4026" t="s">
        <v>17184</v>
      </c>
      <c r="D4026" t="s">
        <v>6413</v>
      </c>
      <c r="E4026" t="s">
        <v>17185</v>
      </c>
    </row>
    <row r="4027" spans="1:12">
      <c r="A4027" t="s">
        <v>9930</v>
      </c>
      <c r="B4027" t="s">
        <v>21577</v>
      </c>
      <c r="C4027" t="s">
        <v>9931</v>
      </c>
      <c r="D4027" t="s">
        <v>779</v>
      </c>
      <c r="E4027" t="s">
        <v>9932</v>
      </c>
    </row>
    <row r="4028" spans="1:12">
      <c r="A4028" t="s">
        <v>14464</v>
      </c>
      <c r="B4028" t="s">
        <v>21333</v>
      </c>
      <c r="C4028" t="s">
        <v>9931</v>
      </c>
      <c r="D4028" t="s">
        <v>14465</v>
      </c>
      <c r="E4028" t="s">
        <v>14222</v>
      </c>
    </row>
    <row r="4029" spans="1:12">
      <c r="A4029" t="s">
        <v>9492</v>
      </c>
      <c r="B4029" t="s">
        <v>21329</v>
      </c>
      <c r="C4029" t="s">
        <v>9493</v>
      </c>
      <c r="D4029" t="s">
        <v>779</v>
      </c>
      <c r="E4029" t="s">
        <v>9494</v>
      </c>
    </row>
    <row r="4030" spans="1:12">
      <c r="A4030" t="s">
        <v>8768</v>
      </c>
      <c r="B4030" t="s">
        <v>21329</v>
      </c>
      <c r="C4030" t="s">
        <v>8769</v>
      </c>
      <c r="D4030" t="s">
        <v>2590</v>
      </c>
      <c r="E4030" t="s">
        <v>8770</v>
      </c>
      <c r="F4030" t="s">
        <v>8771</v>
      </c>
    </row>
    <row r="4031" spans="1:12">
      <c r="A4031" t="s">
        <v>777</v>
      </c>
      <c r="B4031" t="s">
        <v>21330</v>
      </c>
      <c r="C4031" t="s">
        <v>778</v>
      </c>
      <c r="D4031" t="s">
        <v>779</v>
      </c>
      <c r="E4031" t="s">
        <v>780</v>
      </c>
      <c r="F4031" t="s">
        <v>781</v>
      </c>
    </row>
    <row r="4032" spans="1:12">
      <c r="A4032" t="s">
        <v>8049</v>
      </c>
      <c r="B4032" t="s">
        <v>21531</v>
      </c>
      <c r="C4032" t="s">
        <v>778</v>
      </c>
      <c r="D4032" t="s">
        <v>779</v>
      </c>
      <c r="E4032" t="s">
        <v>8050</v>
      </c>
      <c r="F4032" t="s">
        <v>8051</v>
      </c>
    </row>
    <row r="4033" spans="1:6">
      <c r="A4033" t="s">
        <v>4607</v>
      </c>
      <c r="B4033" t="s">
        <v>21401</v>
      </c>
      <c r="C4033" t="s">
        <v>4608</v>
      </c>
      <c r="D4033" t="s">
        <v>4609</v>
      </c>
      <c r="E4033" t="s">
        <v>4610</v>
      </c>
    </row>
    <row r="4034" spans="1:6">
      <c r="A4034" t="s">
        <v>20831</v>
      </c>
      <c r="B4034" t="s">
        <v>21350</v>
      </c>
      <c r="C4034" t="s">
        <v>4547</v>
      </c>
      <c r="D4034" t="s">
        <v>779</v>
      </c>
      <c r="E4034" t="s">
        <v>8050</v>
      </c>
      <c r="F4034" t="s">
        <v>8051</v>
      </c>
    </row>
    <row r="4035" spans="1:6">
      <c r="A4035" t="s">
        <v>4546</v>
      </c>
      <c r="B4035" t="s">
        <v>21401</v>
      </c>
      <c r="C4035" t="s">
        <v>4547</v>
      </c>
      <c r="E4035" t="s">
        <v>4345</v>
      </c>
    </row>
    <row r="4036" spans="1:6">
      <c r="A4036" t="s">
        <v>10273</v>
      </c>
      <c r="B4036" t="s">
        <v>21590</v>
      </c>
      <c r="C4036" t="s">
        <v>4547</v>
      </c>
      <c r="D4036" t="s">
        <v>10274</v>
      </c>
      <c r="E4036" t="s">
        <v>10275</v>
      </c>
      <c r="F4036" t="s">
        <v>10276</v>
      </c>
    </row>
    <row r="4037" spans="1:6">
      <c r="A4037" t="s">
        <v>11087</v>
      </c>
      <c r="B4037" t="s">
        <v>21601</v>
      </c>
      <c r="C4037" t="s">
        <v>4547</v>
      </c>
      <c r="D4037" t="s">
        <v>779</v>
      </c>
      <c r="E4037" t="s">
        <v>9494</v>
      </c>
    </row>
    <row r="4038" spans="1:6">
      <c r="A4038" t="s">
        <v>11117</v>
      </c>
      <c r="B4038" t="s">
        <v>21601</v>
      </c>
      <c r="C4038" t="s">
        <v>4547</v>
      </c>
      <c r="E4038" t="s">
        <v>10845</v>
      </c>
    </row>
    <row r="4039" spans="1:6">
      <c r="A4039" t="s">
        <v>7169</v>
      </c>
      <c r="B4039" t="s">
        <v>21502</v>
      </c>
      <c r="C4039" t="s">
        <v>7170</v>
      </c>
      <c r="D4039" t="s">
        <v>5927</v>
      </c>
      <c r="E4039" t="s">
        <v>7171</v>
      </c>
      <c r="F4039" t="s">
        <v>7172</v>
      </c>
    </row>
    <row r="4040" spans="1:6">
      <c r="A4040" t="s">
        <v>11370</v>
      </c>
      <c r="B4040" t="s">
        <v>21331</v>
      </c>
      <c r="C4040" t="s">
        <v>11371</v>
      </c>
      <c r="D4040" t="s">
        <v>766</v>
      </c>
      <c r="E4040" t="s">
        <v>11372</v>
      </c>
    </row>
    <row r="4041" spans="1:6">
      <c r="A4041" t="s">
        <v>13188</v>
      </c>
      <c r="B4041" t="s">
        <v>21628</v>
      </c>
      <c r="C4041" t="s">
        <v>13189</v>
      </c>
      <c r="E4041" t="s">
        <v>13190</v>
      </c>
    </row>
    <row r="4042" spans="1:6">
      <c r="A4042" t="s">
        <v>5293</v>
      </c>
      <c r="B4042" t="s">
        <v>21326</v>
      </c>
      <c r="C4042" t="s">
        <v>5294</v>
      </c>
      <c r="D4042" t="s">
        <v>5265</v>
      </c>
      <c r="E4042" t="s">
        <v>5295</v>
      </c>
    </row>
    <row r="4043" spans="1:6">
      <c r="A4043" t="s">
        <v>11181</v>
      </c>
      <c r="B4043" t="s">
        <v>21605</v>
      </c>
      <c r="C4043" t="s">
        <v>5294</v>
      </c>
      <c r="E4043" t="s">
        <v>287</v>
      </c>
    </row>
    <row r="4044" spans="1:6">
      <c r="A4044" t="s">
        <v>8519</v>
      </c>
      <c r="B4044" t="s">
        <v>21329</v>
      </c>
      <c r="C4044" t="s">
        <v>8520</v>
      </c>
      <c r="D4044" t="s">
        <v>7142</v>
      </c>
      <c r="E4044" t="s">
        <v>8521</v>
      </c>
      <c r="F4044" t="s">
        <v>513</v>
      </c>
    </row>
    <row r="4045" spans="1:6">
      <c r="A4045" t="s">
        <v>8846</v>
      </c>
      <c r="B4045" t="s">
        <v>21329</v>
      </c>
      <c r="C4045" t="s">
        <v>1939</v>
      </c>
      <c r="E4045" t="s">
        <v>8847</v>
      </c>
      <c r="F4045" t="s">
        <v>8848</v>
      </c>
    </row>
    <row r="4046" spans="1:6">
      <c r="A4046" t="s">
        <v>9409</v>
      </c>
      <c r="B4046" t="s">
        <v>21559</v>
      </c>
      <c r="C4046" t="s">
        <v>1939</v>
      </c>
      <c r="D4046" t="s">
        <v>286</v>
      </c>
      <c r="E4046" t="s">
        <v>287</v>
      </c>
    </row>
    <row r="4047" spans="1:6">
      <c r="A4047" t="s">
        <v>16949</v>
      </c>
      <c r="B4047" t="s">
        <v>21333</v>
      </c>
      <c r="C4047" t="s">
        <v>1939</v>
      </c>
      <c r="D4047" t="s">
        <v>16950</v>
      </c>
      <c r="E4047" t="s">
        <v>16951</v>
      </c>
    </row>
    <row r="4048" spans="1:6">
      <c r="A4048" t="s">
        <v>18219</v>
      </c>
      <c r="B4048" t="s">
        <v>21642</v>
      </c>
      <c r="C4048" t="s">
        <v>1939</v>
      </c>
      <c r="E4048" t="s">
        <v>18220</v>
      </c>
      <c r="F4048" t="s">
        <v>18221</v>
      </c>
    </row>
    <row r="4049" spans="1:16">
      <c r="A4049" t="s">
        <v>11368</v>
      </c>
      <c r="B4049" t="s">
        <v>21331</v>
      </c>
      <c r="C4049" t="s">
        <v>11369</v>
      </c>
      <c r="E4049" t="s">
        <v>7186</v>
      </c>
    </row>
    <row r="4050" spans="1:16">
      <c r="A4050" t="s">
        <v>19559</v>
      </c>
      <c r="B4050" t="s">
        <v>21335</v>
      </c>
      <c r="C4050" t="s">
        <v>11369</v>
      </c>
      <c r="E4050" t="s">
        <v>19100</v>
      </c>
    </row>
    <row r="4051" spans="1:16">
      <c r="A4051" t="s">
        <v>19831</v>
      </c>
      <c r="B4051" t="s">
        <v>21335</v>
      </c>
      <c r="C4051" t="s">
        <v>3127</v>
      </c>
      <c r="D4051" t="s">
        <v>2209</v>
      </c>
      <c r="E4051" t="s">
        <v>18260</v>
      </c>
    </row>
    <row r="4052" spans="1:16">
      <c r="A4052" t="s">
        <v>3126</v>
      </c>
      <c r="B4052" t="s">
        <v>21325</v>
      </c>
      <c r="C4052" t="s">
        <v>3127</v>
      </c>
      <c r="E4052" t="s">
        <v>3128</v>
      </c>
    </row>
    <row r="4053" spans="1:16">
      <c r="A4053" t="s">
        <v>9345</v>
      </c>
      <c r="B4053" t="s">
        <v>21329</v>
      </c>
      <c r="C4053" t="s">
        <v>9346</v>
      </c>
      <c r="D4053" t="s">
        <v>9066</v>
      </c>
      <c r="E4053" t="s">
        <v>9347</v>
      </c>
    </row>
    <row r="4054" spans="1:16">
      <c r="A4054" t="s">
        <v>15917</v>
      </c>
      <c r="B4054" t="s">
        <v>21333</v>
      </c>
      <c r="C4054" t="s">
        <v>15918</v>
      </c>
      <c r="D4054" t="s">
        <v>6413</v>
      </c>
      <c r="E4054" t="s">
        <v>15919</v>
      </c>
    </row>
    <row r="4055" spans="1:16">
      <c r="A4055" t="s">
        <v>115</v>
      </c>
      <c r="B4055" t="s">
        <v>21553</v>
      </c>
      <c r="C4055" t="s">
        <v>116</v>
      </c>
      <c r="D4055" t="s">
        <v>117</v>
      </c>
      <c r="E4055" t="s">
        <v>118</v>
      </c>
      <c r="F4055" t="s">
        <v>119</v>
      </c>
      <c r="G4055" t="s">
        <v>120</v>
      </c>
      <c r="H4055" t="e">
        <f>- drag &amp; drop</f>
        <v>#NAME?</v>
      </c>
      <c r="I4055" t="e">
        <f>- dialog spacing?</f>
        <v>#NAME?</v>
      </c>
      <c r="J4055" t="e">
        <f>- any other open issues?</f>
        <v>#NAME?</v>
      </c>
      <c r="K4055" t="s">
        <v>121</v>
      </c>
      <c r="L4055" t="s">
        <v>122</v>
      </c>
      <c r="M4055" t="s">
        <v>123</v>
      </c>
      <c r="N4055" t="s">
        <v>124</v>
      </c>
      <c r="O4055" t="s">
        <v>125</v>
      </c>
      <c r="P4055" t="s">
        <v>126</v>
      </c>
    </row>
    <row r="4056" spans="1:16">
      <c r="A4056" t="s">
        <v>18230</v>
      </c>
      <c r="B4056" t="s">
        <v>21644</v>
      </c>
      <c r="C4056" t="s">
        <v>116</v>
      </c>
      <c r="D4056" t="s">
        <v>117</v>
      </c>
      <c r="E4056" t="s">
        <v>18231</v>
      </c>
      <c r="F4056" t="s">
        <v>119</v>
      </c>
      <c r="G4056" t="s">
        <v>120</v>
      </c>
      <c r="H4056" t="e">
        <f>- drag &amp; drop</f>
        <v>#NAME?</v>
      </c>
      <c r="I4056" t="e">
        <f>- dialog spacing?</f>
        <v>#NAME?</v>
      </c>
      <c r="J4056" t="e">
        <f>- any other open issues?</f>
        <v>#NAME?</v>
      </c>
      <c r="K4056" t="s">
        <v>121</v>
      </c>
      <c r="L4056" t="s">
        <v>122</v>
      </c>
      <c r="M4056" t="s">
        <v>123</v>
      </c>
      <c r="N4056" t="s">
        <v>124</v>
      </c>
      <c r="O4056" t="s">
        <v>125</v>
      </c>
      <c r="P4056" t="s">
        <v>126</v>
      </c>
    </row>
    <row r="4057" spans="1:16">
      <c r="A4057" t="s">
        <v>20949</v>
      </c>
      <c r="B4057" t="s">
        <v>21361</v>
      </c>
      <c r="C4057" t="s">
        <v>9045</v>
      </c>
      <c r="D4057" t="s">
        <v>422</v>
      </c>
      <c r="E4057" t="s">
        <v>10357</v>
      </c>
    </row>
    <row r="4058" spans="1:16">
      <c r="A4058" t="s">
        <v>9044</v>
      </c>
      <c r="B4058" t="s">
        <v>21329</v>
      </c>
      <c r="C4058" t="s">
        <v>9045</v>
      </c>
      <c r="E4058" t="s">
        <v>9046</v>
      </c>
    </row>
    <row r="4059" spans="1:16">
      <c r="A4059" t="s">
        <v>130</v>
      </c>
      <c r="B4059" t="s">
        <v>21553</v>
      </c>
      <c r="C4059" t="s">
        <v>131</v>
      </c>
      <c r="E4059" t="s">
        <v>132</v>
      </c>
    </row>
    <row r="4060" spans="1:16">
      <c r="A4060" t="s">
        <v>15539</v>
      </c>
      <c r="B4060" t="s">
        <v>21333</v>
      </c>
      <c r="C4060" t="s">
        <v>15540</v>
      </c>
      <c r="D4060" t="s">
        <v>15541</v>
      </c>
      <c r="E4060" t="s">
        <v>15542</v>
      </c>
    </row>
    <row r="4061" spans="1:16">
      <c r="A4061" t="s">
        <v>8026</v>
      </c>
      <c r="B4061" t="s">
        <v>21531</v>
      </c>
      <c r="C4061" t="s">
        <v>8027</v>
      </c>
      <c r="D4061" t="s">
        <v>8028</v>
      </c>
      <c r="E4061" t="s">
        <v>114</v>
      </c>
    </row>
    <row r="4062" spans="1:16">
      <c r="A4062" t="s">
        <v>20865</v>
      </c>
      <c r="B4062" t="s">
        <v>21361</v>
      </c>
      <c r="C4062" t="s">
        <v>10338</v>
      </c>
      <c r="D4062" t="s">
        <v>422</v>
      </c>
      <c r="E4062" t="s">
        <v>10339</v>
      </c>
    </row>
    <row r="4063" spans="1:16">
      <c r="A4063" t="s">
        <v>4081</v>
      </c>
      <c r="B4063" t="s">
        <v>21325</v>
      </c>
      <c r="C4063" t="s">
        <v>4082</v>
      </c>
      <c r="E4063" t="s">
        <v>4083</v>
      </c>
    </row>
    <row r="4064" spans="1:16">
      <c r="A4064" t="s">
        <v>4178</v>
      </c>
      <c r="B4064" t="s">
        <v>21325</v>
      </c>
      <c r="C4064" t="s">
        <v>2479</v>
      </c>
      <c r="E4064" t="s">
        <v>3373</v>
      </c>
    </row>
    <row r="4065" spans="1:142">
      <c r="A4065" t="s">
        <v>10599</v>
      </c>
      <c r="B4065" t="s">
        <v>21595</v>
      </c>
      <c r="C4065" t="s">
        <v>2479</v>
      </c>
      <c r="E4065" t="s">
        <v>6786</v>
      </c>
    </row>
    <row r="4066" spans="1:142">
      <c r="A4066" t="s">
        <v>11172</v>
      </c>
      <c r="B4066" t="s">
        <v>21605</v>
      </c>
      <c r="C4066" t="s">
        <v>2479</v>
      </c>
      <c r="E4066" t="s">
        <v>287</v>
      </c>
    </row>
    <row r="4067" spans="1:142">
      <c r="A4067" t="s">
        <v>2478</v>
      </c>
      <c r="B4067" t="s">
        <v>21330</v>
      </c>
      <c r="C4067" t="s">
        <v>2479</v>
      </c>
      <c r="D4067" t="s">
        <v>2339</v>
      </c>
      <c r="E4067" t="s">
        <v>2480</v>
      </c>
    </row>
    <row r="4068" spans="1:142">
      <c r="A4068" t="s">
        <v>8434</v>
      </c>
      <c r="B4068" t="s">
        <v>21329</v>
      </c>
      <c r="C4068" t="s">
        <v>1623</v>
      </c>
      <c r="D4068" t="s">
        <v>7142</v>
      </c>
      <c r="E4068" t="s">
        <v>8435</v>
      </c>
      <c r="F4068" t="s">
        <v>513</v>
      </c>
    </row>
    <row r="4069" spans="1:142">
      <c r="A4069" t="s">
        <v>1622</v>
      </c>
      <c r="B4069" t="s">
        <v>21330</v>
      </c>
      <c r="C4069" t="s">
        <v>1623</v>
      </c>
      <c r="D4069" t="s">
        <v>582</v>
      </c>
      <c r="E4069" t="s">
        <v>1624</v>
      </c>
    </row>
    <row r="4070" spans="1:142">
      <c r="A4070" t="s">
        <v>14395</v>
      </c>
      <c r="B4070" t="s">
        <v>21333</v>
      </c>
      <c r="C4070" t="s">
        <v>14396</v>
      </c>
      <c r="D4070" t="s">
        <v>6413</v>
      </c>
      <c r="E4070" t="s">
        <v>14397</v>
      </c>
    </row>
    <row r="4071" spans="1:142">
      <c r="A4071" t="s">
        <v>1244</v>
      </c>
      <c r="B4071" t="s">
        <v>21330</v>
      </c>
      <c r="C4071" t="s">
        <v>1245</v>
      </c>
      <c r="D4071" t="s">
        <v>291</v>
      </c>
      <c r="E4071" t="s">
        <v>1246</v>
      </c>
    </row>
    <row r="4072" spans="1:142">
      <c r="A4072" t="s">
        <v>20825</v>
      </c>
      <c r="B4072" t="s">
        <v>21350</v>
      </c>
      <c r="C4072" t="s">
        <v>20826</v>
      </c>
      <c r="E4072" t="s">
        <v>20827</v>
      </c>
      <c r="F4072" t="s">
        <v>20828</v>
      </c>
    </row>
    <row r="4073" spans="1:142">
      <c r="A4073" t="s">
        <v>1935</v>
      </c>
      <c r="B4073" t="s">
        <v>21330</v>
      </c>
      <c r="C4073" t="s">
        <v>1936</v>
      </c>
      <c r="D4073" t="s">
        <v>1132</v>
      </c>
      <c r="E4073" t="s">
        <v>1937</v>
      </c>
      <c r="F4073" t="s">
        <v>1938</v>
      </c>
    </row>
    <row r="4074" spans="1:142">
      <c r="A4074" t="s">
        <v>19629</v>
      </c>
      <c r="B4074" t="s">
        <v>21335</v>
      </c>
      <c r="C4074" t="s">
        <v>1936</v>
      </c>
      <c r="E4074" t="s">
        <v>18293</v>
      </c>
      <c r="F4074" t="s">
        <v>18294</v>
      </c>
      <c r="AF4074" t="s">
        <v>1727</v>
      </c>
      <c r="AH4074" t="s">
        <v>1728</v>
      </c>
      <c r="AJ4074" t="s">
        <v>1729</v>
      </c>
      <c r="AL4074" t="s">
        <v>1730</v>
      </c>
      <c r="AM4074" t="s">
        <v>1731</v>
      </c>
      <c r="AO4074" t="s">
        <v>1732</v>
      </c>
      <c r="AQ4074" t="s">
        <v>1733</v>
      </c>
      <c r="AS4074" t="s">
        <v>1734</v>
      </c>
      <c r="AU4074" t="s">
        <v>1735</v>
      </c>
      <c r="AW4074" t="s">
        <v>1736</v>
      </c>
      <c r="AZ4074" t="s">
        <v>1737</v>
      </c>
      <c r="BD4074" t="s">
        <v>1738</v>
      </c>
      <c r="BH4074" t="s">
        <v>1739</v>
      </c>
      <c r="BL4074" t="s">
        <v>1740</v>
      </c>
      <c r="BP4074" t="s">
        <v>1741</v>
      </c>
      <c r="BS4074" t="s">
        <v>1742</v>
      </c>
      <c r="BW4074" t="s">
        <v>1743</v>
      </c>
      <c r="CA4074" t="s">
        <v>1744</v>
      </c>
      <c r="CE4074" t="s">
        <v>1745</v>
      </c>
      <c r="CI4074" t="s">
        <v>1746</v>
      </c>
      <c r="CJ4074" t="s">
        <v>1747</v>
      </c>
      <c r="CL4074" t="s">
        <v>1748</v>
      </c>
      <c r="CN4074" t="s">
        <v>1749</v>
      </c>
      <c r="CO4074" t="s">
        <v>1750</v>
      </c>
      <c r="CQ4074" t="s">
        <v>1751</v>
      </c>
      <c r="CS4074" t="s">
        <v>1752</v>
      </c>
      <c r="CT4074" t="s">
        <v>1753</v>
      </c>
      <c r="CV4074" t="s">
        <v>1754</v>
      </c>
      <c r="CX4074" t="s">
        <v>1755</v>
      </c>
      <c r="CY4074" t="s">
        <v>1756</v>
      </c>
      <c r="DA4074" t="s">
        <v>1757</v>
      </c>
      <c r="DC4074" t="s">
        <v>1758</v>
      </c>
      <c r="DF4074" t="s">
        <v>1759</v>
      </c>
      <c r="DI4074" t="s">
        <v>1760</v>
      </c>
      <c r="DL4074" t="s">
        <v>1761</v>
      </c>
      <c r="DN4074" t="s">
        <v>1762</v>
      </c>
      <c r="DQ4074" t="s">
        <v>1763</v>
      </c>
      <c r="DT4074" t="s">
        <v>1764</v>
      </c>
      <c r="DX4074" t="s">
        <v>1765</v>
      </c>
      <c r="EB4074" t="s">
        <v>1766</v>
      </c>
      <c r="EG4074" t="s">
        <v>1767</v>
      </c>
      <c r="EH4074" t="s">
        <v>1768</v>
      </c>
      <c r="EJ4074" t="s">
        <v>1769</v>
      </c>
      <c r="EL4074" t="s">
        <v>1770</v>
      </c>
    </row>
    <row r="4075" spans="1:142">
      <c r="A4075" t="s">
        <v>8024</v>
      </c>
      <c r="B4075" t="s">
        <v>21531</v>
      </c>
      <c r="C4075" t="s">
        <v>8025</v>
      </c>
      <c r="D4075" t="s">
        <v>160</v>
      </c>
      <c r="E4075" t="s">
        <v>161</v>
      </c>
    </row>
    <row r="4076" spans="1:142">
      <c r="A4076" t="s">
        <v>18756</v>
      </c>
      <c r="B4076" t="s">
        <v>21335</v>
      </c>
      <c r="C4076" t="s">
        <v>18757</v>
      </c>
      <c r="E4076" t="s">
        <v>9647</v>
      </c>
    </row>
    <row r="4077" spans="1:142">
      <c r="A4077" t="s">
        <v>21014</v>
      </c>
      <c r="B4077" t="s">
        <v>21350</v>
      </c>
      <c r="C4077" t="s">
        <v>1375</v>
      </c>
      <c r="D4077" t="s">
        <v>7142</v>
      </c>
      <c r="E4077" t="s">
        <v>8096</v>
      </c>
      <c r="F4077" t="s">
        <v>21015</v>
      </c>
    </row>
    <row r="4078" spans="1:142">
      <c r="A4078" t="s">
        <v>9782</v>
      </c>
      <c r="B4078" t="s">
        <v>21384</v>
      </c>
      <c r="C4078" t="s">
        <v>1375</v>
      </c>
      <c r="D4078" t="s">
        <v>291</v>
      </c>
      <c r="E4078" t="s">
        <v>1376</v>
      </c>
      <c r="F4078" t="s">
        <v>1377</v>
      </c>
    </row>
    <row r="4079" spans="1:142">
      <c r="A4079" t="s">
        <v>17794</v>
      </c>
      <c r="B4079" t="s">
        <v>21333</v>
      </c>
      <c r="C4079" t="s">
        <v>17795</v>
      </c>
      <c r="E4079" t="s">
        <v>17715</v>
      </c>
    </row>
    <row r="4080" spans="1:142">
      <c r="A4080" t="s">
        <v>19385</v>
      </c>
      <c r="B4080" t="s">
        <v>21335</v>
      </c>
      <c r="C4080" t="s">
        <v>17795</v>
      </c>
      <c r="E4080" t="s">
        <v>1423</v>
      </c>
    </row>
    <row r="4081" spans="1:6">
      <c r="A4081" t="s">
        <v>20773</v>
      </c>
      <c r="B4081" t="s">
        <v>21350</v>
      </c>
      <c r="C4081" t="s">
        <v>14520</v>
      </c>
      <c r="E4081" t="s">
        <v>20774</v>
      </c>
    </row>
    <row r="4082" spans="1:6">
      <c r="A4082" t="s">
        <v>14519</v>
      </c>
      <c r="B4082" t="s">
        <v>21333</v>
      </c>
      <c r="C4082" t="s">
        <v>14520</v>
      </c>
      <c r="E4082" t="s">
        <v>14521</v>
      </c>
    </row>
    <row r="4083" spans="1:6">
      <c r="A4083" t="s">
        <v>5701</v>
      </c>
      <c r="B4083" t="s">
        <v>21419</v>
      </c>
      <c r="C4083" t="s">
        <v>5702</v>
      </c>
      <c r="E4083" t="s">
        <v>5703</v>
      </c>
    </row>
    <row r="4084" spans="1:6">
      <c r="A4084" t="s">
        <v>7966</v>
      </c>
      <c r="B4084" t="s">
        <v>21526</v>
      </c>
      <c r="C4084" t="s">
        <v>5702</v>
      </c>
      <c r="D4084" t="s">
        <v>766</v>
      </c>
      <c r="E4084" t="s">
        <v>7967</v>
      </c>
      <c r="F4084" t="s">
        <v>7968</v>
      </c>
    </row>
    <row r="4085" spans="1:6">
      <c r="A4085" t="s">
        <v>11813</v>
      </c>
      <c r="B4085" t="s">
        <v>21332</v>
      </c>
      <c r="C4085" t="s">
        <v>11814</v>
      </c>
      <c r="E4085" t="s">
        <v>11732</v>
      </c>
    </row>
    <row r="4086" spans="1:6">
      <c r="A4086" t="s">
        <v>17713</v>
      </c>
      <c r="B4086" t="s">
        <v>21333</v>
      </c>
      <c r="C4086" t="s">
        <v>17714</v>
      </c>
      <c r="E4086" t="s">
        <v>17715</v>
      </c>
    </row>
    <row r="4087" spans="1:6">
      <c r="A4087" t="s">
        <v>5649</v>
      </c>
      <c r="B4087" t="s">
        <v>21419</v>
      </c>
      <c r="C4087" t="s">
        <v>5650</v>
      </c>
      <c r="D4087" t="s">
        <v>5651</v>
      </c>
      <c r="E4087" t="s">
        <v>5652</v>
      </c>
    </row>
    <row r="4088" spans="1:6">
      <c r="A4088" t="s">
        <v>1007</v>
      </c>
      <c r="B4088" t="s">
        <v>21330</v>
      </c>
      <c r="C4088" t="s">
        <v>1008</v>
      </c>
      <c r="D4088" t="s">
        <v>1009</v>
      </c>
      <c r="E4088" t="s">
        <v>1010</v>
      </c>
      <c r="F4088" t="s">
        <v>1011</v>
      </c>
    </row>
    <row r="4089" spans="1:6">
      <c r="A4089" t="s">
        <v>11304</v>
      </c>
      <c r="B4089" t="s">
        <v>21605</v>
      </c>
      <c r="C4089" t="s">
        <v>11305</v>
      </c>
      <c r="E4089" t="s">
        <v>11306</v>
      </c>
    </row>
    <row r="4090" spans="1:6">
      <c r="A4090" t="s">
        <v>9651</v>
      </c>
      <c r="B4090" t="s">
        <v>21329</v>
      </c>
      <c r="C4090" t="s">
        <v>9652</v>
      </c>
      <c r="E4090" t="s">
        <v>9653</v>
      </c>
    </row>
    <row r="4091" spans="1:6">
      <c r="A4091" t="s">
        <v>21082</v>
      </c>
      <c r="B4091" t="s">
        <v>21350</v>
      </c>
      <c r="C4091" t="s">
        <v>21083</v>
      </c>
      <c r="E4091" t="s">
        <v>21084</v>
      </c>
    </row>
    <row r="4092" spans="1:6">
      <c r="A4092" t="s">
        <v>20430</v>
      </c>
      <c r="B4092" t="s">
        <v>21323</v>
      </c>
      <c r="C4092" t="s">
        <v>20431</v>
      </c>
      <c r="E4092" t="s">
        <v>3157</v>
      </c>
    </row>
    <row r="4093" spans="1:6">
      <c r="A4093" t="s">
        <v>8676</v>
      </c>
      <c r="B4093" t="s">
        <v>21329</v>
      </c>
      <c r="C4093" t="s">
        <v>8677</v>
      </c>
      <c r="E4093" t="s">
        <v>8678</v>
      </c>
    </row>
    <row r="4094" spans="1:6">
      <c r="A4094" t="s">
        <v>10571</v>
      </c>
      <c r="B4094" t="s">
        <v>21595</v>
      </c>
      <c r="C4094" t="s">
        <v>8677</v>
      </c>
      <c r="E4094" t="s">
        <v>10572</v>
      </c>
    </row>
    <row r="4095" spans="1:6">
      <c r="A4095" t="s">
        <v>17508</v>
      </c>
      <c r="B4095" t="s">
        <v>21333</v>
      </c>
      <c r="C4095" t="s">
        <v>8677</v>
      </c>
      <c r="D4095" t="s">
        <v>6413</v>
      </c>
      <c r="E4095" t="s">
        <v>17509</v>
      </c>
    </row>
    <row r="4096" spans="1:6">
      <c r="A4096" t="s">
        <v>17908</v>
      </c>
      <c r="B4096" t="s">
        <v>21334</v>
      </c>
      <c r="C4096" t="s">
        <v>8677</v>
      </c>
      <c r="D4096" t="s">
        <v>17909</v>
      </c>
      <c r="E4096" t="s">
        <v>17910</v>
      </c>
      <c r="F4096" t="s">
        <v>17911</v>
      </c>
    </row>
    <row r="4097" spans="1:6">
      <c r="A4097" t="s">
        <v>10590</v>
      </c>
      <c r="B4097" t="s">
        <v>21595</v>
      </c>
      <c r="C4097" t="s">
        <v>10591</v>
      </c>
      <c r="E4097" t="s">
        <v>10592</v>
      </c>
    </row>
    <row r="4098" spans="1:6">
      <c r="A4098" t="s">
        <v>580</v>
      </c>
      <c r="B4098" t="s">
        <v>21330</v>
      </c>
      <c r="C4098" t="s">
        <v>581</v>
      </c>
      <c r="D4098" t="s">
        <v>582</v>
      </c>
      <c r="E4098" t="s">
        <v>583</v>
      </c>
    </row>
    <row r="4099" spans="1:6">
      <c r="A4099" t="s">
        <v>765</v>
      </c>
      <c r="B4099" t="s">
        <v>21330</v>
      </c>
      <c r="C4099" t="s">
        <v>581</v>
      </c>
      <c r="D4099" t="s">
        <v>766</v>
      </c>
      <c r="E4099" t="s">
        <v>767</v>
      </c>
      <c r="F4099" t="s">
        <v>768</v>
      </c>
    </row>
    <row r="4100" spans="1:6">
      <c r="A4100" t="s">
        <v>19940</v>
      </c>
      <c r="B4100" t="s">
        <v>21335</v>
      </c>
      <c r="C4100" t="s">
        <v>19941</v>
      </c>
      <c r="E4100" t="s">
        <v>1100</v>
      </c>
      <c r="F4100" t="s">
        <v>18262</v>
      </c>
    </row>
    <row r="4101" spans="1:6">
      <c r="A4101" t="s">
        <v>20675</v>
      </c>
      <c r="B4101" t="s">
        <v>21324</v>
      </c>
      <c r="C4101" t="s">
        <v>20676</v>
      </c>
      <c r="D4101" t="s">
        <v>5927</v>
      </c>
      <c r="E4101" t="s">
        <v>2758</v>
      </c>
    </row>
    <row r="4102" spans="1:6">
      <c r="A4102" t="s">
        <v>2337</v>
      </c>
      <c r="B4102" t="s">
        <v>21330</v>
      </c>
      <c r="C4102" t="s">
        <v>2338</v>
      </c>
      <c r="D4102" t="s">
        <v>2339</v>
      </c>
      <c r="E4102" t="s">
        <v>2340</v>
      </c>
      <c r="F4102" t="s">
        <v>2341</v>
      </c>
    </row>
    <row r="4103" spans="1:6">
      <c r="A4103" t="s">
        <v>13047</v>
      </c>
      <c r="B4103" t="s">
        <v>21628</v>
      </c>
      <c r="C4103" t="s">
        <v>13048</v>
      </c>
      <c r="D4103" t="s">
        <v>13049</v>
      </c>
      <c r="E4103" t="s">
        <v>13050</v>
      </c>
    </row>
    <row r="4104" spans="1:6">
      <c r="A4104" t="s">
        <v>8172</v>
      </c>
      <c r="B4104" t="s">
        <v>21532</v>
      </c>
      <c r="C4104" t="s">
        <v>8173</v>
      </c>
      <c r="D4104" t="s">
        <v>2590</v>
      </c>
      <c r="E4104" t="s">
        <v>8174</v>
      </c>
    </row>
    <row r="4105" spans="1:6">
      <c r="A4105" t="s">
        <v>10554</v>
      </c>
      <c r="B4105" t="s">
        <v>21595</v>
      </c>
      <c r="C4105" t="s">
        <v>8173</v>
      </c>
      <c r="D4105" t="s">
        <v>2590</v>
      </c>
      <c r="E4105" t="s">
        <v>10555</v>
      </c>
    </row>
    <row r="4106" spans="1:6">
      <c r="A4106" t="s">
        <v>660</v>
      </c>
      <c r="B4106" t="s">
        <v>21330</v>
      </c>
      <c r="C4106" t="s">
        <v>661</v>
      </c>
      <c r="E4106" t="s">
        <v>662</v>
      </c>
    </row>
    <row r="4107" spans="1:6">
      <c r="A4107" t="s">
        <v>17064</v>
      </c>
      <c r="B4107" t="s">
        <v>21333</v>
      </c>
      <c r="C4107" t="s">
        <v>17065</v>
      </c>
      <c r="D4107" t="s">
        <v>6413</v>
      </c>
      <c r="E4107" t="s">
        <v>17066</v>
      </c>
    </row>
    <row r="4108" spans="1:6">
      <c r="A4108" t="s">
        <v>9332</v>
      </c>
      <c r="B4108" t="s">
        <v>21329</v>
      </c>
      <c r="C4108" t="s">
        <v>9333</v>
      </c>
      <c r="D4108" t="s">
        <v>8838</v>
      </c>
      <c r="E4108" t="s">
        <v>9334</v>
      </c>
    </row>
    <row r="4109" spans="1:6">
      <c r="A4109" t="s">
        <v>9219</v>
      </c>
      <c r="B4109" t="s">
        <v>21329</v>
      </c>
      <c r="C4109" t="s">
        <v>9220</v>
      </c>
      <c r="D4109" t="s">
        <v>8838</v>
      </c>
      <c r="E4109" t="s">
        <v>9221</v>
      </c>
    </row>
    <row r="4110" spans="1:6">
      <c r="A4110" t="s">
        <v>17170</v>
      </c>
      <c r="B4110" t="s">
        <v>21333</v>
      </c>
      <c r="C4110" t="s">
        <v>17171</v>
      </c>
      <c r="D4110" t="s">
        <v>413</v>
      </c>
      <c r="E4110" t="s">
        <v>17172</v>
      </c>
      <c r="F4110" t="s">
        <v>17173</v>
      </c>
    </row>
    <row r="4111" spans="1:6">
      <c r="A4111" t="s">
        <v>12777</v>
      </c>
      <c r="B4111" t="s">
        <v>21625</v>
      </c>
      <c r="C4111" t="s">
        <v>12778</v>
      </c>
      <c r="D4111" t="s">
        <v>9406</v>
      </c>
      <c r="E4111" t="s">
        <v>12779</v>
      </c>
      <c r="F4111" t="s">
        <v>12780</v>
      </c>
    </row>
    <row r="4112" spans="1:6">
      <c r="A4112" t="s">
        <v>9641</v>
      </c>
      <c r="B4112" t="s">
        <v>21329</v>
      </c>
      <c r="C4112" t="s">
        <v>9642</v>
      </c>
      <c r="E4112" t="s">
        <v>9643</v>
      </c>
    </row>
    <row r="4113" spans="1:12">
      <c r="A4113" t="s">
        <v>12972</v>
      </c>
      <c r="B4113" t="s">
        <v>21628</v>
      </c>
      <c r="C4113" t="s">
        <v>12973</v>
      </c>
      <c r="D4113" t="s">
        <v>12974</v>
      </c>
      <c r="E4113" t="s">
        <v>12975</v>
      </c>
      <c r="F4113" t="s">
        <v>12976</v>
      </c>
      <c r="G4113" t="s">
        <v>12977</v>
      </c>
      <c r="H4113" t="s">
        <v>12978</v>
      </c>
      <c r="I4113" t="s">
        <v>12979</v>
      </c>
      <c r="J4113" t="s">
        <v>12980</v>
      </c>
      <c r="K4113" t="s">
        <v>12981</v>
      </c>
      <c r="L4113" t="s">
        <v>12982</v>
      </c>
    </row>
    <row r="4114" spans="1:12">
      <c r="A4114" t="s">
        <v>8123</v>
      </c>
      <c r="B4114" t="s">
        <v>21532</v>
      </c>
      <c r="C4114" t="s">
        <v>8124</v>
      </c>
      <c r="E4114" t="s">
        <v>8125</v>
      </c>
    </row>
    <row r="4115" spans="1:12">
      <c r="A4115" t="s">
        <v>9124</v>
      </c>
      <c r="B4115" t="s">
        <v>21329</v>
      </c>
      <c r="C4115" t="s">
        <v>9125</v>
      </c>
      <c r="D4115" t="s">
        <v>8838</v>
      </c>
      <c r="E4115" t="s">
        <v>9126</v>
      </c>
    </row>
    <row r="4116" spans="1:12">
      <c r="A4116" t="s">
        <v>8112</v>
      </c>
      <c r="B4116" t="s">
        <v>21532</v>
      </c>
      <c r="C4116" t="s">
        <v>8113</v>
      </c>
      <c r="E4116" t="s">
        <v>8114</v>
      </c>
    </row>
    <row r="4117" spans="1:12">
      <c r="A4117" t="s">
        <v>9138</v>
      </c>
      <c r="B4117" t="s">
        <v>21329</v>
      </c>
      <c r="C4117" t="s">
        <v>8113</v>
      </c>
      <c r="D4117" t="s">
        <v>8838</v>
      </c>
      <c r="E4117" t="s">
        <v>9139</v>
      </c>
    </row>
    <row r="4118" spans="1:12">
      <c r="A4118" t="s">
        <v>12801</v>
      </c>
      <c r="B4118" t="s">
        <v>21625</v>
      </c>
      <c r="C4118" t="s">
        <v>12802</v>
      </c>
      <c r="D4118" t="s">
        <v>302</v>
      </c>
      <c r="E4118" t="s">
        <v>12803</v>
      </c>
      <c r="F4118" t="s">
        <v>12804</v>
      </c>
    </row>
    <row r="4119" spans="1:12">
      <c r="A4119" t="s">
        <v>9029</v>
      </c>
      <c r="B4119" t="s">
        <v>21329</v>
      </c>
      <c r="C4119" t="s">
        <v>9030</v>
      </c>
      <c r="D4119" t="s">
        <v>8838</v>
      </c>
      <c r="E4119" t="s">
        <v>9031</v>
      </c>
    </row>
    <row r="4120" spans="1:12">
      <c r="A4120" t="s">
        <v>13934</v>
      </c>
      <c r="B4120" t="s">
        <v>21628</v>
      </c>
      <c r="C4120" t="s">
        <v>13935</v>
      </c>
      <c r="D4120" t="s">
        <v>13936</v>
      </c>
      <c r="E4120" t="s">
        <v>13937</v>
      </c>
    </row>
    <row r="4121" spans="1:12">
      <c r="A4121" t="s">
        <v>1784</v>
      </c>
      <c r="B4121" t="s">
        <v>21330</v>
      </c>
      <c r="C4121" t="s">
        <v>1785</v>
      </c>
      <c r="D4121" t="s">
        <v>404</v>
      </c>
      <c r="E4121" t="s">
        <v>1786</v>
      </c>
    </row>
    <row r="4122" spans="1:12">
      <c r="A4122" t="s">
        <v>19593</v>
      </c>
      <c r="B4122" t="s">
        <v>21335</v>
      </c>
      <c r="C4122" t="s">
        <v>1785</v>
      </c>
      <c r="E4122" t="s">
        <v>18345</v>
      </c>
    </row>
    <row r="4123" spans="1:12">
      <c r="A4123" t="s">
        <v>6076</v>
      </c>
      <c r="B4123" t="s">
        <v>21451</v>
      </c>
      <c r="C4123" t="s">
        <v>1476</v>
      </c>
      <c r="E4123" t="s">
        <v>6077</v>
      </c>
      <c r="F4123" t="s">
        <v>6078</v>
      </c>
    </row>
    <row r="4124" spans="1:12">
      <c r="A4124" t="s">
        <v>1475</v>
      </c>
      <c r="B4124" t="s">
        <v>21330</v>
      </c>
      <c r="C4124" t="s">
        <v>1476</v>
      </c>
      <c r="D4124" t="s">
        <v>650</v>
      </c>
      <c r="E4124" t="s">
        <v>1477</v>
      </c>
      <c r="F4124" t="s">
        <v>1478</v>
      </c>
    </row>
    <row r="4125" spans="1:12">
      <c r="A4125" t="s">
        <v>6599</v>
      </c>
      <c r="B4125" t="s">
        <v>21480</v>
      </c>
      <c r="C4125" t="s">
        <v>1606</v>
      </c>
      <c r="E4125" t="s">
        <v>6600</v>
      </c>
    </row>
    <row r="4126" spans="1:12">
      <c r="A4126" t="s">
        <v>1605</v>
      </c>
      <c r="B4126" t="s">
        <v>21330</v>
      </c>
      <c r="C4126" t="s">
        <v>1606</v>
      </c>
      <c r="D4126" t="s">
        <v>1607</v>
      </c>
      <c r="E4126" t="s">
        <v>1608</v>
      </c>
    </row>
    <row r="4127" spans="1:12">
      <c r="A4127" t="s">
        <v>17868</v>
      </c>
      <c r="B4127" t="s">
        <v>21334</v>
      </c>
      <c r="C4127" t="s">
        <v>1606</v>
      </c>
      <c r="D4127" t="s">
        <v>17869</v>
      </c>
      <c r="E4127" t="s">
        <v>6820</v>
      </c>
    </row>
    <row r="4128" spans="1:12">
      <c r="A4128" t="s">
        <v>2321</v>
      </c>
      <c r="B4128" t="s">
        <v>21330</v>
      </c>
      <c r="C4128" t="s">
        <v>2322</v>
      </c>
      <c r="E4128" t="s">
        <v>2323</v>
      </c>
    </row>
    <row r="4129" spans="1:9">
      <c r="A4129" t="s">
        <v>18726</v>
      </c>
      <c r="B4129" t="s">
        <v>21335</v>
      </c>
      <c r="C4129" t="s">
        <v>2322</v>
      </c>
      <c r="E4129" t="s">
        <v>18323</v>
      </c>
    </row>
    <row r="4130" spans="1:9">
      <c r="A4130" t="s">
        <v>6966</v>
      </c>
      <c r="B4130" t="s">
        <v>21497</v>
      </c>
      <c r="C4130" t="s">
        <v>6967</v>
      </c>
      <c r="E4130" t="s">
        <v>6968</v>
      </c>
      <c r="F4130" t="s">
        <v>6969</v>
      </c>
    </row>
    <row r="4131" spans="1:9">
      <c r="A4131" t="s">
        <v>10716</v>
      </c>
      <c r="B4131" t="s">
        <v>21595</v>
      </c>
      <c r="C4131" t="s">
        <v>6967</v>
      </c>
      <c r="E4131" t="s">
        <v>10717</v>
      </c>
    </row>
    <row r="4132" spans="1:9">
      <c r="A4132" t="s">
        <v>20055</v>
      </c>
      <c r="B4132" t="s">
        <v>21335</v>
      </c>
      <c r="C4132" t="s">
        <v>20056</v>
      </c>
      <c r="E4132" t="s">
        <v>18252</v>
      </c>
    </row>
    <row r="4133" spans="1:9">
      <c r="A4133" t="s">
        <v>20453</v>
      </c>
      <c r="B4133" t="s">
        <v>21323</v>
      </c>
      <c r="C4133" t="s">
        <v>20454</v>
      </c>
      <c r="E4133" t="s">
        <v>3157</v>
      </c>
    </row>
    <row r="4134" spans="1:9">
      <c r="A4134" t="s">
        <v>8942</v>
      </c>
      <c r="B4134" t="s">
        <v>21329</v>
      </c>
      <c r="C4134" t="s">
        <v>8943</v>
      </c>
      <c r="D4134" t="s">
        <v>8838</v>
      </c>
      <c r="E4134" t="s">
        <v>8944</v>
      </c>
    </row>
    <row r="4135" spans="1:9">
      <c r="A4135" t="s">
        <v>8836</v>
      </c>
      <c r="B4135" t="s">
        <v>21329</v>
      </c>
      <c r="C4135" t="s">
        <v>8837</v>
      </c>
      <c r="D4135" t="s">
        <v>8838</v>
      </c>
      <c r="E4135" t="s">
        <v>8839</v>
      </c>
    </row>
    <row r="4136" spans="1:9">
      <c r="A4136" t="s">
        <v>13869</v>
      </c>
      <c r="B4136" t="s">
        <v>21628</v>
      </c>
      <c r="C4136" t="s">
        <v>8837</v>
      </c>
      <c r="D4136" t="s">
        <v>13870</v>
      </c>
      <c r="E4136" t="s">
        <v>13871</v>
      </c>
    </row>
    <row r="4137" spans="1:9">
      <c r="A4137" t="s">
        <v>20738</v>
      </c>
      <c r="B4137" t="s">
        <v>21350</v>
      </c>
      <c r="C4137" t="s">
        <v>1356</v>
      </c>
      <c r="E4137" t="s">
        <v>20739</v>
      </c>
      <c r="F4137" t="s">
        <v>20740</v>
      </c>
      <c r="G4137" t="s">
        <v>20741</v>
      </c>
      <c r="H4137" t="s">
        <v>20742</v>
      </c>
      <c r="I4137" t="s">
        <v>20743</v>
      </c>
    </row>
    <row r="4138" spans="1:9">
      <c r="A4138" t="s">
        <v>20747</v>
      </c>
      <c r="B4138" t="s">
        <v>21352</v>
      </c>
      <c r="C4138" t="s">
        <v>1356</v>
      </c>
      <c r="D4138" t="s">
        <v>766</v>
      </c>
      <c r="E4138" t="s">
        <v>7419</v>
      </c>
      <c r="F4138" t="s">
        <v>7420</v>
      </c>
    </row>
    <row r="4139" spans="1:9">
      <c r="A4139" t="s">
        <v>1355</v>
      </c>
      <c r="B4139" t="s">
        <v>21330</v>
      </c>
      <c r="C4139" t="s">
        <v>1356</v>
      </c>
      <c r="E4139" t="s">
        <v>1357</v>
      </c>
    </row>
    <row r="4140" spans="1:9">
      <c r="A4140" t="s">
        <v>17844</v>
      </c>
      <c r="B4140" t="s">
        <v>21334</v>
      </c>
      <c r="C4140" t="s">
        <v>1356</v>
      </c>
      <c r="D4140" t="s">
        <v>9066</v>
      </c>
      <c r="E4140" t="s">
        <v>17845</v>
      </c>
      <c r="F4140" t="s">
        <v>17846</v>
      </c>
    </row>
    <row r="4141" spans="1:9">
      <c r="A4141" t="s">
        <v>5178</v>
      </c>
      <c r="B4141" t="s">
        <v>21405</v>
      </c>
      <c r="C4141" t="s">
        <v>5179</v>
      </c>
      <c r="E4141" t="s">
        <v>5180</v>
      </c>
    </row>
    <row r="4142" spans="1:9">
      <c r="A4142" t="s">
        <v>16124</v>
      </c>
      <c r="B4142" t="s">
        <v>21333</v>
      </c>
      <c r="C4142" t="s">
        <v>5179</v>
      </c>
      <c r="D4142" t="s">
        <v>16125</v>
      </c>
      <c r="E4142" t="s">
        <v>16126</v>
      </c>
    </row>
    <row r="4143" spans="1:9">
      <c r="A4143" t="s">
        <v>8751</v>
      </c>
      <c r="B4143" t="s">
        <v>21329</v>
      </c>
      <c r="C4143" t="s">
        <v>8752</v>
      </c>
      <c r="D4143" t="s">
        <v>8753</v>
      </c>
      <c r="E4143" t="s">
        <v>8754</v>
      </c>
      <c r="F4143" t="s">
        <v>8755</v>
      </c>
    </row>
    <row r="4144" spans="1:9">
      <c r="A4144" t="s">
        <v>21040</v>
      </c>
      <c r="B4144" t="s">
        <v>21350</v>
      </c>
      <c r="C4144" t="s">
        <v>21041</v>
      </c>
      <c r="E4144" t="s">
        <v>21042</v>
      </c>
    </row>
    <row r="4145" spans="1:6">
      <c r="A4145" t="s">
        <v>7152</v>
      </c>
      <c r="B4145" t="s">
        <v>21500</v>
      </c>
      <c r="C4145" t="s">
        <v>7153</v>
      </c>
      <c r="E4145" t="s">
        <v>7154</v>
      </c>
    </row>
    <row r="4146" spans="1:6">
      <c r="A4146" t="s">
        <v>9680</v>
      </c>
      <c r="B4146" t="s">
        <v>21329</v>
      </c>
      <c r="C4146" t="s">
        <v>7153</v>
      </c>
      <c r="E4146" t="s">
        <v>9681</v>
      </c>
      <c r="F4146" t="s">
        <v>9682</v>
      </c>
    </row>
    <row r="4147" spans="1:6">
      <c r="A4147" t="s">
        <v>17439</v>
      </c>
      <c r="B4147" t="s">
        <v>21333</v>
      </c>
      <c r="C4147" t="s">
        <v>17440</v>
      </c>
      <c r="D4147" t="s">
        <v>17441</v>
      </c>
      <c r="E4147" t="s">
        <v>17442</v>
      </c>
    </row>
    <row r="4148" spans="1:6">
      <c r="A4148" t="s">
        <v>12764</v>
      </c>
      <c r="B4148" t="s">
        <v>21625</v>
      </c>
      <c r="C4148" t="s">
        <v>12765</v>
      </c>
      <c r="E4148" t="s">
        <v>12766</v>
      </c>
    </row>
    <row r="4149" spans="1:6">
      <c r="A4149" t="s">
        <v>5263</v>
      </c>
      <c r="B4149" t="s">
        <v>21326</v>
      </c>
      <c r="C4149" t="s">
        <v>5264</v>
      </c>
      <c r="D4149" t="s">
        <v>5265</v>
      </c>
      <c r="E4149" t="s">
        <v>5266</v>
      </c>
    </row>
    <row r="4150" spans="1:6">
      <c r="A4150" t="s">
        <v>13743</v>
      </c>
      <c r="B4150" t="s">
        <v>21628</v>
      </c>
      <c r="C4150" t="s">
        <v>13744</v>
      </c>
      <c r="D4150" t="s">
        <v>13745</v>
      </c>
      <c r="E4150" t="s">
        <v>13746</v>
      </c>
      <c r="F4150" t="s">
        <v>13747</v>
      </c>
    </row>
    <row r="4151" spans="1:6">
      <c r="A4151" t="s">
        <v>9533</v>
      </c>
      <c r="B4151" t="s">
        <v>21547</v>
      </c>
      <c r="C4151" t="s">
        <v>9534</v>
      </c>
      <c r="E4151" t="s">
        <v>9535</v>
      </c>
    </row>
    <row r="4152" spans="1:6">
      <c r="A4152" t="s">
        <v>8321</v>
      </c>
      <c r="B4152" t="s">
        <v>21532</v>
      </c>
      <c r="C4152" t="s">
        <v>8322</v>
      </c>
      <c r="E4152" t="s">
        <v>8323</v>
      </c>
    </row>
    <row r="4153" spans="1:6">
      <c r="A4153" t="s">
        <v>9720</v>
      </c>
      <c r="B4153" t="s">
        <v>21565</v>
      </c>
      <c r="C4153" t="s">
        <v>8322</v>
      </c>
      <c r="D4153" t="s">
        <v>9721</v>
      </c>
      <c r="E4153" t="s">
        <v>9722</v>
      </c>
      <c r="F4153" t="s">
        <v>9723</v>
      </c>
    </row>
    <row r="4154" spans="1:6">
      <c r="A4154" t="s">
        <v>9892</v>
      </c>
      <c r="B4154" t="s">
        <v>21572</v>
      </c>
      <c r="C4154" t="s">
        <v>8322</v>
      </c>
      <c r="E4154" t="s">
        <v>9893</v>
      </c>
    </row>
    <row r="4155" spans="1:6">
      <c r="A4155" t="s">
        <v>11291</v>
      </c>
      <c r="B4155" t="s">
        <v>21605</v>
      </c>
      <c r="C4155" t="s">
        <v>8322</v>
      </c>
      <c r="D4155" t="s">
        <v>9721</v>
      </c>
      <c r="E4155" t="s">
        <v>11292</v>
      </c>
      <c r="F4155" t="s">
        <v>9723</v>
      </c>
    </row>
    <row r="4156" spans="1:6">
      <c r="A4156" t="s">
        <v>12873</v>
      </c>
      <c r="B4156" t="s">
        <v>21625</v>
      </c>
      <c r="C4156" t="s">
        <v>8322</v>
      </c>
      <c r="E4156" t="s">
        <v>12874</v>
      </c>
    </row>
    <row r="4157" spans="1:6">
      <c r="A4157" t="s">
        <v>4022</v>
      </c>
      <c r="B4157" t="s">
        <v>21325</v>
      </c>
      <c r="C4157" t="s">
        <v>4023</v>
      </c>
      <c r="E4157" t="s">
        <v>4024</v>
      </c>
    </row>
    <row r="4158" spans="1:6">
      <c r="A4158" t="s">
        <v>9547</v>
      </c>
      <c r="B4158" t="s">
        <v>21329</v>
      </c>
      <c r="C4158" t="s">
        <v>4023</v>
      </c>
      <c r="D4158" t="s">
        <v>1804</v>
      </c>
      <c r="E4158" t="s">
        <v>9548</v>
      </c>
    </row>
    <row r="4159" spans="1:6">
      <c r="A4159" t="s">
        <v>3945</v>
      </c>
      <c r="B4159" t="s">
        <v>21325</v>
      </c>
      <c r="C4159" t="s">
        <v>3946</v>
      </c>
      <c r="E4159" t="s">
        <v>3947</v>
      </c>
    </row>
    <row r="4160" spans="1:6">
      <c r="A4160" t="s">
        <v>9732</v>
      </c>
      <c r="B4160" t="s">
        <v>21566</v>
      </c>
      <c r="C4160" t="s">
        <v>3946</v>
      </c>
      <c r="E4160" t="s">
        <v>9733</v>
      </c>
      <c r="F4160" t="s">
        <v>9734</v>
      </c>
    </row>
    <row r="4161" spans="1:6">
      <c r="A4161" t="s">
        <v>7393</v>
      </c>
      <c r="B4161" t="s">
        <v>21507</v>
      </c>
      <c r="C4161" t="s">
        <v>7394</v>
      </c>
      <c r="D4161" t="s">
        <v>466</v>
      </c>
      <c r="E4161" t="s">
        <v>7395</v>
      </c>
      <c r="F4161" t="s">
        <v>7396</v>
      </c>
    </row>
    <row r="4162" spans="1:6">
      <c r="A4162" t="s">
        <v>10608</v>
      </c>
      <c r="B4162" t="s">
        <v>21595</v>
      </c>
      <c r="C4162" t="s">
        <v>7394</v>
      </c>
      <c r="D4162" t="s">
        <v>1804</v>
      </c>
      <c r="E4162" t="s">
        <v>10609</v>
      </c>
      <c r="F4162" t="s">
        <v>10610</v>
      </c>
    </row>
    <row r="4163" spans="1:6">
      <c r="A4163" t="s">
        <v>16854</v>
      </c>
      <c r="B4163" t="s">
        <v>21333</v>
      </c>
      <c r="C4163" t="s">
        <v>7394</v>
      </c>
      <c r="D4163" t="s">
        <v>6413</v>
      </c>
      <c r="E4163" t="s">
        <v>16855</v>
      </c>
    </row>
    <row r="4164" spans="1:6">
      <c r="A4164" t="s">
        <v>9867</v>
      </c>
      <c r="B4164" t="s">
        <v>21572</v>
      </c>
      <c r="C4164" t="s">
        <v>1229</v>
      </c>
      <c r="D4164" t="s">
        <v>650</v>
      </c>
      <c r="E4164" t="s">
        <v>1593</v>
      </c>
    </row>
    <row r="4165" spans="1:6">
      <c r="A4165" t="s">
        <v>1228</v>
      </c>
      <c r="B4165" t="s">
        <v>21330</v>
      </c>
      <c r="C4165" t="s">
        <v>1229</v>
      </c>
      <c r="E4165" t="s">
        <v>1230</v>
      </c>
      <c r="F4165" t="s">
        <v>1231</v>
      </c>
    </row>
    <row r="4166" spans="1:6">
      <c r="A4166" t="s">
        <v>9879</v>
      </c>
      <c r="B4166" t="s">
        <v>21572</v>
      </c>
      <c r="C4166" t="s">
        <v>1229</v>
      </c>
      <c r="E4166" t="s">
        <v>9880</v>
      </c>
      <c r="F4166" t="s">
        <v>1231</v>
      </c>
    </row>
    <row r="4167" spans="1:6">
      <c r="A4167" t="s">
        <v>18119</v>
      </c>
      <c r="B4167" t="s">
        <v>21334</v>
      </c>
      <c r="C4167" t="s">
        <v>18120</v>
      </c>
      <c r="E4167" t="s">
        <v>18121</v>
      </c>
    </row>
    <row r="4168" spans="1:6">
      <c r="A4168" t="s">
        <v>3891</v>
      </c>
      <c r="B4168" t="s">
        <v>21325</v>
      </c>
      <c r="C4168" t="s">
        <v>740</v>
      </c>
      <c r="E4168" t="s">
        <v>3892</v>
      </c>
    </row>
    <row r="4169" spans="1:6">
      <c r="A4169" t="s">
        <v>5159</v>
      </c>
      <c r="B4169" t="s">
        <v>21405</v>
      </c>
      <c r="C4169" t="s">
        <v>740</v>
      </c>
      <c r="E4169" t="s">
        <v>5160</v>
      </c>
    </row>
    <row r="4170" spans="1:6">
      <c r="A4170" t="s">
        <v>739</v>
      </c>
      <c r="B4170" t="s">
        <v>21330</v>
      </c>
      <c r="C4170" t="s">
        <v>740</v>
      </c>
      <c r="D4170" t="s">
        <v>404</v>
      </c>
      <c r="E4170" t="s">
        <v>741</v>
      </c>
      <c r="F4170" t="s">
        <v>742</v>
      </c>
    </row>
    <row r="4171" spans="1:6">
      <c r="A4171" t="s">
        <v>14825</v>
      </c>
      <c r="B4171" t="s">
        <v>21333</v>
      </c>
      <c r="C4171" t="s">
        <v>740</v>
      </c>
      <c r="D4171" t="s">
        <v>14826</v>
      </c>
      <c r="E4171" t="s">
        <v>14827</v>
      </c>
      <c r="F4171" t="s">
        <v>14828</v>
      </c>
    </row>
    <row r="4172" spans="1:6">
      <c r="A4172" t="s">
        <v>19723</v>
      </c>
      <c r="B4172" t="s">
        <v>21335</v>
      </c>
      <c r="C4172" t="s">
        <v>740</v>
      </c>
      <c r="D4172" t="s">
        <v>2209</v>
      </c>
      <c r="E4172" t="s">
        <v>18260</v>
      </c>
    </row>
    <row r="4173" spans="1:6">
      <c r="A4173" t="s">
        <v>21186</v>
      </c>
      <c r="B4173" t="s">
        <v>21361</v>
      </c>
      <c r="C4173" t="s">
        <v>2589</v>
      </c>
      <c r="D4173" t="s">
        <v>302</v>
      </c>
      <c r="E4173" t="s">
        <v>10431</v>
      </c>
    </row>
    <row r="4174" spans="1:6">
      <c r="A4174" t="s">
        <v>8300</v>
      </c>
      <c r="B4174" t="s">
        <v>21537</v>
      </c>
      <c r="C4174" t="s">
        <v>2589</v>
      </c>
      <c r="D4174" t="s">
        <v>2590</v>
      </c>
      <c r="E4174" t="s">
        <v>2591</v>
      </c>
      <c r="F4174" t="s">
        <v>2592</v>
      </c>
    </row>
    <row r="4175" spans="1:6">
      <c r="A4175" t="s">
        <v>10203</v>
      </c>
      <c r="B4175" t="s">
        <v>21590</v>
      </c>
      <c r="C4175" t="s">
        <v>10204</v>
      </c>
      <c r="E4175" t="s">
        <v>10205</v>
      </c>
      <c r="F4175" t="s">
        <v>10206</v>
      </c>
    </row>
    <row r="4176" spans="1:6">
      <c r="A4176" t="s">
        <v>10624</v>
      </c>
      <c r="B4176" t="s">
        <v>21595</v>
      </c>
      <c r="C4176" t="s">
        <v>247</v>
      </c>
      <c r="D4176" t="s">
        <v>1804</v>
      </c>
      <c r="E4176" t="s">
        <v>10625</v>
      </c>
    </row>
    <row r="4177" spans="1:6">
      <c r="A4177" t="s">
        <v>246</v>
      </c>
      <c r="B4177" t="s">
        <v>21580</v>
      </c>
      <c r="C4177" t="s">
        <v>247</v>
      </c>
      <c r="D4177" t="s">
        <v>248</v>
      </c>
      <c r="E4177" t="s">
        <v>249</v>
      </c>
      <c r="F4177" t="s">
        <v>250</v>
      </c>
    </row>
    <row r="4178" spans="1:6">
      <c r="A4178" t="s">
        <v>7129</v>
      </c>
      <c r="B4178" t="s">
        <v>21501</v>
      </c>
      <c r="C4178" t="s">
        <v>1803</v>
      </c>
      <c r="D4178" t="s">
        <v>766</v>
      </c>
      <c r="E4178" t="s">
        <v>7130</v>
      </c>
      <c r="F4178" t="s">
        <v>7131</v>
      </c>
    </row>
    <row r="4179" spans="1:6">
      <c r="A4179" t="s">
        <v>7521</v>
      </c>
      <c r="B4179" t="s">
        <v>21515</v>
      </c>
      <c r="C4179" t="s">
        <v>1803</v>
      </c>
      <c r="D4179" t="s">
        <v>766</v>
      </c>
      <c r="E4179" t="s">
        <v>7522</v>
      </c>
      <c r="F4179" t="s">
        <v>7523</v>
      </c>
    </row>
    <row r="4180" spans="1:6">
      <c r="A4180" t="s">
        <v>8337</v>
      </c>
      <c r="B4180" t="s">
        <v>21532</v>
      </c>
      <c r="C4180" t="s">
        <v>1803</v>
      </c>
      <c r="E4180" t="s">
        <v>8338</v>
      </c>
    </row>
    <row r="4181" spans="1:6">
      <c r="A4181" t="s">
        <v>8421</v>
      </c>
      <c r="B4181" t="s">
        <v>21329</v>
      </c>
      <c r="C4181" t="s">
        <v>1803</v>
      </c>
      <c r="E4181" t="s">
        <v>8422</v>
      </c>
    </row>
    <row r="4182" spans="1:6">
      <c r="A4182" t="s">
        <v>9405</v>
      </c>
      <c r="B4182" t="s">
        <v>21329</v>
      </c>
      <c r="C4182" t="s">
        <v>1803</v>
      </c>
      <c r="D4182" t="s">
        <v>9406</v>
      </c>
      <c r="E4182" t="s">
        <v>9407</v>
      </c>
    </row>
    <row r="4183" spans="1:6">
      <c r="A4183" t="s">
        <v>1802</v>
      </c>
      <c r="B4183" t="s">
        <v>21330</v>
      </c>
      <c r="C4183" t="s">
        <v>1803</v>
      </c>
      <c r="D4183" t="s">
        <v>1804</v>
      </c>
      <c r="E4183" t="s">
        <v>1805</v>
      </c>
      <c r="F4183" t="s">
        <v>1806</v>
      </c>
    </row>
    <row r="4184" spans="1:6">
      <c r="A4184" t="s">
        <v>20945</v>
      </c>
      <c r="B4184" t="s">
        <v>21361</v>
      </c>
      <c r="C4184" t="s">
        <v>8222</v>
      </c>
      <c r="D4184" t="s">
        <v>7142</v>
      </c>
      <c r="E4184" t="s">
        <v>10151</v>
      </c>
    </row>
    <row r="4185" spans="1:6">
      <c r="A4185" t="s">
        <v>8221</v>
      </c>
      <c r="B4185" t="s">
        <v>21532</v>
      </c>
      <c r="C4185" t="s">
        <v>8222</v>
      </c>
      <c r="E4185" t="s">
        <v>8223</v>
      </c>
    </row>
    <row r="4186" spans="1:6">
      <c r="A4186" t="s">
        <v>9201</v>
      </c>
      <c r="B4186" t="s">
        <v>21329</v>
      </c>
      <c r="C4186" t="s">
        <v>9202</v>
      </c>
      <c r="E4186" t="s">
        <v>9203</v>
      </c>
    </row>
    <row r="4187" spans="1:6">
      <c r="A4187" t="s">
        <v>7140</v>
      </c>
      <c r="B4187" t="s">
        <v>21501</v>
      </c>
      <c r="C4187" t="s">
        <v>7141</v>
      </c>
      <c r="D4187" t="s">
        <v>7142</v>
      </c>
      <c r="E4187" t="s">
        <v>201</v>
      </c>
      <c r="F4187" t="s">
        <v>7143</v>
      </c>
    </row>
    <row r="4188" spans="1:6">
      <c r="A4188" t="s">
        <v>18039</v>
      </c>
      <c r="B4188" t="s">
        <v>21334</v>
      </c>
      <c r="C4188" t="s">
        <v>7141</v>
      </c>
      <c r="E4188" t="s">
        <v>18040</v>
      </c>
      <c r="F4188" t="s">
        <v>18041</v>
      </c>
    </row>
    <row r="4189" spans="1:6">
      <c r="A4189" t="s">
        <v>10164</v>
      </c>
      <c r="B4189" t="s">
        <v>21590</v>
      </c>
      <c r="C4189" t="s">
        <v>10165</v>
      </c>
      <c r="D4189" t="s">
        <v>5219</v>
      </c>
      <c r="E4189" t="s">
        <v>10166</v>
      </c>
      <c r="F4189" t="s">
        <v>513</v>
      </c>
    </row>
    <row r="4190" spans="1:6">
      <c r="A4190" t="s">
        <v>560</v>
      </c>
      <c r="B4190" t="s">
        <v>21330</v>
      </c>
      <c r="C4190" t="s">
        <v>561</v>
      </c>
      <c r="E4190" t="s">
        <v>562</v>
      </c>
    </row>
    <row r="4191" spans="1:6">
      <c r="A4191" t="s">
        <v>9718</v>
      </c>
      <c r="B4191" t="s">
        <v>21329</v>
      </c>
      <c r="C4191" t="s">
        <v>2041</v>
      </c>
      <c r="D4191" t="s">
        <v>779</v>
      </c>
      <c r="E4191" t="s">
        <v>9719</v>
      </c>
      <c r="F4191" t="s">
        <v>513</v>
      </c>
    </row>
    <row r="4192" spans="1:6">
      <c r="A4192" t="s">
        <v>2040</v>
      </c>
      <c r="B4192" t="s">
        <v>21330</v>
      </c>
      <c r="C4192" t="s">
        <v>2041</v>
      </c>
      <c r="D4192" t="s">
        <v>582</v>
      </c>
      <c r="E4192" t="s">
        <v>114</v>
      </c>
    </row>
    <row r="4193" spans="1:6">
      <c r="A4193" t="s">
        <v>3802</v>
      </c>
      <c r="B4193" t="s">
        <v>21325</v>
      </c>
      <c r="C4193" t="s">
        <v>3803</v>
      </c>
      <c r="E4193" t="s">
        <v>3804</v>
      </c>
    </row>
    <row r="4194" spans="1:6">
      <c r="A4194" t="s">
        <v>15874</v>
      </c>
      <c r="B4194" t="s">
        <v>21333</v>
      </c>
      <c r="C4194" t="s">
        <v>15875</v>
      </c>
      <c r="D4194" t="s">
        <v>15599</v>
      </c>
      <c r="E4194" t="s">
        <v>15876</v>
      </c>
    </row>
    <row r="4195" spans="1:6">
      <c r="A4195" t="s">
        <v>17248</v>
      </c>
      <c r="B4195" t="s">
        <v>21333</v>
      </c>
      <c r="C4195" t="s">
        <v>15875</v>
      </c>
      <c r="E4195" t="s">
        <v>17249</v>
      </c>
    </row>
    <row r="4196" spans="1:6">
      <c r="A4196" t="s">
        <v>18060</v>
      </c>
      <c r="B4196" t="s">
        <v>21334</v>
      </c>
      <c r="C4196" t="s">
        <v>18061</v>
      </c>
      <c r="E4196" t="s">
        <v>18062</v>
      </c>
    </row>
    <row r="4197" spans="1:6">
      <c r="A4197" t="s">
        <v>21008</v>
      </c>
      <c r="B4197" t="s">
        <v>21350</v>
      </c>
      <c r="C4197" t="s">
        <v>2852</v>
      </c>
      <c r="E4197" t="s">
        <v>21009</v>
      </c>
    </row>
    <row r="4198" spans="1:6">
      <c r="A4198" t="s">
        <v>8214</v>
      </c>
      <c r="B4198" t="s">
        <v>21537</v>
      </c>
      <c r="C4198" t="s">
        <v>2852</v>
      </c>
      <c r="D4198" t="s">
        <v>2853</v>
      </c>
      <c r="E4198" t="s">
        <v>2854</v>
      </c>
      <c r="F4198" t="s">
        <v>2855</v>
      </c>
    </row>
    <row r="4199" spans="1:6">
      <c r="A4199" t="s">
        <v>9015</v>
      </c>
      <c r="B4199" t="s">
        <v>21329</v>
      </c>
      <c r="C4199" t="s">
        <v>2852</v>
      </c>
      <c r="E4199" t="s">
        <v>9016</v>
      </c>
    </row>
    <row r="4200" spans="1:6">
      <c r="A4200" t="s">
        <v>411</v>
      </c>
      <c r="B4200" t="s">
        <v>21330</v>
      </c>
      <c r="C4200" t="s">
        <v>412</v>
      </c>
      <c r="D4200" t="s">
        <v>413</v>
      </c>
      <c r="E4200" t="s">
        <v>414</v>
      </c>
      <c r="F4200" t="s">
        <v>415</v>
      </c>
    </row>
    <row r="4201" spans="1:6">
      <c r="A4201" t="s">
        <v>1454</v>
      </c>
      <c r="B4201" t="s">
        <v>21330</v>
      </c>
      <c r="C4201" t="s">
        <v>1455</v>
      </c>
      <c r="E4201" t="s">
        <v>1456</v>
      </c>
    </row>
    <row r="4202" spans="1:6">
      <c r="A4202" t="s">
        <v>13628</v>
      </c>
      <c r="B4202" t="s">
        <v>21628</v>
      </c>
      <c r="C4202" t="s">
        <v>1455</v>
      </c>
      <c r="D4202" t="s">
        <v>13629</v>
      </c>
      <c r="E4202" t="s">
        <v>13630</v>
      </c>
    </row>
    <row r="4203" spans="1:6">
      <c r="A4203" t="s">
        <v>17152</v>
      </c>
      <c r="B4203" t="s">
        <v>21333</v>
      </c>
      <c r="C4203" t="s">
        <v>1455</v>
      </c>
      <c r="E4203" t="s">
        <v>17153</v>
      </c>
    </row>
    <row r="4204" spans="1:6">
      <c r="A4204" t="s">
        <v>16202</v>
      </c>
      <c r="B4204" t="s">
        <v>21637</v>
      </c>
      <c r="C4204" t="s">
        <v>2609</v>
      </c>
      <c r="D4204" t="s">
        <v>2610</v>
      </c>
      <c r="E4204" t="s">
        <v>2611</v>
      </c>
    </row>
    <row r="4205" spans="1:6">
      <c r="A4205" t="s">
        <v>2631</v>
      </c>
      <c r="B4205" t="s">
        <v>21336</v>
      </c>
      <c r="C4205" t="s">
        <v>2609</v>
      </c>
      <c r="E4205" t="s">
        <v>2632</v>
      </c>
    </row>
    <row r="4206" spans="1:6">
      <c r="A4206" t="s">
        <v>20981</v>
      </c>
      <c r="B4206" t="s">
        <v>21350</v>
      </c>
      <c r="C4206" t="s">
        <v>9903</v>
      </c>
      <c r="E4206" t="s">
        <v>20982</v>
      </c>
    </row>
    <row r="4207" spans="1:6">
      <c r="A4207" t="s">
        <v>9902</v>
      </c>
      <c r="B4207" t="s">
        <v>21572</v>
      </c>
      <c r="C4207" t="s">
        <v>9903</v>
      </c>
      <c r="E4207" t="s">
        <v>9904</v>
      </c>
    </row>
    <row r="4208" spans="1:6">
      <c r="A4208" t="s">
        <v>235</v>
      </c>
      <c r="B4208" t="s">
        <v>21580</v>
      </c>
      <c r="C4208" t="s">
        <v>236</v>
      </c>
      <c r="D4208" t="s">
        <v>237</v>
      </c>
      <c r="E4208" t="s">
        <v>238</v>
      </c>
    </row>
    <row r="4209" spans="1:6">
      <c r="A4209" t="s">
        <v>18033</v>
      </c>
      <c r="B4209" t="s">
        <v>21334</v>
      </c>
      <c r="C4209" t="s">
        <v>236</v>
      </c>
      <c r="D4209" t="s">
        <v>18034</v>
      </c>
      <c r="E4209" t="s">
        <v>18035</v>
      </c>
      <c r="F4209" t="s">
        <v>18036</v>
      </c>
    </row>
    <row r="4210" spans="1:6">
      <c r="A4210" t="s">
        <v>19264</v>
      </c>
      <c r="B4210" t="s">
        <v>21335</v>
      </c>
      <c r="C4210" t="s">
        <v>236</v>
      </c>
      <c r="E4210" t="s">
        <v>1423</v>
      </c>
    </row>
    <row r="4211" spans="1:6">
      <c r="A4211" t="s">
        <v>6956</v>
      </c>
      <c r="B4211" t="s">
        <v>21497</v>
      </c>
      <c r="C4211" t="s">
        <v>1587</v>
      </c>
      <c r="E4211" t="s">
        <v>6957</v>
      </c>
    </row>
    <row r="4212" spans="1:6">
      <c r="A4212" t="s">
        <v>9857</v>
      </c>
      <c r="B4212" t="s">
        <v>21575</v>
      </c>
      <c r="C4212" t="s">
        <v>1587</v>
      </c>
      <c r="D4212" t="s">
        <v>2590</v>
      </c>
      <c r="E4212" t="s">
        <v>9858</v>
      </c>
      <c r="F4212" t="s">
        <v>9859</v>
      </c>
    </row>
    <row r="4213" spans="1:6">
      <c r="A4213" t="s">
        <v>1586</v>
      </c>
      <c r="B4213" t="s">
        <v>21330</v>
      </c>
      <c r="C4213" t="s">
        <v>1587</v>
      </c>
      <c r="D4213" t="s">
        <v>1588</v>
      </c>
      <c r="E4213" t="s">
        <v>1589</v>
      </c>
      <c r="F4213" t="s">
        <v>1590</v>
      </c>
    </row>
    <row r="4214" spans="1:6">
      <c r="A4214" t="s">
        <v>11991</v>
      </c>
      <c r="B4214" t="s">
        <v>21332</v>
      </c>
      <c r="C4214" t="s">
        <v>11992</v>
      </c>
      <c r="E4214" t="s">
        <v>11993</v>
      </c>
    </row>
    <row r="4215" spans="1:6">
      <c r="A4215" t="s">
        <v>21030</v>
      </c>
      <c r="B4215" t="s">
        <v>21350</v>
      </c>
      <c r="C4215" t="s">
        <v>18432</v>
      </c>
      <c r="E4215" t="s">
        <v>21000</v>
      </c>
    </row>
    <row r="4216" spans="1:6">
      <c r="A4216" t="s">
        <v>18431</v>
      </c>
      <c r="B4216" t="s">
        <v>21335</v>
      </c>
      <c r="C4216" t="s">
        <v>18432</v>
      </c>
      <c r="E4216" t="s">
        <v>18433</v>
      </c>
    </row>
    <row r="4217" spans="1:6">
      <c r="A4217" t="s">
        <v>19035</v>
      </c>
      <c r="B4217" t="s">
        <v>21335</v>
      </c>
      <c r="C4217" t="s">
        <v>18432</v>
      </c>
      <c r="E4217" t="s">
        <v>19036</v>
      </c>
    </row>
    <row r="4218" spans="1:6">
      <c r="A4218" t="s">
        <v>11730</v>
      </c>
      <c r="B4218" t="s">
        <v>21332</v>
      </c>
      <c r="C4218" t="s">
        <v>11731</v>
      </c>
      <c r="E4218" t="s">
        <v>11732</v>
      </c>
    </row>
    <row r="4219" spans="1:6">
      <c r="A4219" t="s">
        <v>20999</v>
      </c>
      <c r="B4219" t="s">
        <v>21350</v>
      </c>
      <c r="C4219" t="s">
        <v>18561</v>
      </c>
      <c r="E4219" t="s">
        <v>21000</v>
      </c>
    </row>
    <row r="4220" spans="1:6">
      <c r="A4220" t="s">
        <v>18560</v>
      </c>
      <c r="B4220" t="s">
        <v>21335</v>
      </c>
      <c r="C4220" t="s">
        <v>18561</v>
      </c>
      <c r="E4220" t="s">
        <v>18562</v>
      </c>
    </row>
    <row r="4221" spans="1:6">
      <c r="A4221" t="s">
        <v>19915</v>
      </c>
      <c r="B4221" t="s">
        <v>21335</v>
      </c>
      <c r="C4221" t="s">
        <v>18561</v>
      </c>
      <c r="E4221" t="s">
        <v>19916</v>
      </c>
    </row>
    <row r="4222" spans="1:6">
      <c r="A4222" t="s">
        <v>5549</v>
      </c>
      <c r="B4222" t="s">
        <v>21326</v>
      </c>
      <c r="C4222" t="s">
        <v>5550</v>
      </c>
      <c r="E4222" t="s">
        <v>5551</v>
      </c>
    </row>
    <row r="4223" spans="1:6">
      <c r="A4223" t="s">
        <v>4312</v>
      </c>
      <c r="B4223" t="s">
        <v>21401</v>
      </c>
      <c r="C4223" t="s">
        <v>4313</v>
      </c>
      <c r="D4223" t="s">
        <v>2443</v>
      </c>
      <c r="E4223" t="s">
        <v>4314</v>
      </c>
    </row>
    <row r="4224" spans="1:6">
      <c r="A4224" t="s">
        <v>7118</v>
      </c>
      <c r="B4224" t="s">
        <v>21328</v>
      </c>
      <c r="C4224" t="s">
        <v>4313</v>
      </c>
      <c r="E4224" t="s">
        <v>7119</v>
      </c>
    </row>
    <row r="4225" spans="1:7">
      <c r="A4225" t="s">
        <v>20502</v>
      </c>
      <c r="B4225" t="s">
        <v>21323</v>
      </c>
      <c r="C4225" t="s">
        <v>20503</v>
      </c>
      <c r="E4225" t="s">
        <v>3157</v>
      </c>
    </row>
    <row r="4226" spans="1:7">
      <c r="A4226" t="s">
        <v>5528</v>
      </c>
      <c r="B4226" t="s">
        <v>21326</v>
      </c>
      <c r="C4226" t="s">
        <v>2055</v>
      </c>
      <c r="E4226" t="s">
        <v>5529</v>
      </c>
    </row>
    <row r="4227" spans="1:7">
      <c r="A4227" t="s">
        <v>2054</v>
      </c>
      <c r="B4227" t="s">
        <v>21330</v>
      </c>
      <c r="C4227" t="s">
        <v>2055</v>
      </c>
      <c r="D4227" t="s">
        <v>678</v>
      </c>
      <c r="E4227" t="s">
        <v>2056</v>
      </c>
      <c r="F4227" t="s">
        <v>2057</v>
      </c>
    </row>
    <row r="4228" spans="1:7">
      <c r="A4228" t="s">
        <v>8922</v>
      </c>
      <c r="B4228" t="s">
        <v>21329</v>
      </c>
      <c r="C4228" t="s">
        <v>8923</v>
      </c>
      <c r="D4228" t="s">
        <v>4196</v>
      </c>
      <c r="E4228" t="s">
        <v>8924</v>
      </c>
    </row>
    <row r="4229" spans="1:7">
      <c r="A4229" t="s">
        <v>10492</v>
      </c>
      <c r="B4229" t="s">
        <v>21595</v>
      </c>
      <c r="C4229" t="s">
        <v>10493</v>
      </c>
      <c r="E4229" t="s">
        <v>10494</v>
      </c>
      <c r="F4229" t="s">
        <v>10495</v>
      </c>
      <c r="G4229" t="s">
        <v>10496</v>
      </c>
    </row>
    <row r="4230" spans="1:7">
      <c r="A4230" t="s">
        <v>10584</v>
      </c>
      <c r="B4230" t="s">
        <v>21595</v>
      </c>
      <c r="C4230" t="s">
        <v>10493</v>
      </c>
      <c r="E4230" t="s">
        <v>10585</v>
      </c>
    </row>
    <row r="4231" spans="1:7">
      <c r="A4231" t="s">
        <v>11111</v>
      </c>
      <c r="B4231" t="s">
        <v>21601</v>
      </c>
      <c r="C4231" t="s">
        <v>10493</v>
      </c>
      <c r="D4231" t="s">
        <v>779</v>
      </c>
      <c r="E4231" t="s">
        <v>11112</v>
      </c>
      <c r="F4231" t="s">
        <v>11113</v>
      </c>
    </row>
    <row r="4232" spans="1:7">
      <c r="A4232" t="s">
        <v>19832</v>
      </c>
      <c r="B4232" t="s">
        <v>21335</v>
      </c>
      <c r="C4232" t="s">
        <v>10493</v>
      </c>
      <c r="E4232" t="s">
        <v>1100</v>
      </c>
      <c r="F4232" t="s">
        <v>18262</v>
      </c>
    </row>
    <row r="4233" spans="1:7">
      <c r="A4233" t="s">
        <v>14336</v>
      </c>
      <c r="B4233" t="s">
        <v>21333</v>
      </c>
      <c r="C4233" t="s">
        <v>14337</v>
      </c>
      <c r="D4233" t="s">
        <v>6413</v>
      </c>
      <c r="E4233" t="s">
        <v>14338</v>
      </c>
    </row>
    <row r="4234" spans="1:7">
      <c r="A4234" t="s">
        <v>9852</v>
      </c>
      <c r="B4234" t="s">
        <v>21384</v>
      </c>
      <c r="C4234" t="s">
        <v>1907</v>
      </c>
      <c r="E4234" t="s">
        <v>1776</v>
      </c>
      <c r="F4234" t="s">
        <v>1908</v>
      </c>
    </row>
    <row r="4235" spans="1:7">
      <c r="A4235" t="s">
        <v>8160</v>
      </c>
      <c r="B4235" t="s">
        <v>21532</v>
      </c>
      <c r="C4235" t="s">
        <v>8161</v>
      </c>
      <c r="E4235" t="s">
        <v>8162</v>
      </c>
    </row>
    <row r="4236" spans="1:7">
      <c r="A4236" t="s">
        <v>11038</v>
      </c>
      <c r="B4236" t="s">
        <v>21601</v>
      </c>
      <c r="C4236" t="s">
        <v>11039</v>
      </c>
      <c r="D4236" t="s">
        <v>2569</v>
      </c>
      <c r="E4236" t="s">
        <v>11040</v>
      </c>
    </row>
    <row r="4237" spans="1:7">
      <c r="A4237" t="s">
        <v>10390</v>
      </c>
      <c r="B4237" t="s">
        <v>21590</v>
      </c>
      <c r="C4237" t="s">
        <v>10391</v>
      </c>
      <c r="D4237" t="s">
        <v>10392</v>
      </c>
      <c r="E4237" t="s">
        <v>10393</v>
      </c>
    </row>
    <row r="4238" spans="1:7">
      <c r="A4238" t="s">
        <v>11364</v>
      </c>
      <c r="B4238" t="s">
        <v>21331</v>
      </c>
      <c r="C4238" t="s">
        <v>10391</v>
      </c>
      <c r="D4238" t="s">
        <v>11365</v>
      </c>
      <c r="E4238" t="s">
        <v>11366</v>
      </c>
      <c r="F4238" t="s">
        <v>11367</v>
      </c>
    </row>
    <row r="4239" spans="1:7">
      <c r="A4239" t="s">
        <v>14770</v>
      </c>
      <c r="B4239" t="s">
        <v>21333</v>
      </c>
      <c r="C4239" t="s">
        <v>10391</v>
      </c>
      <c r="D4239" t="s">
        <v>14771</v>
      </c>
      <c r="E4239" t="s">
        <v>14772</v>
      </c>
      <c r="F4239" t="s">
        <v>14773</v>
      </c>
    </row>
    <row r="4240" spans="1:7">
      <c r="A4240" t="s">
        <v>2016</v>
      </c>
      <c r="B4240" t="s">
        <v>21330</v>
      </c>
      <c r="C4240" t="s">
        <v>2017</v>
      </c>
      <c r="E4240" t="s">
        <v>2018</v>
      </c>
    </row>
    <row r="4241" spans="1:52">
      <c r="A4241" t="s">
        <v>17887</v>
      </c>
      <c r="B4241" t="s">
        <v>21334</v>
      </c>
      <c r="C4241" t="s">
        <v>17888</v>
      </c>
      <c r="E4241" t="s">
        <v>17889</v>
      </c>
    </row>
    <row r="4242" spans="1:52">
      <c r="A4242" t="s">
        <v>13487</v>
      </c>
      <c r="B4242" t="s">
        <v>21628</v>
      </c>
      <c r="C4242" t="s">
        <v>13488</v>
      </c>
      <c r="D4242" t="s">
        <v>13489</v>
      </c>
      <c r="E4242" t="s">
        <v>13490</v>
      </c>
    </row>
    <row r="4243" spans="1:52">
      <c r="A4243" t="s">
        <v>629</v>
      </c>
      <c r="B4243" t="s">
        <v>21330</v>
      </c>
      <c r="C4243" t="s">
        <v>630</v>
      </c>
      <c r="D4243" t="s">
        <v>631</v>
      </c>
      <c r="E4243" t="s">
        <v>632</v>
      </c>
      <c r="F4243" t="s">
        <v>633</v>
      </c>
    </row>
    <row r="4244" spans="1:52">
      <c r="A4244" t="s">
        <v>7162</v>
      </c>
      <c r="B4244" t="s">
        <v>21500</v>
      </c>
      <c r="C4244" t="s">
        <v>630</v>
      </c>
      <c r="E4244" t="s">
        <v>7163</v>
      </c>
    </row>
    <row r="4245" spans="1:52">
      <c r="A4245" t="s">
        <v>8740</v>
      </c>
      <c r="B4245" t="s">
        <v>21538</v>
      </c>
      <c r="C4245" t="s">
        <v>630</v>
      </c>
      <c r="E4245" t="s">
        <v>1776</v>
      </c>
      <c r="F4245" t="s">
        <v>1777</v>
      </c>
    </row>
    <row r="4246" spans="1:52">
      <c r="A4246" t="s">
        <v>9629</v>
      </c>
      <c r="B4246" t="s">
        <v>21329</v>
      </c>
      <c r="C4246" t="s">
        <v>9630</v>
      </c>
      <c r="D4246" t="s">
        <v>1093</v>
      </c>
      <c r="E4246" t="s">
        <v>9631</v>
      </c>
      <c r="F4246" t="s">
        <v>9632</v>
      </c>
    </row>
    <row r="4247" spans="1:52">
      <c r="A4247" t="s">
        <v>11648</v>
      </c>
      <c r="B4247" t="s">
        <v>21332</v>
      </c>
      <c r="C4247" t="s">
        <v>9630</v>
      </c>
      <c r="E4247" t="s">
        <v>11649</v>
      </c>
      <c r="AF4247" t="s">
        <v>14069</v>
      </c>
      <c r="AH4247" t="s">
        <v>14070</v>
      </c>
      <c r="AJ4247" t="s">
        <v>14071</v>
      </c>
      <c r="AL4247" t="s">
        <v>14072</v>
      </c>
      <c r="AN4247" t="s">
        <v>14073</v>
      </c>
      <c r="AP4247" t="s">
        <v>14074</v>
      </c>
      <c r="AQ4247" t="e">
        <f>- Liberate</f>
        <v>#NAME?</v>
      </c>
      <c r="AS4247" t="s">
        <v>14075</v>
      </c>
      <c r="AU4247" t="s">
        <v>14076</v>
      </c>
      <c r="AW4247" t="s">
        <v>14077</v>
      </c>
      <c r="AX4247" t="s">
        <v>14078</v>
      </c>
      <c r="AY4247" t="s">
        <v>14079</v>
      </c>
      <c r="AZ4247" t="s">
        <v>14080</v>
      </c>
    </row>
    <row r="4248" spans="1:52">
      <c r="A4248" t="s">
        <v>8344</v>
      </c>
      <c r="B4248" t="s">
        <v>21542</v>
      </c>
      <c r="C4248" t="s">
        <v>2810</v>
      </c>
      <c r="D4248" t="s">
        <v>2811</v>
      </c>
      <c r="E4248" t="s">
        <v>2812</v>
      </c>
      <c r="F4248" t="s">
        <v>2813</v>
      </c>
    </row>
    <row r="4249" spans="1:52">
      <c r="A4249" t="s">
        <v>9703</v>
      </c>
      <c r="B4249" t="s">
        <v>21329</v>
      </c>
      <c r="C4249" t="s">
        <v>2810</v>
      </c>
      <c r="D4249" t="s">
        <v>9037</v>
      </c>
      <c r="E4249" t="s">
        <v>9704</v>
      </c>
    </row>
    <row r="4250" spans="1:52">
      <c r="A4250" t="s">
        <v>9730</v>
      </c>
      <c r="B4250" t="s">
        <v>21565</v>
      </c>
      <c r="C4250" t="s">
        <v>2810</v>
      </c>
      <c r="D4250" t="s">
        <v>9721</v>
      </c>
      <c r="E4250" t="s">
        <v>9731</v>
      </c>
    </row>
    <row r="4251" spans="1:52">
      <c r="A4251" t="s">
        <v>10726</v>
      </c>
      <c r="B4251" t="s">
        <v>21595</v>
      </c>
      <c r="C4251" t="s">
        <v>2810</v>
      </c>
      <c r="D4251" t="s">
        <v>2811</v>
      </c>
      <c r="E4251" t="s">
        <v>10727</v>
      </c>
      <c r="F4251" t="s">
        <v>2813</v>
      </c>
    </row>
    <row r="4252" spans="1:52">
      <c r="A4252" t="s">
        <v>7365</v>
      </c>
      <c r="B4252" t="s">
        <v>21507</v>
      </c>
      <c r="C4252" t="s">
        <v>7366</v>
      </c>
      <c r="D4252" t="s">
        <v>678</v>
      </c>
      <c r="E4252" t="s">
        <v>7367</v>
      </c>
      <c r="F4252" t="s">
        <v>7368</v>
      </c>
    </row>
    <row r="4253" spans="1:52">
      <c r="A4253" t="s">
        <v>8121</v>
      </c>
      <c r="B4253" t="s">
        <v>21532</v>
      </c>
      <c r="C4253" t="s">
        <v>7366</v>
      </c>
      <c r="E4253" t="s">
        <v>8122</v>
      </c>
    </row>
    <row r="4254" spans="1:52">
      <c r="A4254" t="s">
        <v>10464</v>
      </c>
      <c r="B4254" t="s">
        <v>21594</v>
      </c>
      <c r="C4254" t="s">
        <v>2823</v>
      </c>
      <c r="D4254" t="s">
        <v>10465</v>
      </c>
      <c r="E4254" t="s">
        <v>10466</v>
      </c>
      <c r="F4254" t="s">
        <v>10467</v>
      </c>
      <c r="H4254" t="s">
        <v>10468</v>
      </c>
      <c r="J4254" t="s">
        <v>10469</v>
      </c>
      <c r="L4254" t="s">
        <v>10470</v>
      </c>
      <c r="N4254" t="s">
        <v>10471</v>
      </c>
      <c r="P4254" t="s">
        <v>10472</v>
      </c>
      <c r="R4254" t="s">
        <v>10473</v>
      </c>
      <c r="S4254" t="s">
        <v>10474</v>
      </c>
    </row>
    <row r="4255" spans="1:52">
      <c r="A4255" t="s">
        <v>12638</v>
      </c>
      <c r="B4255" t="s">
        <v>21616</v>
      </c>
      <c r="C4255" t="s">
        <v>2823</v>
      </c>
      <c r="E4255" t="s">
        <v>12639</v>
      </c>
    </row>
    <row r="4256" spans="1:52">
      <c r="A4256" t="s">
        <v>17955</v>
      </c>
      <c r="B4256" t="s">
        <v>21334</v>
      </c>
      <c r="C4256" t="s">
        <v>2823</v>
      </c>
      <c r="D4256" t="s">
        <v>56</v>
      </c>
      <c r="E4256" t="s">
        <v>17956</v>
      </c>
    </row>
    <row r="4257" spans="1:6">
      <c r="A4257" t="s">
        <v>2822</v>
      </c>
      <c r="B4257" t="s">
        <v>21336</v>
      </c>
      <c r="C4257" t="s">
        <v>2823</v>
      </c>
      <c r="D4257" t="s">
        <v>2824</v>
      </c>
      <c r="E4257" t="s">
        <v>2825</v>
      </c>
      <c r="F4257" t="s">
        <v>2826</v>
      </c>
    </row>
    <row r="4258" spans="1:6">
      <c r="A4258" t="s">
        <v>19493</v>
      </c>
      <c r="B4258" t="s">
        <v>21335</v>
      </c>
      <c r="C4258" t="s">
        <v>19494</v>
      </c>
      <c r="E4258" t="s">
        <v>18345</v>
      </c>
    </row>
    <row r="4259" spans="1:6">
      <c r="A4259" t="s">
        <v>1025</v>
      </c>
      <c r="B4259" t="s">
        <v>21330</v>
      </c>
      <c r="C4259" t="s">
        <v>1026</v>
      </c>
      <c r="D4259" t="s">
        <v>1027</v>
      </c>
      <c r="E4259" t="s">
        <v>1028</v>
      </c>
      <c r="F4259" t="s">
        <v>1029</v>
      </c>
    </row>
    <row r="4260" spans="1:6">
      <c r="A4260" t="s">
        <v>17044</v>
      </c>
      <c r="B4260" t="s">
        <v>21333</v>
      </c>
      <c r="C4260" t="s">
        <v>17045</v>
      </c>
      <c r="E4260" t="s">
        <v>17046</v>
      </c>
    </row>
    <row r="4261" spans="1:6">
      <c r="A4261" t="s">
        <v>11138</v>
      </c>
      <c r="B4261" t="s">
        <v>21601</v>
      </c>
      <c r="C4261" t="s">
        <v>11139</v>
      </c>
      <c r="D4261" t="s">
        <v>11140</v>
      </c>
      <c r="E4261" t="s">
        <v>10953</v>
      </c>
    </row>
    <row r="4262" spans="1:6">
      <c r="A4262" t="s">
        <v>10897</v>
      </c>
      <c r="B4262" t="s">
        <v>21601</v>
      </c>
      <c r="C4262" t="s">
        <v>10898</v>
      </c>
      <c r="D4262" t="s">
        <v>1596</v>
      </c>
      <c r="E4262" t="s">
        <v>10899</v>
      </c>
      <c r="F4262" t="s">
        <v>10900</v>
      </c>
    </row>
    <row r="4263" spans="1:6">
      <c r="A4263" t="s">
        <v>18593</v>
      </c>
      <c r="B4263" t="s">
        <v>21335</v>
      </c>
      <c r="C4263" t="s">
        <v>10898</v>
      </c>
      <c r="E4263" t="s">
        <v>18323</v>
      </c>
    </row>
    <row r="4264" spans="1:6">
      <c r="A4264" t="s">
        <v>9113</v>
      </c>
      <c r="B4264" t="s">
        <v>21329</v>
      </c>
      <c r="C4264" t="s">
        <v>9114</v>
      </c>
      <c r="E4264" t="s">
        <v>9115</v>
      </c>
    </row>
    <row r="4265" spans="1:6">
      <c r="A4265" t="s">
        <v>19944</v>
      </c>
      <c r="B4265" t="s">
        <v>21335</v>
      </c>
      <c r="C4265" t="s">
        <v>19945</v>
      </c>
      <c r="E4265" t="s">
        <v>18252</v>
      </c>
    </row>
    <row r="4266" spans="1:6">
      <c r="A4266" t="s">
        <v>12852</v>
      </c>
      <c r="B4266" t="s">
        <v>21625</v>
      </c>
      <c r="C4266" t="s">
        <v>12853</v>
      </c>
      <c r="D4266" t="s">
        <v>898</v>
      </c>
      <c r="E4266" t="s">
        <v>12854</v>
      </c>
    </row>
    <row r="4267" spans="1:6">
      <c r="A4267" t="s">
        <v>20523</v>
      </c>
      <c r="B4267" t="s">
        <v>21323</v>
      </c>
      <c r="C4267" t="s">
        <v>20524</v>
      </c>
      <c r="E4267" t="s">
        <v>3157</v>
      </c>
    </row>
    <row r="4268" spans="1:6">
      <c r="A4268" t="s">
        <v>2292</v>
      </c>
      <c r="B4268" t="s">
        <v>21330</v>
      </c>
      <c r="C4268" t="s">
        <v>2293</v>
      </c>
      <c r="D4268" t="s">
        <v>2294</v>
      </c>
      <c r="E4268" t="s">
        <v>2295</v>
      </c>
      <c r="F4268" t="s">
        <v>2296</v>
      </c>
    </row>
    <row r="4269" spans="1:6">
      <c r="A4269" t="s">
        <v>8823</v>
      </c>
      <c r="B4269" t="s">
        <v>21329</v>
      </c>
      <c r="C4269" t="s">
        <v>2786</v>
      </c>
      <c r="D4269" t="s">
        <v>8824</v>
      </c>
      <c r="E4269" t="s">
        <v>8825</v>
      </c>
      <c r="F4269" t="s">
        <v>8826</v>
      </c>
    </row>
    <row r="4270" spans="1:6">
      <c r="A4270" t="s">
        <v>18016</v>
      </c>
      <c r="B4270" t="s">
        <v>21334</v>
      </c>
      <c r="C4270" t="s">
        <v>2786</v>
      </c>
      <c r="D4270" t="s">
        <v>8824</v>
      </c>
      <c r="E4270" t="s">
        <v>18017</v>
      </c>
      <c r="F4270" t="s">
        <v>18018</v>
      </c>
    </row>
    <row r="4271" spans="1:6">
      <c r="A4271" t="s">
        <v>2785</v>
      </c>
      <c r="B4271" t="s">
        <v>21336</v>
      </c>
      <c r="C4271" t="s">
        <v>2786</v>
      </c>
      <c r="D4271" t="s">
        <v>2765</v>
      </c>
      <c r="E4271" t="s">
        <v>2787</v>
      </c>
      <c r="F4271" t="s">
        <v>2788</v>
      </c>
    </row>
    <row r="4272" spans="1:6">
      <c r="A4272" t="s">
        <v>545</v>
      </c>
      <c r="B4272" t="s">
        <v>21404</v>
      </c>
      <c r="C4272" t="s">
        <v>546</v>
      </c>
      <c r="D4272" t="s">
        <v>547</v>
      </c>
      <c r="E4272" t="s">
        <v>548</v>
      </c>
      <c r="F4272" t="s">
        <v>549</v>
      </c>
    </row>
    <row r="4273" spans="1:6">
      <c r="A4273" t="s">
        <v>8167</v>
      </c>
      <c r="B4273" t="s">
        <v>21532</v>
      </c>
      <c r="C4273" t="s">
        <v>546</v>
      </c>
      <c r="E4273" t="s">
        <v>8168</v>
      </c>
    </row>
    <row r="4274" spans="1:6">
      <c r="A4274" t="s">
        <v>8315</v>
      </c>
      <c r="B4274" t="s">
        <v>21533</v>
      </c>
      <c r="C4274" t="s">
        <v>8316</v>
      </c>
      <c r="D4274" t="s">
        <v>1458</v>
      </c>
      <c r="E4274" t="s">
        <v>8317</v>
      </c>
      <c r="F4274" t="s">
        <v>8318</v>
      </c>
    </row>
    <row r="4275" spans="1:6">
      <c r="A4275" t="s">
        <v>17603</v>
      </c>
      <c r="B4275" t="s">
        <v>21333</v>
      </c>
      <c r="C4275" t="s">
        <v>8316</v>
      </c>
      <c r="D4275" t="s">
        <v>17604</v>
      </c>
      <c r="E4275" t="s">
        <v>17605</v>
      </c>
    </row>
    <row r="4276" spans="1:6">
      <c r="A4276" t="s">
        <v>9314</v>
      </c>
      <c r="B4276" t="s">
        <v>21557</v>
      </c>
      <c r="C4276" t="s">
        <v>2439</v>
      </c>
      <c r="D4276" t="s">
        <v>302</v>
      </c>
      <c r="E4276" t="s">
        <v>2440</v>
      </c>
    </row>
    <row r="4277" spans="1:6">
      <c r="A4277" t="s">
        <v>7284</v>
      </c>
      <c r="B4277" t="s">
        <v>21502</v>
      </c>
      <c r="C4277" t="s">
        <v>979</v>
      </c>
      <c r="D4277" t="s">
        <v>113</v>
      </c>
      <c r="E4277" t="s">
        <v>7285</v>
      </c>
      <c r="F4277" t="s">
        <v>7286</v>
      </c>
    </row>
    <row r="4278" spans="1:6">
      <c r="A4278" t="s">
        <v>978</v>
      </c>
      <c r="B4278" t="s">
        <v>21384</v>
      </c>
      <c r="C4278" t="s">
        <v>979</v>
      </c>
      <c r="D4278" t="s">
        <v>733</v>
      </c>
      <c r="E4278" t="s">
        <v>980</v>
      </c>
      <c r="F4278" t="s">
        <v>981</v>
      </c>
    </row>
    <row r="4279" spans="1:6">
      <c r="A4279" t="s">
        <v>8664</v>
      </c>
      <c r="B4279" t="s">
        <v>21329</v>
      </c>
      <c r="C4279" t="s">
        <v>8665</v>
      </c>
      <c r="E4279" t="s">
        <v>8666</v>
      </c>
      <c r="F4279" t="s">
        <v>8667</v>
      </c>
    </row>
    <row r="4280" spans="1:6">
      <c r="A4280" t="s">
        <v>2159</v>
      </c>
      <c r="B4280" t="s">
        <v>21330</v>
      </c>
      <c r="C4280" t="s">
        <v>2160</v>
      </c>
      <c r="E4280" t="s">
        <v>2161</v>
      </c>
    </row>
    <row r="4281" spans="1:6">
      <c r="A4281" t="s">
        <v>2190</v>
      </c>
      <c r="B4281" t="s">
        <v>21330</v>
      </c>
      <c r="C4281" t="s">
        <v>2191</v>
      </c>
      <c r="E4281" t="s">
        <v>2192</v>
      </c>
    </row>
    <row r="4282" spans="1:6">
      <c r="A4282" t="s">
        <v>17836</v>
      </c>
      <c r="B4282" t="s">
        <v>21334</v>
      </c>
      <c r="C4282" t="s">
        <v>2191</v>
      </c>
      <c r="D4282" t="s">
        <v>17837</v>
      </c>
      <c r="E4282" t="s">
        <v>548</v>
      </c>
      <c r="F4282" t="s">
        <v>17838</v>
      </c>
    </row>
    <row r="4283" spans="1:6">
      <c r="A4283" t="s">
        <v>13336</v>
      </c>
      <c r="B4283" t="s">
        <v>21628</v>
      </c>
      <c r="C4283" t="s">
        <v>13337</v>
      </c>
      <c r="D4283" t="s">
        <v>13338</v>
      </c>
      <c r="E4283" t="s">
        <v>13339</v>
      </c>
    </row>
    <row r="4284" spans="1:6">
      <c r="A4284" t="s">
        <v>5510</v>
      </c>
      <c r="B4284" t="s">
        <v>21326</v>
      </c>
      <c r="C4284" t="s">
        <v>5511</v>
      </c>
      <c r="D4284" t="s">
        <v>5265</v>
      </c>
      <c r="E4284" t="s">
        <v>5512</v>
      </c>
    </row>
    <row r="4285" spans="1:6">
      <c r="A4285" t="s">
        <v>13250</v>
      </c>
      <c r="B4285" t="s">
        <v>21628</v>
      </c>
      <c r="C4285" t="s">
        <v>5511</v>
      </c>
      <c r="D4285" t="s">
        <v>13251</v>
      </c>
      <c r="E4285" t="s">
        <v>13252</v>
      </c>
      <c r="F4285" t="s">
        <v>13253</v>
      </c>
    </row>
    <row r="4286" spans="1:6">
      <c r="A4286" t="s">
        <v>5716</v>
      </c>
      <c r="B4286" t="s">
        <v>21419</v>
      </c>
      <c r="C4286" t="s">
        <v>5717</v>
      </c>
      <c r="D4286" t="s">
        <v>5718</v>
      </c>
      <c r="E4286" t="s">
        <v>5719</v>
      </c>
    </row>
    <row r="4287" spans="1:6">
      <c r="A4287" t="s">
        <v>9281</v>
      </c>
      <c r="B4287" t="s">
        <v>21329</v>
      </c>
      <c r="C4287" t="s">
        <v>5717</v>
      </c>
      <c r="E4287" t="s">
        <v>9136</v>
      </c>
      <c r="F4287" t="s">
        <v>3882</v>
      </c>
    </row>
    <row r="4288" spans="1:6">
      <c r="A4288" t="s">
        <v>18191</v>
      </c>
      <c r="B4288" t="s">
        <v>21334</v>
      </c>
      <c r="C4288" t="s">
        <v>5717</v>
      </c>
      <c r="D4288" t="s">
        <v>18192</v>
      </c>
      <c r="E4288" t="s">
        <v>3521</v>
      </c>
      <c r="F4288" t="s">
        <v>3882</v>
      </c>
    </row>
    <row r="4289" spans="1:13">
      <c r="A4289" t="s">
        <v>2763</v>
      </c>
      <c r="B4289" t="s">
        <v>21336</v>
      </c>
      <c r="C4289" t="s">
        <v>2764</v>
      </c>
      <c r="D4289" t="s">
        <v>2765</v>
      </c>
      <c r="E4289" t="s">
        <v>2766</v>
      </c>
      <c r="F4289" t="s">
        <v>2767</v>
      </c>
    </row>
    <row r="4290" spans="1:13">
      <c r="A4290" t="s">
        <v>717</v>
      </c>
      <c r="B4290" t="s">
        <v>21330</v>
      </c>
      <c r="C4290" t="s">
        <v>718</v>
      </c>
      <c r="D4290" t="s">
        <v>719</v>
      </c>
      <c r="E4290" t="s">
        <v>720</v>
      </c>
    </row>
    <row r="4291" spans="1:13">
      <c r="A4291" t="s">
        <v>5620</v>
      </c>
      <c r="B4291" t="s">
        <v>21423</v>
      </c>
      <c r="C4291" t="s">
        <v>2429</v>
      </c>
      <c r="D4291" t="s">
        <v>5621</v>
      </c>
      <c r="E4291" t="s">
        <v>5622</v>
      </c>
    </row>
    <row r="4292" spans="1:13">
      <c r="A4292" t="s">
        <v>9822</v>
      </c>
      <c r="B4292" t="s">
        <v>21572</v>
      </c>
      <c r="C4292" t="s">
        <v>2429</v>
      </c>
      <c r="D4292" t="s">
        <v>719</v>
      </c>
      <c r="E4292" t="s">
        <v>9823</v>
      </c>
      <c r="F4292" t="s">
        <v>1443</v>
      </c>
      <c r="G4292" t="s">
        <v>9824</v>
      </c>
      <c r="H4292" t="s">
        <v>9825</v>
      </c>
      <c r="I4292" t="s">
        <v>9826</v>
      </c>
      <c r="J4292" t="s">
        <v>9827</v>
      </c>
      <c r="K4292" t="s">
        <v>9828</v>
      </c>
      <c r="L4292" t="s">
        <v>9829</v>
      </c>
    </row>
    <row r="4293" spans="1:13">
      <c r="A4293" t="s">
        <v>2428</v>
      </c>
      <c r="B4293" t="s">
        <v>21404</v>
      </c>
      <c r="C4293" t="s">
        <v>2429</v>
      </c>
      <c r="D4293" t="s">
        <v>719</v>
      </c>
      <c r="E4293" t="s">
        <v>2430</v>
      </c>
      <c r="F4293" t="s">
        <v>2431</v>
      </c>
    </row>
    <row r="4294" spans="1:13">
      <c r="A4294" t="s">
        <v>8137</v>
      </c>
      <c r="B4294" t="s">
        <v>21533</v>
      </c>
      <c r="C4294" t="s">
        <v>8138</v>
      </c>
      <c r="D4294" t="s">
        <v>1596</v>
      </c>
      <c r="E4294" t="s">
        <v>8139</v>
      </c>
      <c r="F4294" t="s">
        <v>8140</v>
      </c>
    </row>
    <row r="4295" spans="1:13">
      <c r="A4295" t="s">
        <v>19866</v>
      </c>
      <c r="B4295" t="s">
        <v>21335</v>
      </c>
      <c r="C4295" t="s">
        <v>8138</v>
      </c>
      <c r="E4295" t="s">
        <v>18318</v>
      </c>
    </row>
    <row r="4296" spans="1:13">
      <c r="A4296" t="s">
        <v>13181</v>
      </c>
      <c r="B4296" t="s">
        <v>21628</v>
      </c>
      <c r="C4296" t="s">
        <v>13182</v>
      </c>
      <c r="D4296" t="s">
        <v>3970</v>
      </c>
      <c r="E4296" t="s">
        <v>13183</v>
      </c>
      <c r="F4296" t="s">
        <v>13184</v>
      </c>
    </row>
    <row r="4297" spans="1:13">
      <c r="A4297" t="s">
        <v>3555</v>
      </c>
      <c r="B4297" t="s">
        <v>21325</v>
      </c>
      <c r="C4297" t="s">
        <v>3556</v>
      </c>
      <c r="E4297" t="s">
        <v>3557</v>
      </c>
    </row>
    <row r="4298" spans="1:13">
      <c r="A4298" t="s">
        <v>5769</v>
      </c>
      <c r="B4298" t="s">
        <v>21419</v>
      </c>
      <c r="C4298" t="s">
        <v>3556</v>
      </c>
      <c r="D4298" t="s">
        <v>5770</v>
      </c>
      <c r="E4298" t="s">
        <v>5771</v>
      </c>
      <c r="F4298" t="s">
        <v>5772</v>
      </c>
      <c r="H4298" t="s">
        <v>5773</v>
      </c>
      <c r="J4298" t="s">
        <v>5774</v>
      </c>
      <c r="K4298" t="s">
        <v>5775</v>
      </c>
      <c r="M4298" t="s">
        <v>5776</v>
      </c>
    </row>
    <row r="4299" spans="1:13">
      <c r="A4299" t="s">
        <v>10600</v>
      </c>
      <c r="B4299" t="s">
        <v>21595</v>
      </c>
      <c r="C4299" t="s">
        <v>3556</v>
      </c>
      <c r="D4299" t="s">
        <v>302</v>
      </c>
      <c r="E4299" t="s">
        <v>10601</v>
      </c>
      <c r="F4299" t="s">
        <v>10602</v>
      </c>
    </row>
    <row r="4300" spans="1:13">
      <c r="A4300" t="s">
        <v>19621</v>
      </c>
      <c r="B4300" t="s">
        <v>21335</v>
      </c>
      <c r="C4300" t="s">
        <v>3556</v>
      </c>
      <c r="D4300" t="s">
        <v>2209</v>
      </c>
      <c r="E4300" t="s">
        <v>18260</v>
      </c>
    </row>
    <row r="4301" spans="1:13">
      <c r="A4301" t="s">
        <v>17265</v>
      </c>
      <c r="B4301" t="s">
        <v>21333</v>
      </c>
      <c r="C4301" t="s">
        <v>17266</v>
      </c>
      <c r="D4301" t="s">
        <v>1963</v>
      </c>
      <c r="E4301" t="s">
        <v>17267</v>
      </c>
    </row>
    <row r="4302" spans="1:13">
      <c r="A4302" t="s">
        <v>5819</v>
      </c>
      <c r="B4302" t="s">
        <v>21419</v>
      </c>
      <c r="C4302" t="s">
        <v>1212</v>
      </c>
      <c r="E4302" t="s">
        <v>5820</v>
      </c>
      <c r="F4302" t="s">
        <v>5821</v>
      </c>
      <c r="G4302" t="s">
        <v>5822</v>
      </c>
      <c r="H4302" t="s">
        <v>5823</v>
      </c>
      <c r="I4302" t="s">
        <v>5824</v>
      </c>
      <c r="J4302" t="s">
        <v>5825</v>
      </c>
      <c r="K4302" t="s">
        <v>5826</v>
      </c>
    </row>
    <row r="4303" spans="1:13">
      <c r="A4303" t="s">
        <v>1211</v>
      </c>
      <c r="B4303" t="s">
        <v>21330</v>
      </c>
      <c r="C4303" t="s">
        <v>1212</v>
      </c>
      <c r="D4303" t="s">
        <v>898</v>
      </c>
      <c r="E4303" t="s">
        <v>1213</v>
      </c>
      <c r="F4303" t="s">
        <v>1214</v>
      </c>
    </row>
    <row r="4304" spans="1:13">
      <c r="A4304" t="s">
        <v>9834</v>
      </c>
      <c r="B4304" t="s">
        <v>21572</v>
      </c>
      <c r="C4304" t="s">
        <v>1212</v>
      </c>
      <c r="E4304" t="s">
        <v>9835</v>
      </c>
    </row>
    <row r="4305" spans="1:6">
      <c r="A4305" t="s">
        <v>13098</v>
      </c>
      <c r="B4305" t="s">
        <v>21628</v>
      </c>
      <c r="C4305" t="s">
        <v>1212</v>
      </c>
      <c r="D4305" t="s">
        <v>13099</v>
      </c>
      <c r="E4305" t="s">
        <v>13100</v>
      </c>
      <c r="F4305" t="s">
        <v>13101</v>
      </c>
    </row>
    <row r="4306" spans="1:6">
      <c r="A4306" t="s">
        <v>3480</v>
      </c>
      <c r="B4306" t="s">
        <v>21325</v>
      </c>
      <c r="C4306" t="s">
        <v>3481</v>
      </c>
      <c r="E4306" t="s">
        <v>3482</v>
      </c>
    </row>
    <row r="4307" spans="1:6">
      <c r="A4307" t="s">
        <v>5485</v>
      </c>
      <c r="B4307" t="s">
        <v>21326</v>
      </c>
      <c r="C4307" t="s">
        <v>3481</v>
      </c>
      <c r="E4307" t="s">
        <v>5486</v>
      </c>
    </row>
    <row r="4308" spans="1:6">
      <c r="A4308" t="s">
        <v>8588</v>
      </c>
      <c r="B4308" t="s">
        <v>21329</v>
      </c>
      <c r="C4308" t="s">
        <v>8589</v>
      </c>
      <c r="D4308" t="s">
        <v>302</v>
      </c>
      <c r="E4308" t="s">
        <v>8590</v>
      </c>
      <c r="F4308" t="s">
        <v>8591</v>
      </c>
    </row>
    <row r="4309" spans="1:6">
      <c r="A4309" t="s">
        <v>13033</v>
      </c>
      <c r="B4309" t="s">
        <v>21628</v>
      </c>
      <c r="C4309" t="s">
        <v>8589</v>
      </c>
      <c r="D4309" t="s">
        <v>13034</v>
      </c>
      <c r="E4309" t="s">
        <v>13035</v>
      </c>
    </row>
    <row r="4310" spans="1:6">
      <c r="A4310" t="s">
        <v>5730</v>
      </c>
      <c r="B4310" t="s">
        <v>21419</v>
      </c>
      <c r="C4310" t="s">
        <v>5731</v>
      </c>
      <c r="D4310" t="s">
        <v>5732</v>
      </c>
      <c r="E4310" t="s">
        <v>5733</v>
      </c>
      <c r="F4310" t="s">
        <v>5734</v>
      </c>
    </row>
    <row r="4311" spans="1:6">
      <c r="A4311" t="s">
        <v>4258</v>
      </c>
      <c r="B4311" t="s">
        <v>21325</v>
      </c>
      <c r="C4311" t="s">
        <v>4259</v>
      </c>
      <c r="D4311" t="s">
        <v>113</v>
      </c>
      <c r="E4311" t="s">
        <v>4260</v>
      </c>
      <c r="F4311" t="s">
        <v>4261</v>
      </c>
    </row>
    <row r="4312" spans="1:6">
      <c r="A4312" t="s">
        <v>12785</v>
      </c>
      <c r="B4312" t="s">
        <v>21625</v>
      </c>
      <c r="C4312" t="s">
        <v>12786</v>
      </c>
      <c r="E4312" t="s">
        <v>12787</v>
      </c>
      <c r="F4312" t="s">
        <v>12788</v>
      </c>
    </row>
    <row r="4313" spans="1:6">
      <c r="A4313" t="s">
        <v>12906</v>
      </c>
      <c r="B4313" t="s">
        <v>21628</v>
      </c>
      <c r="C4313" t="s">
        <v>12907</v>
      </c>
      <c r="D4313" t="s">
        <v>12908</v>
      </c>
      <c r="E4313" t="s">
        <v>12909</v>
      </c>
    </row>
    <row r="4314" spans="1:6">
      <c r="A4314" t="s">
        <v>13925</v>
      </c>
      <c r="B4314" t="s">
        <v>21628</v>
      </c>
      <c r="C4314" t="s">
        <v>13926</v>
      </c>
      <c r="E4314" t="s">
        <v>13927</v>
      </c>
    </row>
    <row r="4315" spans="1:6">
      <c r="A4315" t="s">
        <v>13858</v>
      </c>
      <c r="B4315" t="s">
        <v>21628</v>
      </c>
      <c r="C4315" t="s">
        <v>13859</v>
      </c>
      <c r="E4315" t="s">
        <v>13860</v>
      </c>
    </row>
    <row r="4316" spans="1:6">
      <c r="A4316" t="s">
        <v>9520</v>
      </c>
      <c r="B4316" t="s">
        <v>21329</v>
      </c>
      <c r="C4316" t="s">
        <v>9521</v>
      </c>
      <c r="E4316" t="s">
        <v>9167</v>
      </c>
    </row>
    <row r="4317" spans="1:6">
      <c r="A4317" t="s">
        <v>9876</v>
      </c>
      <c r="B4317" t="s">
        <v>21572</v>
      </c>
      <c r="C4317" t="s">
        <v>9877</v>
      </c>
      <c r="E4317" t="s">
        <v>9878</v>
      </c>
    </row>
    <row r="4318" spans="1:6">
      <c r="A4318" t="s">
        <v>5089</v>
      </c>
      <c r="B4318" t="s">
        <v>21401</v>
      </c>
      <c r="C4318" t="s">
        <v>5090</v>
      </c>
      <c r="D4318" t="s">
        <v>5091</v>
      </c>
      <c r="E4318" t="s">
        <v>5092</v>
      </c>
    </row>
    <row r="4319" spans="1:6">
      <c r="A4319" t="s">
        <v>19534</v>
      </c>
      <c r="B4319" t="s">
        <v>21335</v>
      </c>
      <c r="C4319" t="s">
        <v>19535</v>
      </c>
      <c r="E4319" t="s">
        <v>18293</v>
      </c>
      <c r="F4319" t="s">
        <v>18294</v>
      </c>
    </row>
    <row r="4320" spans="1:6">
      <c r="A4320" t="s">
        <v>17729</v>
      </c>
      <c r="B4320" t="s">
        <v>21333</v>
      </c>
      <c r="C4320" t="s">
        <v>17730</v>
      </c>
      <c r="E4320" t="s">
        <v>14222</v>
      </c>
    </row>
    <row r="4321" spans="1:6">
      <c r="A4321" t="s">
        <v>19160</v>
      </c>
      <c r="B4321" t="s">
        <v>21335</v>
      </c>
      <c r="C4321" t="s">
        <v>19161</v>
      </c>
      <c r="E4321" t="s">
        <v>1423</v>
      </c>
    </row>
    <row r="4322" spans="1:6">
      <c r="A4322" t="s">
        <v>5449</v>
      </c>
      <c r="B4322" t="s">
        <v>21326</v>
      </c>
      <c r="C4322" t="s">
        <v>5450</v>
      </c>
      <c r="E4322" t="s">
        <v>5451</v>
      </c>
    </row>
    <row r="4323" spans="1:6">
      <c r="A4323" t="s">
        <v>4288</v>
      </c>
      <c r="B4323" t="s">
        <v>21398</v>
      </c>
      <c r="C4323" t="s">
        <v>4289</v>
      </c>
      <c r="E4323" t="s">
        <v>4290</v>
      </c>
    </row>
    <row r="4324" spans="1:6">
      <c r="A4324" t="s">
        <v>4663</v>
      </c>
      <c r="B4324" t="s">
        <v>21401</v>
      </c>
      <c r="C4324" t="s">
        <v>4664</v>
      </c>
      <c r="D4324" t="s">
        <v>4665</v>
      </c>
      <c r="E4324" t="s">
        <v>4666</v>
      </c>
    </row>
    <row r="4325" spans="1:6">
      <c r="A4325" t="s">
        <v>3849</v>
      </c>
      <c r="B4325" t="s">
        <v>21325</v>
      </c>
      <c r="C4325" t="s">
        <v>3850</v>
      </c>
      <c r="E4325" t="s">
        <v>3851</v>
      </c>
    </row>
    <row r="4326" spans="1:6">
      <c r="A4326" t="s">
        <v>13731</v>
      </c>
      <c r="B4326" t="s">
        <v>21628</v>
      </c>
      <c r="C4326" t="s">
        <v>13732</v>
      </c>
      <c r="D4326" t="s">
        <v>13733</v>
      </c>
      <c r="E4326" t="s">
        <v>13734</v>
      </c>
      <c r="F4326" t="s">
        <v>13735</v>
      </c>
    </row>
    <row r="4327" spans="1:6">
      <c r="A4327" t="s">
        <v>20535</v>
      </c>
      <c r="B4327" t="s">
        <v>21323</v>
      </c>
      <c r="C4327" t="s">
        <v>20536</v>
      </c>
      <c r="E4327" t="s">
        <v>3157</v>
      </c>
    </row>
    <row r="4328" spans="1:6">
      <c r="A4328" t="s">
        <v>11511</v>
      </c>
      <c r="B4328" t="s">
        <v>21332</v>
      </c>
      <c r="C4328" t="s">
        <v>11512</v>
      </c>
      <c r="E4328" t="s">
        <v>11513</v>
      </c>
    </row>
    <row r="4329" spans="1:6">
      <c r="A4329" t="s">
        <v>5041</v>
      </c>
      <c r="B4329" t="s">
        <v>21401</v>
      </c>
      <c r="C4329" t="s">
        <v>5042</v>
      </c>
      <c r="E4329" t="s">
        <v>5043</v>
      </c>
    </row>
    <row r="4330" spans="1:6">
      <c r="A4330" t="s">
        <v>8498</v>
      </c>
      <c r="B4330" t="s">
        <v>21329</v>
      </c>
      <c r="C4330" t="s">
        <v>5042</v>
      </c>
      <c r="E4330" t="s">
        <v>8499</v>
      </c>
    </row>
    <row r="4331" spans="1:6">
      <c r="A4331" t="s">
        <v>10377</v>
      </c>
      <c r="B4331" t="s">
        <v>21590</v>
      </c>
      <c r="C4331" t="s">
        <v>5042</v>
      </c>
      <c r="D4331" t="s">
        <v>86</v>
      </c>
      <c r="E4331" t="s">
        <v>10378</v>
      </c>
      <c r="F4331" t="s">
        <v>513</v>
      </c>
    </row>
    <row r="4332" spans="1:6">
      <c r="A4332" t="s">
        <v>19724</v>
      </c>
      <c r="B4332" t="s">
        <v>21335</v>
      </c>
      <c r="C4332" t="s">
        <v>19725</v>
      </c>
      <c r="E4332" t="s">
        <v>1100</v>
      </c>
      <c r="F4332" t="s">
        <v>18262</v>
      </c>
    </row>
    <row r="4333" spans="1:6">
      <c r="A4333" t="s">
        <v>16801</v>
      </c>
      <c r="B4333" t="s">
        <v>21333</v>
      </c>
      <c r="C4333" t="s">
        <v>16802</v>
      </c>
      <c r="D4333" t="s">
        <v>8760</v>
      </c>
      <c r="E4333" t="s">
        <v>16803</v>
      </c>
      <c r="F4333" t="s">
        <v>16804</v>
      </c>
    </row>
    <row r="4334" spans="1:6">
      <c r="A4334" t="s">
        <v>9522</v>
      </c>
      <c r="B4334" t="s">
        <v>21329</v>
      </c>
      <c r="C4334" t="s">
        <v>9523</v>
      </c>
      <c r="D4334" t="s">
        <v>4196</v>
      </c>
      <c r="E4334" t="s">
        <v>9524</v>
      </c>
      <c r="F4334" t="s">
        <v>9525</v>
      </c>
    </row>
    <row r="4335" spans="1:6">
      <c r="A4335" t="s">
        <v>13674</v>
      </c>
      <c r="B4335" t="s">
        <v>21628</v>
      </c>
      <c r="C4335" t="s">
        <v>9523</v>
      </c>
      <c r="E4335" t="s">
        <v>13675</v>
      </c>
    </row>
    <row r="4336" spans="1:6">
      <c r="A4336" t="s">
        <v>13621</v>
      </c>
      <c r="B4336" t="s">
        <v>21628</v>
      </c>
      <c r="C4336" t="s">
        <v>13622</v>
      </c>
      <c r="D4336" t="s">
        <v>13623</v>
      </c>
      <c r="E4336" t="s">
        <v>13624</v>
      </c>
    </row>
    <row r="4337" spans="1:6">
      <c r="A4337" t="s">
        <v>4996</v>
      </c>
      <c r="B4337" t="s">
        <v>21401</v>
      </c>
      <c r="C4337" t="s">
        <v>2750</v>
      </c>
      <c r="D4337" t="s">
        <v>4436</v>
      </c>
      <c r="E4337" t="s">
        <v>4997</v>
      </c>
    </row>
    <row r="4338" spans="1:6">
      <c r="A4338" t="s">
        <v>7252</v>
      </c>
      <c r="B4338" t="s">
        <v>21500</v>
      </c>
      <c r="C4338" t="s">
        <v>2750</v>
      </c>
      <c r="D4338" t="s">
        <v>113</v>
      </c>
      <c r="E4338" t="s">
        <v>7253</v>
      </c>
    </row>
    <row r="4339" spans="1:6">
      <c r="A4339" t="s">
        <v>8299</v>
      </c>
      <c r="B4339" t="s">
        <v>21537</v>
      </c>
      <c r="C4339" t="s">
        <v>2750</v>
      </c>
      <c r="D4339" t="s">
        <v>2751</v>
      </c>
      <c r="E4339" t="s">
        <v>2752</v>
      </c>
      <c r="F4339" t="s">
        <v>2753</v>
      </c>
    </row>
    <row r="4340" spans="1:6">
      <c r="A4340" t="s">
        <v>11052</v>
      </c>
      <c r="B4340" t="s">
        <v>21601</v>
      </c>
      <c r="C4340" t="s">
        <v>11053</v>
      </c>
      <c r="D4340" t="s">
        <v>11054</v>
      </c>
      <c r="E4340" t="s">
        <v>11055</v>
      </c>
      <c r="F4340" t="s">
        <v>11056</v>
      </c>
    </row>
    <row r="4341" spans="1:6">
      <c r="A4341" t="s">
        <v>6351</v>
      </c>
      <c r="B4341" t="s">
        <v>21471</v>
      </c>
      <c r="C4341" t="s">
        <v>6352</v>
      </c>
      <c r="D4341" t="s">
        <v>2569</v>
      </c>
      <c r="E4341" t="s">
        <v>6353</v>
      </c>
      <c r="F4341" t="s">
        <v>2570</v>
      </c>
    </row>
    <row r="4342" spans="1:6">
      <c r="A4342" t="s">
        <v>9452</v>
      </c>
      <c r="B4342" t="s">
        <v>21329</v>
      </c>
      <c r="C4342" t="s">
        <v>6352</v>
      </c>
      <c r="E4342" t="s">
        <v>2440</v>
      </c>
    </row>
    <row r="4343" spans="1:6">
      <c r="A4343" t="s">
        <v>7263</v>
      </c>
      <c r="B4343" t="s">
        <v>21500</v>
      </c>
      <c r="C4343" t="s">
        <v>7264</v>
      </c>
      <c r="D4343" t="s">
        <v>113</v>
      </c>
      <c r="E4343" t="s">
        <v>7265</v>
      </c>
      <c r="F4343" t="s">
        <v>7266</v>
      </c>
    </row>
    <row r="4344" spans="1:6">
      <c r="A4344" t="s">
        <v>17393</v>
      </c>
      <c r="B4344" t="s">
        <v>21333</v>
      </c>
      <c r="C4344" t="s">
        <v>7264</v>
      </c>
      <c r="D4344" t="s">
        <v>5694</v>
      </c>
      <c r="E4344" t="s">
        <v>17394</v>
      </c>
    </row>
    <row r="4345" spans="1:6">
      <c r="A4345" t="s">
        <v>17695</v>
      </c>
      <c r="B4345" t="s">
        <v>21333</v>
      </c>
      <c r="C4345" t="s">
        <v>7264</v>
      </c>
      <c r="D4345" t="s">
        <v>17696</v>
      </c>
      <c r="E4345" t="s">
        <v>17697</v>
      </c>
    </row>
    <row r="4346" spans="1:6">
      <c r="A4346" t="s">
        <v>16157</v>
      </c>
      <c r="B4346" t="s">
        <v>21333</v>
      </c>
      <c r="C4346" t="s">
        <v>16158</v>
      </c>
      <c r="D4346" t="s">
        <v>16159</v>
      </c>
      <c r="E4346" t="s">
        <v>16160</v>
      </c>
      <c r="F4346" t="s">
        <v>16161</v>
      </c>
    </row>
    <row r="4347" spans="1:6">
      <c r="A4347" t="s">
        <v>1077</v>
      </c>
      <c r="B4347" t="s">
        <v>21330</v>
      </c>
      <c r="C4347" t="s">
        <v>1078</v>
      </c>
      <c r="E4347" t="s">
        <v>1079</v>
      </c>
      <c r="F4347" t="s">
        <v>1080</v>
      </c>
    </row>
    <row r="4348" spans="1:6">
      <c r="A4348" t="s">
        <v>18135</v>
      </c>
      <c r="B4348" t="s">
        <v>21334</v>
      </c>
      <c r="C4348" t="s">
        <v>18136</v>
      </c>
      <c r="D4348" t="s">
        <v>18137</v>
      </c>
      <c r="E4348" t="s">
        <v>18138</v>
      </c>
    </row>
    <row r="4349" spans="1:6">
      <c r="A4349" t="s">
        <v>13394</v>
      </c>
      <c r="B4349" t="s">
        <v>21628</v>
      </c>
      <c r="C4349" t="s">
        <v>13395</v>
      </c>
      <c r="D4349" t="s">
        <v>13396</v>
      </c>
      <c r="E4349" t="s">
        <v>13397</v>
      </c>
      <c r="F4349" t="s">
        <v>13398</v>
      </c>
    </row>
    <row r="4350" spans="1:6">
      <c r="A4350" t="s">
        <v>1194</v>
      </c>
      <c r="B4350" t="s">
        <v>21330</v>
      </c>
      <c r="C4350" t="s">
        <v>1195</v>
      </c>
      <c r="E4350" t="s">
        <v>1196</v>
      </c>
    </row>
    <row r="4351" spans="1:6">
      <c r="A4351" t="s">
        <v>9791</v>
      </c>
      <c r="B4351" t="s">
        <v>21572</v>
      </c>
      <c r="C4351" t="s">
        <v>9792</v>
      </c>
      <c r="D4351" t="s">
        <v>3563</v>
      </c>
      <c r="E4351" t="s">
        <v>9793</v>
      </c>
    </row>
    <row r="4352" spans="1:6">
      <c r="A4352" t="s">
        <v>13324</v>
      </c>
      <c r="B4352" t="s">
        <v>21628</v>
      </c>
      <c r="C4352" t="s">
        <v>13325</v>
      </c>
      <c r="D4352" t="s">
        <v>13326</v>
      </c>
      <c r="E4352" t="s">
        <v>13327</v>
      </c>
      <c r="F4352" t="s">
        <v>13328</v>
      </c>
    </row>
    <row r="4353" spans="1:6">
      <c r="A4353" t="s">
        <v>8730</v>
      </c>
      <c r="B4353" t="s">
        <v>21329</v>
      </c>
      <c r="C4353" t="s">
        <v>1330</v>
      </c>
      <c r="E4353" t="s">
        <v>2440</v>
      </c>
    </row>
    <row r="4354" spans="1:6">
      <c r="A4354" t="s">
        <v>1329</v>
      </c>
      <c r="B4354" t="s">
        <v>21330</v>
      </c>
      <c r="C4354" t="s">
        <v>1330</v>
      </c>
      <c r="E4354" t="s">
        <v>1331</v>
      </c>
    </row>
    <row r="4355" spans="1:6">
      <c r="A4355" t="s">
        <v>8209</v>
      </c>
      <c r="B4355" t="s">
        <v>21532</v>
      </c>
      <c r="C4355" t="s">
        <v>2733</v>
      </c>
      <c r="E4355" t="s">
        <v>8210</v>
      </c>
    </row>
    <row r="4356" spans="1:6">
      <c r="A4356" t="s">
        <v>2732</v>
      </c>
      <c r="B4356" t="s">
        <v>21336</v>
      </c>
      <c r="C4356" t="s">
        <v>2733</v>
      </c>
      <c r="D4356" t="s">
        <v>2734</v>
      </c>
      <c r="E4356" t="s">
        <v>2735</v>
      </c>
      <c r="F4356" t="s">
        <v>2736</v>
      </c>
    </row>
    <row r="4357" spans="1:6">
      <c r="A4357" t="s">
        <v>972</v>
      </c>
      <c r="B4357" t="s">
        <v>21330</v>
      </c>
      <c r="C4357" t="s">
        <v>973</v>
      </c>
      <c r="E4357" t="s">
        <v>974</v>
      </c>
    </row>
    <row r="4358" spans="1:6">
      <c r="A4358" t="s">
        <v>9008</v>
      </c>
      <c r="B4358" t="s">
        <v>21546</v>
      </c>
      <c r="C4358" t="s">
        <v>973</v>
      </c>
      <c r="E4358" t="s">
        <v>9009</v>
      </c>
    </row>
    <row r="4359" spans="1:6">
      <c r="A4359" t="s">
        <v>18189</v>
      </c>
      <c r="B4359" t="s">
        <v>21334</v>
      </c>
      <c r="C4359" t="s">
        <v>973</v>
      </c>
      <c r="D4359" t="s">
        <v>733</v>
      </c>
      <c r="E4359" t="s">
        <v>18190</v>
      </c>
    </row>
    <row r="4360" spans="1:6">
      <c r="A4360" t="s">
        <v>10024</v>
      </c>
      <c r="B4360" t="s">
        <v>21577</v>
      </c>
      <c r="C4360" t="s">
        <v>10025</v>
      </c>
      <c r="E4360" t="s">
        <v>10026</v>
      </c>
    </row>
    <row r="4361" spans="1:6">
      <c r="A4361" t="s">
        <v>19375</v>
      </c>
      <c r="B4361" t="s">
        <v>21335</v>
      </c>
      <c r="C4361" t="s">
        <v>10025</v>
      </c>
      <c r="E4361" t="s">
        <v>18345</v>
      </c>
    </row>
    <row r="4362" spans="1:6">
      <c r="A4362" t="s">
        <v>529</v>
      </c>
      <c r="B4362" t="s">
        <v>21330</v>
      </c>
      <c r="C4362" t="s">
        <v>530</v>
      </c>
      <c r="D4362" t="s">
        <v>86</v>
      </c>
      <c r="E4362" t="s">
        <v>531</v>
      </c>
    </row>
    <row r="4363" spans="1:6">
      <c r="A4363" t="s">
        <v>16460</v>
      </c>
      <c r="B4363" t="s">
        <v>21333</v>
      </c>
      <c r="C4363" t="s">
        <v>530</v>
      </c>
      <c r="E4363" t="s">
        <v>14751</v>
      </c>
    </row>
    <row r="4364" spans="1:6">
      <c r="A4364" t="s">
        <v>8908</v>
      </c>
      <c r="B4364" t="s">
        <v>21329</v>
      </c>
      <c r="C4364" t="s">
        <v>8909</v>
      </c>
      <c r="D4364" t="s">
        <v>2457</v>
      </c>
      <c r="E4364" t="s">
        <v>8910</v>
      </c>
      <c r="F4364" t="s">
        <v>8911</v>
      </c>
    </row>
    <row r="4365" spans="1:6">
      <c r="A4365" t="s">
        <v>18462</v>
      </c>
      <c r="B4365" t="s">
        <v>21335</v>
      </c>
      <c r="C4365" t="s">
        <v>18463</v>
      </c>
      <c r="E4365" t="s">
        <v>18323</v>
      </c>
    </row>
    <row r="4366" spans="1:6">
      <c r="A4366" t="s">
        <v>10355</v>
      </c>
      <c r="B4366" t="s">
        <v>21590</v>
      </c>
      <c r="C4366" t="s">
        <v>10356</v>
      </c>
      <c r="D4366" t="s">
        <v>511</v>
      </c>
      <c r="E4366" t="s">
        <v>531</v>
      </c>
    </row>
    <row r="4367" spans="1:6">
      <c r="A4367" t="s">
        <v>4834</v>
      </c>
      <c r="B4367" t="s">
        <v>21401</v>
      </c>
      <c r="C4367" t="s">
        <v>4835</v>
      </c>
      <c r="D4367" t="s">
        <v>4681</v>
      </c>
      <c r="E4367" t="s">
        <v>4836</v>
      </c>
    </row>
    <row r="4368" spans="1:6">
      <c r="A4368" t="s">
        <v>19834</v>
      </c>
      <c r="B4368" t="s">
        <v>21335</v>
      </c>
      <c r="C4368" t="s">
        <v>4835</v>
      </c>
      <c r="E4368" t="s">
        <v>18252</v>
      </c>
    </row>
    <row r="4369" spans="1:6">
      <c r="A4369" t="s">
        <v>17828</v>
      </c>
      <c r="B4369" t="s">
        <v>21334</v>
      </c>
      <c r="C4369" t="s">
        <v>17829</v>
      </c>
      <c r="E4369" t="s">
        <v>17830</v>
      </c>
    </row>
    <row r="4370" spans="1:6">
      <c r="A4370" t="s">
        <v>4774</v>
      </c>
      <c r="B4370" t="s">
        <v>21401</v>
      </c>
      <c r="C4370" t="s">
        <v>4775</v>
      </c>
      <c r="E4370" t="s">
        <v>4776</v>
      </c>
    </row>
    <row r="4371" spans="1:6">
      <c r="A4371" t="s">
        <v>4721</v>
      </c>
      <c r="B4371" t="s">
        <v>21401</v>
      </c>
      <c r="C4371" t="s">
        <v>4722</v>
      </c>
      <c r="E4371" t="s">
        <v>4723</v>
      </c>
    </row>
    <row r="4372" spans="1:6">
      <c r="A4372" t="s">
        <v>20547</v>
      </c>
      <c r="B4372" t="s">
        <v>21323</v>
      </c>
      <c r="C4372" t="s">
        <v>20548</v>
      </c>
      <c r="E4372" t="s">
        <v>3157</v>
      </c>
    </row>
    <row r="4373" spans="1:6">
      <c r="A4373" t="s">
        <v>13236</v>
      </c>
      <c r="B4373" t="s">
        <v>21628</v>
      </c>
      <c r="C4373" t="s">
        <v>13237</v>
      </c>
      <c r="D4373" t="s">
        <v>13238</v>
      </c>
      <c r="E4373" t="s">
        <v>13239</v>
      </c>
    </row>
    <row r="4374" spans="1:6">
      <c r="A4374" t="s">
        <v>10887</v>
      </c>
      <c r="B4374" t="s">
        <v>21601</v>
      </c>
      <c r="C4374" t="s">
        <v>10888</v>
      </c>
      <c r="D4374" t="s">
        <v>10889</v>
      </c>
      <c r="E4374" t="s">
        <v>10890</v>
      </c>
      <c r="F4374" t="s">
        <v>10891</v>
      </c>
    </row>
    <row r="4375" spans="1:6">
      <c r="A4375" t="s">
        <v>16407</v>
      </c>
      <c r="B4375" t="s">
        <v>21333</v>
      </c>
      <c r="C4375" t="s">
        <v>10888</v>
      </c>
      <c r="D4375" t="s">
        <v>15046</v>
      </c>
      <c r="E4375" t="s">
        <v>16408</v>
      </c>
    </row>
    <row r="4376" spans="1:6">
      <c r="A4376" t="s">
        <v>12772</v>
      </c>
      <c r="B4376" t="s">
        <v>21626</v>
      </c>
      <c r="C4376" t="s">
        <v>12773</v>
      </c>
      <c r="D4376" t="s">
        <v>12774</v>
      </c>
      <c r="E4376" t="s">
        <v>12775</v>
      </c>
      <c r="F4376" t="s">
        <v>12776</v>
      </c>
    </row>
    <row r="4377" spans="1:6">
      <c r="A4377" t="s">
        <v>5428</v>
      </c>
      <c r="B4377" t="s">
        <v>21326</v>
      </c>
      <c r="C4377" t="s">
        <v>2416</v>
      </c>
      <c r="E4377" t="s">
        <v>5429</v>
      </c>
    </row>
    <row r="4378" spans="1:6">
      <c r="A4378" t="s">
        <v>2415</v>
      </c>
      <c r="B4378" t="s">
        <v>21330</v>
      </c>
      <c r="C4378" t="s">
        <v>2416</v>
      </c>
      <c r="E4378" t="s">
        <v>2417</v>
      </c>
    </row>
    <row r="4379" spans="1:6">
      <c r="A4379" t="s">
        <v>11082</v>
      </c>
      <c r="B4379" t="s">
        <v>21601</v>
      </c>
      <c r="C4379" t="s">
        <v>1867</v>
      </c>
      <c r="D4379" t="s">
        <v>2457</v>
      </c>
      <c r="E4379" t="s">
        <v>11083</v>
      </c>
      <c r="F4379" t="s">
        <v>11084</v>
      </c>
    </row>
    <row r="4380" spans="1:6">
      <c r="A4380" t="s">
        <v>1866</v>
      </c>
      <c r="B4380" t="s">
        <v>21330</v>
      </c>
      <c r="C4380" t="s">
        <v>1867</v>
      </c>
      <c r="D4380" t="s">
        <v>898</v>
      </c>
      <c r="E4380" t="s">
        <v>1868</v>
      </c>
    </row>
    <row r="4381" spans="1:6">
      <c r="A4381" t="s">
        <v>8480</v>
      </c>
      <c r="B4381" t="s">
        <v>21547</v>
      </c>
      <c r="C4381" t="s">
        <v>8481</v>
      </c>
      <c r="D4381" t="s">
        <v>8482</v>
      </c>
      <c r="E4381" t="s">
        <v>8483</v>
      </c>
      <c r="F4381" t="s">
        <v>8484</v>
      </c>
    </row>
    <row r="4382" spans="1:6">
      <c r="A4382" t="s">
        <v>6590</v>
      </c>
      <c r="B4382" t="s">
        <v>21484</v>
      </c>
      <c r="C4382" t="s">
        <v>2688</v>
      </c>
      <c r="D4382" t="s">
        <v>2689</v>
      </c>
      <c r="E4382" t="s">
        <v>2690</v>
      </c>
      <c r="F4382" t="s">
        <v>2691</v>
      </c>
    </row>
    <row r="4383" spans="1:6">
      <c r="A4383" t="s">
        <v>13165</v>
      </c>
      <c r="B4383" t="s">
        <v>21628</v>
      </c>
      <c r="C4383" t="s">
        <v>2688</v>
      </c>
      <c r="D4383" t="s">
        <v>13166</v>
      </c>
      <c r="E4383" t="s">
        <v>13167</v>
      </c>
      <c r="F4383" t="s">
        <v>13168</v>
      </c>
    </row>
    <row r="4384" spans="1:6">
      <c r="A4384" t="s">
        <v>15962</v>
      </c>
      <c r="B4384" t="s">
        <v>21333</v>
      </c>
      <c r="C4384" t="s">
        <v>2688</v>
      </c>
      <c r="D4384" t="s">
        <v>15631</v>
      </c>
      <c r="E4384" t="s">
        <v>15963</v>
      </c>
    </row>
    <row r="4385" spans="1:6">
      <c r="A4385" t="s">
        <v>20859</v>
      </c>
      <c r="B4385" t="s">
        <v>21350</v>
      </c>
      <c r="C4385" t="s">
        <v>20860</v>
      </c>
      <c r="D4385" t="s">
        <v>8402</v>
      </c>
      <c r="E4385" t="s">
        <v>20861</v>
      </c>
      <c r="F4385" t="s">
        <v>20862</v>
      </c>
    </row>
    <row r="4386" spans="1:6">
      <c r="A4386" t="s">
        <v>7111</v>
      </c>
      <c r="B4386" t="s">
        <v>21499</v>
      </c>
      <c r="C4386" t="s">
        <v>7112</v>
      </c>
      <c r="D4386" t="s">
        <v>7113</v>
      </c>
      <c r="E4386" t="s">
        <v>7114</v>
      </c>
    </row>
    <row r="4387" spans="1:6">
      <c r="A4387" t="s">
        <v>9729</v>
      </c>
      <c r="B4387" t="s">
        <v>21566</v>
      </c>
      <c r="C4387" t="s">
        <v>7112</v>
      </c>
      <c r="D4387" t="s">
        <v>9721</v>
      </c>
      <c r="E4387" t="s">
        <v>9727</v>
      </c>
    </row>
    <row r="4388" spans="1:6">
      <c r="A4388" t="s">
        <v>8655</v>
      </c>
      <c r="B4388" t="s">
        <v>21329</v>
      </c>
      <c r="C4388" t="s">
        <v>8656</v>
      </c>
      <c r="E4388" t="s">
        <v>8657</v>
      </c>
    </row>
    <row r="4389" spans="1:6">
      <c r="A4389" t="s">
        <v>20824</v>
      </c>
      <c r="B4389" t="s">
        <v>21353</v>
      </c>
      <c r="C4389" t="s">
        <v>8083</v>
      </c>
      <c r="D4389" t="s">
        <v>8084</v>
      </c>
      <c r="E4389" t="s">
        <v>8085</v>
      </c>
      <c r="F4389" t="s">
        <v>8086</v>
      </c>
    </row>
    <row r="4390" spans="1:6">
      <c r="A4390" t="s">
        <v>10971</v>
      </c>
      <c r="B4390" t="s">
        <v>21601</v>
      </c>
      <c r="C4390" t="s">
        <v>8083</v>
      </c>
      <c r="E4390" t="s">
        <v>10972</v>
      </c>
      <c r="F4390" t="s">
        <v>10973</v>
      </c>
    </row>
    <row r="4391" spans="1:6">
      <c r="A4391" t="s">
        <v>18010</v>
      </c>
      <c r="B4391" t="s">
        <v>21334</v>
      </c>
      <c r="C4391" t="s">
        <v>8083</v>
      </c>
      <c r="D4391" t="s">
        <v>18011</v>
      </c>
      <c r="E4391" t="s">
        <v>18012</v>
      </c>
      <c r="F4391" t="s">
        <v>18013</v>
      </c>
    </row>
    <row r="4392" spans="1:6">
      <c r="A4392" t="s">
        <v>8400</v>
      </c>
      <c r="B4392" t="s">
        <v>21329</v>
      </c>
      <c r="C4392" t="s">
        <v>8401</v>
      </c>
      <c r="D4392" t="s">
        <v>8402</v>
      </c>
      <c r="E4392" t="s">
        <v>531</v>
      </c>
    </row>
    <row r="4393" spans="1:6">
      <c r="A4393" t="s">
        <v>7240</v>
      </c>
      <c r="B4393" t="s">
        <v>21500</v>
      </c>
      <c r="C4393" t="s">
        <v>7241</v>
      </c>
      <c r="D4393" t="s">
        <v>113</v>
      </c>
      <c r="E4393" t="s">
        <v>7242</v>
      </c>
    </row>
    <row r="4394" spans="1:6">
      <c r="A4394" t="s">
        <v>4679</v>
      </c>
      <c r="B4394" t="s">
        <v>21401</v>
      </c>
      <c r="C4394" t="s">
        <v>4680</v>
      </c>
      <c r="D4394" t="s">
        <v>4681</v>
      </c>
      <c r="E4394" t="s">
        <v>4682</v>
      </c>
    </row>
    <row r="4395" spans="1:6">
      <c r="A4395" t="s">
        <v>7341</v>
      </c>
      <c r="B4395" t="s">
        <v>21507</v>
      </c>
      <c r="C4395" t="s">
        <v>4680</v>
      </c>
      <c r="E4395" t="s">
        <v>7342</v>
      </c>
      <c r="F4395" t="s">
        <v>7343</v>
      </c>
    </row>
    <row r="4396" spans="1:6">
      <c r="A4396" t="s">
        <v>7450</v>
      </c>
      <c r="B4396" t="s">
        <v>21507</v>
      </c>
      <c r="C4396" t="s">
        <v>4680</v>
      </c>
      <c r="D4396" t="s">
        <v>7451</v>
      </c>
      <c r="E4396" t="s">
        <v>7452</v>
      </c>
      <c r="F4396" t="s">
        <v>7453</v>
      </c>
    </row>
    <row r="4397" spans="1:6">
      <c r="A4397" t="s">
        <v>10928</v>
      </c>
      <c r="B4397" t="s">
        <v>21601</v>
      </c>
      <c r="C4397" t="s">
        <v>4680</v>
      </c>
      <c r="D4397" t="s">
        <v>86</v>
      </c>
      <c r="E4397" t="s">
        <v>10929</v>
      </c>
      <c r="F4397" t="s">
        <v>10930</v>
      </c>
    </row>
    <row r="4398" spans="1:6">
      <c r="A4398" t="s">
        <v>16067</v>
      </c>
      <c r="B4398" t="s">
        <v>21333</v>
      </c>
      <c r="C4398" t="s">
        <v>4680</v>
      </c>
      <c r="E4398" t="s">
        <v>14222</v>
      </c>
    </row>
    <row r="4399" spans="1:6">
      <c r="A4399" t="s">
        <v>10867</v>
      </c>
      <c r="B4399" t="s">
        <v>21601</v>
      </c>
      <c r="C4399" t="s">
        <v>10868</v>
      </c>
      <c r="E4399" t="s">
        <v>10869</v>
      </c>
      <c r="F4399" t="s">
        <v>10870</v>
      </c>
    </row>
    <row r="4400" spans="1:6">
      <c r="A4400" t="s">
        <v>9106</v>
      </c>
      <c r="B4400" t="s">
        <v>21329</v>
      </c>
      <c r="C4400" t="s">
        <v>9107</v>
      </c>
      <c r="E4400" t="s">
        <v>9108</v>
      </c>
    </row>
    <row r="4401" spans="1:6">
      <c r="A4401" t="s">
        <v>17978</v>
      </c>
      <c r="B4401" t="s">
        <v>21334</v>
      </c>
      <c r="C4401" t="s">
        <v>17979</v>
      </c>
      <c r="D4401" t="s">
        <v>17980</v>
      </c>
      <c r="E4401" t="s">
        <v>17981</v>
      </c>
    </row>
    <row r="4402" spans="1:6">
      <c r="A4402" t="s">
        <v>17950</v>
      </c>
      <c r="B4402" t="s">
        <v>21334</v>
      </c>
      <c r="C4402" t="s">
        <v>17951</v>
      </c>
      <c r="E4402" t="s">
        <v>17952</v>
      </c>
    </row>
    <row r="4403" spans="1:6">
      <c r="A4403" t="s">
        <v>18404</v>
      </c>
      <c r="B4403" t="s">
        <v>21335</v>
      </c>
      <c r="C4403" t="s">
        <v>18405</v>
      </c>
      <c r="E4403" t="s">
        <v>18406</v>
      </c>
    </row>
    <row r="4404" spans="1:6">
      <c r="A4404" t="s">
        <v>9912</v>
      </c>
      <c r="B4404" t="s">
        <v>21572</v>
      </c>
      <c r="C4404" t="s">
        <v>9913</v>
      </c>
      <c r="E4404" t="s">
        <v>9914</v>
      </c>
    </row>
    <row r="4405" spans="1:6">
      <c r="A4405" t="s">
        <v>4637</v>
      </c>
      <c r="B4405" t="s">
        <v>21401</v>
      </c>
      <c r="C4405" t="s">
        <v>4638</v>
      </c>
      <c r="D4405" t="s">
        <v>4639</v>
      </c>
      <c r="E4405" t="s">
        <v>4640</v>
      </c>
    </row>
    <row r="4406" spans="1:6">
      <c r="A4406" t="s">
        <v>5417</v>
      </c>
      <c r="B4406" t="s">
        <v>21326</v>
      </c>
      <c r="C4406" t="s">
        <v>4638</v>
      </c>
      <c r="D4406" t="s">
        <v>5265</v>
      </c>
      <c r="E4406" t="s">
        <v>5418</v>
      </c>
    </row>
    <row r="4407" spans="1:6">
      <c r="A4407" t="s">
        <v>2644</v>
      </c>
      <c r="B4407" t="s">
        <v>21336</v>
      </c>
      <c r="C4407" t="s">
        <v>2645</v>
      </c>
      <c r="D4407" t="s">
        <v>2646</v>
      </c>
      <c r="E4407" t="s">
        <v>2647</v>
      </c>
      <c r="F4407" t="s">
        <v>2648</v>
      </c>
    </row>
    <row r="4408" spans="1:6">
      <c r="A4408" t="s">
        <v>4603</v>
      </c>
      <c r="B4408" t="s">
        <v>21401</v>
      </c>
      <c r="C4408" t="s">
        <v>4604</v>
      </c>
      <c r="D4408" t="s">
        <v>4605</v>
      </c>
      <c r="E4408" t="s">
        <v>4606</v>
      </c>
    </row>
    <row r="4409" spans="1:6">
      <c r="A4409" t="s">
        <v>18159</v>
      </c>
      <c r="B4409" t="s">
        <v>21334</v>
      </c>
      <c r="C4409" t="s">
        <v>18160</v>
      </c>
      <c r="E4409" t="s">
        <v>18161</v>
      </c>
    </row>
    <row r="4410" spans="1:6">
      <c r="A4410" t="s">
        <v>2148</v>
      </c>
      <c r="B4410" t="s">
        <v>21330</v>
      </c>
      <c r="C4410" t="s">
        <v>2149</v>
      </c>
      <c r="D4410" t="s">
        <v>86</v>
      </c>
      <c r="E4410" t="s">
        <v>2150</v>
      </c>
      <c r="F4410" t="s">
        <v>513</v>
      </c>
    </row>
    <row r="4411" spans="1:6">
      <c r="A4411" t="s">
        <v>9295</v>
      </c>
      <c r="B4411" t="s">
        <v>21329</v>
      </c>
      <c r="C4411" t="s">
        <v>9296</v>
      </c>
      <c r="D4411" t="s">
        <v>898</v>
      </c>
      <c r="E4411" t="s">
        <v>9297</v>
      </c>
      <c r="F4411" t="s">
        <v>9298</v>
      </c>
    </row>
    <row r="4412" spans="1:6">
      <c r="A4412" t="s">
        <v>10991</v>
      </c>
      <c r="B4412" t="s">
        <v>21601</v>
      </c>
      <c r="C4412" t="s">
        <v>1558</v>
      </c>
      <c r="D4412" t="s">
        <v>10992</v>
      </c>
      <c r="E4412" t="s">
        <v>10993</v>
      </c>
      <c r="F4412" t="s">
        <v>10994</v>
      </c>
    </row>
    <row r="4413" spans="1:6">
      <c r="A4413" t="s">
        <v>1557</v>
      </c>
      <c r="B4413" t="s">
        <v>21330</v>
      </c>
      <c r="C4413" t="s">
        <v>1558</v>
      </c>
      <c r="E4413" t="s">
        <v>1559</v>
      </c>
    </row>
    <row r="4414" spans="1:6">
      <c r="A4414" t="s">
        <v>4576</v>
      </c>
      <c r="B4414" t="s">
        <v>21401</v>
      </c>
      <c r="C4414" t="s">
        <v>4577</v>
      </c>
      <c r="E4414" t="s">
        <v>4578</v>
      </c>
    </row>
    <row r="4415" spans="1:6">
      <c r="A4415" t="s">
        <v>3713</v>
      </c>
      <c r="B4415" t="s">
        <v>21325</v>
      </c>
      <c r="C4415" t="s">
        <v>3714</v>
      </c>
      <c r="E4415" t="s">
        <v>3715</v>
      </c>
    </row>
    <row r="4416" spans="1:6">
      <c r="A4416" t="s">
        <v>8143</v>
      </c>
      <c r="B4416" t="s">
        <v>21536</v>
      </c>
      <c r="C4416" t="s">
        <v>2626</v>
      </c>
      <c r="D4416" t="s">
        <v>2627</v>
      </c>
      <c r="E4416" t="s">
        <v>2628</v>
      </c>
      <c r="F4416" t="s">
        <v>2629</v>
      </c>
    </row>
    <row r="4417" spans="1:12">
      <c r="A4417" t="s">
        <v>9603</v>
      </c>
      <c r="B4417" t="s">
        <v>21329</v>
      </c>
      <c r="C4417" t="s">
        <v>2626</v>
      </c>
      <c r="E4417" t="s">
        <v>9604</v>
      </c>
    </row>
    <row r="4418" spans="1:12">
      <c r="A4418" t="s">
        <v>10523</v>
      </c>
      <c r="B4418" t="s">
        <v>21595</v>
      </c>
      <c r="C4418" t="s">
        <v>2626</v>
      </c>
      <c r="D4418" t="s">
        <v>2627</v>
      </c>
      <c r="E4418" t="s">
        <v>10524</v>
      </c>
      <c r="F4418" t="s">
        <v>2629</v>
      </c>
    </row>
    <row r="4419" spans="1:12">
      <c r="A4419" t="s">
        <v>19620</v>
      </c>
      <c r="B4419" t="s">
        <v>21335</v>
      </c>
      <c r="C4419" t="s">
        <v>2626</v>
      </c>
      <c r="D4419" t="s">
        <v>2209</v>
      </c>
      <c r="E4419" t="s">
        <v>18260</v>
      </c>
    </row>
    <row r="4420" spans="1:12">
      <c r="A4420" t="s">
        <v>9621</v>
      </c>
      <c r="B4420" t="s">
        <v>21329</v>
      </c>
      <c r="C4420" t="s">
        <v>2667</v>
      </c>
      <c r="E4420" t="s">
        <v>8499</v>
      </c>
    </row>
    <row r="4421" spans="1:12">
      <c r="A4421" t="s">
        <v>10327</v>
      </c>
      <c r="B4421" t="s">
        <v>21590</v>
      </c>
      <c r="C4421" t="s">
        <v>2667</v>
      </c>
      <c r="E4421" t="s">
        <v>10328</v>
      </c>
      <c r="F4421" t="s">
        <v>10329</v>
      </c>
    </row>
    <row r="4422" spans="1:12">
      <c r="A4422" t="s">
        <v>18127</v>
      </c>
      <c r="B4422" t="s">
        <v>21334</v>
      </c>
      <c r="C4422" t="s">
        <v>2667</v>
      </c>
      <c r="D4422" t="s">
        <v>18128</v>
      </c>
      <c r="E4422" t="s">
        <v>18129</v>
      </c>
    </row>
    <row r="4423" spans="1:12">
      <c r="A4423" t="s">
        <v>2666</v>
      </c>
      <c r="B4423" t="s">
        <v>21336</v>
      </c>
      <c r="C4423" t="s">
        <v>2667</v>
      </c>
      <c r="D4423" t="s">
        <v>2646</v>
      </c>
      <c r="E4423" t="s">
        <v>2668</v>
      </c>
      <c r="F4423" t="s">
        <v>2669</v>
      </c>
    </row>
    <row r="4424" spans="1:12">
      <c r="A4424" t="s">
        <v>2908</v>
      </c>
      <c r="B4424" t="s">
        <v>21646</v>
      </c>
      <c r="C4424" t="s">
        <v>2667</v>
      </c>
      <c r="D4424" t="s">
        <v>2865</v>
      </c>
      <c r="E4424" t="s">
        <v>2909</v>
      </c>
    </row>
    <row r="4425" spans="1:12">
      <c r="A4425" t="s">
        <v>10312</v>
      </c>
      <c r="B4425" t="s">
        <v>21590</v>
      </c>
      <c r="C4425" t="s">
        <v>10313</v>
      </c>
      <c r="D4425" t="s">
        <v>2457</v>
      </c>
      <c r="E4425" t="s">
        <v>10314</v>
      </c>
      <c r="F4425" t="s">
        <v>10315</v>
      </c>
    </row>
    <row r="4426" spans="1:12">
      <c r="A4426" t="s">
        <v>225</v>
      </c>
      <c r="B4426" t="s">
        <v>21629</v>
      </c>
      <c r="C4426" t="s">
        <v>226</v>
      </c>
      <c r="D4426" t="s">
        <v>227</v>
      </c>
      <c r="E4426" t="s">
        <v>228</v>
      </c>
      <c r="F4426" t="s">
        <v>229</v>
      </c>
      <c r="G4426" t="s">
        <v>230</v>
      </c>
      <c r="H4426" t="s">
        <v>231</v>
      </c>
      <c r="I4426" t="s">
        <v>232</v>
      </c>
      <c r="J4426" t="s">
        <v>233</v>
      </c>
      <c r="K4426" t="s">
        <v>232</v>
      </c>
      <c r="L4426" t="s">
        <v>234</v>
      </c>
    </row>
    <row r="4427" spans="1:12">
      <c r="A4427" t="s">
        <v>20733</v>
      </c>
      <c r="B4427" t="s">
        <v>21350</v>
      </c>
      <c r="C4427" t="s">
        <v>8722</v>
      </c>
      <c r="E4427" t="s">
        <v>20734</v>
      </c>
    </row>
    <row r="4428" spans="1:12">
      <c r="A4428" t="s">
        <v>8721</v>
      </c>
      <c r="B4428" t="s">
        <v>21329</v>
      </c>
      <c r="C4428" t="s">
        <v>8722</v>
      </c>
      <c r="E4428" t="s">
        <v>8723</v>
      </c>
    </row>
    <row r="4429" spans="1:12">
      <c r="A4429" t="s">
        <v>18114</v>
      </c>
      <c r="B4429" t="s">
        <v>21334</v>
      </c>
      <c r="C4429" t="s">
        <v>8722</v>
      </c>
      <c r="D4429" t="s">
        <v>18115</v>
      </c>
      <c r="E4429" t="s">
        <v>18116</v>
      </c>
    </row>
    <row r="4430" spans="1:12">
      <c r="A4430" t="s">
        <v>8468</v>
      </c>
      <c r="B4430" t="s">
        <v>21329</v>
      </c>
      <c r="C4430" t="s">
        <v>8469</v>
      </c>
      <c r="E4430" t="s">
        <v>2440</v>
      </c>
      <c r="F4430" t="s">
        <v>8470</v>
      </c>
    </row>
    <row r="4431" spans="1:12">
      <c r="A4431" t="s">
        <v>1102</v>
      </c>
      <c r="B4431" t="s">
        <v>21330</v>
      </c>
      <c r="C4431" t="s">
        <v>1103</v>
      </c>
      <c r="D4431" t="s">
        <v>511</v>
      </c>
      <c r="E4431" t="s">
        <v>1104</v>
      </c>
      <c r="F4431" t="s">
        <v>513</v>
      </c>
    </row>
    <row r="4432" spans="1:12">
      <c r="A4432" t="s">
        <v>9513</v>
      </c>
      <c r="B4432" t="s">
        <v>21329</v>
      </c>
      <c r="C4432" t="s">
        <v>1103</v>
      </c>
      <c r="E4432" t="s">
        <v>3654</v>
      </c>
    </row>
    <row r="4433" spans="1:6">
      <c r="A4433" t="s">
        <v>4540</v>
      </c>
      <c r="B4433" t="s">
        <v>21401</v>
      </c>
      <c r="C4433" t="s">
        <v>4541</v>
      </c>
      <c r="E4433" t="s">
        <v>4330</v>
      </c>
    </row>
    <row r="4434" spans="1:6">
      <c r="A4434" t="s">
        <v>18566</v>
      </c>
      <c r="B4434" t="s">
        <v>21335</v>
      </c>
      <c r="C4434" t="s">
        <v>18567</v>
      </c>
      <c r="E4434" t="s">
        <v>18300</v>
      </c>
    </row>
    <row r="4435" spans="1:6">
      <c r="A4435" t="s">
        <v>9587</v>
      </c>
      <c r="B4435" t="s">
        <v>21329</v>
      </c>
      <c r="C4435" t="s">
        <v>9588</v>
      </c>
      <c r="E4435" t="s">
        <v>9589</v>
      </c>
    </row>
    <row r="4436" spans="1:6">
      <c r="A4436" t="s">
        <v>12291</v>
      </c>
      <c r="B4436" t="s">
        <v>21332</v>
      </c>
      <c r="C4436" t="s">
        <v>12292</v>
      </c>
      <c r="E4436" t="s">
        <v>11675</v>
      </c>
    </row>
    <row r="4437" spans="1:6">
      <c r="A4437" t="s">
        <v>17774</v>
      </c>
      <c r="B4437" t="s">
        <v>21333</v>
      </c>
      <c r="C4437" t="s">
        <v>12292</v>
      </c>
      <c r="E4437" t="s">
        <v>17775</v>
      </c>
    </row>
    <row r="4438" spans="1:6">
      <c r="A4438" t="s">
        <v>1319</v>
      </c>
      <c r="B4438" t="s">
        <v>21330</v>
      </c>
      <c r="C4438" t="s">
        <v>1320</v>
      </c>
      <c r="D4438" t="s">
        <v>719</v>
      </c>
      <c r="E4438" t="s">
        <v>1321</v>
      </c>
    </row>
    <row r="4439" spans="1:6">
      <c r="A4439" t="s">
        <v>11149</v>
      </c>
      <c r="B4439" t="s">
        <v>21601</v>
      </c>
      <c r="C4439" t="s">
        <v>11150</v>
      </c>
      <c r="E4439" t="s">
        <v>11151</v>
      </c>
      <c r="F4439" t="s">
        <v>11152</v>
      </c>
    </row>
    <row r="4440" spans="1:6">
      <c r="A4440" t="s">
        <v>15440</v>
      </c>
      <c r="B4440" t="s">
        <v>21333</v>
      </c>
      <c r="C4440" t="s">
        <v>11150</v>
      </c>
      <c r="E4440" t="s">
        <v>15441</v>
      </c>
    </row>
    <row r="4441" spans="1:6">
      <c r="A4441" t="s">
        <v>509</v>
      </c>
      <c r="B4441" t="s">
        <v>21330</v>
      </c>
      <c r="C4441" t="s">
        <v>510</v>
      </c>
      <c r="D4441" t="s">
        <v>511</v>
      </c>
      <c r="E4441" t="s">
        <v>512</v>
      </c>
      <c r="F4441" t="s">
        <v>513</v>
      </c>
    </row>
    <row r="4442" spans="1:6">
      <c r="A4442" t="s">
        <v>8982</v>
      </c>
      <c r="B4442" t="s">
        <v>21547</v>
      </c>
      <c r="C4442" t="s">
        <v>8983</v>
      </c>
      <c r="E4442" t="s">
        <v>8984</v>
      </c>
      <c r="F4442" t="s">
        <v>8985</v>
      </c>
    </row>
    <row r="4443" spans="1:6">
      <c r="A4443" t="s">
        <v>9440</v>
      </c>
      <c r="B4443" t="s">
        <v>21329</v>
      </c>
      <c r="C4443" t="s">
        <v>8983</v>
      </c>
      <c r="E4443" t="s">
        <v>9441</v>
      </c>
    </row>
    <row r="4444" spans="1:6">
      <c r="A4444" t="s">
        <v>11362</v>
      </c>
      <c r="B4444" t="s">
        <v>21331</v>
      </c>
      <c r="C4444" t="s">
        <v>8983</v>
      </c>
      <c r="E4444" t="s">
        <v>11363</v>
      </c>
    </row>
    <row r="4445" spans="1:6">
      <c r="A4445" t="s">
        <v>15039</v>
      </c>
      <c r="B4445" t="s">
        <v>21333</v>
      </c>
      <c r="C4445" t="s">
        <v>8983</v>
      </c>
      <c r="E4445" t="s">
        <v>15040</v>
      </c>
    </row>
    <row r="4446" spans="1:6">
      <c r="A4446" t="s">
        <v>4490</v>
      </c>
      <c r="B4446" t="s">
        <v>21401</v>
      </c>
      <c r="C4446" t="s">
        <v>2004</v>
      </c>
      <c r="D4446" t="s">
        <v>4491</v>
      </c>
      <c r="E4446" t="s">
        <v>4492</v>
      </c>
    </row>
    <row r="4447" spans="1:6">
      <c r="A4447" t="s">
        <v>14670</v>
      </c>
      <c r="B4447" t="s">
        <v>21333</v>
      </c>
      <c r="C4447" t="s">
        <v>2004</v>
      </c>
      <c r="D4447" t="s">
        <v>6413</v>
      </c>
      <c r="E4447" t="s">
        <v>14671</v>
      </c>
    </row>
    <row r="4448" spans="1:6">
      <c r="A4448" t="s">
        <v>2003</v>
      </c>
      <c r="B4448" t="s">
        <v>21330</v>
      </c>
      <c r="C4448" t="s">
        <v>2004</v>
      </c>
      <c r="D4448" t="s">
        <v>511</v>
      </c>
      <c r="E4448" t="s">
        <v>2005</v>
      </c>
      <c r="F4448" t="s">
        <v>2006</v>
      </c>
    </row>
    <row r="4449" spans="1:12">
      <c r="A4449" t="s">
        <v>9190</v>
      </c>
      <c r="B4449" t="s">
        <v>21329</v>
      </c>
      <c r="C4449" t="s">
        <v>2782</v>
      </c>
      <c r="D4449" t="s">
        <v>1458</v>
      </c>
      <c r="E4449" t="s">
        <v>9191</v>
      </c>
      <c r="F4449" t="s">
        <v>9192</v>
      </c>
    </row>
    <row r="4450" spans="1:12">
      <c r="A4450" t="s">
        <v>9726</v>
      </c>
      <c r="B4450" t="s">
        <v>21566</v>
      </c>
      <c r="C4450" t="s">
        <v>2782</v>
      </c>
      <c r="D4450" t="s">
        <v>9721</v>
      </c>
      <c r="E4450" t="s">
        <v>9727</v>
      </c>
      <c r="F4450" t="s">
        <v>9728</v>
      </c>
    </row>
    <row r="4451" spans="1:12">
      <c r="A4451" t="s">
        <v>2781</v>
      </c>
      <c r="B4451" t="s">
        <v>21336</v>
      </c>
      <c r="C4451" t="s">
        <v>2782</v>
      </c>
      <c r="E4451" t="s">
        <v>2783</v>
      </c>
      <c r="F4451" t="s">
        <v>2784</v>
      </c>
    </row>
    <row r="4452" spans="1:12">
      <c r="A4452" t="s">
        <v>21181</v>
      </c>
      <c r="B4452" t="s">
        <v>21364</v>
      </c>
      <c r="C4452" t="s">
        <v>2893</v>
      </c>
      <c r="D4452" t="s">
        <v>8077</v>
      </c>
      <c r="E4452" t="s">
        <v>8078</v>
      </c>
    </row>
    <row r="4453" spans="1:12">
      <c r="A4453" t="s">
        <v>9259</v>
      </c>
      <c r="B4453" t="s">
        <v>21329</v>
      </c>
      <c r="C4453" t="s">
        <v>2893</v>
      </c>
      <c r="E4453" t="s">
        <v>9260</v>
      </c>
    </row>
    <row r="4454" spans="1:12">
      <c r="A4454" t="s">
        <v>2892</v>
      </c>
      <c r="B4454" t="s">
        <v>21646</v>
      </c>
      <c r="C4454" t="s">
        <v>2893</v>
      </c>
      <c r="E4454" t="s">
        <v>2894</v>
      </c>
      <c r="F4454" t="s">
        <v>2895</v>
      </c>
    </row>
    <row r="4455" spans="1:12">
      <c r="A4455" t="s">
        <v>3420</v>
      </c>
      <c r="B4455" t="s">
        <v>21325</v>
      </c>
      <c r="C4455" t="s">
        <v>3421</v>
      </c>
      <c r="E4455" t="s">
        <v>3422</v>
      </c>
    </row>
    <row r="4456" spans="1:12">
      <c r="A4456" t="s">
        <v>4521</v>
      </c>
      <c r="B4456" t="s">
        <v>21401</v>
      </c>
      <c r="C4456" t="s">
        <v>3421</v>
      </c>
      <c r="D4456" t="s">
        <v>4522</v>
      </c>
      <c r="E4456" t="s">
        <v>4523</v>
      </c>
    </row>
    <row r="4457" spans="1:12">
      <c r="A4457" t="s">
        <v>19018</v>
      </c>
      <c r="B4457" t="s">
        <v>21335</v>
      </c>
      <c r="C4457" t="s">
        <v>3421</v>
      </c>
      <c r="E4457" t="s">
        <v>1423</v>
      </c>
    </row>
    <row r="4458" spans="1:12">
      <c r="A4458" t="s">
        <v>9866</v>
      </c>
      <c r="B4458" t="s">
        <v>21384</v>
      </c>
      <c r="C4458" t="s">
        <v>1986</v>
      </c>
      <c r="E4458" t="s">
        <v>1987</v>
      </c>
    </row>
    <row r="4459" spans="1:12">
      <c r="A4459" t="s">
        <v>8895</v>
      </c>
      <c r="B4459" t="s">
        <v>21329</v>
      </c>
      <c r="C4459" t="s">
        <v>8896</v>
      </c>
      <c r="E4459" t="s">
        <v>8499</v>
      </c>
    </row>
    <row r="4460" spans="1:12">
      <c r="A4460" t="s">
        <v>10682</v>
      </c>
      <c r="B4460" t="s">
        <v>21595</v>
      </c>
      <c r="C4460" t="s">
        <v>8896</v>
      </c>
      <c r="E4460" t="s">
        <v>10683</v>
      </c>
    </row>
    <row r="4461" spans="1:12">
      <c r="A4461" t="s">
        <v>1306</v>
      </c>
      <c r="B4461" t="s">
        <v>21404</v>
      </c>
      <c r="C4461" t="s">
        <v>1307</v>
      </c>
      <c r="E4461" t="s">
        <v>1308</v>
      </c>
      <c r="F4461" t="s">
        <v>1309</v>
      </c>
    </row>
    <row r="4462" spans="1:12">
      <c r="A4462" t="s">
        <v>9874</v>
      </c>
      <c r="B4462" t="s">
        <v>21384</v>
      </c>
      <c r="C4462" t="s">
        <v>2261</v>
      </c>
      <c r="E4462" t="s">
        <v>2262</v>
      </c>
    </row>
    <row r="4463" spans="1:12">
      <c r="A4463" t="s">
        <v>18002</v>
      </c>
      <c r="B4463" t="s">
        <v>21334</v>
      </c>
      <c r="C4463" t="s">
        <v>2261</v>
      </c>
      <c r="E4463" t="s">
        <v>18003</v>
      </c>
      <c r="F4463" t="s">
        <v>1443</v>
      </c>
      <c r="G4463" t="s">
        <v>18004</v>
      </c>
      <c r="H4463" t="s">
        <v>18005</v>
      </c>
      <c r="I4463" t="s">
        <v>18006</v>
      </c>
      <c r="J4463" t="s">
        <v>18007</v>
      </c>
      <c r="K4463" t="s">
        <v>2992</v>
      </c>
      <c r="L4463" t="s">
        <v>18008</v>
      </c>
    </row>
    <row r="4464" spans="1:12">
      <c r="A4464" t="s">
        <v>4428</v>
      </c>
      <c r="B4464" t="s">
        <v>21401</v>
      </c>
      <c r="C4464" t="s">
        <v>4429</v>
      </c>
      <c r="E4464" t="s">
        <v>4430</v>
      </c>
    </row>
    <row r="4465" spans="1:6">
      <c r="A4465" t="s">
        <v>18441</v>
      </c>
      <c r="B4465" t="s">
        <v>21335</v>
      </c>
      <c r="C4465" t="s">
        <v>18442</v>
      </c>
      <c r="E4465" t="s">
        <v>18300</v>
      </c>
    </row>
    <row r="4466" spans="1:6">
      <c r="A4466" t="s">
        <v>4373</v>
      </c>
      <c r="B4466" t="s">
        <v>21401</v>
      </c>
      <c r="C4466" t="s">
        <v>4374</v>
      </c>
      <c r="D4466" t="s">
        <v>4375</v>
      </c>
      <c r="E4466" t="s">
        <v>4376</v>
      </c>
    </row>
    <row r="4467" spans="1:6">
      <c r="A4467" t="s">
        <v>4291</v>
      </c>
      <c r="B4467" t="s">
        <v>21398</v>
      </c>
      <c r="C4467" t="s">
        <v>4292</v>
      </c>
      <c r="E4467" t="s">
        <v>4293</v>
      </c>
      <c r="F4467" t="s">
        <v>4294</v>
      </c>
    </row>
    <row r="4468" spans="1:6">
      <c r="A4468" t="s">
        <v>8187</v>
      </c>
      <c r="B4468" t="s">
        <v>21532</v>
      </c>
      <c r="C4468" t="s">
        <v>8188</v>
      </c>
      <c r="D4468" t="s">
        <v>8189</v>
      </c>
      <c r="E4468" t="s">
        <v>8190</v>
      </c>
    </row>
    <row r="4469" spans="1:6">
      <c r="A4469" t="s">
        <v>8251</v>
      </c>
      <c r="B4469" t="s">
        <v>21532</v>
      </c>
      <c r="C4469" t="s">
        <v>8252</v>
      </c>
      <c r="D4469" t="s">
        <v>8253</v>
      </c>
      <c r="E4469" t="s">
        <v>8254</v>
      </c>
      <c r="F4469" t="s">
        <v>8255</v>
      </c>
    </row>
    <row r="4470" spans="1:6">
      <c r="A4470" t="s">
        <v>6539</v>
      </c>
      <c r="B4470" t="s">
        <v>21480</v>
      </c>
      <c r="C4470" t="s">
        <v>6540</v>
      </c>
      <c r="E4470" t="s">
        <v>6541</v>
      </c>
    </row>
    <row r="4471" spans="1:6">
      <c r="A4471" t="s">
        <v>19857</v>
      </c>
      <c r="B4471" t="s">
        <v>21335</v>
      </c>
      <c r="C4471" t="s">
        <v>6540</v>
      </c>
      <c r="E4471" t="s">
        <v>19819</v>
      </c>
    </row>
    <row r="4472" spans="1:6">
      <c r="A4472" t="s">
        <v>9683</v>
      </c>
      <c r="B4472" t="s">
        <v>21329</v>
      </c>
      <c r="C4472" t="s">
        <v>1539</v>
      </c>
      <c r="E4472" t="s">
        <v>9684</v>
      </c>
      <c r="F4472" t="s">
        <v>9685</v>
      </c>
    </row>
    <row r="4473" spans="1:6">
      <c r="A4473" t="s">
        <v>1538</v>
      </c>
      <c r="B4473" t="s">
        <v>21330</v>
      </c>
      <c r="C4473" t="s">
        <v>1539</v>
      </c>
      <c r="E4473" t="s">
        <v>1540</v>
      </c>
    </row>
    <row r="4474" spans="1:6">
      <c r="A4474" t="s">
        <v>12956</v>
      </c>
      <c r="B4474" t="s">
        <v>21628</v>
      </c>
      <c r="C4474" t="s">
        <v>1539</v>
      </c>
      <c r="E4474" t="s">
        <v>12957</v>
      </c>
    </row>
    <row r="4475" spans="1:6">
      <c r="A4475" t="s">
        <v>10659</v>
      </c>
      <c r="B4475" t="s">
        <v>21595</v>
      </c>
      <c r="C4475" t="s">
        <v>10660</v>
      </c>
      <c r="E4475" t="s">
        <v>10661</v>
      </c>
    </row>
    <row r="4476" spans="1:6">
      <c r="A4476" t="s">
        <v>20573</v>
      </c>
      <c r="B4476" t="s">
        <v>21323</v>
      </c>
      <c r="C4476" t="s">
        <v>10660</v>
      </c>
      <c r="E4476" t="s">
        <v>3157</v>
      </c>
    </row>
    <row r="4477" spans="1:6">
      <c r="A4477" t="s">
        <v>7234</v>
      </c>
      <c r="B4477" t="s">
        <v>21500</v>
      </c>
      <c r="C4477" t="s">
        <v>7235</v>
      </c>
      <c r="E4477" t="s">
        <v>7236</v>
      </c>
    </row>
    <row r="4478" spans="1:6">
      <c r="A4478" t="s">
        <v>10148</v>
      </c>
      <c r="B4478" t="s">
        <v>21583</v>
      </c>
      <c r="C4478" t="s">
        <v>7235</v>
      </c>
      <c r="E4478" t="s">
        <v>10149</v>
      </c>
      <c r="F4478" t="s">
        <v>10150</v>
      </c>
    </row>
    <row r="4479" spans="1:6">
      <c r="A4479" t="s">
        <v>10633</v>
      </c>
      <c r="B4479" t="s">
        <v>21595</v>
      </c>
      <c r="C4479" t="s">
        <v>7235</v>
      </c>
      <c r="E4479" t="s">
        <v>10634</v>
      </c>
    </row>
    <row r="4480" spans="1:6">
      <c r="A4480" t="s">
        <v>12892</v>
      </c>
      <c r="B4480" t="s">
        <v>21628</v>
      </c>
      <c r="C4480" t="s">
        <v>7235</v>
      </c>
      <c r="D4480" t="s">
        <v>12893</v>
      </c>
      <c r="E4480" t="s">
        <v>12894</v>
      </c>
      <c r="F4480" t="s">
        <v>12895</v>
      </c>
    </row>
    <row r="4481" spans="1:6">
      <c r="A4481" t="s">
        <v>1673</v>
      </c>
      <c r="B4481" t="s">
        <v>21330</v>
      </c>
      <c r="C4481" t="s">
        <v>1674</v>
      </c>
      <c r="E4481" t="s">
        <v>1675</v>
      </c>
    </row>
    <row r="4482" spans="1:6">
      <c r="A4482" t="s">
        <v>2583</v>
      </c>
      <c r="B4482" t="s">
        <v>21336</v>
      </c>
      <c r="C4482" t="s">
        <v>1674</v>
      </c>
      <c r="E4482" t="s">
        <v>2584</v>
      </c>
      <c r="F4482" t="s">
        <v>2585</v>
      </c>
    </row>
    <row r="4483" spans="1:6">
      <c r="A4483" t="s">
        <v>19622</v>
      </c>
      <c r="B4483" t="s">
        <v>21335</v>
      </c>
      <c r="C4483" t="s">
        <v>19623</v>
      </c>
      <c r="E4483" t="s">
        <v>1100</v>
      </c>
      <c r="F4483" t="s">
        <v>18262</v>
      </c>
    </row>
    <row r="4484" spans="1:6">
      <c r="A4484" t="s">
        <v>1849</v>
      </c>
      <c r="B4484" t="s">
        <v>21330</v>
      </c>
      <c r="C4484" t="s">
        <v>1850</v>
      </c>
      <c r="E4484" t="s">
        <v>1851</v>
      </c>
    </row>
    <row r="4485" spans="1:6">
      <c r="A4485" t="s">
        <v>6576</v>
      </c>
      <c r="B4485" t="s">
        <v>21480</v>
      </c>
      <c r="C4485" t="s">
        <v>6577</v>
      </c>
      <c r="D4485" t="s">
        <v>6578</v>
      </c>
      <c r="E4485" t="s">
        <v>6579</v>
      </c>
      <c r="F4485" t="s">
        <v>6580</v>
      </c>
    </row>
    <row r="4486" spans="1:6">
      <c r="A4486" t="s">
        <v>11270</v>
      </c>
      <c r="B4486" t="s">
        <v>21605</v>
      </c>
      <c r="C4486" t="s">
        <v>11271</v>
      </c>
      <c r="E4486" t="s">
        <v>11272</v>
      </c>
    </row>
    <row r="4487" spans="1:6">
      <c r="A4487" t="s">
        <v>5187</v>
      </c>
      <c r="B4487" t="s">
        <v>21405</v>
      </c>
      <c r="C4487" t="s">
        <v>5188</v>
      </c>
      <c r="E4487" t="s">
        <v>5137</v>
      </c>
    </row>
    <row r="4488" spans="1:6">
      <c r="A4488" t="s">
        <v>5079</v>
      </c>
      <c r="B4488" t="s">
        <v>21401</v>
      </c>
      <c r="C4488" t="s">
        <v>5080</v>
      </c>
      <c r="D4488" t="s">
        <v>4436</v>
      </c>
      <c r="E4488" t="s">
        <v>5081</v>
      </c>
    </row>
    <row r="4489" spans="1:6">
      <c r="A4489" t="s">
        <v>5343</v>
      </c>
      <c r="B4489" t="s">
        <v>21326</v>
      </c>
      <c r="C4489" t="s">
        <v>5344</v>
      </c>
      <c r="D4489" t="s">
        <v>5345</v>
      </c>
      <c r="E4489" t="s">
        <v>5346</v>
      </c>
    </row>
    <row r="4490" spans="1:6">
      <c r="A4490" t="s">
        <v>11361</v>
      </c>
      <c r="B4490" t="s">
        <v>21609</v>
      </c>
      <c r="C4490" t="s">
        <v>2390</v>
      </c>
      <c r="E4490" t="s">
        <v>2391</v>
      </c>
      <c r="F4490" t="s">
        <v>2392</v>
      </c>
    </row>
    <row r="4491" spans="1:6">
      <c r="A4491" t="s">
        <v>2545</v>
      </c>
      <c r="B4491" t="s">
        <v>21330</v>
      </c>
      <c r="C4491" t="s">
        <v>2390</v>
      </c>
      <c r="E4491" t="s">
        <v>1822</v>
      </c>
    </row>
    <row r="4492" spans="1:6">
      <c r="A4492" t="s">
        <v>17370</v>
      </c>
      <c r="B4492" t="s">
        <v>21333</v>
      </c>
      <c r="C4492" t="s">
        <v>17371</v>
      </c>
      <c r="D4492" t="s">
        <v>17372</v>
      </c>
      <c r="E4492" t="s">
        <v>17373</v>
      </c>
    </row>
    <row r="4493" spans="1:6">
      <c r="A4493" t="s">
        <v>7321</v>
      </c>
      <c r="B4493" t="s">
        <v>21507</v>
      </c>
      <c r="C4493" t="s">
        <v>7322</v>
      </c>
      <c r="E4493" t="s">
        <v>7323</v>
      </c>
    </row>
    <row r="4494" spans="1:6">
      <c r="A4494" t="s">
        <v>8063</v>
      </c>
      <c r="B4494" t="s">
        <v>21531</v>
      </c>
      <c r="C4494" t="s">
        <v>7322</v>
      </c>
      <c r="D4494" t="s">
        <v>8064</v>
      </c>
      <c r="E4494" t="s">
        <v>8065</v>
      </c>
      <c r="F4494" t="s">
        <v>513</v>
      </c>
    </row>
    <row r="4495" spans="1:6">
      <c r="A4495" t="s">
        <v>1170</v>
      </c>
      <c r="B4495" t="s">
        <v>21404</v>
      </c>
      <c r="C4495" t="s">
        <v>1171</v>
      </c>
      <c r="D4495" t="s">
        <v>733</v>
      </c>
      <c r="E4495" t="s">
        <v>1172</v>
      </c>
      <c r="F4495" t="s">
        <v>1173</v>
      </c>
    </row>
    <row r="4496" spans="1:6">
      <c r="A4496" t="s">
        <v>18174</v>
      </c>
      <c r="B4496" t="s">
        <v>21334</v>
      </c>
      <c r="C4496" t="s">
        <v>18175</v>
      </c>
      <c r="D4496" t="s">
        <v>898</v>
      </c>
      <c r="E4496" t="s">
        <v>18176</v>
      </c>
    </row>
    <row r="4497" spans="1:6">
      <c r="A4497" t="s">
        <v>18313</v>
      </c>
      <c r="B4497" t="s">
        <v>21335</v>
      </c>
      <c r="C4497" t="s">
        <v>18314</v>
      </c>
      <c r="E4497" t="s">
        <v>18315</v>
      </c>
    </row>
    <row r="4498" spans="1:6">
      <c r="A4498" t="s">
        <v>9665</v>
      </c>
      <c r="B4498" t="s">
        <v>21329</v>
      </c>
      <c r="C4498" t="s">
        <v>9666</v>
      </c>
      <c r="E4498" t="s">
        <v>8733</v>
      </c>
    </row>
    <row r="4499" spans="1:6">
      <c r="A4499" t="s">
        <v>8228</v>
      </c>
      <c r="B4499" t="s">
        <v>21532</v>
      </c>
      <c r="C4499" t="s">
        <v>8229</v>
      </c>
      <c r="E4499" t="s">
        <v>8230</v>
      </c>
      <c r="F4499" t="s">
        <v>8231</v>
      </c>
    </row>
    <row r="4500" spans="1:6">
      <c r="A4500" t="s">
        <v>942</v>
      </c>
      <c r="B4500" t="s">
        <v>21330</v>
      </c>
      <c r="C4500" t="s">
        <v>943</v>
      </c>
      <c r="E4500" t="s">
        <v>944</v>
      </c>
      <c r="F4500" t="s">
        <v>945</v>
      </c>
    </row>
    <row r="4501" spans="1:6">
      <c r="A4501" t="s">
        <v>2277</v>
      </c>
      <c r="B4501" t="s">
        <v>21330</v>
      </c>
      <c r="C4501" t="s">
        <v>2278</v>
      </c>
      <c r="E4501" t="s">
        <v>2279</v>
      </c>
    </row>
    <row r="4502" spans="1:6">
      <c r="A4502" t="s">
        <v>8549</v>
      </c>
      <c r="B4502" t="s">
        <v>21329</v>
      </c>
      <c r="C4502" t="s">
        <v>8550</v>
      </c>
      <c r="E4502" t="s">
        <v>8551</v>
      </c>
    </row>
    <row r="4503" spans="1:6">
      <c r="A4503" t="s">
        <v>10562</v>
      </c>
      <c r="B4503" t="s">
        <v>21595</v>
      </c>
      <c r="C4503" t="s">
        <v>10563</v>
      </c>
      <c r="D4503" t="s">
        <v>8204</v>
      </c>
      <c r="E4503" t="s">
        <v>10564</v>
      </c>
    </row>
    <row r="4504" spans="1:6">
      <c r="A4504" t="s">
        <v>17479</v>
      </c>
      <c r="B4504" t="s">
        <v>21333</v>
      </c>
      <c r="C4504" t="s">
        <v>10563</v>
      </c>
      <c r="E4504" t="s">
        <v>17480</v>
      </c>
    </row>
    <row r="4505" spans="1:6">
      <c r="A4505" t="s">
        <v>1049</v>
      </c>
      <c r="B4505" t="s">
        <v>21330</v>
      </c>
      <c r="C4505" t="s">
        <v>1050</v>
      </c>
      <c r="D4505" t="s">
        <v>1051</v>
      </c>
      <c r="E4505" t="s">
        <v>1052</v>
      </c>
      <c r="F4505" t="s">
        <v>1053</v>
      </c>
    </row>
    <row r="4506" spans="1:6">
      <c r="A4506" t="s">
        <v>9154</v>
      </c>
      <c r="B4506" t="s">
        <v>21329</v>
      </c>
      <c r="C4506" t="s">
        <v>1050</v>
      </c>
      <c r="D4506" t="s">
        <v>86</v>
      </c>
      <c r="E4506" t="s">
        <v>9155</v>
      </c>
    </row>
    <row r="4507" spans="1:6">
      <c r="A4507" t="s">
        <v>9577</v>
      </c>
      <c r="B4507" t="s">
        <v>21329</v>
      </c>
      <c r="C4507" t="s">
        <v>1050</v>
      </c>
      <c r="E4507" t="s">
        <v>9578</v>
      </c>
    </row>
    <row r="4508" spans="1:6">
      <c r="A4508" t="s">
        <v>19255</v>
      </c>
      <c r="B4508" t="s">
        <v>21335</v>
      </c>
      <c r="C4508" t="s">
        <v>19256</v>
      </c>
      <c r="E4508" t="s">
        <v>18345</v>
      </c>
    </row>
    <row r="4509" spans="1:6">
      <c r="A4509" t="s">
        <v>21075</v>
      </c>
      <c r="B4509" t="s">
        <v>21350</v>
      </c>
      <c r="C4509" t="s">
        <v>5321</v>
      </c>
      <c r="D4509" t="s">
        <v>86</v>
      </c>
      <c r="E4509" t="s">
        <v>21076</v>
      </c>
      <c r="F4509" t="s">
        <v>21077</v>
      </c>
    </row>
    <row r="4510" spans="1:6">
      <c r="A4510" t="s">
        <v>21218</v>
      </c>
      <c r="B4510" t="s">
        <v>21350</v>
      </c>
      <c r="C4510" t="s">
        <v>5321</v>
      </c>
      <c r="E4510" t="s">
        <v>21219</v>
      </c>
    </row>
    <row r="4511" spans="1:6">
      <c r="A4511" t="s">
        <v>5320</v>
      </c>
      <c r="B4511" t="s">
        <v>21326</v>
      </c>
      <c r="C4511" t="s">
        <v>5321</v>
      </c>
      <c r="D4511" t="s">
        <v>5322</v>
      </c>
      <c r="E4511" t="s">
        <v>5323</v>
      </c>
    </row>
    <row r="4512" spans="1:6">
      <c r="A4512" t="s">
        <v>6526</v>
      </c>
      <c r="B4512" t="s">
        <v>21480</v>
      </c>
      <c r="C4512" t="s">
        <v>5321</v>
      </c>
      <c r="D4512" t="s">
        <v>6527</v>
      </c>
      <c r="E4512" t="s">
        <v>6528</v>
      </c>
    </row>
    <row r="4513" spans="1:19">
      <c r="A4513" t="s">
        <v>8046</v>
      </c>
      <c r="B4513" t="s">
        <v>21531</v>
      </c>
      <c r="C4513" t="s">
        <v>5321</v>
      </c>
      <c r="E4513" t="s">
        <v>8047</v>
      </c>
      <c r="F4513" t="s">
        <v>8048</v>
      </c>
    </row>
    <row r="4514" spans="1:19">
      <c r="A4514" t="s">
        <v>9504</v>
      </c>
      <c r="B4514" t="s">
        <v>21329</v>
      </c>
      <c r="C4514" t="s">
        <v>5321</v>
      </c>
      <c r="E4514" t="s">
        <v>9505</v>
      </c>
    </row>
    <row r="4515" spans="1:19">
      <c r="A4515" t="s">
        <v>13782</v>
      </c>
      <c r="B4515" t="s">
        <v>21628</v>
      </c>
      <c r="C4515" t="s">
        <v>5321</v>
      </c>
      <c r="E4515" t="s">
        <v>13783</v>
      </c>
      <c r="F4515" t="s">
        <v>13784</v>
      </c>
    </row>
    <row r="4516" spans="1:19">
      <c r="A4516" t="s">
        <v>4195</v>
      </c>
      <c r="B4516" t="s">
        <v>21383</v>
      </c>
      <c r="C4516" t="s">
        <v>653</v>
      </c>
      <c r="D4516" t="s">
        <v>4196</v>
      </c>
      <c r="E4516" t="s">
        <v>4197</v>
      </c>
      <c r="F4516" t="s">
        <v>4198</v>
      </c>
    </row>
    <row r="4517" spans="1:19">
      <c r="A4517" t="s">
        <v>652</v>
      </c>
      <c r="B4517" t="s">
        <v>21330</v>
      </c>
      <c r="C4517" t="s">
        <v>653</v>
      </c>
      <c r="E4517" t="s">
        <v>654</v>
      </c>
    </row>
    <row r="4518" spans="1:19">
      <c r="A4518" t="s">
        <v>2877</v>
      </c>
      <c r="B4518" t="s">
        <v>21646</v>
      </c>
      <c r="C4518" t="s">
        <v>653</v>
      </c>
      <c r="D4518" t="s">
        <v>56</v>
      </c>
      <c r="E4518" t="s">
        <v>2878</v>
      </c>
      <c r="F4518" t="s">
        <v>21647</v>
      </c>
      <c r="I4518" t="s">
        <v>2879</v>
      </c>
      <c r="K4518" t="s">
        <v>2880</v>
      </c>
      <c r="M4518" t="s">
        <v>2881</v>
      </c>
      <c r="O4518" t="s">
        <v>2882</v>
      </c>
      <c r="P4518" t="s">
        <v>2883</v>
      </c>
      <c r="S4518" t="s">
        <v>2884</v>
      </c>
    </row>
    <row r="4519" spans="1:19">
      <c r="A4519" t="s">
        <v>3063</v>
      </c>
      <c r="B4519" t="s">
        <v>21646</v>
      </c>
      <c r="C4519" t="s">
        <v>653</v>
      </c>
      <c r="E4519" t="s">
        <v>3064</v>
      </c>
    </row>
    <row r="4520" spans="1:19">
      <c r="A4520" t="s">
        <v>3263</v>
      </c>
      <c r="B4520" t="s">
        <v>21325</v>
      </c>
      <c r="C4520" t="s">
        <v>653</v>
      </c>
      <c r="E4520" t="s">
        <v>3264</v>
      </c>
    </row>
    <row r="4521" spans="1:19">
      <c r="A4521" t="s">
        <v>18333</v>
      </c>
      <c r="B4521" t="s">
        <v>21335</v>
      </c>
      <c r="C4521" t="s">
        <v>18334</v>
      </c>
      <c r="E4521" t="s">
        <v>18323</v>
      </c>
    </row>
    <row r="4522" spans="1:19">
      <c r="A4522" t="s">
        <v>1418</v>
      </c>
      <c r="B4522" t="s">
        <v>21330</v>
      </c>
      <c r="C4522" t="s">
        <v>1419</v>
      </c>
      <c r="E4522" t="s">
        <v>1420</v>
      </c>
    </row>
    <row r="4523" spans="1:19">
      <c r="A4523" t="s">
        <v>10517</v>
      </c>
      <c r="B4523" t="s">
        <v>21595</v>
      </c>
      <c r="C4523" t="s">
        <v>10518</v>
      </c>
      <c r="D4523" t="s">
        <v>8204</v>
      </c>
      <c r="E4523" t="s">
        <v>10519</v>
      </c>
    </row>
    <row r="4524" spans="1:19">
      <c r="A4524" t="s">
        <v>14235</v>
      </c>
      <c r="B4524" t="s">
        <v>21333</v>
      </c>
      <c r="C4524" t="s">
        <v>10518</v>
      </c>
      <c r="D4524" t="s">
        <v>14236</v>
      </c>
      <c r="E4524" t="s">
        <v>14237</v>
      </c>
      <c r="F4524" t="s">
        <v>14238</v>
      </c>
    </row>
    <row r="4525" spans="1:19">
      <c r="A4525" t="s">
        <v>19728</v>
      </c>
      <c r="B4525" t="s">
        <v>21335</v>
      </c>
      <c r="C4525" t="s">
        <v>10518</v>
      </c>
      <c r="E4525" t="s">
        <v>18252</v>
      </c>
    </row>
    <row r="4526" spans="1:19">
      <c r="A4526" t="s">
        <v>11357</v>
      </c>
      <c r="B4526" t="s">
        <v>21331</v>
      </c>
      <c r="C4526" t="s">
        <v>11358</v>
      </c>
      <c r="D4526" t="s">
        <v>163</v>
      </c>
      <c r="E4526" t="s">
        <v>11359</v>
      </c>
      <c r="F4526" t="s">
        <v>11360</v>
      </c>
    </row>
    <row r="4527" spans="1:19">
      <c r="A4527" t="s">
        <v>6529</v>
      </c>
      <c r="B4527" t="s">
        <v>21480</v>
      </c>
      <c r="C4527" t="s">
        <v>6530</v>
      </c>
      <c r="E4527" t="s">
        <v>6531</v>
      </c>
    </row>
    <row r="4528" spans="1:19">
      <c r="A4528" t="s">
        <v>13671</v>
      </c>
      <c r="B4528" t="s">
        <v>21628</v>
      </c>
      <c r="C4528" t="s">
        <v>13672</v>
      </c>
      <c r="D4528" t="s">
        <v>13470</v>
      </c>
      <c r="E4528" t="s">
        <v>13471</v>
      </c>
      <c r="F4528" t="s">
        <v>13673</v>
      </c>
    </row>
    <row r="4529" spans="1:6">
      <c r="A4529" t="s">
        <v>20620</v>
      </c>
      <c r="B4529" t="s">
        <v>21323</v>
      </c>
      <c r="C4529" t="s">
        <v>20621</v>
      </c>
      <c r="E4529" t="s">
        <v>3157</v>
      </c>
    </row>
    <row r="4530" spans="1:6">
      <c r="A4530" t="s">
        <v>8202</v>
      </c>
      <c r="B4530" t="s">
        <v>21539</v>
      </c>
      <c r="C4530" t="s">
        <v>8203</v>
      </c>
      <c r="D4530" t="s">
        <v>8204</v>
      </c>
      <c r="E4530" t="s">
        <v>8205</v>
      </c>
    </row>
    <row r="4531" spans="1:6">
      <c r="A4531" t="s">
        <v>13531</v>
      </c>
      <c r="B4531" t="s">
        <v>21628</v>
      </c>
      <c r="C4531" t="s">
        <v>8203</v>
      </c>
      <c r="E4531" t="s">
        <v>13532</v>
      </c>
    </row>
    <row r="4532" spans="1:6">
      <c r="A4532" t="s">
        <v>4285</v>
      </c>
      <c r="B4532" t="s">
        <v>21398</v>
      </c>
      <c r="C4532" t="s">
        <v>4286</v>
      </c>
      <c r="E4532" t="s">
        <v>4287</v>
      </c>
    </row>
    <row r="4533" spans="1:6">
      <c r="A4533" t="s">
        <v>10012</v>
      </c>
      <c r="B4533" t="s">
        <v>21577</v>
      </c>
      <c r="C4533" t="s">
        <v>4286</v>
      </c>
      <c r="E4533" t="s">
        <v>10013</v>
      </c>
    </row>
    <row r="4534" spans="1:6">
      <c r="A4534" t="s">
        <v>10016</v>
      </c>
      <c r="B4534" t="s">
        <v>21577</v>
      </c>
      <c r="C4534" t="s">
        <v>10017</v>
      </c>
      <c r="E4534" t="s">
        <v>10018</v>
      </c>
    </row>
    <row r="4535" spans="1:6">
      <c r="A4535" t="s">
        <v>17657</v>
      </c>
      <c r="B4535" t="s">
        <v>21333</v>
      </c>
      <c r="C4535" t="s">
        <v>10017</v>
      </c>
      <c r="D4535" t="s">
        <v>6413</v>
      </c>
      <c r="E4535" t="s">
        <v>17658</v>
      </c>
    </row>
    <row r="4536" spans="1:6">
      <c r="A4536" t="s">
        <v>11224</v>
      </c>
      <c r="B4536" t="s">
        <v>21605</v>
      </c>
      <c r="C4536" t="s">
        <v>11225</v>
      </c>
      <c r="D4536" t="s">
        <v>719</v>
      </c>
      <c r="E4536" t="s">
        <v>11226</v>
      </c>
      <c r="F4536" t="s">
        <v>11227</v>
      </c>
    </row>
    <row r="4537" spans="1:6">
      <c r="A4537" t="s">
        <v>5194</v>
      </c>
      <c r="B4537" t="s">
        <v>21409</v>
      </c>
      <c r="C4537" t="s">
        <v>5195</v>
      </c>
      <c r="D4537" t="s">
        <v>2457</v>
      </c>
      <c r="E4537" t="s">
        <v>5196</v>
      </c>
    </row>
    <row r="4538" spans="1:6">
      <c r="A4538" t="s">
        <v>10821</v>
      </c>
      <c r="B4538" t="s">
        <v>21601</v>
      </c>
      <c r="C4538" t="s">
        <v>5195</v>
      </c>
      <c r="E4538" t="s">
        <v>10822</v>
      </c>
    </row>
    <row r="4539" spans="1:6">
      <c r="A4539" t="s">
        <v>389</v>
      </c>
      <c r="B4539" t="s">
        <v>21330</v>
      </c>
      <c r="C4539" t="s">
        <v>390</v>
      </c>
      <c r="E4539" t="s">
        <v>391</v>
      </c>
    </row>
    <row r="4540" spans="1:6">
      <c r="A4540" t="s">
        <v>8235</v>
      </c>
      <c r="B4540" t="s">
        <v>21532</v>
      </c>
      <c r="C4540" t="s">
        <v>390</v>
      </c>
      <c r="D4540" t="s">
        <v>8236</v>
      </c>
      <c r="E4540" t="s">
        <v>8237</v>
      </c>
    </row>
    <row r="4541" spans="1:6">
      <c r="A4541" t="s">
        <v>11240</v>
      </c>
      <c r="B4541" t="s">
        <v>21605</v>
      </c>
      <c r="C4541" t="s">
        <v>390</v>
      </c>
      <c r="E4541" t="s">
        <v>11241</v>
      </c>
    </row>
    <row r="4542" spans="1:6">
      <c r="A4542" t="s">
        <v>17582</v>
      </c>
      <c r="B4542" t="s">
        <v>21333</v>
      </c>
      <c r="C4542" t="s">
        <v>390</v>
      </c>
      <c r="D4542" t="s">
        <v>6413</v>
      </c>
      <c r="E4542" t="s">
        <v>17583</v>
      </c>
    </row>
    <row r="4543" spans="1:6">
      <c r="A4543" t="s">
        <v>17134</v>
      </c>
      <c r="B4543" t="s">
        <v>21333</v>
      </c>
      <c r="C4543" t="s">
        <v>17135</v>
      </c>
      <c r="D4543" t="s">
        <v>14465</v>
      </c>
      <c r="E4543" t="s">
        <v>14222</v>
      </c>
    </row>
    <row r="4544" spans="1:6">
      <c r="A4544" t="s">
        <v>8964</v>
      </c>
      <c r="B4544" t="s">
        <v>21329</v>
      </c>
      <c r="C4544" t="s">
        <v>8965</v>
      </c>
      <c r="E4544" t="s">
        <v>8966</v>
      </c>
    </row>
    <row r="4545" spans="1:16">
      <c r="A4545" t="s">
        <v>10462</v>
      </c>
      <c r="B4545" t="s">
        <v>21593</v>
      </c>
      <c r="C4545" t="s">
        <v>8965</v>
      </c>
      <c r="E4545" t="s">
        <v>10463</v>
      </c>
    </row>
    <row r="4546" spans="1:16">
      <c r="A4546" t="s">
        <v>12152</v>
      </c>
      <c r="B4546" t="s">
        <v>21332</v>
      </c>
      <c r="C4546" t="s">
        <v>8965</v>
      </c>
      <c r="E4546" t="s">
        <v>12153</v>
      </c>
    </row>
    <row r="4547" spans="1:16">
      <c r="A4547" t="s">
        <v>17856</v>
      </c>
      <c r="B4547" t="s">
        <v>21334</v>
      </c>
      <c r="C4547" t="s">
        <v>17857</v>
      </c>
      <c r="D4547" t="s">
        <v>17858</v>
      </c>
      <c r="E4547" t="s">
        <v>17859</v>
      </c>
      <c r="F4547" t="s">
        <v>17860</v>
      </c>
    </row>
    <row r="4548" spans="1:16">
      <c r="A4548" t="s">
        <v>3681</v>
      </c>
      <c r="B4548" t="s">
        <v>21325</v>
      </c>
      <c r="C4548" t="s">
        <v>2372</v>
      </c>
      <c r="E4548" t="s">
        <v>3682</v>
      </c>
      <c r="F4548" t="s">
        <v>3683</v>
      </c>
    </row>
    <row r="4549" spans="1:16">
      <c r="A4549" t="s">
        <v>4277</v>
      </c>
      <c r="B4549" t="s">
        <v>21325</v>
      </c>
      <c r="C4549" t="s">
        <v>2372</v>
      </c>
      <c r="E4549" t="s">
        <v>4278</v>
      </c>
    </row>
    <row r="4550" spans="1:16">
      <c r="A4550" t="s">
        <v>8129</v>
      </c>
      <c r="B4550" t="s">
        <v>21532</v>
      </c>
      <c r="C4550" t="s">
        <v>2372</v>
      </c>
      <c r="D4550" t="s">
        <v>2451</v>
      </c>
      <c r="E4550" t="s">
        <v>8130</v>
      </c>
      <c r="F4550" t="s">
        <v>8131</v>
      </c>
    </row>
    <row r="4551" spans="1:16">
      <c r="A4551" t="s">
        <v>10811</v>
      </c>
      <c r="B4551" t="s">
        <v>21601</v>
      </c>
      <c r="C4551" t="s">
        <v>2372</v>
      </c>
      <c r="D4551" t="s">
        <v>2451</v>
      </c>
      <c r="E4551" t="s">
        <v>10812</v>
      </c>
      <c r="F4551" t="s">
        <v>8131</v>
      </c>
    </row>
    <row r="4552" spans="1:16">
      <c r="A4552" t="s">
        <v>2371</v>
      </c>
      <c r="B4552" t="s">
        <v>21330</v>
      </c>
      <c r="C4552" t="s">
        <v>2372</v>
      </c>
      <c r="E4552" t="s">
        <v>2373</v>
      </c>
    </row>
    <row r="4553" spans="1:16">
      <c r="A4553" t="s">
        <v>215</v>
      </c>
      <c r="B4553" t="s">
        <v>21629</v>
      </c>
      <c r="C4553" t="s">
        <v>216</v>
      </c>
      <c r="E4553" t="s">
        <v>217</v>
      </c>
    </row>
    <row r="4554" spans="1:16">
      <c r="A4554" t="s">
        <v>673</v>
      </c>
      <c r="B4554" t="s">
        <v>21330</v>
      </c>
      <c r="C4554" t="s">
        <v>674</v>
      </c>
      <c r="D4554" t="s">
        <v>511</v>
      </c>
      <c r="E4554" t="s">
        <v>675</v>
      </c>
      <c r="F4554" t="s">
        <v>513</v>
      </c>
    </row>
    <row r="4555" spans="1:16">
      <c r="A4555" t="s">
        <v>10781</v>
      </c>
      <c r="B4555" t="s">
        <v>21595</v>
      </c>
      <c r="C4555" t="s">
        <v>674</v>
      </c>
      <c r="D4555" t="s">
        <v>10782</v>
      </c>
      <c r="E4555" t="s">
        <v>10783</v>
      </c>
      <c r="F4555" t="s">
        <v>10784</v>
      </c>
    </row>
    <row r="4556" spans="1:16">
      <c r="A4556" t="s">
        <v>4212</v>
      </c>
      <c r="B4556" t="s">
        <v>21325</v>
      </c>
      <c r="C4556" t="s">
        <v>4213</v>
      </c>
      <c r="E4556" t="s">
        <v>4214</v>
      </c>
    </row>
    <row r="4557" spans="1:16">
      <c r="A4557" t="s">
        <v>21109</v>
      </c>
      <c r="B4557" t="s">
        <v>21350</v>
      </c>
      <c r="C4557" t="s">
        <v>12849</v>
      </c>
      <c r="D4557" t="s">
        <v>86</v>
      </c>
      <c r="E4557" t="s">
        <v>8073</v>
      </c>
      <c r="F4557" t="s">
        <v>513</v>
      </c>
    </row>
    <row r="4558" spans="1:16">
      <c r="A4558" t="s">
        <v>12848</v>
      </c>
      <c r="B4558" t="s">
        <v>21625</v>
      </c>
      <c r="C4558" t="s">
        <v>12849</v>
      </c>
      <c r="D4558" t="s">
        <v>113</v>
      </c>
      <c r="E4558" t="s">
        <v>12850</v>
      </c>
      <c r="F4558" t="s">
        <v>12851</v>
      </c>
    </row>
    <row r="4559" spans="1:16">
      <c r="A4559" t="s">
        <v>8071</v>
      </c>
      <c r="B4559" t="s">
        <v>21531</v>
      </c>
      <c r="C4559" t="s">
        <v>8072</v>
      </c>
      <c r="D4559" t="s">
        <v>86</v>
      </c>
      <c r="E4559" t="s">
        <v>8073</v>
      </c>
      <c r="F4559" t="s">
        <v>513</v>
      </c>
    </row>
    <row r="4560" spans="1:16">
      <c r="A4560" t="s">
        <v>12811</v>
      </c>
      <c r="B4560" t="s">
        <v>21625</v>
      </c>
      <c r="C4560" t="s">
        <v>12812</v>
      </c>
      <c r="E4560" t="s">
        <v>12813</v>
      </c>
      <c r="F4560" t="s">
        <v>12814</v>
      </c>
      <c r="G4560" t="s">
        <v>12815</v>
      </c>
      <c r="H4560" t="s">
        <v>12816</v>
      </c>
      <c r="I4560" t="s">
        <v>12817</v>
      </c>
      <c r="J4560" t="s">
        <v>12818</v>
      </c>
      <c r="K4560" t="s">
        <v>12819</v>
      </c>
      <c r="L4560" t="e">
        <f>-Scoping Work</f>
        <v>#NAME?</v>
      </c>
      <c r="M4560" t="e">
        <f>-Allocating and securing resources</f>
        <v>#NAME?</v>
      </c>
      <c r="N4560" t="e">
        <f>-securing timeframes</f>
        <v>#NAME?</v>
      </c>
      <c r="O4560" t="s">
        <v>12820</v>
      </c>
      <c r="P4560" t="s">
        <v>12821</v>
      </c>
    </row>
    <row r="4561" spans="1:6">
      <c r="A4561" t="s">
        <v>18588</v>
      </c>
      <c r="B4561" t="s">
        <v>21335</v>
      </c>
      <c r="C4561" t="s">
        <v>18589</v>
      </c>
      <c r="E4561" t="s">
        <v>18300</v>
      </c>
    </row>
    <row r="4562" spans="1:6">
      <c r="A4562" t="s">
        <v>13388</v>
      </c>
      <c r="B4562" t="s">
        <v>21628</v>
      </c>
      <c r="C4562" t="s">
        <v>13389</v>
      </c>
      <c r="D4562" t="s">
        <v>13005</v>
      </c>
      <c r="E4562" t="s">
        <v>13006</v>
      </c>
      <c r="F4562" t="s">
        <v>13007</v>
      </c>
    </row>
    <row r="4563" spans="1:6">
      <c r="A4563" t="s">
        <v>13469</v>
      </c>
      <c r="B4563" t="s">
        <v>21628</v>
      </c>
      <c r="C4563" t="s">
        <v>13389</v>
      </c>
      <c r="D4563" t="s">
        <v>13470</v>
      </c>
      <c r="E4563" t="s">
        <v>13471</v>
      </c>
    </row>
    <row r="4564" spans="1:6">
      <c r="A4564" t="s">
        <v>10457</v>
      </c>
      <c r="B4564" t="s">
        <v>21593</v>
      </c>
      <c r="C4564" t="s">
        <v>10458</v>
      </c>
      <c r="E4564" t="s">
        <v>10459</v>
      </c>
    </row>
    <row r="4565" spans="1:6">
      <c r="A4565" t="s">
        <v>3519</v>
      </c>
      <c r="B4565" t="s">
        <v>21380</v>
      </c>
      <c r="C4565" t="s">
        <v>3520</v>
      </c>
      <c r="D4565" t="s">
        <v>113</v>
      </c>
      <c r="E4565" t="s">
        <v>3521</v>
      </c>
      <c r="F4565" t="s">
        <v>3522</v>
      </c>
    </row>
    <row r="4566" spans="1:6">
      <c r="A4566" t="s">
        <v>4069</v>
      </c>
      <c r="B4566" t="s">
        <v>21325</v>
      </c>
      <c r="C4566" t="s">
        <v>3520</v>
      </c>
      <c r="E4566" t="s">
        <v>3115</v>
      </c>
    </row>
    <row r="4567" spans="1:6">
      <c r="A4567" t="s">
        <v>9225</v>
      </c>
      <c r="B4567" t="s">
        <v>21329</v>
      </c>
      <c r="C4567" t="s">
        <v>3520</v>
      </c>
      <c r="D4567" t="s">
        <v>113</v>
      </c>
      <c r="E4567" t="s">
        <v>9136</v>
      </c>
      <c r="F4567" t="s">
        <v>3522</v>
      </c>
    </row>
    <row r="4568" spans="1:6">
      <c r="A4568" t="s">
        <v>10864</v>
      </c>
      <c r="B4568" t="s">
        <v>21601</v>
      </c>
      <c r="C4568" t="s">
        <v>3520</v>
      </c>
      <c r="E4568" t="s">
        <v>10865</v>
      </c>
      <c r="F4568" t="s">
        <v>10866</v>
      </c>
    </row>
    <row r="4569" spans="1:6">
      <c r="A4569" t="s">
        <v>5307</v>
      </c>
      <c r="B4569" t="s">
        <v>21326</v>
      </c>
      <c r="C4569" t="s">
        <v>5308</v>
      </c>
      <c r="E4569" t="s">
        <v>5309</v>
      </c>
    </row>
    <row r="4570" spans="1:6">
      <c r="A4570" t="s">
        <v>9890</v>
      </c>
      <c r="B4570" t="s">
        <v>21572</v>
      </c>
      <c r="C4570" t="s">
        <v>5308</v>
      </c>
      <c r="E4570" t="s">
        <v>9891</v>
      </c>
    </row>
    <row r="4571" spans="1:6">
      <c r="A4571" t="s">
        <v>4931</v>
      </c>
      <c r="B4571" t="s">
        <v>21401</v>
      </c>
      <c r="C4571" t="s">
        <v>1525</v>
      </c>
      <c r="D4571" t="s">
        <v>2928</v>
      </c>
      <c r="E4571" t="s">
        <v>4932</v>
      </c>
    </row>
    <row r="4572" spans="1:6">
      <c r="A4572" t="s">
        <v>1524</v>
      </c>
      <c r="B4572" t="s">
        <v>21330</v>
      </c>
      <c r="C4572" t="s">
        <v>1525</v>
      </c>
      <c r="E4572" t="s">
        <v>1526</v>
      </c>
    </row>
    <row r="4573" spans="1:6">
      <c r="A4573" t="s">
        <v>8053</v>
      </c>
      <c r="B4573" t="s">
        <v>21531</v>
      </c>
      <c r="C4573" t="s">
        <v>1965</v>
      </c>
      <c r="D4573" t="s">
        <v>511</v>
      </c>
      <c r="E4573" t="s">
        <v>8054</v>
      </c>
      <c r="F4573" t="s">
        <v>513</v>
      </c>
    </row>
    <row r="4574" spans="1:6">
      <c r="A4574" t="s">
        <v>9845</v>
      </c>
      <c r="B4574" t="s">
        <v>21384</v>
      </c>
      <c r="C4574" t="s">
        <v>1965</v>
      </c>
      <c r="E4574" t="s">
        <v>1966</v>
      </c>
      <c r="F4574" t="s">
        <v>1967</v>
      </c>
    </row>
    <row r="4575" spans="1:6">
      <c r="A4575" t="s">
        <v>5290</v>
      </c>
      <c r="B4575" t="s">
        <v>21326</v>
      </c>
      <c r="C4575" t="s">
        <v>818</v>
      </c>
      <c r="D4575" t="s">
        <v>5291</v>
      </c>
      <c r="E4575" t="s">
        <v>5292</v>
      </c>
    </row>
    <row r="4576" spans="1:6">
      <c r="A4576" t="s">
        <v>817</v>
      </c>
      <c r="B4576" t="s">
        <v>21330</v>
      </c>
      <c r="C4576" t="s">
        <v>818</v>
      </c>
      <c r="D4576" t="s">
        <v>819</v>
      </c>
      <c r="E4576" t="s">
        <v>820</v>
      </c>
      <c r="F4576" t="s">
        <v>821</v>
      </c>
    </row>
    <row r="4577" spans="1:6">
      <c r="A4577" t="s">
        <v>8440</v>
      </c>
      <c r="B4577" t="s">
        <v>21329</v>
      </c>
      <c r="C4577" t="s">
        <v>818</v>
      </c>
      <c r="E4577" t="s">
        <v>8441</v>
      </c>
    </row>
    <row r="4578" spans="1:6">
      <c r="A4578" t="s">
        <v>21006</v>
      </c>
      <c r="B4578" t="s">
        <v>21350</v>
      </c>
      <c r="C4578" t="s">
        <v>21007</v>
      </c>
      <c r="D4578" t="s">
        <v>511</v>
      </c>
      <c r="E4578" t="s">
        <v>8054</v>
      </c>
      <c r="F4578" t="s">
        <v>513</v>
      </c>
    </row>
    <row r="4579" spans="1:6">
      <c r="A4579" t="s">
        <v>4159</v>
      </c>
      <c r="B4579" t="s">
        <v>21325</v>
      </c>
      <c r="C4579" t="s">
        <v>4160</v>
      </c>
      <c r="E4579" t="s">
        <v>4161</v>
      </c>
    </row>
    <row r="4580" spans="1:6">
      <c r="A4580" t="s">
        <v>9832</v>
      </c>
      <c r="B4580" t="s">
        <v>21572</v>
      </c>
      <c r="C4580" t="s">
        <v>4160</v>
      </c>
      <c r="E4580" t="s">
        <v>9833</v>
      </c>
    </row>
    <row r="4581" spans="1:6">
      <c r="A4581" t="s">
        <v>18123</v>
      </c>
      <c r="B4581" t="s">
        <v>21334</v>
      </c>
      <c r="C4581" t="s">
        <v>4160</v>
      </c>
      <c r="E4581" t="s">
        <v>18124</v>
      </c>
    </row>
    <row r="4582" spans="1:6">
      <c r="A4582" t="s">
        <v>9053</v>
      </c>
      <c r="B4582" t="s">
        <v>21329</v>
      </c>
      <c r="C4582" t="s">
        <v>9054</v>
      </c>
      <c r="D4582" t="s">
        <v>86</v>
      </c>
      <c r="E4582" t="s">
        <v>9055</v>
      </c>
    </row>
    <row r="4583" spans="1:6">
      <c r="A4583" t="s">
        <v>4135</v>
      </c>
      <c r="B4583" t="s">
        <v>21325</v>
      </c>
      <c r="C4583" t="s">
        <v>4136</v>
      </c>
      <c r="D4583" t="s">
        <v>4137</v>
      </c>
      <c r="E4583" t="s">
        <v>4138</v>
      </c>
    </row>
    <row r="4584" spans="1:6">
      <c r="A4584" t="s">
        <v>19515</v>
      </c>
      <c r="B4584" t="s">
        <v>21335</v>
      </c>
      <c r="C4584" t="s">
        <v>4136</v>
      </c>
      <c r="D4584" t="s">
        <v>2209</v>
      </c>
      <c r="E4584" t="s">
        <v>18260</v>
      </c>
    </row>
    <row r="4585" spans="1:6">
      <c r="A4585" t="s">
        <v>7193</v>
      </c>
      <c r="B4585" t="s">
        <v>21500</v>
      </c>
      <c r="C4585" t="s">
        <v>7194</v>
      </c>
      <c r="D4585" t="s">
        <v>163</v>
      </c>
      <c r="E4585" t="s">
        <v>7195</v>
      </c>
      <c r="F4585" t="s">
        <v>7196</v>
      </c>
    </row>
    <row r="4586" spans="1:6">
      <c r="A4586" t="s">
        <v>9425</v>
      </c>
      <c r="B4586" t="s">
        <v>21329</v>
      </c>
      <c r="C4586" t="s">
        <v>7194</v>
      </c>
      <c r="E4586" t="s">
        <v>9426</v>
      </c>
    </row>
    <row r="4587" spans="1:6">
      <c r="A4587" t="s">
        <v>9819</v>
      </c>
      <c r="B4587" t="s">
        <v>21572</v>
      </c>
      <c r="C4587" t="s">
        <v>7194</v>
      </c>
      <c r="D4587" t="s">
        <v>9820</v>
      </c>
      <c r="E4587" t="s">
        <v>9821</v>
      </c>
    </row>
    <row r="4588" spans="1:6">
      <c r="A4588" t="s">
        <v>10709</v>
      </c>
      <c r="B4588" t="s">
        <v>21595</v>
      </c>
      <c r="C4588" t="s">
        <v>10710</v>
      </c>
      <c r="E4588" t="s">
        <v>10711</v>
      </c>
    </row>
    <row r="4589" spans="1:6">
      <c r="A4589" t="s">
        <v>12792</v>
      </c>
      <c r="B4589" t="s">
        <v>21625</v>
      </c>
      <c r="C4589" t="s">
        <v>10710</v>
      </c>
      <c r="D4589" t="s">
        <v>12793</v>
      </c>
      <c r="E4589" t="s">
        <v>12794</v>
      </c>
    </row>
    <row r="4590" spans="1:6">
      <c r="A4590" t="s">
        <v>260</v>
      </c>
      <c r="B4590" t="s">
        <v>21638</v>
      </c>
      <c r="C4590" t="s">
        <v>261</v>
      </c>
      <c r="E4590" t="s">
        <v>262</v>
      </c>
    </row>
    <row r="4591" spans="1:6">
      <c r="A4591" t="s">
        <v>9496</v>
      </c>
      <c r="B4591" t="s">
        <v>21329</v>
      </c>
      <c r="C4591" t="s">
        <v>9497</v>
      </c>
      <c r="E4591" t="s">
        <v>9498</v>
      </c>
    </row>
    <row r="4592" spans="1:6">
      <c r="A4592" t="s">
        <v>12797</v>
      </c>
      <c r="B4592" t="s">
        <v>21625</v>
      </c>
      <c r="C4592" t="s">
        <v>12798</v>
      </c>
      <c r="D4592" t="s">
        <v>163</v>
      </c>
      <c r="E4592" t="s">
        <v>12799</v>
      </c>
      <c r="F4592" t="s">
        <v>12800</v>
      </c>
    </row>
    <row r="4593" spans="1:8">
      <c r="A4593" t="s">
        <v>13222</v>
      </c>
      <c r="B4593" t="s">
        <v>21628</v>
      </c>
      <c r="C4593" t="s">
        <v>13223</v>
      </c>
      <c r="D4593" t="s">
        <v>13224</v>
      </c>
      <c r="E4593" t="s">
        <v>13225</v>
      </c>
      <c r="F4593" t="s">
        <v>13226</v>
      </c>
    </row>
    <row r="4594" spans="1:8">
      <c r="A4594" t="s">
        <v>4886</v>
      </c>
      <c r="B4594" t="s">
        <v>21401</v>
      </c>
      <c r="C4594" t="s">
        <v>2761</v>
      </c>
      <c r="D4594" t="s">
        <v>4419</v>
      </c>
      <c r="E4594" t="s">
        <v>4887</v>
      </c>
    </row>
    <row r="4595" spans="1:8">
      <c r="A4595" t="s">
        <v>9166</v>
      </c>
      <c r="B4595" t="s">
        <v>21329</v>
      </c>
      <c r="C4595" t="s">
        <v>2761</v>
      </c>
      <c r="E4595" t="s">
        <v>9167</v>
      </c>
    </row>
    <row r="4596" spans="1:8">
      <c r="A4596" t="s">
        <v>10125</v>
      </c>
      <c r="B4596" t="s">
        <v>21583</v>
      </c>
      <c r="C4596" t="s">
        <v>2761</v>
      </c>
      <c r="D4596" t="s">
        <v>10126</v>
      </c>
      <c r="E4596" t="s">
        <v>10127</v>
      </c>
    </row>
    <row r="4597" spans="1:8">
      <c r="A4597" t="s">
        <v>10134</v>
      </c>
      <c r="B4597" t="s">
        <v>21583</v>
      </c>
      <c r="C4597" t="s">
        <v>2761</v>
      </c>
      <c r="E4597" t="s">
        <v>10135</v>
      </c>
    </row>
    <row r="4598" spans="1:8">
      <c r="A4598" t="s">
        <v>2760</v>
      </c>
      <c r="B4598" t="s">
        <v>21336</v>
      </c>
      <c r="C4598" t="s">
        <v>2761</v>
      </c>
      <c r="E4598" t="s">
        <v>2762</v>
      </c>
    </row>
    <row r="4599" spans="1:8">
      <c r="A4599" t="s">
        <v>18090</v>
      </c>
      <c r="B4599" t="s">
        <v>21334</v>
      </c>
      <c r="C4599" t="s">
        <v>2746</v>
      </c>
      <c r="D4599" t="s">
        <v>18091</v>
      </c>
      <c r="E4599" t="s">
        <v>18092</v>
      </c>
      <c r="F4599" t="s">
        <v>18093</v>
      </c>
    </row>
    <row r="4600" spans="1:8">
      <c r="A4600" t="s">
        <v>2745</v>
      </c>
      <c r="B4600" t="s">
        <v>21336</v>
      </c>
      <c r="C4600" t="s">
        <v>2746</v>
      </c>
      <c r="E4600" t="s">
        <v>2747</v>
      </c>
    </row>
    <row r="4601" spans="1:8">
      <c r="A4601" t="s">
        <v>304</v>
      </c>
      <c r="B4601" t="s">
        <v>21638</v>
      </c>
      <c r="C4601" t="s">
        <v>305</v>
      </c>
      <c r="E4601" t="s">
        <v>306</v>
      </c>
    </row>
    <row r="4602" spans="1:8">
      <c r="A4602" t="s">
        <v>2727</v>
      </c>
      <c r="B4602" t="s">
        <v>21336</v>
      </c>
      <c r="C4602" t="s">
        <v>305</v>
      </c>
      <c r="E4602" t="s">
        <v>2728</v>
      </c>
    </row>
    <row r="4603" spans="1:8">
      <c r="A4603" t="s">
        <v>2703</v>
      </c>
      <c r="B4603" t="s">
        <v>21336</v>
      </c>
      <c r="C4603" t="s">
        <v>2704</v>
      </c>
      <c r="E4603" t="s">
        <v>2705</v>
      </c>
    </row>
    <row r="4604" spans="1:8">
      <c r="A4604" t="s">
        <v>3457</v>
      </c>
      <c r="B4604" t="s">
        <v>21325</v>
      </c>
      <c r="C4604" t="s">
        <v>3458</v>
      </c>
      <c r="D4604" t="s">
        <v>3459</v>
      </c>
      <c r="E4604" t="s">
        <v>3460</v>
      </c>
      <c r="F4604" t="s">
        <v>3461</v>
      </c>
    </row>
    <row r="4605" spans="1:8">
      <c r="A4605" t="s">
        <v>9143</v>
      </c>
      <c r="B4605" t="s">
        <v>21329</v>
      </c>
      <c r="C4605" t="s">
        <v>3458</v>
      </c>
      <c r="E4605" t="s">
        <v>9144</v>
      </c>
    </row>
    <row r="4606" spans="1:8">
      <c r="A4606" t="s">
        <v>11349</v>
      </c>
      <c r="B4606" t="s">
        <v>21331</v>
      </c>
      <c r="C4606" t="s">
        <v>11350</v>
      </c>
      <c r="D4606" t="s">
        <v>163</v>
      </c>
      <c r="E4606" t="s">
        <v>11351</v>
      </c>
      <c r="F4606" t="s">
        <v>11352</v>
      </c>
      <c r="G4606" t="e">
        <f>- Issues/Challenges (Group) Initial design proposal For playing Real Audio stream - (Srik)</f>
        <v>#NAME?</v>
      </c>
      <c r="H4606" t="s">
        <v>11353</v>
      </c>
    </row>
    <row r="4607" spans="1:8">
      <c r="A4607" t="s">
        <v>9839</v>
      </c>
      <c r="B4607" t="s">
        <v>21574</v>
      </c>
      <c r="C4607" t="s">
        <v>294</v>
      </c>
      <c r="D4607" t="s">
        <v>733</v>
      </c>
      <c r="E4607" t="s">
        <v>1648</v>
      </c>
    </row>
    <row r="4608" spans="1:8">
      <c r="A4608" t="s">
        <v>12846</v>
      </c>
      <c r="B4608" t="s">
        <v>21625</v>
      </c>
      <c r="C4608" t="s">
        <v>294</v>
      </c>
      <c r="E4608" t="s">
        <v>12847</v>
      </c>
      <c r="F4608" t="s">
        <v>296</v>
      </c>
    </row>
    <row r="4609" spans="1:6">
      <c r="A4609" t="s">
        <v>293</v>
      </c>
      <c r="B4609" t="s">
        <v>21638</v>
      </c>
      <c r="C4609" t="s">
        <v>294</v>
      </c>
      <c r="E4609" t="s">
        <v>295</v>
      </c>
      <c r="F4609" t="s">
        <v>296</v>
      </c>
    </row>
    <row r="4610" spans="1:6">
      <c r="A4610" t="s">
        <v>19434</v>
      </c>
      <c r="B4610" t="s">
        <v>21335</v>
      </c>
      <c r="C4610" t="s">
        <v>19435</v>
      </c>
      <c r="E4610" t="s">
        <v>18293</v>
      </c>
      <c r="F4610" t="s">
        <v>18294</v>
      </c>
    </row>
    <row r="4611" spans="1:6">
      <c r="A4611" t="s">
        <v>18639</v>
      </c>
      <c r="B4611" t="s">
        <v>21335</v>
      </c>
      <c r="C4611" t="s">
        <v>18640</v>
      </c>
      <c r="E4611" t="s">
        <v>9647</v>
      </c>
    </row>
    <row r="4612" spans="1:6">
      <c r="A4612" t="s">
        <v>8852</v>
      </c>
      <c r="B4612" t="s">
        <v>21329</v>
      </c>
      <c r="C4612" t="s">
        <v>8853</v>
      </c>
      <c r="D4612" t="s">
        <v>733</v>
      </c>
      <c r="E4612" t="s">
        <v>8854</v>
      </c>
    </row>
    <row r="4613" spans="1:6">
      <c r="A4613" t="s">
        <v>2804</v>
      </c>
      <c r="B4613" t="s">
        <v>21336</v>
      </c>
      <c r="C4613" t="s">
        <v>2805</v>
      </c>
      <c r="E4613" t="s">
        <v>2806</v>
      </c>
      <c r="F4613" t="s">
        <v>2807</v>
      </c>
    </row>
    <row r="4614" spans="1:6">
      <c r="A4614" t="s">
        <v>9995</v>
      </c>
      <c r="B4614" t="s">
        <v>21577</v>
      </c>
      <c r="C4614" t="s">
        <v>9996</v>
      </c>
      <c r="E4614" t="s">
        <v>9997</v>
      </c>
    </row>
    <row r="4615" spans="1:6">
      <c r="A4615" t="s">
        <v>4763</v>
      </c>
      <c r="B4615" t="s">
        <v>21401</v>
      </c>
      <c r="C4615" t="s">
        <v>4764</v>
      </c>
      <c r="D4615" t="s">
        <v>4333</v>
      </c>
      <c r="E4615" t="s">
        <v>4765</v>
      </c>
    </row>
    <row r="4616" spans="1:6">
      <c r="A4616" t="s">
        <v>9972</v>
      </c>
      <c r="B4616" t="s">
        <v>21577</v>
      </c>
      <c r="C4616" t="s">
        <v>4764</v>
      </c>
      <c r="D4616" t="s">
        <v>9973</v>
      </c>
      <c r="E4616" t="s">
        <v>9974</v>
      </c>
      <c r="F4616" t="s">
        <v>9975</v>
      </c>
    </row>
    <row r="4617" spans="1:6">
      <c r="A4617" t="s">
        <v>10834</v>
      </c>
      <c r="B4617" t="s">
        <v>21601</v>
      </c>
      <c r="C4617" t="s">
        <v>4764</v>
      </c>
      <c r="D4617" t="s">
        <v>511</v>
      </c>
      <c r="E4617" t="s">
        <v>10835</v>
      </c>
      <c r="F4617" t="s">
        <v>513</v>
      </c>
    </row>
    <row r="4618" spans="1:6">
      <c r="A4618" t="s">
        <v>18157</v>
      </c>
      <c r="B4618" t="s">
        <v>21334</v>
      </c>
      <c r="C4618" t="s">
        <v>4764</v>
      </c>
      <c r="E4618" t="s">
        <v>18158</v>
      </c>
    </row>
    <row r="4619" spans="1:6">
      <c r="A4619" t="s">
        <v>18879</v>
      </c>
      <c r="B4619" t="s">
        <v>21335</v>
      </c>
      <c r="C4619" t="s">
        <v>4764</v>
      </c>
      <c r="E4619" t="s">
        <v>1423</v>
      </c>
    </row>
    <row r="4620" spans="1:6">
      <c r="A4620" t="s">
        <v>10003</v>
      </c>
      <c r="B4620" t="s">
        <v>21577</v>
      </c>
      <c r="C4620" t="s">
        <v>10004</v>
      </c>
      <c r="D4620" t="s">
        <v>9973</v>
      </c>
      <c r="E4620" t="s">
        <v>9974</v>
      </c>
      <c r="F4620" t="s">
        <v>9975</v>
      </c>
    </row>
    <row r="4621" spans="1:6">
      <c r="A4621" t="s">
        <v>9983</v>
      </c>
      <c r="B4621" t="s">
        <v>21577</v>
      </c>
      <c r="C4621" t="s">
        <v>9984</v>
      </c>
      <c r="D4621" t="s">
        <v>9973</v>
      </c>
      <c r="E4621" t="s">
        <v>9974</v>
      </c>
      <c r="F4621" t="s">
        <v>9975</v>
      </c>
    </row>
    <row r="4622" spans="1:6">
      <c r="A4622" t="s">
        <v>18185</v>
      </c>
      <c r="B4622" t="s">
        <v>21334</v>
      </c>
      <c r="C4622" t="s">
        <v>18186</v>
      </c>
      <c r="D4622" t="s">
        <v>18187</v>
      </c>
      <c r="E4622" t="s">
        <v>18188</v>
      </c>
    </row>
    <row r="4623" spans="1:6">
      <c r="A4623" t="s">
        <v>20170</v>
      </c>
      <c r="B4623" t="s">
        <v>21323</v>
      </c>
      <c r="C4623" t="s">
        <v>20171</v>
      </c>
      <c r="E4623" t="s">
        <v>3157</v>
      </c>
    </row>
    <row r="4624" spans="1:6">
      <c r="A4624" t="s">
        <v>19518</v>
      </c>
      <c r="B4624" t="s">
        <v>21335</v>
      </c>
      <c r="C4624" t="s">
        <v>19519</v>
      </c>
      <c r="E4624" t="s">
        <v>1100</v>
      </c>
      <c r="F4624" t="s">
        <v>18262</v>
      </c>
    </row>
    <row r="4625" spans="1:6">
      <c r="A4625" t="s">
        <v>9040</v>
      </c>
      <c r="B4625" t="s">
        <v>21329</v>
      </c>
      <c r="C4625" t="s">
        <v>9041</v>
      </c>
      <c r="D4625" t="s">
        <v>8454</v>
      </c>
      <c r="E4625" t="s">
        <v>8938</v>
      </c>
    </row>
    <row r="4626" spans="1:6">
      <c r="A4626" t="s">
        <v>5547</v>
      </c>
      <c r="B4626" t="s">
        <v>21326</v>
      </c>
      <c r="C4626" t="s">
        <v>5548</v>
      </c>
      <c r="E4626" t="s">
        <v>5427</v>
      </c>
    </row>
    <row r="4627" spans="1:6">
      <c r="A4627" t="s">
        <v>18799</v>
      </c>
      <c r="B4627" t="s">
        <v>21335</v>
      </c>
      <c r="C4627" t="s">
        <v>5548</v>
      </c>
      <c r="E4627" t="s">
        <v>18611</v>
      </c>
    </row>
    <row r="4628" spans="1:6">
      <c r="A4628" t="s">
        <v>2977</v>
      </c>
      <c r="B4628" t="s">
        <v>21646</v>
      </c>
      <c r="C4628" t="s">
        <v>2978</v>
      </c>
      <c r="D4628" t="s">
        <v>2865</v>
      </c>
      <c r="E4628" t="s">
        <v>2979</v>
      </c>
      <c r="F4628" t="s">
        <v>2980</v>
      </c>
    </row>
    <row r="4629" spans="1:6">
      <c r="A4629" t="s">
        <v>3030</v>
      </c>
      <c r="B4629" t="s">
        <v>21646</v>
      </c>
      <c r="C4629" t="s">
        <v>3031</v>
      </c>
      <c r="D4629" t="s">
        <v>2865</v>
      </c>
      <c r="E4629" t="s">
        <v>3032</v>
      </c>
      <c r="F4629" t="s">
        <v>3033</v>
      </c>
    </row>
    <row r="4630" spans="1:6">
      <c r="A4630" t="s">
        <v>7092</v>
      </c>
      <c r="B4630" t="s">
        <v>21497</v>
      </c>
      <c r="C4630" t="s">
        <v>7093</v>
      </c>
      <c r="E4630" t="s">
        <v>7094</v>
      </c>
    </row>
    <row r="4631" spans="1:6">
      <c r="A4631" t="s">
        <v>10455</v>
      </c>
      <c r="B4631" t="s">
        <v>21594</v>
      </c>
      <c r="C4631" t="s">
        <v>7093</v>
      </c>
      <c r="D4631" t="s">
        <v>5884</v>
      </c>
      <c r="E4631" t="s">
        <v>10456</v>
      </c>
    </row>
    <row r="4632" spans="1:6">
      <c r="A4632" t="s">
        <v>2943</v>
      </c>
      <c r="B4632" t="s">
        <v>21646</v>
      </c>
      <c r="C4632" t="s">
        <v>2944</v>
      </c>
      <c r="D4632" t="s">
        <v>2865</v>
      </c>
      <c r="E4632" t="s">
        <v>2945</v>
      </c>
      <c r="F4632" t="s">
        <v>2946</v>
      </c>
    </row>
    <row r="4633" spans="1:6">
      <c r="A4633" t="s">
        <v>17877</v>
      </c>
      <c r="B4633" t="s">
        <v>21334</v>
      </c>
      <c r="C4633" t="s">
        <v>17878</v>
      </c>
      <c r="D4633" t="s">
        <v>17879</v>
      </c>
      <c r="E4633" t="s">
        <v>17880</v>
      </c>
      <c r="F4633" t="s">
        <v>17881</v>
      </c>
    </row>
    <row r="4634" spans="1:6">
      <c r="A4634" t="s">
        <v>19147</v>
      </c>
      <c r="B4634" t="s">
        <v>21335</v>
      </c>
      <c r="C4634" t="s">
        <v>19148</v>
      </c>
      <c r="E4634" t="s">
        <v>18345</v>
      </c>
    </row>
    <row r="4635" spans="1:6">
      <c r="A4635" t="s">
        <v>3772</v>
      </c>
      <c r="B4635" t="s">
        <v>21325</v>
      </c>
      <c r="C4635" t="s">
        <v>1037</v>
      </c>
      <c r="E4635" t="s">
        <v>3773</v>
      </c>
    </row>
    <row r="4636" spans="1:6">
      <c r="A4636" t="s">
        <v>3935</v>
      </c>
      <c r="B4636" t="s">
        <v>21325</v>
      </c>
      <c r="C4636" t="s">
        <v>1037</v>
      </c>
      <c r="E4636" t="s">
        <v>3936</v>
      </c>
    </row>
    <row r="4637" spans="1:6">
      <c r="A4637" t="s">
        <v>1036</v>
      </c>
      <c r="B4637" t="s">
        <v>21330</v>
      </c>
      <c r="C4637" t="s">
        <v>1037</v>
      </c>
      <c r="D4637" t="s">
        <v>719</v>
      </c>
      <c r="E4637" t="s">
        <v>1038</v>
      </c>
      <c r="F4637" t="s">
        <v>1039</v>
      </c>
    </row>
    <row r="4638" spans="1:6">
      <c r="A4638" t="s">
        <v>9809</v>
      </c>
      <c r="B4638" t="s">
        <v>21572</v>
      </c>
      <c r="C4638" t="s">
        <v>1037</v>
      </c>
      <c r="D4638" t="s">
        <v>719</v>
      </c>
      <c r="E4638" t="s">
        <v>9810</v>
      </c>
      <c r="F4638" t="s">
        <v>1039</v>
      </c>
    </row>
    <row r="4639" spans="1:6">
      <c r="A4639" t="s">
        <v>17930</v>
      </c>
      <c r="B4639" t="s">
        <v>21334</v>
      </c>
      <c r="C4639" t="s">
        <v>1037</v>
      </c>
      <c r="E4639" t="s">
        <v>17931</v>
      </c>
      <c r="F4639" t="s">
        <v>17932</v>
      </c>
    </row>
    <row r="4640" spans="1:6">
      <c r="A4640" t="s">
        <v>20974</v>
      </c>
      <c r="B4640" t="s">
        <v>21350</v>
      </c>
      <c r="C4640" t="s">
        <v>20975</v>
      </c>
      <c r="E4640" t="s">
        <v>20976</v>
      </c>
    </row>
    <row r="4641" spans="1:7">
      <c r="A4641" t="s">
        <v>8339</v>
      </c>
      <c r="B4641" t="s">
        <v>21532</v>
      </c>
      <c r="C4641" t="s">
        <v>8340</v>
      </c>
      <c r="E4641" t="s">
        <v>8341</v>
      </c>
    </row>
    <row r="4642" spans="1:7">
      <c r="A4642" t="s">
        <v>7179</v>
      </c>
      <c r="B4642" t="s">
        <v>21500</v>
      </c>
      <c r="C4642" t="s">
        <v>2356</v>
      </c>
      <c r="D4642" t="s">
        <v>7180</v>
      </c>
      <c r="E4642" t="s">
        <v>7181</v>
      </c>
    </row>
    <row r="4643" spans="1:7">
      <c r="A4643" t="s">
        <v>2355</v>
      </c>
      <c r="B4643" t="s">
        <v>21330</v>
      </c>
      <c r="C4643" t="s">
        <v>2356</v>
      </c>
      <c r="E4643" t="s">
        <v>2357</v>
      </c>
    </row>
    <row r="4644" spans="1:7">
      <c r="A4644" t="s">
        <v>20092</v>
      </c>
      <c r="B4644" t="s">
        <v>21335</v>
      </c>
      <c r="C4644" t="s">
        <v>2356</v>
      </c>
      <c r="E4644" t="s">
        <v>18323</v>
      </c>
    </row>
    <row r="4645" spans="1:7">
      <c r="A4645" t="s">
        <v>3873</v>
      </c>
      <c r="B4645" t="s">
        <v>21325</v>
      </c>
      <c r="C4645" t="s">
        <v>3320</v>
      </c>
      <c r="E4645" t="s">
        <v>3874</v>
      </c>
    </row>
    <row r="4646" spans="1:7">
      <c r="A4646" t="s">
        <v>7188</v>
      </c>
      <c r="B4646" t="s">
        <v>21502</v>
      </c>
      <c r="C4646" t="s">
        <v>3320</v>
      </c>
      <c r="D4646" t="s">
        <v>113</v>
      </c>
      <c r="E4646" t="s">
        <v>7189</v>
      </c>
      <c r="F4646" t="s">
        <v>7190</v>
      </c>
      <c r="G4646" t="s">
        <v>7191</v>
      </c>
    </row>
    <row r="4647" spans="1:7">
      <c r="A4647" t="s">
        <v>7982</v>
      </c>
      <c r="B4647" t="s">
        <v>21527</v>
      </c>
      <c r="C4647" t="s">
        <v>3320</v>
      </c>
      <c r="D4647" t="s">
        <v>113</v>
      </c>
      <c r="E4647" t="s">
        <v>7983</v>
      </c>
    </row>
    <row r="4648" spans="1:7">
      <c r="A4648" t="s">
        <v>8325</v>
      </c>
      <c r="B4648" t="s">
        <v>21532</v>
      </c>
      <c r="C4648" t="s">
        <v>3320</v>
      </c>
      <c r="E4648" t="s">
        <v>8326</v>
      </c>
    </row>
    <row r="4649" spans="1:7">
      <c r="A4649" t="s">
        <v>8701</v>
      </c>
      <c r="B4649" t="s">
        <v>21329</v>
      </c>
      <c r="C4649" t="s">
        <v>3320</v>
      </c>
      <c r="E4649" t="s">
        <v>8702</v>
      </c>
      <c r="F4649" t="s">
        <v>8703</v>
      </c>
    </row>
    <row r="4650" spans="1:7">
      <c r="A4650" t="s">
        <v>11176</v>
      </c>
      <c r="B4650" t="s">
        <v>21605</v>
      </c>
      <c r="C4650" t="s">
        <v>3320</v>
      </c>
      <c r="D4650" t="s">
        <v>86</v>
      </c>
      <c r="E4650" t="s">
        <v>11177</v>
      </c>
    </row>
    <row r="4651" spans="1:7">
      <c r="A4651" t="s">
        <v>3319</v>
      </c>
      <c r="B4651" t="s">
        <v>21325</v>
      </c>
      <c r="C4651" t="s">
        <v>3320</v>
      </c>
      <c r="E4651" t="s">
        <v>3321</v>
      </c>
      <c r="F4651" t="s">
        <v>3322</v>
      </c>
    </row>
    <row r="4652" spans="1:7">
      <c r="A4652" t="s">
        <v>8308</v>
      </c>
      <c r="B4652" t="s">
        <v>21532</v>
      </c>
      <c r="C4652" t="s">
        <v>8309</v>
      </c>
      <c r="E4652" t="s">
        <v>8310</v>
      </c>
    </row>
    <row r="4653" spans="1:7">
      <c r="A4653" t="s">
        <v>19624</v>
      </c>
      <c r="B4653" t="s">
        <v>21335</v>
      </c>
      <c r="C4653" t="s">
        <v>8309</v>
      </c>
      <c r="E4653" t="s">
        <v>18252</v>
      </c>
    </row>
    <row r="4654" spans="1:7">
      <c r="A4654" t="s">
        <v>2227</v>
      </c>
      <c r="B4654" t="s">
        <v>21330</v>
      </c>
      <c r="C4654" t="s">
        <v>2228</v>
      </c>
      <c r="E4654" t="s">
        <v>2229</v>
      </c>
    </row>
    <row r="4655" spans="1:7">
      <c r="A4655" t="s">
        <v>11354</v>
      </c>
      <c r="B4655" t="s">
        <v>21331</v>
      </c>
      <c r="C4655" t="s">
        <v>11355</v>
      </c>
      <c r="E4655" t="s">
        <v>11356</v>
      </c>
    </row>
    <row r="4656" spans="1:7">
      <c r="A4656" t="s">
        <v>8528</v>
      </c>
      <c r="B4656" t="s">
        <v>21329</v>
      </c>
      <c r="C4656" t="s">
        <v>8529</v>
      </c>
      <c r="E4656" t="s">
        <v>8530</v>
      </c>
    </row>
    <row r="4657" spans="1:6">
      <c r="A4657" t="s">
        <v>5526</v>
      </c>
      <c r="B4657" t="s">
        <v>21326</v>
      </c>
      <c r="C4657" t="s">
        <v>5527</v>
      </c>
      <c r="E4657" t="s">
        <v>5427</v>
      </c>
    </row>
    <row r="4658" spans="1:6">
      <c r="A4658" t="s">
        <v>20209</v>
      </c>
      <c r="B4658" t="s">
        <v>21323</v>
      </c>
      <c r="C4658" t="s">
        <v>20210</v>
      </c>
      <c r="E4658" t="s">
        <v>3157</v>
      </c>
    </row>
    <row r="4659" spans="1:6">
      <c r="A4659" t="s">
        <v>5507</v>
      </c>
      <c r="B4659" t="s">
        <v>21326</v>
      </c>
      <c r="C4659" t="s">
        <v>5508</v>
      </c>
      <c r="E4659" t="s">
        <v>5509</v>
      </c>
    </row>
    <row r="4660" spans="1:6">
      <c r="A4660" t="s">
        <v>11941</v>
      </c>
      <c r="B4660" t="s">
        <v>21332</v>
      </c>
      <c r="C4660" t="s">
        <v>5508</v>
      </c>
      <c r="E4660" t="s">
        <v>11942</v>
      </c>
    </row>
    <row r="4661" spans="1:6">
      <c r="A4661" t="s">
        <v>8349</v>
      </c>
      <c r="B4661" t="s">
        <v>21329</v>
      </c>
      <c r="C4661" t="s">
        <v>1947</v>
      </c>
      <c r="E4661" t="s">
        <v>8350</v>
      </c>
    </row>
    <row r="4662" spans="1:6">
      <c r="A4662" t="s">
        <v>1946</v>
      </c>
      <c r="B4662" t="s">
        <v>21330</v>
      </c>
      <c r="C4662" t="s">
        <v>1947</v>
      </c>
      <c r="E4662" t="s">
        <v>1948</v>
      </c>
    </row>
    <row r="4663" spans="1:6">
      <c r="A4663" t="s">
        <v>2683</v>
      </c>
      <c r="B4663" t="s">
        <v>21336</v>
      </c>
      <c r="C4663" t="s">
        <v>1947</v>
      </c>
      <c r="E4663" t="s">
        <v>2684</v>
      </c>
    </row>
    <row r="4664" spans="1:6">
      <c r="A4664" t="s">
        <v>20909</v>
      </c>
      <c r="B4664" t="s">
        <v>21350</v>
      </c>
      <c r="C4664" t="s">
        <v>3539</v>
      </c>
      <c r="E4664" t="s">
        <v>20910</v>
      </c>
      <c r="F4664" t="s">
        <v>20911</v>
      </c>
    </row>
    <row r="4665" spans="1:6">
      <c r="A4665" t="s">
        <v>3538</v>
      </c>
      <c r="B4665" t="s">
        <v>21325</v>
      </c>
      <c r="C4665" t="s">
        <v>3539</v>
      </c>
      <c r="E4665" t="s">
        <v>3540</v>
      </c>
    </row>
    <row r="4666" spans="1:6">
      <c r="A4666" t="s">
        <v>7300</v>
      </c>
      <c r="B4666" t="s">
        <v>21507</v>
      </c>
      <c r="C4666" t="s">
        <v>3539</v>
      </c>
      <c r="D4666" t="s">
        <v>86</v>
      </c>
      <c r="E4666" t="s">
        <v>7301</v>
      </c>
    </row>
    <row r="4667" spans="1:6">
      <c r="A4667" t="s">
        <v>8347</v>
      </c>
      <c r="B4667" t="s">
        <v>21329</v>
      </c>
      <c r="C4667" t="s">
        <v>3539</v>
      </c>
      <c r="E4667" t="s">
        <v>8348</v>
      </c>
    </row>
    <row r="4668" spans="1:6">
      <c r="A4668" t="s">
        <v>10917</v>
      </c>
      <c r="B4668" t="s">
        <v>21601</v>
      </c>
      <c r="C4668" t="s">
        <v>3539</v>
      </c>
      <c r="E4668" t="s">
        <v>10918</v>
      </c>
      <c r="F4668" t="s">
        <v>10919</v>
      </c>
    </row>
    <row r="4669" spans="1:6">
      <c r="A4669" t="s">
        <v>11805</v>
      </c>
      <c r="B4669" t="s">
        <v>21332</v>
      </c>
      <c r="C4669" t="s">
        <v>3539</v>
      </c>
      <c r="E4669" t="s">
        <v>11806</v>
      </c>
    </row>
    <row r="4670" spans="1:6">
      <c r="A4670" t="s">
        <v>11866</v>
      </c>
      <c r="B4670" t="s">
        <v>21332</v>
      </c>
      <c r="C4670" t="s">
        <v>3539</v>
      </c>
      <c r="E4670" t="s">
        <v>11867</v>
      </c>
    </row>
    <row r="4671" spans="1:6">
      <c r="A4671" t="s">
        <v>17922</v>
      </c>
      <c r="B4671" t="s">
        <v>21334</v>
      </c>
      <c r="C4671" t="s">
        <v>3539</v>
      </c>
      <c r="D4671" t="s">
        <v>2087</v>
      </c>
      <c r="E4671" t="s">
        <v>17923</v>
      </c>
      <c r="F4671" t="s">
        <v>17924</v>
      </c>
    </row>
    <row r="4672" spans="1:6">
      <c r="A4672" t="s">
        <v>9919</v>
      </c>
      <c r="B4672" t="s">
        <v>21384</v>
      </c>
      <c r="C4672" t="s">
        <v>1629</v>
      </c>
      <c r="D4672" t="s">
        <v>1630</v>
      </c>
      <c r="E4672" t="s">
        <v>1631</v>
      </c>
    </row>
    <row r="4673" spans="1:26">
      <c r="A4673" t="s">
        <v>8779</v>
      </c>
      <c r="B4673" t="s">
        <v>21329</v>
      </c>
      <c r="C4673" t="s">
        <v>2875</v>
      </c>
      <c r="D4673" t="s">
        <v>733</v>
      </c>
      <c r="E4673" t="s">
        <v>940</v>
      </c>
      <c r="F4673" t="s">
        <v>8780</v>
      </c>
    </row>
    <row r="4674" spans="1:26">
      <c r="A4674" t="s">
        <v>11725</v>
      </c>
      <c r="B4674" t="s">
        <v>21332</v>
      </c>
      <c r="C4674" t="s">
        <v>2875</v>
      </c>
      <c r="E4674" t="s">
        <v>11726</v>
      </c>
    </row>
    <row r="4675" spans="1:26">
      <c r="A4675" t="s">
        <v>2874</v>
      </c>
      <c r="B4675" t="s">
        <v>21646</v>
      </c>
      <c r="C4675" t="s">
        <v>2875</v>
      </c>
      <c r="D4675" t="s">
        <v>2865</v>
      </c>
      <c r="E4675" t="s">
        <v>2876</v>
      </c>
    </row>
    <row r="4676" spans="1:26">
      <c r="A4676" t="s">
        <v>3473</v>
      </c>
      <c r="B4676" t="s">
        <v>21325</v>
      </c>
      <c r="C4676" t="s">
        <v>3235</v>
      </c>
      <c r="E4676" t="s">
        <v>3474</v>
      </c>
    </row>
    <row r="4677" spans="1:26">
      <c r="A4677" t="s">
        <v>3234</v>
      </c>
      <c r="B4677" t="s">
        <v>21325</v>
      </c>
      <c r="C4677" t="s">
        <v>3235</v>
      </c>
      <c r="D4677" t="s">
        <v>86</v>
      </c>
      <c r="E4677" t="s">
        <v>3236</v>
      </c>
      <c r="F4677" t="s">
        <v>3237</v>
      </c>
    </row>
    <row r="4678" spans="1:26">
      <c r="A4678" t="s">
        <v>3415</v>
      </c>
      <c r="B4678" t="s">
        <v>21325</v>
      </c>
      <c r="C4678" t="s">
        <v>3416</v>
      </c>
      <c r="E4678" t="s">
        <v>3288</v>
      </c>
    </row>
    <row r="4679" spans="1:26">
      <c r="A4679" t="s">
        <v>4248</v>
      </c>
      <c r="B4679" t="s">
        <v>21325</v>
      </c>
      <c r="C4679" t="s">
        <v>3416</v>
      </c>
      <c r="D4679" t="s">
        <v>86</v>
      </c>
      <c r="E4679" t="s">
        <v>737</v>
      </c>
      <c r="F4679" t="s">
        <v>4249</v>
      </c>
    </row>
    <row r="4680" spans="1:26">
      <c r="A4680" t="s">
        <v>3594</v>
      </c>
      <c r="B4680" t="s">
        <v>21383</v>
      </c>
      <c r="C4680" t="s">
        <v>1387</v>
      </c>
      <c r="D4680" t="s">
        <v>733</v>
      </c>
      <c r="E4680" t="s">
        <v>3595</v>
      </c>
      <c r="F4680" t="s">
        <v>3596</v>
      </c>
    </row>
    <row r="4681" spans="1:26">
      <c r="A4681" t="s">
        <v>1386</v>
      </c>
      <c r="B4681" t="s">
        <v>21330</v>
      </c>
      <c r="C4681" t="s">
        <v>1387</v>
      </c>
      <c r="E4681" t="s">
        <v>1315</v>
      </c>
    </row>
    <row r="4682" spans="1:26">
      <c r="A4682" t="s">
        <v>3340</v>
      </c>
      <c r="B4682" t="s">
        <v>21325</v>
      </c>
      <c r="C4682" t="s">
        <v>1387</v>
      </c>
      <c r="E4682" t="s">
        <v>3341</v>
      </c>
    </row>
    <row r="4683" spans="1:26">
      <c r="A4683" t="s">
        <v>20890</v>
      </c>
      <c r="B4683" t="s">
        <v>21361</v>
      </c>
      <c r="C4683" t="s">
        <v>10256</v>
      </c>
      <c r="E4683" t="s">
        <v>10257</v>
      </c>
      <c r="F4683" t="s">
        <v>10258</v>
      </c>
    </row>
    <row r="4684" spans="1:26">
      <c r="A4684" t="s">
        <v>2709</v>
      </c>
      <c r="B4684" t="s">
        <v>21336</v>
      </c>
      <c r="C4684" t="s">
        <v>2710</v>
      </c>
      <c r="D4684" t="s">
        <v>2711</v>
      </c>
      <c r="E4684" t="s">
        <v>2712</v>
      </c>
      <c r="F4684" t="s">
        <v>2713</v>
      </c>
    </row>
    <row r="4685" spans="1:26">
      <c r="A4685" t="s">
        <v>2497</v>
      </c>
      <c r="B4685" t="s">
        <v>21330</v>
      </c>
      <c r="C4685" t="s">
        <v>2498</v>
      </c>
      <c r="D4685" t="s">
        <v>2499</v>
      </c>
      <c r="E4685" t="s">
        <v>2500</v>
      </c>
      <c r="F4685" t="s">
        <v>2501</v>
      </c>
      <c r="G4685" t="s">
        <v>2502</v>
      </c>
      <c r="H4685" t="s">
        <v>2503</v>
      </c>
      <c r="I4685" t="s">
        <v>2504</v>
      </c>
      <c r="J4685" t="s">
        <v>2505</v>
      </c>
      <c r="K4685" t="s">
        <v>2506</v>
      </c>
      <c r="L4685" t="s">
        <v>2507</v>
      </c>
      <c r="M4685" t="s">
        <v>2508</v>
      </c>
      <c r="N4685" t="s">
        <v>2509</v>
      </c>
      <c r="O4685" t="s">
        <v>2510</v>
      </c>
      <c r="P4685" t="s">
        <v>2511</v>
      </c>
      <c r="Q4685" t="s">
        <v>2512</v>
      </c>
      <c r="R4685" t="s">
        <v>2513</v>
      </c>
      <c r="S4685" t="s">
        <v>2514</v>
      </c>
      <c r="T4685" t="s">
        <v>2515</v>
      </c>
      <c r="U4685" t="s">
        <v>2516</v>
      </c>
      <c r="V4685" t="s">
        <v>2517</v>
      </c>
      <c r="W4685" t="s">
        <v>2518</v>
      </c>
      <c r="X4685" t="s">
        <v>2519</v>
      </c>
      <c r="Y4685" t="s">
        <v>2520</v>
      </c>
      <c r="Z4685" t="s">
        <v>2521</v>
      </c>
    </row>
    <row r="4686" spans="1:26">
      <c r="A4686" t="s">
        <v>8691</v>
      </c>
      <c r="B4686" t="s">
        <v>21329</v>
      </c>
      <c r="C4686" t="s">
        <v>199</v>
      </c>
      <c r="E4686" t="s">
        <v>8692</v>
      </c>
    </row>
    <row r="4687" spans="1:26">
      <c r="A4687" t="s">
        <v>198</v>
      </c>
      <c r="B4687" t="s">
        <v>21629</v>
      </c>
      <c r="C4687" t="s">
        <v>199</v>
      </c>
      <c r="D4687" t="s">
        <v>200</v>
      </c>
      <c r="E4687" t="s">
        <v>201</v>
      </c>
      <c r="F4687" t="s">
        <v>202</v>
      </c>
      <c r="G4687" t="s">
        <v>203</v>
      </c>
      <c r="H4687" t="s">
        <v>204</v>
      </c>
      <c r="I4687" t="s">
        <v>205</v>
      </c>
    </row>
    <row r="4688" spans="1:26">
      <c r="A4688" t="s">
        <v>9553</v>
      </c>
      <c r="B4688" t="s">
        <v>21329</v>
      </c>
      <c r="C4688" t="s">
        <v>9554</v>
      </c>
      <c r="E4688" t="s">
        <v>9555</v>
      </c>
    </row>
    <row r="4689" spans="1:12">
      <c r="A4689" t="s">
        <v>20845</v>
      </c>
      <c r="B4689" t="s">
        <v>21350</v>
      </c>
      <c r="C4689" t="s">
        <v>20846</v>
      </c>
      <c r="E4689" t="s">
        <v>20847</v>
      </c>
    </row>
    <row r="4690" spans="1:12">
      <c r="A4690" t="s">
        <v>7108</v>
      </c>
      <c r="B4690" t="s">
        <v>21497</v>
      </c>
      <c r="C4690" t="s">
        <v>7109</v>
      </c>
      <c r="D4690" t="s">
        <v>163</v>
      </c>
      <c r="E4690" t="s">
        <v>7110</v>
      </c>
      <c r="F4690" t="s">
        <v>513</v>
      </c>
    </row>
    <row r="4691" spans="1:12">
      <c r="A4691" t="s">
        <v>17936</v>
      </c>
      <c r="B4691" t="s">
        <v>21334</v>
      </c>
      <c r="C4691" t="s">
        <v>7109</v>
      </c>
      <c r="D4691" t="s">
        <v>17906</v>
      </c>
      <c r="E4691" t="s">
        <v>17907</v>
      </c>
    </row>
    <row r="4692" spans="1:12">
      <c r="A4692" t="s">
        <v>20720</v>
      </c>
      <c r="B4692" t="s">
        <v>21324</v>
      </c>
      <c r="C4692" t="s">
        <v>20721</v>
      </c>
      <c r="D4692" t="s">
        <v>163</v>
      </c>
      <c r="E4692" t="s">
        <v>7110</v>
      </c>
    </row>
    <row r="4693" spans="1:12">
      <c r="A4693" t="s">
        <v>17970</v>
      </c>
      <c r="B4693" t="s">
        <v>21334</v>
      </c>
      <c r="C4693" t="s">
        <v>17971</v>
      </c>
      <c r="E4693" t="s">
        <v>17972</v>
      </c>
    </row>
    <row r="4694" spans="1:12">
      <c r="A4694" t="s">
        <v>5483</v>
      </c>
      <c r="B4694" t="s">
        <v>21326</v>
      </c>
      <c r="C4694" t="s">
        <v>5484</v>
      </c>
      <c r="E4694" t="s">
        <v>5427</v>
      </c>
    </row>
    <row r="4695" spans="1:12">
      <c r="A4695" t="s">
        <v>1508</v>
      </c>
      <c r="B4695" t="s">
        <v>21330</v>
      </c>
      <c r="C4695" t="s">
        <v>1509</v>
      </c>
      <c r="E4695" t="s">
        <v>1510</v>
      </c>
      <c r="F4695" t="s">
        <v>1511</v>
      </c>
    </row>
    <row r="4696" spans="1:12">
      <c r="A4696" t="s">
        <v>5108</v>
      </c>
      <c r="B4696" t="s">
        <v>21401</v>
      </c>
      <c r="C4696" t="s">
        <v>5109</v>
      </c>
      <c r="D4696">
        <v>260</v>
      </c>
      <c r="E4696" t="s">
        <v>5110</v>
      </c>
    </row>
    <row r="4697" spans="1:12">
      <c r="A4697" t="s">
        <v>5463</v>
      </c>
      <c r="B4697" t="s">
        <v>21326</v>
      </c>
      <c r="C4697" t="s">
        <v>2796</v>
      </c>
      <c r="D4697" t="s">
        <v>5265</v>
      </c>
      <c r="E4697" t="s">
        <v>5464</v>
      </c>
    </row>
    <row r="4698" spans="1:12">
      <c r="A4698" t="s">
        <v>2795</v>
      </c>
      <c r="B4698" t="s">
        <v>21336</v>
      </c>
      <c r="C4698" t="s">
        <v>2796</v>
      </c>
      <c r="E4698" t="s">
        <v>2797</v>
      </c>
      <c r="F4698" t="s">
        <v>2798</v>
      </c>
    </row>
    <row r="4699" spans="1:12">
      <c r="A4699" t="s">
        <v>9134</v>
      </c>
      <c r="B4699" t="s">
        <v>21329</v>
      </c>
      <c r="C4699" t="s">
        <v>9135</v>
      </c>
      <c r="D4699" t="s">
        <v>898</v>
      </c>
      <c r="E4699" t="s">
        <v>9136</v>
      </c>
      <c r="F4699" t="s">
        <v>9137</v>
      </c>
    </row>
    <row r="4700" spans="1:12">
      <c r="A4700" t="s">
        <v>10681</v>
      </c>
      <c r="B4700" t="s">
        <v>21598</v>
      </c>
      <c r="C4700" t="s">
        <v>9135</v>
      </c>
      <c r="D4700" t="s">
        <v>898</v>
      </c>
      <c r="E4700" t="s">
        <v>3521</v>
      </c>
      <c r="F4700" t="s">
        <v>9137</v>
      </c>
    </row>
    <row r="4701" spans="1:12">
      <c r="A4701" t="s">
        <v>20935</v>
      </c>
      <c r="B4701" t="s">
        <v>21350</v>
      </c>
      <c r="C4701" t="s">
        <v>11068</v>
      </c>
      <c r="E4701" t="s">
        <v>20936</v>
      </c>
    </row>
    <row r="4702" spans="1:12">
      <c r="A4702" t="s">
        <v>11067</v>
      </c>
      <c r="B4702" t="s">
        <v>21601</v>
      </c>
      <c r="C4702" t="s">
        <v>11068</v>
      </c>
      <c r="D4702" t="s">
        <v>11069</v>
      </c>
      <c r="E4702" t="s">
        <v>11070</v>
      </c>
      <c r="F4702" t="s">
        <v>11071</v>
      </c>
      <c r="G4702" t="s">
        <v>11072</v>
      </c>
      <c r="I4702" t="s">
        <v>11073</v>
      </c>
      <c r="J4702" t="s">
        <v>11074</v>
      </c>
      <c r="K4702" t="s">
        <v>11073</v>
      </c>
      <c r="L4702" t="s">
        <v>11075</v>
      </c>
    </row>
    <row r="4703" spans="1:12">
      <c r="A4703" t="s">
        <v>2863</v>
      </c>
      <c r="B4703" t="s">
        <v>21646</v>
      </c>
      <c r="C4703" t="s">
        <v>2864</v>
      </c>
      <c r="D4703" t="s">
        <v>2865</v>
      </c>
      <c r="E4703" t="s">
        <v>2866</v>
      </c>
      <c r="F4703" t="s">
        <v>2867</v>
      </c>
    </row>
    <row r="4704" spans="1:12">
      <c r="A4704" t="s">
        <v>7084</v>
      </c>
      <c r="B4704" t="s">
        <v>21497</v>
      </c>
      <c r="C4704" t="s">
        <v>7085</v>
      </c>
      <c r="E4704" t="s">
        <v>7086</v>
      </c>
    </row>
    <row r="4705" spans="1:6">
      <c r="A4705" t="s">
        <v>11503</v>
      </c>
      <c r="B4705" t="s">
        <v>21332</v>
      </c>
      <c r="C4705" t="s">
        <v>7085</v>
      </c>
      <c r="E4705" t="s">
        <v>11504</v>
      </c>
    </row>
    <row r="4706" spans="1:6">
      <c r="A4706" t="s">
        <v>20801</v>
      </c>
      <c r="B4706" t="s">
        <v>21357</v>
      </c>
      <c r="C4706" t="s">
        <v>5176</v>
      </c>
      <c r="D4706" t="s">
        <v>113</v>
      </c>
      <c r="E4706" t="s">
        <v>8038</v>
      </c>
    </row>
    <row r="4707" spans="1:6">
      <c r="A4707" t="s">
        <v>20818</v>
      </c>
      <c r="B4707" t="s">
        <v>21350</v>
      </c>
      <c r="C4707" t="s">
        <v>5176</v>
      </c>
      <c r="E4707" t="s">
        <v>20819</v>
      </c>
    </row>
    <row r="4708" spans="1:6">
      <c r="A4708" t="s">
        <v>5175</v>
      </c>
      <c r="B4708" t="s">
        <v>21405</v>
      </c>
      <c r="C4708" t="s">
        <v>5176</v>
      </c>
      <c r="E4708" t="s">
        <v>5177</v>
      </c>
    </row>
    <row r="4709" spans="1:6">
      <c r="A4709" t="s">
        <v>19473</v>
      </c>
      <c r="B4709" t="s">
        <v>21335</v>
      </c>
      <c r="C4709" t="s">
        <v>5176</v>
      </c>
      <c r="E4709" t="s">
        <v>19100</v>
      </c>
    </row>
    <row r="4710" spans="1:6">
      <c r="A4710" t="s">
        <v>10136</v>
      </c>
      <c r="B4710" t="s">
        <v>21589</v>
      </c>
      <c r="C4710" t="s">
        <v>2474</v>
      </c>
      <c r="D4710" t="s">
        <v>2868</v>
      </c>
      <c r="E4710" t="s">
        <v>2869</v>
      </c>
      <c r="F4710" t="s">
        <v>2870</v>
      </c>
    </row>
    <row r="4711" spans="1:6">
      <c r="A4711" t="s">
        <v>2473</v>
      </c>
      <c r="B4711" t="s">
        <v>21330</v>
      </c>
      <c r="C4711" t="s">
        <v>2474</v>
      </c>
      <c r="D4711" t="s">
        <v>2475</v>
      </c>
      <c r="E4711" t="s">
        <v>2476</v>
      </c>
      <c r="F4711" t="s">
        <v>2477</v>
      </c>
    </row>
    <row r="4712" spans="1:6">
      <c r="A4712" t="s">
        <v>6485</v>
      </c>
      <c r="B4712" t="s">
        <v>21480</v>
      </c>
      <c r="C4712" t="s">
        <v>6486</v>
      </c>
      <c r="D4712" t="s">
        <v>6487</v>
      </c>
      <c r="E4712" t="s">
        <v>6488</v>
      </c>
      <c r="F4712" t="s">
        <v>6489</v>
      </c>
    </row>
    <row r="4713" spans="1:6">
      <c r="A4713" t="s">
        <v>9551</v>
      </c>
      <c r="B4713" t="s">
        <v>21329</v>
      </c>
      <c r="C4713" t="s">
        <v>6486</v>
      </c>
      <c r="D4713" t="s">
        <v>86</v>
      </c>
      <c r="E4713" t="s">
        <v>9552</v>
      </c>
    </row>
    <row r="4714" spans="1:6">
      <c r="A4714" t="s">
        <v>7652</v>
      </c>
      <c r="B4714" t="s">
        <v>21507</v>
      </c>
      <c r="C4714" t="s">
        <v>7653</v>
      </c>
      <c r="E4714" t="s">
        <v>7654</v>
      </c>
      <c r="F4714" t="s">
        <v>7655</v>
      </c>
    </row>
    <row r="4715" spans="1:6">
      <c r="A4715" t="s">
        <v>19421</v>
      </c>
      <c r="B4715" t="s">
        <v>21335</v>
      </c>
      <c r="C4715" t="s">
        <v>7653</v>
      </c>
      <c r="D4715" t="s">
        <v>2209</v>
      </c>
      <c r="E4715" t="s">
        <v>18260</v>
      </c>
    </row>
    <row r="4716" spans="1:6">
      <c r="A4716" t="s">
        <v>2776</v>
      </c>
      <c r="B4716" t="s">
        <v>21336</v>
      </c>
      <c r="C4716" t="s">
        <v>2777</v>
      </c>
      <c r="D4716" t="s">
        <v>2778</v>
      </c>
      <c r="E4716" t="s">
        <v>2779</v>
      </c>
      <c r="F4716" t="s">
        <v>2780</v>
      </c>
    </row>
    <row r="4717" spans="1:6">
      <c r="A4717" t="s">
        <v>21210</v>
      </c>
      <c r="B4717" t="s">
        <v>21350</v>
      </c>
      <c r="C4717" t="s">
        <v>21211</v>
      </c>
      <c r="E4717" t="s">
        <v>21212</v>
      </c>
    </row>
    <row r="4718" spans="1:6">
      <c r="A4718" t="s">
        <v>8285</v>
      </c>
      <c r="B4718" t="s">
        <v>21535</v>
      </c>
      <c r="C4718" t="s">
        <v>2756</v>
      </c>
      <c r="D4718" t="s">
        <v>2757</v>
      </c>
      <c r="E4718" t="s">
        <v>2758</v>
      </c>
      <c r="F4718" t="s">
        <v>2759</v>
      </c>
    </row>
    <row r="4719" spans="1:6">
      <c r="A4719" t="s">
        <v>10515</v>
      </c>
      <c r="B4719" t="s">
        <v>21595</v>
      </c>
      <c r="C4719" t="s">
        <v>2756</v>
      </c>
      <c r="D4719" t="s">
        <v>86</v>
      </c>
      <c r="E4719" t="s">
        <v>10516</v>
      </c>
    </row>
    <row r="4720" spans="1:6">
      <c r="A4720" t="s">
        <v>8613</v>
      </c>
      <c r="B4720" t="s">
        <v>21329</v>
      </c>
      <c r="C4720" t="s">
        <v>8614</v>
      </c>
      <c r="E4720" t="s">
        <v>8615</v>
      </c>
      <c r="F4720" t="s">
        <v>8616</v>
      </c>
    </row>
    <row r="4721" spans="1:6">
      <c r="A4721" t="s">
        <v>10614</v>
      </c>
      <c r="B4721" t="s">
        <v>21595</v>
      </c>
      <c r="C4721" t="s">
        <v>8614</v>
      </c>
      <c r="D4721" t="s">
        <v>10615</v>
      </c>
      <c r="E4721" t="s">
        <v>10616</v>
      </c>
      <c r="F4721" t="s">
        <v>10617</v>
      </c>
    </row>
    <row r="4722" spans="1:6">
      <c r="A4722" t="s">
        <v>20757</v>
      </c>
      <c r="B4722" t="s">
        <v>21350</v>
      </c>
      <c r="C4722" t="s">
        <v>7706</v>
      </c>
      <c r="E4722" t="s">
        <v>20758</v>
      </c>
      <c r="F4722" t="s">
        <v>20759</v>
      </c>
    </row>
    <row r="4723" spans="1:6">
      <c r="A4723" t="s">
        <v>7705</v>
      </c>
      <c r="B4723" t="s">
        <v>21507</v>
      </c>
      <c r="C4723" t="s">
        <v>7706</v>
      </c>
      <c r="D4723" t="s">
        <v>898</v>
      </c>
      <c r="E4723" t="s">
        <v>7707</v>
      </c>
      <c r="F4723" t="s">
        <v>7708</v>
      </c>
    </row>
    <row r="4724" spans="1:6">
      <c r="A4724" t="s">
        <v>4596</v>
      </c>
      <c r="B4724" t="s">
        <v>21401</v>
      </c>
      <c r="C4724" t="s">
        <v>4597</v>
      </c>
      <c r="D4724" t="s">
        <v>4598</v>
      </c>
      <c r="E4724" t="s">
        <v>4517</v>
      </c>
    </row>
    <row r="4725" spans="1:6">
      <c r="A4725" t="s">
        <v>20815</v>
      </c>
      <c r="B4725" t="s">
        <v>21350</v>
      </c>
      <c r="C4725" t="s">
        <v>20816</v>
      </c>
      <c r="E4725" t="s">
        <v>20817</v>
      </c>
    </row>
    <row r="4726" spans="1:6">
      <c r="A4726" t="s">
        <v>20851</v>
      </c>
      <c r="B4726" t="s">
        <v>21350</v>
      </c>
      <c r="C4726" t="s">
        <v>5165</v>
      </c>
      <c r="E4726" t="s">
        <v>20852</v>
      </c>
      <c r="F4726" t="s">
        <v>7655</v>
      </c>
    </row>
    <row r="4727" spans="1:6">
      <c r="A4727" t="s">
        <v>5164</v>
      </c>
      <c r="B4727" t="s">
        <v>21405</v>
      </c>
      <c r="C4727" t="s">
        <v>5165</v>
      </c>
      <c r="E4727" t="s">
        <v>5166</v>
      </c>
    </row>
    <row r="4728" spans="1:6">
      <c r="A4728" t="s">
        <v>5156</v>
      </c>
      <c r="B4728" t="s">
        <v>21405</v>
      </c>
      <c r="C4728" t="s">
        <v>5157</v>
      </c>
      <c r="E4728" t="s">
        <v>5158</v>
      </c>
    </row>
    <row r="4729" spans="1:6">
      <c r="A4729" t="s">
        <v>5425</v>
      </c>
      <c r="B4729" t="s">
        <v>21326</v>
      </c>
      <c r="C4729" t="s">
        <v>5426</v>
      </c>
      <c r="E4729" t="s">
        <v>5427</v>
      </c>
    </row>
    <row r="4730" spans="1:6">
      <c r="A4730" t="s">
        <v>4591</v>
      </c>
      <c r="B4730" t="s">
        <v>21401</v>
      </c>
      <c r="C4730" t="s">
        <v>4592</v>
      </c>
      <c r="D4730" t="s">
        <v>4593</v>
      </c>
      <c r="E4730" t="s">
        <v>4594</v>
      </c>
      <c r="F4730" t="s">
        <v>4595</v>
      </c>
    </row>
    <row r="4731" spans="1:6">
      <c r="A4731" t="s">
        <v>2619</v>
      </c>
      <c r="B4731" t="s">
        <v>21336</v>
      </c>
      <c r="C4731" t="s">
        <v>2620</v>
      </c>
      <c r="E4731" t="s">
        <v>2621</v>
      </c>
    </row>
    <row r="4732" spans="1:6">
      <c r="A4732" t="s">
        <v>2663</v>
      </c>
      <c r="B4732" t="s">
        <v>21336</v>
      </c>
      <c r="C4732" t="s">
        <v>2664</v>
      </c>
      <c r="E4732" t="s">
        <v>2665</v>
      </c>
    </row>
    <row r="4733" spans="1:6">
      <c r="A4733" t="s">
        <v>2724</v>
      </c>
      <c r="B4733" t="s">
        <v>21336</v>
      </c>
      <c r="C4733" t="s">
        <v>2725</v>
      </c>
      <c r="E4733" t="s">
        <v>2726</v>
      </c>
    </row>
    <row r="4734" spans="1:6">
      <c r="A4734" t="s">
        <v>9901</v>
      </c>
      <c r="B4734" t="s">
        <v>21574</v>
      </c>
      <c r="C4734" t="s">
        <v>1799</v>
      </c>
      <c r="D4734" t="s">
        <v>733</v>
      </c>
      <c r="E4734" t="s">
        <v>1800</v>
      </c>
      <c r="F4734" t="s">
        <v>1801</v>
      </c>
    </row>
    <row r="4735" spans="1:6">
      <c r="A4735" t="s">
        <v>2681</v>
      </c>
      <c r="B4735" t="s">
        <v>21336</v>
      </c>
      <c r="C4735" t="s">
        <v>1799</v>
      </c>
      <c r="E4735" t="s">
        <v>2682</v>
      </c>
    </row>
    <row r="4736" spans="1:6">
      <c r="A4736" t="s">
        <v>2575</v>
      </c>
      <c r="B4736" t="s">
        <v>21336</v>
      </c>
      <c r="C4736" t="s">
        <v>2576</v>
      </c>
      <c r="E4736" t="s">
        <v>2577</v>
      </c>
      <c r="F4736" t="s">
        <v>2578</v>
      </c>
    </row>
    <row r="4737" spans="1:6">
      <c r="A4737" t="s">
        <v>9489</v>
      </c>
      <c r="B4737" t="s">
        <v>21406</v>
      </c>
      <c r="C4737" t="s">
        <v>1395</v>
      </c>
      <c r="D4737" t="s">
        <v>1396</v>
      </c>
      <c r="E4737" t="s">
        <v>1397</v>
      </c>
      <c r="F4737" t="s">
        <v>1398</v>
      </c>
    </row>
    <row r="4738" spans="1:6">
      <c r="A4738" t="s">
        <v>10388</v>
      </c>
      <c r="B4738" t="s">
        <v>21592</v>
      </c>
      <c r="C4738" t="s">
        <v>1395</v>
      </c>
      <c r="D4738" t="s">
        <v>113</v>
      </c>
      <c r="E4738" t="s">
        <v>10389</v>
      </c>
    </row>
    <row r="4739" spans="1:6">
      <c r="A4739" t="s">
        <v>18054</v>
      </c>
      <c r="B4739" t="s">
        <v>21334</v>
      </c>
      <c r="C4739" t="s">
        <v>1395</v>
      </c>
      <c r="D4739" t="s">
        <v>1396</v>
      </c>
      <c r="E4739" t="s">
        <v>18055</v>
      </c>
      <c r="F4739" t="s">
        <v>1398</v>
      </c>
    </row>
    <row r="4740" spans="1:6">
      <c r="A4740" t="s">
        <v>9959</v>
      </c>
      <c r="B4740" t="s">
        <v>21582</v>
      </c>
      <c r="C4740" t="s">
        <v>3061</v>
      </c>
      <c r="D4740" t="s">
        <v>9960</v>
      </c>
      <c r="E4740" t="s">
        <v>9961</v>
      </c>
    </row>
    <row r="4741" spans="1:6">
      <c r="A4741" t="s">
        <v>12770</v>
      </c>
      <c r="B4741" t="s">
        <v>21625</v>
      </c>
      <c r="C4741" t="s">
        <v>3061</v>
      </c>
      <c r="E4741" t="s">
        <v>12771</v>
      </c>
    </row>
    <row r="4742" spans="1:6">
      <c r="A4742" t="s">
        <v>3060</v>
      </c>
      <c r="B4742" t="s">
        <v>21646</v>
      </c>
      <c r="C4742" t="s">
        <v>3061</v>
      </c>
      <c r="D4742" t="s">
        <v>2865</v>
      </c>
      <c r="E4742" t="s">
        <v>3062</v>
      </c>
    </row>
    <row r="4743" spans="1:6">
      <c r="A4743" t="s">
        <v>4149</v>
      </c>
      <c r="B4743" t="s">
        <v>21325</v>
      </c>
      <c r="C4743" t="s">
        <v>4150</v>
      </c>
      <c r="E4743" t="s">
        <v>4151</v>
      </c>
    </row>
    <row r="4744" spans="1:6">
      <c r="A4744" t="s">
        <v>6323</v>
      </c>
      <c r="B4744" t="s">
        <v>21451</v>
      </c>
      <c r="C4744" t="s">
        <v>4150</v>
      </c>
      <c r="E4744" t="s">
        <v>6324</v>
      </c>
    </row>
    <row r="4745" spans="1:6">
      <c r="A4745" t="s">
        <v>11097</v>
      </c>
      <c r="B4745" t="s">
        <v>21601</v>
      </c>
      <c r="C4745" t="s">
        <v>11098</v>
      </c>
      <c r="D4745" t="s">
        <v>11099</v>
      </c>
      <c r="E4745" t="s">
        <v>11100</v>
      </c>
      <c r="F4745" t="s">
        <v>11101</v>
      </c>
    </row>
    <row r="4746" spans="1:6">
      <c r="A4746" t="s">
        <v>5169</v>
      </c>
      <c r="B4746" t="s">
        <v>21405</v>
      </c>
      <c r="C4746" t="s">
        <v>5170</v>
      </c>
      <c r="D4746" t="s">
        <v>2457</v>
      </c>
      <c r="E4746" t="s">
        <v>5171</v>
      </c>
    </row>
    <row r="4747" spans="1:6">
      <c r="A4747" t="s">
        <v>17821</v>
      </c>
      <c r="B4747" t="s">
        <v>21334</v>
      </c>
      <c r="C4747" t="s">
        <v>5170</v>
      </c>
      <c r="D4747" t="s">
        <v>2087</v>
      </c>
      <c r="E4747" t="s">
        <v>17822</v>
      </c>
      <c r="F4747" t="s">
        <v>17823</v>
      </c>
    </row>
    <row r="4748" spans="1:6">
      <c r="A4748" t="s">
        <v>7158</v>
      </c>
      <c r="B4748" t="s">
        <v>21500</v>
      </c>
      <c r="C4748" t="s">
        <v>7159</v>
      </c>
      <c r="D4748" t="s">
        <v>898</v>
      </c>
      <c r="E4748" t="s">
        <v>7160</v>
      </c>
      <c r="F4748" t="s">
        <v>7161</v>
      </c>
    </row>
    <row r="4749" spans="1:6">
      <c r="A4749" t="s">
        <v>10096</v>
      </c>
      <c r="B4749" t="s">
        <v>21583</v>
      </c>
      <c r="C4749" t="s">
        <v>7159</v>
      </c>
      <c r="E4749" t="s">
        <v>10097</v>
      </c>
    </row>
    <row r="4750" spans="1:6">
      <c r="A4750" t="s">
        <v>18742</v>
      </c>
      <c r="B4750" t="s">
        <v>21335</v>
      </c>
      <c r="C4750" t="s">
        <v>7159</v>
      </c>
      <c r="E4750" t="s">
        <v>1423</v>
      </c>
    </row>
    <row r="4751" spans="1:6">
      <c r="A4751" t="s">
        <v>9327</v>
      </c>
      <c r="B4751" t="s">
        <v>21329</v>
      </c>
      <c r="C4751" t="s">
        <v>9328</v>
      </c>
      <c r="E4751" t="s">
        <v>9329</v>
      </c>
    </row>
    <row r="4752" spans="1:6">
      <c r="A4752" t="s">
        <v>7137</v>
      </c>
      <c r="B4752" t="s">
        <v>21502</v>
      </c>
      <c r="C4752" t="s">
        <v>7138</v>
      </c>
      <c r="D4752" t="s">
        <v>113</v>
      </c>
      <c r="E4752" t="s">
        <v>7139</v>
      </c>
    </row>
    <row r="4753" spans="1:8">
      <c r="A4753" t="s">
        <v>3984</v>
      </c>
      <c r="B4753" t="s">
        <v>21383</v>
      </c>
      <c r="C4753" t="s">
        <v>3985</v>
      </c>
      <c r="D4753" t="s">
        <v>3986</v>
      </c>
      <c r="E4753" t="s">
        <v>3987</v>
      </c>
      <c r="F4753" t="s">
        <v>3988</v>
      </c>
      <c r="G4753" t="s">
        <v>507</v>
      </c>
      <c r="H4753" t="s">
        <v>508</v>
      </c>
    </row>
    <row r="4754" spans="1:8">
      <c r="A4754" t="s">
        <v>4070</v>
      </c>
      <c r="B4754" t="s">
        <v>21325</v>
      </c>
      <c r="C4754" t="s">
        <v>3985</v>
      </c>
      <c r="E4754" t="s">
        <v>4071</v>
      </c>
    </row>
    <row r="4755" spans="1:8">
      <c r="A4755" t="s">
        <v>10741</v>
      </c>
      <c r="B4755" t="s">
        <v>21595</v>
      </c>
      <c r="C4755" t="s">
        <v>3985</v>
      </c>
      <c r="E4755" t="s">
        <v>10742</v>
      </c>
    </row>
    <row r="4756" spans="1:8">
      <c r="A4756" t="s">
        <v>3105</v>
      </c>
      <c r="B4756" t="s">
        <v>21337</v>
      </c>
      <c r="C4756" t="s">
        <v>3106</v>
      </c>
      <c r="D4756" t="s">
        <v>3107</v>
      </c>
      <c r="E4756" t="s">
        <v>3108</v>
      </c>
      <c r="F4756" t="s">
        <v>3109</v>
      </c>
    </row>
    <row r="4757" spans="1:8">
      <c r="A4757" t="s">
        <v>4008</v>
      </c>
      <c r="B4757" t="s">
        <v>21325</v>
      </c>
      <c r="C4757" t="s">
        <v>4009</v>
      </c>
      <c r="E4757" t="s">
        <v>4010</v>
      </c>
    </row>
    <row r="4758" spans="1:8">
      <c r="A4758" t="s">
        <v>4481</v>
      </c>
      <c r="B4758" t="s">
        <v>21401</v>
      </c>
      <c r="C4758" t="s">
        <v>4482</v>
      </c>
      <c r="D4758" t="s">
        <v>4483</v>
      </c>
      <c r="E4758" t="s">
        <v>4484</v>
      </c>
    </row>
    <row r="4759" spans="1:8">
      <c r="A4759" t="s">
        <v>19868</v>
      </c>
      <c r="B4759" t="s">
        <v>21335</v>
      </c>
      <c r="C4759" t="s">
        <v>19869</v>
      </c>
      <c r="E4759" t="s">
        <v>19870</v>
      </c>
    </row>
    <row r="4760" spans="1:8">
      <c r="A4760" t="s">
        <v>20258</v>
      </c>
      <c r="B4760" t="s">
        <v>21323</v>
      </c>
      <c r="C4760" t="s">
        <v>20259</v>
      </c>
      <c r="E4760" t="s">
        <v>3157</v>
      </c>
    </row>
    <row r="4761" spans="1:8">
      <c r="A4761" t="s">
        <v>7150</v>
      </c>
      <c r="B4761" t="s">
        <v>21500</v>
      </c>
      <c r="C4761" t="s">
        <v>2641</v>
      </c>
      <c r="E4761" t="s">
        <v>7151</v>
      </c>
    </row>
    <row r="4762" spans="1:8">
      <c r="A4762" t="s">
        <v>9724</v>
      </c>
      <c r="B4762" t="s">
        <v>21566</v>
      </c>
      <c r="C4762" t="s">
        <v>2641</v>
      </c>
      <c r="E4762" t="s">
        <v>9725</v>
      </c>
    </row>
    <row r="4763" spans="1:8">
      <c r="A4763" t="s">
        <v>2640</v>
      </c>
      <c r="B4763" t="s">
        <v>21336</v>
      </c>
      <c r="C4763" t="s">
        <v>2641</v>
      </c>
      <c r="E4763" t="s">
        <v>2642</v>
      </c>
      <c r="F4763" t="s">
        <v>2643</v>
      </c>
    </row>
    <row r="4764" spans="1:8">
      <c r="A4764" t="s">
        <v>17466</v>
      </c>
      <c r="B4764" t="s">
        <v>21333</v>
      </c>
      <c r="C4764" t="s">
        <v>17467</v>
      </c>
      <c r="D4764" t="s">
        <v>6413</v>
      </c>
      <c r="E4764" t="s">
        <v>17468</v>
      </c>
      <c r="F4764" t="s">
        <v>17469</v>
      </c>
    </row>
    <row r="4765" spans="1:8">
      <c r="A4765" t="s">
        <v>17349</v>
      </c>
      <c r="B4765" t="s">
        <v>21333</v>
      </c>
      <c r="C4765" t="s">
        <v>17350</v>
      </c>
      <c r="D4765" t="s">
        <v>6413</v>
      </c>
      <c r="E4765" t="s">
        <v>17351</v>
      </c>
    </row>
    <row r="4766" spans="1:8">
      <c r="A4766" t="s">
        <v>9216</v>
      </c>
      <c r="B4766" t="s">
        <v>21329</v>
      </c>
      <c r="C4766" t="s">
        <v>9217</v>
      </c>
      <c r="E4766" t="s">
        <v>9218</v>
      </c>
    </row>
    <row r="4767" spans="1:8">
      <c r="A4767" t="s">
        <v>17565</v>
      </c>
      <c r="B4767" t="s">
        <v>21333</v>
      </c>
      <c r="C4767" t="s">
        <v>9217</v>
      </c>
      <c r="D4767" t="s">
        <v>6413</v>
      </c>
      <c r="E4767" t="s">
        <v>17566</v>
      </c>
    </row>
    <row r="4768" spans="1:8">
      <c r="A4768" t="s">
        <v>19516</v>
      </c>
      <c r="B4768" t="s">
        <v>21335</v>
      </c>
      <c r="C4768" t="s">
        <v>19517</v>
      </c>
      <c r="E4768" t="s">
        <v>1100</v>
      </c>
      <c r="F4768" t="s">
        <v>18262</v>
      </c>
    </row>
    <row r="4769" spans="1:6">
      <c r="A4769" t="s">
        <v>3697</v>
      </c>
      <c r="B4769" t="s">
        <v>21325</v>
      </c>
      <c r="C4769" t="s">
        <v>3156</v>
      </c>
      <c r="E4769" t="s">
        <v>3698</v>
      </c>
    </row>
    <row r="4770" spans="1:6">
      <c r="A4770" t="s">
        <v>5145</v>
      </c>
      <c r="B4770" t="s">
        <v>21405</v>
      </c>
      <c r="C4770" t="s">
        <v>3156</v>
      </c>
      <c r="E4770" t="s">
        <v>5146</v>
      </c>
    </row>
    <row r="4771" spans="1:6">
      <c r="A4771" t="s">
        <v>10773</v>
      </c>
      <c r="B4771" t="s">
        <v>21598</v>
      </c>
      <c r="C4771" t="s">
        <v>3156</v>
      </c>
      <c r="D4771" t="s">
        <v>2457</v>
      </c>
      <c r="E4771" t="s">
        <v>10774</v>
      </c>
      <c r="F4771" t="s">
        <v>10775</v>
      </c>
    </row>
    <row r="4772" spans="1:6">
      <c r="A4772" t="s">
        <v>3155</v>
      </c>
      <c r="B4772" t="s">
        <v>21325</v>
      </c>
      <c r="C4772" t="s">
        <v>3156</v>
      </c>
      <c r="D4772" t="s">
        <v>86</v>
      </c>
      <c r="E4772" t="s">
        <v>3157</v>
      </c>
      <c r="F4772" t="s">
        <v>3158</v>
      </c>
    </row>
    <row r="4773" spans="1:6">
      <c r="A4773" t="s">
        <v>9944</v>
      </c>
      <c r="B4773" t="s">
        <v>21577</v>
      </c>
      <c r="C4773" t="s">
        <v>9945</v>
      </c>
      <c r="E4773" t="s">
        <v>9946</v>
      </c>
    </row>
    <row r="4774" spans="1:6">
      <c r="A4774" t="s">
        <v>14620</v>
      </c>
      <c r="B4774" t="s">
        <v>21333</v>
      </c>
      <c r="C4774" t="s">
        <v>14621</v>
      </c>
      <c r="E4774" t="s">
        <v>14622</v>
      </c>
      <c r="F4774" t="s">
        <v>14623</v>
      </c>
    </row>
    <row r="4775" spans="1:6">
      <c r="A4775" t="s">
        <v>9118</v>
      </c>
      <c r="B4775" t="s">
        <v>21329</v>
      </c>
      <c r="C4775" t="s">
        <v>9119</v>
      </c>
      <c r="E4775" t="s">
        <v>9120</v>
      </c>
    </row>
    <row r="4776" spans="1:6">
      <c r="A4776" t="s">
        <v>21175</v>
      </c>
      <c r="B4776" t="s">
        <v>21350</v>
      </c>
      <c r="C4776" t="s">
        <v>3615</v>
      </c>
      <c r="E4776" t="s">
        <v>21176</v>
      </c>
      <c r="F4776" t="s">
        <v>21177</v>
      </c>
    </row>
    <row r="4777" spans="1:6">
      <c r="A4777" t="s">
        <v>3614</v>
      </c>
      <c r="B4777" t="s">
        <v>21325</v>
      </c>
      <c r="C4777" t="s">
        <v>3615</v>
      </c>
      <c r="E4777" t="s">
        <v>3616</v>
      </c>
    </row>
    <row r="4778" spans="1:6">
      <c r="A4778" t="s">
        <v>4046</v>
      </c>
      <c r="B4778" t="s">
        <v>21325</v>
      </c>
      <c r="C4778" t="s">
        <v>3615</v>
      </c>
      <c r="D4778" t="s">
        <v>4047</v>
      </c>
      <c r="E4778" t="s">
        <v>4048</v>
      </c>
    </row>
    <row r="4779" spans="1:6">
      <c r="A4779" t="s">
        <v>10198</v>
      </c>
      <c r="B4779" t="s">
        <v>21590</v>
      </c>
      <c r="C4779" t="s">
        <v>10199</v>
      </c>
      <c r="E4779" t="s">
        <v>10200</v>
      </c>
    </row>
    <row r="4780" spans="1:6">
      <c r="A4780" t="s">
        <v>21101</v>
      </c>
      <c r="B4780" t="s">
        <v>21350</v>
      </c>
      <c r="C4780" t="s">
        <v>3665</v>
      </c>
      <c r="E4780" t="s">
        <v>21102</v>
      </c>
    </row>
    <row r="4781" spans="1:6">
      <c r="A4781" t="s">
        <v>3664</v>
      </c>
      <c r="B4781" t="s">
        <v>21325</v>
      </c>
      <c r="C4781" t="s">
        <v>3665</v>
      </c>
      <c r="D4781" t="s">
        <v>2457</v>
      </c>
      <c r="E4781" t="s">
        <v>3666</v>
      </c>
      <c r="F4781" t="s">
        <v>3667</v>
      </c>
    </row>
    <row r="4782" spans="1:6">
      <c r="A4782" t="s">
        <v>8682</v>
      </c>
      <c r="B4782" t="s">
        <v>21329</v>
      </c>
      <c r="C4782" t="s">
        <v>8683</v>
      </c>
      <c r="D4782" t="s">
        <v>733</v>
      </c>
      <c r="E4782" t="s">
        <v>8684</v>
      </c>
    </row>
    <row r="4783" spans="1:6">
      <c r="A4783" t="s">
        <v>10650</v>
      </c>
      <c r="B4783" t="s">
        <v>21595</v>
      </c>
      <c r="C4783" t="s">
        <v>8683</v>
      </c>
      <c r="E4783" t="s">
        <v>10651</v>
      </c>
    </row>
    <row r="4784" spans="1:6">
      <c r="A4784" t="s">
        <v>3526</v>
      </c>
      <c r="B4784" t="s">
        <v>21325</v>
      </c>
      <c r="C4784" t="s">
        <v>3527</v>
      </c>
      <c r="E4784" t="s">
        <v>3528</v>
      </c>
    </row>
    <row r="4785" spans="1:6">
      <c r="A4785" t="s">
        <v>15381</v>
      </c>
      <c r="B4785" t="s">
        <v>21333</v>
      </c>
      <c r="C4785" t="s">
        <v>3527</v>
      </c>
      <c r="E4785" t="s">
        <v>14222</v>
      </c>
    </row>
    <row r="4786" spans="1:6">
      <c r="A4786" t="s">
        <v>18109</v>
      </c>
      <c r="B4786" t="s">
        <v>21334</v>
      </c>
      <c r="C4786" t="s">
        <v>3527</v>
      </c>
      <c r="D4786" t="s">
        <v>2087</v>
      </c>
      <c r="E4786" t="s">
        <v>18110</v>
      </c>
      <c r="F4786" t="s">
        <v>18111</v>
      </c>
    </row>
    <row r="4787" spans="1:6">
      <c r="A4787" t="s">
        <v>20788</v>
      </c>
      <c r="B4787" t="s">
        <v>21350</v>
      </c>
      <c r="C4787" t="s">
        <v>20789</v>
      </c>
      <c r="E4787" t="s">
        <v>20790</v>
      </c>
    </row>
    <row r="4788" spans="1:6">
      <c r="A4788" t="s">
        <v>7919</v>
      </c>
      <c r="B4788" t="s">
        <v>21519</v>
      </c>
      <c r="C4788" t="s">
        <v>7920</v>
      </c>
      <c r="E4788" t="s">
        <v>7921</v>
      </c>
      <c r="F4788" t="s">
        <v>7922</v>
      </c>
    </row>
    <row r="4789" spans="1:6">
      <c r="A4789" t="s">
        <v>7883</v>
      </c>
      <c r="B4789" t="s">
        <v>21519</v>
      </c>
      <c r="C4789" t="s">
        <v>7884</v>
      </c>
      <c r="E4789" t="s">
        <v>7885</v>
      </c>
      <c r="F4789" t="s">
        <v>7886</v>
      </c>
    </row>
    <row r="4790" spans="1:6">
      <c r="A4790" t="s">
        <v>5568</v>
      </c>
      <c r="B4790" t="s">
        <v>21417</v>
      </c>
      <c r="C4790" t="s">
        <v>5569</v>
      </c>
      <c r="D4790" t="s">
        <v>5570</v>
      </c>
      <c r="E4790" t="s">
        <v>5571</v>
      </c>
      <c r="F4790" t="s">
        <v>5572</v>
      </c>
    </row>
    <row r="4791" spans="1:6">
      <c r="A4791" t="s">
        <v>7548</v>
      </c>
      <c r="B4791" t="s">
        <v>21507</v>
      </c>
      <c r="C4791" t="s">
        <v>7549</v>
      </c>
      <c r="E4791" t="s">
        <v>7550</v>
      </c>
      <c r="F4791" t="s">
        <v>7551</v>
      </c>
    </row>
    <row r="4792" spans="1:6">
      <c r="A4792" t="s">
        <v>9697</v>
      </c>
      <c r="B4792" t="s">
        <v>21329</v>
      </c>
      <c r="C4792" t="s">
        <v>9698</v>
      </c>
      <c r="E4792" t="s">
        <v>9120</v>
      </c>
    </row>
    <row r="4793" spans="1:6">
      <c r="A4793" t="s">
        <v>21070</v>
      </c>
      <c r="B4793" t="s">
        <v>21350</v>
      </c>
      <c r="C4793" t="s">
        <v>2792</v>
      </c>
      <c r="E4793" t="s">
        <v>21071</v>
      </c>
    </row>
    <row r="4794" spans="1:6">
      <c r="A4794" t="s">
        <v>2791</v>
      </c>
      <c r="B4794" t="s">
        <v>21336</v>
      </c>
      <c r="C4794" t="s">
        <v>2792</v>
      </c>
      <c r="E4794" t="s">
        <v>2793</v>
      </c>
      <c r="F4794" t="s">
        <v>2794</v>
      </c>
    </row>
    <row r="4795" spans="1:6">
      <c r="A4795" t="s">
        <v>21133</v>
      </c>
      <c r="B4795" t="s">
        <v>21350</v>
      </c>
      <c r="C4795" t="s">
        <v>16362</v>
      </c>
      <c r="D4795" t="s">
        <v>21134</v>
      </c>
      <c r="E4795" t="s">
        <v>20746</v>
      </c>
    </row>
    <row r="4796" spans="1:6">
      <c r="A4796" t="s">
        <v>16361</v>
      </c>
      <c r="B4796" t="s">
        <v>21333</v>
      </c>
      <c r="C4796" t="s">
        <v>16362</v>
      </c>
      <c r="D4796" t="s">
        <v>16363</v>
      </c>
      <c r="E4796" t="s">
        <v>16364</v>
      </c>
    </row>
    <row r="4797" spans="1:6">
      <c r="A4797" t="s">
        <v>8513</v>
      </c>
      <c r="B4797" t="s">
        <v>21329</v>
      </c>
      <c r="C4797" t="s">
        <v>8514</v>
      </c>
      <c r="E4797" t="s">
        <v>8515</v>
      </c>
      <c r="F4797" t="s">
        <v>8516</v>
      </c>
    </row>
    <row r="4798" spans="1:6">
      <c r="A4798" t="s">
        <v>3464</v>
      </c>
      <c r="B4798" t="s">
        <v>21325</v>
      </c>
      <c r="C4798" t="s">
        <v>3465</v>
      </c>
      <c r="E4798" t="s">
        <v>3466</v>
      </c>
    </row>
    <row r="4799" spans="1:6">
      <c r="A4799" t="s">
        <v>16689</v>
      </c>
      <c r="B4799" t="s">
        <v>21333</v>
      </c>
      <c r="C4799" t="s">
        <v>3465</v>
      </c>
      <c r="D4799" t="s">
        <v>6413</v>
      </c>
      <c r="E4799" t="s">
        <v>16690</v>
      </c>
    </row>
    <row r="4800" spans="1:6">
      <c r="A4800" t="s">
        <v>17117</v>
      </c>
      <c r="B4800" t="s">
        <v>21333</v>
      </c>
      <c r="C4800" t="s">
        <v>17118</v>
      </c>
      <c r="E4800" t="s">
        <v>17119</v>
      </c>
      <c r="F4800" t="s">
        <v>17120</v>
      </c>
    </row>
    <row r="4801" spans="1:6">
      <c r="A4801" t="s">
        <v>19011</v>
      </c>
      <c r="B4801" t="s">
        <v>21335</v>
      </c>
      <c r="C4801" t="s">
        <v>19012</v>
      </c>
      <c r="E4801" t="s">
        <v>18345</v>
      </c>
    </row>
    <row r="4802" spans="1:6">
      <c r="A4802" t="s">
        <v>8785</v>
      </c>
      <c r="B4802" t="s">
        <v>21329</v>
      </c>
      <c r="C4802" t="s">
        <v>8786</v>
      </c>
      <c r="D4802" t="s">
        <v>178</v>
      </c>
      <c r="E4802" t="s">
        <v>8455</v>
      </c>
    </row>
    <row r="4803" spans="1:6">
      <c r="A4803" t="s">
        <v>10855</v>
      </c>
      <c r="B4803" t="s">
        <v>21601</v>
      </c>
      <c r="C4803" t="s">
        <v>8786</v>
      </c>
      <c r="D4803" t="s">
        <v>10856</v>
      </c>
      <c r="E4803" t="s">
        <v>10857</v>
      </c>
      <c r="F4803" t="s">
        <v>10858</v>
      </c>
    </row>
    <row r="4804" spans="1:6">
      <c r="A4804" t="s">
        <v>20970</v>
      </c>
      <c r="B4804" t="s">
        <v>21353</v>
      </c>
      <c r="C4804" t="s">
        <v>3393</v>
      </c>
      <c r="D4804" t="s">
        <v>8036</v>
      </c>
      <c r="E4804" t="s">
        <v>7189</v>
      </c>
      <c r="F4804" t="s">
        <v>8037</v>
      </c>
    </row>
    <row r="4805" spans="1:6">
      <c r="A4805" t="s">
        <v>21065</v>
      </c>
      <c r="B4805" t="s">
        <v>21350</v>
      </c>
      <c r="C4805" t="s">
        <v>3393</v>
      </c>
      <c r="D4805" t="s">
        <v>5884</v>
      </c>
      <c r="E4805" t="s">
        <v>21066</v>
      </c>
      <c r="F4805" t="s">
        <v>21067</v>
      </c>
    </row>
    <row r="4806" spans="1:6">
      <c r="A4806" t="s">
        <v>6292</v>
      </c>
      <c r="B4806" t="s">
        <v>21451</v>
      </c>
      <c r="C4806" t="s">
        <v>3393</v>
      </c>
      <c r="E4806" t="s">
        <v>6293</v>
      </c>
    </row>
    <row r="4807" spans="1:6">
      <c r="A4807" t="s">
        <v>10575</v>
      </c>
      <c r="B4807" t="s">
        <v>21595</v>
      </c>
      <c r="C4807" t="s">
        <v>3393</v>
      </c>
      <c r="E4807" t="s">
        <v>10536</v>
      </c>
    </row>
    <row r="4808" spans="1:6">
      <c r="A4808" t="s">
        <v>3392</v>
      </c>
      <c r="B4808" t="s">
        <v>21325</v>
      </c>
      <c r="C4808" t="s">
        <v>3393</v>
      </c>
      <c r="D4808" t="s">
        <v>3394</v>
      </c>
      <c r="E4808" t="s">
        <v>3395</v>
      </c>
    </row>
    <row r="4809" spans="1:6">
      <c r="A4809" t="s">
        <v>8415</v>
      </c>
      <c r="B4809" t="s">
        <v>21329</v>
      </c>
      <c r="C4809" t="s">
        <v>8416</v>
      </c>
      <c r="D4809" t="s">
        <v>2294</v>
      </c>
      <c r="E4809" t="s">
        <v>8417</v>
      </c>
    </row>
    <row r="4810" spans="1:6">
      <c r="A4810" t="s">
        <v>19989</v>
      </c>
      <c r="B4810" t="s">
        <v>21335</v>
      </c>
      <c r="C4810" t="s">
        <v>8416</v>
      </c>
      <c r="E4810" t="s">
        <v>18323</v>
      </c>
    </row>
    <row r="4811" spans="1:6">
      <c r="A4811" t="s">
        <v>21034</v>
      </c>
      <c r="B4811" t="s">
        <v>21350</v>
      </c>
      <c r="C4811" t="s">
        <v>8933</v>
      </c>
      <c r="E4811" t="s">
        <v>21035</v>
      </c>
    </row>
    <row r="4812" spans="1:6">
      <c r="A4812" t="s">
        <v>8932</v>
      </c>
      <c r="B4812" t="s">
        <v>21329</v>
      </c>
      <c r="C4812" t="s">
        <v>8933</v>
      </c>
      <c r="D4812" t="s">
        <v>113</v>
      </c>
      <c r="E4812" t="s">
        <v>8934</v>
      </c>
      <c r="F4812" t="s">
        <v>8935</v>
      </c>
    </row>
    <row r="4813" spans="1:6">
      <c r="A4813" t="s">
        <v>12651</v>
      </c>
      <c r="B4813" t="s">
        <v>21616</v>
      </c>
      <c r="C4813" t="s">
        <v>8933</v>
      </c>
      <c r="D4813" t="s">
        <v>1630</v>
      </c>
      <c r="E4813" t="s">
        <v>12652</v>
      </c>
      <c r="F4813" t="s">
        <v>12653</v>
      </c>
    </row>
    <row r="4814" spans="1:6">
      <c r="A4814" t="s">
        <v>15285</v>
      </c>
      <c r="B4814" t="s">
        <v>21333</v>
      </c>
      <c r="C4814" t="s">
        <v>8933</v>
      </c>
      <c r="E4814" t="s">
        <v>14563</v>
      </c>
    </row>
    <row r="4815" spans="1:6">
      <c r="A4815" t="s">
        <v>9625</v>
      </c>
      <c r="B4815" t="s">
        <v>21329</v>
      </c>
      <c r="C4815" t="s">
        <v>2774</v>
      </c>
      <c r="E4815" t="s">
        <v>9120</v>
      </c>
    </row>
    <row r="4816" spans="1:6">
      <c r="A4816" t="s">
        <v>10561</v>
      </c>
      <c r="B4816" t="s">
        <v>21595</v>
      </c>
      <c r="C4816" t="s">
        <v>2774</v>
      </c>
      <c r="E4816" t="s">
        <v>10536</v>
      </c>
    </row>
    <row r="4817" spans="1:13">
      <c r="A4817" t="s">
        <v>2773</v>
      </c>
      <c r="B4817" t="s">
        <v>21336</v>
      </c>
      <c r="C4817" t="s">
        <v>2774</v>
      </c>
      <c r="E4817" t="s">
        <v>2775</v>
      </c>
    </row>
    <row r="4818" spans="1:13">
      <c r="A4818" t="s">
        <v>19526</v>
      </c>
      <c r="B4818" t="s">
        <v>21335</v>
      </c>
      <c r="C4818" t="s">
        <v>2774</v>
      </c>
      <c r="E4818" t="s">
        <v>18252</v>
      </c>
    </row>
    <row r="4819" spans="1:13">
      <c r="A4819" t="s">
        <v>9305</v>
      </c>
      <c r="B4819" t="s">
        <v>21329</v>
      </c>
      <c r="C4819" t="s">
        <v>9306</v>
      </c>
      <c r="D4819" t="s">
        <v>3993</v>
      </c>
      <c r="E4819" t="s">
        <v>9307</v>
      </c>
      <c r="F4819" t="s">
        <v>9308</v>
      </c>
    </row>
    <row r="4820" spans="1:13">
      <c r="A4820" t="s">
        <v>21003</v>
      </c>
      <c r="B4820" t="s">
        <v>21350</v>
      </c>
      <c r="C4820" t="s">
        <v>21004</v>
      </c>
      <c r="E4820" t="s">
        <v>21005</v>
      </c>
    </row>
    <row r="4821" spans="1:13">
      <c r="A4821" t="s">
        <v>7791</v>
      </c>
      <c r="B4821" t="s">
        <v>21519</v>
      </c>
      <c r="C4821" t="s">
        <v>7792</v>
      </c>
      <c r="E4821" t="s">
        <v>7793</v>
      </c>
      <c r="F4821" t="s">
        <v>7794</v>
      </c>
    </row>
    <row r="4822" spans="1:13">
      <c r="A4822" t="s">
        <v>7838</v>
      </c>
      <c r="B4822" t="s">
        <v>21519</v>
      </c>
      <c r="C4822" t="s">
        <v>7792</v>
      </c>
      <c r="E4822" t="s">
        <v>7839</v>
      </c>
      <c r="F4822" t="s">
        <v>7840</v>
      </c>
    </row>
    <row r="4823" spans="1:13">
      <c r="A4823" t="s">
        <v>20581</v>
      </c>
      <c r="B4823" t="s">
        <v>21323</v>
      </c>
      <c r="C4823" t="s">
        <v>20582</v>
      </c>
      <c r="E4823" t="s">
        <v>3157</v>
      </c>
    </row>
    <row r="4824" spans="1:13">
      <c r="A4824" t="s">
        <v>9396</v>
      </c>
      <c r="B4824" t="s">
        <v>21543</v>
      </c>
      <c r="C4824" t="s">
        <v>9397</v>
      </c>
      <c r="E4824" t="s">
        <v>9398</v>
      </c>
      <c r="F4824" t="s">
        <v>9399</v>
      </c>
    </row>
    <row r="4825" spans="1:13">
      <c r="A4825" t="s">
        <v>12879</v>
      </c>
      <c r="B4825" t="s">
        <v>21628</v>
      </c>
      <c r="C4825" t="s">
        <v>9397</v>
      </c>
      <c r="D4825" t="s">
        <v>12880</v>
      </c>
      <c r="E4825" t="s">
        <v>12881</v>
      </c>
      <c r="F4825" t="s">
        <v>12882</v>
      </c>
    </row>
    <row r="4826" spans="1:13">
      <c r="A4826" t="s">
        <v>7745</v>
      </c>
      <c r="B4826" t="s">
        <v>21519</v>
      </c>
      <c r="C4826" t="s">
        <v>7746</v>
      </c>
      <c r="E4826" t="s">
        <v>7747</v>
      </c>
      <c r="F4826" t="s">
        <v>7748</v>
      </c>
    </row>
    <row r="4827" spans="1:13">
      <c r="A4827" t="s">
        <v>7126</v>
      </c>
      <c r="B4827" t="s">
        <v>21500</v>
      </c>
      <c r="C4827" t="s">
        <v>7127</v>
      </c>
      <c r="D4827" t="s">
        <v>2457</v>
      </c>
      <c r="E4827" t="s">
        <v>7128</v>
      </c>
    </row>
    <row r="4828" spans="1:13">
      <c r="A4828" t="s">
        <v>7439</v>
      </c>
      <c r="B4828" t="s">
        <v>21507</v>
      </c>
      <c r="C4828" t="s">
        <v>2086</v>
      </c>
      <c r="D4828" t="s">
        <v>2087</v>
      </c>
      <c r="E4828" t="s">
        <v>7440</v>
      </c>
      <c r="F4828" t="s">
        <v>7441</v>
      </c>
      <c r="G4828" t="s">
        <v>7442</v>
      </c>
      <c r="H4828" t="s">
        <v>7443</v>
      </c>
      <c r="I4828" t="s">
        <v>7444</v>
      </c>
      <c r="J4828" t="s">
        <v>7445</v>
      </c>
      <c r="K4828" t="s">
        <v>7446</v>
      </c>
      <c r="L4828" t="s">
        <v>7447</v>
      </c>
      <c r="M4828" t="s">
        <v>7448</v>
      </c>
    </row>
    <row r="4829" spans="1:13">
      <c r="A4829" t="s">
        <v>10809</v>
      </c>
      <c r="B4829" t="s">
        <v>21601</v>
      </c>
      <c r="C4829" t="s">
        <v>2086</v>
      </c>
      <c r="E4829" t="s">
        <v>10810</v>
      </c>
    </row>
    <row r="4830" spans="1:13">
      <c r="A4830" t="s">
        <v>2085</v>
      </c>
      <c r="B4830" t="s">
        <v>21330</v>
      </c>
      <c r="C4830" t="s">
        <v>2086</v>
      </c>
      <c r="D4830" t="s">
        <v>2087</v>
      </c>
      <c r="E4830" t="s">
        <v>2088</v>
      </c>
      <c r="F4830" t="s">
        <v>2089</v>
      </c>
    </row>
    <row r="4831" spans="1:13">
      <c r="A4831" t="s">
        <v>17231</v>
      </c>
      <c r="B4831" t="s">
        <v>21333</v>
      </c>
      <c r="C4831" t="s">
        <v>2086</v>
      </c>
      <c r="D4831" t="s">
        <v>6413</v>
      </c>
      <c r="E4831" t="s">
        <v>17232</v>
      </c>
    </row>
    <row r="4832" spans="1:13">
      <c r="A4832" t="s">
        <v>17847</v>
      </c>
      <c r="B4832" t="s">
        <v>21334</v>
      </c>
      <c r="C4832" t="s">
        <v>2086</v>
      </c>
      <c r="D4832" t="s">
        <v>2087</v>
      </c>
      <c r="E4832" t="s">
        <v>17848</v>
      </c>
      <c r="F4832" t="s">
        <v>17849</v>
      </c>
      <c r="G4832" t="s">
        <v>17850</v>
      </c>
    </row>
    <row r="4833" spans="1:6">
      <c r="A4833" t="s">
        <v>18242</v>
      </c>
      <c r="B4833" t="s">
        <v>21645</v>
      </c>
      <c r="C4833" t="s">
        <v>2086</v>
      </c>
      <c r="E4833" t="s">
        <v>18243</v>
      </c>
    </row>
    <row r="4834" spans="1:6">
      <c r="A4834" t="s">
        <v>15680</v>
      </c>
      <c r="B4834" t="s">
        <v>21333</v>
      </c>
      <c r="C4834" t="s">
        <v>15681</v>
      </c>
      <c r="D4834" t="s">
        <v>6413</v>
      </c>
      <c r="E4834" t="s">
        <v>15682</v>
      </c>
    </row>
    <row r="4835" spans="1:6">
      <c r="A4835" t="s">
        <v>16043</v>
      </c>
      <c r="B4835" t="s">
        <v>21333</v>
      </c>
      <c r="C4835" t="s">
        <v>3249</v>
      </c>
      <c r="D4835" t="s">
        <v>6413</v>
      </c>
      <c r="E4835" t="s">
        <v>16044</v>
      </c>
    </row>
    <row r="4836" spans="1:6">
      <c r="A4836" t="s">
        <v>17854</v>
      </c>
      <c r="B4836" t="s">
        <v>21334</v>
      </c>
      <c r="C4836" t="s">
        <v>3249</v>
      </c>
      <c r="D4836" t="s">
        <v>17855</v>
      </c>
      <c r="E4836" t="s">
        <v>11451</v>
      </c>
      <c r="F4836" t="s">
        <v>11450</v>
      </c>
    </row>
    <row r="4837" spans="1:6">
      <c r="A4837" t="s">
        <v>3248</v>
      </c>
      <c r="B4837" t="s">
        <v>21325</v>
      </c>
      <c r="C4837" t="s">
        <v>3249</v>
      </c>
      <c r="E4837" t="s">
        <v>3250</v>
      </c>
    </row>
    <row r="4838" spans="1:6">
      <c r="A4838" t="s">
        <v>3451</v>
      </c>
      <c r="B4838" t="s">
        <v>21325</v>
      </c>
      <c r="C4838" t="s">
        <v>3452</v>
      </c>
      <c r="D4838" t="s">
        <v>1458</v>
      </c>
      <c r="E4838" t="s">
        <v>3453</v>
      </c>
    </row>
    <row r="4839" spans="1:6">
      <c r="A4839" t="s">
        <v>20794</v>
      </c>
      <c r="B4839" t="s">
        <v>21350</v>
      </c>
      <c r="C4839" t="s">
        <v>20795</v>
      </c>
      <c r="E4839" t="s">
        <v>20796</v>
      </c>
    </row>
    <row r="4840" spans="1:6">
      <c r="A4840" t="s">
        <v>3507</v>
      </c>
      <c r="B4840" t="s">
        <v>21325</v>
      </c>
      <c r="C4840" t="s">
        <v>2678</v>
      </c>
      <c r="D4840" t="s">
        <v>86</v>
      </c>
      <c r="E4840" t="s">
        <v>3508</v>
      </c>
      <c r="F4840" t="s">
        <v>3509</v>
      </c>
    </row>
    <row r="4841" spans="1:6">
      <c r="A4841" t="s">
        <v>8917</v>
      </c>
      <c r="B4841" t="s">
        <v>21329</v>
      </c>
      <c r="C4841" t="s">
        <v>2678</v>
      </c>
      <c r="E4841" t="s">
        <v>8918</v>
      </c>
    </row>
    <row r="4842" spans="1:6">
      <c r="A4842" t="s">
        <v>10535</v>
      </c>
      <c r="B4842" t="s">
        <v>21595</v>
      </c>
      <c r="C4842" t="s">
        <v>2678</v>
      </c>
      <c r="E4842" t="s">
        <v>10536</v>
      </c>
    </row>
    <row r="4843" spans="1:6">
      <c r="A4843" t="s">
        <v>2677</v>
      </c>
      <c r="B4843" t="s">
        <v>21336</v>
      </c>
      <c r="C4843" t="s">
        <v>2678</v>
      </c>
      <c r="E4843" t="s">
        <v>2679</v>
      </c>
      <c r="F4843" t="s">
        <v>2680</v>
      </c>
    </row>
    <row r="4844" spans="1:6">
      <c r="A4844" t="s">
        <v>3172</v>
      </c>
      <c r="B4844" t="s">
        <v>21325</v>
      </c>
      <c r="C4844" t="s">
        <v>2678</v>
      </c>
      <c r="E4844" t="s">
        <v>3173</v>
      </c>
    </row>
    <row r="4845" spans="1:6">
      <c r="A4845" t="s">
        <v>3013</v>
      </c>
      <c r="B4845" t="s">
        <v>21646</v>
      </c>
      <c r="C4845" t="s">
        <v>3014</v>
      </c>
      <c r="D4845" t="s">
        <v>2865</v>
      </c>
      <c r="E4845" t="s">
        <v>3015</v>
      </c>
    </row>
    <row r="4846" spans="1:6">
      <c r="A4846" t="s">
        <v>21209</v>
      </c>
      <c r="B4846" t="s">
        <v>21350</v>
      </c>
      <c r="C4846" t="s">
        <v>2699</v>
      </c>
      <c r="D4846" t="s">
        <v>3993</v>
      </c>
      <c r="E4846" t="s">
        <v>114</v>
      </c>
    </row>
    <row r="4847" spans="1:6">
      <c r="A4847" t="s">
        <v>2698</v>
      </c>
      <c r="B4847" t="s">
        <v>21336</v>
      </c>
      <c r="C4847" t="s">
        <v>2699</v>
      </c>
      <c r="D4847" t="s">
        <v>2700</v>
      </c>
      <c r="E4847" t="s">
        <v>2701</v>
      </c>
      <c r="F4847" t="s">
        <v>2702</v>
      </c>
    </row>
    <row r="4848" spans="1:6">
      <c r="A4848" t="s">
        <v>7824</v>
      </c>
      <c r="B4848" t="s">
        <v>21519</v>
      </c>
      <c r="C4848" t="s">
        <v>7825</v>
      </c>
      <c r="D4848" t="s">
        <v>733</v>
      </c>
      <c r="E4848" t="s">
        <v>7826</v>
      </c>
      <c r="F4848" t="s">
        <v>7827</v>
      </c>
    </row>
    <row r="4849" spans="1:21">
      <c r="A4849" t="s">
        <v>5128</v>
      </c>
      <c r="B4849" t="s">
        <v>21405</v>
      </c>
      <c r="C4849" t="s">
        <v>5129</v>
      </c>
      <c r="D4849" t="s">
        <v>86</v>
      </c>
      <c r="E4849" t="s">
        <v>5130</v>
      </c>
    </row>
    <row r="4850" spans="1:21">
      <c r="A4850" t="s">
        <v>9933</v>
      </c>
      <c r="B4850" t="s">
        <v>21577</v>
      </c>
      <c r="C4850" t="s">
        <v>5129</v>
      </c>
      <c r="E4850" t="s">
        <v>9934</v>
      </c>
      <c r="F4850" t="s">
        <v>9935</v>
      </c>
    </row>
    <row r="4851" spans="1:21">
      <c r="A4851" t="s">
        <v>9937</v>
      </c>
      <c r="B4851" t="s">
        <v>21577</v>
      </c>
      <c r="C4851" t="s">
        <v>5129</v>
      </c>
      <c r="E4851" t="s">
        <v>9938</v>
      </c>
      <c r="F4851" t="s">
        <v>9939</v>
      </c>
    </row>
    <row r="4852" spans="1:21">
      <c r="A4852" t="s">
        <v>21121</v>
      </c>
      <c r="B4852" t="s">
        <v>21350</v>
      </c>
      <c r="C4852" t="s">
        <v>21122</v>
      </c>
      <c r="D4852" t="s">
        <v>8033</v>
      </c>
      <c r="E4852" t="s">
        <v>21123</v>
      </c>
      <c r="F4852" t="s">
        <v>21124</v>
      </c>
    </row>
    <row r="4853" spans="1:21">
      <c r="A4853" t="s">
        <v>20755</v>
      </c>
      <c r="B4853" t="s">
        <v>21350</v>
      </c>
      <c r="C4853" t="s">
        <v>5139</v>
      </c>
      <c r="D4853" t="s">
        <v>5140</v>
      </c>
      <c r="E4853" t="s">
        <v>20756</v>
      </c>
      <c r="F4853" t="s">
        <v>5142</v>
      </c>
    </row>
    <row r="4854" spans="1:21">
      <c r="A4854" t="s">
        <v>5138</v>
      </c>
      <c r="B4854" t="s">
        <v>21405</v>
      </c>
      <c r="C4854" t="s">
        <v>5139</v>
      </c>
      <c r="D4854" t="s">
        <v>5140</v>
      </c>
      <c r="E4854" t="s">
        <v>5141</v>
      </c>
      <c r="F4854" t="s">
        <v>5142</v>
      </c>
    </row>
    <row r="4855" spans="1:21">
      <c r="A4855" t="s">
        <v>7167</v>
      </c>
      <c r="B4855" t="s">
        <v>21500</v>
      </c>
      <c r="C4855" t="s">
        <v>5139</v>
      </c>
      <c r="D4855" t="s">
        <v>86</v>
      </c>
      <c r="E4855" t="s">
        <v>7168</v>
      </c>
      <c r="F4855" t="s">
        <v>513</v>
      </c>
    </row>
    <row r="4856" spans="1:21">
      <c r="A4856" t="s">
        <v>464</v>
      </c>
      <c r="B4856" t="s">
        <v>21394</v>
      </c>
      <c r="C4856" t="s">
        <v>465</v>
      </c>
      <c r="D4856" t="s">
        <v>466</v>
      </c>
      <c r="E4856" t="s">
        <v>467</v>
      </c>
      <c r="F4856" t="s">
        <v>468</v>
      </c>
      <c r="G4856" t="s">
        <v>469</v>
      </c>
      <c r="H4856" t="s">
        <v>470</v>
      </c>
      <c r="I4856" t="s">
        <v>471</v>
      </c>
      <c r="J4856" t="s">
        <v>472</v>
      </c>
      <c r="K4856" t="s">
        <v>473</v>
      </c>
      <c r="L4856" t="s">
        <v>474</v>
      </c>
      <c r="M4856" t="s">
        <v>475</v>
      </c>
      <c r="N4856" t="s">
        <v>476</v>
      </c>
      <c r="O4856" t="s">
        <v>477</v>
      </c>
    </row>
    <row r="4857" spans="1:21">
      <c r="A4857" t="s">
        <v>7675</v>
      </c>
      <c r="B4857" t="s">
        <v>21507</v>
      </c>
      <c r="C4857" t="s">
        <v>465</v>
      </c>
      <c r="D4857" t="s">
        <v>466</v>
      </c>
      <c r="E4857" t="s">
        <v>7676</v>
      </c>
      <c r="F4857" t="s">
        <v>7677</v>
      </c>
      <c r="G4857" t="s">
        <v>2988</v>
      </c>
      <c r="H4857" t="s">
        <v>7678</v>
      </c>
      <c r="I4857" t="s">
        <v>7679</v>
      </c>
      <c r="J4857" t="s">
        <v>7680</v>
      </c>
      <c r="K4857" t="s">
        <v>7681</v>
      </c>
      <c r="L4857" t="s">
        <v>7682</v>
      </c>
      <c r="M4857" t="s">
        <v>469</v>
      </c>
      <c r="N4857" t="s">
        <v>470</v>
      </c>
      <c r="O4857" t="s">
        <v>471</v>
      </c>
      <c r="P4857" t="s">
        <v>472</v>
      </c>
      <c r="Q4857" t="s">
        <v>473</v>
      </c>
      <c r="R4857" t="s">
        <v>474</v>
      </c>
      <c r="S4857" t="s">
        <v>475</v>
      </c>
      <c r="T4857" t="s">
        <v>476</v>
      </c>
      <c r="U4857" t="s">
        <v>477</v>
      </c>
    </row>
    <row r="4858" spans="1:21">
      <c r="A4858" t="s">
        <v>5411</v>
      </c>
      <c r="B4858" t="s">
        <v>21326</v>
      </c>
      <c r="C4858" t="s">
        <v>5412</v>
      </c>
      <c r="D4858" t="s">
        <v>5265</v>
      </c>
      <c r="E4858" t="s">
        <v>5413</v>
      </c>
    </row>
    <row r="4859" spans="1:21">
      <c r="A4859" t="s">
        <v>18108</v>
      </c>
      <c r="B4859" t="s">
        <v>21334</v>
      </c>
      <c r="C4859" t="s">
        <v>3114</v>
      </c>
      <c r="D4859" t="s">
        <v>113</v>
      </c>
      <c r="E4859" t="s">
        <v>3521</v>
      </c>
      <c r="F4859" t="s">
        <v>3882</v>
      </c>
    </row>
    <row r="4860" spans="1:21">
      <c r="A4860" t="s">
        <v>3113</v>
      </c>
      <c r="B4860" t="s">
        <v>21325</v>
      </c>
      <c r="C4860" t="s">
        <v>3114</v>
      </c>
      <c r="E4860" t="s">
        <v>3115</v>
      </c>
    </row>
    <row r="4861" spans="1:21">
      <c r="A4861" t="s">
        <v>3906</v>
      </c>
      <c r="B4861" t="s">
        <v>21390</v>
      </c>
      <c r="C4861" t="s">
        <v>441</v>
      </c>
      <c r="D4861" t="s">
        <v>113</v>
      </c>
      <c r="E4861" t="s">
        <v>442</v>
      </c>
      <c r="F4861" t="s">
        <v>443</v>
      </c>
    </row>
    <row r="4862" spans="1:21">
      <c r="A4862" t="s">
        <v>4264</v>
      </c>
      <c r="B4862" t="s">
        <v>21325</v>
      </c>
      <c r="C4862" t="s">
        <v>441</v>
      </c>
      <c r="E4862" t="s">
        <v>4265</v>
      </c>
    </row>
    <row r="4863" spans="1:21">
      <c r="A4863" t="s">
        <v>5567</v>
      </c>
      <c r="B4863" t="s">
        <v>21418</v>
      </c>
      <c r="C4863" t="s">
        <v>441</v>
      </c>
      <c r="D4863" t="s">
        <v>466</v>
      </c>
      <c r="E4863" t="s">
        <v>1019</v>
      </c>
      <c r="F4863" t="s">
        <v>1020</v>
      </c>
    </row>
    <row r="4864" spans="1:21">
      <c r="A4864" t="s">
        <v>5669</v>
      </c>
      <c r="B4864" t="s">
        <v>21419</v>
      </c>
      <c r="C4864" t="s">
        <v>441</v>
      </c>
      <c r="D4864" t="s">
        <v>5670</v>
      </c>
      <c r="E4864" t="s">
        <v>467</v>
      </c>
      <c r="F4864" t="s">
        <v>468</v>
      </c>
      <c r="G4864" t="s">
        <v>469</v>
      </c>
      <c r="H4864" t="s">
        <v>470</v>
      </c>
      <c r="I4864" t="s">
        <v>471</v>
      </c>
      <c r="J4864" t="s">
        <v>472</v>
      </c>
      <c r="K4864" t="s">
        <v>473</v>
      </c>
      <c r="L4864" t="s">
        <v>474</v>
      </c>
      <c r="M4864" t="s">
        <v>475</v>
      </c>
      <c r="N4864" t="s">
        <v>476</v>
      </c>
      <c r="O4864" t="s">
        <v>477</v>
      </c>
    </row>
    <row r="4865" spans="1:13">
      <c r="A4865" t="s">
        <v>8324</v>
      </c>
      <c r="B4865" t="s">
        <v>21537</v>
      </c>
      <c r="C4865" t="s">
        <v>2754</v>
      </c>
      <c r="D4865" t="s">
        <v>86</v>
      </c>
      <c r="E4865" t="s">
        <v>2755</v>
      </c>
    </row>
    <row r="4866" spans="1:13">
      <c r="A4866" t="s">
        <v>21169</v>
      </c>
      <c r="B4866" t="s">
        <v>21350</v>
      </c>
      <c r="C4866" t="s">
        <v>9344</v>
      </c>
      <c r="D4866" t="s">
        <v>1458</v>
      </c>
      <c r="E4866" t="s">
        <v>21170</v>
      </c>
    </row>
    <row r="4867" spans="1:13">
      <c r="A4867" t="s">
        <v>9343</v>
      </c>
      <c r="B4867" t="s">
        <v>21329</v>
      </c>
      <c r="C4867" t="s">
        <v>9344</v>
      </c>
      <c r="D4867" t="s">
        <v>113</v>
      </c>
      <c r="E4867" t="s">
        <v>442</v>
      </c>
      <c r="F4867" t="s">
        <v>443</v>
      </c>
    </row>
    <row r="4868" spans="1:13">
      <c r="A4868" t="s">
        <v>7277</v>
      </c>
      <c r="B4868" t="s">
        <v>21500</v>
      </c>
      <c r="C4868" t="s">
        <v>7278</v>
      </c>
      <c r="D4868" t="s">
        <v>6301</v>
      </c>
      <c r="E4868" t="s">
        <v>7279</v>
      </c>
      <c r="F4868" t="s">
        <v>7280</v>
      </c>
      <c r="G4868" t="s">
        <v>7281</v>
      </c>
      <c r="H4868" t="s">
        <v>7282</v>
      </c>
      <c r="I4868" t="s">
        <v>7283</v>
      </c>
      <c r="J4868" t="e">
        <f>- cutting content</f>
        <v>#NAME?</v>
      </c>
      <c r="K4868" t="e">
        <f>- doing html instead of XML</f>
        <v>#NAME?</v>
      </c>
      <c r="L4868" t="s">
        <v>21505</v>
      </c>
      <c r="M4868" t="e">
        <f>- any other ways to speed up deployment and meet their dates?</f>
        <v>#NAME?</v>
      </c>
    </row>
    <row r="4869" spans="1:13">
      <c r="A4869" t="s">
        <v>10438</v>
      </c>
      <c r="B4869" t="s">
        <v>21590</v>
      </c>
      <c r="C4869" t="s">
        <v>7278</v>
      </c>
      <c r="D4869" t="s">
        <v>6301</v>
      </c>
      <c r="E4869" t="s">
        <v>10439</v>
      </c>
      <c r="F4869" t="s">
        <v>7280</v>
      </c>
      <c r="G4869" t="s">
        <v>7281</v>
      </c>
      <c r="H4869" t="s">
        <v>7282</v>
      </c>
      <c r="I4869" t="s">
        <v>7283</v>
      </c>
      <c r="J4869" t="e">
        <f>- cutting content</f>
        <v>#NAME?</v>
      </c>
      <c r="K4869" t="e">
        <f>- doing html instead of XML</f>
        <v>#NAME?</v>
      </c>
      <c r="L4869" t="s">
        <v>21505</v>
      </c>
      <c r="M4869" t="e">
        <f>- any other ways to speed up deployment and meet their dates?</f>
        <v>#NAME?</v>
      </c>
    </row>
    <row r="4870" spans="1:13">
      <c r="A4870" t="s">
        <v>14136</v>
      </c>
      <c r="B4870" t="s">
        <v>21333</v>
      </c>
      <c r="C4870" t="s">
        <v>7278</v>
      </c>
      <c r="D4870" t="s">
        <v>6413</v>
      </c>
      <c r="E4870" t="s">
        <v>14137</v>
      </c>
    </row>
    <row r="4871" spans="1:13">
      <c r="A4871" t="s">
        <v>4190</v>
      </c>
      <c r="B4871" t="s">
        <v>21325</v>
      </c>
      <c r="C4871" t="s">
        <v>4191</v>
      </c>
      <c r="E4871" t="s">
        <v>4192</v>
      </c>
    </row>
    <row r="4872" spans="1:13">
      <c r="A4872" t="s">
        <v>4200</v>
      </c>
      <c r="B4872" t="s">
        <v>21325</v>
      </c>
      <c r="C4872" t="s">
        <v>4191</v>
      </c>
      <c r="E4872" t="s">
        <v>4201</v>
      </c>
    </row>
    <row r="4873" spans="1:13">
      <c r="A4873" t="s">
        <v>8141</v>
      </c>
      <c r="B4873" t="s">
        <v>21534</v>
      </c>
      <c r="C4873" t="s">
        <v>2844</v>
      </c>
      <c r="D4873" t="s">
        <v>5694</v>
      </c>
      <c r="E4873" t="s">
        <v>2839</v>
      </c>
      <c r="F4873" t="s">
        <v>2845</v>
      </c>
    </row>
    <row r="4874" spans="1:13">
      <c r="A4874" t="s">
        <v>19291</v>
      </c>
      <c r="B4874" t="s">
        <v>21335</v>
      </c>
      <c r="C4874" t="s">
        <v>19292</v>
      </c>
      <c r="D4874" t="s">
        <v>2209</v>
      </c>
      <c r="E4874" t="s">
        <v>18260</v>
      </c>
    </row>
    <row r="4875" spans="1:13">
      <c r="A4875" t="s">
        <v>10829</v>
      </c>
      <c r="B4875" t="s">
        <v>21601</v>
      </c>
      <c r="C4875" t="s">
        <v>10830</v>
      </c>
      <c r="D4875" t="s">
        <v>4280</v>
      </c>
      <c r="E4875" t="s">
        <v>8745</v>
      </c>
      <c r="F4875" t="s">
        <v>8746</v>
      </c>
    </row>
    <row r="4876" spans="1:13">
      <c r="A4876" t="s">
        <v>8743</v>
      </c>
      <c r="B4876" t="s">
        <v>21329</v>
      </c>
      <c r="C4876" t="s">
        <v>8744</v>
      </c>
      <c r="D4876" t="s">
        <v>4280</v>
      </c>
      <c r="E4876" t="s">
        <v>8745</v>
      </c>
      <c r="F4876" t="s">
        <v>8746</v>
      </c>
    </row>
    <row r="4877" spans="1:13">
      <c r="A4877" t="s">
        <v>8404</v>
      </c>
      <c r="B4877" t="s">
        <v>21329</v>
      </c>
      <c r="C4877" t="s">
        <v>8405</v>
      </c>
      <c r="D4877" t="s">
        <v>113</v>
      </c>
      <c r="E4877" t="s">
        <v>8406</v>
      </c>
    </row>
    <row r="4878" spans="1:13">
      <c r="A4878" t="s">
        <v>13835</v>
      </c>
      <c r="B4878" t="s">
        <v>21628</v>
      </c>
      <c r="C4878" t="s">
        <v>13836</v>
      </c>
      <c r="E4878" t="s">
        <v>13837</v>
      </c>
    </row>
    <row r="4879" spans="1:13">
      <c r="A4879" t="s">
        <v>7724</v>
      </c>
      <c r="B4879" t="s">
        <v>21520</v>
      </c>
      <c r="C4879" t="s">
        <v>2997</v>
      </c>
      <c r="D4879" t="s">
        <v>113</v>
      </c>
      <c r="E4879" t="s">
        <v>2998</v>
      </c>
      <c r="F4879" t="s">
        <v>2999</v>
      </c>
      <c r="G4879" t="s">
        <v>3000</v>
      </c>
      <c r="H4879" t="s">
        <v>3001</v>
      </c>
    </row>
    <row r="4880" spans="1:13">
      <c r="A4880" t="s">
        <v>5743</v>
      </c>
      <c r="B4880" t="s">
        <v>21419</v>
      </c>
      <c r="C4880" t="s">
        <v>5744</v>
      </c>
      <c r="D4880" t="s">
        <v>733</v>
      </c>
      <c r="E4880" t="s">
        <v>5745</v>
      </c>
      <c r="F4880" t="s">
        <v>5746</v>
      </c>
    </row>
    <row r="4881" spans="1:8">
      <c r="A4881" t="s">
        <v>14562</v>
      </c>
      <c r="B4881" t="s">
        <v>21333</v>
      </c>
      <c r="C4881" t="s">
        <v>5744</v>
      </c>
      <c r="D4881" t="s">
        <v>6413</v>
      </c>
      <c r="E4881" t="s">
        <v>14563</v>
      </c>
      <c r="F4881" t="s">
        <v>14564</v>
      </c>
    </row>
    <row r="4882" spans="1:8">
      <c r="A4882" t="s">
        <v>21125</v>
      </c>
      <c r="B4882" t="s">
        <v>21350</v>
      </c>
      <c r="C4882" t="s">
        <v>1000</v>
      </c>
      <c r="E4882" t="s">
        <v>21126</v>
      </c>
    </row>
    <row r="4883" spans="1:8">
      <c r="A4883" t="s">
        <v>999</v>
      </c>
      <c r="B4883" t="s">
        <v>21330</v>
      </c>
      <c r="C4883" t="s">
        <v>1000</v>
      </c>
      <c r="D4883" t="s">
        <v>1001</v>
      </c>
      <c r="E4883" t="s">
        <v>1002</v>
      </c>
      <c r="F4883" t="s">
        <v>1003</v>
      </c>
    </row>
    <row r="4884" spans="1:8">
      <c r="A4884" t="s">
        <v>10628</v>
      </c>
      <c r="B4884" t="s">
        <v>21595</v>
      </c>
      <c r="C4884" t="s">
        <v>1000</v>
      </c>
      <c r="D4884" t="s">
        <v>1001</v>
      </c>
      <c r="E4884" t="s">
        <v>10629</v>
      </c>
      <c r="F4884" t="s">
        <v>1003</v>
      </c>
    </row>
    <row r="4885" spans="1:8">
      <c r="A4885" t="s">
        <v>7772</v>
      </c>
      <c r="B4885" t="s">
        <v>21519</v>
      </c>
      <c r="C4885" t="s">
        <v>7773</v>
      </c>
      <c r="E4885" t="s">
        <v>7774</v>
      </c>
      <c r="F4885" t="s">
        <v>7775</v>
      </c>
    </row>
    <row r="4886" spans="1:8">
      <c r="A4886" t="s">
        <v>896</v>
      </c>
      <c r="B4886" t="s">
        <v>21330</v>
      </c>
      <c r="C4886" t="s">
        <v>897</v>
      </c>
      <c r="D4886" t="s">
        <v>898</v>
      </c>
      <c r="E4886" t="s">
        <v>899</v>
      </c>
      <c r="F4886" t="s">
        <v>900</v>
      </c>
    </row>
    <row r="4887" spans="1:8">
      <c r="A4887" t="s">
        <v>17644</v>
      </c>
      <c r="B4887" t="s">
        <v>21333</v>
      </c>
      <c r="C4887" t="s">
        <v>897</v>
      </c>
      <c r="D4887" t="s">
        <v>6413</v>
      </c>
      <c r="E4887" t="s">
        <v>17645</v>
      </c>
    </row>
    <row r="4888" spans="1:8">
      <c r="A4888" t="s">
        <v>7517</v>
      </c>
      <c r="B4888" t="s">
        <v>21507</v>
      </c>
      <c r="C4888" t="s">
        <v>7518</v>
      </c>
      <c r="E4888" t="s">
        <v>7519</v>
      </c>
      <c r="F4888" t="s">
        <v>7520</v>
      </c>
    </row>
    <row r="4889" spans="1:8">
      <c r="A4889" t="s">
        <v>3997</v>
      </c>
      <c r="B4889" t="s">
        <v>21325</v>
      </c>
      <c r="C4889" t="s">
        <v>3998</v>
      </c>
      <c r="E4889" t="s">
        <v>3999</v>
      </c>
    </row>
    <row r="4890" spans="1:8">
      <c r="A4890" t="s">
        <v>5785</v>
      </c>
      <c r="B4890" t="s">
        <v>21419</v>
      </c>
      <c r="C4890" t="s">
        <v>3998</v>
      </c>
      <c r="D4890" t="s">
        <v>5786</v>
      </c>
      <c r="E4890" t="s">
        <v>5787</v>
      </c>
      <c r="F4890" t="s">
        <v>5788</v>
      </c>
    </row>
    <row r="4891" spans="1:8">
      <c r="A4891" t="s">
        <v>7610</v>
      </c>
      <c r="B4891" t="s">
        <v>21507</v>
      </c>
      <c r="C4891" t="s">
        <v>3998</v>
      </c>
      <c r="D4891" t="s">
        <v>7611</v>
      </c>
      <c r="E4891" t="s">
        <v>7612</v>
      </c>
      <c r="F4891" t="s">
        <v>7613</v>
      </c>
    </row>
    <row r="4892" spans="1:8">
      <c r="A4892" t="s">
        <v>9287</v>
      </c>
      <c r="B4892" t="s">
        <v>21329</v>
      </c>
      <c r="C4892" t="s">
        <v>3998</v>
      </c>
      <c r="D4892" t="s">
        <v>9288</v>
      </c>
      <c r="E4892" t="s">
        <v>9289</v>
      </c>
      <c r="F4892" t="s">
        <v>9290</v>
      </c>
      <c r="G4892" t="e">
        <f>- us to figure out how to bring the date in sooner (engineering and AE)</f>
        <v>#NAME?</v>
      </c>
      <c r="H4892" t="e">
        <f>- us to have a lower risk plan on delivering (without so many unknown and risky dependencies)</f>
        <v>#NAME?</v>
      </c>
    </row>
    <row r="4893" spans="1:8">
      <c r="A4893" t="s">
        <v>9615</v>
      </c>
      <c r="B4893" t="s">
        <v>21329</v>
      </c>
      <c r="C4893" t="s">
        <v>3998</v>
      </c>
      <c r="E4893" t="s">
        <v>9616</v>
      </c>
    </row>
    <row r="4894" spans="1:8">
      <c r="A4894" t="s">
        <v>20749</v>
      </c>
      <c r="B4894" t="s">
        <v>21350</v>
      </c>
      <c r="C4894" t="s">
        <v>10417</v>
      </c>
      <c r="E4894" t="s">
        <v>20750</v>
      </c>
    </row>
    <row r="4895" spans="1:8">
      <c r="A4895" t="s">
        <v>10416</v>
      </c>
      <c r="B4895" t="s">
        <v>21592</v>
      </c>
      <c r="C4895" t="s">
        <v>10417</v>
      </c>
      <c r="D4895" t="s">
        <v>113</v>
      </c>
      <c r="E4895" t="s">
        <v>10418</v>
      </c>
    </row>
    <row r="4896" spans="1:8">
      <c r="A4896" t="s">
        <v>8243</v>
      </c>
      <c r="B4896" t="s">
        <v>21532</v>
      </c>
      <c r="C4896" t="s">
        <v>8244</v>
      </c>
      <c r="E4896" t="s">
        <v>8230</v>
      </c>
      <c r="F4896" t="s">
        <v>8245</v>
      </c>
    </row>
    <row r="4897" spans="1:19">
      <c r="A4897" t="s">
        <v>6572</v>
      </c>
      <c r="B4897" t="s">
        <v>21480</v>
      </c>
      <c r="C4897" t="s">
        <v>6573</v>
      </c>
      <c r="D4897" t="s">
        <v>1458</v>
      </c>
      <c r="E4897" t="s">
        <v>6574</v>
      </c>
      <c r="F4897" t="s">
        <v>6575</v>
      </c>
    </row>
    <row r="4898" spans="1:19">
      <c r="A4898" t="s">
        <v>19313</v>
      </c>
      <c r="B4898" t="s">
        <v>21335</v>
      </c>
      <c r="C4898" t="s">
        <v>2962</v>
      </c>
      <c r="E4898" t="s">
        <v>18293</v>
      </c>
      <c r="F4898" t="s">
        <v>18294</v>
      </c>
    </row>
    <row r="4899" spans="1:19">
      <c r="A4899" t="s">
        <v>2961</v>
      </c>
      <c r="B4899" t="s">
        <v>21646</v>
      </c>
      <c r="C4899" t="s">
        <v>2962</v>
      </c>
      <c r="D4899" t="s">
        <v>2963</v>
      </c>
      <c r="E4899" t="s">
        <v>2964</v>
      </c>
    </row>
    <row r="4900" spans="1:19">
      <c r="A4900" t="s">
        <v>8833</v>
      </c>
      <c r="B4900" t="s">
        <v>21329</v>
      </c>
      <c r="C4900" t="s">
        <v>8834</v>
      </c>
      <c r="E4900" t="s">
        <v>8835</v>
      </c>
    </row>
    <row r="4901" spans="1:19">
      <c r="A4901" t="s">
        <v>8260</v>
      </c>
      <c r="B4901" t="s">
        <v>21532</v>
      </c>
      <c r="C4901" t="s">
        <v>8261</v>
      </c>
      <c r="D4901" t="s">
        <v>4729</v>
      </c>
      <c r="E4901" t="s">
        <v>8262</v>
      </c>
      <c r="F4901" t="s">
        <v>8263</v>
      </c>
    </row>
    <row r="4902" spans="1:19">
      <c r="A4902" t="s">
        <v>11122</v>
      </c>
      <c r="B4902" t="s">
        <v>21601</v>
      </c>
      <c r="C4902" t="s">
        <v>8261</v>
      </c>
      <c r="D4902" t="s">
        <v>4729</v>
      </c>
      <c r="E4902" t="s">
        <v>11123</v>
      </c>
      <c r="F4902" t="s">
        <v>8263</v>
      </c>
    </row>
    <row r="4903" spans="1:19">
      <c r="A4903" t="s">
        <v>5247</v>
      </c>
      <c r="B4903" t="s">
        <v>21405</v>
      </c>
      <c r="C4903" t="s">
        <v>5248</v>
      </c>
      <c r="D4903" t="s">
        <v>86</v>
      </c>
      <c r="E4903" t="s">
        <v>5249</v>
      </c>
    </row>
    <row r="4904" spans="1:19">
      <c r="A4904" t="s">
        <v>7642</v>
      </c>
      <c r="B4904" t="s">
        <v>21507</v>
      </c>
      <c r="C4904" t="s">
        <v>5248</v>
      </c>
      <c r="D4904" t="s">
        <v>7643</v>
      </c>
      <c r="E4904" t="s">
        <v>7310</v>
      </c>
      <c r="F4904" t="s">
        <v>7311</v>
      </c>
      <c r="J4904" t="s">
        <v>7312</v>
      </c>
      <c r="L4904" t="s">
        <v>7313</v>
      </c>
      <c r="N4904" t="s">
        <v>21505</v>
      </c>
      <c r="O4904" t="s">
        <v>7314</v>
      </c>
      <c r="P4904" t="s">
        <v>21508</v>
      </c>
      <c r="S4904" t="s">
        <v>7315</v>
      </c>
    </row>
    <row r="4905" spans="1:19">
      <c r="A4905" t="s">
        <v>18623</v>
      </c>
      <c r="B4905" t="s">
        <v>21335</v>
      </c>
      <c r="C4905" t="s">
        <v>5248</v>
      </c>
      <c r="E4905" t="s">
        <v>1423</v>
      </c>
    </row>
    <row r="4906" spans="1:19">
      <c r="A4906" t="s">
        <v>20838</v>
      </c>
      <c r="B4906" t="s">
        <v>21350</v>
      </c>
      <c r="C4906" t="s">
        <v>759</v>
      </c>
      <c r="E4906" t="s">
        <v>20839</v>
      </c>
      <c r="F4906" t="s">
        <v>20840</v>
      </c>
    </row>
    <row r="4907" spans="1:19">
      <c r="A4907" t="s">
        <v>758</v>
      </c>
      <c r="B4907" t="s">
        <v>21330</v>
      </c>
      <c r="C4907" t="s">
        <v>759</v>
      </c>
      <c r="E4907" t="s">
        <v>760</v>
      </c>
    </row>
    <row r="4908" spans="1:19">
      <c r="A4908" t="s">
        <v>21117</v>
      </c>
      <c r="B4908" t="s">
        <v>21350</v>
      </c>
      <c r="C4908" t="s">
        <v>3922</v>
      </c>
      <c r="D4908" t="s">
        <v>4234</v>
      </c>
      <c r="E4908" t="s">
        <v>10420</v>
      </c>
      <c r="F4908" t="s">
        <v>21118</v>
      </c>
      <c r="G4908" t="s">
        <v>10423</v>
      </c>
      <c r="H4908" t="s">
        <v>10424</v>
      </c>
      <c r="I4908" t="s">
        <v>10425</v>
      </c>
      <c r="J4908" t="s">
        <v>10426</v>
      </c>
      <c r="K4908" t="s">
        <v>10427</v>
      </c>
      <c r="L4908" t="s">
        <v>507</v>
      </c>
      <c r="M4908" t="s">
        <v>508</v>
      </c>
    </row>
    <row r="4909" spans="1:19">
      <c r="A4909" t="s">
        <v>3921</v>
      </c>
      <c r="B4909" t="s">
        <v>21325</v>
      </c>
      <c r="C4909" t="s">
        <v>3922</v>
      </c>
      <c r="E4909" t="s">
        <v>3923</v>
      </c>
    </row>
    <row r="4910" spans="1:19">
      <c r="A4910" t="s">
        <v>4233</v>
      </c>
      <c r="B4910" t="s">
        <v>21383</v>
      </c>
      <c r="C4910" t="s">
        <v>3922</v>
      </c>
      <c r="D4910" t="s">
        <v>4234</v>
      </c>
      <c r="E4910" t="s">
        <v>4235</v>
      </c>
      <c r="F4910" t="s">
        <v>4236</v>
      </c>
      <c r="G4910" t="s">
        <v>507</v>
      </c>
      <c r="H4910" t="s">
        <v>508</v>
      </c>
    </row>
    <row r="4911" spans="1:19">
      <c r="A4911" t="s">
        <v>10419</v>
      </c>
      <c r="B4911" t="s">
        <v>21590</v>
      </c>
      <c r="C4911" t="s">
        <v>3922</v>
      </c>
      <c r="D4911" t="s">
        <v>4234</v>
      </c>
      <c r="E4911" t="s">
        <v>10420</v>
      </c>
      <c r="F4911" t="s">
        <v>10421</v>
      </c>
      <c r="G4911" t="s">
        <v>507</v>
      </c>
      <c r="H4911" t="s">
        <v>10422</v>
      </c>
      <c r="I4911" t="s">
        <v>10423</v>
      </c>
      <c r="J4911" t="s">
        <v>10424</v>
      </c>
      <c r="K4911" t="s">
        <v>10425</v>
      </c>
      <c r="L4911" t="s">
        <v>10426</v>
      </c>
      <c r="M4911" t="s">
        <v>10427</v>
      </c>
      <c r="N4911" t="s">
        <v>507</v>
      </c>
      <c r="O4911" t="s">
        <v>508</v>
      </c>
    </row>
    <row r="4912" spans="1:19">
      <c r="A4912" t="s">
        <v>20876</v>
      </c>
      <c r="B4912" t="s">
        <v>21350</v>
      </c>
      <c r="C4912" t="s">
        <v>20877</v>
      </c>
      <c r="E4912" t="s">
        <v>20750</v>
      </c>
    </row>
    <row r="4913" spans="1:6">
      <c r="A4913" t="s">
        <v>5066</v>
      </c>
      <c r="B4913" t="s">
        <v>21401</v>
      </c>
      <c r="C4913" t="s">
        <v>5067</v>
      </c>
      <c r="D4913" t="s">
        <v>5016</v>
      </c>
      <c r="E4913" t="s">
        <v>5017</v>
      </c>
    </row>
    <row r="4914" spans="1:6">
      <c r="A4914" t="s">
        <v>8879</v>
      </c>
      <c r="B4914" t="s">
        <v>21329</v>
      </c>
      <c r="C4914" t="s">
        <v>8880</v>
      </c>
      <c r="E4914" t="s">
        <v>8797</v>
      </c>
    </row>
    <row r="4915" spans="1:6">
      <c r="A4915" t="s">
        <v>3852</v>
      </c>
      <c r="B4915" t="s">
        <v>21325</v>
      </c>
      <c r="C4915" t="s">
        <v>3853</v>
      </c>
      <c r="E4915" t="s">
        <v>3854</v>
      </c>
    </row>
    <row r="4916" spans="1:6">
      <c r="A4916" t="s">
        <v>5014</v>
      </c>
      <c r="B4916" t="s">
        <v>21401</v>
      </c>
      <c r="C4916" t="s">
        <v>5015</v>
      </c>
      <c r="D4916" t="s">
        <v>5016</v>
      </c>
      <c r="E4916" t="s">
        <v>5017</v>
      </c>
    </row>
    <row r="4917" spans="1:6">
      <c r="A4917" t="s">
        <v>19774</v>
      </c>
      <c r="B4917" t="s">
        <v>21335</v>
      </c>
      <c r="C4917" t="s">
        <v>19775</v>
      </c>
      <c r="E4917" t="s">
        <v>19776</v>
      </c>
    </row>
    <row r="4918" spans="1:6">
      <c r="A4918" t="s">
        <v>8795</v>
      </c>
      <c r="B4918" t="s">
        <v>21329</v>
      </c>
      <c r="C4918" t="s">
        <v>8796</v>
      </c>
      <c r="E4918" t="s">
        <v>8797</v>
      </c>
    </row>
    <row r="4919" spans="1:6">
      <c r="A4919" t="s">
        <v>21016</v>
      </c>
      <c r="B4919" t="s">
        <v>21350</v>
      </c>
      <c r="C4919" t="s">
        <v>21017</v>
      </c>
      <c r="E4919" t="s">
        <v>21018</v>
      </c>
    </row>
    <row r="4920" spans="1:6">
      <c r="A4920" t="s">
        <v>20156</v>
      </c>
      <c r="B4920" t="s">
        <v>21323</v>
      </c>
      <c r="C4920" t="s">
        <v>20157</v>
      </c>
      <c r="E4920" t="s">
        <v>3157</v>
      </c>
    </row>
    <row r="4921" spans="1:6">
      <c r="A4921" t="s">
        <v>3684</v>
      </c>
      <c r="B4921" t="s">
        <v>21325</v>
      </c>
      <c r="C4921" t="s">
        <v>3685</v>
      </c>
      <c r="E4921" t="s">
        <v>3686</v>
      </c>
    </row>
    <row r="4922" spans="1:6">
      <c r="A4922" t="s">
        <v>4032</v>
      </c>
      <c r="B4922" t="s">
        <v>21386</v>
      </c>
      <c r="C4922" t="s">
        <v>3685</v>
      </c>
      <c r="D4922" t="s">
        <v>4033</v>
      </c>
      <c r="E4922" t="s">
        <v>4034</v>
      </c>
    </row>
    <row r="4923" spans="1:6">
      <c r="A4923" t="s">
        <v>5231</v>
      </c>
      <c r="B4923" t="s">
        <v>21405</v>
      </c>
      <c r="C4923" t="s">
        <v>5232</v>
      </c>
      <c r="D4923" t="s">
        <v>113</v>
      </c>
      <c r="E4923" t="s">
        <v>5233</v>
      </c>
      <c r="F4923" t="s">
        <v>513</v>
      </c>
    </row>
    <row r="4924" spans="1:6">
      <c r="A4924" t="s">
        <v>4363</v>
      </c>
      <c r="B4924" t="s">
        <v>21401</v>
      </c>
      <c r="C4924" t="s">
        <v>4364</v>
      </c>
      <c r="E4924" t="s">
        <v>4365</v>
      </c>
    </row>
    <row r="4925" spans="1:6">
      <c r="A4925" t="s">
        <v>19386</v>
      </c>
      <c r="B4925" t="s">
        <v>21335</v>
      </c>
      <c r="C4925" t="s">
        <v>19387</v>
      </c>
      <c r="E4925" t="s">
        <v>1100</v>
      </c>
    </row>
    <row r="4926" spans="1:6">
      <c r="A4926" t="s">
        <v>3599</v>
      </c>
      <c r="B4926" t="s">
        <v>21325</v>
      </c>
      <c r="C4926" t="s">
        <v>3600</v>
      </c>
      <c r="E4926" t="s">
        <v>3601</v>
      </c>
    </row>
    <row r="4927" spans="1:6">
      <c r="A4927" t="s">
        <v>4107</v>
      </c>
      <c r="B4927" t="s">
        <v>21383</v>
      </c>
      <c r="C4927" t="s">
        <v>3600</v>
      </c>
      <c r="D4927" t="s">
        <v>733</v>
      </c>
      <c r="E4927" t="s">
        <v>4108</v>
      </c>
      <c r="F4927" t="s">
        <v>4109</v>
      </c>
    </row>
    <row r="4928" spans="1:6">
      <c r="A4928" t="s">
        <v>18227</v>
      </c>
      <c r="B4928" t="s">
        <v>21643</v>
      </c>
      <c r="C4928" t="s">
        <v>3600</v>
      </c>
      <c r="D4928" t="s">
        <v>18228</v>
      </c>
      <c r="E4928" t="s">
        <v>18229</v>
      </c>
    </row>
    <row r="4929" spans="1:8">
      <c r="A4929" t="s">
        <v>1494</v>
      </c>
      <c r="B4929" t="s">
        <v>21330</v>
      </c>
      <c r="C4929" t="s">
        <v>1495</v>
      </c>
      <c r="E4929" t="s">
        <v>1496</v>
      </c>
    </row>
    <row r="4930" spans="1:8">
      <c r="A4930" t="s">
        <v>12860</v>
      </c>
      <c r="B4930" t="s">
        <v>21625</v>
      </c>
      <c r="C4930" t="s">
        <v>12861</v>
      </c>
      <c r="D4930" t="s">
        <v>12862</v>
      </c>
      <c r="E4930" t="s">
        <v>12863</v>
      </c>
    </row>
    <row r="4931" spans="1:8">
      <c r="A4931" t="s">
        <v>8492</v>
      </c>
      <c r="B4931" t="s">
        <v>21546</v>
      </c>
      <c r="C4931" t="s">
        <v>2659</v>
      </c>
      <c r="D4931" t="s">
        <v>8454</v>
      </c>
      <c r="E4931" t="s">
        <v>8455</v>
      </c>
    </row>
    <row r="4932" spans="1:8">
      <c r="A4932" t="s">
        <v>18149</v>
      </c>
      <c r="B4932" t="s">
        <v>21334</v>
      </c>
      <c r="C4932" t="s">
        <v>2659</v>
      </c>
      <c r="D4932" t="s">
        <v>18150</v>
      </c>
      <c r="E4932" t="s">
        <v>18151</v>
      </c>
      <c r="F4932" t="s">
        <v>18152</v>
      </c>
    </row>
    <row r="4933" spans="1:8">
      <c r="A4933" t="s">
        <v>2658</v>
      </c>
      <c r="B4933" t="s">
        <v>21336</v>
      </c>
      <c r="C4933" t="s">
        <v>2659</v>
      </c>
      <c r="D4933" t="s">
        <v>2660</v>
      </c>
      <c r="E4933" t="s">
        <v>2661</v>
      </c>
      <c r="F4933" t="s">
        <v>2662</v>
      </c>
    </row>
    <row r="4934" spans="1:8">
      <c r="A4934" t="s">
        <v>3523</v>
      </c>
      <c r="B4934" t="s">
        <v>21325</v>
      </c>
      <c r="C4934" t="s">
        <v>3524</v>
      </c>
      <c r="E4934" t="s">
        <v>3525</v>
      </c>
    </row>
    <row r="4935" spans="1:8">
      <c r="A4935" t="s">
        <v>20901</v>
      </c>
      <c r="B4935" t="s">
        <v>21350</v>
      </c>
      <c r="C4935" t="s">
        <v>20902</v>
      </c>
      <c r="D4935" t="s">
        <v>20799</v>
      </c>
      <c r="E4935" t="s">
        <v>20903</v>
      </c>
    </row>
    <row r="4936" spans="1:8">
      <c r="A4936" t="s">
        <v>8989</v>
      </c>
      <c r="B4936" t="s">
        <v>21329</v>
      </c>
      <c r="C4936" t="s">
        <v>8990</v>
      </c>
      <c r="D4936" t="s">
        <v>2141</v>
      </c>
      <c r="E4936" t="s">
        <v>8559</v>
      </c>
    </row>
    <row r="4937" spans="1:8">
      <c r="A4937" t="s">
        <v>9602</v>
      </c>
      <c r="B4937" t="s">
        <v>21329</v>
      </c>
      <c r="C4937" t="s">
        <v>8990</v>
      </c>
      <c r="D4937" t="s">
        <v>745</v>
      </c>
      <c r="E4937" t="s">
        <v>9098</v>
      </c>
    </row>
    <row r="4938" spans="1:8">
      <c r="A4938" t="s">
        <v>17747</v>
      </c>
      <c r="B4938" t="s">
        <v>21333</v>
      </c>
      <c r="C4938" t="s">
        <v>17748</v>
      </c>
      <c r="D4938" t="s">
        <v>17749</v>
      </c>
      <c r="E4938" t="s">
        <v>3692</v>
      </c>
    </row>
    <row r="4939" spans="1:8">
      <c r="A4939" t="s">
        <v>17449</v>
      </c>
      <c r="B4939" t="s">
        <v>21333</v>
      </c>
      <c r="C4939" t="s">
        <v>17450</v>
      </c>
      <c r="D4939" t="s">
        <v>6413</v>
      </c>
      <c r="E4939" t="s">
        <v>17451</v>
      </c>
    </row>
    <row r="4940" spans="1:8">
      <c r="A4940" t="s">
        <v>428</v>
      </c>
      <c r="B4940" t="s">
        <v>21330</v>
      </c>
      <c r="C4940" t="s">
        <v>429</v>
      </c>
      <c r="D4940" t="s">
        <v>56</v>
      </c>
      <c r="E4940" t="s">
        <v>430</v>
      </c>
      <c r="F4940" t="s">
        <v>431</v>
      </c>
    </row>
    <row r="4941" spans="1:8">
      <c r="A4941" t="s">
        <v>3903</v>
      </c>
      <c r="B4941" t="s">
        <v>21389</v>
      </c>
      <c r="C4941" t="s">
        <v>429</v>
      </c>
      <c r="D4941" t="s">
        <v>2304</v>
      </c>
      <c r="E4941" t="s">
        <v>3904</v>
      </c>
      <c r="F4941" t="s">
        <v>3905</v>
      </c>
    </row>
    <row r="4942" spans="1:8">
      <c r="A4942" t="s">
        <v>10401</v>
      </c>
      <c r="B4942" t="s">
        <v>21590</v>
      </c>
      <c r="C4942" t="s">
        <v>429</v>
      </c>
      <c r="D4942" t="s">
        <v>163</v>
      </c>
      <c r="E4942" t="s">
        <v>10402</v>
      </c>
      <c r="F4942" t="s">
        <v>10403</v>
      </c>
      <c r="G4942" t="s">
        <v>10404</v>
      </c>
      <c r="H4942" t="s">
        <v>10405</v>
      </c>
    </row>
    <row r="4943" spans="1:8">
      <c r="A4943" t="s">
        <v>9271</v>
      </c>
      <c r="B4943" t="s">
        <v>21329</v>
      </c>
      <c r="C4943" t="s">
        <v>9272</v>
      </c>
      <c r="D4943" t="s">
        <v>6301</v>
      </c>
      <c r="E4943" t="s">
        <v>9273</v>
      </c>
      <c r="F4943" t="s">
        <v>9274</v>
      </c>
    </row>
    <row r="4944" spans="1:8">
      <c r="A4944" t="s">
        <v>3799</v>
      </c>
      <c r="B4944" t="s">
        <v>21325</v>
      </c>
      <c r="C4944" t="s">
        <v>3800</v>
      </c>
      <c r="E4944" t="s">
        <v>3801</v>
      </c>
    </row>
    <row r="4945" spans="1:6">
      <c r="A4945" t="s">
        <v>18702</v>
      </c>
      <c r="B4945" t="s">
        <v>21335</v>
      </c>
      <c r="C4945" t="s">
        <v>3800</v>
      </c>
      <c r="E4945" t="s">
        <v>18703</v>
      </c>
    </row>
    <row r="4946" spans="1:6">
      <c r="A4946" t="s">
        <v>6516</v>
      </c>
      <c r="B4946" t="s">
        <v>21480</v>
      </c>
      <c r="C4946" t="s">
        <v>2842</v>
      </c>
      <c r="E4946" t="s">
        <v>6419</v>
      </c>
    </row>
    <row r="4947" spans="1:6">
      <c r="A4947" t="s">
        <v>2841</v>
      </c>
      <c r="B4947" t="s">
        <v>21336</v>
      </c>
      <c r="C4947" t="s">
        <v>2842</v>
      </c>
      <c r="E4947" t="s">
        <v>2843</v>
      </c>
    </row>
    <row r="4948" spans="1:6">
      <c r="A4948" t="s">
        <v>5215</v>
      </c>
      <c r="B4948" t="s">
        <v>21405</v>
      </c>
      <c r="C4948" t="s">
        <v>2931</v>
      </c>
      <c r="D4948" t="s">
        <v>86</v>
      </c>
      <c r="E4948" t="s">
        <v>5216</v>
      </c>
      <c r="F4948" t="s">
        <v>513</v>
      </c>
    </row>
    <row r="4949" spans="1:6">
      <c r="A4949" t="s">
        <v>8476</v>
      </c>
      <c r="B4949" t="s">
        <v>21543</v>
      </c>
      <c r="C4949" t="s">
        <v>2931</v>
      </c>
      <c r="E4949" t="s">
        <v>8477</v>
      </c>
    </row>
    <row r="4950" spans="1:6">
      <c r="A4950" t="s">
        <v>2930</v>
      </c>
      <c r="B4950" t="s">
        <v>21646</v>
      </c>
      <c r="C4950" t="s">
        <v>2931</v>
      </c>
      <c r="D4950" t="s">
        <v>2932</v>
      </c>
      <c r="E4950" t="s">
        <v>2933</v>
      </c>
    </row>
    <row r="4951" spans="1:6">
      <c r="A4951" t="s">
        <v>2615</v>
      </c>
      <c r="B4951" t="s">
        <v>21336</v>
      </c>
      <c r="C4951" t="s">
        <v>2616</v>
      </c>
      <c r="E4951" t="s">
        <v>2617</v>
      </c>
      <c r="F4951" t="s">
        <v>2618</v>
      </c>
    </row>
    <row r="4952" spans="1:6">
      <c r="A4952" t="s">
        <v>3402</v>
      </c>
      <c r="B4952" t="s">
        <v>21325</v>
      </c>
      <c r="C4952" t="s">
        <v>1371</v>
      </c>
      <c r="E4952" t="s">
        <v>3403</v>
      </c>
    </row>
    <row r="4953" spans="1:6">
      <c r="A4953" t="s">
        <v>8658</v>
      </c>
      <c r="B4953" t="s">
        <v>21329</v>
      </c>
      <c r="C4953" t="s">
        <v>1371</v>
      </c>
      <c r="D4953" t="s">
        <v>898</v>
      </c>
      <c r="E4953" t="s">
        <v>8360</v>
      </c>
      <c r="F4953" t="s">
        <v>1372</v>
      </c>
    </row>
    <row r="4954" spans="1:6">
      <c r="A4954" t="s">
        <v>9929</v>
      </c>
      <c r="B4954" t="s">
        <v>21579</v>
      </c>
      <c r="C4954" t="s">
        <v>1371</v>
      </c>
      <c r="D4954" t="s">
        <v>898</v>
      </c>
      <c r="E4954" t="s">
        <v>1243</v>
      </c>
      <c r="F4954" t="s">
        <v>1372</v>
      </c>
    </row>
    <row r="4955" spans="1:6">
      <c r="A4955" t="s">
        <v>17547</v>
      </c>
      <c r="B4955" t="s">
        <v>21333</v>
      </c>
      <c r="C4955" t="s">
        <v>1371</v>
      </c>
      <c r="D4955" t="s">
        <v>6413</v>
      </c>
      <c r="E4955" t="s">
        <v>17548</v>
      </c>
    </row>
    <row r="4956" spans="1:6">
      <c r="A4956" t="s">
        <v>7476</v>
      </c>
      <c r="B4956" t="s">
        <v>21507</v>
      </c>
      <c r="C4956" t="s">
        <v>7477</v>
      </c>
      <c r="E4956" t="s">
        <v>7478</v>
      </c>
      <c r="F4956" t="s">
        <v>7479</v>
      </c>
    </row>
    <row r="4957" spans="1:6">
      <c r="A4957" t="s">
        <v>8029</v>
      </c>
      <c r="B4957" t="s">
        <v>21531</v>
      </c>
      <c r="C4957" t="s">
        <v>7477</v>
      </c>
      <c r="D4957" t="s">
        <v>8020</v>
      </c>
      <c r="E4957" t="s">
        <v>8030</v>
      </c>
      <c r="F4957" t="s">
        <v>8031</v>
      </c>
    </row>
    <row r="4958" spans="1:6">
      <c r="A4958" t="s">
        <v>17004</v>
      </c>
      <c r="B4958" t="s">
        <v>21333</v>
      </c>
      <c r="C4958" t="s">
        <v>7477</v>
      </c>
      <c r="D4958" t="s">
        <v>6413</v>
      </c>
      <c r="E4958" t="s">
        <v>17005</v>
      </c>
    </row>
    <row r="4959" spans="1:6">
      <c r="A4959" t="s">
        <v>2968</v>
      </c>
      <c r="B4959" t="s">
        <v>21646</v>
      </c>
      <c r="C4959" t="s">
        <v>2969</v>
      </c>
      <c r="D4959" t="s">
        <v>2970</v>
      </c>
      <c r="E4959" t="s">
        <v>2971</v>
      </c>
    </row>
    <row r="4960" spans="1:6">
      <c r="A4960" t="s">
        <v>18873</v>
      </c>
      <c r="B4960" t="s">
        <v>21335</v>
      </c>
      <c r="C4960" t="s">
        <v>18874</v>
      </c>
      <c r="E4960" t="s">
        <v>18345</v>
      </c>
    </row>
    <row r="4961" spans="1:11">
      <c r="A4961" t="s">
        <v>13712</v>
      </c>
      <c r="B4961" t="s">
        <v>21628</v>
      </c>
      <c r="C4961" t="s">
        <v>13713</v>
      </c>
      <c r="D4961" t="s">
        <v>13714</v>
      </c>
      <c r="E4961" t="s">
        <v>13715</v>
      </c>
      <c r="F4961" t="s">
        <v>13716</v>
      </c>
    </row>
    <row r="4962" spans="1:11">
      <c r="A4962" t="s">
        <v>20779</v>
      </c>
      <c r="B4962" t="s">
        <v>21350</v>
      </c>
      <c r="C4962" t="s">
        <v>5724</v>
      </c>
      <c r="E4962" t="s">
        <v>20780</v>
      </c>
    </row>
    <row r="4963" spans="1:11">
      <c r="A4963" t="s">
        <v>5723</v>
      </c>
      <c r="B4963" t="s">
        <v>21419</v>
      </c>
      <c r="C4963" t="s">
        <v>5724</v>
      </c>
      <c r="D4963" t="s">
        <v>719</v>
      </c>
      <c r="E4963" t="s">
        <v>5725</v>
      </c>
      <c r="F4963" t="s">
        <v>5726</v>
      </c>
    </row>
    <row r="4964" spans="1:11">
      <c r="A4964" t="s">
        <v>5229</v>
      </c>
      <c r="B4964" t="s">
        <v>21405</v>
      </c>
      <c r="C4964" t="s">
        <v>3145</v>
      </c>
      <c r="D4964" t="s">
        <v>2457</v>
      </c>
      <c r="E4964" t="s">
        <v>5230</v>
      </c>
    </row>
    <row r="4965" spans="1:11">
      <c r="A4965" t="s">
        <v>3144</v>
      </c>
      <c r="B4965" t="s">
        <v>21325</v>
      </c>
      <c r="C4965" t="s">
        <v>3145</v>
      </c>
      <c r="D4965" t="s">
        <v>3146</v>
      </c>
      <c r="E4965" t="s">
        <v>3147</v>
      </c>
    </row>
    <row r="4966" spans="1:11">
      <c r="A4966" t="s">
        <v>3323</v>
      </c>
      <c r="B4966" t="s">
        <v>21325</v>
      </c>
      <c r="C4966" t="s">
        <v>3145</v>
      </c>
      <c r="E4966" t="s">
        <v>3324</v>
      </c>
    </row>
    <row r="4967" spans="1:11">
      <c r="A4967" t="s">
        <v>11044</v>
      </c>
      <c r="B4967" t="s">
        <v>21601</v>
      </c>
      <c r="C4967" t="s">
        <v>11045</v>
      </c>
      <c r="D4967" t="s">
        <v>11046</v>
      </c>
      <c r="E4967" t="s">
        <v>11047</v>
      </c>
      <c r="F4967" t="s">
        <v>11048</v>
      </c>
    </row>
    <row r="4968" spans="1:11">
      <c r="A4968" t="s">
        <v>19880</v>
      </c>
      <c r="B4968" t="s">
        <v>21335</v>
      </c>
      <c r="C4968" t="s">
        <v>11045</v>
      </c>
      <c r="E4968" t="s">
        <v>18323</v>
      </c>
    </row>
    <row r="4969" spans="1:11">
      <c r="A4969" t="s">
        <v>12761</v>
      </c>
      <c r="B4969" t="s">
        <v>21624</v>
      </c>
      <c r="C4969" t="s">
        <v>12762</v>
      </c>
      <c r="D4969" t="s">
        <v>627</v>
      </c>
      <c r="E4969" t="s">
        <v>12763</v>
      </c>
    </row>
    <row r="4970" spans="1:11">
      <c r="A4970" t="s">
        <v>19426</v>
      </c>
      <c r="B4970" t="s">
        <v>21335</v>
      </c>
      <c r="C4970" t="s">
        <v>19427</v>
      </c>
      <c r="E4970" t="s">
        <v>18252</v>
      </c>
    </row>
    <row r="4971" spans="1:11">
      <c r="A4971" t="s">
        <v>8843</v>
      </c>
      <c r="B4971" t="s">
        <v>21329</v>
      </c>
      <c r="C4971" t="s">
        <v>8844</v>
      </c>
      <c r="E4971" t="s">
        <v>8845</v>
      </c>
    </row>
    <row r="4972" spans="1:11">
      <c r="A4972" t="s">
        <v>20748</v>
      </c>
      <c r="B4972" t="s">
        <v>21353</v>
      </c>
      <c r="C4972" t="s">
        <v>8023</v>
      </c>
      <c r="D4972" t="s">
        <v>898</v>
      </c>
      <c r="E4972" t="s">
        <v>5462</v>
      </c>
    </row>
    <row r="4973" spans="1:11">
      <c r="A4973" t="s">
        <v>16322</v>
      </c>
      <c r="B4973" t="s">
        <v>21333</v>
      </c>
      <c r="C4973" t="s">
        <v>8023</v>
      </c>
      <c r="E4973" t="s">
        <v>14222</v>
      </c>
    </row>
    <row r="4974" spans="1:11">
      <c r="A4974" t="s">
        <v>7410</v>
      </c>
      <c r="B4974" t="s">
        <v>21507</v>
      </c>
      <c r="C4974" t="s">
        <v>7411</v>
      </c>
      <c r="E4974" t="s">
        <v>7412</v>
      </c>
      <c r="F4974" t="s">
        <v>7413</v>
      </c>
      <c r="G4974" t="s">
        <v>7414</v>
      </c>
      <c r="H4974" t="s">
        <v>7415</v>
      </c>
      <c r="I4974" t="s">
        <v>7416</v>
      </c>
      <c r="J4974" t="s">
        <v>7417</v>
      </c>
      <c r="K4974" t="s">
        <v>7418</v>
      </c>
    </row>
    <row r="4975" spans="1:11">
      <c r="A4975" t="s">
        <v>2832</v>
      </c>
      <c r="B4975" t="s">
        <v>21336</v>
      </c>
      <c r="C4975" t="s">
        <v>2833</v>
      </c>
      <c r="E4975" t="s">
        <v>2834</v>
      </c>
      <c r="F4975" t="s">
        <v>2835</v>
      </c>
    </row>
    <row r="4976" spans="1:11">
      <c r="A4976" t="s">
        <v>20194</v>
      </c>
      <c r="B4976" t="s">
        <v>21323</v>
      </c>
      <c r="C4976" t="s">
        <v>2833</v>
      </c>
      <c r="E4976" t="s">
        <v>3157</v>
      </c>
    </row>
    <row r="4977" spans="1:6">
      <c r="A4977" t="s">
        <v>10452</v>
      </c>
      <c r="B4977" t="s">
        <v>21593</v>
      </c>
      <c r="C4977" t="s">
        <v>10453</v>
      </c>
      <c r="E4977" t="s">
        <v>10454</v>
      </c>
    </row>
    <row r="4978" spans="1:6">
      <c r="A4978" t="s">
        <v>13517</v>
      </c>
      <c r="B4978" t="s">
        <v>21628</v>
      </c>
      <c r="C4978" t="s">
        <v>13518</v>
      </c>
      <c r="D4978" t="s">
        <v>13519</v>
      </c>
      <c r="E4978" t="s">
        <v>13520</v>
      </c>
      <c r="F4978" t="s">
        <v>13521</v>
      </c>
    </row>
    <row r="4979" spans="1:6">
      <c r="A4979" t="s">
        <v>2720</v>
      </c>
      <c r="B4979" t="s">
        <v>21336</v>
      </c>
      <c r="C4979" t="s">
        <v>2721</v>
      </c>
      <c r="E4979" t="s">
        <v>2722</v>
      </c>
      <c r="F4979" t="s">
        <v>2723</v>
      </c>
    </row>
    <row r="4980" spans="1:6">
      <c r="A4980" t="s">
        <v>8273</v>
      </c>
      <c r="B4980" t="s">
        <v>21532</v>
      </c>
      <c r="C4980" t="s">
        <v>8274</v>
      </c>
      <c r="E4980" t="s">
        <v>8275</v>
      </c>
    </row>
    <row r="4981" spans="1:6">
      <c r="A4981" t="s">
        <v>7644</v>
      </c>
      <c r="B4981" t="s">
        <v>21509</v>
      </c>
      <c r="C4981" t="s">
        <v>2456</v>
      </c>
      <c r="D4981" t="s">
        <v>6029</v>
      </c>
      <c r="E4981" t="s">
        <v>7537</v>
      </c>
    </row>
    <row r="4982" spans="1:6">
      <c r="A4982" t="s">
        <v>2455</v>
      </c>
      <c r="B4982" t="s">
        <v>21330</v>
      </c>
      <c r="C4982" t="s">
        <v>2456</v>
      </c>
      <c r="D4982" t="s">
        <v>2457</v>
      </c>
      <c r="E4982" t="s">
        <v>2458</v>
      </c>
      <c r="F4982" t="s">
        <v>2459</v>
      </c>
    </row>
    <row r="4983" spans="1:6">
      <c r="A4983" t="s">
        <v>5911</v>
      </c>
      <c r="B4983" t="s">
        <v>21443</v>
      </c>
      <c r="C4983" t="s">
        <v>181</v>
      </c>
      <c r="D4983" t="s">
        <v>178</v>
      </c>
      <c r="E4983" t="s">
        <v>182</v>
      </c>
      <c r="F4983" t="s">
        <v>183</v>
      </c>
    </row>
    <row r="4984" spans="1:6">
      <c r="A4984" t="s">
        <v>5299</v>
      </c>
      <c r="B4984" t="s">
        <v>21326</v>
      </c>
      <c r="C4984" t="s">
        <v>5300</v>
      </c>
      <c r="D4984" t="s">
        <v>5301</v>
      </c>
      <c r="E4984" t="s">
        <v>5302</v>
      </c>
      <c r="F4984" t="s">
        <v>5303</v>
      </c>
    </row>
    <row r="4985" spans="1:6">
      <c r="A4985" t="s">
        <v>6864</v>
      </c>
      <c r="B4985" t="s">
        <v>21327</v>
      </c>
      <c r="C4985" t="s">
        <v>5300</v>
      </c>
      <c r="E4985" t="s">
        <v>6865</v>
      </c>
    </row>
    <row r="4986" spans="1:6">
      <c r="A4986" t="s">
        <v>13453</v>
      </c>
      <c r="B4986" t="s">
        <v>21628</v>
      </c>
      <c r="C4986" t="s">
        <v>5300</v>
      </c>
      <c r="D4986" t="s">
        <v>13454</v>
      </c>
      <c r="E4986" t="s">
        <v>13455</v>
      </c>
      <c r="F4986" t="s">
        <v>13456</v>
      </c>
    </row>
    <row r="4987" spans="1:6">
      <c r="A4987" t="s">
        <v>18240</v>
      </c>
      <c r="B4987" t="s">
        <v>21645</v>
      </c>
      <c r="C4987" t="s">
        <v>5300</v>
      </c>
      <c r="E4987" t="s">
        <v>18241</v>
      </c>
    </row>
    <row r="4988" spans="1:6">
      <c r="A4988" t="s">
        <v>8359</v>
      </c>
      <c r="B4988" t="s">
        <v>21329</v>
      </c>
      <c r="C4988" t="s">
        <v>1242</v>
      </c>
      <c r="D4988" t="s">
        <v>898</v>
      </c>
      <c r="E4988" t="s">
        <v>8360</v>
      </c>
    </row>
    <row r="4989" spans="1:6">
      <c r="A4989" t="s">
        <v>9926</v>
      </c>
      <c r="B4989" t="s">
        <v>21578</v>
      </c>
      <c r="C4989" t="s">
        <v>1242</v>
      </c>
      <c r="D4989" t="s">
        <v>898</v>
      </c>
      <c r="E4989" t="s">
        <v>1243</v>
      </c>
    </row>
    <row r="4990" spans="1:6">
      <c r="A4990" t="s">
        <v>2717</v>
      </c>
      <c r="B4990" t="s">
        <v>21336</v>
      </c>
      <c r="C4990" t="s">
        <v>1242</v>
      </c>
      <c r="E4990" t="s">
        <v>2718</v>
      </c>
      <c r="F4990" t="s">
        <v>2719</v>
      </c>
    </row>
    <row r="4991" spans="1:6">
      <c r="A4991" t="s">
        <v>3161</v>
      </c>
      <c r="B4991" t="s">
        <v>21325</v>
      </c>
      <c r="C4991" t="s">
        <v>1242</v>
      </c>
      <c r="E4991" t="s">
        <v>3162</v>
      </c>
    </row>
    <row r="4992" spans="1:6">
      <c r="A4992" t="s">
        <v>21162</v>
      </c>
      <c r="B4992" t="s">
        <v>21350</v>
      </c>
      <c r="C4992" t="s">
        <v>2600</v>
      </c>
      <c r="D4992" t="s">
        <v>56</v>
      </c>
      <c r="E4992" t="s">
        <v>21163</v>
      </c>
    </row>
    <row r="4993" spans="1:8">
      <c r="A4993" t="s">
        <v>5244</v>
      </c>
      <c r="B4993" t="s">
        <v>21405</v>
      </c>
      <c r="C4993" t="s">
        <v>2600</v>
      </c>
      <c r="E4993" t="s">
        <v>5245</v>
      </c>
      <c r="F4993" t="s">
        <v>5246</v>
      </c>
    </row>
    <row r="4994" spans="1:8">
      <c r="A4994" t="s">
        <v>2599</v>
      </c>
      <c r="B4994" t="s">
        <v>21336</v>
      </c>
      <c r="C4994" t="s">
        <v>2600</v>
      </c>
      <c r="E4994" t="s">
        <v>2601</v>
      </c>
      <c r="F4994" t="s">
        <v>2602</v>
      </c>
    </row>
    <row r="4995" spans="1:8">
      <c r="A4995" t="s">
        <v>21114</v>
      </c>
      <c r="B4995" t="s">
        <v>21350</v>
      </c>
      <c r="C4995" t="s">
        <v>2623</v>
      </c>
      <c r="E4995" t="s">
        <v>21115</v>
      </c>
      <c r="F4995" t="s">
        <v>21116</v>
      </c>
    </row>
    <row r="4996" spans="1:8">
      <c r="A4996" t="s">
        <v>2622</v>
      </c>
      <c r="B4996" t="s">
        <v>21336</v>
      </c>
      <c r="C4996" t="s">
        <v>2623</v>
      </c>
      <c r="E4996" t="s">
        <v>2624</v>
      </c>
      <c r="F4996" t="s">
        <v>2625</v>
      </c>
    </row>
    <row r="4997" spans="1:8">
      <c r="A4997" t="s">
        <v>3498</v>
      </c>
      <c r="B4997" t="s">
        <v>21325</v>
      </c>
      <c r="C4997" t="s">
        <v>1918</v>
      </c>
      <c r="D4997" t="s">
        <v>733</v>
      </c>
      <c r="E4997" t="s">
        <v>3499</v>
      </c>
      <c r="F4997" t="s">
        <v>3500</v>
      </c>
    </row>
    <row r="4998" spans="1:8">
      <c r="A4998" t="s">
        <v>4193</v>
      </c>
      <c r="B4998" t="s">
        <v>21325</v>
      </c>
      <c r="C4998" t="s">
        <v>1918</v>
      </c>
      <c r="E4998" t="s">
        <v>4194</v>
      </c>
    </row>
    <row r="4999" spans="1:8">
      <c r="A4999" t="s">
        <v>1917</v>
      </c>
      <c r="B4999" t="s">
        <v>21330</v>
      </c>
      <c r="C4999" t="s">
        <v>1918</v>
      </c>
      <c r="E4999" t="s">
        <v>1919</v>
      </c>
    </row>
    <row r="5000" spans="1:8">
      <c r="A5000" t="s">
        <v>20569</v>
      </c>
      <c r="B5000" t="s">
        <v>21323</v>
      </c>
      <c r="C5000" t="s">
        <v>1918</v>
      </c>
      <c r="E5000" t="s">
        <v>19173</v>
      </c>
    </row>
    <row r="5001" spans="1:8">
      <c r="A5001" t="s">
        <v>3822</v>
      </c>
      <c r="B5001" t="s">
        <v>21325</v>
      </c>
      <c r="C5001" t="s">
        <v>1603</v>
      </c>
      <c r="D5001" t="s">
        <v>2457</v>
      </c>
      <c r="E5001" t="s">
        <v>3823</v>
      </c>
    </row>
    <row r="5002" spans="1:8">
      <c r="A5002" t="s">
        <v>1602</v>
      </c>
      <c r="B5002" t="s">
        <v>21330</v>
      </c>
      <c r="C5002" t="s">
        <v>1603</v>
      </c>
      <c r="D5002" t="s">
        <v>86</v>
      </c>
      <c r="E5002" t="s">
        <v>1604</v>
      </c>
      <c r="F5002" t="s">
        <v>513</v>
      </c>
    </row>
    <row r="5003" spans="1:8">
      <c r="A5003" t="s">
        <v>4052</v>
      </c>
      <c r="B5003" t="s">
        <v>21325</v>
      </c>
      <c r="C5003" t="s">
        <v>4053</v>
      </c>
      <c r="E5003" t="s">
        <v>4054</v>
      </c>
    </row>
    <row r="5004" spans="1:8">
      <c r="A5004" t="s">
        <v>20807</v>
      </c>
      <c r="B5004" t="s">
        <v>21359</v>
      </c>
      <c r="C5004" t="s">
        <v>3572</v>
      </c>
      <c r="D5004" t="s">
        <v>3573</v>
      </c>
      <c r="E5004" t="s">
        <v>3494</v>
      </c>
      <c r="F5004" t="s">
        <v>3495</v>
      </c>
      <c r="G5004" t="s">
        <v>3574</v>
      </c>
      <c r="H5004" t="s">
        <v>3575</v>
      </c>
    </row>
    <row r="5005" spans="1:8">
      <c r="A5005" t="s">
        <v>3989</v>
      </c>
      <c r="B5005" t="s">
        <v>21325</v>
      </c>
      <c r="C5005" t="s">
        <v>3990</v>
      </c>
      <c r="E5005" t="s">
        <v>3991</v>
      </c>
    </row>
    <row r="5006" spans="1:8">
      <c r="A5006" t="s">
        <v>21189</v>
      </c>
      <c r="B5006" t="s">
        <v>21360</v>
      </c>
      <c r="C5006" t="s">
        <v>3380</v>
      </c>
      <c r="D5006" t="s">
        <v>2457</v>
      </c>
      <c r="E5006" t="s">
        <v>3381</v>
      </c>
      <c r="F5006" t="s">
        <v>3382</v>
      </c>
    </row>
    <row r="5007" spans="1:8">
      <c r="A5007" t="s">
        <v>16989</v>
      </c>
      <c r="B5007" t="s">
        <v>21333</v>
      </c>
      <c r="C5007" t="s">
        <v>3380</v>
      </c>
      <c r="D5007" t="s">
        <v>16990</v>
      </c>
      <c r="E5007" t="s">
        <v>16991</v>
      </c>
    </row>
    <row r="5008" spans="1:8">
      <c r="A5008" t="s">
        <v>5359</v>
      </c>
      <c r="B5008" t="s">
        <v>21326</v>
      </c>
      <c r="C5008" t="s">
        <v>5360</v>
      </c>
      <c r="E5008" t="s">
        <v>5361</v>
      </c>
    </row>
    <row r="5009" spans="1:6">
      <c r="A5009" t="s">
        <v>13376</v>
      </c>
      <c r="B5009" t="s">
        <v>21628</v>
      </c>
      <c r="C5009" t="s">
        <v>13377</v>
      </c>
      <c r="E5009" t="s">
        <v>13378</v>
      </c>
    </row>
    <row r="5010" spans="1:6">
      <c r="A5010" t="s">
        <v>5523</v>
      </c>
      <c r="B5010" t="s">
        <v>21326</v>
      </c>
      <c r="C5010" t="s">
        <v>5524</v>
      </c>
      <c r="D5010" t="s">
        <v>5265</v>
      </c>
      <c r="E5010" t="s">
        <v>5525</v>
      </c>
    </row>
    <row r="5011" spans="1:6">
      <c r="A5011" t="s">
        <v>12646</v>
      </c>
      <c r="B5011" t="s">
        <v>21616</v>
      </c>
      <c r="C5011" t="s">
        <v>5524</v>
      </c>
      <c r="E5011" t="s">
        <v>12647</v>
      </c>
    </row>
    <row r="5012" spans="1:6">
      <c r="A5012" t="s">
        <v>17330</v>
      </c>
      <c r="B5012" t="s">
        <v>21333</v>
      </c>
      <c r="C5012" t="s">
        <v>5524</v>
      </c>
      <c r="D5012" t="s">
        <v>15541</v>
      </c>
      <c r="E5012" t="s">
        <v>17331</v>
      </c>
    </row>
    <row r="5013" spans="1:6">
      <c r="A5013" t="s">
        <v>6724</v>
      </c>
      <c r="B5013" t="s">
        <v>21327</v>
      </c>
      <c r="C5013" t="s">
        <v>6725</v>
      </c>
      <c r="E5013" t="s">
        <v>6726</v>
      </c>
    </row>
    <row r="5014" spans="1:6">
      <c r="A5014" t="s">
        <v>16941</v>
      </c>
      <c r="B5014" t="s">
        <v>21333</v>
      </c>
      <c r="C5014" t="s">
        <v>6725</v>
      </c>
      <c r="D5014" t="s">
        <v>6413</v>
      </c>
      <c r="E5014" t="s">
        <v>16942</v>
      </c>
    </row>
    <row r="5015" spans="1:6">
      <c r="A5015" t="s">
        <v>3913</v>
      </c>
      <c r="B5015" t="s">
        <v>21325</v>
      </c>
      <c r="C5015" t="s">
        <v>3914</v>
      </c>
      <c r="E5015" t="s">
        <v>3915</v>
      </c>
    </row>
    <row r="5016" spans="1:6">
      <c r="A5016" t="s">
        <v>7362</v>
      </c>
      <c r="B5016" t="s">
        <v>21507</v>
      </c>
      <c r="C5016" t="s">
        <v>7363</v>
      </c>
      <c r="E5016" t="s">
        <v>7364</v>
      </c>
    </row>
    <row r="5017" spans="1:6">
      <c r="A5017" t="s">
        <v>16287</v>
      </c>
      <c r="B5017" t="s">
        <v>21333</v>
      </c>
      <c r="C5017" t="s">
        <v>7363</v>
      </c>
      <c r="D5017" t="s">
        <v>6413</v>
      </c>
      <c r="E5017" t="s">
        <v>16288</v>
      </c>
    </row>
    <row r="5018" spans="1:6">
      <c r="A5018" t="s">
        <v>21206</v>
      </c>
      <c r="B5018" t="s">
        <v>21350</v>
      </c>
      <c r="C5018" t="s">
        <v>3745</v>
      </c>
      <c r="D5018" t="s">
        <v>8020</v>
      </c>
      <c r="E5018" t="s">
        <v>21207</v>
      </c>
      <c r="F5018" t="s">
        <v>21208</v>
      </c>
    </row>
    <row r="5019" spans="1:6">
      <c r="A5019" t="s">
        <v>3744</v>
      </c>
      <c r="B5019" t="s">
        <v>21325</v>
      </c>
      <c r="C5019" t="s">
        <v>3745</v>
      </c>
      <c r="D5019" t="s">
        <v>2457</v>
      </c>
      <c r="E5019" t="s">
        <v>3746</v>
      </c>
    </row>
    <row r="5020" spans="1:6">
      <c r="A5020" t="s">
        <v>3839</v>
      </c>
      <c r="B5020" t="s">
        <v>21325</v>
      </c>
      <c r="C5020" t="s">
        <v>3745</v>
      </c>
      <c r="E5020" t="s">
        <v>3840</v>
      </c>
    </row>
    <row r="5021" spans="1:6">
      <c r="A5021" t="s">
        <v>19752</v>
      </c>
      <c r="B5021" t="s">
        <v>21335</v>
      </c>
      <c r="C5021" t="s">
        <v>19753</v>
      </c>
      <c r="E5021" t="s">
        <v>18318</v>
      </c>
    </row>
    <row r="5022" spans="1:6">
      <c r="A5022" t="s">
        <v>3761</v>
      </c>
      <c r="B5022" t="s">
        <v>21325</v>
      </c>
      <c r="C5022" t="s">
        <v>3762</v>
      </c>
      <c r="E5022" t="s">
        <v>3763</v>
      </c>
    </row>
    <row r="5023" spans="1:6">
      <c r="A5023" t="s">
        <v>3649</v>
      </c>
      <c r="B5023" t="s">
        <v>21386</v>
      </c>
      <c r="C5023" t="s">
        <v>3650</v>
      </c>
      <c r="D5023" t="s">
        <v>898</v>
      </c>
      <c r="E5023" t="s">
        <v>3651</v>
      </c>
    </row>
    <row r="5024" spans="1:6">
      <c r="A5024" t="s">
        <v>13304</v>
      </c>
      <c r="B5024" t="s">
        <v>21628</v>
      </c>
      <c r="C5024" t="s">
        <v>13305</v>
      </c>
      <c r="D5024" t="s">
        <v>13306</v>
      </c>
      <c r="E5024" t="s">
        <v>13307</v>
      </c>
    </row>
    <row r="5025" spans="1:6">
      <c r="A5025" t="s">
        <v>1468</v>
      </c>
      <c r="B5025" t="s">
        <v>21330</v>
      </c>
      <c r="C5025" t="s">
        <v>1469</v>
      </c>
      <c r="E5025" t="s">
        <v>1470</v>
      </c>
    </row>
    <row r="5026" spans="1:6">
      <c r="A5026" t="s">
        <v>19181</v>
      </c>
      <c r="B5026" t="s">
        <v>21335</v>
      </c>
      <c r="C5026" t="s">
        <v>1469</v>
      </c>
      <c r="D5026" t="s">
        <v>2209</v>
      </c>
      <c r="E5026" t="s">
        <v>18260</v>
      </c>
    </row>
    <row r="5027" spans="1:6">
      <c r="A5027" t="s">
        <v>2920</v>
      </c>
      <c r="B5027" t="s">
        <v>21646</v>
      </c>
      <c r="C5027" t="s">
        <v>2921</v>
      </c>
      <c r="D5027" t="s">
        <v>2865</v>
      </c>
      <c r="E5027" t="s">
        <v>2922</v>
      </c>
    </row>
    <row r="5028" spans="1:6">
      <c r="A5028" t="s">
        <v>1225</v>
      </c>
      <c r="B5028" t="s">
        <v>21330</v>
      </c>
      <c r="C5028" t="s">
        <v>1226</v>
      </c>
      <c r="E5028" t="s">
        <v>1227</v>
      </c>
    </row>
    <row r="5029" spans="1:6">
      <c r="A5029" t="s">
        <v>10450</v>
      </c>
      <c r="B5029" t="s">
        <v>21593</v>
      </c>
      <c r="C5029" t="s">
        <v>3070</v>
      </c>
      <c r="E5029" t="s">
        <v>10451</v>
      </c>
    </row>
    <row r="5030" spans="1:6">
      <c r="A5030" t="s">
        <v>14451</v>
      </c>
      <c r="B5030" t="s">
        <v>21333</v>
      </c>
      <c r="C5030" t="s">
        <v>3070</v>
      </c>
      <c r="D5030" t="s">
        <v>6413</v>
      </c>
      <c r="E5030" t="s">
        <v>14452</v>
      </c>
    </row>
    <row r="5031" spans="1:6">
      <c r="A5031" t="s">
        <v>3069</v>
      </c>
      <c r="B5031" t="s">
        <v>21648</v>
      </c>
      <c r="C5031" t="s">
        <v>3070</v>
      </c>
      <c r="D5031" t="s">
        <v>113</v>
      </c>
      <c r="E5031" t="s">
        <v>3071</v>
      </c>
      <c r="F5031" t="s">
        <v>3072</v>
      </c>
    </row>
    <row r="5032" spans="1:6">
      <c r="A5032" t="s">
        <v>1349</v>
      </c>
      <c r="B5032" t="s">
        <v>21330</v>
      </c>
      <c r="C5032" t="s">
        <v>1350</v>
      </c>
      <c r="E5032" t="s">
        <v>114</v>
      </c>
    </row>
    <row r="5033" spans="1:6">
      <c r="A5033" t="s">
        <v>21093</v>
      </c>
      <c r="B5033" t="s">
        <v>21350</v>
      </c>
      <c r="C5033" t="s">
        <v>21094</v>
      </c>
      <c r="E5033" t="s">
        <v>21095</v>
      </c>
    </row>
    <row r="5034" spans="1:6">
      <c r="A5034" t="s">
        <v>21057</v>
      </c>
      <c r="B5034" t="s">
        <v>21350</v>
      </c>
      <c r="C5034" t="s">
        <v>21058</v>
      </c>
      <c r="E5034" t="s">
        <v>21059</v>
      </c>
    </row>
    <row r="5035" spans="1:6">
      <c r="A5035" t="s">
        <v>4985</v>
      </c>
      <c r="B5035" t="s">
        <v>21401</v>
      </c>
      <c r="C5035" t="s">
        <v>4986</v>
      </c>
      <c r="D5035" t="s">
        <v>4987</v>
      </c>
      <c r="E5035" t="s">
        <v>4988</v>
      </c>
      <c r="F5035" t="s">
        <v>4989</v>
      </c>
    </row>
    <row r="5036" spans="1:6">
      <c r="A5036" t="s">
        <v>3582</v>
      </c>
      <c r="B5036" t="s">
        <v>21325</v>
      </c>
      <c r="C5036" t="s">
        <v>3583</v>
      </c>
      <c r="E5036" t="s">
        <v>3584</v>
      </c>
    </row>
    <row r="5037" spans="1:6">
      <c r="A5037" t="s">
        <v>17094</v>
      </c>
      <c r="B5037" t="s">
        <v>21333</v>
      </c>
      <c r="C5037" t="s">
        <v>3583</v>
      </c>
      <c r="D5037" t="s">
        <v>14105</v>
      </c>
      <c r="E5037" t="s">
        <v>17095</v>
      </c>
    </row>
    <row r="5038" spans="1:6">
      <c r="A5038" t="s">
        <v>16620</v>
      </c>
      <c r="B5038" t="s">
        <v>21333</v>
      </c>
      <c r="C5038" t="s">
        <v>2742</v>
      </c>
      <c r="D5038" t="s">
        <v>6413</v>
      </c>
      <c r="E5038" t="s">
        <v>16621</v>
      </c>
    </row>
    <row r="5039" spans="1:6">
      <c r="A5039" t="s">
        <v>2741</v>
      </c>
      <c r="B5039" t="s">
        <v>21336</v>
      </c>
      <c r="C5039" t="s">
        <v>2742</v>
      </c>
      <c r="E5039" t="s">
        <v>2743</v>
      </c>
      <c r="F5039" t="s">
        <v>2744</v>
      </c>
    </row>
    <row r="5040" spans="1:6">
      <c r="A5040" t="s">
        <v>4922</v>
      </c>
      <c r="B5040" t="s">
        <v>21401</v>
      </c>
      <c r="C5040" t="s">
        <v>4923</v>
      </c>
      <c r="E5040" t="s">
        <v>4924</v>
      </c>
    </row>
    <row r="5041" spans="1:7">
      <c r="A5041" t="s">
        <v>9250</v>
      </c>
      <c r="B5041" t="s">
        <v>21329</v>
      </c>
      <c r="C5041" t="s">
        <v>4923</v>
      </c>
      <c r="E5041" t="s">
        <v>9251</v>
      </c>
    </row>
    <row r="5042" spans="1:7">
      <c r="A5042" t="s">
        <v>17625</v>
      </c>
      <c r="B5042" t="s">
        <v>21333</v>
      </c>
      <c r="C5042" t="s">
        <v>4923</v>
      </c>
      <c r="E5042" t="s">
        <v>17626</v>
      </c>
    </row>
    <row r="5043" spans="1:7">
      <c r="A5043" t="s">
        <v>4878</v>
      </c>
      <c r="B5043" t="s">
        <v>21401</v>
      </c>
      <c r="C5043" t="s">
        <v>4879</v>
      </c>
      <c r="D5043" t="s">
        <v>4880</v>
      </c>
      <c r="E5043" t="s">
        <v>4881</v>
      </c>
    </row>
    <row r="5044" spans="1:7">
      <c r="A5044" t="s">
        <v>8462</v>
      </c>
      <c r="B5044" t="s">
        <v>21329</v>
      </c>
      <c r="C5044" t="s">
        <v>8463</v>
      </c>
      <c r="D5044" t="s">
        <v>4196</v>
      </c>
      <c r="E5044" t="s">
        <v>8464</v>
      </c>
    </row>
    <row r="5045" spans="1:7">
      <c r="A5045" t="s">
        <v>10014</v>
      </c>
      <c r="B5045" t="s">
        <v>21577</v>
      </c>
      <c r="C5045" t="s">
        <v>8463</v>
      </c>
      <c r="E5045" t="s">
        <v>10015</v>
      </c>
    </row>
    <row r="5046" spans="1:7">
      <c r="A5046" t="s">
        <v>17192</v>
      </c>
      <c r="B5046" t="s">
        <v>21333</v>
      </c>
      <c r="C5046" t="s">
        <v>8463</v>
      </c>
      <c r="E5046" t="s">
        <v>12649</v>
      </c>
      <c r="F5046" t="s">
        <v>17193</v>
      </c>
    </row>
    <row r="5047" spans="1:7">
      <c r="A5047" t="s">
        <v>5192</v>
      </c>
      <c r="B5047" t="s">
        <v>21405</v>
      </c>
      <c r="C5047" t="s">
        <v>886</v>
      </c>
      <c r="E5047" t="s">
        <v>5193</v>
      </c>
    </row>
    <row r="5048" spans="1:7">
      <c r="A5048" t="s">
        <v>885</v>
      </c>
      <c r="B5048" t="s">
        <v>21330</v>
      </c>
      <c r="C5048" t="s">
        <v>886</v>
      </c>
      <c r="E5048" t="s">
        <v>887</v>
      </c>
    </row>
    <row r="5049" spans="1:7">
      <c r="A5049" t="s">
        <v>13142</v>
      </c>
      <c r="B5049" t="s">
        <v>21628</v>
      </c>
      <c r="C5049" t="s">
        <v>886</v>
      </c>
      <c r="D5049" t="s">
        <v>13143</v>
      </c>
      <c r="E5049" t="s">
        <v>13144</v>
      </c>
      <c r="F5049" t="s">
        <v>12997</v>
      </c>
      <c r="G5049" t="s">
        <v>13145</v>
      </c>
    </row>
    <row r="5050" spans="1:7">
      <c r="A5050" t="s">
        <v>13212</v>
      </c>
      <c r="B5050" t="s">
        <v>21628</v>
      </c>
      <c r="C5050" t="s">
        <v>886</v>
      </c>
      <c r="D5050" t="s">
        <v>13143</v>
      </c>
      <c r="E5050" t="s">
        <v>13144</v>
      </c>
      <c r="F5050" t="s">
        <v>12997</v>
      </c>
      <c r="G5050" t="s">
        <v>13213</v>
      </c>
    </row>
    <row r="5051" spans="1:7">
      <c r="A5051" t="s">
        <v>18072</v>
      </c>
      <c r="B5051" t="s">
        <v>21334</v>
      </c>
      <c r="C5051" t="s">
        <v>886</v>
      </c>
      <c r="D5051" t="s">
        <v>18073</v>
      </c>
      <c r="E5051" t="s">
        <v>18074</v>
      </c>
      <c r="F5051" t="s">
        <v>18075</v>
      </c>
    </row>
    <row r="5052" spans="1:7">
      <c r="A5052" t="s">
        <v>9686</v>
      </c>
      <c r="B5052" t="s">
        <v>21329</v>
      </c>
      <c r="C5052" t="s">
        <v>9687</v>
      </c>
      <c r="E5052" t="s">
        <v>9688</v>
      </c>
    </row>
    <row r="5053" spans="1:7">
      <c r="A5053" t="s">
        <v>12146</v>
      </c>
      <c r="B5053" t="s">
        <v>21332</v>
      </c>
      <c r="C5053" t="s">
        <v>12147</v>
      </c>
      <c r="E5053" t="s">
        <v>12148</v>
      </c>
    </row>
    <row r="5054" spans="1:7">
      <c r="A5054" t="s">
        <v>18489</v>
      </c>
      <c r="B5054" t="s">
        <v>21335</v>
      </c>
      <c r="C5054" t="s">
        <v>18490</v>
      </c>
      <c r="E5054" t="s">
        <v>1423</v>
      </c>
    </row>
    <row r="5055" spans="1:7">
      <c r="A5055" t="s">
        <v>20835</v>
      </c>
      <c r="B5055" t="s">
        <v>21350</v>
      </c>
      <c r="C5055" t="s">
        <v>9437</v>
      </c>
      <c r="E5055" t="s">
        <v>20750</v>
      </c>
    </row>
    <row r="5056" spans="1:7">
      <c r="A5056" t="s">
        <v>9436</v>
      </c>
      <c r="B5056" t="s">
        <v>21329</v>
      </c>
      <c r="C5056" t="s">
        <v>9437</v>
      </c>
      <c r="E5056" t="s">
        <v>8464</v>
      </c>
    </row>
    <row r="5057" spans="1:8">
      <c r="A5057" t="s">
        <v>20897</v>
      </c>
      <c r="B5057" t="s">
        <v>21364</v>
      </c>
      <c r="C5057" t="s">
        <v>8110</v>
      </c>
      <c r="D5057" t="s">
        <v>2457</v>
      </c>
      <c r="E5057" t="s">
        <v>8111</v>
      </c>
    </row>
    <row r="5058" spans="1:8">
      <c r="A5058" t="s">
        <v>8596</v>
      </c>
      <c r="B5058" t="s">
        <v>21329</v>
      </c>
      <c r="C5058" t="s">
        <v>8597</v>
      </c>
      <c r="D5058" t="s">
        <v>8598</v>
      </c>
      <c r="E5058" t="s">
        <v>8599</v>
      </c>
    </row>
    <row r="5059" spans="1:8">
      <c r="A5059" t="s">
        <v>20248</v>
      </c>
      <c r="B5059" t="s">
        <v>21323</v>
      </c>
      <c r="C5059" t="s">
        <v>8597</v>
      </c>
      <c r="E5059" t="s">
        <v>3157</v>
      </c>
    </row>
    <row r="5060" spans="1:8">
      <c r="A5060" t="s">
        <v>6584</v>
      </c>
      <c r="B5060" t="s">
        <v>21480</v>
      </c>
      <c r="C5060" t="s">
        <v>6585</v>
      </c>
      <c r="E5060" t="s">
        <v>6586</v>
      </c>
      <c r="F5060" t="s">
        <v>6587</v>
      </c>
      <c r="G5060" t="s">
        <v>6588</v>
      </c>
      <c r="H5060" t="s">
        <v>6589</v>
      </c>
    </row>
    <row r="5061" spans="1:8">
      <c r="A5061" t="s">
        <v>21060</v>
      </c>
      <c r="B5061" t="s">
        <v>21350</v>
      </c>
      <c r="C5061" t="s">
        <v>558</v>
      </c>
      <c r="E5061" t="s">
        <v>21061</v>
      </c>
      <c r="F5061" t="s">
        <v>21062</v>
      </c>
    </row>
    <row r="5062" spans="1:8">
      <c r="A5062" t="s">
        <v>557</v>
      </c>
      <c r="B5062" t="s">
        <v>21330</v>
      </c>
      <c r="C5062" t="s">
        <v>558</v>
      </c>
      <c r="E5062" t="s">
        <v>559</v>
      </c>
    </row>
    <row r="5063" spans="1:8">
      <c r="A5063" t="s">
        <v>8319</v>
      </c>
      <c r="B5063" t="s">
        <v>21532</v>
      </c>
      <c r="C5063" t="s">
        <v>558</v>
      </c>
      <c r="E5063" t="s">
        <v>8320</v>
      </c>
    </row>
    <row r="5064" spans="1:8">
      <c r="A5064" t="s">
        <v>1114</v>
      </c>
      <c r="B5064" t="s">
        <v>21330</v>
      </c>
      <c r="C5064" t="s">
        <v>1115</v>
      </c>
      <c r="D5064" t="s">
        <v>86</v>
      </c>
      <c r="E5064" t="s">
        <v>1116</v>
      </c>
      <c r="F5064" t="s">
        <v>513</v>
      </c>
    </row>
    <row r="5065" spans="1:8">
      <c r="A5065" t="s">
        <v>9669</v>
      </c>
      <c r="B5065" t="s">
        <v>21329</v>
      </c>
      <c r="C5065" t="s">
        <v>1115</v>
      </c>
      <c r="E5065" t="s">
        <v>9670</v>
      </c>
    </row>
    <row r="5066" spans="1:8">
      <c r="A5066" t="s">
        <v>3150</v>
      </c>
      <c r="B5066" t="s">
        <v>21325</v>
      </c>
      <c r="C5066" t="s">
        <v>1115</v>
      </c>
      <c r="E5066" t="s">
        <v>3151</v>
      </c>
    </row>
    <row r="5067" spans="1:8">
      <c r="A5067" t="s">
        <v>3296</v>
      </c>
      <c r="B5067" t="s">
        <v>21325</v>
      </c>
      <c r="C5067" t="s">
        <v>1115</v>
      </c>
      <c r="E5067" t="s">
        <v>3297</v>
      </c>
    </row>
    <row r="5068" spans="1:8">
      <c r="A5068" t="s">
        <v>6568</v>
      </c>
      <c r="B5068" t="s">
        <v>21480</v>
      </c>
      <c r="C5068" t="s">
        <v>6569</v>
      </c>
      <c r="D5068" t="s">
        <v>2778</v>
      </c>
      <c r="E5068" t="s">
        <v>6570</v>
      </c>
      <c r="F5068" t="s">
        <v>6571</v>
      </c>
    </row>
    <row r="5069" spans="1:8">
      <c r="A5069" t="s">
        <v>10586</v>
      </c>
      <c r="B5069" t="s">
        <v>21595</v>
      </c>
      <c r="C5069" t="s">
        <v>10587</v>
      </c>
      <c r="D5069" t="s">
        <v>2457</v>
      </c>
      <c r="E5069" t="s">
        <v>10588</v>
      </c>
      <c r="F5069" t="s">
        <v>10589</v>
      </c>
    </row>
    <row r="5070" spans="1:8">
      <c r="A5070" t="s">
        <v>19265</v>
      </c>
      <c r="B5070" t="s">
        <v>21335</v>
      </c>
      <c r="C5070" t="s">
        <v>10587</v>
      </c>
      <c r="E5070" t="s">
        <v>1100</v>
      </c>
    </row>
    <row r="5071" spans="1:8">
      <c r="A5071" t="s">
        <v>5544</v>
      </c>
      <c r="B5071" t="s">
        <v>21326</v>
      </c>
      <c r="C5071" t="s">
        <v>2175</v>
      </c>
      <c r="D5071" t="s">
        <v>2087</v>
      </c>
      <c r="E5071" t="s">
        <v>5545</v>
      </c>
      <c r="F5071" t="s">
        <v>5546</v>
      </c>
    </row>
    <row r="5072" spans="1:8">
      <c r="A5072" t="s">
        <v>8973</v>
      </c>
      <c r="B5072" t="s">
        <v>21329</v>
      </c>
      <c r="C5072" t="s">
        <v>2175</v>
      </c>
      <c r="E5072" t="s">
        <v>8974</v>
      </c>
      <c r="F5072" t="s">
        <v>8975</v>
      </c>
    </row>
    <row r="5073" spans="1:6">
      <c r="A5073" t="s">
        <v>2174</v>
      </c>
      <c r="B5073" t="s">
        <v>21330</v>
      </c>
      <c r="C5073" t="s">
        <v>2175</v>
      </c>
      <c r="E5073" t="s">
        <v>2176</v>
      </c>
    </row>
    <row r="5074" spans="1:6">
      <c r="A5074" t="s">
        <v>18049</v>
      </c>
      <c r="B5074" t="s">
        <v>21334</v>
      </c>
      <c r="C5074" t="s">
        <v>2175</v>
      </c>
      <c r="D5074" t="s">
        <v>2087</v>
      </c>
      <c r="E5074" t="s">
        <v>18050</v>
      </c>
      <c r="F5074" t="s">
        <v>5546</v>
      </c>
    </row>
    <row r="5075" spans="1:6">
      <c r="A5075" t="s">
        <v>5182</v>
      </c>
      <c r="B5075" t="s">
        <v>21405</v>
      </c>
      <c r="C5075" t="s">
        <v>2905</v>
      </c>
      <c r="D5075" t="s">
        <v>2457</v>
      </c>
      <c r="E5075" t="s">
        <v>5183</v>
      </c>
    </row>
    <row r="5076" spans="1:6">
      <c r="A5076" t="s">
        <v>5503</v>
      </c>
      <c r="B5076" t="s">
        <v>21416</v>
      </c>
      <c r="C5076" t="s">
        <v>2905</v>
      </c>
      <c r="D5076" t="s">
        <v>5504</v>
      </c>
      <c r="E5076" t="s">
        <v>5505</v>
      </c>
      <c r="F5076" t="s">
        <v>5506</v>
      </c>
    </row>
    <row r="5077" spans="1:6">
      <c r="A5077" t="s">
        <v>2904</v>
      </c>
      <c r="B5077" t="s">
        <v>21646</v>
      </c>
      <c r="C5077" t="s">
        <v>2905</v>
      </c>
      <c r="E5077" t="s">
        <v>2906</v>
      </c>
      <c r="F5077" t="s">
        <v>2907</v>
      </c>
    </row>
    <row r="5078" spans="1:6">
      <c r="A5078" t="s">
        <v>2859</v>
      </c>
      <c r="B5078" t="s">
        <v>21646</v>
      </c>
      <c r="C5078" t="s">
        <v>2860</v>
      </c>
      <c r="D5078" t="s">
        <v>178</v>
      </c>
      <c r="E5078" t="s">
        <v>2861</v>
      </c>
      <c r="F5078" t="s">
        <v>2862</v>
      </c>
    </row>
    <row r="5079" spans="1:6">
      <c r="A5079" t="s">
        <v>20866</v>
      </c>
      <c r="B5079" t="s">
        <v>21360</v>
      </c>
      <c r="C5079" t="s">
        <v>732</v>
      </c>
      <c r="D5079" t="s">
        <v>2457</v>
      </c>
      <c r="E5079" t="s">
        <v>3132</v>
      </c>
      <c r="F5079" t="s">
        <v>3133</v>
      </c>
    </row>
    <row r="5080" spans="1:6">
      <c r="A5080" t="s">
        <v>4240</v>
      </c>
      <c r="B5080" t="s">
        <v>21325</v>
      </c>
      <c r="C5080" t="s">
        <v>732</v>
      </c>
      <c r="E5080" t="s">
        <v>4241</v>
      </c>
    </row>
    <row r="5081" spans="1:6">
      <c r="A5081" t="s">
        <v>731</v>
      </c>
      <c r="B5081" t="s">
        <v>21330</v>
      </c>
      <c r="C5081" t="s">
        <v>732</v>
      </c>
      <c r="D5081" t="s">
        <v>733</v>
      </c>
      <c r="E5081" t="s">
        <v>734</v>
      </c>
    </row>
    <row r="5082" spans="1:6">
      <c r="A5082" t="s">
        <v>8256</v>
      </c>
      <c r="B5082" t="s">
        <v>21537</v>
      </c>
      <c r="C5082" t="s">
        <v>732</v>
      </c>
      <c r="D5082" t="s">
        <v>898</v>
      </c>
      <c r="E5082" t="s">
        <v>2740</v>
      </c>
    </row>
    <row r="5083" spans="1:6">
      <c r="A5083" t="s">
        <v>12839</v>
      </c>
      <c r="B5083" t="s">
        <v>21625</v>
      </c>
      <c r="C5083" t="s">
        <v>12840</v>
      </c>
      <c r="E5083" t="s">
        <v>12841</v>
      </c>
      <c r="F5083" t="s">
        <v>12842</v>
      </c>
    </row>
    <row r="5084" spans="1:6">
      <c r="A5084" t="s">
        <v>8872</v>
      </c>
      <c r="B5084" t="s">
        <v>21329</v>
      </c>
      <c r="C5084" t="s">
        <v>2319</v>
      </c>
      <c r="D5084" t="s">
        <v>8873</v>
      </c>
      <c r="E5084" t="s">
        <v>8874</v>
      </c>
      <c r="F5084" t="s">
        <v>8875</v>
      </c>
    </row>
    <row r="5085" spans="1:6">
      <c r="A5085" t="s">
        <v>10620</v>
      </c>
      <c r="B5085" t="s">
        <v>21595</v>
      </c>
      <c r="C5085" t="s">
        <v>2319</v>
      </c>
      <c r="D5085" t="s">
        <v>10621</v>
      </c>
      <c r="E5085" t="s">
        <v>10622</v>
      </c>
      <c r="F5085" t="s">
        <v>10623</v>
      </c>
    </row>
    <row r="5086" spans="1:6">
      <c r="A5086" t="s">
        <v>10644</v>
      </c>
      <c r="B5086" t="s">
        <v>21595</v>
      </c>
      <c r="C5086" t="s">
        <v>2319</v>
      </c>
      <c r="E5086" t="s">
        <v>10645</v>
      </c>
    </row>
    <row r="5087" spans="1:6">
      <c r="A5087" t="s">
        <v>2318</v>
      </c>
      <c r="B5087" t="s">
        <v>21330</v>
      </c>
      <c r="C5087" t="s">
        <v>2319</v>
      </c>
      <c r="D5087" t="s">
        <v>86</v>
      </c>
      <c r="E5087" t="s">
        <v>2320</v>
      </c>
      <c r="F5087" t="s">
        <v>513</v>
      </c>
    </row>
    <row r="5088" spans="1:6">
      <c r="A5088" t="s">
        <v>4026</v>
      </c>
      <c r="B5088" t="s">
        <v>21325</v>
      </c>
      <c r="C5088" t="s">
        <v>4027</v>
      </c>
      <c r="E5088" t="s">
        <v>4028</v>
      </c>
    </row>
    <row r="5089" spans="1:19">
      <c r="A5089" t="s">
        <v>5270</v>
      </c>
      <c r="B5089" t="s">
        <v>21326</v>
      </c>
      <c r="C5089" t="s">
        <v>4027</v>
      </c>
      <c r="E5089" t="s">
        <v>5271</v>
      </c>
    </row>
    <row r="5090" spans="1:19">
      <c r="A5090" t="s">
        <v>17308</v>
      </c>
      <c r="B5090" t="s">
        <v>21333</v>
      </c>
      <c r="C5090" t="s">
        <v>17309</v>
      </c>
      <c r="E5090" t="s">
        <v>17310</v>
      </c>
    </row>
    <row r="5091" spans="1:19">
      <c r="A5091" t="s">
        <v>10567</v>
      </c>
      <c r="B5091" t="s">
        <v>21595</v>
      </c>
      <c r="C5091" t="s">
        <v>10568</v>
      </c>
      <c r="D5091" t="s">
        <v>4196</v>
      </c>
      <c r="E5091" t="s">
        <v>10569</v>
      </c>
      <c r="F5091" t="s">
        <v>10570</v>
      </c>
    </row>
    <row r="5092" spans="1:19">
      <c r="A5092" t="s">
        <v>8449</v>
      </c>
      <c r="B5092" t="s">
        <v>21329</v>
      </c>
      <c r="C5092" t="s">
        <v>8450</v>
      </c>
      <c r="E5092" t="s">
        <v>8451</v>
      </c>
    </row>
    <row r="5093" spans="1:19">
      <c r="A5093" t="s">
        <v>2309</v>
      </c>
      <c r="B5093" t="s">
        <v>21330</v>
      </c>
      <c r="C5093" t="s">
        <v>2310</v>
      </c>
      <c r="E5093" t="s">
        <v>2311</v>
      </c>
    </row>
    <row r="5094" spans="1:19">
      <c r="A5094" t="s">
        <v>11237</v>
      </c>
      <c r="B5094" t="s">
        <v>21605</v>
      </c>
      <c r="C5094" t="s">
        <v>11238</v>
      </c>
      <c r="E5094" t="s">
        <v>11239</v>
      </c>
    </row>
    <row r="5095" spans="1:19">
      <c r="A5095" t="s">
        <v>13003</v>
      </c>
      <c r="B5095" t="s">
        <v>21628</v>
      </c>
      <c r="C5095" t="s">
        <v>13004</v>
      </c>
      <c r="D5095" t="s">
        <v>13005</v>
      </c>
      <c r="E5095" t="s">
        <v>13006</v>
      </c>
      <c r="F5095" t="s">
        <v>13007</v>
      </c>
    </row>
    <row r="5096" spans="1:19">
      <c r="A5096" t="s">
        <v>4711</v>
      </c>
      <c r="B5096" t="s">
        <v>21401</v>
      </c>
      <c r="C5096" t="s">
        <v>4712</v>
      </c>
      <c r="D5096" t="s">
        <v>4713</v>
      </c>
      <c r="E5096" t="s">
        <v>4714</v>
      </c>
    </row>
    <row r="5097" spans="1:19">
      <c r="A5097" t="s">
        <v>7260</v>
      </c>
      <c r="B5097" t="s">
        <v>21500</v>
      </c>
      <c r="C5097" t="s">
        <v>7261</v>
      </c>
      <c r="E5097" t="s">
        <v>7262</v>
      </c>
    </row>
    <row r="5098" spans="1:19">
      <c r="A5098" t="s">
        <v>16659</v>
      </c>
      <c r="B5098" t="s">
        <v>21333</v>
      </c>
      <c r="C5098" t="s">
        <v>7261</v>
      </c>
      <c r="D5098" t="s">
        <v>6413</v>
      </c>
      <c r="E5098" t="s">
        <v>16660</v>
      </c>
    </row>
    <row r="5099" spans="1:19">
      <c r="A5099" t="s">
        <v>7651</v>
      </c>
      <c r="B5099" t="s">
        <v>21518</v>
      </c>
      <c r="C5099" t="s">
        <v>307</v>
      </c>
      <c r="E5099" t="s">
        <v>308</v>
      </c>
      <c r="F5099" t="s">
        <v>309</v>
      </c>
      <c r="I5099" t="s">
        <v>310</v>
      </c>
      <c r="K5099" t="s">
        <v>311</v>
      </c>
      <c r="N5099" t="s">
        <v>312</v>
      </c>
      <c r="P5099" t="s">
        <v>21505</v>
      </c>
      <c r="Q5099" t="s">
        <v>313</v>
      </c>
      <c r="S5099">
        <v>2899714</v>
      </c>
    </row>
    <row r="5100" spans="1:19">
      <c r="A5100" t="s">
        <v>8238</v>
      </c>
      <c r="B5100" t="s">
        <v>21532</v>
      </c>
      <c r="C5100" t="s">
        <v>8239</v>
      </c>
      <c r="E5100" t="s">
        <v>8240</v>
      </c>
    </row>
    <row r="5101" spans="1:19">
      <c r="A5101" t="s">
        <v>8891</v>
      </c>
      <c r="B5101" t="s">
        <v>21329</v>
      </c>
      <c r="C5101" t="s">
        <v>8892</v>
      </c>
      <c r="D5101" t="s">
        <v>2141</v>
      </c>
      <c r="E5101" t="s">
        <v>8559</v>
      </c>
    </row>
    <row r="5102" spans="1:19">
      <c r="A5102" t="s">
        <v>5174</v>
      </c>
      <c r="B5102" t="s">
        <v>21405</v>
      </c>
      <c r="C5102" t="s">
        <v>3246</v>
      </c>
      <c r="E5102" t="s">
        <v>5155</v>
      </c>
    </row>
    <row r="5103" spans="1:19">
      <c r="A5103" t="s">
        <v>10700</v>
      </c>
      <c r="B5103" t="s">
        <v>21595</v>
      </c>
      <c r="C5103" t="s">
        <v>3246</v>
      </c>
      <c r="D5103" t="s">
        <v>113</v>
      </c>
      <c r="E5103" t="s">
        <v>10701</v>
      </c>
      <c r="F5103" t="s">
        <v>10702</v>
      </c>
    </row>
    <row r="5104" spans="1:19">
      <c r="A5104" t="s">
        <v>3245</v>
      </c>
      <c r="B5104" t="s">
        <v>21325</v>
      </c>
      <c r="C5104" t="s">
        <v>3246</v>
      </c>
      <c r="E5104" t="s">
        <v>3247</v>
      </c>
    </row>
    <row r="5105" spans="1:16">
      <c r="A5105" t="s">
        <v>3954</v>
      </c>
      <c r="B5105" t="s">
        <v>21325</v>
      </c>
      <c r="C5105" t="s">
        <v>3955</v>
      </c>
      <c r="D5105" t="s">
        <v>2304</v>
      </c>
      <c r="E5105" t="s">
        <v>3956</v>
      </c>
    </row>
    <row r="5106" spans="1:16">
      <c r="A5106" t="s">
        <v>6534</v>
      </c>
      <c r="B5106" t="s">
        <v>21480</v>
      </c>
      <c r="C5106" t="s">
        <v>6535</v>
      </c>
      <c r="D5106" t="s">
        <v>6536</v>
      </c>
      <c r="E5106" t="s">
        <v>6537</v>
      </c>
      <c r="F5106" t="s">
        <v>6538</v>
      </c>
    </row>
    <row r="5107" spans="1:16">
      <c r="A5107" t="s">
        <v>18735</v>
      </c>
      <c r="B5107" t="s">
        <v>21335</v>
      </c>
      <c r="C5107" t="s">
        <v>6535</v>
      </c>
      <c r="E5107" t="s">
        <v>18345</v>
      </c>
    </row>
    <row r="5108" spans="1:16">
      <c r="A5108" t="s">
        <v>8091</v>
      </c>
      <c r="B5108" t="s">
        <v>21531</v>
      </c>
      <c r="C5108" t="s">
        <v>8092</v>
      </c>
      <c r="D5108" t="s">
        <v>163</v>
      </c>
      <c r="E5108" t="s">
        <v>8093</v>
      </c>
      <c r="F5108" t="s">
        <v>8094</v>
      </c>
    </row>
    <row r="5109" spans="1:16">
      <c r="A5109" t="s">
        <v>8218</v>
      </c>
      <c r="B5109" t="s">
        <v>21532</v>
      </c>
      <c r="C5109" t="s">
        <v>8219</v>
      </c>
      <c r="E5109" t="s">
        <v>8220</v>
      </c>
    </row>
    <row r="5110" spans="1:16">
      <c r="A5110" t="s">
        <v>9161</v>
      </c>
      <c r="B5110" t="s">
        <v>21329</v>
      </c>
      <c r="C5110" t="s">
        <v>8219</v>
      </c>
      <c r="D5110" t="s">
        <v>1458</v>
      </c>
      <c r="E5110" t="s">
        <v>9162</v>
      </c>
      <c r="F5110" t="s">
        <v>9163</v>
      </c>
    </row>
    <row r="5111" spans="1:16">
      <c r="A5111" t="s">
        <v>9569</v>
      </c>
      <c r="B5111" t="s">
        <v>21329</v>
      </c>
      <c r="C5111" t="s">
        <v>8219</v>
      </c>
      <c r="E5111" t="s">
        <v>9570</v>
      </c>
    </row>
    <row r="5112" spans="1:16">
      <c r="A5112" t="s">
        <v>5901</v>
      </c>
      <c r="B5112" t="s">
        <v>21443</v>
      </c>
      <c r="C5112" t="s">
        <v>162</v>
      </c>
      <c r="D5112" t="s">
        <v>163</v>
      </c>
      <c r="E5112" t="s">
        <v>164</v>
      </c>
      <c r="F5112" t="s">
        <v>165</v>
      </c>
      <c r="G5112" t="s">
        <v>148</v>
      </c>
      <c r="H5112" t="s">
        <v>166</v>
      </c>
      <c r="I5112" t="s">
        <v>167</v>
      </c>
      <c r="J5112" t="s">
        <v>168</v>
      </c>
      <c r="K5112" t="s">
        <v>169</v>
      </c>
      <c r="L5112" t="s">
        <v>148</v>
      </c>
      <c r="M5112" t="s">
        <v>170</v>
      </c>
      <c r="N5112" t="s">
        <v>171</v>
      </c>
      <c r="O5112" t="s">
        <v>168</v>
      </c>
      <c r="P5112" t="s">
        <v>163</v>
      </c>
    </row>
    <row r="5113" spans="1:16">
      <c r="A5113" t="s">
        <v>8389</v>
      </c>
      <c r="B5113" t="s">
        <v>21329</v>
      </c>
      <c r="C5113" t="s">
        <v>162</v>
      </c>
      <c r="D5113" t="s">
        <v>113</v>
      </c>
      <c r="E5113" t="s">
        <v>8390</v>
      </c>
      <c r="F5113" t="s">
        <v>8391</v>
      </c>
    </row>
    <row r="5114" spans="1:16">
      <c r="A5114" t="s">
        <v>19763</v>
      </c>
      <c r="B5114" t="s">
        <v>21335</v>
      </c>
      <c r="C5114" t="s">
        <v>19764</v>
      </c>
      <c r="E5114" t="s">
        <v>18323</v>
      </c>
    </row>
    <row r="5115" spans="1:16">
      <c r="A5115" t="s">
        <v>20805</v>
      </c>
      <c r="B5115" t="s">
        <v>21350</v>
      </c>
      <c r="C5115" t="s">
        <v>2890</v>
      </c>
      <c r="E5115" t="s">
        <v>5334</v>
      </c>
    </row>
    <row r="5116" spans="1:16">
      <c r="A5116" t="s">
        <v>8191</v>
      </c>
      <c r="B5116" t="s">
        <v>21532</v>
      </c>
      <c r="C5116" t="s">
        <v>2890</v>
      </c>
      <c r="D5116" t="s">
        <v>160</v>
      </c>
      <c r="E5116" t="s">
        <v>8192</v>
      </c>
    </row>
    <row r="5117" spans="1:16">
      <c r="A5117" t="s">
        <v>10041</v>
      </c>
      <c r="B5117" t="s">
        <v>21583</v>
      </c>
      <c r="C5117" t="s">
        <v>2890</v>
      </c>
      <c r="E5117" t="s">
        <v>10042</v>
      </c>
    </row>
    <row r="5118" spans="1:16">
      <c r="A5118" t="s">
        <v>10446</v>
      </c>
      <c r="B5118" t="s">
        <v>21593</v>
      </c>
      <c r="C5118" t="s">
        <v>2890</v>
      </c>
      <c r="E5118" t="s">
        <v>10447</v>
      </c>
    </row>
    <row r="5119" spans="1:16">
      <c r="A5119" t="s">
        <v>2889</v>
      </c>
      <c r="B5119" t="s">
        <v>21646</v>
      </c>
      <c r="C5119" t="s">
        <v>2890</v>
      </c>
      <c r="E5119" t="s">
        <v>2891</v>
      </c>
    </row>
    <row r="5120" spans="1:16">
      <c r="A5120" t="s">
        <v>5480</v>
      </c>
      <c r="B5120" t="s">
        <v>21326</v>
      </c>
      <c r="C5120" t="s">
        <v>5481</v>
      </c>
      <c r="E5120" t="s">
        <v>5482</v>
      </c>
    </row>
    <row r="5121" spans="1:6">
      <c r="A5121" t="s">
        <v>19297</v>
      </c>
      <c r="B5121" t="s">
        <v>21335</v>
      </c>
      <c r="C5121" t="s">
        <v>5481</v>
      </c>
      <c r="E5121" t="s">
        <v>18252</v>
      </c>
    </row>
    <row r="5122" spans="1:6">
      <c r="A5122" t="s">
        <v>3561</v>
      </c>
      <c r="B5122" t="s">
        <v>21325</v>
      </c>
      <c r="C5122" t="s">
        <v>3562</v>
      </c>
      <c r="D5122" t="s">
        <v>3563</v>
      </c>
      <c r="E5122" t="s">
        <v>3564</v>
      </c>
      <c r="F5122" t="s">
        <v>3565</v>
      </c>
    </row>
    <row r="5123" spans="1:6">
      <c r="A5123" t="s">
        <v>6521</v>
      </c>
      <c r="B5123" t="s">
        <v>21480</v>
      </c>
      <c r="C5123" t="s">
        <v>6522</v>
      </c>
      <c r="D5123" t="s">
        <v>6523</v>
      </c>
      <c r="E5123" t="s">
        <v>6524</v>
      </c>
      <c r="F5123" t="s">
        <v>6525</v>
      </c>
    </row>
    <row r="5124" spans="1:6">
      <c r="A5124" t="s">
        <v>7634</v>
      </c>
      <c r="B5124" t="s">
        <v>21507</v>
      </c>
      <c r="C5124" t="s">
        <v>7635</v>
      </c>
      <c r="D5124" t="s">
        <v>7636</v>
      </c>
      <c r="E5124" t="s">
        <v>7637</v>
      </c>
      <c r="F5124" t="s">
        <v>7638</v>
      </c>
    </row>
    <row r="5125" spans="1:6">
      <c r="A5125" t="s">
        <v>11199</v>
      </c>
      <c r="B5125" t="s">
        <v>21605</v>
      </c>
      <c r="C5125" t="s">
        <v>7635</v>
      </c>
      <c r="E5125" t="s">
        <v>11200</v>
      </c>
      <c r="F5125" t="s">
        <v>11201</v>
      </c>
    </row>
    <row r="5126" spans="1:6">
      <c r="A5126" t="s">
        <v>20290</v>
      </c>
      <c r="B5126" t="s">
        <v>21323</v>
      </c>
      <c r="C5126" t="s">
        <v>7635</v>
      </c>
      <c r="E5126" t="s">
        <v>3157</v>
      </c>
    </row>
    <row r="5127" spans="1:6">
      <c r="A5127" t="s">
        <v>4670</v>
      </c>
      <c r="B5127" t="s">
        <v>21401</v>
      </c>
      <c r="C5127" t="s">
        <v>4671</v>
      </c>
      <c r="D5127" t="s">
        <v>4672</v>
      </c>
      <c r="E5127" t="s">
        <v>4673</v>
      </c>
      <c r="F5127" t="s">
        <v>4674</v>
      </c>
    </row>
    <row r="5128" spans="1:6">
      <c r="A5128" t="s">
        <v>6555</v>
      </c>
      <c r="B5128" t="s">
        <v>21480</v>
      </c>
      <c r="C5128" t="s">
        <v>4671</v>
      </c>
      <c r="D5128" t="s">
        <v>6556</v>
      </c>
      <c r="E5128" t="s">
        <v>6557</v>
      </c>
      <c r="F5128" t="s">
        <v>6558</v>
      </c>
    </row>
    <row r="5129" spans="1:6">
      <c r="A5129" t="s">
        <v>8211</v>
      </c>
      <c r="B5129" t="s">
        <v>21532</v>
      </c>
      <c r="C5129" t="s">
        <v>4671</v>
      </c>
      <c r="D5129" t="s">
        <v>1458</v>
      </c>
      <c r="E5129" t="s">
        <v>8212</v>
      </c>
      <c r="F5129" t="s">
        <v>8213</v>
      </c>
    </row>
    <row r="5130" spans="1:6">
      <c r="A5130" t="s">
        <v>13959</v>
      </c>
      <c r="B5130" t="s">
        <v>21628</v>
      </c>
      <c r="C5130" t="s">
        <v>4671</v>
      </c>
      <c r="E5130" t="s">
        <v>13960</v>
      </c>
    </row>
    <row r="5131" spans="1:6">
      <c r="A5131" t="s">
        <v>17725</v>
      </c>
      <c r="B5131" t="s">
        <v>21333</v>
      </c>
      <c r="C5131" t="s">
        <v>4671</v>
      </c>
      <c r="D5131" t="s">
        <v>6413</v>
      </c>
      <c r="E5131" t="s">
        <v>16126</v>
      </c>
    </row>
    <row r="5132" spans="1:6">
      <c r="A5132" t="s">
        <v>8541</v>
      </c>
      <c r="B5132" t="s">
        <v>21329</v>
      </c>
      <c r="C5132" t="s">
        <v>8542</v>
      </c>
      <c r="E5132" t="s">
        <v>8543</v>
      </c>
    </row>
    <row r="5133" spans="1:6">
      <c r="A5133" t="s">
        <v>11999</v>
      </c>
      <c r="B5133" t="s">
        <v>21332</v>
      </c>
      <c r="C5133" t="s">
        <v>8542</v>
      </c>
      <c r="E5133" t="s">
        <v>11838</v>
      </c>
    </row>
    <row r="5134" spans="1:6">
      <c r="A5134" t="s">
        <v>7702</v>
      </c>
      <c r="B5134" t="s">
        <v>21507</v>
      </c>
      <c r="C5134" t="s">
        <v>7703</v>
      </c>
      <c r="E5134" t="s">
        <v>7704</v>
      </c>
    </row>
    <row r="5135" spans="1:6">
      <c r="A5135" t="s">
        <v>10310</v>
      </c>
      <c r="B5135" t="s">
        <v>21590</v>
      </c>
      <c r="C5135" t="s">
        <v>7703</v>
      </c>
      <c r="E5135" t="s">
        <v>10311</v>
      </c>
    </row>
    <row r="5136" spans="1:6">
      <c r="A5136" t="s">
        <v>5200</v>
      </c>
      <c r="B5136" t="s">
        <v>21405</v>
      </c>
      <c r="C5136" t="s">
        <v>5201</v>
      </c>
      <c r="E5136" t="s">
        <v>5202</v>
      </c>
    </row>
    <row r="5137" spans="1:6">
      <c r="A5137" t="s">
        <v>7319</v>
      </c>
      <c r="B5137" t="s">
        <v>21509</v>
      </c>
      <c r="C5137" t="s">
        <v>5201</v>
      </c>
      <c r="D5137" t="s">
        <v>178</v>
      </c>
      <c r="E5137" t="s">
        <v>7320</v>
      </c>
    </row>
    <row r="5138" spans="1:6">
      <c r="A5138" t="s">
        <v>10529</v>
      </c>
      <c r="B5138" t="s">
        <v>21595</v>
      </c>
      <c r="C5138" t="s">
        <v>3366</v>
      </c>
      <c r="D5138" t="s">
        <v>163</v>
      </c>
      <c r="E5138" t="s">
        <v>10530</v>
      </c>
      <c r="F5138" t="s">
        <v>10531</v>
      </c>
    </row>
    <row r="5139" spans="1:6">
      <c r="A5139" t="s">
        <v>11190</v>
      </c>
      <c r="B5139" t="s">
        <v>21605</v>
      </c>
      <c r="C5139" t="s">
        <v>3366</v>
      </c>
      <c r="D5139" t="s">
        <v>86</v>
      </c>
      <c r="E5139" t="s">
        <v>11191</v>
      </c>
    </row>
    <row r="5140" spans="1:6">
      <c r="A5140" t="s">
        <v>11927</v>
      </c>
      <c r="B5140" t="s">
        <v>21332</v>
      </c>
      <c r="C5140" t="s">
        <v>3366</v>
      </c>
      <c r="E5140" t="s">
        <v>11928</v>
      </c>
    </row>
    <row r="5141" spans="1:6">
      <c r="A5141" t="s">
        <v>3365</v>
      </c>
      <c r="B5141" t="s">
        <v>21325</v>
      </c>
      <c r="C5141" t="s">
        <v>3366</v>
      </c>
      <c r="E5141" t="s">
        <v>3367</v>
      </c>
    </row>
    <row r="5142" spans="1:6">
      <c r="A5142" t="s">
        <v>7231</v>
      </c>
      <c r="B5142" t="s">
        <v>21500</v>
      </c>
      <c r="C5142" t="s">
        <v>7232</v>
      </c>
      <c r="D5142" t="s">
        <v>898</v>
      </c>
      <c r="E5142" t="s">
        <v>7233</v>
      </c>
    </row>
    <row r="5143" spans="1:6">
      <c r="A5143" t="s">
        <v>7237</v>
      </c>
      <c r="B5143" t="s">
        <v>21500</v>
      </c>
      <c r="C5143" t="s">
        <v>7232</v>
      </c>
      <c r="D5143" t="s">
        <v>898</v>
      </c>
      <c r="E5143" t="s">
        <v>7238</v>
      </c>
      <c r="F5143" t="s">
        <v>7239</v>
      </c>
    </row>
    <row r="5144" spans="1:6">
      <c r="A5144" t="s">
        <v>21187</v>
      </c>
      <c r="B5144" t="s">
        <v>21350</v>
      </c>
      <c r="C5144" t="s">
        <v>7338</v>
      </c>
      <c r="E5144" t="s">
        <v>21188</v>
      </c>
    </row>
    <row r="5145" spans="1:6">
      <c r="A5145" t="s">
        <v>7337</v>
      </c>
      <c r="B5145" t="s">
        <v>21507</v>
      </c>
      <c r="C5145" t="s">
        <v>7338</v>
      </c>
      <c r="E5145" t="s">
        <v>7339</v>
      </c>
      <c r="F5145" t="s">
        <v>7340</v>
      </c>
    </row>
    <row r="5146" spans="1:6">
      <c r="A5146" t="s">
        <v>4968</v>
      </c>
      <c r="B5146" t="s">
        <v>21401</v>
      </c>
      <c r="C5146" t="s">
        <v>4969</v>
      </c>
      <c r="D5146" t="s">
        <v>4970</v>
      </c>
      <c r="E5146" t="s">
        <v>4971</v>
      </c>
    </row>
    <row r="5147" spans="1:6">
      <c r="A5147" t="s">
        <v>6625</v>
      </c>
      <c r="B5147" t="s">
        <v>21480</v>
      </c>
      <c r="C5147" t="s">
        <v>6626</v>
      </c>
      <c r="D5147" t="s">
        <v>6627</v>
      </c>
      <c r="E5147" t="s">
        <v>6628</v>
      </c>
      <c r="F5147" t="s">
        <v>6629</v>
      </c>
    </row>
    <row r="5148" spans="1:6">
      <c r="A5148" t="s">
        <v>8276</v>
      </c>
      <c r="B5148" t="s">
        <v>21532</v>
      </c>
      <c r="C5148" t="s">
        <v>6626</v>
      </c>
      <c r="E5148" t="s">
        <v>8277</v>
      </c>
      <c r="F5148" t="s">
        <v>8278</v>
      </c>
    </row>
    <row r="5149" spans="1:6">
      <c r="A5149" t="s">
        <v>11041</v>
      </c>
      <c r="B5149" t="s">
        <v>21601</v>
      </c>
      <c r="C5149" t="s">
        <v>6626</v>
      </c>
      <c r="E5149" t="s">
        <v>11042</v>
      </c>
      <c r="F5149" t="s">
        <v>11043</v>
      </c>
    </row>
    <row r="5150" spans="1:6">
      <c r="A5150" t="s">
        <v>17059</v>
      </c>
      <c r="B5150" t="s">
        <v>21333</v>
      </c>
      <c r="C5150" t="s">
        <v>17060</v>
      </c>
      <c r="E5150" t="s">
        <v>14222</v>
      </c>
    </row>
    <row r="5151" spans="1:6">
      <c r="A5151" t="s">
        <v>8247</v>
      </c>
      <c r="B5151" t="s">
        <v>21532</v>
      </c>
      <c r="C5151" t="s">
        <v>8248</v>
      </c>
      <c r="E5151" t="s">
        <v>8249</v>
      </c>
    </row>
    <row r="5152" spans="1:6">
      <c r="A5152" t="s">
        <v>18460</v>
      </c>
      <c r="B5152" t="s">
        <v>21335</v>
      </c>
      <c r="C5152" t="s">
        <v>18461</v>
      </c>
      <c r="E5152" t="s">
        <v>18300</v>
      </c>
    </row>
    <row r="5153" spans="1:6">
      <c r="A5153" t="s">
        <v>13894</v>
      </c>
      <c r="B5153" t="s">
        <v>21628</v>
      </c>
      <c r="C5153" t="s">
        <v>13895</v>
      </c>
      <c r="E5153" t="s">
        <v>13896</v>
      </c>
    </row>
    <row r="5154" spans="1:6">
      <c r="A5154" t="s">
        <v>13822</v>
      </c>
      <c r="B5154" t="s">
        <v>21628</v>
      </c>
      <c r="C5154" t="s">
        <v>13823</v>
      </c>
      <c r="D5154" t="s">
        <v>13824</v>
      </c>
      <c r="E5154" t="s">
        <v>13825</v>
      </c>
      <c r="F5154" t="s">
        <v>13826</v>
      </c>
    </row>
    <row r="5155" spans="1:6">
      <c r="A5155" t="s">
        <v>10124</v>
      </c>
      <c r="B5155" t="s">
        <v>21584</v>
      </c>
      <c r="C5155" t="s">
        <v>3027</v>
      </c>
      <c r="D5155" t="s">
        <v>2886</v>
      </c>
      <c r="E5155" t="s">
        <v>3028</v>
      </c>
      <c r="F5155" t="s">
        <v>3029</v>
      </c>
    </row>
    <row r="5156" spans="1:6">
      <c r="A5156" t="s">
        <v>7330</v>
      </c>
      <c r="B5156" t="s">
        <v>21507</v>
      </c>
      <c r="C5156" t="s">
        <v>7331</v>
      </c>
      <c r="E5156" t="s">
        <v>7332</v>
      </c>
      <c r="F5156" t="s">
        <v>7333</v>
      </c>
    </row>
    <row r="5157" spans="1:6">
      <c r="A5157" t="s">
        <v>9240</v>
      </c>
      <c r="B5157" t="s">
        <v>21329</v>
      </c>
      <c r="C5157" t="s">
        <v>9241</v>
      </c>
      <c r="E5157" t="s">
        <v>7332</v>
      </c>
      <c r="F5157" t="s">
        <v>9242</v>
      </c>
    </row>
    <row r="5158" spans="1:6">
      <c r="A5158" t="s">
        <v>9970</v>
      </c>
      <c r="B5158" t="s">
        <v>21577</v>
      </c>
      <c r="C5158" t="s">
        <v>9241</v>
      </c>
      <c r="D5158" t="s">
        <v>6160</v>
      </c>
      <c r="E5158" t="s">
        <v>2440</v>
      </c>
      <c r="F5158" t="s">
        <v>9971</v>
      </c>
    </row>
    <row r="5159" spans="1:6">
      <c r="A5159" t="s">
        <v>13770</v>
      </c>
      <c r="B5159" t="s">
        <v>21628</v>
      </c>
      <c r="C5159" t="s">
        <v>13771</v>
      </c>
      <c r="D5159" t="s">
        <v>13772</v>
      </c>
      <c r="E5159" t="s">
        <v>13773</v>
      </c>
      <c r="F5159" t="s">
        <v>13774</v>
      </c>
    </row>
    <row r="5160" spans="1:6">
      <c r="A5160" t="s">
        <v>20745</v>
      </c>
      <c r="B5160" t="s">
        <v>21350</v>
      </c>
      <c r="C5160" t="s">
        <v>12609</v>
      </c>
      <c r="D5160" t="s">
        <v>2778</v>
      </c>
      <c r="E5160" t="s">
        <v>20746</v>
      </c>
    </row>
    <row r="5161" spans="1:6">
      <c r="A5161" t="s">
        <v>12608</v>
      </c>
      <c r="B5161" t="s">
        <v>21614</v>
      </c>
      <c r="C5161" t="s">
        <v>12609</v>
      </c>
      <c r="E5161" t="s">
        <v>12610</v>
      </c>
      <c r="F5161" t="s">
        <v>12611</v>
      </c>
    </row>
    <row r="5162" spans="1:6">
      <c r="A5162" t="s">
        <v>19051</v>
      </c>
      <c r="B5162" t="s">
        <v>21335</v>
      </c>
      <c r="C5162" t="s">
        <v>12609</v>
      </c>
      <c r="D5162" t="s">
        <v>2209</v>
      </c>
      <c r="E5162" t="s">
        <v>18260</v>
      </c>
    </row>
    <row r="5163" spans="1:6">
      <c r="A5163" t="s">
        <v>10292</v>
      </c>
      <c r="B5163" t="s">
        <v>21590</v>
      </c>
      <c r="C5163" t="s">
        <v>10293</v>
      </c>
      <c r="D5163" t="s">
        <v>86</v>
      </c>
      <c r="E5163" t="s">
        <v>10294</v>
      </c>
    </row>
    <row r="5164" spans="1:6">
      <c r="A5164" t="s">
        <v>9980</v>
      </c>
      <c r="B5164" t="s">
        <v>21577</v>
      </c>
      <c r="C5164" t="s">
        <v>9981</v>
      </c>
      <c r="D5164" t="s">
        <v>6160</v>
      </c>
      <c r="E5164" t="s">
        <v>2440</v>
      </c>
      <c r="F5164" t="s">
        <v>9982</v>
      </c>
    </row>
    <row r="5165" spans="1:6">
      <c r="A5165" t="s">
        <v>4581</v>
      </c>
      <c r="B5165" t="s">
        <v>21401</v>
      </c>
      <c r="C5165" t="s">
        <v>4582</v>
      </c>
      <c r="D5165" t="s">
        <v>4583</v>
      </c>
      <c r="E5165" t="s">
        <v>4584</v>
      </c>
    </row>
    <row r="5166" spans="1:6">
      <c r="A5166" t="s">
        <v>12795</v>
      </c>
      <c r="B5166" t="s">
        <v>21625</v>
      </c>
      <c r="C5166" t="s">
        <v>12796</v>
      </c>
      <c r="E5166" t="s">
        <v>8358</v>
      </c>
    </row>
    <row r="5167" spans="1:6">
      <c r="A5167" t="s">
        <v>18298</v>
      </c>
      <c r="B5167" t="s">
        <v>21335</v>
      </c>
      <c r="C5167" t="s">
        <v>18299</v>
      </c>
      <c r="E5167" t="s">
        <v>18300</v>
      </c>
    </row>
    <row r="5168" spans="1:6">
      <c r="A5168" t="s">
        <v>4535</v>
      </c>
      <c r="B5168" t="s">
        <v>21401</v>
      </c>
      <c r="C5168" t="s">
        <v>4536</v>
      </c>
      <c r="E5168" t="s">
        <v>4537</v>
      </c>
    </row>
    <row r="5169" spans="1:6">
      <c r="A5169" t="s">
        <v>4469</v>
      </c>
      <c r="B5169" t="s">
        <v>21401</v>
      </c>
      <c r="C5169" t="s">
        <v>4470</v>
      </c>
      <c r="D5169" t="s">
        <v>4471</v>
      </c>
      <c r="E5169" t="s">
        <v>4472</v>
      </c>
    </row>
    <row r="5170" spans="1:6">
      <c r="A5170" t="s">
        <v>11791</v>
      </c>
      <c r="B5170" t="s">
        <v>21332</v>
      </c>
      <c r="C5170" t="s">
        <v>11792</v>
      </c>
      <c r="E5170" t="s">
        <v>11793</v>
      </c>
    </row>
    <row r="5171" spans="1:6">
      <c r="A5171" t="s">
        <v>9991</v>
      </c>
      <c r="B5171" t="s">
        <v>21577</v>
      </c>
      <c r="C5171" t="s">
        <v>9992</v>
      </c>
      <c r="E5171" t="s">
        <v>9993</v>
      </c>
      <c r="F5171" t="s">
        <v>9994</v>
      </c>
    </row>
    <row r="5172" spans="1:6">
      <c r="A5172" t="s">
        <v>10130</v>
      </c>
      <c r="B5172" t="s">
        <v>21583</v>
      </c>
      <c r="C5172" t="s">
        <v>10131</v>
      </c>
      <c r="E5172" t="s">
        <v>10132</v>
      </c>
      <c r="F5172" t="s">
        <v>10133</v>
      </c>
    </row>
    <row r="5173" spans="1:6">
      <c r="A5173" t="s">
        <v>10115</v>
      </c>
      <c r="B5173" t="s">
        <v>21584</v>
      </c>
      <c r="C5173" t="s">
        <v>2927</v>
      </c>
      <c r="D5173" t="s">
        <v>2928</v>
      </c>
      <c r="E5173" t="s">
        <v>2929</v>
      </c>
    </row>
    <row r="5174" spans="1:6">
      <c r="A5174" t="s">
        <v>19197</v>
      </c>
      <c r="B5174" t="s">
        <v>21335</v>
      </c>
      <c r="C5174" t="s">
        <v>19198</v>
      </c>
      <c r="E5174" t="s">
        <v>18293</v>
      </c>
      <c r="F5174" t="s">
        <v>18294</v>
      </c>
    </row>
    <row r="5175" spans="1:6">
      <c r="A5175" t="s">
        <v>12808</v>
      </c>
      <c r="B5175" t="s">
        <v>21625</v>
      </c>
      <c r="C5175" t="s">
        <v>12809</v>
      </c>
      <c r="D5175" t="s">
        <v>86</v>
      </c>
      <c r="E5175" t="s">
        <v>12810</v>
      </c>
    </row>
    <row r="5176" spans="1:6">
      <c r="A5176" t="s">
        <v>21088</v>
      </c>
      <c r="B5176" t="s">
        <v>21350</v>
      </c>
      <c r="C5176" t="s">
        <v>21089</v>
      </c>
      <c r="D5176" t="s">
        <v>21090</v>
      </c>
      <c r="E5176" t="s">
        <v>21091</v>
      </c>
    </row>
    <row r="5177" spans="1:6">
      <c r="A5177" t="s">
        <v>21053</v>
      </c>
      <c r="B5177" t="s">
        <v>21350</v>
      </c>
      <c r="C5177" t="s">
        <v>18359</v>
      </c>
      <c r="D5177" t="s">
        <v>21054</v>
      </c>
      <c r="E5177" t="s">
        <v>21055</v>
      </c>
      <c r="F5177" t="s">
        <v>21056</v>
      </c>
    </row>
    <row r="5178" spans="1:6">
      <c r="A5178" t="s">
        <v>18358</v>
      </c>
      <c r="B5178" t="s">
        <v>21335</v>
      </c>
      <c r="C5178" t="s">
        <v>18359</v>
      </c>
      <c r="E5178" t="s">
        <v>1423</v>
      </c>
    </row>
    <row r="5179" spans="1:6">
      <c r="A5179" t="s">
        <v>21010</v>
      </c>
      <c r="B5179" t="s">
        <v>21350</v>
      </c>
      <c r="C5179" t="s">
        <v>21011</v>
      </c>
      <c r="D5179" t="s">
        <v>1458</v>
      </c>
      <c r="E5179" t="s">
        <v>21012</v>
      </c>
      <c r="F5179" t="s">
        <v>21013</v>
      </c>
    </row>
    <row r="5180" spans="1:6">
      <c r="A5180" t="s">
        <v>21045</v>
      </c>
      <c r="B5180" t="s">
        <v>21353</v>
      </c>
      <c r="C5180" t="s">
        <v>8087</v>
      </c>
      <c r="D5180" t="s">
        <v>8088</v>
      </c>
      <c r="E5180" t="s">
        <v>8089</v>
      </c>
      <c r="F5180" t="s">
        <v>8090</v>
      </c>
    </row>
    <row r="5181" spans="1:6">
      <c r="A5181" t="s">
        <v>13597</v>
      </c>
      <c r="B5181" t="s">
        <v>21628</v>
      </c>
      <c r="C5181" t="s">
        <v>13598</v>
      </c>
      <c r="E5181" t="s">
        <v>13599</v>
      </c>
    </row>
    <row r="5182" spans="1:6">
      <c r="A5182" t="s">
        <v>20078</v>
      </c>
      <c r="B5182" t="s">
        <v>21335</v>
      </c>
      <c r="C5182" t="s">
        <v>20079</v>
      </c>
      <c r="E5182" t="s">
        <v>18300</v>
      </c>
    </row>
    <row r="5183" spans="1:6">
      <c r="A5183" t="s">
        <v>20916</v>
      </c>
      <c r="B5183" t="s">
        <v>21350</v>
      </c>
      <c r="C5183" t="s">
        <v>20917</v>
      </c>
      <c r="E5183" t="s">
        <v>20918</v>
      </c>
    </row>
    <row r="5184" spans="1:6">
      <c r="A5184" t="s">
        <v>20946</v>
      </c>
      <c r="B5184" t="s">
        <v>21350</v>
      </c>
      <c r="C5184" t="s">
        <v>20947</v>
      </c>
      <c r="E5184" t="s">
        <v>20948</v>
      </c>
    </row>
    <row r="5185" spans="1:6">
      <c r="A5185" t="s">
        <v>4039</v>
      </c>
      <c r="B5185" t="s">
        <v>21325</v>
      </c>
      <c r="C5185" t="s">
        <v>4040</v>
      </c>
      <c r="E5185" t="s">
        <v>4041</v>
      </c>
    </row>
    <row r="5186" spans="1:6">
      <c r="A5186" t="s">
        <v>11167</v>
      </c>
      <c r="B5186" t="s">
        <v>21605</v>
      </c>
      <c r="C5186" t="s">
        <v>4040</v>
      </c>
      <c r="E5186" t="s">
        <v>11168</v>
      </c>
    </row>
    <row r="5187" spans="1:6">
      <c r="A5187" t="s">
        <v>5573</v>
      </c>
      <c r="B5187" t="s">
        <v>21417</v>
      </c>
      <c r="C5187" t="s">
        <v>5574</v>
      </c>
      <c r="E5187" t="s">
        <v>5575</v>
      </c>
    </row>
    <row r="5188" spans="1:6">
      <c r="A5188" t="s">
        <v>3977</v>
      </c>
      <c r="B5188" t="s">
        <v>21325</v>
      </c>
      <c r="C5188" t="s">
        <v>3978</v>
      </c>
      <c r="E5188" t="s">
        <v>3979</v>
      </c>
    </row>
    <row r="5189" spans="1:6">
      <c r="A5189" t="s">
        <v>20354</v>
      </c>
      <c r="B5189" t="s">
        <v>21323</v>
      </c>
      <c r="C5189" t="s">
        <v>20355</v>
      </c>
      <c r="E5189" t="s">
        <v>3157</v>
      </c>
    </row>
    <row r="5190" spans="1:6">
      <c r="A5190" t="s">
        <v>3968</v>
      </c>
      <c r="B5190" t="s">
        <v>21325</v>
      </c>
      <c r="C5190" t="s">
        <v>3969</v>
      </c>
      <c r="D5190" t="s">
        <v>3970</v>
      </c>
      <c r="E5190" t="s">
        <v>3971</v>
      </c>
    </row>
    <row r="5191" spans="1:6">
      <c r="A5191" t="s">
        <v>10497</v>
      </c>
      <c r="B5191" t="s">
        <v>21595</v>
      </c>
      <c r="C5191" t="s">
        <v>10498</v>
      </c>
      <c r="D5191" t="s">
        <v>86</v>
      </c>
      <c r="E5191" t="s">
        <v>8778</v>
      </c>
    </row>
    <row r="5192" spans="1:6">
      <c r="A5192" t="s">
        <v>20959</v>
      </c>
      <c r="B5192" t="s">
        <v>21350</v>
      </c>
      <c r="C5192" t="s">
        <v>8777</v>
      </c>
      <c r="E5192" t="s">
        <v>20960</v>
      </c>
    </row>
    <row r="5193" spans="1:6">
      <c r="A5193" t="s">
        <v>8776</v>
      </c>
      <c r="B5193" t="s">
        <v>21329</v>
      </c>
      <c r="C5193" t="s">
        <v>8777</v>
      </c>
      <c r="D5193" t="s">
        <v>86</v>
      </c>
      <c r="E5193" t="s">
        <v>8778</v>
      </c>
    </row>
    <row r="5194" spans="1:6">
      <c r="A5194" t="s">
        <v>20863</v>
      </c>
      <c r="B5194" t="s">
        <v>21350</v>
      </c>
      <c r="C5194" t="s">
        <v>6616</v>
      </c>
      <c r="E5194" t="s">
        <v>20864</v>
      </c>
    </row>
    <row r="5195" spans="1:6">
      <c r="A5195" t="s">
        <v>6615</v>
      </c>
      <c r="B5195" t="s">
        <v>21480</v>
      </c>
      <c r="C5195" t="s">
        <v>6616</v>
      </c>
      <c r="D5195" t="s">
        <v>6454</v>
      </c>
      <c r="E5195" t="s">
        <v>6560</v>
      </c>
      <c r="F5195" t="s">
        <v>6617</v>
      </c>
    </row>
    <row r="5196" spans="1:6">
      <c r="A5196" t="s">
        <v>8619</v>
      </c>
      <c r="B5196" t="s">
        <v>21329</v>
      </c>
      <c r="C5196" t="s">
        <v>6616</v>
      </c>
      <c r="E5196" t="s">
        <v>8620</v>
      </c>
    </row>
    <row r="5197" spans="1:6">
      <c r="A5197" t="s">
        <v>10103</v>
      </c>
      <c r="B5197" t="s">
        <v>21583</v>
      </c>
      <c r="C5197" t="s">
        <v>6616</v>
      </c>
      <c r="E5197" t="s">
        <v>10104</v>
      </c>
    </row>
    <row r="5198" spans="1:6">
      <c r="A5198" t="s">
        <v>10550</v>
      </c>
      <c r="B5198" t="s">
        <v>21598</v>
      </c>
      <c r="C5198" t="s">
        <v>10551</v>
      </c>
      <c r="D5198" t="s">
        <v>2087</v>
      </c>
      <c r="E5198" t="s">
        <v>10552</v>
      </c>
      <c r="F5198" t="s">
        <v>10553</v>
      </c>
    </row>
    <row r="5199" spans="1:6">
      <c r="A5199" t="s">
        <v>19162</v>
      </c>
      <c r="B5199" t="s">
        <v>21335</v>
      </c>
      <c r="C5199" t="s">
        <v>10551</v>
      </c>
      <c r="E5199" t="s">
        <v>1100</v>
      </c>
    </row>
    <row r="5200" spans="1:6">
      <c r="A5200" t="s">
        <v>7979</v>
      </c>
      <c r="B5200" t="s">
        <v>21527</v>
      </c>
      <c r="C5200" t="s">
        <v>7980</v>
      </c>
      <c r="D5200" t="s">
        <v>113</v>
      </c>
      <c r="E5200" t="s">
        <v>7981</v>
      </c>
    </row>
    <row r="5201" spans="1:12">
      <c r="A5201" t="s">
        <v>15863</v>
      </c>
      <c r="B5201" t="s">
        <v>21333</v>
      </c>
      <c r="C5201" t="s">
        <v>15864</v>
      </c>
      <c r="D5201" t="s">
        <v>178</v>
      </c>
      <c r="E5201" t="s">
        <v>8938</v>
      </c>
    </row>
    <row r="5202" spans="1:12">
      <c r="A5202" t="s">
        <v>4415</v>
      </c>
      <c r="B5202" t="s">
        <v>21401</v>
      </c>
      <c r="C5202" t="s">
        <v>2995</v>
      </c>
      <c r="E5202" t="s">
        <v>4416</v>
      </c>
    </row>
    <row r="5203" spans="1:12">
      <c r="A5203" t="s">
        <v>8534</v>
      </c>
      <c r="B5203" t="s">
        <v>21329</v>
      </c>
      <c r="C5203" t="s">
        <v>2995</v>
      </c>
      <c r="D5203" t="s">
        <v>163</v>
      </c>
      <c r="E5203" t="s">
        <v>8535</v>
      </c>
      <c r="F5203" t="s">
        <v>8536</v>
      </c>
    </row>
    <row r="5204" spans="1:12">
      <c r="A5204" t="s">
        <v>9953</v>
      </c>
      <c r="B5204" t="s">
        <v>21577</v>
      </c>
      <c r="C5204" t="s">
        <v>2995</v>
      </c>
      <c r="D5204" t="s">
        <v>9954</v>
      </c>
      <c r="E5204" t="s">
        <v>9955</v>
      </c>
      <c r="F5204" t="s">
        <v>9956</v>
      </c>
      <c r="G5204" t="s">
        <v>9957</v>
      </c>
      <c r="H5204" t="s">
        <v>9958</v>
      </c>
    </row>
    <row r="5205" spans="1:12">
      <c r="A5205" t="s">
        <v>10069</v>
      </c>
      <c r="B5205" t="s">
        <v>21583</v>
      </c>
      <c r="C5205" t="s">
        <v>2995</v>
      </c>
      <c r="D5205" t="s">
        <v>10070</v>
      </c>
      <c r="E5205" t="s">
        <v>10071</v>
      </c>
      <c r="F5205" t="s">
        <v>10072</v>
      </c>
    </row>
    <row r="5206" spans="1:12">
      <c r="A5206" t="s">
        <v>2994</v>
      </c>
      <c r="B5206" t="s">
        <v>21646</v>
      </c>
      <c r="C5206" t="s">
        <v>2995</v>
      </c>
      <c r="E5206" t="s">
        <v>2996</v>
      </c>
      <c r="F5206" t="s">
        <v>2996</v>
      </c>
    </row>
    <row r="5207" spans="1:12">
      <c r="A5207" t="s">
        <v>2033</v>
      </c>
      <c r="B5207" t="s">
        <v>21330</v>
      </c>
      <c r="C5207" t="s">
        <v>2034</v>
      </c>
      <c r="D5207" t="s">
        <v>163</v>
      </c>
      <c r="E5207" t="s">
        <v>2035</v>
      </c>
      <c r="F5207" t="s">
        <v>2036</v>
      </c>
    </row>
    <row r="5208" spans="1:12">
      <c r="A5208" t="s">
        <v>5891</v>
      </c>
      <c r="B5208" t="s">
        <v>21440</v>
      </c>
      <c r="C5208" t="s">
        <v>112</v>
      </c>
      <c r="D5208" t="s">
        <v>113</v>
      </c>
      <c r="E5208" t="s">
        <v>114</v>
      </c>
    </row>
    <row r="5209" spans="1:12">
      <c r="A5209" t="s">
        <v>6260</v>
      </c>
      <c r="B5209" t="s">
        <v>21468</v>
      </c>
      <c r="C5209" t="s">
        <v>112</v>
      </c>
      <c r="D5209" t="s">
        <v>2569</v>
      </c>
      <c r="E5209" t="s">
        <v>2554</v>
      </c>
      <c r="F5209" t="s">
        <v>2570</v>
      </c>
    </row>
    <row r="5210" spans="1:12">
      <c r="A5210" t="s">
        <v>11580</v>
      </c>
      <c r="B5210" t="s">
        <v>21332</v>
      </c>
      <c r="C5210" t="s">
        <v>112</v>
      </c>
      <c r="E5210" t="s">
        <v>11581</v>
      </c>
    </row>
    <row r="5211" spans="1:12">
      <c r="A5211" t="s">
        <v>8361</v>
      </c>
      <c r="B5211" t="s">
        <v>21329</v>
      </c>
      <c r="C5211" t="s">
        <v>8362</v>
      </c>
      <c r="E5211" t="s">
        <v>7021</v>
      </c>
    </row>
    <row r="5212" spans="1:12">
      <c r="A5212" t="s">
        <v>11486</v>
      </c>
      <c r="B5212" t="s">
        <v>21332</v>
      </c>
      <c r="C5212" t="s">
        <v>11487</v>
      </c>
      <c r="E5212" t="s">
        <v>11488</v>
      </c>
    </row>
    <row r="5213" spans="1:12">
      <c r="A5213" t="s">
        <v>6505</v>
      </c>
      <c r="B5213" t="s">
        <v>21480</v>
      </c>
      <c r="C5213" t="s">
        <v>6506</v>
      </c>
      <c r="D5213" t="s">
        <v>6507</v>
      </c>
      <c r="E5213" t="s">
        <v>6508</v>
      </c>
      <c r="F5213" t="s">
        <v>6509</v>
      </c>
      <c r="G5213" t="s">
        <v>6510</v>
      </c>
      <c r="H5213" t="s">
        <v>6511</v>
      </c>
      <c r="I5213" t="s">
        <v>6512</v>
      </c>
      <c r="J5213" t="s">
        <v>6513</v>
      </c>
      <c r="K5213" t="s">
        <v>6514</v>
      </c>
      <c r="L5213" t="s">
        <v>6515</v>
      </c>
    </row>
    <row r="5214" spans="1:12">
      <c r="A5214" t="s">
        <v>7545</v>
      </c>
      <c r="B5214" t="s">
        <v>21506</v>
      </c>
      <c r="C5214" t="s">
        <v>7546</v>
      </c>
      <c r="E5214" t="s">
        <v>2610</v>
      </c>
      <c r="F5214" t="s">
        <v>7547</v>
      </c>
    </row>
    <row r="5215" spans="1:12">
      <c r="A5215" t="s">
        <v>41</v>
      </c>
      <c r="B5215" t="s">
        <v>21339</v>
      </c>
      <c r="C5215" t="s">
        <v>42</v>
      </c>
      <c r="D5215" t="s">
        <v>43</v>
      </c>
      <c r="E5215" t="s">
        <v>44</v>
      </c>
      <c r="F5215" t="s">
        <v>45</v>
      </c>
    </row>
    <row r="5216" spans="1:12">
      <c r="A5216" t="s">
        <v>3673</v>
      </c>
      <c r="B5216" t="s">
        <v>21325</v>
      </c>
      <c r="C5216" t="s">
        <v>42</v>
      </c>
      <c r="D5216" t="s">
        <v>43</v>
      </c>
      <c r="E5216" t="s">
        <v>3674</v>
      </c>
      <c r="F5216" t="s">
        <v>3675</v>
      </c>
    </row>
    <row r="5217" spans="1:17">
      <c r="A5217" t="s">
        <v>8991</v>
      </c>
      <c r="B5217" t="s">
        <v>21329</v>
      </c>
      <c r="C5217" t="s">
        <v>42</v>
      </c>
      <c r="D5217" t="s">
        <v>43</v>
      </c>
      <c r="E5217" t="s">
        <v>8414</v>
      </c>
      <c r="F5217" t="s">
        <v>3675</v>
      </c>
    </row>
    <row r="5218" spans="1:17">
      <c r="A5218" t="s">
        <v>1901</v>
      </c>
      <c r="B5218" t="s">
        <v>21330</v>
      </c>
      <c r="C5218" t="s">
        <v>42</v>
      </c>
      <c r="D5218" t="s">
        <v>1902</v>
      </c>
      <c r="E5218" t="s">
        <v>1903</v>
      </c>
    </row>
    <row r="5219" spans="1:17">
      <c r="A5219" t="s">
        <v>10086</v>
      </c>
      <c r="B5219" t="s">
        <v>21583</v>
      </c>
      <c r="C5219" t="s">
        <v>10087</v>
      </c>
      <c r="D5219" t="s">
        <v>6413</v>
      </c>
      <c r="E5219" t="s">
        <v>10088</v>
      </c>
      <c r="F5219" t="s">
        <v>10089</v>
      </c>
    </row>
    <row r="5220" spans="1:17">
      <c r="A5220" t="s">
        <v>3576</v>
      </c>
      <c r="B5220" t="s">
        <v>21325</v>
      </c>
      <c r="C5220" t="s">
        <v>3577</v>
      </c>
      <c r="E5220" t="s">
        <v>3578</v>
      </c>
    </row>
    <row r="5221" spans="1:17">
      <c r="A5221" t="s">
        <v>10045</v>
      </c>
      <c r="B5221" t="s">
        <v>21585</v>
      </c>
      <c r="C5221" t="s">
        <v>10046</v>
      </c>
      <c r="E5221" t="s">
        <v>10047</v>
      </c>
      <c r="F5221" t="s">
        <v>10048</v>
      </c>
    </row>
    <row r="5222" spans="1:17">
      <c r="A5222" t="s">
        <v>16188</v>
      </c>
      <c r="B5222" t="s">
        <v>21333</v>
      </c>
      <c r="C5222" t="s">
        <v>16189</v>
      </c>
      <c r="D5222" t="s">
        <v>6413</v>
      </c>
      <c r="E5222" t="s">
        <v>16190</v>
      </c>
    </row>
    <row r="5223" spans="1:17">
      <c r="A5223" t="s">
        <v>1579</v>
      </c>
      <c r="B5223" t="s">
        <v>21330</v>
      </c>
      <c r="C5223" t="s">
        <v>1580</v>
      </c>
      <c r="D5223" t="s">
        <v>898</v>
      </c>
      <c r="E5223" t="s">
        <v>1581</v>
      </c>
    </row>
    <row r="5224" spans="1:17">
      <c r="A5224" t="s">
        <v>11276</v>
      </c>
      <c r="B5224" t="s">
        <v>21605</v>
      </c>
      <c r="C5224" t="s">
        <v>11277</v>
      </c>
      <c r="E5224" t="s">
        <v>11186</v>
      </c>
    </row>
    <row r="5225" spans="1:17">
      <c r="A5225" t="s">
        <v>6424</v>
      </c>
      <c r="B5225" t="s">
        <v>21480</v>
      </c>
      <c r="C5225" t="s">
        <v>6425</v>
      </c>
      <c r="D5225" t="s">
        <v>6426</v>
      </c>
      <c r="E5225" t="s">
        <v>6427</v>
      </c>
      <c r="F5225" t="s">
        <v>6428</v>
      </c>
      <c r="G5225" t="s">
        <v>6429</v>
      </c>
      <c r="H5225" t="s">
        <v>6430</v>
      </c>
      <c r="I5225" t="s">
        <v>6431</v>
      </c>
      <c r="J5225" t="s">
        <v>6432</v>
      </c>
      <c r="K5225" t="s">
        <v>6433</v>
      </c>
      <c r="L5225" t="s">
        <v>6434</v>
      </c>
      <c r="M5225" t="s">
        <v>6435</v>
      </c>
      <c r="N5225" t="s">
        <v>6436</v>
      </c>
      <c r="O5225" t="s">
        <v>6437</v>
      </c>
      <c r="P5225" t="s">
        <v>6438</v>
      </c>
      <c r="Q5225" t="s">
        <v>6439</v>
      </c>
    </row>
    <row r="5226" spans="1:17">
      <c r="A5226" t="s">
        <v>8956</v>
      </c>
      <c r="B5226" t="s">
        <v>21329</v>
      </c>
      <c r="C5226" t="s">
        <v>6425</v>
      </c>
      <c r="D5226" t="s">
        <v>163</v>
      </c>
      <c r="E5226" t="s">
        <v>8957</v>
      </c>
      <c r="F5226" t="s">
        <v>8958</v>
      </c>
    </row>
    <row r="5227" spans="1:17">
      <c r="A5227" t="s">
        <v>18605</v>
      </c>
      <c r="B5227" t="s">
        <v>21335</v>
      </c>
      <c r="C5227" t="s">
        <v>6425</v>
      </c>
      <c r="E5227" t="s">
        <v>18345</v>
      </c>
    </row>
    <row r="5228" spans="1:17">
      <c r="A5228" t="s">
        <v>1448</v>
      </c>
      <c r="B5228" t="s">
        <v>21330</v>
      </c>
      <c r="C5228" t="s">
        <v>1449</v>
      </c>
      <c r="E5228" t="s">
        <v>1450</v>
      </c>
    </row>
    <row r="5229" spans="1:17">
      <c r="A5229" t="s">
        <v>21156</v>
      </c>
      <c r="B5229" t="s">
        <v>21376</v>
      </c>
      <c r="C5229" t="s">
        <v>145</v>
      </c>
      <c r="E5229" t="s">
        <v>146</v>
      </c>
      <c r="F5229" t="s">
        <v>10277</v>
      </c>
      <c r="G5229" t="s">
        <v>148</v>
      </c>
      <c r="H5229" t="s">
        <v>7568</v>
      </c>
      <c r="I5229" t="s">
        <v>150</v>
      </c>
      <c r="J5229" t="s">
        <v>151</v>
      </c>
      <c r="K5229" t="s">
        <v>152</v>
      </c>
    </row>
    <row r="5230" spans="1:17">
      <c r="A5230" t="s">
        <v>5886</v>
      </c>
      <c r="B5230" t="s">
        <v>21439</v>
      </c>
      <c r="C5230" t="s">
        <v>145</v>
      </c>
      <c r="E5230" t="s">
        <v>146</v>
      </c>
      <c r="F5230" t="s">
        <v>147</v>
      </c>
      <c r="G5230" t="s">
        <v>148</v>
      </c>
      <c r="H5230" t="s">
        <v>149</v>
      </c>
      <c r="I5230" t="s">
        <v>150</v>
      </c>
      <c r="J5230" t="s">
        <v>151</v>
      </c>
      <c r="K5230" t="s">
        <v>152</v>
      </c>
    </row>
    <row r="5231" spans="1:17">
      <c r="A5231" t="s">
        <v>6015</v>
      </c>
      <c r="B5231" t="s">
        <v>21451</v>
      </c>
      <c r="C5231" t="s">
        <v>145</v>
      </c>
      <c r="E5231" t="s">
        <v>3157</v>
      </c>
    </row>
    <row r="5232" spans="1:17">
      <c r="A5232" t="s">
        <v>7201</v>
      </c>
      <c r="B5232" t="s">
        <v>21502</v>
      </c>
      <c r="C5232" t="s">
        <v>145</v>
      </c>
      <c r="E5232" t="s">
        <v>7202</v>
      </c>
      <c r="F5232" t="s">
        <v>7203</v>
      </c>
    </row>
    <row r="5233" spans="1:11">
      <c r="A5233" t="s">
        <v>7566</v>
      </c>
      <c r="B5233" t="s">
        <v>21507</v>
      </c>
      <c r="C5233" t="s">
        <v>145</v>
      </c>
      <c r="E5233" t="s">
        <v>146</v>
      </c>
      <c r="F5233" t="s">
        <v>7567</v>
      </c>
      <c r="G5233" t="s">
        <v>148</v>
      </c>
      <c r="H5233" t="s">
        <v>7568</v>
      </c>
      <c r="I5233" t="s">
        <v>150</v>
      </c>
      <c r="J5233" t="s">
        <v>151</v>
      </c>
      <c r="K5233" t="s">
        <v>152</v>
      </c>
    </row>
    <row r="5234" spans="1:11">
      <c r="A5234" t="s">
        <v>12752</v>
      </c>
      <c r="B5234" t="s">
        <v>21623</v>
      </c>
      <c r="C5234" t="s">
        <v>145</v>
      </c>
      <c r="D5234" t="s">
        <v>163</v>
      </c>
      <c r="E5234" t="s">
        <v>12753</v>
      </c>
    </row>
    <row r="5235" spans="1:11">
      <c r="A5235" t="s">
        <v>11162</v>
      </c>
      <c r="B5235" t="s">
        <v>21605</v>
      </c>
      <c r="C5235" t="s">
        <v>11163</v>
      </c>
      <c r="D5235" t="s">
        <v>11164</v>
      </c>
      <c r="E5235" t="s">
        <v>11165</v>
      </c>
      <c r="F5235" t="s">
        <v>11166</v>
      </c>
    </row>
    <row r="5236" spans="1:11">
      <c r="A5236" t="s">
        <v>13440</v>
      </c>
      <c r="B5236" t="s">
        <v>21628</v>
      </c>
      <c r="C5236" t="s">
        <v>11163</v>
      </c>
      <c r="D5236" t="s">
        <v>13441</v>
      </c>
      <c r="E5236" t="s">
        <v>13442</v>
      </c>
      <c r="F5236" t="s">
        <v>13443</v>
      </c>
    </row>
    <row r="5237" spans="1:11">
      <c r="A5237" t="s">
        <v>19663</v>
      </c>
      <c r="B5237" t="s">
        <v>21335</v>
      </c>
      <c r="C5237" t="s">
        <v>11163</v>
      </c>
      <c r="E5237" t="s">
        <v>18323</v>
      </c>
    </row>
    <row r="5238" spans="1:11">
      <c r="A5238" t="s">
        <v>9654</v>
      </c>
      <c r="B5238" t="s">
        <v>21329</v>
      </c>
      <c r="C5238" t="s">
        <v>9655</v>
      </c>
      <c r="E5238" t="s">
        <v>9656</v>
      </c>
    </row>
    <row r="5239" spans="1:11">
      <c r="A5239" t="s">
        <v>9140</v>
      </c>
      <c r="B5239" t="s">
        <v>21329</v>
      </c>
      <c r="C5239" t="s">
        <v>9141</v>
      </c>
      <c r="E5239" t="s">
        <v>9142</v>
      </c>
    </row>
    <row r="5240" spans="1:11">
      <c r="A5240" t="s">
        <v>10090</v>
      </c>
      <c r="B5240" t="s">
        <v>21583</v>
      </c>
      <c r="C5240" t="s">
        <v>9141</v>
      </c>
      <c r="D5240" t="s">
        <v>10091</v>
      </c>
      <c r="E5240" t="s">
        <v>10092</v>
      </c>
      <c r="F5240" t="s">
        <v>10093</v>
      </c>
    </row>
    <row r="5241" spans="1:11">
      <c r="A5241" t="s">
        <v>19187</v>
      </c>
      <c r="B5241" t="s">
        <v>21335</v>
      </c>
      <c r="C5241" t="s">
        <v>9141</v>
      </c>
      <c r="E5241" t="s">
        <v>18252</v>
      </c>
    </row>
    <row r="5242" spans="1:11">
      <c r="A5242" t="s">
        <v>10753</v>
      </c>
      <c r="B5242" t="s">
        <v>21595</v>
      </c>
      <c r="C5242" t="s">
        <v>10754</v>
      </c>
      <c r="D5242" t="s">
        <v>163</v>
      </c>
      <c r="E5242" t="s">
        <v>10755</v>
      </c>
      <c r="F5242" t="s">
        <v>10756</v>
      </c>
    </row>
    <row r="5243" spans="1:11">
      <c r="A5243" t="s">
        <v>13289</v>
      </c>
      <c r="B5243" t="s">
        <v>21628</v>
      </c>
      <c r="C5243" t="s">
        <v>13290</v>
      </c>
      <c r="D5243" t="s">
        <v>13291</v>
      </c>
      <c r="E5243" t="s">
        <v>13292</v>
      </c>
      <c r="F5243" t="s">
        <v>13293</v>
      </c>
    </row>
    <row r="5244" spans="1:11">
      <c r="A5244" t="s">
        <v>4350</v>
      </c>
      <c r="B5244" t="s">
        <v>21401</v>
      </c>
      <c r="C5244" t="s">
        <v>4351</v>
      </c>
      <c r="D5244" t="s">
        <v>4352</v>
      </c>
      <c r="E5244" t="s">
        <v>4353</v>
      </c>
    </row>
    <row r="5245" spans="1:11">
      <c r="A5245" t="s">
        <v>6453</v>
      </c>
      <c r="B5245" t="s">
        <v>21480</v>
      </c>
      <c r="C5245" t="s">
        <v>4351</v>
      </c>
      <c r="D5245" t="s">
        <v>6454</v>
      </c>
      <c r="E5245" t="s">
        <v>6455</v>
      </c>
      <c r="F5245" t="s">
        <v>6456</v>
      </c>
    </row>
    <row r="5246" spans="1:11">
      <c r="A5246" t="s">
        <v>20392</v>
      </c>
      <c r="B5246" t="s">
        <v>21323</v>
      </c>
      <c r="C5246" t="s">
        <v>20393</v>
      </c>
      <c r="E5246" t="s">
        <v>3157</v>
      </c>
    </row>
    <row r="5247" spans="1:11">
      <c r="A5247" t="s">
        <v>10008</v>
      </c>
      <c r="B5247" t="s">
        <v>21577</v>
      </c>
      <c r="C5247" t="s">
        <v>10009</v>
      </c>
      <c r="E5247" t="s">
        <v>10010</v>
      </c>
      <c r="F5247" t="s">
        <v>10011</v>
      </c>
    </row>
    <row r="5248" spans="1:11">
      <c r="A5248" t="s">
        <v>6252</v>
      </c>
      <c r="B5248" t="s">
        <v>21451</v>
      </c>
      <c r="C5248" t="s">
        <v>2966</v>
      </c>
      <c r="D5248" t="s">
        <v>2304</v>
      </c>
      <c r="E5248" t="s">
        <v>6253</v>
      </c>
      <c r="F5248" t="s">
        <v>6254</v>
      </c>
    </row>
    <row r="5249" spans="1:6">
      <c r="A5249" t="s">
        <v>8787</v>
      </c>
      <c r="B5249" t="s">
        <v>21329</v>
      </c>
      <c r="C5249" t="s">
        <v>2966</v>
      </c>
      <c r="D5249" t="s">
        <v>2304</v>
      </c>
      <c r="E5249" t="s">
        <v>8788</v>
      </c>
      <c r="F5249" t="s">
        <v>6254</v>
      </c>
    </row>
    <row r="5250" spans="1:6">
      <c r="A5250" t="s">
        <v>2965</v>
      </c>
      <c r="B5250" t="s">
        <v>21646</v>
      </c>
      <c r="C5250" t="s">
        <v>2966</v>
      </c>
      <c r="E5250" t="s">
        <v>2967</v>
      </c>
    </row>
    <row r="5251" spans="1:6">
      <c r="A5251" t="s">
        <v>5143</v>
      </c>
      <c r="B5251" t="s">
        <v>21405</v>
      </c>
      <c r="C5251" t="s">
        <v>1097</v>
      </c>
      <c r="E5251" t="s">
        <v>5144</v>
      </c>
    </row>
    <row r="5252" spans="1:6">
      <c r="A5252" t="s">
        <v>1096</v>
      </c>
      <c r="B5252" t="s">
        <v>21330</v>
      </c>
      <c r="C5252" t="s">
        <v>1097</v>
      </c>
      <c r="E5252" t="s">
        <v>1098</v>
      </c>
    </row>
    <row r="5253" spans="1:6">
      <c r="A5253" t="s">
        <v>18023</v>
      </c>
      <c r="B5253" t="s">
        <v>21334</v>
      </c>
      <c r="C5253" t="s">
        <v>1097</v>
      </c>
      <c r="D5253" t="s">
        <v>18024</v>
      </c>
      <c r="E5253" t="s">
        <v>18025</v>
      </c>
      <c r="F5253" t="s">
        <v>18026</v>
      </c>
    </row>
    <row r="5254" spans="1:6">
      <c r="A5254" t="s">
        <v>3389</v>
      </c>
      <c r="B5254" t="s">
        <v>21325</v>
      </c>
      <c r="C5254" t="s">
        <v>3390</v>
      </c>
      <c r="E5254" t="s">
        <v>3391</v>
      </c>
    </row>
    <row r="5255" spans="1:6">
      <c r="A5255" t="s">
        <v>6212</v>
      </c>
      <c r="B5255" t="s">
        <v>21451</v>
      </c>
      <c r="C5255" t="s">
        <v>6213</v>
      </c>
      <c r="D5255" t="s">
        <v>113</v>
      </c>
      <c r="E5255" t="s">
        <v>6214</v>
      </c>
    </row>
    <row r="5256" spans="1:6">
      <c r="A5256" t="s">
        <v>6607</v>
      </c>
      <c r="B5256" t="s">
        <v>21480</v>
      </c>
      <c r="C5256" t="s">
        <v>6213</v>
      </c>
      <c r="D5256" t="s">
        <v>6454</v>
      </c>
      <c r="E5256" t="s">
        <v>6519</v>
      </c>
      <c r="F5256" t="s">
        <v>6608</v>
      </c>
    </row>
    <row r="5257" spans="1:6">
      <c r="A5257" t="s">
        <v>6163</v>
      </c>
      <c r="B5257" t="s">
        <v>21451</v>
      </c>
      <c r="C5257" t="s">
        <v>1771</v>
      </c>
      <c r="E5257" t="s">
        <v>6164</v>
      </c>
    </row>
    <row r="5258" spans="1:6">
      <c r="A5258" t="s">
        <v>11348</v>
      </c>
      <c r="B5258" t="s">
        <v>21609</v>
      </c>
      <c r="C5258" t="s">
        <v>1771</v>
      </c>
      <c r="D5258" t="s">
        <v>113</v>
      </c>
      <c r="E5258" t="s">
        <v>1772</v>
      </c>
    </row>
    <row r="5259" spans="1:6">
      <c r="A5259" t="s">
        <v>11449</v>
      </c>
      <c r="B5259" t="s">
        <v>21611</v>
      </c>
      <c r="C5259" t="s">
        <v>1771</v>
      </c>
      <c r="D5259" t="s">
        <v>11450</v>
      </c>
      <c r="E5259" t="s">
        <v>11451</v>
      </c>
    </row>
    <row r="5260" spans="1:6">
      <c r="A5260" t="s">
        <v>3304</v>
      </c>
      <c r="B5260" t="s">
        <v>21325</v>
      </c>
      <c r="C5260" t="s">
        <v>1771</v>
      </c>
      <c r="E5260" t="s">
        <v>3305</v>
      </c>
    </row>
    <row r="5261" spans="1:6">
      <c r="A5261" t="s">
        <v>10037</v>
      </c>
      <c r="B5261" t="s">
        <v>21583</v>
      </c>
      <c r="C5261" t="s">
        <v>2958</v>
      </c>
      <c r="E5261" t="s">
        <v>10038</v>
      </c>
      <c r="F5261" t="s">
        <v>10039</v>
      </c>
    </row>
    <row r="5262" spans="1:6">
      <c r="A5262" t="s">
        <v>17912</v>
      </c>
      <c r="B5262" t="s">
        <v>21334</v>
      </c>
      <c r="C5262" t="s">
        <v>2958</v>
      </c>
      <c r="E5262" t="s">
        <v>17913</v>
      </c>
    </row>
    <row r="5263" spans="1:6">
      <c r="A5263" t="s">
        <v>2957</v>
      </c>
      <c r="B5263" t="s">
        <v>21646</v>
      </c>
      <c r="C5263" t="s">
        <v>2958</v>
      </c>
      <c r="E5263" t="s">
        <v>2959</v>
      </c>
      <c r="F5263" t="s">
        <v>2960</v>
      </c>
    </row>
    <row r="5264" spans="1:6">
      <c r="A5264" t="s">
        <v>21019</v>
      </c>
      <c r="B5264" t="s">
        <v>21350</v>
      </c>
      <c r="C5264" t="s">
        <v>711</v>
      </c>
      <c r="E5264" t="s">
        <v>21020</v>
      </c>
      <c r="F5264" t="s">
        <v>21021</v>
      </c>
    </row>
    <row r="5265" spans="1:6">
      <c r="A5265" t="s">
        <v>710</v>
      </c>
      <c r="B5265" t="s">
        <v>21330</v>
      </c>
      <c r="C5265" t="s">
        <v>711</v>
      </c>
      <c r="E5265" t="s">
        <v>712</v>
      </c>
    </row>
    <row r="5266" spans="1:6">
      <c r="A5266" t="s">
        <v>6186</v>
      </c>
      <c r="B5266" t="s">
        <v>21451</v>
      </c>
      <c r="C5266" t="s">
        <v>711</v>
      </c>
      <c r="D5266" t="s">
        <v>6103</v>
      </c>
      <c r="E5266" t="s">
        <v>6187</v>
      </c>
    </row>
    <row r="5267" spans="1:6">
      <c r="A5267" t="s">
        <v>8689</v>
      </c>
      <c r="B5267" t="s">
        <v>21329</v>
      </c>
      <c r="C5267" t="s">
        <v>711</v>
      </c>
      <c r="E5267" t="s">
        <v>8690</v>
      </c>
    </row>
    <row r="5268" spans="1:6">
      <c r="A5268" t="s">
        <v>21145</v>
      </c>
      <c r="B5268" t="s">
        <v>21350</v>
      </c>
      <c r="C5268" t="s">
        <v>21146</v>
      </c>
      <c r="E5268" t="s">
        <v>21147</v>
      </c>
    </row>
    <row r="5269" spans="1:6">
      <c r="A5269" t="s">
        <v>5135</v>
      </c>
      <c r="B5269" t="s">
        <v>21405</v>
      </c>
      <c r="C5269" t="s">
        <v>5136</v>
      </c>
      <c r="E5269" t="s">
        <v>5137</v>
      </c>
    </row>
    <row r="5270" spans="1:6">
      <c r="A5270" t="s">
        <v>11234</v>
      </c>
      <c r="B5270" t="s">
        <v>21605</v>
      </c>
      <c r="C5270" t="s">
        <v>5136</v>
      </c>
      <c r="D5270" t="s">
        <v>113</v>
      </c>
      <c r="E5270" t="s">
        <v>11235</v>
      </c>
      <c r="F5270" t="s">
        <v>11236</v>
      </c>
    </row>
    <row r="5271" spans="1:6">
      <c r="A5271" t="s">
        <v>2285</v>
      </c>
      <c r="B5271" t="s">
        <v>21330</v>
      </c>
      <c r="C5271" t="s">
        <v>2286</v>
      </c>
      <c r="E5271" t="s">
        <v>2287</v>
      </c>
    </row>
    <row r="5272" spans="1:6">
      <c r="A5272" t="s">
        <v>9549</v>
      </c>
      <c r="B5272" t="s">
        <v>21329</v>
      </c>
      <c r="C5272" t="s">
        <v>9550</v>
      </c>
      <c r="E5272" t="s">
        <v>940</v>
      </c>
    </row>
    <row r="5273" spans="1:6">
      <c r="A5273" t="s">
        <v>14331</v>
      </c>
      <c r="B5273" t="s">
        <v>21333</v>
      </c>
      <c r="C5273" t="s">
        <v>9550</v>
      </c>
      <c r="E5273" t="s">
        <v>14332</v>
      </c>
    </row>
    <row r="5274" spans="1:6">
      <c r="A5274" t="s">
        <v>14764</v>
      </c>
      <c r="B5274" t="s">
        <v>21333</v>
      </c>
      <c r="C5274" t="s">
        <v>14765</v>
      </c>
      <c r="D5274" t="s">
        <v>14465</v>
      </c>
      <c r="E5274" t="s">
        <v>14222</v>
      </c>
    </row>
    <row r="5275" spans="1:6">
      <c r="A5275" t="s">
        <v>17905</v>
      </c>
      <c r="B5275" t="s">
        <v>21334</v>
      </c>
      <c r="C5275" t="s">
        <v>14765</v>
      </c>
      <c r="D5275" t="s">
        <v>17906</v>
      </c>
      <c r="E5275" t="s">
        <v>17907</v>
      </c>
    </row>
    <row r="5276" spans="1:6">
      <c r="A5276" t="s">
        <v>3351</v>
      </c>
      <c r="B5276" t="s">
        <v>21325</v>
      </c>
      <c r="C5276" t="s">
        <v>3352</v>
      </c>
      <c r="E5276" t="s">
        <v>3353</v>
      </c>
    </row>
    <row r="5277" spans="1:6">
      <c r="A5277" t="s">
        <v>6348</v>
      </c>
      <c r="B5277" t="s">
        <v>21451</v>
      </c>
      <c r="C5277" t="s">
        <v>6349</v>
      </c>
      <c r="E5277" t="s">
        <v>6350</v>
      </c>
    </row>
    <row r="5278" spans="1:6">
      <c r="A5278" t="s">
        <v>11266</v>
      </c>
      <c r="B5278" t="s">
        <v>21605</v>
      </c>
      <c r="C5278" t="s">
        <v>6349</v>
      </c>
      <c r="D5278" t="s">
        <v>11267</v>
      </c>
      <c r="E5278" t="s">
        <v>11268</v>
      </c>
      <c r="F5278" t="s">
        <v>11269</v>
      </c>
    </row>
    <row r="5279" spans="1:6">
      <c r="A5279" t="s">
        <v>12640</v>
      </c>
      <c r="B5279" t="s">
        <v>21616</v>
      </c>
      <c r="C5279" t="s">
        <v>6349</v>
      </c>
      <c r="E5279" t="s">
        <v>12641</v>
      </c>
    </row>
    <row r="5280" spans="1:6">
      <c r="A5280" t="s">
        <v>9434</v>
      </c>
      <c r="B5280" t="s">
        <v>21329</v>
      </c>
      <c r="C5280" t="s">
        <v>9435</v>
      </c>
      <c r="D5280" t="s">
        <v>113</v>
      </c>
      <c r="E5280" t="s">
        <v>8851</v>
      </c>
    </row>
    <row r="5281" spans="1:11">
      <c r="A5281" t="s">
        <v>6016</v>
      </c>
      <c r="B5281" t="s">
        <v>21458</v>
      </c>
      <c r="C5281" t="s">
        <v>6017</v>
      </c>
      <c r="D5281" t="s">
        <v>6018</v>
      </c>
      <c r="E5281" t="s">
        <v>6019</v>
      </c>
    </row>
    <row r="5282" spans="1:11">
      <c r="A5282" t="s">
        <v>10479</v>
      </c>
      <c r="B5282" t="s">
        <v>21593</v>
      </c>
      <c r="C5282" t="s">
        <v>6017</v>
      </c>
      <c r="D5282" t="s">
        <v>6018</v>
      </c>
      <c r="E5282" t="s">
        <v>10480</v>
      </c>
      <c r="F5282" t="s">
        <v>10481</v>
      </c>
      <c r="G5282" t="s">
        <v>10482</v>
      </c>
      <c r="H5282" t="s">
        <v>10483</v>
      </c>
      <c r="I5282" t="s">
        <v>10484</v>
      </c>
      <c r="J5282" t="s">
        <v>10485</v>
      </c>
      <c r="K5282" t="s">
        <v>6018</v>
      </c>
    </row>
    <row r="5283" spans="1:11">
      <c r="A5283" t="s">
        <v>20718</v>
      </c>
      <c r="B5283" t="s">
        <v>21324</v>
      </c>
      <c r="C5283" t="s">
        <v>20719</v>
      </c>
      <c r="D5283" t="s">
        <v>113</v>
      </c>
      <c r="E5283" t="s">
        <v>20691</v>
      </c>
    </row>
    <row r="5284" spans="1:11">
      <c r="A5284" t="s">
        <v>21185</v>
      </c>
      <c r="B5284" t="s">
        <v>21355</v>
      </c>
      <c r="C5284" t="s">
        <v>14091</v>
      </c>
      <c r="D5284" t="s">
        <v>163</v>
      </c>
      <c r="E5284" t="s">
        <v>14092</v>
      </c>
    </row>
    <row r="5285" spans="1:11">
      <c r="A5285" t="s">
        <v>19348</v>
      </c>
      <c r="B5285" t="s">
        <v>21335</v>
      </c>
      <c r="C5285" t="s">
        <v>14091</v>
      </c>
      <c r="E5285" t="s">
        <v>19100</v>
      </c>
    </row>
    <row r="5286" spans="1:11">
      <c r="A5286" t="s">
        <v>3636</v>
      </c>
      <c r="B5286" t="s">
        <v>21325</v>
      </c>
      <c r="C5286" t="s">
        <v>3637</v>
      </c>
      <c r="D5286" t="s">
        <v>3638</v>
      </c>
      <c r="E5286" t="s">
        <v>3639</v>
      </c>
    </row>
    <row r="5287" spans="1:11">
      <c r="A5287" t="s">
        <v>4231</v>
      </c>
      <c r="B5287" t="s">
        <v>21325</v>
      </c>
      <c r="C5287" t="s">
        <v>3637</v>
      </c>
      <c r="E5287" t="s">
        <v>4232</v>
      </c>
    </row>
    <row r="5288" spans="1:11">
      <c r="A5288" t="s">
        <v>1696</v>
      </c>
      <c r="B5288" t="s">
        <v>21330</v>
      </c>
      <c r="C5288" t="s">
        <v>1697</v>
      </c>
      <c r="D5288" t="s">
        <v>86</v>
      </c>
      <c r="E5288" t="s">
        <v>1698</v>
      </c>
    </row>
    <row r="5289" spans="1:11">
      <c r="A5289" t="s">
        <v>11221</v>
      </c>
      <c r="B5289" t="s">
        <v>21605</v>
      </c>
      <c r="C5289" t="s">
        <v>11222</v>
      </c>
      <c r="D5289" t="s">
        <v>163</v>
      </c>
      <c r="E5289" t="s">
        <v>6876</v>
      </c>
      <c r="F5289" t="s">
        <v>11223</v>
      </c>
    </row>
    <row r="5290" spans="1:11">
      <c r="A5290" t="s">
        <v>8948</v>
      </c>
      <c r="B5290" t="s">
        <v>21329</v>
      </c>
      <c r="C5290" t="s">
        <v>8949</v>
      </c>
      <c r="D5290" t="s">
        <v>8950</v>
      </c>
      <c r="E5290" t="s">
        <v>8951</v>
      </c>
      <c r="F5290" t="s">
        <v>8952</v>
      </c>
    </row>
    <row r="5291" spans="1:11">
      <c r="A5291" t="s">
        <v>6234</v>
      </c>
      <c r="B5291" t="s">
        <v>21466</v>
      </c>
      <c r="C5291" t="s">
        <v>989</v>
      </c>
      <c r="E5291" t="s">
        <v>3056</v>
      </c>
      <c r="F5291" t="s">
        <v>3057</v>
      </c>
      <c r="G5291" t="s">
        <v>3058</v>
      </c>
      <c r="H5291" t="s">
        <v>3059</v>
      </c>
    </row>
    <row r="5292" spans="1:11">
      <c r="A5292" t="s">
        <v>988</v>
      </c>
      <c r="B5292" t="s">
        <v>21538</v>
      </c>
      <c r="C5292" t="s">
        <v>989</v>
      </c>
      <c r="D5292" t="s">
        <v>733</v>
      </c>
      <c r="E5292" t="s">
        <v>990</v>
      </c>
      <c r="F5292" t="s">
        <v>991</v>
      </c>
    </row>
    <row r="5293" spans="1:11">
      <c r="A5293" t="s">
        <v>10532</v>
      </c>
      <c r="B5293" t="s">
        <v>21595</v>
      </c>
      <c r="C5293" t="s">
        <v>989</v>
      </c>
      <c r="D5293" t="s">
        <v>733</v>
      </c>
      <c r="E5293" t="s">
        <v>10533</v>
      </c>
      <c r="F5293" t="s">
        <v>10534</v>
      </c>
    </row>
    <row r="5294" spans="1:11">
      <c r="A5294" t="s">
        <v>18913</v>
      </c>
      <c r="B5294" t="s">
        <v>21335</v>
      </c>
      <c r="C5294" t="s">
        <v>989</v>
      </c>
      <c r="D5294" t="s">
        <v>2209</v>
      </c>
      <c r="E5294" t="s">
        <v>18260</v>
      </c>
    </row>
    <row r="5295" spans="1:11">
      <c r="A5295" t="s">
        <v>5442</v>
      </c>
      <c r="B5295" t="s">
        <v>21326</v>
      </c>
      <c r="C5295" t="s">
        <v>5443</v>
      </c>
      <c r="D5295" t="s">
        <v>5223</v>
      </c>
      <c r="E5295" t="s">
        <v>5444</v>
      </c>
      <c r="F5295" t="s">
        <v>5445</v>
      </c>
    </row>
    <row r="5296" spans="1:11">
      <c r="A5296" t="s">
        <v>11445</v>
      </c>
      <c r="B5296" t="s">
        <v>21611</v>
      </c>
      <c r="C5296" t="s">
        <v>5443</v>
      </c>
      <c r="D5296" t="s">
        <v>5223</v>
      </c>
      <c r="E5296" t="s">
        <v>6662</v>
      </c>
      <c r="F5296" t="s">
        <v>5445</v>
      </c>
    </row>
    <row r="5297" spans="1:6">
      <c r="A5297" t="s">
        <v>5872</v>
      </c>
      <c r="B5297" t="s">
        <v>21435</v>
      </c>
      <c r="C5297" t="s">
        <v>127</v>
      </c>
      <c r="E5297" t="s">
        <v>128</v>
      </c>
      <c r="F5297" t="s">
        <v>129</v>
      </c>
    </row>
    <row r="5298" spans="1:6">
      <c r="A5298" t="s">
        <v>13132</v>
      </c>
      <c r="B5298" t="s">
        <v>21628</v>
      </c>
      <c r="C5298" t="s">
        <v>127</v>
      </c>
      <c r="D5298" t="s">
        <v>13133</v>
      </c>
      <c r="E5298" t="s">
        <v>13134</v>
      </c>
      <c r="F5298" t="s">
        <v>13135</v>
      </c>
    </row>
    <row r="5299" spans="1:6">
      <c r="A5299" t="s">
        <v>4185</v>
      </c>
      <c r="B5299" t="s">
        <v>21325</v>
      </c>
      <c r="C5299" t="s">
        <v>254</v>
      </c>
      <c r="E5299" t="s">
        <v>4186</v>
      </c>
    </row>
    <row r="5300" spans="1:6">
      <c r="A5300" t="s">
        <v>4224</v>
      </c>
      <c r="B5300" t="s">
        <v>21383</v>
      </c>
      <c r="C5300" t="s">
        <v>254</v>
      </c>
      <c r="E5300" t="s">
        <v>4225</v>
      </c>
    </row>
    <row r="5301" spans="1:6">
      <c r="A5301" t="s">
        <v>5950</v>
      </c>
      <c r="B5301" t="s">
        <v>21435</v>
      </c>
      <c r="C5301" t="s">
        <v>254</v>
      </c>
      <c r="D5301" t="s">
        <v>113</v>
      </c>
      <c r="E5301" t="s">
        <v>255</v>
      </c>
    </row>
    <row r="5302" spans="1:6">
      <c r="A5302" t="s">
        <v>2156</v>
      </c>
      <c r="B5302" t="s">
        <v>21330</v>
      </c>
      <c r="C5302" t="s">
        <v>254</v>
      </c>
      <c r="D5302" t="s">
        <v>86</v>
      </c>
      <c r="E5302" t="s">
        <v>2157</v>
      </c>
      <c r="F5302" t="s">
        <v>2158</v>
      </c>
    </row>
    <row r="5303" spans="1:6">
      <c r="A5303" t="s">
        <v>5357</v>
      </c>
      <c r="B5303" t="s">
        <v>21326</v>
      </c>
      <c r="C5303" t="s">
        <v>1565</v>
      </c>
      <c r="E5303" t="s">
        <v>5358</v>
      </c>
    </row>
    <row r="5304" spans="1:6">
      <c r="A5304" t="s">
        <v>1564</v>
      </c>
      <c r="B5304" t="s">
        <v>21330</v>
      </c>
      <c r="C5304" t="s">
        <v>1565</v>
      </c>
      <c r="D5304" t="s">
        <v>1566</v>
      </c>
      <c r="E5304" t="s">
        <v>1567</v>
      </c>
      <c r="F5304" t="s">
        <v>1568</v>
      </c>
    </row>
    <row r="5305" spans="1:6">
      <c r="A5305" t="s">
        <v>4101</v>
      </c>
      <c r="B5305" t="s">
        <v>21325</v>
      </c>
      <c r="C5305" t="s">
        <v>1436</v>
      </c>
      <c r="E5305" t="s">
        <v>4102</v>
      </c>
    </row>
    <row r="5306" spans="1:6">
      <c r="A5306" t="s">
        <v>4170</v>
      </c>
      <c r="B5306" t="s">
        <v>21325</v>
      </c>
      <c r="C5306" t="s">
        <v>1436</v>
      </c>
      <c r="D5306" t="s">
        <v>4171</v>
      </c>
      <c r="E5306" t="s">
        <v>3956</v>
      </c>
      <c r="F5306" t="s">
        <v>4172</v>
      </c>
    </row>
    <row r="5307" spans="1:6">
      <c r="A5307" t="s">
        <v>5942</v>
      </c>
      <c r="B5307" t="s">
        <v>21437</v>
      </c>
      <c r="C5307" t="s">
        <v>1436</v>
      </c>
      <c r="D5307" t="s">
        <v>5943</v>
      </c>
      <c r="E5307" t="s">
        <v>5944</v>
      </c>
    </row>
    <row r="5308" spans="1:6">
      <c r="A5308" t="s">
        <v>9815</v>
      </c>
      <c r="B5308" t="s">
        <v>21572</v>
      </c>
      <c r="C5308" t="s">
        <v>1436</v>
      </c>
      <c r="D5308" t="s">
        <v>9816</v>
      </c>
      <c r="E5308" t="s">
        <v>9817</v>
      </c>
      <c r="F5308" t="s">
        <v>9818</v>
      </c>
    </row>
    <row r="5309" spans="1:6">
      <c r="A5309" t="s">
        <v>1435</v>
      </c>
      <c r="B5309" t="s">
        <v>21330</v>
      </c>
      <c r="C5309" t="s">
        <v>1436</v>
      </c>
      <c r="E5309" t="s">
        <v>114</v>
      </c>
    </row>
    <row r="5310" spans="1:6">
      <c r="A5310" t="s">
        <v>4089</v>
      </c>
      <c r="B5310" t="s">
        <v>21325</v>
      </c>
      <c r="C5310" t="s">
        <v>4090</v>
      </c>
      <c r="D5310" t="s">
        <v>163</v>
      </c>
      <c r="E5310" t="s">
        <v>4091</v>
      </c>
      <c r="F5310" t="s">
        <v>4092</v>
      </c>
    </row>
    <row r="5311" spans="1:6">
      <c r="A5311" t="s">
        <v>5257</v>
      </c>
      <c r="B5311" t="s">
        <v>21405</v>
      </c>
      <c r="C5311" t="s">
        <v>4090</v>
      </c>
      <c r="E5311" t="s">
        <v>5258</v>
      </c>
    </row>
    <row r="5312" spans="1:6">
      <c r="A5312" t="s">
        <v>9339</v>
      </c>
      <c r="B5312" t="s">
        <v>21329</v>
      </c>
      <c r="C5312" t="s">
        <v>9340</v>
      </c>
      <c r="D5312" t="s">
        <v>163</v>
      </c>
      <c r="E5312" t="s">
        <v>9341</v>
      </c>
    </row>
    <row r="5313" spans="1:6">
      <c r="A5313" t="s">
        <v>6101</v>
      </c>
      <c r="B5313" t="s">
        <v>21451</v>
      </c>
      <c r="C5313" t="s">
        <v>6102</v>
      </c>
      <c r="D5313" t="s">
        <v>6103</v>
      </c>
      <c r="E5313" t="s">
        <v>6104</v>
      </c>
    </row>
    <row r="5314" spans="1:6">
      <c r="A5314" t="s">
        <v>8289</v>
      </c>
      <c r="B5314" t="s">
        <v>21532</v>
      </c>
      <c r="C5314" t="s">
        <v>8290</v>
      </c>
      <c r="E5314" t="s">
        <v>8291</v>
      </c>
    </row>
    <row r="5315" spans="1:6">
      <c r="A5315" t="s">
        <v>11288</v>
      </c>
      <c r="B5315" t="s">
        <v>21605</v>
      </c>
      <c r="C5315" t="s">
        <v>11289</v>
      </c>
      <c r="D5315" t="s">
        <v>11267</v>
      </c>
      <c r="E5315" t="s">
        <v>11268</v>
      </c>
      <c r="F5315" t="s">
        <v>11269</v>
      </c>
    </row>
    <row r="5316" spans="1:6">
      <c r="A5316" t="s">
        <v>6550</v>
      </c>
      <c r="B5316" t="s">
        <v>21480</v>
      </c>
      <c r="C5316" t="s">
        <v>6551</v>
      </c>
      <c r="D5316" t="s">
        <v>6552</v>
      </c>
      <c r="E5316" t="s">
        <v>6553</v>
      </c>
      <c r="F5316" t="s">
        <v>6554</v>
      </c>
    </row>
    <row r="5317" spans="1:6">
      <c r="A5317" t="s">
        <v>13062</v>
      </c>
      <c r="B5317" t="s">
        <v>21628</v>
      </c>
      <c r="C5317" t="s">
        <v>13063</v>
      </c>
      <c r="D5317" t="s">
        <v>13064</v>
      </c>
      <c r="E5317" t="s">
        <v>13065</v>
      </c>
    </row>
    <row r="5318" spans="1:6">
      <c r="A5318" t="s">
        <v>5118</v>
      </c>
      <c r="B5318" t="s">
        <v>21401</v>
      </c>
      <c r="C5318" t="s">
        <v>5119</v>
      </c>
      <c r="D5318" t="s">
        <v>5120</v>
      </c>
      <c r="E5318" t="s">
        <v>5121</v>
      </c>
    </row>
    <row r="5319" spans="1:6">
      <c r="A5319" t="s">
        <v>5073</v>
      </c>
      <c r="B5319" t="s">
        <v>21401</v>
      </c>
      <c r="C5319" t="s">
        <v>5074</v>
      </c>
      <c r="E5319" t="s">
        <v>5075</v>
      </c>
    </row>
    <row r="5320" spans="1:6">
      <c r="A5320" t="s">
        <v>12399</v>
      </c>
      <c r="B5320" t="s">
        <v>21332</v>
      </c>
      <c r="C5320" t="s">
        <v>5074</v>
      </c>
      <c r="E5320" t="s">
        <v>12400</v>
      </c>
    </row>
    <row r="5321" spans="1:6">
      <c r="A5321" t="s">
        <v>12680</v>
      </c>
      <c r="B5321" t="s">
        <v>21616</v>
      </c>
      <c r="C5321" t="s">
        <v>12681</v>
      </c>
      <c r="E5321" t="s">
        <v>12682</v>
      </c>
    </row>
    <row r="5322" spans="1:6">
      <c r="A5322" t="s">
        <v>7297</v>
      </c>
      <c r="B5322" t="s">
        <v>21507</v>
      </c>
      <c r="C5322" t="s">
        <v>2637</v>
      </c>
      <c r="D5322" t="s">
        <v>7298</v>
      </c>
      <c r="E5322" t="s">
        <v>7299</v>
      </c>
    </row>
    <row r="5323" spans="1:6">
      <c r="A5323" t="s">
        <v>8841</v>
      </c>
      <c r="B5323" t="s">
        <v>21329</v>
      </c>
      <c r="C5323" t="s">
        <v>2637</v>
      </c>
      <c r="E5323" t="s">
        <v>8842</v>
      </c>
    </row>
    <row r="5324" spans="1:6">
      <c r="A5324" t="s">
        <v>9943</v>
      </c>
      <c r="B5324" t="s">
        <v>21581</v>
      </c>
      <c r="C5324" t="s">
        <v>2637</v>
      </c>
      <c r="D5324" t="s">
        <v>86</v>
      </c>
      <c r="E5324" t="s">
        <v>2638</v>
      </c>
      <c r="F5324" t="s">
        <v>2639</v>
      </c>
    </row>
    <row r="5325" spans="1:6">
      <c r="A5325" t="s">
        <v>10693</v>
      </c>
      <c r="B5325" t="s">
        <v>21595</v>
      </c>
      <c r="C5325" t="s">
        <v>2637</v>
      </c>
      <c r="D5325" t="s">
        <v>86</v>
      </c>
      <c r="E5325" t="s">
        <v>10694</v>
      </c>
      <c r="F5325" t="s">
        <v>2639</v>
      </c>
    </row>
    <row r="5326" spans="1:6">
      <c r="A5326" t="s">
        <v>2655</v>
      </c>
      <c r="B5326" t="s">
        <v>21336</v>
      </c>
      <c r="C5326" t="s">
        <v>2637</v>
      </c>
      <c r="E5326" t="s">
        <v>2656</v>
      </c>
      <c r="F5326" t="s">
        <v>2657</v>
      </c>
    </row>
    <row r="5327" spans="1:6">
      <c r="A5327" t="s">
        <v>21047</v>
      </c>
      <c r="B5327" t="s">
        <v>21350</v>
      </c>
      <c r="C5327" t="s">
        <v>21048</v>
      </c>
      <c r="E5327" t="s">
        <v>21028</v>
      </c>
    </row>
    <row r="5328" spans="1:6">
      <c r="A5328" t="s">
        <v>20804</v>
      </c>
      <c r="B5328" t="s">
        <v>21358</v>
      </c>
      <c r="C5328" t="s">
        <v>133</v>
      </c>
      <c r="D5328" t="s">
        <v>134</v>
      </c>
      <c r="E5328" t="s">
        <v>135</v>
      </c>
    </row>
    <row r="5329" spans="1:8">
      <c r="A5329" t="s">
        <v>6342</v>
      </c>
      <c r="B5329" t="s">
        <v>21451</v>
      </c>
      <c r="C5329" t="s">
        <v>6343</v>
      </c>
      <c r="E5329" t="s">
        <v>6344</v>
      </c>
    </row>
    <row r="5330" spans="1:8">
      <c r="A5330" t="s">
        <v>6046</v>
      </c>
      <c r="B5330" t="s">
        <v>21451</v>
      </c>
      <c r="C5330" t="s">
        <v>6047</v>
      </c>
      <c r="D5330" t="s">
        <v>86</v>
      </c>
      <c r="E5330" t="s">
        <v>6048</v>
      </c>
      <c r="F5330" t="s">
        <v>6049</v>
      </c>
    </row>
    <row r="5331" spans="1:8">
      <c r="A5331" t="s">
        <v>18507</v>
      </c>
      <c r="B5331" t="s">
        <v>21335</v>
      </c>
      <c r="C5331" t="s">
        <v>18508</v>
      </c>
      <c r="E5331" t="s">
        <v>9647</v>
      </c>
    </row>
    <row r="5332" spans="1:8">
      <c r="A5332" t="s">
        <v>21110</v>
      </c>
      <c r="B5332" t="s">
        <v>21350</v>
      </c>
      <c r="C5332" t="s">
        <v>966</v>
      </c>
      <c r="E5332" t="s">
        <v>21111</v>
      </c>
    </row>
    <row r="5333" spans="1:8">
      <c r="A5333" t="s">
        <v>965</v>
      </c>
      <c r="B5333" t="s">
        <v>21330</v>
      </c>
      <c r="C5333" t="s">
        <v>966</v>
      </c>
      <c r="E5333" t="s">
        <v>967</v>
      </c>
    </row>
    <row r="5334" spans="1:8">
      <c r="A5334" t="s">
        <v>8759</v>
      </c>
      <c r="B5334" t="s">
        <v>21329</v>
      </c>
      <c r="C5334" t="s">
        <v>966</v>
      </c>
      <c r="D5334" t="s">
        <v>8760</v>
      </c>
      <c r="E5334" t="s">
        <v>8761</v>
      </c>
      <c r="F5334" t="s">
        <v>8762</v>
      </c>
    </row>
    <row r="5335" spans="1:8">
      <c r="A5335" t="s">
        <v>20723</v>
      </c>
      <c r="B5335" t="s">
        <v>21324</v>
      </c>
      <c r="C5335" t="s">
        <v>6096</v>
      </c>
      <c r="D5335" t="s">
        <v>113</v>
      </c>
      <c r="E5335" t="s">
        <v>20691</v>
      </c>
    </row>
    <row r="5336" spans="1:8">
      <c r="A5336" t="s">
        <v>6095</v>
      </c>
      <c r="B5336" t="s">
        <v>21451</v>
      </c>
      <c r="C5336" t="s">
        <v>6096</v>
      </c>
      <c r="D5336" t="s">
        <v>6071</v>
      </c>
      <c r="E5336" t="s">
        <v>6072</v>
      </c>
      <c r="F5336" t="s">
        <v>6097</v>
      </c>
    </row>
    <row r="5337" spans="1:8">
      <c r="A5337" t="s">
        <v>20107</v>
      </c>
      <c r="B5337" t="s">
        <v>21335</v>
      </c>
      <c r="C5337" t="s">
        <v>6096</v>
      </c>
      <c r="E5337" t="s">
        <v>1423</v>
      </c>
    </row>
    <row r="5338" spans="1:8">
      <c r="A5338" t="s">
        <v>6068</v>
      </c>
      <c r="B5338" t="s">
        <v>21451</v>
      </c>
      <c r="C5338" t="s">
        <v>6069</v>
      </c>
      <c r="E5338" t="s">
        <v>3157</v>
      </c>
    </row>
    <row r="5339" spans="1:8">
      <c r="A5339" t="s">
        <v>8698</v>
      </c>
      <c r="B5339" t="s">
        <v>21329</v>
      </c>
      <c r="C5339" t="s">
        <v>6069</v>
      </c>
      <c r="D5339" t="s">
        <v>178</v>
      </c>
      <c r="E5339" t="s">
        <v>8699</v>
      </c>
      <c r="F5339" t="s">
        <v>8700</v>
      </c>
    </row>
    <row r="5340" spans="1:8">
      <c r="A5340" t="s">
        <v>7508</v>
      </c>
      <c r="B5340" t="s">
        <v>21507</v>
      </c>
      <c r="C5340" t="s">
        <v>7509</v>
      </c>
      <c r="D5340" t="s">
        <v>7510</v>
      </c>
      <c r="E5340" t="s">
        <v>7511</v>
      </c>
      <c r="F5340" t="s">
        <v>7512</v>
      </c>
    </row>
    <row r="5341" spans="1:8">
      <c r="A5341" t="s">
        <v>8992</v>
      </c>
      <c r="B5341" t="s">
        <v>21329</v>
      </c>
      <c r="C5341" t="s">
        <v>7509</v>
      </c>
      <c r="D5341" t="s">
        <v>2141</v>
      </c>
      <c r="E5341" t="s">
        <v>8993</v>
      </c>
    </row>
    <row r="5342" spans="1:8">
      <c r="A5342" t="s">
        <v>11442</v>
      </c>
      <c r="B5342" t="s">
        <v>21611</v>
      </c>
      <c r="C5342" t="s">
        <v>7509</v>
      </c>
      <c r="E5342" t="s">
        <v>11443</v>
      </c>
    </row>
    <row r="5343" spans="1:8">
      <c r="A5343" t="s">
        <v>17498</v>
      </c>
      <c r="B5343" t="s">
        <v>21333</v>
      </c>
      <c r="C5343" t="s">
        <v>17499</v>
      </c>
      <c r="E5343" t="s">
        <v>14222</v>
      </c>
    </row>
    <row r="5344" spans="1:8">
      <c r="A5344" t="s">
        <v>20772</v>
      </c>
      <c r="B5344" t="s">
        <v>21356</v>
      </c>
      <c r="C5344" t="s">
        <v>9337</v>
      </c>
      <c r="D5344" t="s">
        <v>163</v>
      </c>
      <c r="E5344" t="s">
        <v>4235</v>
      </c>
      <c r="F5344" t="s">
        <v>9338</v>
      </c>
      <c r="G5344" t="s">
        <v>507</v>
      </c>
      <c r="H5344" t="s">
        <v>508</v>
      </c>
    </row>
    <row r="5345" spans="1:6">
      <c r="A5345" t="s">
        <v>4057</v>
      </c>
      <c r="B5345" t="s">
        <v>21325</v>
      </c>
      <c r="C5345" t="s">
        <v>4058</v>
      </c>
      <c r="E5345" t="s">
        <v>4059</v>
      </c>
    </row>
    <row r="5346" spans="1:6">
      <c r="A5346" t="s">
        <v>3959</v>
      </c>
      <c r="B5346" t="s">
        <v>21325</v>
      </c>
      <c r="C5346" t="s">
        <v>3960</v>
      </c>
      <c r="E5346" t="s">
        <v>3961</v>
      </c>
    </row>
    <row r="5347" spans="1:6">
      <c r="A5347" t="s">
        <v>5023</v>
      </c>
      <c r="B5347" t="s">
        <v>21401</v>
      </c>
      <c r="C5347" t="s">
        <v>5024</v>
      </c>
      <c r="D5347" t="s">
        <v>5025</v>
      </c>
      <c r="E5347" t="s">
        <v>5026</v>
      </c>
    </row>
    <row r="5348" spans="1:6">
      <c r="A5348" t="s">
        <v>8163</v>
      </c>
      <c r="B5348" t="s">
        <v>21532</v>
      </c>
      <c r="C5348" t="s">
        <v>8164</v>
      </c>
      <c r="E5348" t="s">
        <v>8165</v>
      </c>
    </row>
    <row r="5349" spans="1:6">
      <c r="A5349" t="s">
        <v>3731</v>
      </c>
      <c r="B5349" t="s">
        <v>21325</v>
      </c>
      <c r="C5349" t="s">
        <v>3732</v>
      </c>
      <c r="E5349" t="s">
        <v>3733</v>
      </c>
    </row>
    <row r="5350" spans="1:6">
      <c r="A5350" t="s">
        <v>4979</v>
      </c>
      <c r="B5350" t="s">
        <v>21401</v>
      </c>
      <c r="C5350" t="s">
        <v>4980</v>
      </c>
      <c r="D5350" t="s">
        <v>4981</v>
      </c>
      <c r="E5350" t="s">
        <v>4982</v>
      </c>
    </row>
    <row r="5351" spans="1:6">
      <c r="A5351" t="s">
        <v>2565</v>
      </c>
      <c r="B5351" t="s">
        <v>21641</v>
      </c>
      <c r="C5351" t="s">
        <v>2566</v>
      </c>
      <c r="E5351" t="s">
        <v>2567</v>
      </c>
    </row>
    <row r="5352" spans="1:6">
      <c r="A5352" t="s">
        <v>9366</v>
      </c>
      <c r="B5352" t="s">
        <v>21329</v>
      </c>
      <c r="C5352" t="s">
        <v>9367</v>
      </c>
      <c r="D5352" t="s">
        <v>9368</v>
      </c>
      <c r="E5352" t="s">
        <v>9369</v>
      </c>
    </row>
    <row r="5353" spans="1:6">
      <c r="A5353" t="s">
        <v>20452</v>
      </c>
      <c r="B5353" t="s">
        <v>21323</v>
      </c>
      <c r="C5353" t="s">
        <v>9367</v>
      </c>
      <c r="E5353" t="s">
        <v>3157</v>
      </c>
    </row>
    <row r="5354" spans="1:6">
      <c r="A5354" t="s">
        <v>3640</v>
      </c>
      <c r="B5354" t="s">
        <v>21325</v>
      </c>
      <c r="C5354" t="s">
        <v>3641</v>
      </c>
      <c r="E5354" t="s">
        <v>3554</v>
      </c>
    </row>
    <row r="5355" spans="1:6">
      <c r="A5355" t="s">
        <v>9922</v>
      </c>
      <c r="B5355" t="s">
        <v>21577</v>
      </c>
      <c r="C5355" t="s">
        <v>9923</v>
      </c>
      <c r="E5355" t="s">
        <v>9924</v>
      </c>
      <c r="F5355" t="s">
        <v>9925</v>
      </c>
    </row>
    <row r="5356" spans="1:6">
      <c r="A5356" t="s">
        <v>11290</v>
      </c>
      <c r="B5356" t="s">
        <v>21605</v>
      </c>
      <c r="C5356" t="s">
        <v>9923</v>
      </c>
      <c r="E5356" t="s">
        <v>11161</v>
      </c>
    </row>
    <row r="5357" spans="1:6">
      <c r="A5357" t="s">
        <v>21027</v>
      </c>
      <c r="B5357" t="s">
        <v>21350</v>
      </c>
      <c r="C5357" t="s">
        <v>2917</v>
      </c>
      <c r="E5357" t="s">
        <v>21028</v>
      </c>
    </row>
    <row r="5358" spans="1:6">
      <c r="A5358" t="s">
        <v>12059</v>
      </c>
      <c r="B5358" t="s">
        <v>21332</v>
      </c>
      <c r="C5358" t="s">
        <v>2917</v>
      </c>
      <c r="E5358" t="s">
        <v>12060</v>
      </c>
    </row>
    <row r="5359" spans="1:6">
      <c r="A5359" t="s">
        <v>2916</v>
      </c>
      <c r="B5359" t="s">
        <v>21646</v>
      </c>
      <c r="C5359" t="s">
        <v>2917</v>
      </c>
      <c r="D5359" t="s">
        <v>2918</v>
      </c>
      <c r="E5359" t="s">
        <v>2919</v>
      </c>
    </row>
    <row r="5360" spans="1:6">
      <c r="A5360" t="s">
        <v>6230</v>
      </c>
      <c r="B5360" t="s">
        <v>21451</v>
      </c>
      <c r="C5360" t="s">
        <v>6231</v>
      </c>
      <c r="D5360" t="s">
        <v>2886</v>
      </c>
      <c r="E5360" t="s">
        <v>6232</v>
      </c>
      <c r="F5360" t="s">
        <v>6233</v>
      </c>
    </row>
    <row r="5361" spans="1:7">
      <c r="A5361" t="s">
        <v>8511</v>
      </c>
      <c r="B5361" t="s">
        <v>21329</v>
      </c>
      <c r="C5361" t="s">
        <v>6231</v>
      </c>
      <c r="E5361" t="s">
        <v>8512</v>
      </c>
    </row>
    <row r="5362" spans="1:7">
      <c r="A5362" t="s">
        <v>19023</v>
      </c>
      <c r="B5362" t="s">
        <v>21335</v>
      </c>
      <c r="C5362" t="s">
        <v>19024</v>
      </c>
      <c r="E5362" t="s">
        <v>1100</v>
      </c>
    </row>
    <row r="5363" spans="1:7">
      <c r="A5363" t="s">
        <v>10603</v>
      </c>
      <c r="B5363" t="s">
        <v>21599</v>
      </c>
      <c r="C5363" t="s">
        <v>10604</v>
      </c>
      <c r="D5363" t="s">
        <v>10605</v>
      </c>
      <c r="E5363" t="s">
        <v>10606</v>
      </c>
      <c r="F5363" t="s">
        <v>10607</v>
      </c>
    </row>
    <row r="5364" spans="1:7">
      <c r="A5364" t="s">
        <v>17258</v>
      </c>
      <c r="B5364" t="s">
        <v>21333</v>
      </c>
      <c r="C5364" t="s">
        <v>17259</v>
      </c>
      <c r="D5364" t="s">
        <v>56</v>
      </c>
      <c r="E5364" t="s">
        <v>17260</v>
      </c>
    </row>
    <row r="5365" spans="1:7">
      <c r="A5365" t="s">
        <v>17287</v>
      </c>
      <c r="B5365" t="s">
        <v>21333</v>
      </c>
      <c r="C5365" t="s">
        <v>17259</v>
      </c>
      <c r="D5365" t="s">
        <v>17288</v>
      </c>
      <c r="E5365" t="s">
        <v>17289</v>
      </c>
      <c r="F5365" t="s">
        <v>17290</v>
      </c>
    </row>
    <row r="5366" spans="1:7">
      <c r="A5366" t="s">
        <v>18134</v>
      </c>
      <c r="B5366" t="s">
        <v>21334</v>
      </c>
      <c r="C5366" t="s">
        <v>17259</v>
      </c>
      <c r="D5366" t="s">
        <v>18126</v>
      </c>
      <c r="E5366" t="s">
        <v>17945</v>
      </c>
    </row>
    <row r="5367" spans="1:7">
      <c r="A5367" t="s">
        <v>8631</v>
      </c>
      <c r="B5367" t="s">
        <v>21329</v>
      </c>
      <c r="C5367" t="s">
        <v>8632</v>
      </c>
      <c r="D5367" t="s">
        <v>178</v>
      </c>
      <c r="E5367" t="s">
        <v>8455</v>
      </c>
    </row>
    <row r="5368" spans="1:7">
      <c r="A5368" t="s">
        <v>10142</v>
      </c>
      <c r="B5368" t="s">
        <v>21588</v>
      </c>
      <c r="C5368" t="s">
        <v>8632</v>
      </c>
      <c r="D5368" t="s">
        <v>10143</v>
      </c>
      <c r="E5368" t="s">
        <v>10144</v>
      </c>
      <c r="F5368" t="s">
        <v>10145</v>
      </c>
    </row>
    <row r="5369" spans="1:7">
      <c r="A5369" t="s">
        <v>242</v>
      </c>
      <c r="B5369" t="s">
        <v>21553</v>
      </c>
      <c r="C5369" t="s">
        <v>243</v>
      </c>
      <c r="E5369" t="s">
        <v>244</v>
      </c>
      <c r="F5369" t="s">
        <v>245</v>
      </c>
    </row>
    <row r="5370" spans="1:7">
      <c r="A5370" t="s">
        <v>8423</v>
      </c>
      <c r="B5370" t="s">
        <v>21329</v>
      </c>
      <c r="C5370" t="s">
        <v>8424</v>
      </c>
      <c r="E5370" t="s">
        <v>8425</v>
      </c>
    </row>
    <row r="5371" spans="1:7">
      <c r="A5371" t="s">
        <v>8013</v>
      </c>
      <c r="B5371" t="s">
        <v>21530</v>
      </c>
      <c r="C5371" t="s">
        <v>8014</v>
      </c>
      <c r="D5371" t="s">
        <v>8015</v>
      </c>
      <c r="E5371" t="s">
        <v>8016</v>
      </c>
      <c r="F5371" t="s">
        <v>8017</v>
      </c>
    </row>
    <row r="5372" spans="1:7">
      <c r="A5372" t="s">
        <v>11159</v>
      </c>
      <c r="B5372" t="s">
        <v>21605</v>
      </c>
      <c r="C5372" t="s">
        <v>11160</v>
      </c>
      <c r="E5372" t="s">
        <v>11161</v>
      </c>
    </row>
    <row r="5373" spans="1:7">
      <c r="A5373" t="s">
        <v>12993</v>
      </c>
      <c r="B5373" t="s">
        <v>21628</v>
      </c>
      <c r="C5373" t="s">
        <v>12994</v>
      </c>
      <c r="D5373" t="s">
        <v>12995</v>
      </c>
      <c r="E5373" t="s">
        <v>12996</v>
      </c>
      <c r="F5373" t="s">
        <v>12997</v>
      </c>
      <c r="G5373" t="s">
        <v>12998</v>
      </c>
    </row>
    <row r="5374" spans="1:7">
      <c r="A5374" t="s">
        <v>7776</v>
      </c>
      <c r="B5374" t="s">
        <v>21519</v>
      </c>
      <c r="C5374" t="s">
        <v>2901</v>
      </c>
      <c r="E5374" t="s">
        <v>7777</v>
      </c>
    </row>
    <row r="5375" spans="1:7">
      <c r="A5375" t="s">
        <v>2900</v>
      </c>
      <c r="B5375" t="s">
        <v>21646</v>
      </c>
      <c r="C5375" t="s">
        <v>2901</v>
      </c>
      <c r="D5375" t="s">
        <v>2902</v>
      </c>
      <c r="E5375" t="s">
        <v>2903</v>
      </c>
    </row>
    <row r="5376" spans="1:7">
      <c r="A5376" t="s">
        <v>9694</v>
      </c>
      <c r="B5376" t="s">
        <v>21329</v>
      </c>
      <c r="C5376" t="s">
        <v>2800</v>
      </c>
      <c r="E5376" t="s">
        <v>9695</v>
      </c>
    </row>
    <row r="5377" spans="1:6">
      <c r="A5377" t="s">
        <v>2799</v>
      </c>
      <c r="B5377" t="s">
        <v>21336</v>
      </c>
      <c r="C5377" t="s">
        <v>2800</v>
      </c>
      <c r="D5377" t="s">
        <v>2801</v>
      </c>
      <c r="E5377" t="s">
        <v>2802</v>
      </c>
      <c r="F5377" t="s">
        <v>2803</v>
      </c>
    </row>
    <row r="5378" spans="1:6">
      <c r="A5378" t="s">
        <v>21038</v>
      </c>
      <c r="B5378" t="s">
        <v>21350</v>
      </c>
      <c r="C5378" t="s">
        <v>9530</v>
      </c>
      <c r="E5378" t="s">
        <v>21039</v>
      </c>
    </row>
    <row r="5379" spans="1:6">
      <c r="A5379" t="s">
        <v>9529</v>
      </c>
      <c r="B5379" t="s">
        <v>21329</v>
      </c>
      <c r="C5379" t="s">
        <v>9530</v>
      </c>
      <c r="E5379" t="s">
        <v>9505</v>
      </c>
    </row>
    <row r="5380" spans="1:6">
      <c r="A5380" t="s">
        <v>9538</v>
      </c>
      <c r="B5380" t="s">
        <v>21329</v>
      </c>
      <c r="C5380" t="s">
        <v>9539</v>
      </c>
      <c r="E5380" t="s">
        <v>9540</v>
      </c>
    </row>
    <row r="5381" spans="1:6">
      <c r="A5381" t="s">
        <v>7384</v>
      </c>
      <c r="B5381" t="s">
        <v>21507</v>
      </c>
      <c r="C5381" t="s">
        <v>7385</v>
      </c>
      <c r="D5381" t="s">
        <v>7386</v>
      </c>
      <c r="E5381" t="s">
        <v>7387</v>
      </c>
      <c r="F5381" t="s">
        <v>7388</v>
      </c>
    </row>
    <row r="5382" spans="1:6">
      <c r="A5382" t="s">
        <v>18480</v>
      </c>
      <c r="B5382" t="s">
        <v>21335</v>
      </c>
      <c r="C5382" t="s">
        <v>7385</v>
      </c>
      <c r="E5382" t="s">
        <v>18345</v>
      </c>
    </row>
    <row r="5383" spans="1:6">
      <c r="A5383" t="s">
        <v>3486</v>
      </c>
      <c r="B5383" t="s">
        <v>21325</v>
      </c>
      <c r="C5383" t="s">
        <v>3487</v>
      </c>
      <c r="E5383" t="s">
        <v>3488</v>
      </c>
    </row>
    <row r="5384" spans="1:6">
      <c r="A5384" t="s">
        <v>3940</v>
      </c>
      <c r="B5384" t="s">
        <v>21325</v>
      </c>
      <c r="C5384" t="s">
        <v>3487</v>
      </c>
      <c r="E5384" t="s">
        <v>3941</v>
      </c>
    </row>
    <row r="5385" spans="1:6">
      <c r="A5385" t="s">
        <v>6070</v>
      </c>
      <c r="B5385" t="s">
        <v>21451</v>
      </c>
      <c r="C5385" t="s">
        <v>3487</v>
      </c>
      <c r="D5385" t="s">
        <v>6071</v>
      </c>
      <c r="E5385" t="s">
        <v>6072</v>
      </c>
      <c r="F5385" t="s">
        <v>6073</v>
      </c>
    </row>
    <row r="5386" spans="1:6">
      <c r="A5386" t="s">
        <v>6913</v>
      </c>
      <c r="B5386" t="s">
        <v>21327</v>
      </c>
      <c r="C5386" t="s">
        <v>3487</v>
      </c>
      <c r="E5386" t="s">
        <v>6914</v>
      </c>
    </row>
    <row r="5387" spans="1:6">
      <c r="A5387" t="s">
        <v>7355</v>
      </c>
      <c r="B5387" t="s">
        <v>21507</v>
      </c>
      <c r="C5387" t="s">
        <v>7356</v>
      </c>
      <c r="E5387" t="s">
        <v>7357</v>
      </c>
      <c r="F5387" t="s">
        <v>7358</v>
      </c>
    </row>
    <row r="5388" spans="1:6">
      <c r="A5388" t="s">
        <v>9111</v>
      </c>
      <c r="B5388" t="s">
        <v>21329</v>
      </c>
      <c r="C5388" t="s">
        <v>7356</v>
      </c>
      <c r="D5388" t="s">
        <v>4196</v>
      </c>
      <c r="E5388" t="s">
        <v>9112</v>
      </c>
    </row>
    <row r="5389" spans="1:6">
      <c r="A5389" t="s">
        <v>10958</v>
      </c>
      <c r="B5389" t="s">
        <v>21601</v>
      </c>
      <c r="C5389" t="s">
        <v>10959</v>
      </c>
      <c r="D5389" t="s">
        <v>178</v>
      </c>
      <c r="E5389" t="s">
        <v>10960</v>
      </c>
    </row>
    <row r="5390" spans="1:6">
      <c r="A5390" t="s">
        <v>19560</v>
      </c>
      <c r="B5390" t="s">
        <v>21335</v>
      </c>
      <c r="C5390" t="s">
        <v>19561</v>
      </c>
      <c r="E5390" t="s">
        <v>18323</v>
      </c>
    </row>
    <row r="5391" spans="1:6">
      <c r="A5391" t="s">
        <v>3441</v>
      </c>
      <c r="B5391" t="s">
        <v>21325</v>
      </c>
      <c r="C5391" t="s">
        <v>3442</v>
      </c>
      <c r="E5391" t="s">
        <v>3443</v>
      </c>
    </row>
    <row r="5392" spans="1:6">
      <c r="A5392" t="s">
        <v>12867</v>
      </c>
      <c r="B5392" t="s">
        <v>21625</v>
      </c>
      <c r="C5392" t="s">
        <v>3442</v>
      </c>
      <c r="D5392" t="s">
        <v>86</v>
      </c>
      <c r="E5392" t="s">
        <v>12868</v>
      </c>
    </row>
    <row r="5393" spans="1:6">
      <c r="A5393" t="s">
        <v>961</v>
      </c>
      <c r="B5393" t="s">
        <v>21330</v>
      </c>
      <c r="C5393" t="s">
        <v>962</v>
      </c>
      <c r="D5393" t="s">
        <v>898</v>
      </c>
      <c r="E5393" t="s">
        <v>963</v>
      </c>
      <c r="F5393" t="s">
        <v>964</v>
      </c>
    </row>
    <row r="5394" spans="1:6">
      <c r="A5394" t="s">
        <v>6158</v>
      </c>
      <c r="B5394" t="s">
        <v>21451</v>
      </c>
      <c r="C5394" t="s">
        <v>6159</v>
      </c>
      <c r="D5394" t="s">
        <v>6160</v>
      </c>
      <c r="E5394" t="s">
        <v>6161</v>
      </c>
      <c r="F5394" t="s">
        <v>6162</v>
      </c>
    </row>
    <row r="5395" spans="1:6">
      <c r="A5395" t="s">
        <v>6875</v>
      </c>
      <c r="B5395" t="s">
        <v>21493</v>
      </c>
      <c r="C5395" t="s">
        <v>6159</v>
      </c>
      <c r="D5395" t="s">
        <v>86</v>
      </c>
      <c r="E5395" t="s">
        <v>6876</v>
      </c>
    </row>
    <row r="5396" spans="1:6">
      <c r="A5396" t="s">
        <v>19055</v>
      </c>
      <c r="B5396" t="s">
        <v>21335</v>
      </c>
      <c r="C5396" t="s">
        <v>6159</v>
      </c>
      <c r="E5396" t="s">
        <v>18252</v>
      </c>
    </row>
    <row r="5397" spans="1:6">
      <c r="A5397" t="s">
        <v>8801</v>
      </c>
      <c r="B5397" t="s">
        <v>21329</v>
      </c>
      <c r="C5397" t="s">
        <v>8802</v>
      </c>
      <c r="D5397" t="s">
        <v>2141</v>
      </c>
      <c r="E5397" t="s">
        <v>8559</v>
      </c>
    </row>
    <row r="5398" spans="1:6">
      <c r="A5398" t="s">
        <v>9485</v>
      </c>
      <c r="B5398" t="s">
        <v>21329</v>
      </c>
      <c r="C5398" t="s">
        <v>3120</v>
      </c>
      <c r="E5398" t="s">
        <v>9486</v>
      </c>
      <c r="F5398" t="s">
        <v>3122</v>
      </c>
    </row>
    <row r="5399" spans="1:6">
      <c r="A5399" t="s">
        <v>3119</v>
      </c>
      <c r="B5399" t="s">
        <v>21325</v>
      </c>
      <c r="C5399" t="s">
        <v>3120</v>
      </c>
      <c r="E5399" t="s">
        <v>3121</v>
      </c>
      <c r="F5399" t="s">
        <v>3122</v>
      </c>
    </row>
    <row r="5400" spans="1:6">
      <c r="A5400" t="s">
        <v>11312</v>
      </c>
      <c r="B5400" t="s">
        <v>21605</v>
      </c>
      <c r="C5400" t="s">
        <v>11313</v>
      </c>
      <c r="E5400" t="s">
        <v>11161</v>
      </c>
    </row>
    <row r="5401" spans="1:6">
      <c r="A5401" t="s">
        <v>12940</v>
      </c>
      <c r="B5401" t="s">
        <v>21628</v>
      </c>
      <c r="C5401" t="s">
        <v>12941</v>
      </c>
      <c r="E5401" t="s">
        <v>12942</v>
      </c>
    </row>
    <row r="5402" spans="1:6">
      <c r="A5402" t="s">
        <v>20475</v>
      </c>
      <c r="B5402" t="s">
        <v>21323</v>
      </c>
      <c r="C5402" t="s">
        <v>12941</v>
      </c>
      <c r="E5402" t="s">
        <v>3157</v>
      </c>
    </row>
    <row r="5403" spans="1:6">
      <c r="A5403" t="s">
        <v>10547</v>
      </c>
      <c r="B5403" t="s">
        <v>21597</v>
      </c>
      <c r="C5403" t="s">
        <v>2789</v>
      </c>
      <c r="D5403" t="s">
        <v>86</v>
      </c>
      <c r="E5403" t="s">
        <v>2790</v>
      </c>
    </row>
    <row r="5404" spans="1:6">
      <c r="A5404" t="s">
        <v>9194</v>
      </c>
      <c r="B5404" t="s">
        <v>21329</v>
      </c>
      <c r="C5404" t="s">
        <v>9195</v>
      </c>
      <c r="D5404" t="s">
        <v>4196</v>
      </c>
      <c r="E5404" t="s">
        <v>9196</v>
      </c>
    </row>
    <row r="5405" spans="1:6">
      <c r="A5405" t="s">
        <v>18042</v>
      </c>
      <c r="B5405" t="s">
        <v>21334</v>
      </c>
      <c r="C5405" t="s">
        <v>9195</v>
      </c>
      <c r="D5405" t="s">
        <v>18043</v>
      </c>
      <c r="E5405" t="s">
        <v>18044</v>
      </c>
      <c r="F5405" t="s">
        <v>18045</v>
      </c>
    </row>
    <row r="5406" spans="1:6">
      <c r="A5406" t="s">
        <v>5430</v>
      </c>
      <c r="B5406" t="s">
        <v>21326</v>
      </c>
      <c r="C5406" t="s">
        <v>5431</v>
      </c>
      <c r="E5406" t="s">
        <v>5432</v>
      </c>
    </row>
    <row r="5407" spans="1:6">
      <c r="A5407" t="s">
        <v>10122</v>
      </c>
      <c r="B5407" t="s">
        <v>21583</v>
      </c>
      <c r="C5407" t="s">
        <v>5431</v>
      </c>
      <c r="E5407" t="s">
        <v>10123</v>
      </c>
    </row>
    <row r="5408" spans="1:6">
      <c r="A5408" t="s">
        <v>5313</v>
      </c>
      <c r="B5408" t="s">
        <v>21411</v>
      </c>
      <c r="C5408" t="s">
        <v>5314</v>
      </c>
      <c r="D5408" t="s">
        <v>113</v>
      </c>
      <c r="E5408" t="s">
        <v>5315</v>
      </c>
      <c r="F5408" t="s">
        <v>5316</v>
      </c>
    </row>
    <row r="5409" spans="1:6">
      <c r="A5409" t="s">
        <v>5423</v>
      </c>
      <c r="B5409" t="s">
        <v>21326</v>
      </c>
      <c r="C5409" t="s">
        <v>5314</v>
      </c>
      <c r="E5409" t="s">
        <v>5424</v>
      </c>
    </row>
    <row r="5410" spans="1:6">
      <c r="A5410" t="s">
        <v>7433</v>
      </c>
      <c r="B5410" t="s">
        <v>21507</v>
      </c>
      <c r="C5410" t="s">
        <v>7434</v>
      </c>
      <c r="E5410" t="s">
        <v>7435</v>
      </c>
    </row>
    <row r="5411" spans="1:6">
      <c r="A5411" t="s">
        <v>3719</v>
      </c>
      <c r="B5411" t="s">
        <v>21325</v>
      </c>
      <c r="C5411" t="s">
        <v>3720</v>
      </c>
      <c r="D5411" t="s">
        <v>1621</v>
      </c>
      <c r="E5411" t="s">
        <v>3721</v>
      </c>
    </row>
    <row r="5412" spans="1:6">
      <c r="A5412" t="s">
        <v>12864</v>
      </c>
      <c r="B5412" t="s">
        <v>21625</v>
      </c>
      <c r="C5412" t="s">
        <v>3720</v>
      </c>
      <c r="D5412" t="s">
        <v>86</v>
      </c>
      <c r="E5412" t="s">
        <v>12865</v>
      </c>
    </row>
    <row r="5413" spans="1:6">
      <c r="A5413" t="s">
        <v>5336</v>
      </c>
      <c r="B5413" t="s">
        <v>21326</v>
      </c>
      <c r="C5413" t="s">
        <v>5337</v>
      </c>
      <c r="D5413" t="s">
        <v>5338</v>
      </c>
      <c r="E5413" t="s">
        <v>5339</v>
      </c>
    </row>
    <row r="5414" spans="1:6">
      <c r="A5414" t="s">
        <v>8813</v>
      </c>
      <c r="B5414" t="s">
        <v>21329</v>
      </c>
      <c r="C5414" t="s">
        <v>5337</v>
      </c>
      <c r="D5414" t="s">
        <v>86</v>
      </c>
      <c r="E5414" t="s">
        <v>8814</v>
      </c>
      <c r="F5414" t="s">
        <v>8815</v>
      </c>
    </row>
    <row r="5415" spans="1:6">
      <c r="A5415" t="s">
        <v>10503</v>
      </c>
      <c r="B5415" t="s">
        <v>21595</v>
      </c>
      <c r="C5415" t="s">
        <v>5337</v>
      </c>
      <c r="E5415" t="s">
        <v>10504</v>
      </c>
    </row>
    <row r="5416" spans="1:6">
      <c r="A5416" t="s">
        <v>13949</v>
      </c>
      <c r="B5416" t="s">
        <v>21628</v>
      </c>
      <c r="C5416" t="s">
        <v>5337</v>
      </c>
      <c r="E5416" t="s">
        <v>13950</v>
      </c>
    </row>
    <row r="5417" spans="1:6">
      <c r="A5417" t="s">
        <v>5277</v>
      </c>
      <c r="B5417" t="s">
        <v>21326</v>
      </c>
      <c r="C5417" t="s">
        <v>212</v>
      </c>
      <c r="D5417" t="s">
        <v>163</v>
      </c>
      <c r="E5417" t="s">
        <v>5278</v>
      </c>
      <c r="F5417" t="s">
        <v>5279</v>
      </c>
    </row>
    <row r="5418" spans="1:6">
      <c r="A5418" t="s">
        <v>5924</v>
      </c>
      <c r="B5418" t="s">
        <v>21435</v>
      </c>
      <c r="C5418" t="s">
        <v>212</v>
      </c>
      <c r="E5418" t="s">
        <v>213</v>
      </c>
      <c r="F5418" t="s">
        <v>214</v>
      </c>
    </row>
    <row r="5419" spans="1:6">
      <c r="A5419" t="s">
        <v>9012</v>
      </c>
      <c r="B5419" t="s">
        <v>21329</v>
      </c>
      <c r="C5419" t="s">
        <v>9013</v>
      </c>
      <c r="E5419" t="s">
        <v>9014</v>
      </c>
    </row>
    <row r="5420" spans="1:6">
      <c r="A5420" t="s">
        <v>6156</v>
      </c>
      <c r="B5420" t="s">
        <v>21451</v>
      </c>
      <c r="C5420" t="s">
        <v>6157</v>
      </c>
      <c r="D5420" t="s">
        <v>4280</v>
      </c>
      <c r="E5420" t="s">
        <v>6149</v>
      </c>
    </row>
    <row r="5421" spans="1:6">
      <c r="A5421" t="s">
        <v>13969</v>
      </c>
      <c r="B5421" t="s">
        <v>21631</v>
      </c>
      <c r="C5421" t="s">
        <v>6157</v>
      </c>
      <c r="E5421" t="s">
        <v>13970</v>
      </c>
      <c r="F5421" t="s">
        <v>13971</v>
      </c>
    </row>
    <row r="5422" spans="1:6">
      <c r="A5422" t="s">
        <v>5992</v>
      </c>
      <c r="B5422" t="s">
        <v>21455</v>
      </c>
      <c r="C5422" t="s">
        <v>2562</v>
      </c>
      <c r="D5422" t="s">
        <v>2563</v>
      </c>
      <c r="E5422" t="s">
        <v>2564</v>
      </c>
    </row>
    <row r="5423" spans="1:6">
      <c r="A5423" t="s">
        <v>9302</v>
      </c>
      <c r="B5423" t="s">
        <v>21329</v>
      </c>
      <c r="C5423" t="s">
        <v>2562</v>
      </c>
      <c r="D5423" t="s">
        <v>113</v>
      </c>
      <c r="E5423" t="s">
        <v>9303</v>
      </c>
      <c r="F5423" t="s">
        <v>9304</v>
      </c>
    </row>
    <row r="5424" spans="1:6">
      <c r="A5424" t="s">
        <v>13811</v>
      </c>
      <c r="B5424" t="s">
        <v>21628</v>
      </c>
      <c r="C5424" t="s">
        <v>13812</v>
      </c>
      <c r="E5424" t="s">
        <v>13813</v>
      </c>
    </row>
    <row r="5425" spans="1:6">
      <c r="A5425" t="s">
        <v>6011</v>
      </c>
      <c r="B5425" t="s">
        <v>21451</v>
      </c>
      <c r="C5425" t="s">
        <v>6012</v>
      </c>
      <c r="D5425" t="s">
        <v>5694</v>
      </c>
      <c r="E5425" t="s">
        <v>6013</v>
      </c>
      <c r="F5425" t="s">
        <v>6014</v>
      </c>
    </row>
    <row r="5426" spans="1:6">
      <c r="A5426" t="s">
        <v>8679</v>
      </c>
      <c r="B5426" t="s">
        <v>21329</v>
      </c>
      <c r="C5426" t="s">
        <v>6012</v>
      </c>
      <c r="D5426" t="s">
        <v>898</v>
      </c>
      <c r="E5426" t="s">
        <v>8680</v>
      </c>
      <c r="F5426" t="s">
        <v>8681</v>
      </c>
    </row>
    <row r="5427" spans="1:6">
      <c r="A5427" t="s">
        <v>20912</v>
      </c>
      <c r="B5427" t="s">
        <v>21350</v>
      </c>
      <c r="C5427" t="s">
        <v>20913</v>
      </c>
      <c r="D5427" t="s">
        <v>113</v>
      </c>
      <c r="E5427" t="s">
        <v>20914</v>
      </c>
      <c r="F5427" t="s">
        <v>20915</v>
      </c>
    </row>
    <row r="5428" spans="1:6">
      <c r="A5428" t="s">
        <v>11299</v>
      </c>
      <c r="B5428" t="s">
        <v>21605</v>
      </c>
      <c r="C5428" t="s">
        <v>11300</v>
      </c>
      <c r="E5428" t="s">
        <v>11161</v>
      </c>
    </row>
    <row r="5429" spans="1:6">
      <c r="A5429" t="s">
        <v>13696</v>
      </c>
      <c r="B5429" t="s">
        <v>21628</v>
      </c>
      <c r="C5429" t="s">
        <v>13697</v>
      </c>
      <c r="E5429" t="s">
        <v>13698</v>
      </c>
    </row>
    <row r="5430" spans="1:6">
      <c r="A5430" t="s">
        <v>8257</v>
      </c>
      <c r="B5430" t="s">
        <v>21532</v>
      </c>
      <c r="C5430" t="s">
        <v>8258</v>
      </c>
      <c r="E5430" t="s">
        <v>8259</v>
      </c>
    </row>
    <row r="5431" spans="1:6">
      <c r="A5431" t="s">
        <v>6268</v>
      </c>
      <c r="B5431" t="s">
        <v>21451</v>
      </c>
      <c r="C5431" t="s">
        <v>222</v>
      </c>
      <c r="E5431" t="s">
        <v>6269</v>
      </c>
    </row>
    <row r="5432" spans="1:6">
      <c r="A5432" t="s">
        <v>8144</v>
      </c>
      <c r="B5432" t="s">
        <v>21532</v>
      </c>
      <c r="C5432" t="s">
        <v>222</v>
      </c>
      <c r="E5432" t="s">
        <v>8145</v>
      </c>
    </row>
    <row r="5433" spans="1:6">
      <c r="A5433" t="s">
        <v>8241</v>
      </c>
      <c r="B5433" t="s">
        <v>21532</v>
      </c>
      <c r="C5433" t="s">
        <v>222</v>
      </c>
      <c r="E5433" t="s">
        <v>8242</v>
      </c>
    </row>
    <row r="5434" spans="1:6">
      <c r="A5434" t="s">
        <v>221</v>
      </c>
      <c r="B5434" t="s">
        <v>21553</v>
      </c>
      <c r="C5434" t="s">
        <v>222</v>
      </c>
      <c r="D5434" t="s">
        <v>223</v>
      </c>
      <c r="E5434" t="s">
        <v>224</v>
      </c>
    </row>
    <row r="5435" spans="1:6">
      <c r="A5435" t="s">
        <v>2768</v>
      </c>
      <c r="B5435" t="s">
        <v>21336</v>
      </c>
      <c r="C5435" t="s">
        <v>222</v>
      </c>
      <c r="E5435" t="s">
        <v>2769</v>
      </c>
      <c r="F5435" t="s">
        <v>2770</v>
      </c>
    </row>
    <row r="5436" spans="1:6">
      <c r="A5436" t="s">
        <v>8197</v>
      </c>
      <c r="B5436" t="s">
        <v>21532</v>
      </c>
      <c r="C5436" t="s">
        <v>8198</v>
      </c>
      <c r="E5436" t="s">
        <v>8199</v>
      </c>
    </row>
    <row r="5437" spans="1:6">
      <c r="A5437" t="s">
        <v>4079</v>
      </c>
      <c r="B5437" t="s">
        <v>21325</v>
      </c>
      <c r="C5437" t="s">
        <v>2550</v>
      </c>
      <c r="E5437" t="s">
        <v>4080</v>
      </c>
    </row>
    <row r="5438" spans="1:6">
      <c r="A5438" t="s">
        <v>5241</v>
      </c>
      <c r="B5438" t="s">
        <v>21410</v>
      </c>
      <c r="C5438" t="s">
        <v>2550</v>
      </c>
      <c r="D5438" t="s">
        <v>5223</v>
      </c>
      <c r="E5438" t="s">
        <v>5242</v>
      </c>
      <c r="F5438" t="s">
        <v>5243</v>
      </c>
    </row>
    <row r="5439" spans="1:6">
      <c r="A5439" t="s">
        <v>5559</v>
      </c>
      <c r="B5439" t="s">
        <v>21326</v>
      </c>
      <c r="C5439" t="s">
        <v>2550</v>
      </c>
      <c r="E5439" t="s">
        <v>5560</v>
      </c>
      <c r="F5439" t="s">
        <v>5561</v>
      </c>
    </row>
    <row r="5440" spans="1:6">
      <c r="A5440" t="s">
        <v>6148</v>
      </c>
      <c r="B5440" t="s">
        <v>21451</v>
      </c>
      <c r="C5440" t="s">
        <v>2550</v>
      </c>
      <c r="D5440" t="s">
        <v>4280</v>
      </c>
      <c r="E5440" t="s">
        <v>6149</v>
      </c>
    </row>
    <row r="5441" spans="1:6">
      <c r="A5441" t="s">
        <v>9410</v>
      </c>
      <c r="B5441" t="s">
        <v>21329</v>
      </c>
      <c r="C5441" t="s">
        <v>2550</v>
      </c>
      <c r="E5441" t="s">
        <v>9411</v>
      </c>
    </row>
    <row r="5442" spans="1:6">
      <c r="A5442" t="s">
        <v>2549</v>
      </c>
      <c r="B5442" t="s">
        <v>21330</v>
      </c>
      <c r="C5442" t="s">
        <v>2550</v>
      </c>
      <c r="E5442" t="s">
        <v>2551</v>
      </c>
    </row>
    <row r="5443" spans="1:6">
      <c r="A5443" t="s">
        <v>3289</v>
      </c>
      <c r="B5443" t="s">
        <v>21325</v>
      </c>
      <c r="C5443" t="s">
        <v>2550</v>
      </c>
      <c r="E5443" t="s">
        <v>3290</v>
      </c>
    </row>
    <row r="5444" spans="1:6">
      <c r="A5444" t="s">
        <v>6339</v>
      </c>
      <c r="B5444" t="s">
        <v>21451</v>
      </c>
      <c r="C5444" t="s">
        <v>6340</v>
      </c>
      <c r="E5444" t="s">
        <v>6341</v>
      </c>
    </row>
    <row r="5445" spans="1:6">
      <c r="A5445" t="s">
        <v>5961</v>
      </c>
      <c r="B5445" t="s">
        <v>21451</v>
      </c>
      <c r="C5445" t="s">
        <v>3212</v>
      </c>
      <c r="D5445" t="s">
        <v>5962</v>
      </c>
      <c r="E5445" t="s">
        <v>5963</v>
      </c>
    </row>
    <row r="5446" spans="1:6">
      <c r="A5446" t="s">
        <v>10825</v>
      </c>
      <c r="B5446" t="s">
        <v>21601</v>
      </c>
      <c r="C5446" t="s">
        <v>3212</v>
      </c>
      <c r="D5446" t="s">
        <v>10826</v>
      </c>
      <c r="E5446" t="s">
        <v>10827</v>
      </c>
      <c r="F5446" t="s">
        <v>10828</v>
      </c>
    </row>
    <row r="5447" spans="1:6">
      <c r="A5447" t="s">
        <v>18063</v>
      </c>
      <c r="B5447" t="s">
        <v>21334</v>
      </c>
      <c r="C5447" t="s">
        <v>3212</v>
      </c>
      <c r="D5447" t="s">
        <v>18064</v>
      </c>
      <c r="E5447" t="s">
        <v>18065</v>
      </c>
      <c r="F5447" t="s">
        <v>18066</v>
      </c>
    </row>
    <row r="5448" spans="1:6">
      <c r="A5448" t="s">
        <v>3211</v>
      </c>
      <c r="B5448" t="s">
        <v>21325</v>
      </c>
      <c r="C5448" t="s">
        <v>3212</v>
      </c>
      <c r="E5448" t="s">
        <v>3213</v>
      </c>
    </row>
    <row r="5449" spans="1:6">
      <c r="A5449" t="s">
        <v>20858</v>
      </c>
      <c r="B5449" t="s">
        <v>21360</v>
      </c>
      <c r="C5449" t="s">
        <v>4279</v>
      </c>
      <c r="D5449" t="s">
        <v>4280</v>
      </c>
      <c r="E5449" t="s">
        <v>4281</v>
      </c>
    </row>
    <row r="5450" spans="1:6">
      <c r="A5450" t="s">
        <v>10019</v>
      </c>
      <c r="B5450" t="s">
        <v>21577</v>
      </c>
      <c r="C5450" t="s">
        <v>4279</v>
      </c>
      <c r="E5450" t="s">
        <v>10020</v>
      </c>
      <c r="F5450" t="s">
        <v>10021</v>
      </c>
    </row>
    <row r="5451" spans="1:6">
      <c r="A5451" t="s">
        <v>4165</v>
      </c>
      <c r="B5451" t="s">
        <v>21325</v>
      </c>
      <c r="C5451" t="s">
        <v>3124</v>
      </c>
      <c r="D5451" t="s">
        <v>733</v>
      </c>
      <c r="E5451" t="s">
        <v>4166</v>
      </c>
    </row>
    <row r="5452" spans="1:6">
      <c r="A5452" t="s">
        <v>3123</v>
      </c>
      <c r="B5452" t="s">
        <v>21325</v>
      </c>
      <c r="C5452" t="s">
        <v>3124</v>
      </c>
      <c r="E5452" t="s">
        <v>3125</v>
      </c>
    </row>
    <row r="5453" spans="1:6">
      <c r="A5453" t="s">
        <v>8914</v>
      </c>
      <c r="B5453" t="s">
        <v>21329</v>
      </c>
      <c r="C5453" t="s">
        <v>8915</v>
      </c>
      <c r="E5453" t="s">
        <v>8916</v>
      </c>
    </row>
    <row r="5454" spans="1:6">
      <c r="A5454" t="s">
        <v>4226</v>
      </c>
      <c r="B5454" t="s">
        <v>21325</v>
      </c>
      <c r="C5454" t="s">
        <v>524</v>
      </c>
      <c r="E5454" t="s">
        <v>4227</v>
      </c>
    </row>
    <row r="5455" spans="1:6">
      <c r="A5455" t="s">
        <v>523</v>
      </c>
      <c r="B5455" t="s">
        <v>21384</v>
      </c>
      <c r="C5455" t="s">
        <v>524</v>
      </c>
      <c r="E5455" t="s">
        <v>525</v>
      </c>
    </row>
    <row r="5456" spans="1:6">
      <c r="A5456" t="s">
        <v>9461</v>
      </c>
      <c r="B5456" t="s">
        <v>21329</v>
      </c>
      <c r="C5456" t="s">
        <v>524</v>
      </c>
      <c r="D5456" t="s">
        <v>5694</v>
      </c>
      <c r="E5456" t="s">
        <v>9462</v>
      </c>
    </row>
    <row r="5457" spans="1:6">
      <c r="A5457" t="s">
        <v>18162</v>
      </c>
      <c r="B5457" t="s">
        <v>21334</v>
      </c>
      <c r="C5457" t="s">
        <v>524</v>
      </c>
      <c r="D5457" t="s">
        <v>18163</v>
      </c>
      <c r="E5457" t="s">
        <v>18164</v>
      </c>
      <c r="F5457" t="s">
        <v>18165</v>
      </c>
    </row>
    <row r="5458" spans="1:6">
      <c r="A5458" t="s">
        <v>18774</v>
      </c>
      <c r="B5458" t="s">
        <v>21335</v>
      </c>
      <c r="C5458" t="s">
        <v>524</v>
      </c>
      <c r="D5458" t="s">
        <v>2209</v>
      </c>
      <c r="E5458" t="s">
        <v>18260</v>
      </c>
    </row>
    <row r="5459" spans="1:6">
      <c r="A5459" t="s">
        <v>3198</v>
      </c>
      <c r="B5459" t="s">
        <v>21325</v>
      </c>
      <c r="C5459" t="s">
        <v>524</v>
      </c>
      <c r="D5459" t="s">
        <v>86</v>
      </c>
      <c r="E5459" t="s">
        <v>3199</v>
      </c>
    </row>
    <row r="5460" spans="1:6">
      <c r="A5460" t="s">
        <v>2939</v>
      </c>
      <c r="B5460" t="s">
        <v>21646</v>
      </c>
      <c r="C5460" t="s">
        <v>2940</v>
      </c>
      <c r="E5460" t="s">
        <v>2941</v>
      </c>
      <c r="F5460" t="s">
        <v>2942</v>
      </c>
    </row>
    <row r="5461" spans="1:6">
      <c r="A5461" t="s">
        <v>5221</v>
      </c>
      <c r="B5461" t="s">
        <v>21410</v>
      </c>
      <c r="C5461" t="s">
        <v>5222</v>
      </c>
      <c r="D5461" t="s">
        <v>5223</v>
      </c>
      <c r="E5461" t="s">
        <v>5224</v>
      </c>
      <c r="F5461" t="s">
        <v>5225</v>
      </c>
    </row>
    <row r="5462" spans="1:6">
      <c r="A5462" t="s">
        <v>6206</v>
      </c>
      <c r="B5462" t="s">
        <v>21451</v>
      </c>
      <c r="C5462" t="s">
        <v>5222</v>
      </c>
      <c r="D5462" t="s">
        <v>113</v>
      </c>
      <c r="E5462" t="s">
        <v>6207</v>
      </c>
    </row>
    <row r="5463" spans="1:6">
      <c r="A5463" t="s">
        <v>8169</v>
      </c>
      <c r="B5463" t="s">
        <v>21532</v>
      </c>
      <c r="C5463" t="s">
        <v>5222</v>
      </c>
      <c r="D5463" t="s">
        <v>86</v>
      </c>
      <c r="E5463" t="s">
        <v>8170</v>
      </c>
      <c r="F5463" t="s">
        <v>8171</v>
      </c>
    </row>
    <row r="5464" spans="1:6">
      <c r="A5464" t="s">
        <v>10760</v>
      </c>
      <c r="B5464" t="s">
        <v>21595</v>
      </c>
      <c r="C5464" t="s">
        <v>5222</v>
      </c>
      <c r="D5464" t="s">
        <v>86</v>
      </c>
      <c r="E5464" t="s">
        <v>10761</v>
      </c>
      <c r="F5464" t="s">
        <v>8171</v>
      </c>
    </row>
    <row r="5465" spans="1:6">
      <c r="A5465" t="s">
        <v>5828</v>
      </c>
      <c r="B5465" t="s">
        <v>21428</v>
      </c>
      <c r="C5465" t="s">
        <v>72</v>
      </c>
      <c r="D5465" t="s">
        <v>270</v>
      </c>
      <c r="E5465" t="s">
        <v>74</v>
      </c>
      <c r="F5465" t="s">
        <v>75</v>
      </c>
    </row>
    <row r="5466" spans="1:6">
      <c r="A5466" t="s">
        <v>8475</v>
      </c>
      <c r="B5466" t="s">
        <v>21329</v>
      </c>
      <c r="C5466" t="s">
        <v>72</v>
      </c>
      <c r="E5466" t="s">
        <v>3440</v>
      </c>
    </row>
    <row r="5467" spans="1:6">
      <c r="A5467" t="s">
        <v>10110</v>
      </c>
      <c r="B5467" t="s">
        <v>21583</v>
      </c>
      <c r="C5467" t="s">
        <v>72</v>
      </c>
      <c r="E5467" t="s">
        <v>10111</v>
      </c>
    </row>
    <row r="5468" spans="1:6">
      <c r="A5468" t="s">
        <v>10221</v>
      </c>
      <c r="B5468" t="s">
        <v>21590</v>
      </c>
      <c r="C5468" t="s">
        <v>72</v>
      </c>
      <c r="D5468" t="s">
        <v>163</v>
      </c>
      <c r="E5468" t="s">
        <v>10222</v>
      </c>
      <c r="F5468" t="s">
        <v>75</v>
      </c>
    </row>
    <row r="5469" spans="1:6">
      <c r="A5469" t="s">
        <v>13590</v>
      </c>
      <c r="B5469" t="s">
        <v>21628</v>
      </c>
      <c r="C5469" t="s">
        <v>72</v>
      </c>
      <c r="D5469" t="s">
        <v>13591</v>
      </c>
      <c r="E5469" t="s">
        <v>13592</v>
      </c>
    </row>
    <row r="5470" spans="1:6">
      <c r="A5470" t="s">
        <v>9319</v>
      </c>
      <c r="B5470" t="s">
        <v>21329</v>
      </c>
      <c r="C5470" t="s">
        <v>9320</v>
      </c>
      <c r="D5470" t="s">
        <v>113</v>
      </c>
      <c r="E5470" t="s">
        <v>6207</v>
      </c>
    </row>
    <row r="5471" spans="1:6">
      <c r="A5471" t="s">
        <v>13507</v>
      </c>
      <c r="B5471" t="s">
        <v>21628</v>
      </c>
      <c r="C5471" t="s">
        <v>13508</v>
      </c>
      <c r="E5471" t="s">
        <v>13509</v>
      </c>
    </row>
    <row r="5472" spans="1:6">
      <c r="A5472" t="s">
        <v>20980</v>
      </c>
      <c r="B5472" t="s">
        <v>21370</v>
      </c>
      <c r="C5472" t="s">
        <v>3723</v>
      </c>
      <c r="D5472" t="s">
        <v>163</v>
      </c>
      <c r="E5472" t="s">
        <v>7135</v>
      </c>
      <c r="F5472" t="s">
        <v>7136</v>
      </c>
    </row>
    <row r="5473" spans="1:11">
      <c r="A5473" t="s">
        <v>3722</v>
      </c>
      <c r="B5473" t="s">
        <v>21325</v>
      </c>
      <c r="C5473" t="s">
        <v>3723</v>
      </c>
      <c r="D5473" t="s">
        <v>113</v>
      </c>
      <c r="E5473" t="s">
        <v>3686</v>
      </c>
      <c r="F5473" t="s">
        <v>3724</v>
      </c>
    </row>
    <row r="5474" spans="1:11">
      <c r="A5474" t="s">
        <v>4176</v>
      </c>
      <c r="B5474" t="s">
        <v>21325</v>
      </c>
      <c r="C5474" t="s">
        <v>3723</v>
      </c>
      <c r="E5474" t="s">
        <v>4177</v>
      </c>
    </row>
    <row r="5475" spans="1:11">
      <c r="A5475" t="s">
        <v>8000</v>
      </c>
      <c r="B5475" t="s">
        <v>21529</v>
      </c>
      <c r="C5475" t="s">
        <v>3723</v>
      </c>
      <c r="D5475" t="s">
        <v>163</v>
      </c>
      <c r="E5475" t="s">
        <v>8001</v>
      </c>
      <c r="F5475" t="s">
        <v>8002</v>
      </c>
      <c r="G5475" t="s">
        <v>8003</v>
      </c>
      <c r="H5475" t="s">
        <v>8004</v>
      </c>
      <c r="I5475" t="s">
        <v>8005</v>
      </c>
      <c r="J5475" t="s">
        <v>8006</v>
      </c>
      <c r="K5475" t="s">
        <v>8007</v>
      </c>
    </row>
    <row r="5476" spans="1:11">
      <c r="A5476" t="s">
        <v>8653</v>
      </c>
      <c r="B5476" t="s">
        <v>21329</v>
      </c>
      <c r="C5476" t="s">
        <v>3723</v>
      </c>
      <c r="E5476" t="s">
        <v>8654</v>
      </c>
    </row>
    <row r="5477" spans="1:11">
      <c r="A5477" t="s">
        <v>4298</v>
      </c>
      <c r="B5477" t="s">
        <v>21400</v>
      </c>
      <c r="C5477" t="s">
        <v>4299</v>
      </c>
      <c r="E5477" t="s">
        <v>4300</v>
      </c>
    </row>
    <row r="5478" spans="1:11">
      <c r="A5478" t="s">
        <v>5917</v>
      </c>
      <c r="B5478" t="s">
        <v>21437</v>
      </c>
      <c r="C5478" t="s">
        <v>5918</v>
      </c>
      <c r="D5478" t="s">
        <v>86</v>
      </c>
      <c r="E5478" t="s">
        <v>5919</v>
      </c>
    </row>
    <row r="5479" spans="1:11">
      <c r="A5479" t="s">
        <v>7295</v>
      </c>
      <c r="B5479" t="s">
        <v>21507</v>
      </c>
      <c r="C5479" t="s">
        <v>7296</v>
      </c>
      <c r="D5479" t="s">
        <v>86</v>
      </c>
      <c r="E5479" t="s">
        <v>5919</v>
      </c>
    </row>
    <row r="5480" spans="1:11">
      <c r="A5480" t="s">
        <v>11295</v>
      </c>
      <c r="B5480" t="s">
        <v>21605</v>
      </c>
      <c r="C5480" t="s">
        <v>11296</v>
      </c>
      <c r="E5480" t="s">
        <v>11161</v>
      </c>
    </row>
    <row r="5481" spans="1:11">
      <c r="A5481" t="s">
        <v>19867</v>
      </c>
      <c r="B5481" t="s">
        <v>21335</v>
      </c>
      <c r="C5481" t="s">
        <v>11296</v>
      </c>
      <c r="E5481" t="s">
        <v>18440</v>
      </c>
    </row>
    <row r="5482" spans="1:11">
      <c r="A5482" t="s">
        <v>13433</v>
      </c>
      <c r="B5482" t="s">
        <v>21628</v>
      </c>
      <c r="C5482" t="s">
        <v>13434</v>
      </c>
      <c r="E5482" t="s">
        <v>13435</v>
      </c>
    </row>
    <row r="5483" spans="1:11">
      <c r="A5483" t="s">
        <v>13365</v>
      </c>
      <c r="B5483" t="s">
        <v>21628</v>
      </c>
      <c r="C5483" t="s">
        <v>13366</v>
      </c>
      <c r="E5483" t="s">
        <v>13367</v>
      </c>
    </row>
    <row r="5484" spans="1:11">
      <c r="A5484" t="s">
        <v>5304</v>
      </c>
      <c r="B5484" t="s">
        <v>21326</v>
      </c>
      <c r="C5484" t="s">
        <v>5305</v>
      </c>
      <c r="E5484" t="s">
        <v>5306</v>
      </c>
    </row>
    <row r="5485" spans="1:11">
      <c r="A5485" t="s">
        <v>6319</v>
      </c>
      <c r="B5485" t="s">
        <v>21451</v>
      </c>
      <c r="C5485" t="s">
        <v>5305</v>
      </c>
      <c r="E5485" t="s">
        <v>6320</v>
      </c>
    </row>
    <row r="5486" spans="1:11">
      <c r="A5486" t="s">
        <v>7673</v>
      </c>
      <c r="B5486" t="s">
        <v>21507</v>
      </c>
      <c r="C5486" t="s">
        <v>5305</v>
      </c>
      <c r="D5486" t="s">
        <v>5694</v>
      </c>
      <c r="E5486" t="s">
        <v>7674</v>
      </c>
    </row>
    <row r="5487" spans="1:11">
      <c r="A5487" t="s">
        <v>9709</v>
      </c>
      <c r="B5487" t="s">
        <v>21329</v>
      </c>
      <c r="C5487" t="s">
        <v>5305</v>
      </c>
      <c r="E5487" t="s">
        <v>9167</v>
      </c>
    </row>
    <row r="5488" spans="1:11">
      <c r="A5488" t="s">
        <v>6203</v>
      </c>
      <c r="B5488" t="s">
        <v>21457</v>
      </c>
      <c r="C5488" t="s">
        <v>6204</v>
      </c>
      <c r="D5488" t="s">
        <v>2563</v>
      </c>
      <c r="E5488" t="s">
        <v>6205</v>
      </c>
    </row>
    <row r="5489" spans="1:6">
      <c r="A5489" t="s">
        <v>19068</v>
      </c>
      <c r="B5489" t="s">
        <v>21335</v>
      </c>
      <c r="C5489" t="s">
        <v>19069</v>
      </c>
      <c r="E5489" t="s">
        <v>18293</v>
      </c>
      <c r="F5489" t="s">
        <v>18294</v>
      </c>
    </row>
    <row r="5490" spans="1:6">
      <c r="A5490" t="s">
        <v>6088</v>
      </c>
      <c r="B5490" t="s">
        <v>21451</v>
      </c>
      <c r="C5490" t="s">
        <v>6089</v>
      </c>
      <c r="D5490" t="s">
        <v>86</v>
      </c>
      <c r="E5490" t="s">
        <v>6090</v>
      </c>
    </row>
    <row r="5491" spans="1:6">
      <c r="A5491" t="s">
        <v>7592</v>
      </c>
      <c r="B5491" t="s">
        <v>21507</v>
      </c>
      <c r="C5491" t="s">
        <v>7593</v>
      </c>
      <c r="D5491" t="s">
        <v>7594</v>
      </c>
      <c r="E5491" t="s">
        <v>6090</v>
      </c>
    </row>
    <row r="5492" spans="1:6">
      <c r="A5492" t="s">
        <v>20003</v>
      </c>
      <c r="B5492" t="s">
        <v>21335</v>
      </c>
      <c r="C5492" t="s">
        <v>20004</v>
      </c>
      <c r="E5492" t="s">
        <v>1423</v>
      </c>
    </row>
    <row r="5493" spans="1:6">
      <c r="A5493" t="s">
        <v>5900</v>
      </c>
      <c r="B5493" t="s">
        <v>21435</v>
      </c>
      <c r="C5493" t="s">
        <v>195</v>
      </c>
      <c r="E5493" t="s">
        <v>196</v>
      </c>
      <c r="F5493" t="s">
        <v>197</v>
      </c>
    </row>
    <row r="5494" spans="1:6">
      <c r="A5494" t="s">
        <v>6243</v>
      </c>
      <c r="B5494" t="s">
        <v>21451</v>
      </c>
      <c r="C5494" t="s">
        <v>6244</v>
      </c>
      <c r="E5494" t="s">
        <v>3157</v>
      </c>
    </row>
    <row r="5495" spans="1:6">
      <c r="A5495" t="s">
        <v>20943</v>
      </c>
      <c r="B5495" t="s">
        <v>21350</v>
      </c>
      <c r="C5495" t="s">
        <v>8158</v>
      </c>
      <c r="D5495" t="s">
        <v>766</v>
      </c>
      <c r="E5495" t="s">
        <v>7709</v>
      </c>
      <c r="F5495" t="s">
        <v>20944</v>
      </c>
    </row>
    <row r="5496" spans="1:6">
      <c r="A5496" t="s">
        <v>8157</v>
      </c>
      <c r="B5496" t="s">
        <v>21532</v>
      </c>
      <c r="C5496" t="s">
        <v>8158</v>
      </c>
      <c r="E5496" t="s">
        <v>8159</v>
      </c>
    </row>
    <row r="5497" spans="1:6">
      <c r="A5497" t="s">
        <v>10075</v>
      </c>
      <c r="B5497" t="s">
        <v>21583</v>
      </c>
      <c r="C5497" t="s">
        <v>8158</v>
      </c>
      <c r="E5497" t="s">
        <v>10076</v>
      </c>
      <c r="F5497" t="s">
        <v>10077</v>
      </c>
    </row>
    <row r="5498" spans="1:6">
      <c r="A5498" t="s">
        <v>20766</v>
      </c>
      <c r="B5498" t="s">
        <v>21350</v>
      </c>
      <c r="C5498" t="s">
        <v>20767</v>
      </c>
      <c r="D5498" t="s">
        <v>113</v>
      </c>
      <c r="E5498" t="s">
        <v>20768</v>
      </c>
    </row>
    <row r="5499" spans="1:6">
      <c r="A5499" t="s">
        <v>21216</v>
      </c>
      <c r="B5499" t="s">
        <v>21350</v>
      </c>
      <c r="C5499" t="s">
        <v>20767</v>
      </c>
      <c r="D5499" t="s">
        <v>113</v>
      </c>
      <c r="E5499" t="s">
        <v>21217</v>
      </c>
    </row>
    <row r="5500" spans="1:6">
      <c r="A5500" t="s">
        <v>5287</v>
      </c>
      <c r="B5500" t="s">
        <v>21326</v>
      </c>
      <c r="C5500" t="s">
        <v>5288</v>
      </c>
      <c r="E5500" t="s">
        <v>5289</v>
      </c>
    </row>
    <row r="5501" spans="1:6">
      <c r="A5501" t="s">
        <v>11781</v>
      </c>
      <c r="B5501" t="s">
        <v>21332</v>
      </c>
      <c r="C5501" t="s">
        <v>5288</v>
      </c>
      <c r="E5501" t="s">
        <v>11632</v>
      </c>
    </row>
    <row r="5502" spans="1:6">
      <c r="A5502" t="s">
        <v>7696</v>
      </c>
      <c r="B5502" t="s">
        <v>21507</v>
      </c>
      <c r="C5502" t="s">
        <v>7697</v>
      </c>
      <c r="D5502" t="s">
        <v>86</v>
      </c>
      <c r="E5502" t="s">
        <v>7698</v>
      </c>
    </row>
    <row r="5503" spans="1:6">
      <c r="A5503" t="s">
        <v>3942</v>
      </c>
      <c r="B5503" t="s">
        <v>21325</v>
      </c>
      <c r="C5503" t="s">
        <v>3943</v>
      </c>
      <c r="E5503" t="s">
        <v>3944</v>
      </c>
    </row>
    <row r="5504" spans="1:6">
      <c r="A5504" t="s">
        <v>3888</v>
      </c>
      <c r="B5504" t="s">
        <v>21325</v>
      </c>
      <c r="C5504" t="s">
        <v>3889</v>
      </c>
      <c r="E5504" t="s">
        <v>3890</v>
      </c>
    </row>
    <row r="5505" spans="1:6">
      <c r="A5505" t="s">
        <v>13120</v>
      </c>
      <c r="B5505" t="s">
        <v>21628</v>
      </c>
      <c r="C5505" t="s">
        <v>13121</v>
      </c>
      <c r="D5505" t="s">
        <v>13122</v>
      </c>
      <c r="E5505" t="s">
        <v>13123</v>
      </c>
    </row>
    <row r="5506" spans="1:6">
      <c r="A5506" t="s">
        <v>3883</v>
      </c>
      <c r="B5506" t="s">
        <v>21325</v>
      </c>
      <c r="C5506" t="s">
        <v>3884</v>
      </c>
      <c r="E5506" t="s">
        <v>3554</v>
      </c>
    </row>
    <row r="5507" spans="1:6">
      <c r="A5507" t="s">
        <v>8279</v>
      </c>
      <c r="B5507" t="s">
        <v>21532</v>
      </c>
      <c r="C5507" t="s">
        <v>8280</v>
      </c>
      <c r="E5507" t="s">
        <v>8281</v>
      </c>
    </row>
    <row r="5508" spans="1:6">
      <c r="A5508" t="s">
        <v>3553</v>
      </c>
      <c r="B5508" t="s">
        <v>21325</v>
      </c>
      <c r="C5508" t="s">
        <v>2140</v>
      </c>
      <c r="E5508" t="s">
        <v>3554</v>
      </c>
    </row>
    <row r="5509" spans="1:6">
      <c r="A5509" t="s">
        <v>5402</v>
      </c>
      <c r="B5509" t="s">
        <v>21326</v>
      </c>
      <c r="C5509" t="s">
        <v>2140</v>
      </c>
      <c r="E5509" t="s">
        <v>5403</v>
      </c>
      <c r="F5509" t="s">
        <v>5404</v>
      </c>
    </row>
    <row r="5510" spans="1:6">
      <c r="A5510" t="s">
        <v>6062</v>
      </c>
      <c r="B5510" t="s">
        <v>21461</v>
      </c>
      <c r="C5510" t="s">
        <v>2140</v>
      </c>
      <c r="E5510" t="s">
        <v>6063</v>
      </c>
      <c r="F5510" t="s">
        <v>6064</v>
      </c>
    </row>
    <row r="5511" spans="1:6">
      <c r="A5511" t="s">
        <v>8200</v>
      </c>
      <c r="B5511" t="s">
        <v>21532</v>
      </c>
      <c r="C5511" t="s">
        <v>2140</v>
      </c>
      <c r="E5511" t="s">
        <v>8201</v>
      </c>
    </row>
    <row r="5512" spans="1:6">
      <c r="A5512" t="s">
        <v>9495</v>
      </c>
      <c r="B5512" t="s">
        <v>21329</v>
      </c>
      <c r="C5512" t="s">
        <v>2140</v>
      </c>
      <c r="D5512" t="s">
        <v>5694</v>
      </c>
      <c r="E5512" t="s">
        <v>8491</v>
      </c>
    </row>
    <row r="5513" spans="1:6">
      <c r="A5513" t="s">
        <v>2139</v>
      </c>
      <c r="B5513" t="s">
        <v>21330</v>
      </c>
      <c r="C5513" t="s">
        <v>2140</v>
      </c>
      <c r="D5513" t="s">
        <v>2141</v>
      </c>
      <c r="E5513" t="s">
        <v>2142</v>
      </c>
    </row>
    <row r="5514" spans="1:6">
      <c r="A5514" t="s">
        <v>2596</v>
      </c>
      <c r="B5514" t="s">
        <v>21336</v>
      </c>
      <c r="C5514" t="s">
        <v>2140</v>
      </c>
      <c r="E5514" t="s">
        <v>2597</v>
      </c>
      <c r="F5514" t="s">
        <v>2598</v>
      </c>
    </row>
    <row r="5515" spans="1:6">
      <c r="A5515" t="s">
        <v>11919</v>
      </c>
      <c r="B5515" t="s">
        <v>21332</v>
      </c>
      <c r="C5515" t="s">
        <v>2409</v>
      </c>
      <c r="E5515" t="s">
        <v>11920</v>
      </c>
    </row>
    <row r="5516" spans="1:6">
      <c r="A5516" t="s">
        <v>2408</v>
      </c>
      <c r="B5516" t="s">
        <v>21330</v>
      </c>
      <c r="C5516" t="s">
        <v>2409</v>
      </c>
      <c r="E5516" t="s">
        <v>2308</v>
      </c>
    </row>
    <row r="5517" spans="1:6">
      <c r="A5517" t="s">
        <v>18881</v>
      </c>
      <c r="B5517" t="s">
        <v>21335</v>
      </c>
      <c r="C5517" t="s">
        <v>18882</v>
      </c>
      <c r="E5517" t="s">
        <v>1100</v>
      </c>
    </row>
    <row r="5518" spans="1:6">
      <c r="A5518" t="s">
        <v>8489</v>
      </c>
      <c r="B5518" t="s">
        <v>21329</v>
      </c>
      <c r="C5518" t="s">
        <v>8490</v>
      </c>
      <c r="D5518" t="s">
        <v>5694</v>
      </c>
      <c r="E5518" t="s">
        <v>8491</v>
      </c>
    </row>
    <row r="5519" spans="1:6">
      <c r="A5519" t="s">
        <v>12746</v>
      </c>
      <c r="B5519" t="s">
        <v>21623</v>
      </c>
      <c r="C5519" t="s">
        <v>8490</v>
      </c>
      <c r="E5519" t="s">
        <v>12747</v>
      </c>
    </row>
    <row r="5520" spans="1:6">
      <c r="A5520" t="s">
        <v>6581</v>
      </c>
      <c r="B5520" t="s">
        <v>21484</v>
      </c>
      <c r="C5520" t="s">
        <v>2714</v>
      </c>
      <c r="D5520" t="s">
        <v>2715</v>
      </c>
      <c r="E5520" t="s">
        <v>2716</v>
      </c>
    </row>
    <row r="5521" spans="1:6">
      <c r="A5521" t="s">
        <v>9390</v>
      </c>
      <c r="B5521" t="s">
        <v>21329</v>
      </c>
      <c r="C5521" t="s">
        <v>2714</v>
      </c>
      <c r="D5521" t="s">
        <v>113</v>
      </c>
      <c r="E5521" t="s">
        <v>9391</v>
      </c>
      <c r="F5521" t="s">
        <v>9392</v>
      </c>
    </row>
    <row r="5522" spans="1:6">
      <c r="A5522" t="s">
        <v>11704</v>
      </c>
      <c r="B5522" t="s">
        <v>21332</v>
      </c>
      <c r="C5522" t="s">
        <v>2714</v>
      </c>
      <c r="E5522" t="s">
        <v>11705</v>
      </c>
    </row>
    <row r="5523" spans="1:6">
      <c r="A5523" t="s">
        <v>2272</v>
      </c>
      <c r="B5523" t="s">
        <v>21330</v>
      </c>
      <c r="C5523" t="s">
        <v>2273</v>
      </c>
      <c r="D5523" t="s">
        <v>163</v>
      </c>
      <c r="E5523" t="s">
        <v>2274</v>
      </c>
    </row>
    <row r="5524" spans="1:6">
      <c r="A5524" t="s">
        <v>9967</v>
      </c>
      <c r="B5524" t="s">
        <v>21577</v>
      </c>
      <c r="C5524" t="s">
        <v>9968</v>
      </c>
      <c r="E5524" t="s">
        <v>9969</v>
      </c>
    </row>
    <row r="5525" spans="1:6">
      <c r="A5525" t="s">
        <v>8297</v>
      </c>
      <c r="B5525" t="s">
        <v>21532</v>
      </c>
      <c r="C5525" t="s">
        <v>8298</v>
      </c>
      <c r="E5525" t="s">
        <v>8230</v>
      </c>
    </row>
    <row r="5526" spans="1:6">
      <c r="A5526" t="s">
        <v>8342</v>
      </c>
      <c r="B5526" t="s">
        <v>21532</v>
      </c>
      <c r="C5526" t="s">
        <v>8298</v>
      </c>
      <c r="E5526" t="s">
        <v>8343</v>
      </c>
    </row>
    <row r="5527" spans="1:6">
      <c r="A5527" t="s">
        <v>18019</v>
      </c>
      <c r="B5527" t="s">
        <v>21334</v>
      </c>
      <c r="C5527" t="s">
        <v>8298</v>
      </c>
      <c r="D5527" t="s">
        <v>18020</v>
      </c>
      <c r="E5527" t="s">
        <v>18021</v>
      </c>
      <c r="F5527" t="s">
        <v>18022</v>
      </c>
    </row>
    <row r="5528" spans="1:6">
      <c r="A5528" t="s">
        <v>20820</v>
      </c>
      <c r="B5528" t="s">
        <v>21350</v>
      </c>
      <c r="C5528" t="s">
        <v>8312</v>
      </c>
      <c r="D5528" t="s">
        <v>113</v>
      </c>
      <c r="E5528" t="s">
        <v>20821</v>
      </c>
      <c r="F5528" t="s">
        <v>20822</v>
      </c>
    </row>
    <row r="5529" spans="1:6">
      <c r="A5529" t="s">
        <v>8311</v>
      </c>
      <c r="B5529" t="s">
        <v>21532</v>
      </c>
      <c r="C5529" t="s">
        <v>8312</v>
      </c>
      <c r="D5529" t="s">
        <v>1596</v>
      </c>
      <c r="E5529" t="s">
        <v>8313</v>
      </c>
      <c r="F5529" t="s">
        <v>8314</v>
      </c>
    </row>
    <row r="5530" spans="1:6">
      <c r="A5530" t="s">
        <v>14024</v>
      </c>
      <c r="B5530" t="s">
        <v>21631</v>
      </c>
      <c r="C5530" t="s">
        <v>14025</v>
      </c>
      <c r="E5530" t="s">
        <v>14026</v>
      </c>
      <c r="F5530" t="s">
        <v>14027</v>
      </c>
    </row>
    <row r="5531" spans="1:6">
      <c r="A5531" t="s">
        <v>11630</v>
      </c>
      <c r="B5531" t="s">
        <v>21332</v>
      </c>
      <c r="C5531" t="s">
        <v>11631</v>
      </c>
      <c r="E5531" t="s">
        <v>11632</v>
      </c>
    </row>
    <row r="5532" spans="1:6">
      <c r="A5532" t="s">
        <v>14030</v>
      </c>
      <c r="B5532" t="s">
        <v>21631</v>
      </c>
      <c r="C5532" t="s">
        <v>11631</v>
      </c>
      <c r="D5532" t="s">
        <v>86</v>
      </c>
      <c r="E5532" t="s">
        <v>14031</v>
      </c>
      <c r="F5532" t="s">
        <v>14032</v>
      </c>
    </row>
    <row r="5533" spans="1:6">
      <c r="A5533" t="s">
        <v>6421</v>
      </c>
      <c r="B5533" t="s">
        <v>21480</v>
      </c>
      <c r="C5533" t="s">
        <v>2772</v>
      </c>
      <c r="E5533" t="s">
        <v>6422</v>
      </c>
      <c r="F5533" t="s">
        <v>6423</v>
      </c>
    </row>
    <row r="5534" spans="1:6">
      <c r="A5534" t="s">
        <v>2771</v>
      </c>
      <c r="B5534" t="s">
        <v>21336</v>
      </c>
      <c r="C5534" t="s">
        <v>2772</v>
      </c>
      <c r="E5534" t="s">
        <v>2672</v>
      </c>
      <c r="F5534" t="s">
        <v>2673</v>
      </c>
    </row>
    <row r="5535" spans="1:6">
      <c r="A5535" t="s">
        <v>6201</v>
      </c>
      <c r="B5535" t="s">
        <v>21451</v>
      </c>
      <c r="C5535" t="s">
        <v>2693</v>
      </c>
      <c r="E5535" t="s">
        <v>6202</v>
      </c>
    </row>
    <row r="5536" spans="1:6">
      <c r="A5536" t="s">
        <v>17677</v>
      </c>
      <c r="B5536" t="s">
        <v>21333</v>
      </c>
      <c r="C5536" t="s">
        <v>2693</v>
      </c>
      <c r="E5536" t="s">
        <v>17678</v>
      </c>
    </row>
    <row r="5537" spans="1:26">
      <c r="A5537" t="s">
        <v>2692</v>
      </c>
      <c r="B5537" t="s">
        <v>21336</v>
      </c>
      <c r="C5537" t="s">
        <v>2693</v>
      </c>
      <c r="E5537" t="s">
        <v>2694</v>
      </c>
      <c r="F5537" t="s">
        <v>2695</v>
      </c>
    </row>
    <row r="5538" spans="1:26">
      <c r="A5538" t="s">
        <v>5958</v>
      </c>
      <c r="B5538" t="s">
        <v>21451</v>
      </c>
      <c r="C5538" t="s">
        <v>5959</v>
      </c>
      <c r="E5538" t="s">
        <v>290</v>
      </c>
      <c r="F5538" t="s">
        <v>5960</v>
      </c>
    </row>
    <row r="5539" spans="1:26">
      <c r="A5539" t="s">
        <v>17484</v>
      </c>
      <c r="B5539" t="s">
        <v>21333</v>
      </c>
      <c r="C5539" t="s">
        <v>5959</v>
      </c>
      <c r="D5539" t="s">
        <v>6413</v>
      </c>
      <c r="E5539" t="s">
        <v>17485</v>
      </c>
    </row>
    <row r="5540" spans="1:26">
      <c r="A5540" t="s">
        <v>12843</v>
      </c>
      <c r="B5540" t="s">
        <v>21625</v>
      </c>
      <c r="C5540" t="s">
        <v>12844</v>
      </c>
      <c r="D5540" t="s">
        <v>86</v>
      </c>
      <c r="E5540" t="s">
        <v>12845</v>
      </c>
    </row>
    <row r="5541" spans="1:26">
      <c r="A5541" t="s">
        <v>17242</v>
      </c>
      <c r="B5541" t="s">
        <v>21333</v>
      </c>
      <c r="C5541" t="s">
        <v>12844</v>
      </c>
      <c r="D5541" t="s">
        <v>6413</v>
      </c>
      <c r="E5541" t="s">
        <v>17243</v>
      </c>
    </row>
    <row r="5542" spans="1:26">
      <c r="A5542" t="s">
        <v>2670</v>
      </c>
      <c r="B5542" t="s">
        <v>21336</v>
      </c>
      <c r="C5542" t="s">
        <v>2671</v>
      </c>
      <c r="E5542" t="s">
        <v>2672</v>
      </c>
      <c r="F5542" t="s">
        <v>2673</v>
      </c>
    </row>
    <row r="5543" spans="1:26">
      <c r="A5543" t="s">
        <v>11418</v>
      </c>
      <c r="B5543" t="s">
        <v>21612</v>
      </c>
      <c r="C5543" t="s">
        <v>11419</v>
      </c>
      <c r="D5543" t="s">
        <v>733</v>
      </c>
      <c r="E5543" t="s">
        <v>11420</v>
      </c>
      <c r="F5543" t="s">
        <v>11421</v>
      </c>
    </row>
    <row r="5544" spans="1:26">
      <c r="A5544" t="s">
        <v>17379</v>
      </c>
      <c r="B5544" t="s">
        <v>21333</v>
      </c>
      <c r="C5544" t="s">
        <v>17380</v>
      </c>
      <c r="E5544" t="s">
        <v>14222</v>
      </c>
    </row>
    <row r="5545" spans="1:26">
      <c r="A5545" t="s">
        <v>18344</v>
      </c>
      <c r="B5545" t="s">
        <v>21335</v>
      </c>
      <c r="C5545" t="s">
        <v>17380</v>
      </c>
      <c r="E5545" t="s">
        <v>18345</v>
      </c>
    </row>
    <row r="5546" spans="1:26">
      <c r="A5546" t="s">
        <v>7210</v>
      </c>
      <c r="B5546" t="s">
        <v>21500</v>
      </c>
      <c r="C5546" t="s">
        <v>7211</v>
      </c>
      <c r="D5546" t="s">
        <v>163</v>
      </c>
      <c r="E5546" t="s">
        <v>7212</v>
      </c>
      <c r="F5546" t="s">
        <v>1443</v>
      </c>
      <c r="G5546" t="s">
        <v>7213</v>
      </c>
      <c r="H5546" t="s">
        <v>7214</v>
      </c>
      <c r="I5546" t="s">
        <v>7215</v>
      </c>
      <c r="J5546" t="s">
        <v>7216</v>
      </c>
      <c r="K5546" t="s">
        <v>7217</v>
      </c>
      <c r="L5546" t="s">
        <v>7218</v>
      </c>
      <c r="M5546" t="s">
        <v>7219</v>
      </c>
      <c r="N5546" t="s">
        <v>7220</v>
      </c>
      <c r="O5546" t="s">
        <v>7221</v>
      </c>
      <c r="P5546" t="s">
        <v>7222</v>
      </c>
      <c r="Q5546" t="s">
        <v>7218</v>
      </c>
      <c r="R5546" t="s">
        <v>7223</v>
      </c>
      <c r="S5546" t="s">
        <v>7224</v>
      </c>
      <c r="T5546" t="s">
        <v>7225</v>
      </c>
      <c r="U5546" t="s">
        <v>7226</v>
      </c>
      <c r="V5546" t="s">
        <v>7227</v>
      </c>
      <c r="W5546" t="s">
        <v>7228</v>
      </c>
      <c r="X5546" t="s">
        <v>7213</v>
      </c>
      <c r="Y5546" t="s">
        <v>7229</v>
      </c>
      <c r="Z5546" t="s">
        <v>7230</v>
      </c>
    </row>
    <row r="5547" spans="1:26">
      <c r="A5547" t="s">
        <v>8011</v>
      </c>
      <c r="B5547" t="s">
        <v>21530</v>
      </c>
      <c r="C5547" t="s">
        <v>7211</v>
      </c>
      <c r="D5547" t="s">
        <v>898</v>
      </c>
      <c r="E5547" t="s">
        <v>8012</v>
      </c>
    </row>
    <row r="5548" spans="1:26">
      <c r="A5548" t="s">
        <v>687</v>
      </c>
      <c r="B5548" t="s">
        <v>21330</v>
      </c>
      <c r="C5548" t="s">
        <v>688</v>
      </c>
      <c r="D5548" t="s">
        <v>689</v>
      </c>
      <c r="E5548" t="s">
        <v>690</v>
      </c>
      <c r="F5548" t="s">
        <v>691</v>
      </c>
    </row>
    <row r="5549" spans="1:26">
      <c r="A5549" t="s">
        <v>7309</v>
      </c>
      <c r="B5549" t="s">
        <v>21507</v>
      </c>
      <c r="C5549" t="s">
        <v>688</v>
      </c>
      <c r="D5549" t="s">
        <v>898</v>
      </c>
      <c r="E5549" t="s">
        <v>7310</v>
      </c>
      <c r="F5549" t="s">
        <v>7311</v>
      </c>
      <c r="J5549" t="s">
        <v>7312</v>
      </c>
      <c r="L5549" t="s">
        <v>7313</v>
      </c>
      <c r="N5549" t="s">
        <v>21505</v>
      </c>
      <c r="O5549" t="s">
        <v>7314</v>
      </c>
      <c r="P5549" t="s">
        <v>21508</v>
      </c>
      <c r="S5549" t="s">
        <v>7315</v>
      </c>
    </row>
    <row r="5550" spans="1:26">
      <c r="A5550" t="s">
        <v>9002</v>
      </c>
      <c r="B5550" t="s">
        <v>21329</v>
      </c>
      <c r="C5550" t="s">
        <v>688</v>
      </c>
      <c r="E5550" t="s">
        <v>9003</v>
      </c>
    </row>
    <row r="5551" spans="1:26">
      <c r="A5551" t="s">
        <v>12595</v>
      </c>
      <c r="B5551" t="s">
        <v>21614</v>
      </c>
      <c r="C5551" t="s">
        <v>688</v>
      </c>
      <c r="E5551" t="s">
        <v>12596</v>
      </c>
    </row>
    <row r="5552" spans="1:26">
      <c r="A5552" t="s">
        <v>20823</v>
      </c>
      <c r="B5552" t="s">
        <v>21360</v>
      </c>
      <c r="C5552" t="s">
        <v>206</v>
      </c>
      <c r="D5552" t="s">
        <v>113</v>
      </c>
      <c r="E5552" t="s">
        <v>4218</v>
      </c>
    </row>
    <row r="5553" spans="1:11">
      <c r="A5553" t="s">
        <v>3478</v>
      </c>
      <c r="B5553" t="s">
        <v>21325</v>
      </c>
      <c r="C5553" t="s">
        <v>206</v>
      </c>
      <c r="E5553" t="s">
        <v>3479</v>
      </c>
    </row>
    <row r="5554" spans="1:11">
      <c r="A5554" t="s">
        <v>5910</v>
      </c>
      <c r="B5554" t="s">
        <v>21444</v>
      </c>
      <c r="C5554" t="s">
        <v>206</v>
      </c>
      <c r="E5554" t="s">
        <v>207</v>
      </c>
      <c r="F5554" t="s">
        <v>208</v>
      </c>
    </row>
    <row r="5555" spans="1:11">
      <c r="A5555" t="s">
        <v>6612</v>
      </c>
      <c r="B5555" t="s">
        <v>21480</v>
      </c>
      <c r="C5555" t="s">
        <v>206</v>
      </c>
      <c r="D5555" t="s">
        <v>56</v>
      </c>
      <c r="E5555" t="s">
        <v>6613</v>
      </c>
      <c r="F5555" t="s">
        <v>6614</v>
      </c>
    </row>
    <row r="5556" spans="1:11">
      <c r="A5556" t="s">
        <v>11212</v>
      </c>
      <c r="B5556" t="s">
        <v>21605</v>
      </c>
      <c r="C5556" t="s">
        <v>206</v>
      </c>
      <c r="D5556" t="s">
        <v>11213</v>
      </c>
      <c r="E5556" t="s">
        <v>11214</v>
      </c>
    </row>
    <row r="5557" spans="1:11">
      <c r="A5557" t="s">
        <v>8268</v>
      </c>
      <c r="B5557" t="s">
        <v>21539</v>
      </c>
      <c r="C5557" t="s">
        <v>8269</v>
      </c>
      <c r="D5557" t="s">
        <v>8270</v>
      </c>
      <c r="E5557" t="s">
        <v>8271</v>
      </c>
      <c r="F5557" t="s">
        <v>8272</v>
      </c>
    </row>
    <row r="5558" spans="1:11">
      <c r="A5558" t="s">
        <v>9951</v>
      </c>
      <c r="B5558" t="s">
        <v>21577</v>
      </c>
      <c r="C5558" t="s">
        <v>8269</v>
      </c>
      <c r="E5558" t="s">
        <v>9952</v>
      </c>
    </row>
    <row r="5559" spans="1:11">
      <c r="A5559" t="s">
        <v>19474</v>
      </c>
      <c r="B5559" t="s">
        <v>21335</v>
      </c>
      <c r="C5559" t="s">
        <v>8269</v>
      </c>
      <c r="E5559" t="s">
        <v>18323</v>
      </c>
    </row>
    <row r="5560" spans="1:11">
      <c r="A5560" t="s">
        <v>6119</v>
      </c>
      <c r="B5560" t="s">
        <v>21451</v>
      </c>
      <c r="C5560" t="s">
        <v>6120</v>
      </c>
      <c r="E5560" t="s">
        <v>6121</v>
      </c>
    </row>
    <row r="5561" spans="1:11">
      <c r="A5561" t="s">
        <v>7600</v>
      </c>
      <c r="B5561" t="s">
        <v>21507</v>
      </c>
      <c r="C5561" t="s">
        <v>6120</v>
      </c>
      <c r="D5561" t="s">
        <v>7298</v>
      </c>
      <c r="E5561" t="s">
        <v>7601</v>
      </c>
      <c r="F5561" t="s">
        <v>1443</v>
      </c>
      <c r="G5561" t="s">
        <v>7602</v>
      </c>
      <c r="H5561" t="s">
        <v>7603</v>
      </c>
      <c r="I5561" t="s">
        <v>7604</v>
      </c>
      <c r="J5561" t="s">
        <v>7605</v>
      </c>
      <c r="K5561" t="s">
        <v>7606</v>
      </c>
    </row>
    <row r="5562" spans="1:11">
      <c r="A5562" t="s">
        <v>12591</v>
      </c>
      <c r="B5562" t="s">
        <v>21614</v>
      </c>
      <c r="C5562" t="s">
        <v>6120</v>
      </c>
      <c r="E5562" t="s">
        <v>12592</v>
      </c>
    </row>
    <row r="5563" spans="1:11">
      <c r="A5563" t="s">
        <v>21074</v>
      </c>
      <c r="B5563" t="s">
        <v>21353</v>
      </c>
      <c r="C5563" t="s">
        <v>8032</v>
      </c>
      <c r="D5563" t="s">
        <v>8033</v>
      </c>
      <c r="E5563" t="s">
        <v>8034</v>
      </c>
      <c r="F5563" t="s">
        <v>8035</v>
      </c>
    </row>
    <row r="5564" spans="1:11">
      <c r="A5564" t="s">
        <v>8558</v>
      </c>
      <c r="B5564" t="s">
        <v>21329</v>
      </c>
      <c r="C5564" t="s">
        <v>8032</v>
      </c>
      <c r="D5564" t="s">
        <v>2141</v>
      </c>
      <c r="E5564" t="s">
        <v>8559</v>
      </c>
    </row>
    <row r="5565" spans="1:11">
      <c r="A5565" t="s">
        <v>11346</v>
      </c>
      <c r="B5565" t="s">
        <v>21610</v>
      </c>
      <c r="C5565" t="s">
        <v>8032</v>
      </c>
      <c r="D5565" t="s">
        <v>113</v>
      </c>
      <c r="E5565" t="s">
        <v>7273</v>
      </c>
      <c r="F5565" t="s">
        <v>11347</v>
      </c>
    </row>
    <row r="5566" spans="1:11">
      <c r="A5566" t="s">
        <v>12991</v>
      </c>
      <c r="B5566" t="s">
        <v>21628</v>
      </c>
      <c r="C5566" t="s">
        <v>8032</v>
      </c>
      <c r="E5566" t="s">
        <v>12992</v>
      </c>
    </row>
    <row r="5567" spans="1:11">
      <c r="A5567" t="s">
        <v>9267</v>
      </c>
      <c r="B5567" t="s">
        <v>21329</v>
      </c>
      <c r="C5567" t="s">
        <v>9268</v>
      </c>
      <c r="E5567" t="s">
        <v>9269</v>
      </c>
      <c r="F5567" t="s">
        <v>9270</v>
      </c>
    </row>
    <row r="5568" spans="1:11">
      <c r="A5568" t="s">
        <v>18925</v>
      </c>
      <c r="B5568" t="s">
        <v>21335</v>
      </c>
      <c r="C5568" t="s">
        <v>9268</v>
      </c>
      <c r="E5568" t="s">
        <v>18252</v>
      </c>
    </row>
    <row r="5569" spans="1:17">
      <c r="A5569" t="s">
        <v>11344</v>
      </c>
      <c r="B5569" t="s">
        <v>21331</v>
      </c>
      <c r="C5569" t="s">
        <v>11345</v>
      </c>
      <c r="E5569" t="s">
        <v>1551</v>
      </c>
    </row>
    <row r="5570" spans="1:17">
      <c r="A5570" t="s">
        <v>14081</v>
      </c>
      <c r="B5570" t="s">
        <v>21632</v>
      </c>
      <c r="C5570" t="s">
        <v>11345</v>
      </c>
      <c r="D5570" t="s">
        <v>113</v>
      </c>
      <c r="E5570" t="s">
        <v>14082</v>
      </c>
      <c r="F5570" t="s">
        <v>1443</v>
      </c>
      <c r="G5570" t="s">
        <v>148</v>
      </c>
      <c r="H5570" t="s">
        <v>14083</v>
      </c>
      <c r="I5570" t="s">
        <v>14084</v>
      </c>
      <c r="J5570" t="s">
        <v>14085</v>
      </c>
      <c r="K5570" t="s">
        <v>14086</v>
      </c>
      <c r="L5570" t="s">
        <v>148</v>
      </c>
      <c r="M5570" t="s">
        <v>14087</v>
      </c>
      <c r="N5570" t="s">
        <v>14088</v>
      </c>
      <c r="O5570" t="s">
        <v>14089</v>
      </c>
      <c r="P5570" t="s">
        <v>14085</v>
      </c>
      <c r="Q5570" t="s">
        <v>14090</v>
      </c>
    </row>
    <row r="5571" spans="1:17">
      <c r="A5571" t="s">
        <v>13990</v>
      </c>
      <c r="B5571" t="s">
        <v>21631</v>
      </c>
      <c r="C5571" t="s">
        <v>13991</v>
      </c>
      <c r="D5571" t="s">
        <v>163</v>
      </c>
      <c r="E5571" t="s">
        <v>13974</v>
      </c>
      <c r="F5571" t="s">
        <v>13992</v>
      </c>
      <c r="G5571" t="s">
        <v>13993</v>
      </c>
      <c r="H5571" t="s">
        <v>13994</v>
      </c>
    </row>
    <row r="5572" spans="1:17">
      <c r="A5572" t="s">
        <v>7464</v>
      </c>
      <c r="B5572" t="s">
        <v>21507</v>
      </c>
      <c r="C5572" t="s">
        <v>7465</v>
      </c>
      <c r="D5572" t="s">
        <v>86</v>
      </c>
      <c r="E5572" t="s">
        <v>7466</v>
      </c>
    </row>
    <row r="5573" spans="1:17">
      <c r="A5573" t="s">
        <v>7667</v>
      </c>
      <c r="B5573" t="s">
        <v>21507</v>
      </c>
      <c r="C5573" t="s">
        <v>7668</v>
      </c>
      <c r="D5573" t="s">
        <v>86</v>
      </c>
      <c r="E5573" t="s">
        <v>7669</v>
      </c>
    </row>
    <row r="5574" spans="1:17">
      <c r="A5574" t="s">
        <v>5374</v>
      </c>
      <c r="B5574" t="s">
        <v>21326</v>
      </c>
      <c r="C5574" t="s">
        <v>5375</v>
      </c>
      <c r="E5574" t="s">
        <v>5376</v>
      </c>
      <c r="F5574" t="s">
        <v>5377</v>
      </c>
    </row>
    <row r="5575" spans="1:17">
      <c r="A5575" t="s">
        <v>9069</v>
      </c>
      <c r="B5575" t="s">
        <v>21329</v>
      </c>
      <c r="C5575" t="s">
        <v>5375</v>
      </c>
      <c r="E5575" t="s">
        <v>9070</v>
      </c>
      <c r="F5575" t="s">
        <v>5377</v>
      </c>
    </row>
    <row r="5576" spans="1:17">
      <c r="A5576" t="s">
        <v>21138</v>
      </c>
      <c r="B5576" t="s">
        <v>21350</v>
      </c>
      <c r="C5576" t="s">
        <v>21139</v>
      </c>
      <c r="D5576" t="s">
        <v>163</v>
      </c>
      <c r="E5576" t="s">
        <v>21140</v>
      </c>
      <c r="F5576" t="s">
        <v>21141</v>
      </c>
    </row>
    <row r="5577" spans="1:17">
      <c r="A5577" t="s">
        <v>6490</v>
      </c>
      <c r="B5577" t="s">
        <v>21480</v>
      </c>
      <c r="C5577" t="s">
        <v>6491</v>
      </c>
      <c r="E5577" t="s">
        <v>6492</v>
      </c>
    </row>
    <row r="5578" spans="1:17">
      <c r="A5578" t="s">
        <v>10804</v>
      </c>
      <c r="B5578" t="s">
        <v>21601</v>
      </c>
      <c r="C5578" t="s">
        <v>6491</v>
      </c>
      <c r="E5578" t="s">
        <v>10805</v>
      </c>
    </row>
    <row r="5579" spans="1:17">
      <c r="A5579" t="s">
        <v>18510</v>
      </c>
      <c r="B5579" t="s">
        <v>21341</v>
      </c>
      <c r="C5579" t="s">
        <v>18511</v>
      </c>
      <c r="E5579" t="s">
        <v>3157</v>
      </c>
    </row>
    <row r="5580" spans="1:17">
      <c r="A5580" t="s">
        <v>2737</v>
      </c>
      <c r="B5580" t="s">
        <v>21336</v>
      </c>
      <c r="C5580" t="s">
        <v>2738</v>
      </c>
      <c r="E5580" t="s">
        <v>2739</v>
      </c>
    </row>
    <row r="5581" spans="1:17">
      <c r="A5581" t="s">
        <v>4154</v>
      </c>
      <c r="B5581" t="s">
        <v>21383</v>
      </c>
      <c r="C5581" t="s">
        <v>4155</v>
      </c>
      <c r="D5581" t="s">
        <v>733</v>
      </c>
      <c r="E5581" t="s">
        <v>4156</v>
      </c>
      <c r="F5581" t="s">
        <v>4157</v>
      </c>
    </row>
    <row r="5582" spans="1:17">
      <c r="A5582" t="s">
        <v>11197</v>
      </c>
      <c r="B5582" t="s">
        <v>21605</v>
      </c>
      <c r="C5582" t="s">
        <v>4155</v>
      </c>
      <c r="E5582" t="s">
        <v>11198</v>
      </c>
    </row>
    <row r="5583" spans="1:17">
      <c r="A5583" t="s">
        <v>11307</v>
      </c>
      <c r="B5583" t="s">
        <v>21605</v>
      </c>
      <c r="C5583" t="s">
        <v>4155</v>
      </c>
      <c r="E5583" t="s">
        <v>11308</v>
      </c>
    </row>
    <row r="5584" spans="1:17">
      <c r="A5584" t="s">
        <v>8572</v>
      </c>
      <c r="B5584" t="s">
        <v>21329</v>
      </c>
      <c r="C5584" t="s">
        <v>2650</v>
      </c>
      <c r="D5584" t="s">
        <v>852</v>
      </c>
      <c r="E5584" t="s">
        <v>853</v>
      </c>
      <c r="F5584" t="s">
        <v>854</v>
      </c>
    </row>
    <row r="5585" spans="1:11">
      <c r="A5585" t="s">
        <v>2649</v>
      </c>
      <c r="B5585" t="s">
        <v>21336</v>
      </c>
      <c r="C5585" t="s">
        <v>2650</v>
      </c>
      <c r="E5585" t="s">
        <v>2597</v>
      </c>
      <c r="F5585" t="s">
        <v>2598</v>
      </c>
    </row>
    <row r="5586" spans="1:11">
      <c r="A5586" t="s">
        <v>850</v>
      </c>
      <c r="B5586" t="s">
        <v>21406</v>
      </c>
      <c r="C5586" t="s">
        <v>851</v>
      </c>
      <c r="D5586" t="s">
        <v>852</v>
      </c>
      <c r="E5586" t="s">
        <v>853</v>
      </c>
      <c r="F5586" t="s">
        <v>854</v>
      </c>
    </row>
    <row r="5587" spans="1:11">
      <c r="A5587" t="s">
        <v>5988</v>
      </c>
      <c r="B5587" t="s">
        <v>21451</v>
      </c>
      <c r="C5587" t="s">
        <v>5989</v>
      </c>
      <c r="E5587" t="s">
        <v>5990</v>
      </c>
    </row>
    <row r="5588" spans="1:11">
      <c r="A5588" t="s">
        <v>7427</v>
      </c>
      <c r="B5588" t="s">
        <v>21506</v>
      </c>
      <c r="C5588" t="s">
        <v>5989</v>
      </c>
      <c r="D5588" t="s">
        <v>733</v>
      </c>
      <c r="E5588" t="s">
        <v>7428</v>
      </c>
      <c r="F5588" t="s">
        <v>7429</v>
      </c>
    </row>
    <row r="5589" spans="1:11">
      <c r="A5589" t="s">
        <v>8335</v>
      </c>
      <c r="B5589" t="s">
        <v>21532</v>
      </c>
      <c r="C5589" t="s">
        <v>5989</v>
      </c>
      <c r="E5589" t="s">
        <v>8336</v>
      </c>
    </row>
    <row r="5590" spans="1:11">
      <c r="A5590" t="s">
        <v>9567</v>
      </c>
      <c r="B5590" t="s">
        <v>21329</v>
      </c>
      <c r="C5590" t="s">
        <v>5989</v>
      </c>
      <c r="E5590" t="s">
        <v>9568</v>
      </c>
    </row>
    <row r="5591" spans="1:11">
      <c r="A5591" t="s">
        <v>10477</v>
      </c>
      <c r="B5591" t="s">
        <v>21593</v>
      </c>
      <c r="C5591" t="s">
        <v>5989</v>
      </c>
      <c r="E5591" t="s">
        <v>10478</v>
      </c>
    </row>
    <row r="5592" spans="1:11">
      <c r="A5592" t="s">
        <v>14018</v>
      </c>
      <c r="B5592" t="s">
        <v>21631</v>
      </c>
      <c r="C5592" t="s">
        <v>5989</v>
      </c>
      <c r="D5592" t="s">
        <v>113</v>
      </c>
      <c r="E5592" t="s">
        <v>14019</v>
      </c>
      <c r="F5592" t="s">
        <v>14020</v>
      </c>
      <c r="G5592" t="s">
        <v>3276</v>
      </c>
      <c r="H5592" t="s">
        <v>14021</v>
      </c>
      <c r="I5592" t="s">
        <v>14022</v>
      </c>
      <c r="J5592" t="s">
        <v>14023</v>
      </c>
      <c r="K5592" t="s">
        <v>113</v>
      </c>
    </row>
    <row r="5593" spans="1:11">
      <c r="A5593" t="s">
        <v>6036</v>
      </c>
      <c r="B5593" t="s">
        <v>21460</v>
      </c>
      <c r="C5593" t="s">
        <v>6037</v>
      </c>
      <c r="E5593" t="s">
        <v>6038</v>
      </c>
      <c r="F5593" t="s">
        <v>6039</v>
      </c>
      <c r="G5593" t="e">
        <f>- Talk about his applications</f>
        <v>#NAME?</v>
      </c>
      <c r="H5593" t="e">
        <f>- Get a demo of how our tool works</f>
        <v>#NAME?</v>
      </c>
      <c r="I5593" t="e">
        <f>- General Account discussion.</f>
        <v>#NAME?</v>
      </c>
    </row>
    <row r="5594" spans="1:11">
      <c r="A5594" t="s">
        <v>5326</v>
      </c>
      <c r="B5594" t="s">
        <v>21326</v>
      </c>
      <c r="C5594" t="s">
        <v>102</v>
      </c>
      <c r="E5594" t="s">
        <v>5327</v>
      </c>
      <c r="F5594" t="s">
        <v>104</v>
      </c>
      <c r="G5594" t="s">
        <v>105</v>
      </c>
      <c r="H5594" t="s">
        <v>106</v>
      </c>
    </row>
    <row r="5595" spans="1:11">
      <c r="A5595" t="s">
        <v>101</v>
      </c>
      <c r="B5595" t="s">
        <v>21414</v>
      </c>
      <c r="C5595" t="s">
        <v>102</v>
      </c>
      <c r="E5595" t="s">
        <v>103</v>
      </c>
      <c r="F5595" t="s">
        <v>104</v>
      </c>
      <c r="G5595" t="s">
        <v>105</v>
      </c>
      <c r="H5595" t="s">
        <v>106</v>
      </c>
    </row>
    <row r="5596" spans="1:11">
      <c r="A5596" t="s">
        <v>3065</v>
      </c>
      <c r="B5596" t="s">
        <v>21648</v>
      </c>
      <c r="C5596" t="s">
        <v>102</v>
      </c>
      <c r="D5596" t="s">
        <v>3066</v>
      </c>
      <c r="E5596" t="s">
        <v>3067</v>
      </c>
      <c r="F5596" t="s">
        <v>3068</v>
      </c>
    </row>
    <row r="5597" spans="1:11">
      <c r="A5597" t="s">
        <v>5882</v>
      </c>
      <c r="B5597" t="s">
        <v>21438</v>
      </c>
      <c r="C5597" t="s">
        <v>5883</v>
      </c>
      <c r="D5597" t="s">
        <v>5884</v>
      </c>
      <c r="E5597" t="s">
        <v>179</v>
      </c>
      <c r="F5597" t="s">
        <v>5885</v>
      </c>
    </row>
    <row r="5598" spans="1:11">
      <c r="A5598" t="s">
        <v>6313</v>
      </c>
      <c r="B5598" t="s">
        <v>21451</v>
      </c>
      <c r="C5598" t="s">
        <v>6314</v>
      </c>
      <c r="D5598" t="s">
        <v>86</v>
      </c>
      <c r="E5598" t="s">
        <v>6044</v>
      </c>
      <c r="F5598" t="s">
        <v>6045</v>
      </c>
    </row>
    <row r="5599" spans="1:11">
      <c r="A5599" t="s">
        <v>8955</v>
      </c>
      <c r="B5599" t="s">
        <v>21329</v>
      </c>
      <c r="C5599" t="s">
        <v>6314</v>
      </c>
      <c r="D5599" t="s">
        <v>86</v>
      </c>
      <c r="E5599" t="s">
        <v>8831</v>
      </c>
      <c r="F5599" t="s">
        <v>6045</v>
      </c>
    </row>
    <row r="5600" spans="1:11">
      <c r="A5600" t="s">
        <v>6223</v>
      </c>
      <c r="B5600" t="s">
        <v>21453</v>
      </c>
      <c r="C5600" t="s">
        <v>6224</v>
      </c>
      <c r="E5600" t="s">
        <v>287</v>
      </c>
    </row>
    <row r="5601" spans="1:6">
      <c r="A5601" t="s">
        <v>3345</v>
      </c>
      <c r="B5601" t="s">
        <v>21325</v>
      </c>
      <c r="C5601" t="s">
        <v>3346</v>
      </c>
      <c r="D5601" t="s">
        <v>733</v>
      </c>
      <c r="E5601" t="s">
        <v>3347</v>
      </c>
    </row>
    <row r="5602" spans="1:6">
      <c r="A5602" t="s">
        <v>3357</v>
      </c>
      <c r="B5602" t="s">
        <v>21325</v>
      </c>
      <c r="C5602" t="s">
        <v>3358</v>
      </c>
      <c r="E5602" t="s">
        <v>3359</v>
      </c>
    </row>
    <row r="5603" spans="1:6">
      <c r="A5603" t="s">
        <v>13999</v>
      </c>
      <c r="B5603" t="s">
        <v>21631</v>
      </c>
      <c r="C5603" t="s">
        <v>14000</v>
      </c>
      <c r="D5603" t="s">
        <v>86</v>
      </c>
      <c r="E5603" t="s">
        <v>14001</v>
      </c>
      <c r="F5603" t="s">
        <v>14002</v>
      </c>
    </row>
    <row r="5604" spans="1:6">
      <c r="A5604" t="s">
        <v>14028</v>
      </c>
      <c r="B5604" t="s">
        <v>21631</v>
      </c>
      <c r="C5604" t="s">
        <v>14000</v>
      </c>
      <c r="D5604" t="s">
        <v>86</v>
      </c>
      <c r="E5604" t="s">
        <v>14029</v>
      </c>
    </row>
    <row r="5605" spans="1:6">
      <c r="A5605" t="s">
        <v>7500</v>
      </c>
      <c r="B5605" t="s">
        <v>21507</v>
      </c>
      <c r="C5605" t="s">
        <v>3269</v>
      </c>
      <c r="D5605" t="s">
        <v>86</v>
      </c>
      <c r="E5605" t="s">
        <v>7501</v>
      </c>
    </row>
    <row r="5606" spans="1:6">
      <c r="A5606" t="s">
        <v>10789</v>
      </c>
      <c r="B5606" t="s">
        <v>21595</v>
      </c>
      <c r="C5606" t="s">
        <v>3269</v>
      </c>
      <c r="D5606" t="s">
        <v>113</v>
      </c>
      <c r="E5606" t="s">
        <v>44</v>
      </c>
      <c r="F5606" t="s">
        <v>10790</v>
      </c>
    </row>
    <row r="5607" spans="1:6">
      <c r="A5607" t="s">
        <v>17034</v>
      </c>
      <c r="B5607" t="s">
        <v>21333</v>
      </c>
      <c r="C5607" t="s">
        <v>3269</v>
      </c>
      <c r="E5607" t="s">
        <v>14222</v>
      </c>
    </row>
    <row r="5608" spans="1:6">
      <c r="A5608" t="s">
        <v>3268</v>
      </c>
      <c r="B5608" t="s">
        <v>21325</v>
      </c>
      <c r="C5608" t="s">
        <v>3269</v>
      </c>
      <c r="E5608" t="s">
        <v>3247</v>
      </c>
    </row>
    <row r="5609" spans="1:6">
      <c r="A5609" t="s">
        <v>11301</v>
      </c>
      <c r="B5609" t="s">
        <v>21605</v>
      </c>
      <c r="C5609" t="s">
        <v>11302</v>
      </c>
      <c r="E5609" t="s">
        <v>11303</v>
      </c>
    </row>
    <row r="5610" spans="1:6">
      <c r="A5610" t="s">
        <v>5498</v>
      </c>
      <c r="B5610" t="s">
        <v>21326</v>
      </c>
      <c r="C5610" t="s">
        <v>5499</v>
      </c>
      <c r="E5610" t="s">
        <v>287</v>
      </c>
    </row>
    <row r="5611" spans="1:6">
      <c r="A5611" t="s">
        <v>18238</v>
      </c>
      <c r="B5611" t="s">
        <v>21645</v>
      </c>
      <c r="C5611" t="s">
        <v>5499</v>
      </c>
      <c r="E5611" t="s">
        <v>18239</v>
      </c>
    </row>
    <row r="5612" spans="1:6">
      <c r="A5612" t="s">
        <v>19833</v>
      </c>
      <c r="B5612" t="s">
        <v>21335</v>
      </c>
      <c r="C5612" t="s">
        <v>5499</v>
      </c>
      <c r="E5612" t="s">
        <v>18396</v>
      </c>
    </row>
    <row r="5613" spans="1:6">
      <c r="A5613" t="s">
        <v>6261</v>
      </c>
      <c r="B5613" t="s">
        <v>21451</v>
      </c>
      <c r="C5613" t="s">
        <v>6262</v>
      </c>
      <c r="E5613" t="s">
        <v>6263</v>
      </c>
    </row>
    <row r="5614" spans="1:6">
      <c r="A5614" t="s">
        <v>6604</v>
      </c>
      <c r="B5614" t="s">
        <v>21480</v>
      </c>
      <c r="C5614" t="s">
        <v>6605</v>
      </c>
      <c r="D5614" t="s">
        <v>1593</v>
      </c>
      <c r="E5614" t="s">
        <v>6544</v>
      </c>
      <c r="F5614" t="s">
        <v>6606</v>
      </c>
    </row>
    <row r="5615" spans="1:6">
      <c r="A5615" t="s">
        <v>11184</v>
      </c>
      <c r="B5615" t="s">
        <v>21605</v>
      </c>
      <c r="C5615" t="s">
        <v>11185</v>
      </c>
      <c r="E5615" t="s">
        <v>11186</v>
      </c>
    </row>
    <row r="5616" spans="1:6">
      <c r="A5616" t="s">
        <v>8849</v>
      </c>
      <c r="B5616" t="s">
        <v>21329</v>
      </c>
      <c r="C5616" t="s">
        <v>8850</v>
      </c>
      <c r="E5616" t="s">
        <v>8851</v>
      </c>
    </row>
    <row r="5617" spans="1:6">
      <c r="A5617" t="s">
        <v>5616</v>
      </c>
      <c r="B5617" t="s">
        <v>21422</v>
      </c>
      <c r="C5617" t="s">
        <v>5617</v>
      </c>
      <c r="D5617" t="s">
        <v>113</v>
      </c>
      <c r="E5617" t="s">
        <v>5618</v>
      </c>
      <c r="F5617" t="s">
        <v>5619</v>
      </c>
    </row>
    <row r="5618" spans="1:6">
      <c r="A5618" t="s">
        <v>5693</v>
      </c>
      <c r="B5618" t="s">
        <v>21419</v>
      </c>
      <c r="C5618" t="s">
        <v>5617</v>
      </c>
      <c r="D5618" t="s">
        <v>5694</v>
      </c>
      <c r="E5618" t="s">
        <v>5695</v>
      </c>
    </row>
    <row r="5619" spans="1:6">
      <c r="A5619" t="s">
        <v>7378</v>
      </c>
      <c r="B5619" t="s">
        <v>21507</v>
      </c>
      <c r="C5619" t="s">
        <v>5617</v>
      </c>
      <c r="D5619" t="s">
        <v>898</v>
      </c>
      <c r="E5619" t="s">
        <v>7379</v>
      </c>
      <c r="F5619" t="s">
        <v>7380</v>
      </c>
    </row>
    <row r="5620" spans="1:6">
      <c r="A5620" t="s">
        <v>8345</v>
      </c>
      <c r="B5620" t="s">
        <v>21329</v>
      </c>
      <c r="C5620" t="s">
        <v>1859</v>
      </c>
      <c r="E5620" t="s">
        <v>8346</v>
      </c>
    </row>
    <row r="5621" spans="1:6">
      <c r="A5621" t="s">
        <v>9644</v>
      </c>
      <c r="B5621" t="s">
        <v>21329</v>
      </c>
      <c r="C5621" t="s">
        <v>1859</v>
      </c>
      <c r="D5621" t="s">
        <v>3993</v>
      </c>
      <c r="E5621" t="s">
        <v>9645</v>
      </c>
    </row>
    <row r="5622" spans="1:6">
      <c r="A5622" t="s">
        <v>11286</v>
      </c>
      <c r="B5622" t="s">
        <v>21605</v>
      </c>
      <c r="C5622" t="s">
        <v>1859</v>
      </c>
      <c r="E5622" t="s">
        <v>11287</v>
      </c>
    </row>
    <row r="5623" spans="1:6">
      <c r="A5623" t="s">
        <v>13805</v>
      </c>
      <c r="B5623" t="s">
        <v>21628</v>
      </c>
      <c r="C5623" t="s">
        <v>1859</v>
      </c>
      <c r="D5623" t="s">
        <v>13806</v>
      </c>
      <c r="E5623" t="s">
        <v>13807</v>
      </c>
      <c r="F5623" t="s">
        <v>13808</v>
      </c>
    </row>
    <row r="5624" spans="1:6">
      <c r="A5624" t="s">
        <v>1858</v>
      </c>
      <c r="B5624" t="s">
        <v>21330</v>
      </c>
      <c r="C5624" t="s">
        <v>1859</v>
      </c>
      <c r="D5624" t="s">
        <v>1860</v>
      </c>
      <c r="E5624" t="s">
        <v>1861</v>
      </c>
    </row>
    <row r="5625" spans="1:6">
      <c r="A5625" t="s">
        <v>19646</v>
      </c>
      <c r="B5625" t="s">
        <v>21335</v>
      </c>
      <c r="C5625" t="s">
        <v>1859</v>
      </c>
      <c r="E5625" t="s">
        <v>18318</v>
      </c>
    </row>
    <row r="5626" spans="1:6">
      <c r="A5626" t="s">
        <v>3866</v>
      </c>
      <c r="B5626" t="s">
        <v>21386</v>
      </c>
      <c r="C5626" t="s">
        <v>3867</v>
      </c>
      <c r="D5626" t="s">
        <v>898</v>
      </c>
      <c r="E5626" t="s">
        <v>3868</v>
      </c>
      <c r="F5626" t="s">
        <v>3869</v>
      </c>
    </row>
    <row r="5627" spans="1:6">
      <c r="A5627" t="s">
        <v>9917</v>
      </c>
      <c r="B5627" t="s">
        <v>21572</v>
      </c>
      <c r="C5627" t="s">
        <v>3867</v>
      </c>
      <c r="E5627" t="s">
        <v>9918</v>
      </c>
    </row>
    <row r="5628" spans="1:6">
      <c r="A5628" t="s">
        <v>18037</v>
      </c>
      <c r="B5628" t="s">
        <v>21334</v>
      </c>
      <c r="C5628" t="s">
        <v>3867</v>
      </c>
      <c r="D5628" t="s">
        <v>163</v>
      </c>
      <c r="E5628" t="s">
        <v>18038</v>
      </c>
    </row>
    <row r="5629" spans="1:6">
      <c r="A5629" t="s">
        <v>5947</v>
      </c>
      <c r="B5629" t="s">
        <v>21448</v>
      </c>
      <c r="C5629" t="s">
        <v>2675</v>
      </c>
      <c r="D5629" t="s">
        <v>86</v>
      </c>
      <c r="E5629" t="s">
        <v>5948</v>
      </c>
      <c r="F5629" t="s">
        <v>5949</v>
      </c>
    </row>
    <row r="5630" spans="1:6">
      <c r="A5630" t="s">
        <v>2674</v>
      </c>
      <c r="B5630" t="s">
        <v>21336</v>
      </c>
      <c r="C5630" t="s">
        <v>2675</v>
      </c>
      <c r="E5630" t="s">
        <v>2653</v>
      </c>
      <c r="F5630" t="s">
        <v>2676</v>
      </c>
    </row>
    <row r="5631" spans="1:6">
      <c r="A5631" t="s">
        <v>18657</v>
      </c>
      <c r="B5631" t="s">
        <v>21335</v>
      </c>
      <c r="C5631" t="s">
        <v>2675</v>
      </c>
      <c r="D5631" t="s">
        <v>2209</v>
      </c>
      <c r="E5631" t="s">
        <v>18260</v>
      </c>
    </row>
    <row r="5632" spans="1:6">
      <c r="A5632" t="s">
        <v>5803</v>
      </c>
      <c r="B5632" t="s">
        <v>21419</v>
      </c>
      <c r="C5632" t="s">
        <v>1301</v>
      </c>
      <c r="D5632" t="s">
        <v>898</v>
      </c>
      <c r="E5632" t="s">
        <v>5804</v>
      </c>
      <c r="F5632" t="s">
        <v>5805</v>
      </c>
    </row>
    <row r="5633" spans="1:30">
      <c r="A5633" t="s">
        <v>6031</v>
      </c>
      <c r="B5633" t="s">
        <v>21460</v>
      </c>
      <c r="C5633" t="s">
        <v>1301</v>
      </c>
      <c r="E5633" t="s">
        <v>6032</v>
      </c>
      <c r="F5633" t="s">
        <v>6033</v>
      </c>
    </row>
    <row r="5634" spans="1:30">
      <c r="A5634" t="s">
        <v>1300</v>
      </c>
      <c r="B5634" t="s">
        <v>21330</v>
      </c>
      <c r="C5634" t="s">
        <v>1301</v>
      </c>
      <c r="E5634" t="s">
        <v>1302</v>
      </c>
    </row>
    <row r="5635" spans="1:30">
      <c r="A5635" t="s">
        <v>13761</v>
      </c>
      <c r="B5635" t="s">
        <v>21628</v>
      </c>
      <c r="C5635" t="s">
        <v>1301</v>
      </c>
      <c r="D5635" t="s">
        <v>13762</v>
      </c>
      <c r="E5635" t="s">
        <v>161</v>
      </c>
    </row>
    <row r="5636" spans="1:30">
      <c r="A5636" t="s">
        <v>12601</v>
      </c>
      <c r="B5636" t="s">
        <v>21614</v>
      </c>
      <c r="C5636" t="s">
        <v>12602</v>
      </c>
      <c r="E5636" t="s">
        <v>12603</v>
      </c>
    </row>
    <row r="5637" spans="1:30">
      <c r="A5637" t="s">
        <v>8522</v>
      </c>
      <c r="B5637" t="s">
        <v>21329</v>
      </c>
      <c r="C5637" t="s">
        <v>8523</v>
      </c>
      <c r="E5637" t="s">
        <v>8524</v>
      </c>
    </row>
    <row r="5638" spans="1:30">
      <c r="A5638" t="s">
        <v>18014</v>
      </c>
      <c r="B5638" t="s">
        <v>21334</v>
      </c>
      <c r="C5638" t="s">
        <v>8523</v>
      </c>
      <c r="E5638" t="s">
        <v>18015</v>
      </c>
    </row>
    <row r="5639" spans="1:30">
      <c r="A5639" t="s">
        <v>6240</v>
      </c>
      <c r="B5639" t="s">
        <v>21451</v>
      </c>
      <c r="C5639" t="s">
        <v>1550</v>
      </c>
      <c r="D5639" t="s">
        <v>6241</v>
      </c>
      <c r="E5639" t="s">
        <v>6242</v>
      </c>
    </row>
    <row r="5640" spans="1:30">
      <c r="A5640" t="s">
        <v>10035</v>
      </c>
      <c r="B5640" t="s">
        <v>21583</v>
      </c>
      <c r="C5640" t="s">
        <v>1550</v>
      </c>
      <c r="D5640" t="s">
        <v>6241</v>
      </c>
      <c r="E5640" t="s">
        <v>10036</v>
      </c>
    </row>
    <row r="5641" spans="1:30">
      <c r="A5641" t="s">
        <v>11341</v>
      </c>
      <c r="B5641" t="s">
        <v>21331</v>
      </c>
      <c r="C5641" t="s">
        <v>1550</v>
      </c>
      <c r="E5641" t="s">
        <v>11342</v>
      </c>
    </row>
    <row r="5642" spans="1:30">
      <c r="A5642" t="s">
        <v>11343</v>
      </c>
      <c r="B5642" t="s">
        <v>21609</v>
      </c>
      <c r="C5642" t="s">
        <v>1550</v>
      </c>
      <c r="E5642" t="s">
        <v>1551</v>
      </c>
      <c r="F5642" t="s">
        <v>1552</v>
      </c>
    </row>
    <row r="5643" spans="1:30">
      <c r="A5643" t="s">
        <v>4295</v>
      </c>
      <c r="B5643" t="s">
        <v>21399</v>
      </c>
      <c r="C5643" t="s">
        <v>59</v>
      </c>
      <c r="D5643" t="s">
        <v>60</v>
      </c>
      <c r="E5643" t="s">
        <v>39</v>
      </c>
      <c r="F5643" t="s">
        <v>61</v>
      </c>
    </row>
    <row r="5644" spans="1:30">
      <c r="A5644" t="s">
        <v>6198</v>
      </c>
      <c r="B5644" t="s">
        <v>21465</v>
      </c>
      <c r="C5644" t="s">
        <v>59</v>
      </c>
      <c r="E5644" t="s">
        <v>6199</v>
      </c>
      <c r="F5644" t="s">
        <v>6200</v>
      </c>
    </row>
    <row r="5645" spans="1:30">
      <c r="A5645" t="s">
        <v>14056</v>
      </c>
      <c r="B5645" t="s">
        <v>21632</v>
      </c>
      <c r="C5645" t="s">
        <v>59</v>
      </c>
      <c r="D5645" t="s">
        <v>113</v>
      </c>
      <c r="E5645" t="s">
        <v>14057</v>
      </c>
      <c r="F5645" t="s">
        <v>2099</v>
      </c>
      <c r="G5645" t="s">
        <v>14040</v>
      </c>
      <c r="H5645" t="s">
        <v>14058</v>
      </c>
      <c r="I5645" t="s">
        <v>14059</v>
      </c>
      <c r="J5645" t="s">
        <v>14060</v>
      </c>
      <c r="K5645" t="s">
        <v>21633</v>
      </c>
      <c r="L5645" t="s">
        <v>14061</v>
      </c>
      <c r="N5645" t="s">
        <v>14062</v>
      </c>
      <c r="P5645" t="s">
        <v>14063</v>
      </c>
      <c r="R5645" t="s">
        <v>14064</v>
      </c>
      <c r="T5645" t="s">
        <v>14065</v>
      </c>
      <c r="V5645" t="s">
        <v>14066</v>
      </c>
      <c r="W5645" t="s">
        <v>21505</v>
      </c>
      <c r="Y5645" t="s">
        <v>14067</v>
      </c>
      <c r="AA5645" t="s">
        <v>21505</v>
      </c>
      <c r="AB5645" t="e">
        <f>- XML Testing</f>
        <v>#NAME?</v>
      </c>
      <c r="AD5645" t="s">
        <v>14068</v>
      </c>
    </row>
    <row r="5646" spans="1:30">
      <c r="A5646" t="s">
        <v>2985</v>
      </c>
      <c r="B5646" t="s">
        <v>21646</v>
      </c>
      <c r="C5646" t="s">
        <v>59</v>
      </c>
      <c r="E5646" t="s">
        <v>2986</v>
      </c>
      <c r="F5646" t="s">
        <v>2987</v>
      </c>
      <c r="G5646" t="s">
        <v>2988</v>
      </c>
      <c r="H5646" t="s">
        <v>2989</v>
      </c>
      <c r="I5646" t="s">
        <v>2990</v>
      </c>
      <c r="J5646" t="s">
        <v>2991</v>
      </c>
      <c r="K5646" t="s">
        <v>2992</v>
      </c>
      <c r="L5646" t="s">
        <v>2993</v>
      </c>
    </row>
    <row r="5647" spans="1:30">
      <c r="A5647" t="s">
        <v>3467</v>
      </c>
      <c r="B5647" t="s">
        <v>21325</v>
      </c>
      <c r="C5647" t="s">
        <v>3468</v>
      </c>
      <c r="D5647" t="s">
        <v>898</v>
      </c>
      <c r="E5647" t="s">
        <v>3469</v>
      </c>
    </row>
    <row r="5648" spans="1:30">
      <c r="A5648" t="s">
        <v>96</v>
      </c>
      <c r="B5648" t="s">
        <v>21414</v>
      </c>
      <c r="C5648" t="s">
        <v>97</v>
      </c>
      <c r="E5648" t="s">
        <v>98</v>
      </c>
    </row>
    <row r="5649" spans="1:6">
      <c r="A5649" t="s">
        <v>6084</v>
      </c>
      <c r="B5649" t="s">
        <v>21462</v>
      </c>
      <c r="C5649" t="s">
        <v>2954</v>
      </c>
      <c r="E5649" t="s">
        <v>2955</v>
      </c>
      <c r="F5649" t="s">
        <v>2956</v>
      </c>
    </row>
    <row r="5650" spans="1:6">
      <c r="A5650" t="s">
        <v>8438</v>
      </c>
      <c r="B5650" t="s">
        <v>21329</v>
      </c>
      <c r="C5650" t="s">
        <v>2954</v>
      </c>
      <c r="E5650" t="s">
        <v>8439</v>
      </c>
    </row>
    <row r="5651" spans="1:6">
      <c r="A5651" t="s">
        <v>81</v>
      </c>
      <c r="B5651" t="s">
        <v>21414</v>
      </c>
      <c r="C5651" t="s">
        <v>82</v>
      </c>
      <c r="D5651" t="s">
        <v>56</v>
      </c>
      <c r="E5651" t="s">
        <v>83</v>
      </c>
    </row>
    <row r="5652" spans="1:6">
      <c r="A5652" t="s">
        <v>1426</v>
      </c>
      <c r="B5652" t="s">
        <v>21330</v>
      </c>
      <c r="C5652" t="s">
        <v>82</v>
      </c>
      <c r="E5652" t="s">
        <v>1427</v>
      </c>
      <c r="F5652" t="s">
        <v>1428</v>
      </c>
    </row>
    <row r="5653" spans="1:6">
      <c r="A5653" t="s">
        <v>542</v>
      </c>
      <c r="B5653" t="s">
        <v>21330</v>
      </c>
      <c r="C5653" t="s">
        <v>543</v>
      </c>
      <c r="E5653" t="s">
        <v>544</v>
      </c>
    </row>
    <row r="5654" spans="1:6">
      <c r="A5654" t="s">
        <v>9503</v>
      </c>
      <c r="B5654" t="s">
        <v>21383</v>
      </c>
      <c r="C5654" t="s">
        <v>543</v>
      </c>
      <c r="D5654" t="s">
        <v>86</v>
      </c>
      <c r="E5654" t="s">
        <v>3190</v>
      </c>
      <c r="F5654" t="s">
        <v>3191</v>
      </c>
    </row>
    <row r="5655" spans="1:6">
      <c r="A5655" t="s">
        <v>10056</v>
      </c>
      <c r="B5655" t="s">
        <v>21583</v>
      </c>
      <c r="C5655" t="s">
        <v>543</v>
      </c>
      <c r="E5655" t="s">
        <v>10057</v>
      </c>
    </row>
    <row r="5656" spans="1:6">
      <c r="A5656" t="s">
        <v>12632</v>
      </c>
      <c r="B5656" t="s">
        <v>21615</v>
      </c>
      <c r="C5656" t="s">
        <v>543</v>
      </c>
      <c r="D5656" t="s">
        <v>86</v>
      </c>
      <c r="E5656" t="s">
        <v>12633</v>
      </c>
      <c r="F5656" t="s">
        <v>12634</v>
      </c>
    </row>
    <row r="5657" spans="1:6">
      <c r="A5657" t="s">
        <v>3203</v>
      </c>
      <c r="B5657" t="s">
        <v>21325</v>
      </c>
      <c r="C5657" t="s">
        <v>543</v>
      </c>
      <c r="E5657" t="s">
        <v>3204</v>
      </c>
    </row>
    <row r="5658" spans="1:6">
      <c r="A5658" t="s">
        <v>3253</v>
      </c>
      <c r="B5658" t="s">
        <v>21325</v>
      </c>
      <c r="C5658" t="s">
        <v>543</v>
      </c>
      <c r="D5658" t="s">
        <v>86</v>
      </c>
      <c r="E5658" t="s">
        <v>3254</v>
      </c>
      <c r="F5658" t="s">
        <v>3191</v>
      </c>
    </row>
    <row r="5659" spans="1:6">
      <c r="A5659" t="s">
        <v>1666</v>
      </c>
      <c r="B5659" t="s">
        <v>21330</v>
      </c>
      <c r="C5659" t="s">
        <v>1667</v>
      </c>
      <c r="D5659" t="s">
        <v>1621</v>
      </c>
      <c r="E5659" t="s">
        <v>1668</v>
      </c>
    </row>
    <row r="5660" spans="1:6">
      <c r="A5660" t="s">
        <v>670</v>
      </c>
      <c r="B5660" t="s">
        <v>21330</v>
      </c>
      <c r="C5660" t="s">
        <v>671</v>
      </c>
      <c r="D5660" t="s">
        <v>113</v>
      </c>
      <c r="E5660" t="s">
        <v>672</v>
      </c>
    </row>
    <row r="5661" spans="1:6">
      <c r="A5661" t="s">
        <v>7328</v>
      </c>
      <c r="B5661" t="s">
        <v>21507</v>
      </c>
      <c r="C5661" t="s">
        <v>671</v>
      </c>
      <c r="D5661" t="s">
        <v>2778</v>
      </c>
      <c r="E5661" t="s">
        <v>7329</v>
      </c>
    </row>
    <row r="5662" spans="1:6">
      <c r="A5662" t="s">
        <v>8436</v>
      </c>
      <c r="B5662" t="s">
        <v>21329</v>
      </c>
      <c r="C5662" t="s">
        <v>671</v>
      </c>
      <c r="D5662" t="s">
        <v>86</v>
      </c>
      <c r="E5662" t="s">
        <v>8437</v>
      </c>
    </row>
    <row r="5663" spans="1:6">
      <c r="A5663" t="s">
        <v>66</v>
      </c>
      <c r="B5663" t="s">
        <v>21414</v>
      </c>
      <c r="C5663" t="s">
        <v>67</v>
      </c>
      <c r="D5663" t="s">
        <v>56</v>
      </c>
      <c r="E5663" t="s">
        <v>68</v>
      </c>
    </row>
    <row r="5664" spans="1:6">
      <c r="A5664" t="s">
        <v>10938</v>
      </c>
      <c r="B5664" t="s">
        <v>21601</v>
      </c>
      <c r="C5664" t="s">
        <v>67</v>
      </c>
      <c r="E5664" t="s">
        <v>10939</v>
      </c>
    </row>
    <row r="5665" spans="1:12">
      <c r="A5665" t="s">
        <v>6559</v>
      </c>
      <c r="B5665" t="s">
        <v>21480</v>
      </c>
      <c r="C5665" t="s">
        <v>2385</v>
      </c>
      <c r="D5665" t="s">
        <v>6454</v>
      </c>
      <c r="E5665" t="s">
        <v>6560</v>
      </c>
      <c r="F5665" t="s">
        <v>6561</v>
      </c>
      <c r="G5665" t="s">
        <v>6562</v>
      </c>
      <c r="J5665" t="s">
        <v>6563</v>
      </c>
      <c r="L5665" t="s">
        <v>6564</v>
      </c>
    </row>
    <row r="5666" spans="1:12">
      <c r="A5666" t="s">
        <v>9646</v>
      </c>
      <c r="B5666" t="s">
        <v>21329</v>
      </c>
      <c r="C5666" t="s">
        <v>2385</v>
      </c>
      <c r="E5666" t="s">
        <v>9647</v>
      </c>
    </row>
    <row r="5667" spans="1:12">
      <c r="A5667" t="s">
        <v>2384</v>
      </c>
      <c r="B5667" t="s">
        <v>21330</v>
      </c>
      <c r="C5667" t="s">
        <v>2385</v>
      </c>
      <c r="E5667" t="s">
        <v>2386</v>
      </c>
    </row>
    <row r="5668" spans="1:12">
      <c r="A5668" t="s">
        <v>84</v>
      </c>
      <c r="B5668" t="s">
        <v>21414</v>
      </c>
      <c r="C5668" t="s">
        <v>85</v>
      </c>
      <c r="D5668" t="s">
        <v>86</v>
      </c>
      <c r="E5668" t="s">
        <v>87</v>
      </c>
      <c r="F5668" t="s">
        <v>88</v>
      </c>
      <c r="G5668" t="s">
        <v>89</v>
      </c>
      <c r="H5668" t="s">
        <v>90</v>
      </c>
      <c r="I5668" t="s">
        <v>91</v>
      </c>
      <c r="J5668" t="s">
        <v>92</v>
      </c>
      <c r="K5668" t="s">
        <v>93</v>
      </c>
    </row>
    <row r="5669" spans="1:12">
      <c r="A5669" t="s">
        <v>9047</v>
      </c>
      <c r="B5669" t="s">
        <v>21329</v>
      </c>
      <c r="C5669" t="s">
        <v>85</v>
      </c>
      <c r="E5669" t="s">
        <v>9048</v>
      </c>
      <c r="F5669" t="s">
        <v>9049</v>
      </c>
    </row>
    <row r="5670" spans="1:12">
      <c r="A5670" t="s">
        <v>10581</v>
      </c>
      <c r="B5670" t="s">
        <v>21595</v>
      </c>
      <c r="C5670" t="s">
        <v>85</v>
      </c>
      <c r="E5670" t="s">
        <v>10582</v>
      </c>
      <c r="F5670" t="s">
        <v>10583</v>
      </c>
    </row>
    <row r="5671" spans="1:12">
      <c r="A5671" t="s">
        <v>7648</v>
      </c>
      <c r="B5671" t="s">
        <v>21507</v>
      </c>
      <c r="C5671" t="s">
        <v>7649</v>
      </c>
      <c r="D5671" t="s">
        <v>898</v>
      </c>
      <c r="E5671" t="s">
        <v>7650</v>
      </c>
    </row>
    <row r="5672" spans="1:12">
      <c r="A5672" t="s">
        <v>20889</v>
      </c>
      <c r="B5672" t="s">
        <v>21362</v>
      </c>
      <c r="C5672" t="s">
        <v>159</v>
      </c>
      <c r="D5672" t="s">
        <v>160</v>
      </c>
      <c r="E5672" t="s">
        <v>161</v>
      </c>
    </row>
    <row r="5673" spans="1:12">
      <c r="A5673" t="s">
        <v>10956</v>
      </c>
      <c r="B5673" t="s">
        <v>21601</v>
      </c>
      <c r="C5673" t="s">
        <v>159</v>
      </c>
      <c r="E5673" t="s">
        <v>10957</v>
      </c>
    </row>
    <row r="5674" spans="1:12">
      <c r="A5674" t="s">
        <v>19896</v>
      </c>
      <c r="B5674" t="s">
        <v>21335</v>
      </c>
      <c r="C5674" t="s">
        <v>159</v>
      </c>
      <c r="E5674" t="s">
        <v>1423</v>
      </c>
    </row>
    <row r="5675" spans="1:12">
      <c r="A5675" t="s">
        <v>1843</v>
      </c>
      <c r="B5675" t="s">
        <v>21330</v>
      </c>
      <c r="C5675" t="s">
        <v>1844</v>
      </c>
      <c r="E5675" t="s">
        <v>1518</v>
      </c>
      <c r="F5675" t="s">
        <v>1845</v>
      </c>
    </row>
    <row r="5676" spans="1:12">
      <c r="A5676" t="s">
        <v>2538</v>
      </c>
      <c r="B5676" t="s">
        <v>21330</v>
      </c>
      <c r="C5676" t="s">
        <v>1844</v>
      </c>
      <c r="E5676" t="s">
        <v>2539</v>
      </c>
      <c r="F5676" t="s">
        <v>2540</v>
      </c>
    </row>
    <row r="5677" spans="1:12">
      <c r="A5677" t="s">
        <v>76</v>
      </c>
      <c r="B5677" t="s">
        <v>21414</v>
      </c>
      <c r="C5677" t="s">
        <v>77</v>
      </c>
      <c r="D5677" t="s">
        <v>78</v>
      </c>
      <c r="E5677" t="s">
        <v>79</v>
      </c>
      <c r="F5677" t="s">
        <v>80</v>
      </c>
    </row>
    <row r="5678" spans="1:12">
      <c r="A5678" t="s">
        <v>9908</v>
      </c>
      <c r="B5678" t="s">
        <v>21572</v>
      </c>
      <c r="C5678" t="s">
        <v>77</v>
      </c>
      <c r="D5678" t="s">
        <v>9909</v>
      </c>
      <c r="E5678" t="s">
        <v>9910</v>
      </c>
      <c r="F5678" t="s">
        <v>9911</v>
      </c>
    </row>
    <row r="5679" spans="1:12">
      <c r="A5679" t="s">
        <v>1980</v>
      </c>
      <c r="B5679" t="s">
        <v>21330</v>
      </c>
      <c r="C5679" t="s">
        <v>77</v>
      </c>
      <c r="D5679" t="s">
        <v>86</v>
      </c>
      <c r="E5679" t="s">
        <v>1981</v>
      </c>
    </row>
    <row r="5680" spans="1:12">
      <c r="A5680" t="s">
        <v>20908</v>
      </c>
      <c r="B5680" t="s">
        <v>21367</v>
      </c>
      <c r="C5680" t="s">
        <v>177</v>
      </c>
      <c r="D5680" t="s">
        <v>178</v>
      </c>
      <c r="E5680" t="s">
        <v>179</v>
      </c>
      <c r="F5680" t="s">
        <v>180</v>
      </c>
    </row>
    <row r="5681" spans="1:6">
      <c r="A5681" t="s">
        <v>9419</v>
      </c>
      <c r="B5681" t="s">
        <v>21329</v>
      </c>
      <c r="C5681" t="s">
        <v>9420</v>
      </c>
      <c r="D5681" t="s">
        <v>86</v>
      </c>
      <c r="E5681" t="s">
        <v>9269</v>
      </c>
    </row>
    <row r="5682" spans="1:6">
      <c r="A5682" t="s">
        <v>6006</v>
      </c>
      <c r="B5682" t="s">
        <v>21451</v>
      </c>
      <c r="C5682" t="s">
        <v>6007</v>
      </c>
      <c r="E5682" t="s">
        <v>3157</v>
      </c>
    </row>
    <row r="5683" spans="1:6">
      <c r="A5683" t="s">
        <v>8945</v>
      </c>
      <c r="B5683" t="s">
        <v>21329</v>
      </c>
      <c r="C5683" t="s">
        <v>8946</v>
      </c>
      <c r="E5683" t="s">
        <v>8947</v>
      </c>
    </row>
    <row r="5684" spans="1:6">
      <c r="A5684" t="s">
        <v>14052</v>
      </c>
      <c r="B5684" t="s">
        <v>21632</v>
      </c>
      <c r="C5684" t="s">
        <v>14053</v>
      </c>
      <c r="D5684" t="s">
        <v>200</v>
      </c>
      <c r="E5684" t="s">
        <v>14054</v>
      </c>
      <c r="F5684" t="s">
        <v>14055</v>
      </c>
    </row>
    <row r="5685" spans="1:6">
      <c r="A5685" t="s">
        <v>17957</v>
      </c>
      <c r="B5685" t="s">
        <v>21334</v>
      </c>
      <c r="C5685" t="s">
        <v>17958</v>
      </c>
      <c r="E5685" t="s">
        <v>17959</v>
      </c>
      <c r="F5685" t="s">
        <v>17960</v>
      </c>
    </row>
    <row r="5686" spans="1:6">
      <c r="A5686" t="s">
        <v>4282</v>
      </c>
      <c r="B5686" t="s">
        <v>21325</v>
      </c>
      <c r="C5686" t="s">
        <v>4283</v>
      </c>
      <c r="E5686" t="s">
        <v>4284</v>
      </c>
    </row>
    <row r="5687" spans="1:6">
      <c r="A5687" t="s">
        <v>17961</v>
      </c>
      <c r="B5687" t="s">
        <v>21334</v>
      </c>
      <c r="C5687" t="s">
        <v>17962</v>
      </c>
      <c r="D5687" t="s">
        <v>17963</v>
      </c>
      <c r="E5687" t="s">
        <v>17964</v>
      </c>
      <c r="F5687" t="s">
        <v>17965</v>
      </c>
    </row>
    <row r="5688" spans="1:6">
      <c r="A5688" t="s">
        <v>9152</v>
      </c>
      <c r="B5688" t="s">
        <v>21329</v>
      </c>
      <c r="C5688" t="s">
        <v>9153</v>
      </c>
      <c r="D5688" t="s">
        <v>113</v>
      </c>
      <c r="E5688" t="s">
        <v>3686</v>
      </c>
    </row>
    <row r="5689" spans="1:6">
      <c r="A5689" t="s">
        <v>3878</v>
      </c>
      <c r="B5689" t="s">
        <v>21325</v>
      </c>
      <c r="C5689" t="s">
        <v>2594</v>
      </c>
      <c r="D5689" t="s">
        <v>163</v>
      </c>
      <c r="E5689" t="s">
        <v>3434</v>
      </c>
    </row>
    <row r="5690" spans="1:6">
      <c r="A5690" t="s">
        <v>2593</v>
      </c>
      <c r="B5690" t="s">
        <v>21336</v>
      </c>
      <c r="C5690" t="s">
        <v>2594</v>
      </c>
      <c r="E5690" t="s">
        <v>2595</v>
      </c>
    </row>
    <row r="5691" spans="1:6">
      <c r="A5691" t="s">
        <v>8756</v>
      </c>
      <c r="B5691" t="s">
        <v>21329</v>
      </c>
      <c r="C5691" t="s">
        <v>8757</v>
      </c>
      <c r="E5691" t="s">
        <v>8758</v>
      </c>
    </row>
    <row r="5692" spans="1:6">
      <c r="A5692" t="s">
        <v>5351</v>
      </c>
      <c r="B5692" t="s">
        <v>21326</v>
      </c>
      <c r="C5692" t="s">
        <v>2612</v>
      </c>
      <c r="D5692" t="s">
        <v>5352</v>
      </c>
      <c r="E5692" t="s">
        <v>5353</v>
      </c>
    </row>
    <row r="5693" spans="1:6">
      <c r="A5693" t="s">
        <v>8217</v>
      </c>
      <c r="B5693" t="s">
        <v>21537</v>
      </c>
      <c r="C5693" t="s">
        <v>2612</v>
      </c>
      <c r="D5693" t="s">
        <v>898</v>
      </c>
      <c r="E5693" t="s">
        <v>2613</v>
      </c>
      <c r="F5693" t="s">
        <v>2614</v>
      </c>
    </row>
    <row r="5694" spans="1:6">
      <c r="A5694" t="s">
        <v>8447</v>
      </c>
      <c r="B5694" t="s">
        <v>21329</v>
      </c>
      <c r="C5694" t="s">
        <v>2612</v>
      </c>
      <c r="D5694" t="s">
        <v>2141</v>
      </c>
      <c r="E5694" t="s">
        <v>8448</v>
      </c>
    </row>
    <row r="5695" spans="1:6">
      <c r="A5695" t="s">
        <v>10475</v>
      </c>
      <c r="B5695" t="s">
        <v>21593</v>
      </c>
      <c r="C5695" t="s">
        <v>2612</v>
      </c>
      <c r="E5695" t="s">
        <v>10476</v>
      </c>
    </row>
    <row r="5696" spans="1:6">
      <c r="A5696" t="s">
        <v>2630</v>
      </c>
      <c r="B5696" t="s">
        <v>21336</v>
      </c>
      <c r="C5696" t="s">
        <v>2612</v>
      </c>
      <c r="E5696" t="s">
        <v>2573</v>
      </c>
      <c r="F5696" t="s">
        <v>2574</v>
      </c>
    </row>
    <row r="5697" spans="1:11">
      <c r="A5697" t="s">
        <v>9335</v>
      </c>
      <c r="B5697" t="s">
        <v>21329</v>
      </c>
      <c r="C5697" t="s">
        <v>2572</v>
      </c>
      <c r="D5697" t="s">
        <v>898</v>
      </c>
      <c r="E5697" t="s">
        <v>9336</v>
      </c>
    </row>
    <row r="5698" spans="1:11">
      <c r="A5698" t="s">
        <v>13983</v>
      </c>
      <c r="B5698" t="s">
        <v>21631</v>
      </c>
      <c r="C5698" t="s">
        <v>2572</v>
      </c>
      <c r="D5698" t="s">
        <v>13984</v>
      </c>
      <c r="E5698" t="s">
        <v>13985</v>
      </c>
      <c r="F5698" t="s">
        <v>13986</v>
      </c>
    </row>
    <row r="5699" spans="1:11">
      <c r="A5699" t="s">
        <v>2571</v>
      </c>
      <c r="B5699" t="s">
        <v>21336</v>
      </c>
      <c r="C5699" t="s">
        <v>2572</v>
      </c>
      <c r="E5699" t="s">
        <v>2573</v>
      </c>
      <c r="F5699" t="s">
        <v>2574</v>
      </c>
    </row>
    <row r="5700" spans="1:11">
      <c r="A5700" t="s">
        <v>18098</v>
      </c>
      <c r="B5700" t="s">
        <v>21334</v>
      </c>
      <c r="C5700" t="s">
        <v>2572</v>
      </c>
      <c r="D5700" t="s">
        <v>18099</v>
      </c>
      <c r="E5700" t="s">
        <v>18100</v>
      </c>
      <c r="F5700" t="s">
        <v>18101</v>
      </c>
    </row>
    <row r="5701" spans="1:11">
      <c r="A5701" t="s">
        <v>10846</v>
      </c>
      <c r="B5701" t="s">
        <v>21601</v>
      </c>
      <c r="C5701" t="s">
        <v>10847</v>
      </c>
      <c r="D5701" t="s">
        <v>86</v>
      </c>
      <c r="E5701" t="s">
        <v>10848</v>
      </c>
    </row>
    <row r="5702" spans="1:11">
      <c r="A5702" t="s">
        <v>18743</v>
      </c>
      <c r="B5702" t="s">
        <v>21335</v>
      </c>
      <c r="C5702" t="s">
        <v>10847</v>
      </c>
      <c r="E5702" t="s">
        <v>1100</v>
      </c>
    </row>
    <row r="5703" spans="1:11">
      <c r="A5703" t="s">
        <v>4266</v>
      </c>
      <c r="B5703" t="s">
        <v>21325</v>
      </c>
      <c r="C5703" t="s">
        <v>4267</v>
      </c>
      <c r="E5703" t="s">
        <v>3784</v>
      </c>
    </row>
    <row r="5704" spans="1:11">
      <c r="A5704" t="s">
        <v>5331</v>
      </c>
      <c r="B5704" t="s">
        <v>21326</v>
      </c>
      <c r="C5704" t="s">
        <v>4267</v>
      </c>
      <c r="E5704" t="s">
        <v>3964</v>
      </c>
    </row>
    <row r="5705" spans="1:11">
      <c r="A5705" t="s">
        <v>6040</v>
      </c>
      <c r="B5705" t="s">
        <v>21451</v>
      </c>
      <c r="C5705" t="s">
        <v>4267</v>
      </c>
      <c r="D5705" t="s">
        <v>86</v>
      </c>
      <c r="E5705" t="s">
        <v>6041</v>
      </c>
    </row>
    <row r="5706" spans="1:11">
      <c r="A5706" t="s">
        <v>9408</v>
      </c>
      <c r="B5706" t="s">
        <v>21329</v>
      </c>
      <c r="C5706" t="s">
        <v>4267</v>
      </c>
      <c r="D5706" t="s">
        <v>8036</v>
      </c>
      <c r="E5706" t="s">
        <v>8821</v>
      </c>
    </row>
    <row r="5707" spans="1:11">
      <c r="A5707" t="s">
        <v>11338</v>
      </c>
      <c r="B5707" t="s">
        <v>21331</v>
      </c>
      <c r="C5707" t="s">
        <v>4267</v>
      </c>
      <c r="E5707" t="s">
        <v>11339</v>
      </c>
      <c r="F5707" t="s">
        <v>11340</v>
      </c>
    </row>
    <row r="5708" spans="1:11">
      <c r="A5708" t="s">
        <v>6008</v>
      </c>
      <c r="B5708" t="s">
        <v>21451</v>
      </c>
      <c r="C5708" t="s">
        <v>3332</v>
      </c>
      <c r="D5708" t="s">
        <v>898</v>
      </c>
      <c r="E5708" t="s">
        <v>6009</v>
      </c>
      <c r="F5708" t="s">
        <v>6010</v>
      </c>
    </row>
    <row r="5709" spans="1:11">
      <c r="A5709" t="s">
        <v>8840</v>
      </c>
      <c r="B5709" t="s">
        <v>21383</v>
      </c>
      <c r="C5709" t="s">
        <v>3332</v>
      </c>
      <c r="D5709" t="s">
        <v>733</v>
      </c>
      <c r="E5709" t="s">
        <v>3333</v>
      </c>
      <c r="F5709" t="s">
        <v>3334</v>
      </c>
    </row>
    <row r="5710" spans="1:11">
      <c r="A5710" t="s">
        <v>12738</v>
      </c>
      <c r="B5710" t="s">
        <v>21618</v>
      </c>
      <c r="C5710" t="s">
        <v>3332</v>
      </c>
      <c r="D5710" t="s">
        <v>898</v>
      </c>
      <c r="E5710" t="s">
        <v>12739</v>
      </c>
      <c r="F5710" t="s">
        <v>1443</v>
      </c>
      <c r="G5710" t="s">
        <v>12740</v>
      </c>
      <c r="H5710" t="s">
        <v>12741</v>
      </c>
      <c r="I5710" t="s">
        <v>12742</v>
      </c>
      <c r="J5710" t="s">
        <v>12743</v>
      </c>
      <c r="K5710" t="s">
        <v>12744</v>
      </c>
    </row>
    <row r="5711" spans="1:11">
      <c r="A5711" t="s">
        <v>13577</v>
      </c>
      <c r="B5711" t="s">
        <v>21628</v>
      </c>
      <c r="C5711" t="s">
        <v>3332</v>
      </c>
      <c r="D5711" t="s">
        <v>13578</v>
      </c>
      <c r="E5711" t="s">
        <v>13579</v>
      </c>
      <c r="F5711" t="s">
        <v>13580</v>
      </c>
      <c r="G5711" t="s">
        <v>13581</v>
      </c>
      <c r="H5711" t="s">
        <v>13582</v>
      </c>
    </row>
    <row r="5712" spans="1:11">
      <c r="A5712" t="s">
        <v>9315</v>
      </c>
      <c r="B5712" t="s">
        <v>21329</v>
      </c>
      <c r="C5712" t="s">
        <v>9316</v>
      </c>
      <c r="E5712" t="s">
        <v>9317</v>
      </c>
      <c r="F5712" t="s">
        <v>9318</v>
      </c>
    </row>
    <row r="5713" spans="1:6">
      <c r="A5713" t="s">
        <v>5938</v>
      </c>
      <c r="B5713" t="s">
        <v>21437</v>
      </c>
      <c r="C5713" t="s">
        <v>5939</v>
      </c>
      <c r="E5713" t="s">
        <v>5940</v>
      </c>
      <c r="F5713" t="s">
        <v>5941</v>
      </c>
    </row>
    <row r="5714" spans="1:6">
      <c r="A5714" t="s">
        <v>8008</v>
      </c>
      <c r="B5714" t="s">
        <v>21530</v>
      </c>
      <c r="C5714" t="s">
        <v>5939</v>
      </c>
      <c r="D5714" t="s">
        <v>56</v>
      </c>
      <c r="E5714" t="s">
        <v>8009</v>
      </c>
      <c r="F5714" t="s">
        <v>8010</v>
      </c>
    </row>
    <row r="5715" spans="1:6">
      <c r="A5715" t="s">
        <v>8250</v>
      </c>
      <c r="B5715" t="s">
        <v>21532</v>
      </c>
      <c r="C5715" t="s">
        <v>5939</v>
      </c>
      <c r="E5715" t="s">
        <v>6394</v>
      </c>
    </row>
    <row r="5716" spans="1:6">
      <c r="A5716" t="s">
        <v>8772</v>
      </c>
      <c r="B5716" t="s">
        <v>21329</v>
      </c>
      <c r="C5716" t="s">
        <v>5939</v>
      </c>
      <c r="D5716" t="s">
        <v>5694</v>
      </c>
      <c r="E5716" t="s">
        <v>5811</v>
      </c>
    </row>
    <row r="5717" spans="1:6">
      <c r="A5717" t="s">
        <v>10637</v>
      </c>
      <c r="B5717" t="s">
        <v>21595</v>
      </c>
      <c r="C5717" t="s">
        <v>5939</v>
      </c>
      <c r="E5717" t="s">
        <v>10638</v>
      </c>
    </row>
    <row r="5718" spans="1:6">
      <c r="A5718" t="s">
        <v>16102</v>
      </c>
      <c r="B5718" t="s">
        <v>21333</v>
      </c>
      <c r="C5718" t="s">
        <v>5939</v>
      </c>
      <c r="D5718" t="s">
        <v>733</v>
      </c>
      <c r="E5718" t="s">
        <v>5818</v>
      </c>
    </row>
    <row r="5719" spans="1:6">
      <c r="A5719" t="s">
        <v>12619</v>
      </c>
      <c r="B5719" t="s">
        <v>21614</v>
      </c>
      <c r="C5719" t="s">
        <v>12620</v>
      </c>
      <c r="E5719" t="s">
        <v>12621</v>
      </c>
    </row>
    <row r="5720" spans="1:6">
      <c r="A5720" t="s">
        <v>6065</v>
      </c>
      <c r="B5720" t="s">
        <v>21451</v>
      </c>
      <c r="C5720" t="s">
        <v>6066</v>
      </c>
      <c r="D5720" t="s">
        <v>86</v>
      </c>
      <c r="E5720" t="s">
        <v>6067</v>
      </c>
    </row>
    <row r="5721" spans="1:6">
      <c r="A5721" t="s">
        <v>5951</v>
      </c>
      <c r="B5721" t="s">
        <v>21449</v>
      </c>
      <c r="C5721" t="s">
        <v>3266</v>
      </c>
      <c r="D5721" t="s">
        <v>160</v>
      </c>
      <c r="E5721" t="s">
        <v>5952</v>
      </c>
      <c r="F5721" t="s">
        <v>5953</v>
      </c>
    </row>
    <row r="5722" spans="1:6">
      <c r="A5722" t="s">
        <v>17937</v>
      </c>
      <c r="B5722" t="s">
        <v>21334</v>
      </c>
      <c r="C5722" t="s">
        <v>3266</v>
      </c>
      <c r="D5722" t="s">
        <v>17938</v>
      </c>
      <c r="E5722" t="s">
        <v>287</v>
      </c>
    </row>
    <row r="5723" spans="1:6">
      <c r="A5723" t="s">
        <v>3265</v>
      </c>
      <c r="B5723" t="s">
        <v>21325</v>
      </c>
      <c r="C5723" t="s">
        <v>3266</v>
      </c>
      <c r="E5723" t="s">
        <v>3267</v>
      </c>
    </row>
    <row r="5724" spans="1:6">
      <c r="A5724" t="s">
        <v>15364</v>
      </c>
      <c r="B5724" t="s">
        <v>21333</v>
      </c>
      <c r="C5724" t="s">
        <v>15365</v>
      </c>
      <c r="D5724" t="s">
        <v>6413</v>
      </c>
      <c r="E5724" t="s">
        <v>15366</v>
      </c>
    </row>
    <row r="5725" spans="1:6">
      <c r="A5725" t="s">
        <v>3785</v>
      </c>
      <c r="B5725" t="s">
        <v>21325</v>
      </c>
      <c r="C5725" t="s">
        <v>3786</v>
      </c>
      <c r="D5725" t="s">
        <v>113</v>
      </c>
      <c r="E5725" t="s">
        <v>3787</v>
      </c>
    </row>
    <row r="5726" spans="1:6">
      <c r="A5726" t="s">
        <v>4095</v>
      </c>
      <c r="B5726" t="s">
        <v>21325</v>
      </c>
      <c r="C5726" t="s">
        <v>4096</v>
      </c>
      <c r="D5726" t="s">
        <v>163</v>
      </c>
      <c r="E5726" t="s">
        <v>3434</v>
      </c>
    </row>
    <row r="5727" spans="1:6">
      <c r="A5727" t="s">
        <v>11014</v>
      </c>
      <c r="B5727" t="s">
        <v>21601</v>
      </c>
      <c r="C5727" t="s">
        <v>4096</v>
      </c>
      <c r="E5727" t="s">
        <v>10805</v>
      </c>
      <c r="F5727" t="s">
        <v>11015</v>
      </c>
    </row>
    <row r="5728" spans="1:6">
      <c r="A5728" t="s">
        <v>6445</v>
      </c>
      <c r="B5728" t="s">
        <v>21480</v>
      </c>
      <c r="C5728" t="s">
        <v>6446</v>
      </c>
      <c r="D5728" t="s">
        <v>2960</v>
      </c>
      <c r="E5728" t="s">
        <v>6394</v>
      </c>
    </row>
    <row r="5729" spans="1:6">
      <c r="A5729" t="s">
        <v>10690</v>
      </c>
      <c r="B5729" t="s">
        <v>21595</v>
      </c>
      <c r="C5729" t="s">
        <v>10691</v>
      </c>
      <c r="E5729" t="s">
        <v>10692</v>
      </c>
    </row>
    <row r="5730" spans="1:6">
      <c r="A5730" t="s">
        <v>8687</v>
      </c>
      <c r="B5730" t="s">
        <v>21329</v>
      </c>
      <c r="C5730" t="s">
        <v>8688</v>
      </c>
      <c r="E5730" t="s">
        <v>3692</v>
      </c>
    </row>
    <row r="5731" spans="1:6">
      <c r="A5731" t="s">
        <v>10140</v>
      </c>
      <c r="B5731" t="s">
        <v>21583</v>
      </c>
      <c r="C5731" t="s">
        <v>8688</v>
      </c>
      <c r="E5731" t="s">
        <v>10141</v>
      </c>
    </row>
    <row r="5732" spans="1:6">
      <c r="A5732" t="s">
        <v>3791</v>
      </c>
      <c r="B5732" t="s">
        <v>21325</v>
      </c>
      <c r="C5732" t="s">
        <v>1853</v>
      </c>
      <c r="D5732" t="s">
        <v>113</v>
      </c>
      <c r="E5732" t="s">
        <v>3792</v>
      </c>
    </row>
    <row r="5733" spans="1:6">
      <c r="A5733" t="s">
        <v>4015</v>
      </c>
      <c r="B5733" t="s">
        <v>21325</v>
      </c>
      <c r="C5733" t="s">
        <v>1853</v>
      </c>
      <c r="E5733" t="s">
        <v>4016</v>
      </c>
    </row>
    <row r="5734" spans="1:6">
      <c r="A5734" t="s">
        <v>4100</v>
      </c>
      <c r="B5734" t="s">
        <v>21325</v>
      </c>
      <c r="C5734" t="s">
        <v>1853</v>
      </c>
      <c r="E5734" t="s">
        <v>287</v>
      </c>
    </row>
    <row r="5735" spans="1:6">
      <c r="A5735" t="s">
        <v>6154</v>
      </c>
      <c r="B5735" t="s">
        <v>21451</v>
      </c>
      <c r="C5735" t="s">
        <v>1853</v>
      </c>
      <c r="E5735" t="s">
        <v>6155</v>
      </c>
    </row>
    <row r="5736" spans="1:6">
      <c r="A5736" t="s">
        <v>8119</v>
      </c>
      <c r="B5736" t="s">
        <v>21532</v>
      </c>
      <c r="C5736" t="s">
        <v>1853</v>
      </c>
      <c r="D5736" t="s">
        <v>8120</v>
      </c>
      <c r="E5736" t="s">
        <v>6394</v>
      </c>
    </row>
    <row r="5737" spans="1:6">
      <c r="A5737" t="s">
        <v>1852</v>
      </c>
      <c r="B5737" t="s">
        <v>21330</v>
      </c>
      <c r="C5737" t="s">
        <v>1853</v>
      </c>
      <c r="E5737" t="s">
        <v>1854</v>
      </c>
    </row>
    <row r="5738" spans="1:6">
      <c r="A5738" t="s">
        <v>18143</v>
      </c>
      <c r="B5738" t="s">
        <v>21334</v>
      </c>
      <c r="C5738" t="s">
        <v>18144</v>
      </c>
      <c r="D5738" t="s">
        <v>18145</v>
      </c>
      <c r="E5738" t="s">
        <v>18146</v>
      </c>
    </row>
    <row r="5739" spans="1:6">
      <c r="A5739" t="s">
        <v>9989</v>
      </c>
      <c r="B5739" t="s">
        <v>21577</v>
      </c>
      <c r="C5739" t="s">
        <v>2924</v>
      </c>
      <c r="D5739" t="s">
        <v>178</v>
      </c>
      <c r="E5739" t="s">
        <v>6394</v>
      </c>
      <c r="F5739" t="s">
        <v>9990</v>
      </c>
    </row>
    <row r="5740" spans="1:6">
      <c r="A5740" t="s">
        <v>12624</v>
      </c>
      <c r="B5740" t="s">
        <v>21614</v>
      </c>
      <c r="C5740" t="s">
        <v>2924</v>
      </c>
      <c r="E5740" t="s">
        <v>12625</v>
      </c>
    </row>
    <row r="5741" spans="1:6">
      <c r="A5741" t="s">
        <v>2923</v>
      </c>
      <c r="B5741" t="s">
        <v>21646</v>
      </c>
      <c r="C5741" t="s">
        <v>2924</v>
      </c>
      <c r="D5741" t="s">
        <v>2925</v>
      </c>
      <c r="E5741" t="s">
        <v>2926</v>
      </c>
    </row>
    <row r="5742" spans="1:6">
      <c r="A5742" t="s">
        <v>12476</v>
      </c>
      <c r="B5742" t="s">
        <v>21332</v>
      </c>
      <c r="C5742" t="s">
        <v>12477</v>
      </c>
      <c r="E5742" t="s">
        <v>12478</v>
      </c>
    </row>
    <row r="5743" spans="1:6">
      <c r="A5743" t="s">
        <v>18232</v>
      </c>
      <c r="B5743" t="s">
        <v>21645</v>
      </c>
      <c r="C5743" t="s">
        <v>18233</v>
      </c>
      <c r="E5743" t="s">
        <v>18234</v>
      </c>
    </row>
    <row r="5744" spans="1:6">
      <c r="A5744" t="s">
        <v>20099</v>
      </c>
      <c r="B5744" t="s">
        <v>21335</v>
      </c>
      <c r="C5744" t="s">
        <v>20100</v>
      </c>
      <c r="E5744" t="s">
        <v>18345</v>
      </c>
    </row>
    <row r="5745" spans="1:9">
      <c r="A5745" t="s">
        <v>9898</v>
      </c>
      <c r="B5745" t="s">
        <v>21572</v>
      </c>
      <c r="C5745" t="s">
        <v>9899</v>
      </c>
      <c r="E5745" t="s">
        <v>9900</v>
      </c>
    </row>
    <row r="5746" spans="1:9">
      <c r="A5746" t="s">
        <v>11430</v>
      </c>
      <c r="B5746" t="s">
        <v>21611</v>
      </c>
      <c r="C5746" t="s">
        <v>9899</v>
      </c>
      <c r="D5746" t="s">
        <v>11431</v>
      </c>
      <c r="E5746" t="s">
        <v>11432</v>
      </c>
      <c r="F5746" t="s">
        <v>11433</v>
      </c>
    </row>
    <row r="5747" spans="1:9">
      <c r="A5747" t="s">
        <v>14178</v>
      </c>
      <c r="B5747" t="s">
        <v>21333</v>
      </c>
      <c r="C5747" t="s">
        <v>9899</v>
      </c>
      <c r="D5747" t="s">
        <v>6413</v>
      </c>
      <c r="E5747" t="s">
        <v>14179</v>
      </c>
    </row>
    <row r="5748" spans="1:9">
      <c r="A5748" t="s">
        <v>5212</v>
      </c>
      <c r="B5748" t="s">
        <v>21405</v>
      </c>
      <c r="C5748" t="s">
        <v>5213</v>
      </c>
      <c r="E5748" t="s">
        <v>5214</v>
      </c>
    </row>
    <row r="5749" spans="1:9">
      <c r="A5749" t="s">
        <v>17755</v>
      </c>
      <c r="B5749" t="s">
        <v>21333</v>
      </c>
      <c r="C5749" t="s">
        <v>5213</v>
      </c>
      <c r="D5749" t="s">
        <v>6413</v>
      </c>
      <c r="E5749" t="s">
        <v>17756</v>
      </c>
    </row>
    <row r="5750" spans="1:9">
      <c r="A5750" t="s">
        <v>5896</v>
      </c>
      <c r="B5750" t="s">
        <v>21442</v>
      </c>
      <c r="C5750" t="s">
        <v>5897</v>
      </c>
      <c r="E5750" t="s">
        <v>5898</v>
      </c>
      <c r="F5750" t="s">
        <v>5899</v>
      </c>
    </row>
    <row r="5751" spans="1:9">
      <c r="A5751" t="s">
        <v>19351</v>
      </c>
      <c r="B5751" t="s">
        <v>21335</v>
      </c>
      <c r="C5751" t="s">
        <v>5897</v>
      </c>
      <c r="E5751" t="s">
        <v>18323</v>
      </c>
    </row>
    <row r="5752" spans="1:9">
      <c r="A5752" t="s">
        <v>11422</v>
      </c>
      <c r="B5752" t="s">
        <v>21611</v>
      </c>
      <c r="C5752" t="s">
        <v>11423</v>
      </c>
      <c r="D5752" t="s">
        <v>286</v>
      </c>
      <c r="E5752" t="s">
        <v>287</v>
      </c>
      <c r="F5752" t="s">
        <v>11424</v>
      </c>
    </row>
    <row r="5753" spans="1:9">
      <c r="A5753" t="s">
        <v>17653</v>
      </c>
      <c r="B5753" t="s">
        <v>21333</v>
      </c>
      <c r="C5753" t="s">
        <v>11423</v>
      </c>
      <c r="D5753" t="s">
        <v>6413</v>
      </c>
      <c r="E5753" t="s">
        <v>17654</v>
      </c>
    </row>
    <row r="5754" spans="1:9">
      <c r="A5754" t="s">
        <v>4667</v>
      </c>
      <c r="B5754" t="s">
        <v>21401</v>
      </c>
      <c r="C5754" t="s">
        <v>4668</v>
      </c>
      <c r="D5754" t="s">
        <v>4669</v>
      </c>
      <c r="E5754" t="s">
        <v>4602</v>
      </c>
    </row>
    <row r="5755" spans="1:9">
      <c r="A5755" t="s">
        <v>18781</v>
      </c>
      <c r="B5755" t="s">
        <v>21335</v>
      </c>
      <c r="C5755" t="s">
        <v>4668</v>
      </c>
      <c r="E5755" t="s">
        <v>18252</v>
      </c>
    </row>
    <row r="5756" spans="1:9">
      <c r="A5756" t="s">
        <v>836</v>
      </c>
      <c r="B5756" t="s">
        <v>21330</v>
      </c>
      <c r="C5756" t="s">
        <v>837</v>
      </c>
      <c r="D5756" t="s">
        <v>86</v>
      </c>
      <c r="E5756" t="s">
        <v>838</v>
      </c>
    </row>
    <row r="5757" spans="1:9">
      <c r="A5757" t="s">
        <v>17560</v>
      </c>
      <c r="B5757" t="s">
        <v>21333</v>
      </c>
      <c r="C5757" t="s">
        <v>837</v>
      </c>
      <c r="D5757" t="s">
        <v>6413</v>
      </c>
      <c r="E5757" t="s">
        <v>17561</v>
      </c>
    </row>
    <row r="5758" spans="1:9">
      <c r="A5758" t="s">
        <v>13972</v>
      </c>
      <c r="B5758" t="s">
        <v>21631</v>
      </c>
      <c r="C5758" t="s">
        <v>13973</v>
      </c>
      <c r="D5758" t="s">
        <v>733</v>
      </c>
      <c r="E5758" t="s">
        <v>13974</v>
      </c>
      <c r="F5758" t="s">
        <v>13975</v>
      </c>
      <c r="G5758" t="s">
        <v>13976</v>
      </c>
      <c r="H5758" t="s">
        <v>13977</v>
      </c>
      <c r="I5758" t="s">
        <v>13978</v>
      </c>
    </row>
    <row r="5759" spans="1:9">
      <c r="A5759" t="s">
        <v>10520</v>
      </c>
      <c r="B5759" t="s">
        <v>21595</v>
      </c>
      <c r="C5759" t="s">
        <v>10521</v>
      </c>
      <c r="D5759" t="s">
        <v>113</v>
      </c>
      <c r="E5759" t="s">
        <v>3674</v>
      </c>
      <c r="F5759" t="s">
        <v>10522</v>
      </c>
    </row>
    <row r="5760" spans="1:9">
      <c r="A5760" t="s">
        <v>3893</v>
      </c>
      <c r="B5760" t="s">
        <v>21325</v>
      </c>
      <c r="C5760" t="s">
        <v>3894</v>
      </c>
      <c r="D5760" t="s">
        <v>163</v>
      </c>
      <c r="E5760" t="s">
        <v>3434</v>
      </c>
    </row>
    <row r="5761" spans="1:8">
      <c r="A5761" t="s">
        <v>9204</v>
      </c>
      <c r="B5761" t="s">
        <v>21329</v>
      </c>
      <c r="C5761" t="s">
        <v>9205</v>
      </c>
      <c r="E5761" t="s">
        <v>9206</v>
      </c>
    </row>
    <row r="5762" spans="1:8">
      <c r="A5762" t="s">
        <v>3708</v>
      </c>
      <c r="B5762" t="s">
        <v>21325</v>
      </c>
      <c r="C5762" t="s">
        <v>3709</v>
      </c>
      <c r="D5762" t="s">
        <v>113</v>
      </c>
      <c r="E5762" t="s">
        <v>3686</v>
      </c>
    </row>
    <row r="5763" spans="1:8">
      <c r="A5763" t="s">
        <v>4205</v>
      </c>
      <c r="B5763" t="s">
        <v>21325</v>
      </c>
      <c r="C5763" t="s">
        <v>3709</v>
      </c>
      <c r="E5763" t="s">
        <v>4206</v>
      </c>
    </row>
    <row r="5764" spans="1:8">
      <c r="A5764" t="s">
        <v>10688</v>
      </c>
      <c r="B5764" t="s">
        <v>21595</v>
      </c>
      <c r="C5764" t="s">
        <v>3709</v>
      </c>
      <c r="E5764" t="s">
        <v>10689</v>
      </c>
    </row>
    <row r="5765" spans="1:8">
      <c r="A5765" t="s">
        <v>20848</v>
      </c>
      <c r="B5765" t="s">
        <v>21350</v>
      </c>
      <c r="C5765" t="s">
        <v>2634</v>
      </c>
      <c r="D5765" t="s">
        <v>898</v>
      </c>
      <c r="E5765" t="s">
        <v>20849</v>
      </c>
      <c r="F5765" t="s">
        <v>20850</v>
      </c>
    </row>
    <row r="5766" spans="1:8">
      <c r="A5766" t="s">
        <v>9978</v>
      </c>
      <c r="B5766" t="s">
        <v>21577</v>
      </c>
      <c r="C5766" t="s">
        <v>2634</v>
      </c>
      <c r="D5766" t="s">
        <v>178</v>
      </c>
      <c r="E5766" t="s">
        <v>6394</v>
      </c>
      <c r="F5766" t="s">
        <v>9979</v>
      </c>
    </row>
    <row r="5767" spans="1:8">
      <c r="A5767" t="s">
        <v>12338</v>
      </c>
      <c r="B5767" t="s">
        <v>21332</v>
      </c>
      <c r="C5767" t="s">
        <v>2634</v>
      </c>
      <c r="E5767" t="s">
        <v>12339</v>
      </c>
    </row>
    <row r="5768" spans="1:8">
      <c r="A5768" t="s">
        <v>17460</v>
      </c>
      <c r="B5768" t="s">
        <v>21333</v>
      </c>
      <c r="C5768" t="s">
        <v>2634</v>
      </c>
      <c r="D5768" t="s">
        <v>6413</v>
      </c>
      <c r="E5768" t="s">
        <v>17461</v>
      </c>
    </row>
    <row r="5769" spans="1:8">
      <c r="A5769" t="s">
        <v>2633</v>
      </c>
      <c r="B5769" t="s">
        <v>21336</v>
      </c>
      <c r="C5769" t="s">
        <v>2634</v>
      </c>
      <c r="E5769" t="s">
        <v>2635</v>
      </c>
      <c r="F5769" t="s">
        <v>2636</v>
      </c>
    </row>
    <row r="5770" spans="1:8">
      <c r="A5770" t="s">
        <v>2914</v>
      </c>
      <c r="B5770" t="s">
        <v>21646</v>
      </c>
      <c r="C5770" t="s">
        <v>2634</v>
      </c>
      <c r="D5770" t="s">
        <v>466</v>
      </c>
      <c r="E5770" t="s">
        <v>2915</v>
      </c>
    </row>
    <row r="5771" spans="1:8">
      <c r="A5771" t="s">
        <v>7289</v>
      </c>
      <c r="B5771" t="s">
        <v>21506</v>
      </c>
      <c r="C5771" t="s">
        <v>7290</v>
      </c>
      <c r="D5771" t="s">
        <v>3993</v>
      </c>
      <c r="E5771" t="s">
        <v>7291</v>
      </c>
    </row>
    <row r="5772" spans="1:8">
      <c r="A5772" t="s">
        <v>13417</v>
      </c>
      <c r="B5772" t="s">
        <v>21628</v>
      </c>
      <c r="C5772" t="s">
        <v>7290</v>
      </c>
      <c r="D5772" t="s">
        <v>13418</v>
      </c>
      <c r="E5772" t="s">
        <v>13419</v>
      </c>
    </row>
    <row r="5773" spans="1:8">
      <c r="A5773" t="s">
        <v>17340</v>
      </c>
      <c r="B5773" t="s">
        <v>21333</v>
      </c>
      <c r="C5773" t="s">
        <v>7290</v>
      </c>
      <c r="E5773" t="s">
        <v>17341</v>
      </c>
    </row>
    <row r="5774" spans="1:8">
      <c r="A5774" t="s">
        <v>6146</v>
      </c>
      <c r="B5774" t="s">
        <v>21451</v>
      </c>
      <c r="C5774" t="s">
        <v>6147</v>
      </c>
      <c r="E5774" t="s">
        <v>3157</v>
      </c>
    </row>
    <row r="5775" spans="1:8">
      <c r="A5775" t="s">
        <v>5310</v>
      </c>
      <c r="B5775" t="s">
        <v>21411</v>
      </c>
      <c r="C5775" t="s">
        <v>3178</v>
      </c>
      <c r="D5775" t="s">
        <v>898</v>
      </c>
      <c r="E5775" t="s">
        <v>5311</v>
      </c>
      <c r="F5775" t="s">
        <v>5312</v>
      </c>
    </row>
    <row r="5776" spans="1:8">
      <c r="A5776" t="s">
        <v>5439</v>
      </c>
      <c r="B5776" t="s">
        <v>21326</v>
      </c>
      <c r="C5776" t="s">
        <v>3178</v>
      </c>
      <c r="D5776" t="s">
        <v>178</v>
      </c>
      <c r="E5776" t="s">
        <v>5440</v>
      </c>
      <c r="F5776" t="s">
        <v>104</v>
      </c>
      <c r="G5776" t="s">
        <v>105</v>
      </c>
      <c r="H5776" t="s">
        <v>5441</v>
      </c>
    </row>
    <row r="5777" spans="1:6">
      <c r="A5777" t="s">
        <v>3177</v>
      </c>
      <c r="B5777" t="s">
        <v>21325</v>
      </c>
      <c r="C5777" t="s">
        <v>3178</v>
      </c>
      <c r="D5777" t="s">
        <v>733</v>
      </c>
      <c r="E5777" t="s">
        <v>3179</v>
      </c>
      <c r="F5777" t="s">
        <v>3180</v>
      </c>
    </row>
    <row r="5778" spans="1:6">
      <c r="A5778" t="s">
        <v>3544</v>
      </c>
      <c r="B5778" t="s">
        <v>21325</v>
      </c>
      <c r="C5778" t="s">
        <v>3545</v>
      </c>
      <c r="D5778" t="s">
        <v>178</v>
      </c>
      <c r="E5778" t="s">
        <v>3546</v>
      </c>
      <c r="F5778" t="s">
        <v>3547</v>
      </c>
    </row>
    <row r="5779" spans="1:6">
      <c r="A5779" t="s">
        <v>17222</v>
      </c>
      <c r="B5779" t="s">
        <v>21333</v>
      </c>
      <c r="C5779" t="s">
        <v>3545</v>
      </c>
      <c r="D5779" t="s">
        <v>14465</v>
      </c>
      <c r="E5779" t="s">
        <v>14222</v>
      </c>
    </row>
    <row r="5780" spans="1:6">
      <c r="A5780" t="s">
        <v>3625</v>
      </c>
      <c r="B5780" t="s">
        <v>21325</v>
      </c>
      <c r="C5780" t="s">
        <v>3626</v>
      </c>
      <c r="D5780" t="s">
        <v>113</v>
      </c>
      <c r="E5780" t="s">
        <v>3627</v>
      </c>
    </row>
    <row r="5781" spans="1:6">
      <c r="A5781" t="s">
        <v>18094</v>
      </c>
      <c r="B5781" t="s">
        <v>21334</v>
      </c>
      <c r="C5781" t="s">
        <v>3626</v>
      </c>
      <c r="D5781" t="s">
        <v>18095</v>
      </c>
      <c r="E5781" t="s">
        <v>18096</v>
      </c>
      <c r="F5781" t="s">
        <v>18097</v>
      </c>
    </row>
    <row r="5782" spans="1:6">
      <c r="A5782" t="s">
        <v>3417</v>
      </c>
      <c r="B5782" t="s">
        <v>21342</v>
      </c>
      <c r="C5782" t="s">
        <v>3418</v>
      </c>
      <c r="E5782" t="s">
        <v>3419</v>
      </c>
    </row>
    <row r="5783" spans="1:6">
      <c r="A5783" t="s">
        <v>17109</v>
      </c>
      <c r="B5783" t="s">
        <v>21333</v>
      </c>
      <c r="C5783" t="s">
        <v>17110</v>
      </c>
      <c r="D5783" t="s">
        <v>6413</v>
      </c>
      <c r="E5783" t="s">
        <v>17111</v>
      </c>
    </row>
    <row r="5784" spans="1:6">
      <c r="A5784" t="s">
        <v>6360</v>
      </c>
      <c r="B5784" t="s">
        <v>21451</v>
      </c>
      <c r="C5784" t="s">
        <v>6361</v>
      </c>
      <c r="E5784" t="s">
        <v>6362</v>
      </c>
    </row>
    <row r="5785" spans="1:6">
      <c r="A5785" t="s">
        <v>9536</v>
      </c>
      <c r="B5785" t="s">
        <v>21329</v>
      </c>
      <c r="C5785" t="s">
        <v>6361</v>
      </c>
      <c r="E5785" t="s">
        <v>9537</v>
      </c>
    </row>
    <row r="5786" spans="1:6">
      <c r="A5786" t="s">
        <v>8154</v>
      </c>
      <c r="B5786" t="s">
        <v>21532</v>
      </c>
      <c r="C5786" t="s">
        <v>8155</v>
      </c>
      <c r="E5786" t="s">
        <v>8156</v>
      </c>
    </row>
    <row r="5787" spans="1:6">
      <c r="A5787" t="s">
        <v>15669</v>
      </c>
      <c r="B5787" t="s">
        <v>21333</v>
      </c>
      <c r="C5787" t="s">
        <v>8155</v>
      </c>
      <c r="E5787" t="s">
        <v>15670</v>
      </c>
    </row>
    <row r="5788" spans="1:6">
      <c r="A5788" t="s">
        <v>4866</v>
      </c>
      <c r="B5788" t="s">
        <v>21401</v>
      </c>
      <c r="C5788" t="s">
        <v>4867</v>
      </c>
      <c r="E5788" t="s">
        <v>4523</v>
      </c>
    </row>
    <row r="5789" spans="1:6">
      <c r="A5789" t="s">
        <v>21131</v>
      </c>
      <c r="B5789" t="s">
        <v>21350</v>
      </c>
      <c r="C5789" t="s">
        <v>6182</v>
      </c>
      <c r="E5789" t="s">
        <v>21132</v>
      </c>
    </row>
    <row r="5790" spans="1:6">
      <c r="A5790" t="s">
        <v>6181</v>
      </c>
      <c r="B5790" t="s">
        <v>21451</v>
      </c>
      <c r="C5790" t="s">
        <v>6182</v>
      </c>
      <c r="E5790" t="s">
        <v>287</v>
      </c>
    </row>
    <row r="5791" spans="1:6">
      <c r="A5791" t="s">
        <v>20797</v>
      </c>
      <c r="B5791" t="s">
        <v>21350</v>
      </c>
      <c r="C5791" t="s">
        <v>20798</v>
      </c>
      <c r="D5791" t="s">
        <v>20799</v>
      </c>
      <c r="E5791" t="s">
        <v>20800</v>
      </c>
    </row>
    <row r="5792" spans="1:6">
      <c r="A5792" t="s">
        <v>17986</v>
      </c>
      <c r="B5792" t="s">
        <v>21334</v>
      </c>
      <c r="C5792" t="s">
        <v>17987</v>
      </c>
      <c r="D5792" t="s">
        <v>17988</v>
      </c>
      <c r="E5792" t="s">
        <v>17989</v>
      </c>
      <c r="F5792" t="s">
        <v>17990</v>
      </c>
    </row>
    <row r="5793" spans="1:20">
      <c r="A5793" t="s">
        <v>3634</v>
      </c>
      <c r="B5793" t="s">
        <v>21325</v>
      </c>
      <c r="C5793" t="s">
        <v>3635</v>
      </c>
      <c r="D5793" t="s">
        <v>163</v>
      </c>
      <c r="E5793" t="s">
        <v>3434</v>
      </c>
    </row>
    <row r="5794" spans="1:20">
      <c r="A5794" t="s">
        <v>18332</v>
      </c>
      <c r="B5794" t="s">
        <v>21335</v>
      </c>
      <c r="C5794" t="s">
        <v>3635</v>
      </c>
      <c r="E5794" t="s">
        <v>18300</v>
      </c>
    </row>
    <row r="5795" spans="1:20">
      <c r="A5795" t="s">
        <v>4801</v>
      </c>
      <c r="B5795" t="s">
        <v>21401</v>
      </c>
      <c r="C5795" t="s">
        <v>4802</v>
      </c>
      <c r="D5795" t="s">
        <v>4803</v>
      </c>
      <c r="E5795" t="s">
        <v>4804</v>
      </c>
      <c r="F5795" t="s">
        <v>4805</v>
      </c>
    </row>
    <row r="5796" spans="1:20">
      <c r="A5796" t="s">
        <v>10909</v>
      </c>
      <c r="B5796" t="s">
        <v>21601</v>
      </c>
      <c r="C5796" t="s">
        <v>10910</v>
      </c>
      <c r="E5796" t="s">
        <v>10911</v>
      </c>
      <c r="F5796" t="s">
        <v>10912</v>
      </c>
    </row>
    <row r="5797" spans="1:20">
      <c r="A5797" t="s">
        <v>4274</v>
      </c>
      <c r="B5797" t="s">
        <v>21325</v>
      </c>
      <c r="C5797" t="s">
        <v>3261</v>
      </c>
      <c r="D5797" t="s">
        <v>113</v>
      </c>
      <c r="E5797" t="s">
        <v>3686</v>
      </c>
    </row>
    <row r="5798" spans="1:20">
      <c r="A5798" t="s">
        <v>3260</v>
      </c>
      <c r="B5798" t="s">
        <v>21325</v>
      </c>
      <c r="C5798" t="s">
        <v>3261</v>
      </c>
      <c r="D5798" t="s">
        <v>286</v>
      </c>
      <c r="E5798" t="s">
        <v>3262</v>
      </c>
    </row>
    <row r="5799" spans="1:20">
      <c r="A5799" t="s">
        <v>10001</v>
      </c>
      <c r="B5799" t="s">
        <v>21577</v>
      </c>
      <c r="C5799" t="s">
        <v>2831</v>
      </c>
      <c r="D5799" t="s">
        <v>286</v>
      </c>
      <c r="E5799" t="s">
        <v>6394</v>
      </c>
      <c r="F5799" t="s">
        <v>10002</v>
      </c>
    </row>
    <row r="5800" spans="1:20">
      <c r="A5800" t="s">
        <v>2830</v>
      </c>
      <c r="B5800" t="s">
        <v>21336</v>
      </c>
      <c r="C5800" t="s">
        <v>2831</v>
      </c>
      <c r="E5800" t="s">
        <v>2769</v>
      </c>
      <c r="F5800" t="s">
        <v>2770</v>
      </c>
    </row>
    <row r="5801" spans="1:20">
      <c r="A5801" t="s">
        <v>21051</v>
      </c>
      <c r="B5801" t="s">
        <v>21372</v>
      </c>
      <c r="C5801" t="s">
        <v>1998</v>
      </c>
      <c r="E5801" t="s">
        <v>21373</v>
      </c>
      <c r="F5801" t="s">
        <v>1999</v>
      </c>
    </row>
    <row r="5802" spans="1:20">
      <c r="A5802" t="s">
        <v>8142</v>
      </c>
      <c r="B5802" t="s">
        <v>21535</v>
      </c>
      <c r="C5802" t="s">
        <v>1998</v>
      </c>
      <c r="D5802" t="s">
        <v>898</v>
      </c>
      <c r="E5802" t="s">
        <v>2840</v>
      </c>
    </row>
    <row r="5803" spans="1:20">
      <c r="A5803" t="s">
        <v>11220</v>
      </c>
      <c r="B5803" t="s">
        <v>21605</v>
      </c>
      <c r="C5803" t="s">
        <v>1998</v>
      </c>
      <c r="E5803" t="s">
        <v>3419</v>
      </c>
    </row>
    <row r="5804" spans="1:20">
      <c r="A5804" t="s">
        <v>17146</v>
      </c>
      <c r="B5804" t="s">
        <v>21333</v>
      </c>
      <c r="C5804" t="s">
        <v>1998</v>
      </c>
      <c r="E5804" t="s">
        <v>21639</v>
      </c>
      <c r="F5804" t="s">
        <v>1999</v>
      </c>
    </row>
    <row r="5805" spans="1:20">
      <c r="A5805" t="s">
        <v>5197</v>
      </c>
      <c r="B5805" t="s">
        <v>21409</v>
      </c>
      <c r="C5805" t="s">
        <v>5198</v>
      </c>
      <c r="E5805" t="s">
        <v>5199</v>
      </c>
    </row>
    <row r="5806" spans="1:20">
      <c r="A5806" t="s">
        <v>6315</v>
      </c>
      <c r="B5806" t="s">
        <v>21451</v>
      </c>
      <c r="C5806" t="s">
        <v>3036</v>
      </c>
      <c r="D5806" t="s">
        <v>3037</v>
      </c>
      <c r="E5806" t="s">
        <v>6316</v>
      </c>
      <c r="F5806" t="s">
        <v>2099</v>
      </c>
      <c r="G5806" t="s">
        <v>3039</v>
      </c>
      <c r="H5806" t="s">
        <v>3040</v>
      </c>
      <c r="I5806" t="s">
        <v>3041</v>
      </c>
      <c r="J5806" t="s">
        <v>3042</v>
      </c>
      <c r="K5806" t="s">
        <v>3043</v>
      </c>
      <c r="L5806" t="s">
        <v>3044</v>
      </c>
      <c r="N5806" t="s">
        <v>3045</v>
      </c>
      <c r="O5806" t="s">
        <v>3046</v>
      </c>
      <c r="P5806" t="s">
        <v>3047</v>
      </c>
      <c r="Q5806" t="s">
        <v>3048</v>
      </c>
      <c r="R5806" t="s">
        <v>3049</v>
      </c>
      <c r="S5806" t="s">
        <v>3050</v>
      </c>
      <c r="T5806" t="s">
        <v>3051</v>
      </c>
    </row>
    <row r="5807" spans="1:20">
      <c r="A5807" t="s">
        <v>10061</v>
      </c>
      <c r="B5807" t="s">
        <v>21586</v>
      </c>
      <c r="C5807" t="s">
        <v>3036</v>
      </c>
      <c r="D5807" t="s">
        <v>3037</v>
      </c>
      <c r="E5807" t="s">
        <v>3038</v>
      </c>
      <c r="F5807" t="s">
        <v>2099</v>
      </c>
      <c r="G5807" t="s">
        <v>3039</v>
      </c>
      <c r="H5807" t="s">
        <v>3040</v>
      </c>
      <c r="I5807" t="s">
        <v>3041</v>
      </c>
      <c r="J5807" t="s">
        <v>3042</v>
      </c>
      <c r="K5807" t="s">
        <v>3043</v>
      </c>
      <c r="L5807" t="s">
        <v>3044</v>
      </c>
      <c r="N5807" t="s">
        <v>3045</v>
      </c>
      <c r="O5807" t="s">
        <v>3046</v>
      </c>
      <c r="P5807" t="s">
        <v>3047</v>
      </c>
      <c r="Q5807" t="s">
        <v>3048</v>
      </c>
      <c r="R5807" t="s">
        <v>3049</v>
      </c>
      <c r="S5807" t="s">
        <v>3050</v>
      </c>
      <c r="T5807" t="s">
        <v>3051</v>
      </c>
    </row>
    <row r="5808" spans="1:20">
      <c r="A5808" t="s">
        <v>17953</v>
      </c>
      <c r="B5808" t="s">
        <v>21334</v>
      </c>
      <c r="C5808" t="s">
        <v>3036</v>
      </c>
      <c r="E5808" t="s">
        <v>17954</v>
      </c>
    </row>
    <row r="5809" spans="1:10">
      <c r="A5809" t="s">
        <v>18525</v>
      </c>
      <c r="B5809" t="s">
        <v>21335</v>
      </c>
      <c r="C5809" t="s">
        <v>18526</v>
      </c>
      <c r="D5809" t="s">
        <v>2209</v>
      </c>
      <c r="E5809" t="s">
        <v>18260</v>
      </c>
    </row>
    <row r="5810" spans="1:10">
      <c r="A5810" t="s">
        <v>8132</v>
      </c>
      <c r="B5810" t="s">
        <v>21533</v>
      </c>
      <c r="C5810" t="s">
        <v>8133</v>
      </c>
      <c r="D5810" t="s">
        <v>8134</v>
      </c>
      <c r="E5810" t="s">
        <v>8135</v>
      </c>
      <c r="F5810" t="s">
        <v>8136</v>
      </c>
    </row>
    <row r="5811" spans="1:10">
      <c r="A5811" t="s">
        <v>4740</v>
      </c>
      <c r="B5811" t="s">
        <v>21401</v>
      </c>
      <c r="C5811" t="s">
        <v>4741</v>
      </c>
      <c r="D5811" t="s">
        <v>4742</v>
      </c>
      <c r="E5811" t="s">
        <v>4743</v>
      </c>
    </row>
    <row r="5812" spans="1:10">
      <c r="A5812" t="s">
        <v>8410</v>
      </c>
      <c r="B5812" t="s">
        <v>21545</v>
      </c>
      <c r="C5812" t="s">
        <v>8411</v>
      </c>
      <c r="D5812" t="s">
        <v>113</v>
      </c>
      <c r="E5812" t="s">
        <v>8412</v>
      </c>
    </row>
    <row r="5813" spans="1:10">
      <c r="A5813" t="s">
        <v>9017</v>
      </c>
      <c r="B5813" t="s">
        <v>21329</v>
      </c>
      <c r="C5813" t="s">
        <v>9018</v>
      </c>
      <c r="E5813" t="s">
        <v>9019</v>
      </c>
      <c r="F5813" t="s">
        <v>9020</v>
      </c>
    </row>
    <row r="5814" spans="1:10">
      <c r="A5814" t="s">
        <v>9691</v>
      </c>
      <c r="B5814" t="s">
        <v>21564</v>
      </c>
      <c r="C5814" t="s">
        <v>9692</v>
      </c>
      <c r="D5814" t="s">
        <v>113</v>
      </c>
      <c r="E5814" t="s">
        <v>9693</v>
      </c>
      <c r="F5814" t="s">
        <v>40</v>
      </c>
    </row>
    <row r="5815" spans="1:10">
      <c r="A5815" t="s">
        <v>3432</v>
      </c>
      <c r="B5815" t="s">
        <v>21325</v>
      </c>
      <c r="C5815" t="s">
        <v>3433</v>
      </c>
      <c r="D5815" t="s">
        <v>163</v>
      </c>
      <c r="E5815" t="s">
        <v>3434</v>
      </c>
    </row>
    <row r="5816" spans="1:10">
      <c r="A5816" t="s">
        <v>19972</v>
      </c>
      <c r="B5816" t="s">
        <v>21335</v>
      </c>
      <c r="C5816" t="s">
        <v>3433</v>
      </c>
      <c r="E5816" t="s">
        <v>18300</v>
      </c>
    </row>
    <row r="5817" spans="1:10">
      <c r="A5817" t="s">
        <v>4618</v>
      </c>
      <c r="B5817" t="s">
        <v>21401</v>
      </c>
      <c r="C5817" t="s">
        <v>4619</v>
      </c>
      <c r="D5817" t="s">
        <v>4620</v>
      </c>
      <c r="E5817" t="s">
        <v>4621</v>
      </c>
      <c r="F5817" t="s">
        <v>4622</v>
      </c>
    </row>
    <row r="5818" spans="1:10">
      <c r="A5818" t="s">
        <v>8603</v>
      </c>
      <c r="B5818" t="s">
        <v>21329</v>
      </c>
      <c r="C5818" t="s">
        <v>4619</v>
      </c>
      <c r="E5818" t="s">
        <v>8604</v>
      </c>
    </row>
    <row r="5819" spans="1:10">
      <c r="A5819" t="s">
        <v>6174</v>
      </c>
      <c r="B5819" t="s">
        <v>21451</v>
      </c>
      <c r="C5819" t="s">
        <v>3024</v>
      </c>
      <c r="E5819" t="s">
        <v>6175</v>
      </c>
    </row>
    <row r="5820" spans="1:10">
      <c r="A5820" t="s">
        <v>3023</v>
      </c>
      <c r="B5820" t="s">
        <v>21646</v>
      </c>
      <c r="C5820" t="s">
        <v>3024</v>
      </c>
      <c r="E5820" t="s">
        <v>3025</v>
      </c>
      <c r="F5820" t="s">
        <v>3026</v>
      </c>
    </row>
    <row r="5821" spans="1:10">
      <c r="A5821" t="s">
        <v>6304</v>
      </c>
      <c r="B5821" t="s">
        <v>21451</v>
      </c>
      <c r="C5821" t="s">
        <v>935</v>
      </c>
      <c r="E5821" t="s">
        <v>6305</v>
      </c>
      <c r="F5821" t="s">
        <v>2099</v>
      </c>
      <c r="G5821" t="s">
        <v>6306</v>
      </c>
      <c r="H5821" t="s">
        <v>6307</v>
      </c>
      <c r="I5821" t="s">
        <v>6308</v>
      </c>
      <c r="J5821" t="s">
        <v>6309</v>
      </c>
    </row>
    <row r="5822" spans="1:10">
      <c r="A5822" t="s">
        <v>934</v>
      </c>
      <c r="B5822" t="s">
        <v>21330</v>
      </c>
      <c r="C5822" t="s">
        <v>935</v>
      </c>
      <c r="E5822" t="s">
        <v>936</v>
      </c>
      <c r="F5822" t="s">
        <v>937</v>
      </c>
    </row>
    <row r="5823" spans="1:10">
      <c r="A5823" t="s">
        <v>8508</v>
      </c>
      <c r="B5823" t="s">
        <v>21329</v>
      </c>
      <c r="C5823" t="s">
        <v>935</v>
      </c>
      <c r="E5823" t="s">
        <v>8509</v>
      </c>
      <c r="F5823" t="s">
        <v>8510</v>
      </c>
    </row>
    <row r="5824" spans="1:10">
      <c r="A5824" t="s">
        <v>9432</v>
      </c>
      <c r="B5824" t="s">
        <v>21329</v>
      </c>
      <c r="C5824" t="s">
        <v>935</v>
      </c>
      <c r="E5824" t="s">
        <v>9433</v>
      </c>
    </row>
    <row r="5825" spans="1:6">
      <c r="A5825" t="s">
        <v>13354</v>
      </c>
      <c r="B5825" t="s">
        <v>21628</v>
      </c>
      <c r="C5825" t="s">
        <v>935</v>
      </c>
      <c r="E5825" t="s">
        <v>13355</v>
      </c>
    </row>
    <row r="5826" spans="1:6">
      <c r="A5826" t="s">
        <v>2606</v>
      </c>
      <c r="B5826" t="s">
        <v>21336</v>
      </c>
      <c r="C5826" t="s">
        <v>935</v>
      </c>
      <c r="E5826" t="s">
        <v>2607</v>
      </c>
      <c r="F5826" t="s">
        <v>2608</v>
      </c>
    </row>
    <row r="5827" spans="1:6">
      <c r="A5827" t="s">
        <v>2814</v>
      </c>
      <c r="B5827" t="s">
        <v>21336</v>
      </c>
      <c r="C5827" t="s">
        <v>2815</v>
      </c>
      <c r="E5827" t="s">
        <v>2816</v>
      </c>
    </row>
    <row r="5828" spans="1:6">
      <c r="A5828" t="s">
        <v>6330</v>
      </c>
      <c r="B5828" t="s">
        <v>21451</v>
      </c>
      <c r="C5828" t="s">
        <v>6331</v>
      </c>
      <c r="E5828" t="s">
        <v>6332</v>
      </c>
      <c r="F5828" t="s">
        <v>6333</v>
      </c>
    </row>
    <row r="5829" spans="1:6">
      <c r="A5829" t="s">
        <v>11336</v>
      </c>
      <c r="B5829" t="s">
        <v>21331</v>
      </c>
      <c r="C5829" t="s">
        <v>6331</v>
      </c>
      <c r="E5829" t="s">
        <v>11337</v>
      </c>
    </row>
    <row r="5830" spans="1:6">
      <c r="A5830" t="s">
        <v>4697</v>
      </c>
      <c r="B5830" t="s">
        <v>21401</v>
      </c>
      <c r="C5830" t="s">
        <v>3081</v>
      </c>
      <c r="D5830" t="s">
        <v>4698</v>
      </c>
      <c r="E5830" t="s">
        <v>4699</v>
      </c>
    </row>
    <row r="5831" spans="1:6">
      <c r="A5831" t="s">
        <v>7950</v>
      </c>
      <c r="B5831" t="s">
        <v>21523</v>
      </c>
      <c r="C5831" t="s">
        <v>3081</v>
      </c>
      <c r="E5831" t="s">
        <v>7949</v>
      </c>
      <c r="F5831" t="s">
        <v>7951</v>
      </c>
    </row>
    <row r="5832" spans="1:6">
      <c r="A5832" t="s">
        <v>8500</v>
      </c>
      <c r="B5832" t="s">
        <v>21543</v>
      </c>
      <c r="C5832" t="s">
        <v>3081</v>
      </c>
      <c r="D5832" t="s">
        <v>86</v>
      </c>
      <c r="E5832" t="s">
        <v>8501</v>
      </c>
      <c r="F5832" t="s">
        <v>8502</v>
      </c>
    </row>
    <row r="5833" spans="1:6">
      <c r="A5833" t="s">
        <v>10116</v>
      </c>
      <c r="B5833" t="s">
        <v>21583</v>
      </c>
      <c r="C5833" t="s">
        <v>3081</v>
      </c>
      <c r="E5833" t="s">
        <v>10117</v>
      </c>
    </row>
    <row r="5834" spans="1:6">
      <c r="A5834" t="s">
        <v>3080</v>
      </c>
      <c r="B5834" t="s">
        <v>21648</v>
      </c>
      <c r="C5834" t="s">
        <v>3081</v>
      </c>
      <c r="E5834" t="s">
        <v>3082</v>
      </c>
      <c r="F5834" t="s">
        <v>3083</v>
      </c>
    </row>
    <row r="5835" spans="1:6">
      <c r="A5835" t="s">
        <v>9032</v>
      </c>
      <c r="B5835" t="s">
        <v>21329</v>
      </c>
      <c r="C5835" t="s">
        <v>9033</v>
      </c>
      <c r="E5835" t="s">
        <v>9034</v>
      </c>
    </row>
    <row r="5836" spans="1:6">
      <c r="A5836" t="s">
        <v>18941</v>
      </c>
      <c r="B5836" t="s">
        <v>21335</v>
      </c>
      <c r="C5836" t="s">
        <v>9033</v>
      </c>
      <c r="E5836" t="s">
        <v>18293</v>
      </c>
      <c r="F5836" t="s">
        <v>18294</v>
      </c>
    </row>
    <row r="5837" spans="1:6">
      <c r="A5837" t="s">
        <v>18171</v>
      </c>
      <c r="B5837" t="s">
        <v>21334</v>
      </c>
      <c r="C5837" t="s">
        <v>18172</v>
      </c>
      <c r="E5837" t="s">
        <v>18173</v>
      </c>
      <c r="F5837" t="s">
        <v>18173</v>
      </c>
    </row>
    <row r="5838" spans="1:6">
      <c r="A5838" t="s">
        <v>643</v>
      </c>
      <c r="B5838" t="s">
        <v>21330</v>
      </c>
      <c r="C5838" t="s">
        <v>644</v>
      </c>
      <c r="D5838" t="s">
        <v>645</v>
      </c>
      <c r="E5838" t="s">
        <v>646</v>
      </c>
      <c r="F5838" t="s">
        <v>647</v>
      </c>
    </row>
    <row r="5839" spans="1:6">
      <c r="A5839" t="s">
        <v>6197</v>
      </c>
      <c r="B5839" t="s">
        <v>21451</v>
      </c>
      <c r="C5839" t="s">
        <v>644</v>
      </c>
      <c r="E5839" t="s">
        <v>6141</v>
      </c>
    </row>
    <row r="5840" spans="1:6">
      <c r="A5840" t="s">
        <v>7960</v>
      </c>
      <c r="B5840" t="s">
        <v>21525</v>
      </c>
      <c r="C5840" t="s">
        <v>644</v>
      </c>
      <c r="D5840" t="s">
        <v>113</v>
      </c>
      <c r="E5840" t="s">
        <v>7961</v>
      </c>
      <c r="F5840" t="s">
        <v>7962</v>
      </c>
    </row>
    <row r="5841" spans="1:7">
      <c r="A5841" t="s">
        <v>10098</v>
      </c>
      <c r="B5841" t="s">
        <v>21583</v>
      </c>
      <c r="C5841" t="s">
        <v>644</v>
      </c>
      <c r="D5841" t="s">
        <v>645</v>
      </c>
      <c r="E5841" t="s">
        <v>10099</v>
      </c>
      <c r="F5841" t="s">
        <v>647</v>
      </c>
    </row>
    <row r="5842" spans="1:7">
      <c r="A5842" t="s">
        <v>21174</v>
      </c>
      <c r="B5842" t="s">
        <v>21356</v>
      </c>
      <c r="C5842" t="s">
        <v>7694</v>
      </c>
      <c r="D5842" t="s">
        <v>898</v>
      </c>
      <c r="E5842" t="s">
        <v>8827</v>
      </c>
      <c r="F5842" t="s">
        <v>8828</v>
      </c>
      <c r="G5842" t="s">
        <v>8829</v>
      </c>
    </row>
    <row r="5843" spans="1:7">
      <c r="A5843" t="s">
        <v>7693</v>
      </c>
      <c r="B5843" t="s">
        <v>21507</v>
      </c>
      <c r="C5843" t="s">
        <v>7694</v>
      </c>
      <c r="E5843" t="s">
        <v>7695</v>
      </c>
    </row>
    <row r="5844" spans="1:7">
      <c r="A5844" t="s">
        <v>19788</v>
      </c>
      <c r="B5844" t="s">
        <v>21335</v>
      </c>
      <c r="C5844" t="s">
        <v>7694</v>
      </c>
      <c r="E5844" t="s">
        <v>1423</v>
      </c>
    </row>
    <row r="5845" spans="1:7">
      <c r="A5845" t="s">
        <v>16357</v>
      </c>
      <c r="B5845" t="s">
        <v>21333</v>
      </c>
      <c r="C5845" t="s">
        <v>16358</v>
      </c>
      <c r="E5845" t="s">
        <v>14222</v>
      </c>
    </row>
    <row r="5846" spans="1:7">
      <c r="A5846" t="s">
        <v>6139</v>
      </c>
      <c r="B5846" t="s">
        <v>21451</v>
      </c>
      <c r="C5846" t="s">
        <v>6140</v>
      </c>
      <c r="E5846" t="s">
        <v>6141</v>
      </c>
    </row>
    <row r="5847" spans="1:7">
      <c r="A5847" t="s">
        <v>12191</v>
      </c>
      <c r="B5847" t="s">
        <v>21332</v>
      </c>
      <c r="C5847" t="s">
        <v>12192</v>
      </c>
      <c r="E5847" t="s">
        <v>11632</v>
      </c>
    </row>
    <row r="5848" spans="1:7">
      <c r="A5848" t="s">
        <v>3793</v>
      </c>
      <c r="B5848" t="s">
        <v>21325</v>
      </c>
      <c r="C5848" t="s">
        <v>3794</v>
      </c>
      <c r="E5848" t="s">
        <v>3795</v>
      </c>
    </row>
    <row r="5849" spans="1:7">
      <c r="A5849" t="s">
        <v>18139</v>
      </c>
      <c r="B5849" t="s">
        <v>21334</v>
      </c>
      <c r="C5849" t="s">
        <v>18140</v>
      </c>
      <c r="D5849" t="s">
        <v>18141</v>
      </c>
      <c r="E5849" t="s">
        <v>18142</v>
      </c>
    </row>
    <row r="5850" spans="1:7">
      <c r="A5850" t="s">
        <v>19855</v>
      </c>
      <c r="B5850" t="s">
        <v>21335</v>
      </c>
      <c r="C5850" t="s">
        <v>19856</v>
      </c>
      <c r="E5850" t="s">
        <v>18300</v>
      </c>
    </row>
    <row r="5851" spans="1:7">
      <c r="A5851" t="s">
        <v>3710</v>
      </c>
      <c r="B5851" t="s">
        <v>21325</v>
      </c>
      <c r="C5851" t="s">
        <v>3711</v>
      </c>
      <c r="E5851" t="s">
        <v>3712</v>
      </c>
    </row>
    <row r="5852" spans="1:7">
      <c r="A5852" t="s">
        <v>13271</v>
      </c>
      <c r="B5852" t="s">
        <v>21628</v>
      </c>
      <c r="C5852" t="s">
        <v>13272</v>
      </c>
      <c r="E5852" t="s">
        <v>13273</v>
      </c>
    </row>
    <row r="5853" spans="1:7">
      <c r="A5853" t="s">
        <v>7728</v>
      </c>
      <c r="B5853" t="s">
        <v>21519</v>
      </c>
      <c r="C5853" t="s">
        <v>7729</v>
      </c>
      <c r="E5853" t="s">
        <v>7730</v>
      </c>
      <c r="F5853" t="s">
        <v>7731</v>
      </c>
    </row>
    <row r="5854" spans="1:7">
      <c r="A5854" t="s">
        <v>7795</v>
      </c>
      <c r="B5854" t="s">
        <v>21519</v>
      </c>
      <c r="C5854" t="s">
        <v>7729</v>
      </c>
      <c r="E5854" t="s">
        <v>7796</v>
      </c>
    </row>
    <row r="5855" spans="1:7">
      <c r="A5855" t="s">
        <v>7812</v>
      </c>
      <c r="B5855" t="s">
        <v>21519</v>
      </c>
      <c r="C5855" t="s">
        <v>7729</v>
      </c>
      <c r="E5855" t="s">
        <v>7813</v>
      </c>
    </row>
    <row r="5856" spans="1:7">
      <c r="A5856" t="s">
        <v>7830</v>
      </c>
      <c r="B5856" t="s">
        <v>21519</v>
      </c>
      <c r="C5856" t="s">
        <v>7729</v>
      </c>
      <c r="E5856" t="s">
        <v>7831</v>
      </c>
    </row>
    <row r="5857" spans="1:16">
      <c r="A5857" t="s">
        <v>7841</v>
      </c>
      <c r="B5857" t="s">
        <v>21519</v>
      </c>
      <c r="C5857" t="s">
        <v>7729</v>
      </c>
      <c r="E5857" t="s">
        <v>7842</v>
      </c>
    </row>
    <row r="5858" spans="1:16">
      <c r="A5858" t="s">
        <v>7843</v>
      </c>
      <c r="B5858" t="s">
        <v>21519</v>
      </c>
      <c r="C5858" t="s">
        <v>7729</v>
      </c>
      <c r="E5858" t="s">
        <v>7844</v>
      </c>
      <c r="F5858" t="s">
        <v>7845</v>
      </c>
    </row>
    <row r="5859" spans="1:16">
      <c r="A5859" t="s">
        <v>19005</v>
      </c>
      <c r="B5859" t="s">
        <v>21335</v>
      </c>
      <c r="C5859" t="s">
        <v>19006</v>
      </c>
      <c r="E5859" t="s">
        <v>18362</v>
      </c>
    </row>
    <row r="5860" spans="1:16">
      <c r="A5860" t="s">
        <v>4528</v>
      </c>
      <c r="B5860" t="s">
        <v>21401</v>
      </c>
      <c r="C5860" t="s">
        <v>4529</v>
      </c>
      <c r="E5860" t="s">
        <v>4530</v>
      </c>
    </row>
    <row r="5861" spans="1:16">
      <c r="A5861" t="s">
        <v>6219</v>
      </c>
      <c r="B5861" t="s">
        <v>21451</v>
      </c>
      <c r="C5861" t="s">
        <v>6220</v>
      </c>
      <c r="D5861" t="s">
        <v>4729</v>
      </c>
      <c r="E5861" t="s">
        <v>6221</v>
      </c>
      <c r="F5861" t="s">
        <v>6222</v>
      </c>
    </row>
    <row r="5862" spans="1:16">
      <c r="A5862" t="s">
        <v>2856</v>
      </c>
      <c r="B5862" t="s">
        <v>21336</v>
      </c>
      <c r="C5862" t="s">
        <v>2857</v>
      </c>
      <c r="E5862" t="s">
        <v>2858</v>
      </c>
    </row>
    <row r="5863" spans="1:16">
      <c r="A5863" t="s">
        <v>2696</v>
      </c>
      <c r="B5863" t="s">
        <v>21336</v>
      </c>
      <c r="C5863" t="s">
        <v>2697</v>
      </c>
      <c r="E5863" t="s">
        <v>2607</v>
      </c>
      <c r="F5863" t="s">
        <v>2608</v>
      </c>
    </row>
    <row r="5864" spans="1:16">
      <c r="A5864" t="s">
        <v>2827</v>
      </c>
      <c r="B5864" t="s">
        <v>21336</v>
      </c>
      <c r="C5864" t="s">
        <v>2828</v>
      </c>
      <c r="E5864" t="s">
        <v>2829</v>
      </c>
    </row>
    <row r="5865" spans="1:16">
      <c r="A5865" t="s">
        <v>5536</v>
      </c>
      <c r="B5865" t="s">
        <v>21326</v>
      </c>
      <c r="C5865" t="s">
        <v>5537</v>
      </c>
      <c r="D5865" t="s">
        <v>3704</v>
      </c>
      <c r="E5865" t="s">
        <v>5538</v>
      </c>
      <c r="F5865" t="s">
        <v>5539</v>
      </c>
    </row>
    <row r="5866" spans="1:16">
      <c r="A5866" t="s">
        <v>10128</v>
      </c>
      <c r="B5866" t="s">
        <v>21583</v>
      </c>
      <c r="C5866" t="s">
        <v>5537</v>
      </c>
      <c r="E5866" t="s">
        <v>10129</v>
      </c>
    </row>
    <row r="5867" spans="1:16">
      <c r="A5867" t="s">
        <v>13108</v>
      </c>
      <c r="B5867" t="s">
        <v>21628</v>
      </c>
      <c r="C5867" t="s">
        <v>5537</v>
      </c>
      <c r="D5867" t="s">
        <v>13109</v>
      </c>
      <c r="E5867" t="s">
        <v>13110</v>
      </c>
      <c r="F5867" t="s">
        <v>13111</v>
      </c>
      <c r="H5867" t="s">
        <v>13112</v>
      </c>
      <c r="J5867" t="s">
        <v>13113</v>
      </c>
      <c r="L5867" t="s">
        <v>13114</v>
      </c>
      <c r="N5867" t="s">
        <v>13115</v>
      </c>
      <c r="P5867" t="s">
        <v>13116</v>
      </c>
    </row>
    <row r="5868" spans="1:16">
      <c r="A5868" t="s">
        <v>18180</v>
      </c>
      <c r="B5868" t="s">
        <v>21334</v>
      </c>
      <c r="C5868" t="s">
        <v>5537</v>
      </c>
      <c r="D5868" t="s">
        <v>18181</v>
      </c>
      <c r="E5868" t="s">
        <v>18182</v>
      </c>
    </row>
    <row r="5869" spans="1:16">
      <c r="A5869" t="s">
        <v>7963</v>
      </c>
      <c r="B5869" t="s">
        <v>21524</v>
      </c>
      <c r="C5869" t="s">
        <v>2587</v>
      </c>
      <c r="D5869" t="s">
        <v>113</v>
      </c>
      <c r="E5869" t="s">
        <v>7964</v>
      </c>
      <c r="F5869" t="s">
        <v>7965</v>
      </c>
    </row>
    <row r="5870" spans="1:16">
      <c r="A5870" t="s">
        <v>2586</v>
      </c>
      <c r="B5870" t="s">
        <v>21336</v>
      </c>
      <c r="C5870" t="s">
        <v>2587</v>
      </c>
      <c r="E5870" t="s">
        <v>2588</v>
      </c>
    </row>
    <row r="5871" spans="1:16">
      <c r="A5871" t="s">
        <v>18624</v>
      </c>
      <c r="B5871" t="s">
        <v>21335</v>
      </c>
      <c r="C5871" t="s">
        <v>2587</v>
      </c>
      <c r="E5871" t="s">
        <v>1100</v>
      </c>
    </row>
    <row r="5872" spans="1:16">
      <c r="A5872" t="s">
        <v>2849</v>
      </c>
      <c r="B5872" t="s">
        <v>21336</v>
      </c>
      <c r="C5872" t="s">
        <v>2850</v>
      </c>
      <c r="E5872" t="s">
        <v>2851</v>
      </c>
    </row>
    <row r="5873" spans="1:6">
      <c r="A5873" t="s">
        <v>4462</v>
      </c>
      <c r="B5873" t="s">
        <v>21401</v>
      </c>
      <c r="C5873" t="s">
        <v>4463</v>
      </c>
      <c r="E5873" t="s">
        <v>4464</v>
      </c>
      <c r="F5873" t="s">
        <v>4465</v>
      </c>
    </row>
    <row r="5874" spans="1:6">
      <c r="A5874" t="s">
        <v>12833</v>
      </c>
      <c r="B5874" t="s">
        <v>21625</v>
      </c>
      <c r="C5874" t="s">
        <v>12834</v>
      </c>
      <c r="D5874" t="s">
        <v>12835</v>
      </c>
      <c r="E5874" t="s">
        <v>12836</v>
      </c>
    </row>
    <row r="5875" spans="1:6">
      <c r="A5875" t="s">
        <v>6079</v>
      </c>
      <c r="B5875" t="s">
        <v>21451</v>
      </c>
      <c r="C5875" t="s">
        <v>6080</v>
      </c>
      <c r="E5875" t="s">
        <v>6081</v>
      </c>
    </row>
    <row r="5876" spans="1:6">
      <c r="A5876" t="s">
        <v>7866</v>
      </c>
      <c r="B5876" t="s">
        <v>21519</v>
      </c>
      <c r="C5876" t="s">
        <v>6080</v>
      </c>
      <c r="E5876" t="s">
        <v>7867</v>
      </c>
      <c r="F5876" t="s">
        <v>7868</v>
      </c>
    </row>
    <row r="5877" spans="1:6">
      <c r="A5877" t="s">
        <v>5274</v>
      </c>
      <c r="B5877" t="s">
        <v>21326</v>
      </c>
      <c r="C5877" t="s">
        <v>2982</v>
      </c>
      <c r="E5877" t="s">
        <v>5275</v>
      </c>
      <c r="F5877" t="s">
        <v>5276</v>
      </c>
    </row>
    <row r="5878" spans="1:6">
      <c r="A5878" t="s">
        <v>7767</v>
      </c>
      <c r="B5878" t="s">
        <v>21519</v>
      </c>
      <c r="C5878" t="s">
        <v>2982</v>
      </c>
      <c r="E5878" t="s">
        <v>7768</v>
      </c>
    </row>
    <row r="5879" spans="1:6">
      <c r="A5879" t="s">
        <v>2981</v>
      </c>
      <c r="B5879" t="s">
        <v>21646</v>
      </c>
      <c r="C5879" t="s">
        <v>2982</v>
      </c>
      <c r="D5879" t="s">
        <v>2865</v>
      </c>
      <c r="E5879" t="s">
        <v>2983</v>
      </c>
      <c r="F5879" t="s">
        <v>2984</v>
      </c>
    </row>
    <row r="5880" spans="1:6">
      <c r="A5880" t="s">
        <v>6110</v>
      </c>
      <c r="B5880" t="s">
        <v>21451</v>
      </c>
      <c r="C5880" t="s">
        <v>810</v>
      </c>
      <c r="E5880" t="s">
        <v>6111</v>
      </c>
    </row>
    <row r="5881" spans="1:6">
      <c r="A5881" t="s">
        <v>809</v>
      </c>
      <c r="B5881" t="s">
        <v>21330</v>
      </c>
      <c r="C5881" t="s">
        <v>810</v>
      </c>
      <c r="D5881" t="s">
        <v>86</v>
      </c>
      <c r="E5881" t="s">
        <v>811</v>
      </c>
    </row>
    <row r="5882" spans="1:6">
      <c r="A5882" t="s">
        <v>12754</v>
      </c>
      <c r="B5882" t="s">
        <v>21622</v>
      </c>
      <c r="C5882" t="s">
        <v>810</v>
      </c>
      <c r="D5882" t="s">
        <v>733</v>
      </c>
      <c r="E5882" t="s">
        <v>5811</v>
      </c>
    </row>
    <row r="5883" spans="1:6">
      <c r="A5883" t="s">
        <v>7663</v>
      </c>
      <c r="B5883" t="s">
        <v>21507</v>
      </c>
      <c r="C5883" t="s">
        <v>7664</v>
      </c>
      <c r="E5883" t="s">
        <v>7665</v>
      </c>
      <c r="F5883" t="s">
        <v>7666</v>
      </c>
    </row>
    <row r="5884" spans="1:6">
      <c r="A5884" t="s">
        <v>7890</v>
      </c>
      <c r="B5884" t="s">
        <v>21519</v>
      </c>
      <c r="C5884" t="s">
        <v>7891</v>
      </c>
      <c r="E5884" t="s">
        <v>7892</v>
      </c>
    </row>
    <row r="5885" spans="1:6">
      <c r="A5885" t="s">
        <v>7778</v>
      </c>
      <c r="B5885" t="s">
        <v>21519</v>
      </c>
      <c r="C5885" t="s">
        <v>7779</v>
      </c>
      <c r="E5885" t="s">
        <v>7780</v>
      </c>
    </row>
    <row r="5886" spans="1:6">
      <c r="A5886" t="s">
        <v>2248</v>
      </c>
      <c r="B5886" t="s">
        <v>21330</v>
      </c>
      <c r="C5886" t="s">
        <v>2249</v>
      </c>
      <c r="D5886" t="s">
        <v>2250</v>
      </c>
      <c r="E5886" t="s">
        <v>2251</v>
      </c>
      <c r="F5886" t="s">
        <v>2252</v>
      </c>
    </row>
    <row r="5887" spans="1:6">
      <c r="A5887" t="s">
        <v>8912</v>
      </c>
      <c r="B5887" t="s">
        <v>21329</v>
      </c>
      <c r="C5887" t="s">
        <v>8913</v>
      </c>
      <c r="D5887" t="s">
        <v>2141</v>
      </c>
      <c r="E5887" t="s">
        <v>8559</v>
      </c>
    </row>
    <row r="5888" spans="1:6">
      <c r="A5888" t="s">
        <v>7940</v>
      </c>
      <c r="B5888" t="s">
        <v>21519</v>
      </c>
      <c r="C5888" t="s">
        <v>3009</v>
      </c>
      <c r="D5888" t="s">
        <v>3010</v>
      </c>
      <c r="E5888" t="s">
        <v>7941</v>
      </c>
      <c r="F5888" t="s">
        <v>7942</v>
      </c>
    </row>
    <row r="5889" spans="1:6">
      <c r="A5889" t="s">
        <v>3008</v>
      </c>
      <c r="B5889" t="s">
        <v>21646</v>
      </c>
      <c r="C5889" t="s">
        <v>3009</v>
      </c>
      <c r="D5889" t="s">
        <v>3010</v>
      </c>
      <c r="E5889" t="s">
        <v>3011</v>
      </c>
      <c r="F5889" t="s">
        <v>3012</v>
      </c>
    </row>
    <row r="5890" spans="1:6">
      <c r="A5890" t="s">
        <v>12922</v>
      </c>
      <c r="B5890" t="s">
        <v>21628</v>
      </c>
      <c r="C5890" t="s">
        <v>12923</v>
      </c>
      <c r="D5890" t="s">
        <v>12924</v>
      </c>
      <c r="E5890" t="s">
        <v>12925</v>
      </c>
      <c r="F5890" t="s">
        <v>12926</v>
      </c>
    </row>
    <row r="5891" spans="1:6">
      <c r="A5891" t="s">
        <v>7257</v>
      </c>
      <c r="B5891" t="s">
        <v>21500</v>
      </c>
      <c r="C5891" t="s">
        <v>7258</v>
      </c>
      <c r="E5891" t="s">
        <v>7259</v>
      </c>
    </row>
    <row r="5892" spans="1:6">
      <c r="A5892" t="s">
        <v>5920</v>
      </c>
      <c r="B5892" t="s">
        <v>21437</v>
      </c>
      <c r="C5892" t="s">
        <v>5921</v>
      </c>
      <c r="E5892" t="s">
        <v>5922</v>
      </c>
      <c r="F5892" t="s">
        <v>5923</v>
      </c>
    </row>
    <row r="5893" spans="1:6">
      <c r="A5893" t="s">
        <v>4141</v>
      </c>
      <c r="B5893" t="s">
        <v>21383</v>
      </c>
      <c r="C5893" t="s">
        <v>3349</v>
      </c>
      <c r="D5893" t="s">
        <v>898</v>
      </c>
      <c r="E5893" t="s">
        <v>4142</v>
      </c>
      <c r="F5893" t="s">
        <v>4143</v>
      </c>
    </row>
    <row r="5894" spans="1:6">
      <c r="A5894" t="s">
        <v>3348</v>
      </c>
      <c r="B5894" t="s">
        <v>21325</v>
      </c>
      <c r="C5894" t="s">
        <v>3349</v>
      </c>
      <c r="E5894" t="s">
        <v>3350</v>
      </c>
    </row>
    <row r="5895" spans="1:6">
      <c r="A5895" t="s">
        <v>8232</v>
      </c>
      <c r="B5895" t="s">
        <v>21532</v>
      </c>
      <c r="C5895" t="s">
        <v>2126</v>
      </c>
      <c r="E5895" t="s">
        <v>8233</v>
      </c>
      <c r="F5895" t="s">
        <v>8234</v>
      </c>
    </row>
    <row r="5896" spans="1:6">
      <c r="A5896" t="s">
        <v>2125</v>
      </c>
      <c r="B5896" t="s">
        <v>21330</v>
      </c>
      <c r="C5896" t="s">
        <v>2126</v>
      </c>
      <c r="D5896" t="s">
        <v>2127</v>
      </c>
      <c r="E5896" t="s">
        <v>2128</v>
      </c>
      <c r="F5896" t="s">
        <v>2129</v>
      </c>
    </row>
    <row r="5897" spans="1:6">
      <c r="A5897" t="s">
        <v>2367</v>
      </c>
      <c r="B5897" t="s">
        <v>21330</v>
      </c>
      <c r="C5897" t="s">
        <v>2368</v>
      </c>
      <c r="D5897" t="s">
        <v>2369</v>
      </c>
      <c r="E5897" t="s">
        <v>2370</v>
      </c>
    </row>
    <row r="5898" spans="1:6">
      <c r="A5898" t="s">
        <v>9448</v>
      </c>
      <c r="B5898" t="s">
        <v>21329</v>
      </c>
      <c r="C5898" t="s">
        <v>9449</v>
      </c>
      <c r="D5898" t="s">
        <v>6301</v>
      </c>
      <c r="E5898" t="s">
        <v>9450</v>
      </c>
      <c r="F5898" t="s">
        <v>9451</v>
      </c>
    </row>
    <row r="5899" spans="1:6">
      <c r="A5899" t="s">
        <v>6294</v>
      </c>
      <c r="B5899" t="s">
        <v>21451</v>
      </c>
      <c r="C5899" t="s">
        <v>6295</v>
      </c>
      <c r="D5899" t="s">
        <v>6296</v>
      </c>
      <c r="E5899" t="s">
        <v>6297</v>
      </c>
      <c r="F5899" t="s">
        <v>6298</v>
      </c>
    </row>
    <row r="5900" spans="1:6">
      <c r="A5900" t="s">
        <v>19997</v>
      </c>
      <c r="B5900" t="s">
        <v>21335</v>
      </c>
      <c r="C5900" t="s">
        <v>19998</v>
      </c>
      <c r="E5900" t="s">
        <v>18345</v>
      </c>
    </row>
    <row r="5901" spans="1:6">
      <c r="A5901" t="s">
        <v>11425</v>
      </c>
      <c r="B5901" t="s">
        <v>21611</v>
      </c>
      <c r="C5901" t="s">
        <v>1644</v>
      </c>
      <c r="D5901" t="s">
        <v>5223</v>
      </c>
      <c r="E5901" t="s">
        <v>11426</v>
      </c>
      <c r="F5901" t="s">
        <v>11427</v>
      </c>
    </row>
    <row r="5902" spans="1:6">
      <c r="A5902" t="s">
        <v>1643</v>
      </c>
      <c r="B5902" t="s">
        <v>21330</v>
      </c>
      <c r="C5902" t="s">
        <v>1644</v>
      </c>
      <c r="E5902" t="s">
        <v>1152</v>
      </c>
    </row>
    <row r="5903" spans="1:6">
      <c r="A5903" t="s">
        <v>19227</v>
      </c>
      <c r="B5903" t="s">
        <v>21335</v>
      </c>
      <c r="C5903" t="s">
        <v>2952</v>
      </c>
      <c r="E5903" t="s">
        <v>18323</v>
      </c>
    </row>
    <row r="5904" spans="1:6">
      <c r="A5904" t="s">
        <v>2951</v>
      </c>
      <c r="B5904" t="s">
        <v>21646</v>
      </c>
      <c r="C5904" t="s">
        <v>2952</v>
      </c>
      <c r="D5904" t="s">
        <v>2865</v>
      </c>
      <c r="E5904" t="s">
        <v>2953</v>
      </c>
    </row>
    <row r="5905" spans="1:6">
      <c r="A5905" t="s">
        <v>4660</v>
      </c>
      <c r="B5905" t="s">
        <v>21401</v>
      </c>
      <c r="C5905" t="s">
        <v>4661</v>
      </c>
      <c r="D5905" t="s">
        <v>4453</v>
      </c>
      <c r="E5905" t="s">
        <v>4662</v>
      </c>
    </row>
    <row r="5906" spans="1:6">
      <c r="A5906" t="s">
        <v>18663</v>
      </c>
      <c r="B5906" t="s">
        <v>21335</v>
      </c>
      <c r="C5906" t="s">
        <v>4661</v>
      </c>
      <c r="E5906" t="s">
        <v>18252</v>
      </c>
    </row>
    <row r="5907" spans="1:6">
      <c r="A5907" t="s">
        <v>13940</v>
      </c>
      <c r="B5907" t="s">
        <v>21628</v>
      </c>
      <c r="C5907" t="s">
        <v>13941</v>
      </c>
      <c r="D5907" t="s">
        <v>13942</v>
      </c>
      <c r="E5907" t="s">
        <v>13943</v>
      </c>
      <c r="F5907" t="s">
        <v>13944</v>
      </c>
    </row>
    <row r="5908" spans="1:6">
      <c r="A5908" t="s">
        <v>4405</v>
      </c>
      <c r="B5908" t="s">
        <v>21401</v>
      </c>
      <c r="C5908" t="s">
        <v>4406</v>
      </c>
      <c r="D5908" t="s">
        <v>4407</v>
      </c>
      <c r="E5908" t="s">
        <v>4408</v>
      </c>
    </row>
    <row r="5909" spans="1:6">
      <c r="A5909" t="s">
        <v>7899</v>
      </c>
      <c r="B5909" t="s">
        <v>21519</v>
      </c>
      <c r="C5909" t="s">
        <v>7900</v>
      </c>
      <c r="E5909" t="s">
        <v>7901</v>
      </c>
    </row>
    <row r="5910" spans="1:6">
      <c r="A5910" t="s">
        <v>6546</v>
      </c>
      <c r="B5910" t="s">
        <v>21480</v>
      </c>
      <c r="C5910" t="s">
        <v>1151</v>
      </c>
      <c r="D5910" t="s">
        <v>6547</v>
      </c>
      <c r="E5910" t="s">
        <v>6548</v>
      </c>
      <c r="F5910" t="s">
        <v>6549</v>
      </c>
    </row>
    <row r="5911" spans="1:6">
      <c r="A5911" t="s">
        <v>1150</v>
      </c>
      <c r="B5911" t="s">
        <v>21330</v>
      </c>
      <c r="C5911" t="s">
        <v>1151</v>
      </c>
      <c r="E5911" t="s">
        <v>1152</v>
      </c>
    </row>
    <row r="5912" spans="1:6">
      <c r="A5912" t="s">
        <v>12118</v>
      </c>
      <c r="B5912" t="s">
        <v>21332</v>
      </c>
      <c r="C5912" t="s">
        <v>1151</v>
      </c>
      <c r="E5912" t="s">
        <v>12051</v>
      </c>
    </row>
    <row r="5913" spans="1:6">
      <c r="A5913" t="s">
        <v>13872</v>
      </c>
      <c r="B5913" t="s">
        <v>21628</v>
      </c>
      <c r="C5913" t="s">
        <v>1151</v>
      </c>
      <c r="D5913" t="s">
        <v>13873</v>
      </c>
      <c r="E5913" t="s">
        <v>13874</v>
      </c>
      <c r="F5913" t="s">
        <v>13875</v>
      </c>
    </row>
    <row r="5914" spans="1:6">
      <c r="A5914" t="s">
        <v>9608</v>
      </c>
      <c r="B5914" t="s">
        <v>21329</v>
      </c>
      <c r="C5914" t="s">
        <v>9609</v>
      </c>
      <c r="E5914" t="s">
        <v>9610</v>
      </c>
    </row>
    <row r="5915" spans="1:6">
      <c r="A5915" t="s">
        <v>4202</v>
      </c>
      <c r="B5915" t="s">
        <v>21395</v>
      </c>
      <c r="C5915" t="s">
        <v>3196</v>
      </c>
      <c r="D5915" t="s">
        <v>113</v>
      </c>
      <c r="E5915" t="s">
        <v>4203</v>
      </c>
      <c r="F5915" t="s">
        <v>4204</v>
      </c>
    </row>
    <row r="5916" spans="1:6">
      <c r="A5916" t="s">
        <v>7887</v>
      </c>
      <c r="B5916" t="s">
        <v>21519</v>
      </c>
      <c r="C5916" t="s">
        <v>3196</v>
      </c>
      <c r="E5916" t="s">
        <v>7888</v>
      </c>
      <c r="F5916" t="s">
        <v>7889</v>
      </c>
    </row>
    <row r="5917" spans="1:6">
      <c r="A5917" t="s">
        <v>9526</v>
      </c>
      <c r="B5917" t="s">
        <v>21329</v>
      </c>
      <c r="C5917" t="s">
        <v>3196</v>
      </c>
      <c r="D5917" t="s">
        <v>113</v>
      </c>
      <c r="E5917" t="s">
        <v>9527</v>
      </c>
      <c r="F5917" t="s">
        <v>4204</v>
      </c>
    </row>
    <row r="5918" spans="1:6">
      <c r="A5918" t="s">
        <v>3195</v>
      </c>
      <c r="B5918" t="s">
        <v>21325</v>
      </c>
      <c r="C5918" t="s">
        <v>3196</v>
      </c>
      <c r="E5918" t="s">
        <v>3197</v>
      </c>
    </row>
    <row r="5919" spans="1:6">
      <c r="A5919" t="s">
        <v>17745</v>
      </c>
      <c r="B5919" t="s">
        <v>21333</v>
      </c>
      <c r="C5919" t="s">
        <v>2935</v>
      </c>
      <c r="D5919" t="s">
        <v>6413</v>
      </c>
      <c r="E5919" t="s">
        <v>17746</v>
      </c>
    </row>
    <row r="5920" spans="1:6">
      <c r="A5920" t="s">
        <v>2934</v>
      </c>
      <c r="B5920" t="s">
        <v>21646</v>
      </c>
      <c r="C5920" t="s">
        <v>2935</v>
      </c>
      <c r="D5920" t="s">
        <v>2936</v>
      </c>
      <c r="E5920" t="s">
        <v>2937</v>
      </c>
      <c r="F5920" t="s">
        <v>2938</v>
      </c>
    </row>
    <row r="5921" spans="1:6">
      <c r="A5921" t="s">
        <v>6053</v>
      </c>
      <c r="B5921" t="s">
        <v>21451</v>
      </c>
      <c r="C5921" t="s">
        <v>6054</v>
      </c>
      <c r="E5921" t="s">
        <v>6055</v>
      </c>
    </row>
    <row r="5922" spans="1:6">
      <c r="A5922" t="s">
        <v>13800</v>
      </c>
      <c r="B5922" t="s">
        <v>21628</v>
      </c>
      <c r="C5922" t="s">
        <v>13801</v>
      </c>
      <c r="D5922" t="s">
        <v>13802</v>
      </c>
      <c r="E5922" t="s">
        <v>13803</v>
      </c>
      <c r="F5922" t="s">
        <v>13804</v>
      </c>
    </row>
    <row r="5923" spans="1:6">
      <c r="A5923" t="s">
        <v>18117</v>
      </c>
      <c r="B5923" t="s">
        <v>21334</v>
      </c>
      <c r="C5923" t="s">
        <v>13801</v>
      </c>
      <c r="E5923" t="s">
        <v>18118</v>
      </c>
    </row>
    <row r="5924" spans="1:6">
      <c r="A5924" t="s">
        <v>12781</v>
      </c>
      <c r="B5924" t="s">
        <v>21625</v>
      </c>
      <c r="C5924" t="s">
        <v>12782</v>
      </c>
      <c r="D5924" t="s">
        <v>12783</v>
      </c>
      <c r="E5924" t="s">
        <v>12784</v>
      </c>
    </row>
    <row r="5925" spans="1:6">
      <c r="A5925" t="s">
        <v>7797</v>
      </c>
      <c r="B5925" t="s">
        <v>21519</v>
      </c>
      <c r="C5925" t="s">
        <v>7798</v>
      </c>
      <c r="E5925" t="s">
        <v>7799</v>
      </c>
    </row>
    <row r="5926" spans="1:6">
      <c r="A5926" t="s">
        <v>8806</v>
      </c>
      <c r="B5926" t="s">
        <v>21329</v>
      </c>
      <c r="C5926" t="s">
        <v>7798</v>
      </c>
      <c r="D5926" t="s">
        <v>86</v>
      </c>
      <c r="E5926" t="s">
        <v>8807</v>
      </c>
    </row>
    <row r="5927" spans="1:6">
      <c r="A5927" t="s">
        <v>9299</v>
      </c>
      <c r="B5927" t="s">
        <v>21329</v>
      </c>
      <c r="C5927" t="s">
        <v>7798</v>
      </c>
      <c r="D5927" t="s">
        <v>163</v>
      </c>
      <c r="E5927" t="s">
        <v>9300</v>
      </c>
    </row>
    <row r="5928" spans="1:6">
      <c r="A5928" t="s">
        <v>9855</v>
      </c>
      <c r="B5928" t="s">
        <v>21572</v>
      </c>
      <c r="C5928" t="s">
        <v>7798</v>
      </c>
      <c r="E5928" t="s">
        <v>9856</v>
      </c>
    </row>
    <row r="5929" spans="1:6">
      <c r="A5929" t="s">
        <v>5497</v>
      </c>
      <c r="B5929" t="s">
        <v>21415</v>
      </c>
      <c r="C5929" t="s">
        <v>916</v>
      </c>
      <c r="E5929" t="s">
        <v>794</v>
      </c>
    </row>
    <row r="5930" spans="1:6">
      <c r="A5930" t="s">
        <v>915</v>
      </c>
      <c r="B5930" t="s">
        <v>21384</v>
      </c>
      <c r="C5930" t="s">
        <v>916</v>
      </c>
      <c r="E5930" t="s">
        <v>917</v>
      </c>
    </row>
    <row r="5931" spans="1:6">
      <c r="A5931" t="s">
        <v>8930</v>
      </c>
      <c r="B5931" t="s">
        <v>21329</v>
      </c>
      <c r="C5931" t="s">
        <v>8931</v>
      </c>
      <c r="E5931" t="s">
        <v>8831</v>
      </c>
      <c r="F5931" t="s">
        <v>6045</v>
      </c>
    </row>
    <row r="5932" spans="1:6">
      <c r="A5932" t="s">
        <v>20930</v>
      </c>
      <c r="B5932" t="s">
        <v>21350</v>
      </c>
      <c r="C5932" t="s">
        <v>1265</v>
      </c>
      <c r="E5932" t="s">
        <v>20931</v>
      </c>
    </row>
    <row r="5933" spans="1:6">
      <c r="A5933" t="s">
        <v>1264</v>
      </c>
      <c r="B5933" t="s">
        <v>21330</v>
      </c>
      <c r="C5933" t="s">
        <v>1265</v>
      </c>
      <c r="E5933" t="s">
        <v>1266</v>
      </c>
    </row>
    <row r="5934" spans="1:6">
      <c r="A5934" t="s">
        <v>17546</v>
      </c>
      <c r="B5934" t="s">
        <v>21333</v>
      </c>
      <c r="C5934" t="s">
        <v>1265</v>
      </c>
      <c r="E5934" t="s">
        <v>14222</v>
      </c>
    </row>
    <row r="5935" spans="1:6">
      <c r="A5935" t="s">
        <v>5967</v>
      </c>
      <c r="B5935" t="s">
        <v>21453</v>
      </c>
      <c r="C5935" t="s">
        <v>5968</v>
      </c>
      <c r="D5935" t="s">
        <v>5969</v>
      </c>
      <c r="E5935" t="s">
        <v>5970</v>
      </c>
    </row>
    <row r="5936" spans="1:6">
      <c r="A5936" t="s">
        <v>9387</v>
      </c>
      <c r="B5936" t="s">
        <v>21329</v>
      </c>
      <c r="C5936" t="s">
        <v>9388</v>
      </c>
      <c r="E5936" t="s">
        <v>9389</v>
      </c>
    </row>
    <row r="5937" spans="1:6">
      <c r="A5937" t="s">
        <v>2110</v>
      </c>
      <c r="B5937" t="s">
        <v>21330</v>
      </c>
      <c r="C5937" t="s">
        <v>2111</v>
      </c>
      <c r="D5937" t="s">
        <v>86</v>
      </c>
      <c r="E5937" t="s">
        <v>2112</v>
      </c>
    </row>
    <row r="5938" spans="1:6">
      <c r="A5938" t="s">
        <v>4275</v>
      </c>
      <c r="B5938" t="s">
        <v>21325</v>
      </c>
      <c r="C5938" t="s">
        <v>4276</v>
      </c>
      <c r="E5938" t="s">
        <v>3247</v>
      </c>
    </row>
    <row r="5939" spans="1:6">
      <c r="A5939" t="s">
        <v>8503</v>
      </c>
      <c r="B5939" t="s">
        <v>21329</v>
      </c>
      <c r="C5939" t="s">
        <v>4276</v>
      </c>
      <c r="D5939" t="s">
        <v>43</v>
      </c>
      <c r="E5939" t="s">
        <v>8414</v>
      </c>
      <c r="F5939" t="s">
        <v>8504</v>
      </c>
    </row>
    <row r="5940" spans="1:6">
      <c r="A5940" t="s">
        <v>10749</v>
      </c>
      <c r="B5940" t="s">
        <v>21595</v>
      </c>
      <c r="C5940" t="s">
        <v>4276</v>
      </c>
      <c r="D5940" t="s">
        <v>113</v>
      </c>
      <c r="E5940" t="s">
        <v>44</v>
      </c>
      <c r="F5940" t="s">
        <v>8504</v>
      </c>
    </row>
    <row r="5941" spans="1:6">
      <c r="A5941" t="s">
        <v>8115</v>
      </c>
      <c r="B5941" t="s">
        <v>21532</v>
      </c>
      <c r="C5941" t="s">
        <v>8116</v>
      </c>
      <c r="D5941" t="s">
        <v>8117</v>
      </c>
      <c r="E5941" t="s">
        <v>8118</v>
      </c>
    </row>
    <row r="5942" spans="1:6">
      <c r="A5942" t="s">
        <v>9888</v>
      </c>
      <c r="B5942" t="s">
        <v>21572</v>
      </c>
      <c r="C5942" t="s">
        <v>8116</v>
      </c>
      <c r="E5942" t="s">
        <v>9889</v>
      </c>
    </row>
    <row r="5943" spans="1:6">
      <c r="A5943" t="s">
        <v>8731</v>
      </c>
      <c r="B5943" t="s">
        <v>21329</v>
      </c>
      <c r="C5943" t="s">
        <v>8732</v>
      </c>
      <c r="E5943" t="s">
        <v>8733</v>
      </c>
    </row>
    <row r="5944" spans="1:6">
      <c r="A5944" t="s">
        <v>6517</v>
      </c>
      <c r="B5944" t="s">
        <v>21480</v>
      </c>
      <c r="C5944" t="s">
        <v>6518</v>
      </c>
      <c r="D5944" t="s">
        <v>6454</v>
      </c>
      <c r="E5944" t="s">
        <v>6519</v>
      </c>
      <c r="F5944" t="s">
        <v>6520</v>
      </c>
    </row>
    <row r="5945" spans="1:6">
      <c r="A5945" t="s">
        <v>12050</v>
      </c>
      <c r="B5945" t="s">
        <v>21332</v>
      </c>
      <c r="C5945" t="s">
        <v>2820</v>
      </c>
      <c r="E5945" t="s">
        <v>12051</v>
      </c>
    </row>
    <row r="5946" spans="1:6">
      <c r="A5946" t="s">
        <v>2819</v>
      </c>
      <c r="B5946" t="s">
        <v>21336</v>
      </c>
      <c r="C5946" t="s">
        <v>2820</v>
      </c>
      <c r="E5946" t="s">
        <v>2821</v>
      </c>
    </row>
    <row r="5947" spans="1:6">
      <c r="A5947" t="s">
        <v>13751</v>
      </c>
      <c r="B5947" t="s">
        <v>21628</v>
      </c>
      <c r="C5947" t="s">
        <v>13752</v>
      </c>
      <c r="D5947" t="s">
        <v>13024</v>
      </c>
      <c r="E5947" t="s">
        <v>13753</v>
      </c>
    </row>
    <row r="5948" spans="1:6">
      <c r="A5948" t="s">
        <v>7814</v>
      </c>
      <c r="B5948" t="s">
        <v>21519</v>
      </c>
      <c r="C5948" t="s">
        <v>7815</v>
      </c>
      <c r="E5948" t="s">
        <v>7816</v>
      </c>
    </row>
    <row r="5949" spans="1:6">
      <c r="A5949" t="s">
        <v>9590</v>
      </c>
      <c r="B5949" t="s">
        <v>21329</v>
      </c>
      <c r="C5949" t="s">
        <v>9591</v>
      </c>
      <c r="E5949" t="s">
        <v>9592</v>
      </c>
      <c r="F5949" t="s">
        <v>9593</v>
      </c>
    </row>
    <row r="5950" spans="1:6">
      <c r="A5950" t="s">
        <v>16653</v>
      </c>
      <c r="B5950" t="s">
        <v>21333</v>
      </c>
      <c r="C5950" t="s">
        <v>9591</v>
      </c>
      <c r="D5950" t="s">
        <v>6413</v>
      </c>
      <c r="E5950" t="s">
        <v>16654</v>
      </c>
    </row>
    <row r="5951" spans="1:6">
      <c r="A5951" t="s">
        <v>18030</v>
      </c>
      <c r="B5951" t="s">
        <v>21334</v>
      </c>
      <c r="C5951" t="s">
        <v>9591</v>
      </c>
      <c r="D5951" t="s">
        <v>18031</v>
      </c>
      <c r="E5951" t="s">
        <v>18032</v>
      </c>
    </row>
    <row r="5952" spans="1:6">
      <c r="A5952" t="s">
        <v>4003</v>
      </c>
      <c r="B5952" t="s">
        <v>21383</v>
      </c>
      <c r="C5952" t="s">
        <v>2484</v>
      </c>
      <c r="E5952" t="s">
        <v>3157</v>
      </c>
      <c r="F5952" t="s">
        <v>4004</v>
      </c>
    </row>
    <row r="5953" spans="1:14">
      <c r="A5953" t="s">
        <v>4210</v>
      </c>
      <c r="B5953" t="s">
        <v>21325</v>
      </c>
      <c r="C5953" t="s">
        <v>2484</v>
      </c>
      <c r="E5953" t="s">
        <v>4211</v>
      </c>
    </row>
    <row r="5954" spans="1:14">
      <c r="A5954" t="s">
        <v>8473</v>
      </c>
      <c r="B5954" t="s">
        <v>21406</v>
      </c>
      <c r="C5954" t="s">
        <v>2484</v>
      </c>
      <c r="D5954" t="s">
        <v>113</v>
      </c>
      <c r="E5954" t="s">
        <v>2485</v>
      </c>
      <c r="F5954" t="s">
        <v>2486</v>
      </c>
      <c r="G5954" t="e">
        <f>- Resourcing For Mobilization Consultants, demo development, etc. on prospective client opportunities</f>
        <v>#NAME?</v>
      </c>
      <c r="H5954" t="s">
        <v>2487</v>
      </c>
      <c r="I5954" t="s">
        <v>2488</v>
      </c>
      <c r="J5954" t="s">
        <v>2489</v>
      </c>
      <c r="K5954" t="e">
        <f>- Joint marketing Collateral</f>
        <v>#NAME?</v>
      </c>
      <c r="L5954" t="e">
        <f>- Upcoming Events (Millennium Group, UPS Technonology Day)</f>
        <v>#NAME?</v>
      </c>
      <c r="M5954" t="s">
        <v>2490</v>
      </c>
      <c r="N5954" t="s">
        <v>2491</v>
      </c>
    </row>
    <row r="5955" spans="1:14">
      <c r="A5955" t="s">
        <v>16320</v>
      </c>
      <c r="B5955" t="s">
        <v>21333</v>
      </c>
      <c r="C5955" t="s">
        <v>2484</v>
      </c>
      <c r="D5955" t="s">
        <v>6413</v>
      </c>
      <c r="E5955" t="s">
        <v>16321</v>
      </c>
    </row>
    <row r="5956" spans="1:14">
      <c r="A5956" t="s">
        <v>19224</v>
      </c>
      <c r="B5956" t="s">
        <v>21335</v>
      </c>
      <c r="C5956" t="s">
        <v>2484</v>
      </c>
      <c r="E5956" t="s">
        <v>19100</v>
      </c>
    </row>
    <row r="5957" spans="1:14">
      <c r="A5957" t="s">
        <v>15982</v>
      </c>
      <c r="B5957" t="s">
        <v>21333</v>
      </c>
      <c r="C5957" t="s">
        <v>15983</v>
      </c>
      <c r="D5957" t="s">
        <v>6413</v>
      </c>
      <c r="E5957" t="s">
        <v>15984</v>
      </c>
    </row>
    <row r="5958" spans="1:14">
      <c r="A5958" t="s">
        <v>3924</v>
      </c>
      <c r="B5958" t="s">
        <v>21325</v>
      </c>
      <c r="C5958" t="s">
        <v>3925</v>
      </c>
      <c r="E5958" t="s">
        <v>3926</v>
      </c>
    </row>
    <row r="5959" spans="1:14">
      <c r="A5959" t="s">
        <v>4158</v>
      </c>
      <c r="B5959" t="s">
        <v>21325</v>
      </c>
      <c r="C5959" t="s">
        <v>3925</v>
      </c>
      <c r="E5959" t="s">
        <v>3845</v>
      </c>
    </row>
    <row r="5960" spans="1:14">
      <c r="A5960" t="s">
        <v>8583</v>
      </c>
      <c r="B5960" t="s">
        <v>21329</v>
      </c>
      <c r="C5960" t="s">
        <v>2080</v>
      </c>
      <c r="D5960" t="s">
        <v>898</v>
      </c>
      <c r="E5960" t="s">
        <v>8584</v>
      </c>
    </row>
    <row r="5961" spans="1:14">
      <c r="A5961" t="s">
        <v>14554</v>
      </c>
      <c r="B5961" t="s">
        <v>21333</v>
      </c>
      <c r="C5961" t="s">
        <v>2080</v>
      </c>
      <c r="D5961" t="s">
        <v>5694</v>
      </c>
      <c r="E5961" t="s">
        <v>14555</v>
      </c>
      <c r="F5961" t="s">
        <v>14556</v>
      </c>
    </row>
    <row r="5962" spans="1:14">
      <c r="A5962" t="s">
        <v>2079</v>
      </c>
      <c r="B5962" t="s">
        <v>21330</v>
      </c>
      <c r="C5962" t="s">
        <v>2080</v>
      </c>
      <c r="E5962" t="s">
        <v>440</v>
      </c>
    </row>
    <row r="5963" spans="1:14">
      <c r="A5963" t="s">
        <v>18399</v>
      </c>
      <c r="B5963" t="s">
        <v>21335</v>
      </c>
      <c r="C5963" t="s">
        <v>2080</v>
      </c>
      <c r="D5963" t="s">
        <v>2209</v>
      </c>
      <c r="E5963" t="s">
        <v>18260</v>
      </c>
    </row>
    <row r="5964" spans="1:14">
      <c r="A5964" t="s">
        <v>18177</v>
      </c>
      <c r="B5964" t="s">
        <v>21334</v>
      </c>
      <c r="C5964" t="s">
        <v>18178</v>
      </c>
      <c r="E5964" t="s">
        <v>18179</v>
      </c>
    </row>
    <row r="5965" spans="1:14">
      <c r="A5965" t="s">
        <v>21001</v>
      </c>
      <c r="B5965" t="s">
        <v>21350</v>
      </c>
      <c r="C5965" t="s">
        <v>1517</v>
      </c>
      <c r="D5965" t="s">
        <v>20799</v>
      </c>
      <c r="E5965" t="s">
        <v>21002</v>
      </c>
    </row>
    <row r="5966" spans="1:14">
      <c r="A5966" t="s">
        <v>4063</v>
      </c>
      <c r="B5966" t="s">
        <v>21325</v>
      </c>
      <c r="C5966" t="s">
        <v>1517</v>
      </c>
      <c r="D5966" t="s">
        <v>4064</v>
      </c>
      <c r="E5966" t="s">
        <v>4065</v>
      </c>
      <c r="F5966" t="s">
        <v>4066</v>
      </c>
    </row>
    <row r="5967" spans="1:14">
      <c r="A5967" t="s">
        <v>4075</v>
      </c>
      <c r="B5967" t="s">
        <v>21325</v>
      </c>
      <c r="C5967" t="s">
        <v>1517</v>
      </c>
      <c r="E5967" t="s">
        <v>3660</v>
      </c>
    </row>
    <row r="5968" spans="1:14">
      <c r="A5968" t="s">
        <v>6235</v>
      </c>
      <c r="B5968" t="s">
        <v>21451</v>
      </c>
      <c r="C5968" t="s">
        <v>1517</v>
      </c>
      <c r="E5968" t="s">
        <v>6236</v>
      </c>
    </row>
    <row r="5969" spans="1:6">
      <c r="A5969" t="s">
        <v>7645</v>
      </c>
      <c r="B5969" t="s">
        <v>21507</v>
      </c>
      <c r="C5969" t="s">
        <v>1517</v>
      </c>
      <c r="E5969" t="s">
        <v>7646</v>
      </c>
      <c r="F5969" t="s">
        <v>7647</v>
      </c>
    </row>
    <row r="5970" spans="1:6">
      <c r="A5970" t="s">
        <v>9101</v>
      </c>
      <c r="B5970" t="s">
        <v>21329</v>
      </c>
      <c r="C5970" t="s">
        <v>1517</v>
      </c>
      <c r="E5970" t="s">
        <v>9102</v>
      </c>
    </row>
    <row r="5971" spans="1:6">
      <c r="A5971" t="s">
        <v>1516</v>
      </c>
      <c r="B5971" t="s">
        <v>21330</v>
      </c>
      <c r="C5971" t="s">
        <v>1517</v>
      </c>
      <c r="E5971" t="s">
        <v>1518</v>
      </c>
      <c r="F5971" t="s">
        <v>1519</v>
      </c>
    </row>
    <row r="5972" spans="1:6">
      <c r="A5972" t="s">
        <v>1961</v>
      </c>
      <c r="B5972" t="s">
        <v>21330</v>
      </c>
      <c r="C5972" t="s">
        <v>1962</v>
      </c>
      <c r="D5972" t="s">
        <v>1963</v>
      </c>
      <c r="E5972" t="s">
        <v>1964</v>
      </c>
    </row>
    <row r="5973" spans="1:6">
      <c r="A5973" t="s">
        <v>15268</v>
      </c>
      <c r="B5973" t="s">
        <v>21333</v>
      </c>
      <c r="C5973" t="s">
        <v>1962</v>
      </c>
      <c r="D5973" t="s">
        <v>6413</v>
      </c>
      <c r="E5973" t="s">
        <v>15269</v>
      </c>
    </row>
    <row r="5974" spans="1:6">
      <c r="A5974" t="s">
        <v>17946</v>
      </c>
      <c r="B5974" t="s">
        <v>21334</v>
      </c>
      <c r="C5974" t="s">
        <v>1962</v>
      </c>
      <c r="D5974" t="s">
        <v>17947</v>
      </c>
      <c r="E5974" t="s">
        <v>17948</v>
      </c>
      <c r="F5974" t="s">
        <v>17949</v>
      </c>
    </row>
    <row r="5975" spans="1:6">
      <c r="A5975" t="s">
        <v>11415</v>
      </c>
      <c r="B5975" t="s">
        <v>21612</v>
      </c>
      <c r="C5975" t="s">
        <v>11416</v>
      </c>
      <c r="D5975" t="s">
        <v>733</v>
      </c>
      <c r="E5975" t="s">
        <v>11417</v>
      </c>
    </row>
    <row r="5976" spans="1:6">
      <c r="A5976" t="s">
        <v>3858</v>
      </c>
      <c r="B5976" t="s">
        <v>21325</v>
      </c>
      <c r="C5976" t="s">
        <v>3859</v>
      </c>
      <c r="E5976" t="s">
        <v>3860</v>
      </c>
    </row>
    <row r="5977" spans="1:6">
      <c r="A5977" t="s">
        <v>4013</v>
      </c>
      <c r="B5977" t="s">
        <v>21325</v>
      </c>
      <c r="C5977" t="s">
        <v>3859</v>
      </c>
      <c r="E5977" t="s">
        <v>4014</v>
      </c>
    </row>
    <row r="5978" spans="1:6">
      <c r="A5978" t="s">
        <v>6168</v>
      </c>
      <c r="B5978" t="s">
        <v>21451</v>
      </c>
      <c r="C5978" t="s">
        <v>3859</v>
      </c>
      <c r="D5978" t="s">
        <v>6169</v>
      </c>
      <c r="E5978" t="s">
        <v>6170</v>
      </c>
    </row>
    <row r="5979" spans="1:6">
      <c r="A5979" t="s">
        <v>8724</v>
      </c>
      <c r="B5979" t="s">
        <v>21329</v>
      </c>
      <c r="C5979" t="s">
        <v>3859</v>
      </c>
      <c r="E5979" t="s">
        <v>8725</v>
      </c>
    </row>
    <row r="5980" spans="1:6">
      <c r="A5980" t="s">
        <v>8899</v>
      </c>
      <c r="B5980" t="s">
        <v>21329</v>
      </c>
      <c r="C5980" t="s">
        <v>8900</v>
      </c>
      <c r="E5980" t="s">
        <v>8901</v>
      </c>
    </row>
    <row r="5981" spans="1:6">
      <c r="A5981" t="s">
        <v>14895</v>
      </c>
      <c r="B5981" t="s">
        <v>21333</v>
      </c>
      <c r="C5981" t="s">
        <v>8900</v>
      </c>
      <c r="D5981" t="s">
        <v>6413</v>
      </c>
      <c r="E5981" t="s">
        <v>14896</v>
      </c>
    </row>
    <row r="5982" spans="1:6">
      <c r="A5982" t="s">
        <v>12757</v>
      </c>
      <c r="B5982" t="s">
        <v>21624</v>
      </c>
      <c r="C5982" t="s">
        <v>12758</v>
      </c>
      <c r="D5982" t="s">
        <v>86</v>
      </c>
      <c r="E5982" t="s">
        <v>12759</v>
      </c>
      <c r="F5982" t="s">
        <v>12760</v>
      </c>
    </row>
    <row r="5983" spans="1:6">
      <c r="A5983" t="s">
        <v>3774</v>
      </c>
      <c r="B5983" t="s">
        <v>21385</v>
      </c>
      <c r="C5983" t="s">
        <v>3775</v>
      </c>
      <c r="D5983" t="s">
        <v>3647</v>
      </c>
      <c r="E5983" t="s">
        <v>3776</v>
      </c>
      <c r="F5983" t="s">
        <v>3777</v>
      </c>
    </row>
    <row r="5984" spans="1:6">
      <c r="A5984" t="s">
        <v>5641</v>
      </c>
      <c r="B5984" t="s">
        <v>21419</v>
      </c>
      <c r="C5984" t="s">
        <v>5642</v>
      </c>
      <c r="E5984" t="s">
        <v>5643</v>
      </c>
    </row>
    <row r="5985" spans="1:6">
      <c r="A5985" t="s">
        <v>9109</v>
      </c>
      <c r="B5985" t="s">
        <v>21329</v>
      </c>
      <c r="C5985" t="s">
        <v>5642</v>
      </c>
      <c r="E5985" t="s">
        <v>9110</v>
      </c>
    </row>
    <row r="5986" spans="1:6">
      <c r="A5986" t="s">
        <v>8293</v>
      </c>
      <c r="B5986" t="s">
        <v>21532</v>
      </c>
      <c r="C5986" t="s">
        <v>8294</v>
      </c>
      <c r="E5986" t="s">
        <v>8295</v>
      </c>
      <c r="F5986" t="s">
        <v>8296</v>
      </c>
    </row>
    <row r="5987" spans="1:6">
      <c r="A5987" t="s">
        <v>9085</v>
      </c>
      <c r="B5987" t="s">
        <v>21554</v>
      </c>
      <c r="C5987" t="s">
        <v>9086</v>
      </c>
      <c r="E5987" t="s">
        <v>2440</v>
      </c>
      <c r="F5987" t="s">
        <v>9087</v>
      </c>
    </row>
    <row r="5988" spans="1:6">
      <c r="A5988" t="s">
        <v>6837</v>
      </c>
      <c r="B5988" t="s">
        <v>21327</v>
      </c>
      <c r="C5988" t="s">
        <v>6838</v>
      </c>
      <c r="D5988" t="s">
        <v>6839</v>
      </c>
      <c r="E5988" t="s">
        <v>6840</v>
      </c>
      <c r="F5988" t="s">
        <v>6841</v>
      </c>
    </row>
    <row r="5989" spans="1:6">
      <c r="A5989" t="s">
        <v>5685</v>
      </c>
      <c r="B5989" t="s">
        <v>21419</v>
      </c>
      <c r="C5989" t="s">
        <v>5686</v>
      </c>
      <c r="D5989" t="s">
        <v>4729</v>
      </c>
      <c r="E5989" t="s">
        <v>5687</v>
      </c>
      <c r="F5989" t="s">
        <v>5688</v>
      </c>
    </row>
    <row r="5990" spans="1:6">
      <c r="A5990" t="s">
        <v>6887</v>
      </c>
      <c r="B5990" t="s">
        <v>21327</v>
      </c>
      <c r="C5990" t="s">
        <v>5686</v>
      </c>
      <c r="E5990" t="s">
        <v>6888</v>
      </c>
    </row>
    <row r="5991" spans="1:6">
      <c r="A5991" t="s">
        <v>11153</v>
      </c>
      <c r="B5991" t="s">
        <v>21601</v>
      </c>
      <c r="C5991" t="s">
        <v>5686</v>
      </c>
      <c r="D5991" t="s">
        <v>4729</v>
      </c>
      <c r="E5991" t="s">
        <v>11154</v>
      </c>
      <c r="F5991" t="s">
        <v>5688</v>
      </c>
    </row>
    <row r="5992" spans="1:6">
      <c r="A5992" t="s">
        <v>17903</v>
      </c>
      <c r="B5992" t="s">
        <v>21334</v>
      </c>
      <c r="C5992" t="s">
        <v>2872</v>
      </c>
      <c r="E5992" t="s">
        <v>17904</v>
      </c>
    </row>
    <row r="5993" spans="1:6">
      <c r="A5993" t="s">
        <v>2871</v>
      </c>
      <c r="B5993" t="s">
        <v>21646</v>
      </c>
      <c r="C5993" t="s">
        <v>2872</v>
      </c>
      <c r="D5993" t="s">
        <v>56</v>
      </c>
      <c r="E5993" t="s">
        <v>2873</v>
      </c>
    </row>
    <row r="5994" spans="1:6">
      <c r="A5994" t="s">
        <v>3932</v>
      </c>
      <c r="B5994" t="s">
        <v>21325</v>
      </c>
      <c r="C5994" t="s">
        <v>3933</v>
      </c>
      <c r="E5994" t="s">
        <v>3934</v>
      </c>
    </row>
    <row r="5995" spans="1:6">
      <c r="A5995" t="s">
        <v>18377</v>
      </c>
      <c r="B5995" t="s">
        <v>21335</v>
      </c>
      <c r="C5995" t="s">
        <v>3933</v>
      </c>
      <c r="E5995" t="s">
        <v>9647</v>
      </c>
    </row>
    <row r="5996" spans="1:6">
      <c r="A5996" t="s">
        <v>17861</v>
      </c>
      <c r="B5996" t="s">
        <v>21334</v>
      </c>
      <c r="C5996" t="s">
        <v>17862</v>
      </c>
      <c r="D5996" t="s">
        <v>17863</v>
      </c>
      <c r="E5996" t="s">
        <v>17864</v>
      </c>
      <c r="F5996" t="s">
        <v>17865</v>
      </c>
    </row>
    <row r="5997" spans="1:6">
      <c r="A5997" t="s">
        <v>9676</v>
      </c>
      <c r="B5997" t="s">
        <v>21329</v>
      </c>
      <c r="C5997" t="s">
        <v>2347</v>
      </c>
      <c r="D5997" t="s">
        <v>9677</v>
      </c>
      <c r="E5997" t="s">
        <v>9678</v>
      </c>
      <c r="F5997" t="s">
        <v>9679</v>
      </c>
    </row>
    <row r="5998" spans="1:6">
      <c r="A5998" t="s">
        <v>9838</v>
      </c>
      <c r="B5998" t="s">
        <v>21384</v>
      </c>
      <c r="C5998" t="s">
        <v>2347</v>
      </c>
      <c r="D5998" t="s">
        <v>2348</v>
      </c>
      <c r="E5998" t="s">
        <v>2349</v>
      </c>
      <c r="F5998" t="s">
        <v>2350</v>
      </c>
    </row>
    <row r="5999" spans="1:6">
      <c r="A5999" t="s">
        <v>17882</v>
      </c>
      <c r="B5999" t="s">
        <v>21334</v>
      </c>
      <c r="C5999" t="s">
        <v>2347</v>
      </c>
      <c r="D5999" t="s">
        <v>17883</v>
      </c>
      <c r="E5999" t="s">
        <v>17884</v>
      </c>
    </row>
    <row r="6000" spans="1:6">
      <c r="A6000" t="s">
        <v>19680</v>
      </c>
      <c r="B6000" t="s">
        <v>21335</v>
      </c>
      <c r="C6000" t="s">
        <v>19681</v>
      </c>
      <c r="E6000" t="s">
        <v>1423</v>
      </c>
    </row>
    <row r="6001" spans="1:6">
      <c r="A6001" t="s">
        <v>3788</v>
      </c>
      <c r="B6001" t="s">
        <v>21325</v>
      </c>
      <c r="C6001" t="s">
        <v>3789</v>
      </c>
      <c r="E6001" t="s">
        <v>3790</v>
      </c>
    </row>
    <row r="6002" spans="1:6">
      <c r="A6002" t="s">
        <v>6465</v>
      </c>
      <c r="B6002" t="s">
        <v>21480</v>
      </c>
      <c r="C6002" t="s">
        <v>6466</v>
      </c>
      <c r="E6002" t="s">
        <v>6467</v>
      </c>
    </row>
    <row r="6003" spans="1:6">
      <c r="A6003" t="s">
        <v>18388</v>
      </c>
      <c r="B6003" t="s">
        <v>21335</v>
      </c>
      <c r="C6003" t="s">
        <v>6466</v>
      </c>
      <c r="E6003" t="s">
        <v>18389</v>
      </c>
    </row>
    <row r="6004" spans="1:6">
      <c r="A6004" t="s">
        <v>18978</v>
      </c>
      <c r="B6004" t="s">
        <v>21335</v>
      </c>
      <c r="C6004" t="s">
        <v>6466</v>
      </c>
      <c r="E6004" t="s">
        <v>18979</v>
      </c>
    </row>
    <row r="6005" spans="1:6">
      <c r="A6005" t="s">
        <v>20791</v>
      </c>
      <c r="B6005" t="s">
        <v>21350</v>
      </c>
      <c r="C6005" t="s">
        <v>20792</v>
      </c>
      <c r="E6005" t="s">
        <v>20793</v>
      </c>
    </row>
    <row r="6006" spans="1:6">
      <c r="A6006" t="s">
        <v>3705</v>
      </c>
      <c r="B6006" t="s">
        <v>21325</v>
      </c>
      <c r="C6006" t="s">
        <v>3706</v>
      </c>
      <c r="E6006" t="s">
        <v>3707</v>
      </c>
    </row>
    <row r="6007" spans="1:6">
      <c r="A6007" t="s">
        <v>20962</v>
      </c>
      <c r="B6007" t="s">
        <v>21350</v>
      </c>
      <c r="C6007" t="s">
        <v>20963</v>
      </c>
      <c r="E6007" t="s">
        <v>20964</v>
      </c>
    </row>
    <row r="6008" spans="1:6">
      <c r="A6008" t="s">
        <v>20926</v>
      </c>
      <c r="B6008" t="s">
        <v>21350</v>
      </c>
      <c r="C6008" t="s">
        <v>20927</v>
      </c>
      <c r="E6008" t="s">
        <v>20928</v>
      </c>
    </row>
    <row r="6009" spans="1:6">
      <c r="A6009" t="s">
        <v>3535</v>
      </c>
      <c r="B6009" t="s">
        <v>21325</v>
      </c>
      <c r="C6009" t="s">
        <v>3536</v>
      </c>
      <c r="E6009" t="s">
        <v>3537</v>
      </c>
    </row>
    <row r="6010" spans="1:6">
      <c r="A6010" t="s">
        <v>3780</v>
      </c>
      <c r="B6010" t="s">
        <v>21325</v>
      </c>
      <c r="C6010" t="s">
        <v>3781</v>
      </c>
      <c r="E6010" t="s">
        <v>3782</v>
      </c>
    </row>
    <row r="6011" spans="1:6">
      <c r="A6011" t="s">
        <v>2651</v>
      </c>
      <c r="B6011" t="s">
        <v>21336</v>
      </c>
      <c r="C6011" t="s">
        <v>2652</v>
      </c>
      <c r="E6011" t="s">
        <v>2653</v>
      </c>
      <c r="F6011" t="s">
        <v>2654</v>
      </c>
    </row>
    <row r="6012" spans="1:6">
      <c r="A6012" t="s">
        <v>3413</v>
      </c>
      <c r="B6012" t="s">
        <v>21325</v>
      </c>
      <c r="C6012" t="s">
        <v>1813</v>
      </c>
      <c r="E6012" t="s">
        <v>3414</v>
      </c>
    </row>
    <row r="6013" spans="1:6">
      <c r="A6013" t="s">
        <v>1812</v>
      </c>
      <c r="B6013" t="s">
        <v>21330</v>
      </c>
      <c r="C6013" t="s">
        <v>1813</v>
      </c>
      <c r="E6013" t="s">
        <v>1814</v>
      </c>
    </row>
    <row r="6014" spans="1:6">
      <c r="A6014" t="s">
        <v>4296</v>
      </c>
      <c r="B6014" t="s">
        <v>21400</v>
      </c>
      <c r="C6014" t="s">
        <v>2214</v>
      </c>
      <c r="E6014" t="s">
        <v>4297</v>
      </c>
    </row>
    <row r="6015" spans="1:6">
      <c r="A6015" t="s">
        <v>6050</v>
      </c>
      <c r="B6015" t="s">
        <v>21453</v>
      </c>
      <c r="C6015" t="s">
        <v>2214</v>
      </c>
      <c r="E6015" t="s">
        <v>6051</v>
      </c>
      <c r="F6015" t="s">
        <v>6052</v>
      </c>
    </row>
    <row r="6016" spans="1:6">
      <c r="A6016" t="s">
        <v>8267</v>
      </c>
      <c r="B6016" t="s">
        <v>21535</v>
      </c>
      <c r="C6016" t="s">
        <v>2214</v>
      </c>
      <c r="E6016" t="s">
        <v>2808</v>
      </c>
      <c r="F6016" t="s">
        <v>2809</v>
      </c>
    </row>
    <row r="6017" spans="1:11">
      <c r="A6017" t="s">
        <v>2213</v>
      </c>
      <c r="B6017" t="s">
        <v>21330</v>
      </c>
      <c r="C6017" t="s">
        <v>2214</v>
      </c>
      <c r="E6017" t="s">
        <v>2215</v>
      </c>
      <c r="F6017" t="s">
        <v>2216</v>
      </c>
      <c r="G6017" t="s">
        <v>2217</v>
      </c>
      <c r="H6017" t="s">
        <v>2218</v>
      </c>
      <c r="I6017" t="s">
        <v>2219</v>
      </c>
      <c r="J6017" t="s">
        <v>2220</v>
      </c>
      <c r="K6017" t="s">
        <v>2221</v>
      </c>
    </row>
    <row r="6018" spans="1:11">
      <c r="A6018" t="s">
        <v>18493</v>
      </c>
      <c r="B6018" t="s">
        <v>21335</v>
      </c>
      <c r="C6018" t="s">
        <v>18494</v>
      </c>
      <c r="E6018" t="s">
        <v>1100</v>
      </c>
    </row>
    <row r="6019" spans="1:11">
      <c r="A6019" t="s">
        <v>13570</v>
      </c>
      <c r="B6019" t="s">
        <v>21628</v>
      </c>
      <c r="C6019" t="s">
        <v>13571</v>
      </c>
      <c r="D6019" t="s">
        <v>13572</v>
      </c>
      <c r="E6019" t="s">
        <v>13573</v>
      </c>
      <c r="F6019" t="s">
        <v>13574</v>
      </c>
    </row>
    <row r="6020" spans="1:11">
      <c r="A6020" t="s">
        <v>8884</v>
      </c>
      <c r="B6020" t="s">
        <v>21329</v>
      </c>
      <c r="C6020" t="s">
        <v>8885</v>
      </c>
      <c r="E6020" t="s">
        <v>8886</v>
      </c>
    </row>
    <row r="6021" spans="1:11">
      <c r="A6021" t="s">
        <v>1500</v>
      </c>
      <c r="B6021" t="s">
        <v>21330</v>
      </c>
      <c r="C6021" t="s">
        <v>1501</v>
      </c>
      <c r="E6021" t="s">
        <v>1502</v>
      </c>
      <c r="F6021" t="s">
        <v>1503</v>
      </c>
    </row>
    <row r="6022" spans="1:11">
      <c r="A6022" t="s">
        <v>15777</v>
      </c>
      <c r="B6022" t="s">
        <v>21333</v>
      </c>
      <c r="C6022" t="s">
        <v>1501</v>
      </c>
      <c r="D6022" t="s">
        <v>113</v>
      </c>
      <c r="E6022" t="s">
        <v>5818</v>
      </c>
    </row>
    <row r="6023" spans="1:11">
      <c r="A6023" t="s">
        <v>5913</v>
      </c>
      <c r="B6023" t="s">
        <v>21437</v>
      </c>
      <c r="C6023" t="s">
        <v>1380</v>
      </c>
      <c r="D6023" t="s">
        <v>5914</v>
      </c>
      <c r="E6023" t="s">
        <v>5915</v>
      </c>
      <c r="F6023" t="s">
        <v>5916</v>
      </c>
    </row>
    <row r="6024" spans="1:11">
      <c r="A6024" t="s">
        <v>1379</v>
      </c>
      <c r="B6024" t="s">
        <v>21330</v>
      </c>
      <c r="C6024" t="s">
        <v>1380</v>
      </c>
      <c r="E6024" t="s">
        <v>760</v>
      </c>
    </row>
    <row r="6025" spans="1:11">
      <c r="A6025" t="s">
        <v>8206</v>
      </c>
      <c r="B6025" t="s">
        <v>21532</v>
      </c>
      <c r="C6025" t="s">
        <v>8207</v>
      </c>
      <c r="E6025" t="s">
        <v>8208</v>
      </c>
    </row>
    <row r="6026" spans="1:11">
      <c r="A6026" t="s">
        <v>9263</v>
      </c>
      <c r="B6026" t="s">
        <v>21329</v>
      </c>
      <c r="C6026" t="s">
        <v>8207</v>
      </c>
      <c r="D6026" t="s">
        <v>9264</v>
      </c>
      <c r="E6026" t="s">
        <v>9265</v>
      </c>
      <c r="F6026" t="s">
        <v>9266</v>
      </c>
    </row>
    <row r="6027" spans="1:11">
      <c r="A6027" t="s">
        <v>460</v>
      </c>
      <c r="B6027" t="s">
        <v>21330</v>
      </c>
      <c r="C6027" t="s">
        <v>461</v>
      </c>
      <c r="E6027" t="s">
        <v>462</v>
      </c>
      <c r="F6027" t="s">
        <v>463</v>
      </c>
    </row>
    <row r="6028" spans="1:11">
      <c r="A6028" t="s">
        <v>7535</v>
      </c>
      <c r="B6028" t="s">
        <v>21509</v>
      </c>
      <c r="C6028" t="s">
        <v>461</v>
      </c>
      <c r="D6028" t="s">
        <v>7536</v>
      </c>
      <c r="E6028" t="s">
        <v>7537</v>
      </c>
      <c r="F6028" t="s">
        <v>7538</v>
      </c>
    </row>
    <row r="6029" spans="1:11">
      <c r="A6029" t="s">
        <v>5906</v>
      </c>
      <c r="B6029" t="s">
        <v>21437</v>
      </c>
      <c r="C6029" t="s">
        <v>5907</v>
      </c>
      <c r="D6029" t="s">
        <v>5908</v>
      </c>
      <c r="E6029" t="s">
        <v>5909</v>
      </c>
    </row>
    <row r="6030" spans="1:11">
      <c r="A6030" t="s">
        <v>8986</v>
      </c>
      <c r="B6030" t="s">
        <v>21329</v>
      </c>
      <c r="C6030" t="s">
        <v>5907</v>
      </c>
      <c r="E6030" t="s">
        <v>8987</v>
      </c>
      <c r="F6030" t="s">
        <v>8988</v>
      </c>
    </row>
    <row r="6031" spans="1:11">
      <c r="A6031" t="s">
        <v>10460</v>
      </c>
      <c r="B6031" t="s">
        <v>21593</v>
      </c>
      <c r="C6031" t="s">
        <v>5907</v>
      </c>
      <c r="D6031" t="s">
        <v>5908</v>
      </c>
      <c r="E6031" t="s">
        <v>10461</v>
      </c>
    </row>
    <row r="6032" spans="1:11">
      <c r="A6032" t="s">
        <v>5995</v>
      </c>
      <c r="B6032" t="s">
        <v>21453</v>
      </c>
      <c r="C6032" t="s">
        <v>5996</v>
      </c>
      <c r="D6032" t="s">
        <v>5997</v>
      </c>
      <c r="E6032" t="s">
        <v>5998</v>
      </c>
      <c r="F6032" t="s">
        <v>5999</v>
      </c>
    </row>
    <row r="6033" spans="1:14">
      <c r="A6033" t="s">
        <v>20881</v>
      </c>
      <c r="B6033" t="s">
        <v>21350</v>
      </c>
      <c r="C6033" t="s">
        <v>20882</v>
      </c>
      <c r="E6033" t="s">
        <v>20883</v>
      </c>
    </row>
    <row r="6034" spans="1:14">
      <c r="A6034" t="s">
        <v>7589</v>
      </c>
      <c r="B6034" t="s">
        <v>21507</v>
      </c>
      <c r="C6034" t="s">
        <v>7590</v>
      </c>
      <c r="D6034" t="s">
        <v>56</v>
      </c>
      <c r="E6034" t="s">
        <v>7591</v>
      </c>
    </row>
    <row r="6035" spans="1:14">
      <c r="A6035" t="s">
        <v>14050</v>
      </c>
      <c r="B6035" t="s">
        <v>21632</v>
      </c>
      <c r="C6035" t="s">
        <v>14051</v>
      </c>
      <c r="D6035" t="s">
        <v>56</v>
      </c>
      <c r="E6035" t="s">
        <v>7591</v>
      </c>
    </row>
    <row r="6036" spans="1:14">
      <c r="A6036" t="s">
        <v>17933</v>
      </c>
      <c r="B6036" t="s">
        <v>21334</v>
      </c>
      <c r="C6036" t="s">
        <v>14051</v>
      </c>
      <c r="D6036" t="s">
        <v>17934</v>
      </c>
      <c r="E6036" t="s">
        <v>17935</v>
      </c>
    </row>
    <row r="6037" spans="1:14">
      <c r="A6037" t="s">
        <v>7832</v>
      </c>
      <c r="B6037" t="s">
        <v>21519</v>
      </c>
      <c r="C6037" t="s">
        <v>7833</v>
      </c>
      <c r="E6037" t="s">
        <v>7834</v>
      </c>
    </row>
    <row r="6038" spans="1:14">
      <c r="A6038" t="s">
        <v>2972</v>
      </c>
      <c r="B6038" t="s">
        <v>21646</v>
      </c>
      <c r="C6038" t="s">
        <v>2973</v>
      </c>
      <c r="D6038" t="s">
        <v>2974</v>
      </c>
      <c r="E6038" t="s">
        <v>2975</v>
      </c>
      <c r="F6038" t="s">
        <v>2976</v>
      </c>
    </row>
    <row r="6039" spans="1:14">
      <c r="A6039" t="s">
        <v>1943</v>
      </c>
      <c r="B6039" t="s">
        <v>21330</v>
      </c>
      <c r="C6039" t="s">
        <v>1944</v>
      </c>
      <c r="E6039" t="s">
        <v>1945</v>
      </c>
    </row>
    <row r="6040" spans="1:14">
      <c r="A6040" t="s">
        <v>5711</v>
      </c>
      <c r="B6040" t="s">
        <v>21419</v>
      </c>
      <c r="C6040" t="s">
        <v>793</v>
      </c>
      <c r="E6040" t="s">
        <v>5712</v>
      </c>
    </row>
    <row r="6041" spans="1:14">
      <c r="A6041" t="s">
        <v>792</v>
      </c>
      <c r="B6041" t="s">
        <v>21330</v>
      </c>
      <c r="C6041" t="s">
        <v>793</v>
      </c>
      <c r="E6041" t="s">
        <v>794</v>
      </c>
    </row>
    <row r="6042" spans="1:14">
      <c r="A6042" t="s">
        <v>8180</v>
      </c>
      <c r="B6042" t="s">
        <v>21532</v>
      </c>
      <c r="C6042" t="s">
        <v>793</v>
      </c>
      <c r="D6042" t="s">
        <v>4729</v>
      </c>
      <c r="E6042" t="s">
        <v>8181</v>
      </c>
      <c r="F6042" t="s">
        <v>8182</v>
      </c>
      <c r="G6042" t="s">
        <v>8183</v>
      </c>
      <c r="J6042" t="s">
        <v>8184</v>
      </c>
      <c r="K6042" t="s">
        <v>8185</v>
      </c>
      <c r="N6042" t="s">
        <v>8186</v>
      </c>
    </row>
    <row r="6043" spans="1:14">
      <c r="A6043" t="s">
        <v>8385</v>
      </c>
      <c r="B6043" t="s">
        <v>21329</v>
      </c>
      <c r="C6043" t="s">
        <v>793</v>
      </c>
      <c r="E6043" t="s">
        <v>8386</v>
      </c>
    </row>
    <row r="6044" spans="1:14">
      <c r="A6044" t="s">
        <v>10084</v>
      </c>
      <c r="B6044" t="s">
        <v>21583</v>
      </c>
      <c r="C6044" t="s">
        <v>793</v>
      </c>
      <c r="E6044" t="s">
        <v>10085</v>
      </c>
    </row>
    <row r="6045" spans="1:14">
      <c r="A6045" t="s">
        <v>12869</v>
      </c>
      <c r="B6045" t="s">
        <v>21625</v>
      </c>
      <c r="C6045" t="s">
        <v>793</v>
      </c>
      <c r="D6045" t="s">
        <v>12870</v>
      </c>
      <c r="E6045" t="s">
        <v>12871</v>
      </c>
      <c r="F6045" t="s">
        <v>12872</v>
      </c>
    </row>
    <row r="6046" spans="1:14">
      <c r="A6046" t="s">
        <v>6192</v>
      </c>
      <c r="B6046" t="s">
        <v>21451</v>
      </c>
      <c r="C6046" t="s">
        <v>1131</v>
      </c>
      <c r="D6046" t="s">
        <v>56</v>
      </c>
      <c r="E6046" t="s">
        <v>6193</v>
      </c>
    </row>
    <row r="6047" spans="1:14">
      <c r="A6047" t="s">
        <v>1130</v>
      </c>
      <c r="B6047" t="s">
        <v>21384</v>
      </c>
      <c r="C6047" t="s">
        <v>1131</v>
      </c>
      <c r="D6047" t="s">
        <v>1132</v>
      </c>
      <c r="E6047" t="s">
        <v>1133</v>
      </c>
    </row>
    <row r="6048" spans="1:14">
      <c r="A6048" t="s">
        <v>18027</v>
      </c>
      <c r="B6048" t="s">
        <v>21334</v>
      </c>
      <c r="C6048" t="s">
        <v>18028</v>
      </c>
      <c r="E6048" t="s">
        <v>18029</v>
      </c>
    </row>
    <row r="6049" spans="1:6">
      <c r="A6049" t="s">
        <v>19890</v>
      </c>
      <c r="B6049" t="s">
        <v>21335</v>
      </c>
      <c r="C6049" t="s">
        <v>19891</v>
      </c>
      <c r="E6049" t="s">
        <v>18345</v>
      </c>
    </row>
    <row r="6050" spans="1:6">
      <c r="A6050" t="s">
        <v>8331</v>
      </c>
      <c r="B6050" t="s">
        <v>21532</v>
      </c>
      <c r="C6050" t="s">
        <v>8332</v>
      </c>
      <c r="E6050" t="s">
        <v>8333</v>
      </c>
      <c r="F6050" t="s">
        <v>8334</v>
      </c>
    </row>
    <row r="6051" spans="1:6">
      <c r="A6051" t="s">
        <v>9282</v>
      </c>
      <c r="B6051" t="s">
        <v>21329</v>
      </c>
      <c r="C6051" t="s">
        <v>8332</v>
      </c>
      <c r="D6051" t="s">
        <v>56</v>
      </c>
      <c r="E6051" t="s">
        <v>6193</v>
      </c>
      <c r="F6051" t="s">
        <v>9283</v>
      </c>
    </row>
    <row r="6052" spans="1:6">
      <c r="A6052" t="s">
        <v>438</v>
      </c>
      <c r="B6052" t="s">
        <v>21330</v>
      </c>
      <c r="C6052" t="s">
        <v>439</v>
      </c>
      <c r="E6052" t="s">
        <v>440</v>
      </c>
    </row>
    <row r="6053" spans="1:6">
      <c r="A6053" t="s">
        <v>8741</v>
      </c>
      <c r="B6053" t="s">
        <v>21329</v>
      </c>
      <c r="C6053" t="s">
        <v>439</v>
      </c>
      <c r="D6053" t="s">
        <v>2141</v>
      </c>
      <c r="E6053" t="s">
        <v>8559</v>
      </c>
      <c r="F6053" t="s">
        <v>8742</v>
      </c>
    </row>
    <row r="6054" spans="1:6">
      <c r="A6054" t="s">
        <v>19101</v>
      </c>
      <c r="B6054" t="s">
        <v>21335</v>
      </c>
      <c r="C6054" t="s">
        <v>19102</v>
      </c>
      <c r="E6054" t="s">
        <v>18323</v>
      </c>
    </row>
    <row r="6055" spans="1:6">
      <c r="A6055" t="s">
        <v>592</v>
      </c>
      <c r="B6055" t="s">
        <v>21330</v>
      </c>
      <c r="C6055" t="s">
        <v>593</v>
      </c>
      <c r="E6055" t="s">
        <v>594</v>
      </c>
    </row>
    <row r="6056" spans="1:6">
      <c r="A6056" t="s">
        <v>9788</v>
      </c>
      <c r="B6056" t="s">
        <v>21572</v>
      </c>
      <c r="C6056" t="s">
        <v>593</v>
      </c>
      <c r="D6056" t="s">
        <v>1132</v>
      </c>
      <c r="E6056" t="s">
        <v>9789</v>
      </c>
      <c r="F6056" t="s">
        <v>9790</v>
      </c>
    </row>
    <row r="6057" spans="1:6">
      <c r="A6057" t="s">
        <v>21119</v>
      </c>
      <c r="B6057" t="s">
        <v>21350</v>
      </c>
      <c r="C6057" t="s">
        <v>1034</v>
      </c>
      <c r="E6057" t="s">
        <v>21120</v>
      </c>
    </row>
    <row r="6058" spans="1:6">
      <c r="A6058" t="s">
        <v>1033</v>
      </c>
      <c r="B6058" t="s">
        <v>21330</v>
      </c>
      <c r="C6058" t="s">
        <v>1034</v>
      </c>
      <c r="E6058" t="s">
        <v>1035</v>
      </c>
    </row>
    <row r="6059" spans="1:6">
      <c r="A6059" t="s">
        <v>18532</v>
      </c>
      <c r="B6059" t="s">
        <v>21335</v>
      </c>
      <c r="C6059" t="s">
        <v>18533</v>
      </c>
      <c r="E6059" t="s">
        <v>18252</v>
      </c>
    </row>
    <row r="6060" spans="1:6">
      <c r="A6060" t="s">
        <v>9171</v>
      </c>
      <c r="B6060" t="s">
        <v>21329</v>
      </c>
      <c r="C6060" t="s">
        <v>9172</v>
      </c>
      <c r="D6060" t="s">
        <v>56</v>
      </c>
      <c r="E6060" t="s">
        <v>9173</v>
      </c>
    </row>
    <row r="6061" spans="1:6">
      <c r="A6061" t="s">
        <v>10545</v>
      </c>
      <c r="B6061" t="s">
        <v>21595</v>
      </c>
      <c r="C6061" t="s">
        <v>9172</v>
      </c>
      <c r="E6061" t="s">
        <v>10546</v>
      </c>
    </row>
    <row r="6062" spans="1:6">
      <c r="A6062" t="s">
        <v>9358</v>
      </c>
      <c r="B6062" t="s">
        <v>21558</v>
      </c>
      <c r="C6062" t="s">
        <v>9359</v>
      </c>
      <c r="D6062" t="s">
        <v>9360</v>
      </c>
      <c r="E6062" t="s">
        <v>9361</v>
      </c>
    </row>
    <row r="6063" spans="1:6">
      <c r="A6063" t="s">
        <v>17982</v>
      </c>
      <c r="B6063" t="s">
        <v>21334</v>
      </c>
      <c r="C6063" t="s">
        <v>17983</v>
      </c>
      <c r="D6063" t="s">
        <v>17984</v>
      </c>
      <c r="E6063" t="s">
        <v>17985</v>
      </c>
    </row>
    <row r="6064" spans="1:6">
      <c r="A6064" t="s">
        <v>3689</v>
      </c>
      <c r="B6064" t="s">
        <v>21325</v>
      </c>
      <c r="C6064" t="s">
        <v>3690</v>
      </c>
      <c r="D6064" t="s">
        <v>3691</v>
      </c>
      <c r="E6064" t="s">
        <v>3692</v>
      </c>
    </row>
    <row r="6065" spans="1:8">
      <c r="A6065" t="s">
        <v>18257</v>
      </c>
      <c r="B6065" t="s">
        <v>21335</v>
      </c>
      <c r="C6065" t="s">
        <v>3690</v>
      </c>
      <c r="E6065" t="s">
        <v>18258</v>
      </c>
    </row>
    <row r="6066" spans="1:8">
      <c r="A6066" t="s">
        <v>19196</v>
      </c>
      <c r="B6066" t="s">
        <v>21335</v>
      </c>
      <c r="C6066" t="s">
        <v>3690</v>
      </c>
      <c r="E6066" t="s">
        <v>5557</v>
      </c>
    </row>
    <row r="6067" spans="1:8">
      <c r="A6067" t="s">
        <v>3335</v>
      </c>
      <c r="B6067" t="s">
        <v>21325</v>
      </c>
      <c r="C6067" t="s">
        <v>3336</v>
      </c>
      <c r="E6067" t="s">
        <v>3337</v>
      </c>
    </row>
    <row r="6068" spans="1:8">
      <c r="A6068" t="s">
        <v>7933</v>
      </c>
      <c r="B6068" t="s">
        <v>21519</v>
      </c>
      <c r="C6068" t="s">
        <v>7934</v>
      </c>
      <c r="E6068" t="s">
        <v>7935</v>
      </c>
    </row>
    <row r="6069" spans="1:8">
      <c r="A6069" t="s">
        <v>9076</v>
      </c>
      <c r="B6069" t="s">
        <v>21329</v>
      </c>
      <c r="C6069" t="s">
        <v>9077</v>
      </c>
      <c r="E6069" t="s">
        <v>9078</v>
      </c>
    </row>
    <row r="6070" spans="1:8">
      <c r="A6070" t="s">
        <v>6408</v>
      </c>
      <c r="B6070" t="s">
        <v>21475</v>
      </c>
      <c r="C6070" t="s">
        <v>289</v>
      </c>
      <c r="D6070" t="s">
        <v>6409</v>
      </c>
      <c r="E6070" t="s">
        <v>6410</v>
      </c>
    </row>
    <row r="6071" spans="1:8">
      <c r="A6071" t="s">
        <v>7372</v>
      </c>
      <c r="B6071" t="s">
        <v>21506</v>
      </c>
      <c r="C6071" t="s">
        <v>289</v>
      </c>
      <c r="D6071" t="s">
        <v>38</v>
      </c>
      <c r="E6071" t="s">
        <v>7373</v>
      </c>
      <c r="F6071" t="s">
        <v>7374</v>
      </c>
    </row>
    <row r="6072" spans="1:8">
      <c r="A6072" t="s">
        <v>12724</v>
      </c>
      <c r="B6072" t="s">
        <v>21618</v>
      </c>
      <c r="C6072" t="s">
        <v>289</v>
      </c>
      <c r="D6072" t="s">
        <v>6301</v>
      </c>
      <c r="E6072" t="s">
        <v>12725</v>
      </c>
      <c r="F6072" t="s">
        <v>12726</v>
      </c>
    </row>
    <row r="6073" spans="1:8">
      <c r="A6073" t="s">
        <v>1823</v>
      </c>
      <c r="B6073" t="s">
        <v>21330</v>
      </c>
      <c r="C6073" t="s">
        <v>289</v>
      </c>
      <c r="D6073" t="s">
        <v>1824</v>
      </c>
      <c r="E6073" t="s">
        <v>1825</v>
      </c>
    </row>
    <row r="6074" spans="1:8">
      <c r="A6074" t="s">
        <v>288</v>
      </c>
      <c r="B6074" t="s">
        <v>21638</v>
      </c>
      <c r="C6074" t="s">
        <v>289</v>
      </c>
      <c r="E6074" t="s">
        <v>290</v>
      </c>
    </row>
    <row r="6075" spans="1:8">
      <c r="A6075" t="s">
        <v>7846</v>
      </c>
      <c r="B6075" t="s">
        <v>21519</v>
      </c>
      <c r="C6075" t="s">
        <v>7847</v>
      </c>
      <c r="E6075" t="s">
        <v>7848</v>
      </c>
      <c r="F6075" t="s">
        <v>7849</v>
      </c>
    </row>
    <row r="6076" spans="1:8">
      <c r="A6076" t="s">
        <v>263</v>
      </c>
      <c r="B6076" t="s">
        <v>21638</v>
      </c>
      <c r="C6076" t="s">
        <v>264</v>
      </c>
      <c r="E6076" t="s">
        <v>265</v>
      </c>
    </row>
    <row r="6077" spans="1:8">
      <c r="A6077" t="s">
        <v>21165</v>
      </c>
      <c r="B6077" t="s">
        <v>21378</v>
      </c>
      <c r="C6077" t="s">
        <v>769</v>
      </c>
      <c r="D6077" t="s">
        <v>770</v>
      </c>
      <c r="E6077" t="s">
        <v>771</v>
      </c>
      <c r="F6077" t="s">
        <v>772</v>
      </c>
    </row>
    <row r="6078" spans="1:8">
      <c r="A6078" t="s">
        <v>9779</v>
      </c>
      <c r="B6078" t="s">
        <v>21568</v>
      </c>
      <c r="C6078" t="s">
        <v>9780</v>
      </c>
      <c r="D6078" t="s">
        <v>1855</v>
      </c>
      <c r="E6078" t="s">
        <v>9781</v>
      </c>
    </row>
    <row r="6079" spans="1:8">
      <c r="A6079" t="s">
        <v>5369</v>
      </c>
      <c r="B6079" t="s">
        <v>21411</v>
      </c>
      <c r="C6079" t="s">
        <v>269</v>
      </c>
      <c r="D6079" t="s">
        <v>270</v>
      </c>
      <c r="E6079" t="s">
        <v>103</v>
      </c>
      <c r="F6079" t="s">
        <v>104</v>
      </c>
      <c r="G6079" t="s">
        <v>105</v>
      </c>
      <c r="H6079" t="s">
        <v>106</v>
      </c>
    </row>
    <row r="6080" spans="1:8">
      <c r="A6080" t="s">
        <v>5422</v>
      </c>
      <c r="B6080" t="s">
        <v>21413</v>
      </c>
      <c r="C6080" t="s">
        <v>269</v>
      </c>
      <c r="D6080" t="s">
        <v>270</v>
      </c>
      <c r="E6080" t="s">
        <v>271</v>
      </c>
      <c r="F6080" t="s">
        <v>104</v>
      </c>
      <c r="G6080" t="s">
        <v>105</v>
      </c>
      <c r="H6080" t="s">
        <v>272</v>
      </c>
    </row>
    <row r="6081" spans="1:14">
      <c r="A6081" t="s">
        <v>6403</v>
      </c>
      <c r="B6081" t="s">
        <v>21475</v>
      </c>
      <c r="C6081" t="s">
        <v>269</v>
      </c>
      <c r="D6081" t="s">
        <v>270</v>
      </c>
      <c r="E6081" t="s">
        <v>6404</v>
      </c>
      <c r="F6081" t="s">
        <v>104</v>
      </c>
      <c r="G6081" t="s">
        <v>105</v>
      </c>
      <c r="H6081" t="s">
        <v>272</v>
      </c>
    </row>
    <row r="6082" spans="1:14">
      <c r="A6082" t="s">
        <v>11182</v>
      </c>
      <c r="B6082" t="s">
        <v>21605</v>
      </c>
      <c r="C6082" t="s">
        <v>269</v>
      </c>
      <c r="E6082" t="s">
        <v>11183</v>
      </c>
    </row>
    <row r="6083" spans="1:14">
      <c r="A6083" t="s">
        <v>13494</v>
      </c>
      <c r="B6083" t="s">
        <v>21628</v>
      </c>
      <c r="C6083" t="s">
        <v>269</v>
      </c>
      <c r="D6083" t="s">
        <v>13495</v>
      </c>
      <c r="E6083" t="s">
        <v>13496</v>
      </c>
      <c r="F6083" t="s">
        <v>13497</v>
      </c>
    </row>
    <row r="6084" spans="1:14">
      <c r="A6084" t="s">
        <v>2838</v>
      </c>
      <c r="B6084" t="s">
        <v>21336</v>
      </c>
      <c r="C6084" t="s">
        <v>269</v>
      </c>
      <c r="E6084" t="s">
        <v>2839</v>
      </c>
    </row>
    <row r="6085" spans="1:14">
      <c r="A6085" t="s">
        <v>3274</v>
      </c>
      <c r="B6085" t="s">
        <v>21325</v>
      </c>
      <c r="C6085" t="s">
        <v>269</v>
      </c>
      <c r="E6085" t="s">
        <v>3275</v>
      </c>
      <c r="F6085" t="s">
        <v>1443</v>
      </c>
      <c r="G6085" t="s">
        <v>3276</v>
      </c>
      <c r="H6085" t="s">
        <v>3277</v>
      </c>
      <c r="I6085" t="s">
        <v>3278</v>
      </c>
      <c r="J6085" t="s">
        <v>3279</v>
      </c>
      <c r="K6085" t="s">
        <v>3280</v>
      </c>
      <c r="L6085" t="s">
        <v>3281</v>
      </c>
      <c r="M6085" t="s">
        <v>105</v>
      </c>
      <c r="N6085" t="s">
        <v>3282</v>
      </c>
    </row>
    <row r="6086" spans="1:14">
      <c r="A6086" t="s">
        <v>11206</v>
      </c>
      <c r="B6086" t="s">
        <v>21605</v>
      </c>
      <c r="C6086" t="s">
        <v>11207</v>
      </c>
      <c r="D6086" t="s">
        <v>11208</v>
      </c>
      <c r="E6086" t="s">
        <v>11209</v>
      </c>
      <c r="F6086" t="s">
        <v>11210</v>
      </c>
    </row>
    <row r="6087" spans="1:14">
      <c r="A6087" t="s">
        <v>501</v>
      </c>
      <c r="B6087" t="s">
        <v>21397</v>
      </c>
      <c r="C6087" t="s">
        <v>360</v>
      </c>
      <c r="D6087" t="s">
        <v>319</v>
      </c>
      <c r="E6087" t="s">
        <v>361</v>
      </c>
    </row>
    <row r="6088" spans="1:14">
      <c r="A6088" t="s">
        <v>5394</v>
      </c>
      <c r="B6088" t="s">
        <v>21326</v>
      </c>
      <c r="C6088" t="s">
        <v>360</v>
      </c>
      <c r="D6088" t="s">
        <v>5395</v>
      </c>
      <c r="E6088" t="s">
        <v>5396</v>
      </c>
      <c r="F6088" t="s">
        <v>5397</v>
      </c>
    </row>
    <row r="6089" spans="1:14">
      <c r="A6089" t="s">
        <v>9736</v>
      </c>
      <c r="B6089" t="s">
        <v>21568</v>
      </c>
      <c r="C6089" t="s">
        <v>9737</v>
      </c>
      <c r="D6089" t="s">
        <v>9738</v>
      </c>
      <c r="E6089" t="s">
        <v>9739</v>
      </c>
    </row>
    <row r="6090" spans="1:14">
      <c r="A6090" t="s">
        <v>10934</v>
      </c>
      <c r="B6090" t="s">
        <v>21601</v>
      </c>
      <c r="C6090" t="s">
        <v>10935</v>
      </c>
      <c r="D6090" t="s">
        <v>10936</v>
      </c>
      <c r="E6090" t="s">
        <v>10937</v>
      </c>
    </row>
    <row r="6091" spans="1:14">
      <c r="A6091" t="s">
        <v>12866</v>
      </c>
      <c r="B6091" t="s">
        <v>21627</v>
      </c>
      <c r="C6091" t="s">
        <v>256</v>
      </c>
      <c r="D6091" t="s">
        <v>257</v>
      </c>
      <c r="E6091" t="s">
        <v>258</v>
      </c>
      <c r="F6091" t="s">
        <v>259</v>
      </c>
    </row>
    <row r="6092" spans="1:14">
      <c r="A6092" t="s">
        <v>17975</v>
      </c>
      <c r="B6092" t="s">
        <v>21334</v>
      </c>
      <c r="C6092" t="s">
        <v>256</v>
      </c>
      <c r="D6092" t="s">
        <v>257</v>
      </c>
      <c r="E6092" t="s">
        <v>17976</v>
      </c>
    </row>
    <row r="6093" spans="1:14">
      <c r="A6093" t="s">
        <v>3255</v>
      </c>
      <c r="B6093" t="s">
        <v>21325</v>
      </c>
      <c r="C6093" t="s">
        <v>3256</v>
      </c>
      <c r="E6093" t="s">
        <v>3257</v>
      </c>
    </row>
    <row r="6094" spans="1:14">
      <c r="A6094" t="s">
        <v>8540</v>
      </c>
      <c r="B6094" t="s">
        <v>21548</v>
      </c>
      <c r="C6094" t="s">
        <v>355</v>
      </c>
      <c r="D6094" t="s">
        <v>319</v>
      </c>
      <c r="E6094" t="s">
        <v>356</v>
      </c>
    </row>
    <row r="6095" spans="1:14">
      <c r="A6095" t="s">
        <v>7910</v>
      </c>
      <c r="B6095" t="s">
        <v>21519</v>
      </c>
      <c r="C6095" t="s">
        <v>7911</v>
      </c>
      <c r="E6095" t="s">
        <v>7912</v>
      </c>
    </row>
    <row r="6096" spans="1:14">
      <c r="A6096" t="s">
        <v>6462</v>
      </c>
      <c r="B6096" t="s">
        <v>21480</v>
      </c>
      <c r="C6096" t="s">
        <v>6463</v>
      </c>
      <c r="D6096" t="s">
        <v>3691</v>
      </c>
      <c r="E6096" t="s">
        <v>6464</v>
      </c>
    </row>
    <row r="6097" spans="1:6">
      <c r="A6097" t="s">
        <v>5068</v>
      </c>
      <c r="B6097" t="s">
        <v>21401</v>
      </c>
      <c r="C6097" t="s">
        <v>5069</v>
      </c>
      <c r="D6097" t="s">
        <v>5070</v>
      </c>
      <c r="E6097" t="s">
        <v>5071</v>
      </c>
      <c r="F6097" t="s">
        <v>5072</v>
      </c>
    </row>
    <row r="6098" spans="1:6">
      <c r="A6098" t="s">
        <v>3184</v>
      </c>
      <c r="B6098" t="s">
        <v>21325</v>
      </c>
      <c r="C6098" t="s">
        <v>3185</v>
      </c>
      <c r="E6098" t="s">
        <v>3186</v>
      </c>
    </row>
    <row r="6099" spans="1:6">
      <c r="A6099" t="s">
        <v>5018</v>
      </c>
      <c r="B6099" t="s">
        <v>21401</v>
      </c>
      <c r="C6099" t="s">
        <v>5019</v>
      </c>
      <c r="D6099" t="s">
        <v>5020</v>
      </c>
      <c r="E6099" t="s">
        <v>5021</v>
      </c>
      <c r="F6099" t="s">
        <v>5022</v>
      </c>
    </row>
    <row r="6100" spans="1:6">
      <c r="A6100" t="s">
        <v>611</v>
      </c>
      <c r="B6100" t="s">
        <v>21330</v>
      </c>
      <c r="C6100" t="s">
        <v>612</v>
      </c>
      <c r="D6100" t="s">
        <v>613</v>
      </c>
      <c r="E6100" t="s">
        <v>614</v>
      </c>
      <c r="F6100" t="s">
        <v>615</v>
      </c>
    </row>
    <row r="6101" spans="1:6">
      <c r="A6101" t="s">
        <v>11690</v>
      </c>
      <c r="B6101" t="s">
        <v>21332</v>
      </c>
      <c r="C6101" t="s">
        <v>1795</v>
      </c>
      <c r="E6101" t="s">
        <v>11691</v>
      </c>
    </row>
    <row r="6102" spans="1:6">
      <c r="A6102" t="s">
        <v>1794</v>
      </c>
      <c r="B6102" t="s">
        <v>21391</v>
      </c>
      <c r="C6102" t="s">
        <v>1795</v>
      </c>
      <c r="D6102" t="s">
        <v>1796</v>
      </c>
      <c r="E6102" t="s">
        <v>1797</v>
      </c>
      <c r="F6102" t="s">
        <v>1798</v>
      </c>
    </row>
    <row r="6103" spans="1:6">
      <c r="A6103" t="s">
        <v>7952</v>
      </c>
      <c r="B6103" t="s">
        <v>21522</v>
      </c>
      <c r="C6103" t="s">
        <v>7953</v>
      </c>
      <c r="D6103" t="s">
        <v>7954</v>
      </c>
      <c r="E6103" t="s">
        <v>7955</v>
      </c>
      <c r="F6103" t="s">
        <v>7956</v>
      </c>
    </row>
    <row r="6104" spans="1:6">
      <c r="A6104" t="s">
        <v>5964</v>
      </c>
      <c r="B6104" t="s">
        <v>21452</v>
      </c>
      <c r="C6104" t="s">
        <v>5965</v>
      </c>
      <c r="D6104" t="s">
        <v>60</v>
      </c>
      <c r="E6104" t="s">
        <v>5966</v>
      </c>
    </row>
    <row r="6105" spans="1:6">
      <c r="A6105" t="s">
        <v>11444</v>
      </c>
      <c r="B6105" t="s">
        <v>21613</v>
      </c>
      <c r="C6105" t="s">
        <v>2330</v>
      </c>
      <c r="E6105" t="s">
        <v>2331</v>
      </c>
      <c r="F6105" t="s">
        <v>2332</v>
      </c>
    </row>
    <row r="6106" spans="1:6">
      <c r="A6106" t="s">
        <v>20138</v>
      </c>
      <c r="B6106" t="s">
        <v>21335</v>
      </c>
      <c r="C6106" t="s">
        <v>20139</v>
      </c>
      <c r="D6106" t="s">
        <v>2209</v>
      </c>
      <c r="E6106" t="s">
        <v>18260</v>
      </c>
    </row>
    <row r="6107" spans="1:6">
      <c r="A6107" t="s">
        <v>5887</v>
      </c>
      <c r="B6107" t="s">
        <v>21437</v>
      </c>
      <c r="C6107" t="s">
        <v>5888</v>
      </c>
      <c r="D6107" t="s">
        <v>5889</v>
      </c>
      <c r="E6107" t="s">
        <v>5890</v>
      </c>
    </row>
    <row r="6108" spans="1:6">
      <c r="A6108" t="s">
        <v>8068</v>
      </c>
      <c r="B6108" t="s">
        <v>21531</v>
      </c>
      <c r="C6108" t="s">
        <v>5888</v>
      </c>
      <c r="D6108" t="s">
        <v>8069</v>
      </c>
      <c r="E6108" t="s">
        <v>8070</v>
      </c>
    </row>
    <row r="6109" spans="1:6">
      <c r="A6109" t="s">
        <v>8442</v>
      </c>
      <c r="B6109" t="s">
        <v>21406</v>
      </c>
      <c r="C6109" t="s">
        <v>1487</v>
      </c>
      <c r="D6109" t="s">
        <v>1488</v>
      </c>
      <c r="E6109" t="s">
        <v>1489</v>
      </c>
      <c r="F6109" t="s">
        <v>1490</v>
      </c>
    </row>
    <row r="6110" spans="1:6">
      <c r="A6110" t="s">
        <v>2896</v>
      </c>
      <c r="B6110" t="s">
        <v>21646</v>
      </c>
      <c r="C6110" t="s">
        <v>2897</v>
      </c>
      <c r="D6110" t="s">
        <v>2898</v>
      </c>
      <c r="E6110" t="s">
        <v>2899</v>
      </c>
    </row>
    <row r="6111" spans="1:6">
      <c r="A6111" t="s">
        <v>4913</v>
      </c>
      <c r="B6111" t="s">
        <v>21401</v>
      </c>
      <c r="C6111" t="s">
        <v>4914</v>
      </c>
      <c r="D6111" t="s">
        <v>4695</v>
      </c>
      <c r="E6111" t="s">
        <v>4915</v>
      </c>
    </row>
    <row r="6112" spans="1:6">
      <c r="A6112" t="s">
        <v>7302</v>
      </c>
      <c r="B6112" t="s">
        <v>21507</v>
      </c>
      <c r="C6112" t="s">
        <v>4914</v>
      </c>
      <c r="D6112" t="s">
        <v>4729</v>
      </c>
      <c r="E6112" t="s">
        <v>7303</v>
      </c>
    </row>
    <row r="6113" spans="1:12">
      <c r="A6113" t="s">
        <v>8642</v>
      </c>
      <c r="B6113" t="s">
        <v>21329</v>
      </c>
      <c r="C6113" t="s">
        <v>4914</v>
      </c>
      <c r="D6113" t="s">
        <v>8643</v>
      </c>
      <c r="E6113" t="s">
        <v>8644</v>
      </c>
    </row>
    <row r="6114" spans="1:12">
      <c r="A6114" t="s">
        <v>4271</v>
      </c>
      <c r="B6114" t="s">
        <v>21325</v>
      </c>
      <c r="C6114" t="s">
        <v>4272</v>
      </c>
      <c r="E6114" t="s">
        <v>4273</v>
      </c>
    </row>
    <row r="6115" spans="1:12">
      <c r="A6115" t="s">
        <v>20989</v>
      </c>
      <c r="B6115" t="s">
        <v>21350</v>
      </c>
      <c r="C6115" t="s">
        <v>20990</v>
      </c>
      <c r="D6115" t="s">
        <v>5908</v>
      </c>
      <c r="E6115" t="s">
        <v>20991</v>
      </c>
      <c r="F6115" t="s">
        <v>20992</v>
      </c>
      <c r="G6115" t="s">
        <v>20993</v>
      </c>
      <c r="H6115" t="s">
        <v>20994</v>
      </c>
      <c r="I6115" t="s">
        <v>20995</v>
      </c>
      <c r="J6115" t="s">
        <v>20996</v>
      </c>
      <c r="K6115" t="s">
        <v>20997</v>
      </c>
    </row>
    <row r="6116" spans="1:12">
      <c r="A6116" t="s">
        <v>9427</v>
      </c>
      <c r="B6116" t="s">
        <v>21329</v>
      </c>
      <c r="C6116" t="s">
        <v>352</v>
      </c>
      <c r="E6116" t="s">
        <v>9428</v>
      </c>
      <c r="F6116" t="s">
        <v>9429</v>
      </c>
    </row>
    <row r="6117" spans="1:12">
      <c r="A6117" t="s">
        <v>351</v>
      </c>
      <c r="B6117" t="s">
        <v>21346</v>
      </c>
      <c r="C6117" t="s">
        <v>352</v>
      </c>
      <c r="D6117" t="s">
        <v>319</v>
      </c>
      <c r="E6117" t="s">
        <v>353</v>
      </c>
    </row>
    <row r="6118" spans="1:12">
      <c r="A6118" t="s">
        <v>8781</v>
      </c>
      <c r="B6118" t="s">
        <v>21329</v>
      </c>
      <c r="C6118" t="s">
        <v>8782</v>
      </c>
      <c r="D6118" t="s">
        <v>8783</v>
      </c>
      <c r="E6118" t="s">
        <v>8784</v>
      </c>
    </row>
    <row r="6119" spans="1:12">
      <c r="A6119" t="s">
        <v>6345</v>
      </c>
      <c r="B6119" t="s">
        <v>21451</v>
      </c>
      <c r="C6119" t="s">
        <v>6346</v>
      </c>
      <c r="E6119" t="s">
        <v>6347</v>
      </c>
    </row>
    <row r="6120" spans="1:12">
      <c r="A6120" t="s">
        <v>20920</v>
      </c>
      <c r="B6120" t="s">
        <v>21350</v>
      </c>
      <c r="C6120" t="s">
        <v>12660</v>
      </c>
      <c r="E6120" t="s">
        <v>20921</v>
      </c>
    </row>
    <row r="6121" spans="1:12">
      <c r="A6121" t="s">
        <v>12659</v>
      </c>
      <c r="B6121" t="s">
        <v>21616</v>
      </c>
      <c r="C6121" t="s">
        <v>12660</v>
      </c>
      <c r="E6121" t="s">
        <v>12661</v>
      </c>
      <c r="F6121" t="s">
        <v>12662</v>
      </c>
    </row>
    <row r="6122" spans="1:12">
      <c r="A6122" t="s">
        <v>16630</v>
      </c>
      <c r="B6122" t="s">
        <v>21333</v>
      </c>
      <c r="C6122" t="s">
        <v>12660</v>
      </c>
      <c r="E6122" t="s">
        <v>9167</v>
      </c>
    </row>
    <row r="6123" spans="1:12">
      <c r="A6123" t="s">
        <v>6498</v>
      </c>
      <c r="B6123" t="s">
        <v>21483</v>
      </c>
      <c r="C6123" t="s">
        <v>6499</v>
      </c>
      <c r="D6123" t="s">
        <v>6413</v>
      </c>
      <c r="E6123" t="s">
        <v>6500</v>
      </c>
      <c r="F6123" t="s">
        <v>6501</v>
      </c>
    </row>
    <row r="6124" spans="1:12">
      <c r="A6124" t="s">
        <v>8178</v>
      </c>
      <c r="B6124" t="s">
        <v>21532</v>
      </c>
      <c r="C6124" t="s">
        <v>1616</v>
      </c>
      <c r="E6124" t="s">
        <v>8179</v>
      </c>
    </row>
    <row r="6125" spans="1:12">
      <c r="A6125" t="s">
        <v>1615</v>
      </c>
      <c r="B6125" t="s">
        <v>21330</v>
      </c>
      <c r="C6125" t="s">
        <v>1616</v>
      </c>
      <c r="E6125" t="s">
        <v>1617</v>
      </c>
      <c r="F6125" t="s">
        <v>1618</v>
      </c>
    </row>
    <row r="6126" spans="1:12">
      <c r="A6126" t="s">
        <v>13345</v>
      </c>
      <c r="B6126" t="s">
        <v>21628</v>
      </c>
      <c r="C6126" t="s">
        <v>1616</v>
      </c>
      <c r="E6126" t="s">
        <v>13346</v>
      </c>
      <c r="F6126" t="s">
        <v>13347</v>
      </c>
    </row>
    <row r="6127" spans="1:12">
      <c r="A6127" t="s">
        <v>6188</v>
      </c>
      <c r="B6127" t="s">
        <v>21451</v>
      </c>
      <c r="C6127" t="s">
        <v>6189</v>
      </c>
      <c r="D6127" t="s">
        <v>38</v>
      </c>
      <c r="E6127" t="s">
        <v>6190</v>
      </c>
      <c r="F6127" t="s">
        <v>6191</v>
      </c>
    </row>
    <row r="6128" spans="1:12">
      <c r="A6128" t="s">
        <v>9056</v>
      </c>
      <c r="B6128" t="s">
        <v>21329</v>
      </c>
      <c r="C6128" t="s">
        <v>6189</v>
      </c>
      <c r="D6128" t="s">
        <v>38</v>
      </c>
      <c r="E6128" t="s">
        <v>9057</v>
      </c>
      <c r="F6128" t="s">
        <v>9058</v>
      </c>
      <c r="G6128" t="s">
        <v>1444</v>
      </c>
      <c r="H6128" t="s">
        <v>9059</v>
      </c>
      <c r="I6128" t="s">
        <v>9060</v>
      </c>
      <c r="J6128" t="s">
        <v>9061</v>
      </c>
      <c r="K6128" t="s">
        <v>9062</v>
      </c>
      <c r="L6128" t="s">
        <v>9063</v>
      </c>
    </row>
    <row r="6129" spans="1:30">
      <c r="A6129" t="s">
        <v>9148</v>
      </c>
      <c r="B6129" t="s">
        <v>21329</v>
      </c>
      <c r="C6129" t="s">
        <v>6189</v>
      </c>
      <c r="D6129" t="s">
        <v>9149</v>
      </c>
      <c r="E6129" t="s">
        <v>9150</v>
      </c>
    </row>
    <row r="6130" spans="1:30">
      <c r="A6130" t="s">
        <v>4147</v>
      </c>
      <c r="B6130" t="s">
        <v>21325</v>
      </c>
      <c r="C6130" t="s">
        <v>3325</v>
      </c>
      <c r="E6130" t="s">
        <v>4148</v>
      </c>
    </row>
    <row r="6131" spans="1:30">
      <c r="A6131" t="s">
        <v>6129</v>
      </c>
      <c r="B6131" t="s">
        <v>21395</v>
      </c>
      <c r="C6131" t="s">
        <v>3325</v>
      </c>
      <c r="D6131" t="s">
        <v>22</v>
      </c>
      <c r="E6131" t="s">
        <v>3326</v>
      </c>
    </row>
    <row r="6132" spans="1:30">
      <c r="A6132" t="s">
        <v>7948</v>
      </c>
      <c r="B6132" t="s">
        <v>21522</v>
      </c>
      <c r="C6132" t="s">
        <v>3325</v>
      </c>
      <c r="D6132" t="s">
        <v>113</v>
      </c>
      <c r="E6132" t="s">
        <v>7949</v>
      </c>
    </row>
    <row r="6133" spans="1:30">
      <c r="A6133" t="s">
        <v>8999</v>
      </c>
      <c r="B6133" t="s">
        <v>21329</v>
      </c>
      <c r="C6133" t="s">
        <v>3325</v>
      </c>
      <c r="E6133" t="s">
        <v>9000</v>
      </c>
    </row>
    <row r="6134" spans="1:30">
      <c r="A6134" t="s">
        <v>20922</v>
      </c>
      <c r="B6134" t="s">
        <v>21350</v>
      </c>
      <c r="C6134" t="s">
        <v>751</v>
      </c>
      <c r="E6134" t="s">
        <v>20923</v>
      </c>
    </row>
    <row r="6135" spans="1:30">
      <c r="A6135" t="s">
        <v>750</v>
      </c>
      <c r="B6135" t="s">
        <v>21330</v>
      </c>
      <c r="C6135" t="s">
        <v>751</v>
      </c>
      <c r="E6135" t="s">
        <v>752</v>
      </c>
    </row>
    <row r="6136" spans="1:30">
      <c r="A6136" t="s">
        <v>18795</v>
      </c>
      <c r="B6136" t="s">
        <v>21335</v>
      </c>
      <c r="C6136" t="s">
        <v>751</v>
      </c>
      <c r="E6136" t="s">
        <v>18293</v>
      </c>
      <c r="F6136" t="s">
        <v>18294</v>
      </c>
    </row>
    <row r="6137" spans="1:30">
      <c r="A6137" t="s">
        <v>3462</v>
      </c>
      <c r="B6137" t="s">
        <v>21368</v>
      </c>
      <c r="C6137" t="s">
        <v>2062</v>
      </c>
      <c r="E6137" t="s">
        <v>1220</v>
      </c>
    </row>
    <row r="6138" spans="1:30">
      <c r="A6138" t="s">
        <v>4067</v>
      </c>
      <c r="B6138" t="s">
        <v>21325</v>
      </c>
      <c r="C6138" t="s">
        <v>2062</v>
      </c>
      <c r="E6138" t="s">
        <v>4068</v>
      </c>
    </row>
    <row r="6139" spans="1:30">
      <c r="A6139" t="s">
        <v>4809</v>
      </c>
      <c r="B6139" t="s">
        <v>21401</v>
      </c>
      <c r="C6139" t="s">
        <v>2062</v>
      </c>
      <c r="E6139" t="s">
        <v>4810</v>
      </c>
      <c r="F6139" t="s">
        <v>4811</v>
      </c>
    </row>
    <row r="6140" spans="1:30">
      <c r="A6140" t="s">
        <v>6273</v>
      </c>
      <c r="B6140" t="s">
        <v>21451</v>
      </c>
      <c r="C6140" t="s">
        <v>2062</v>
      </c>
      <c r="E6140" t="s">
        <v>6274</v>
      </c>
      <c r="F6140" t="s">
        <v>6275</v>
      </c>
      <c r="J6140" t="s">
        <v>6276</v>
      </c>
      <c r="O6140" t="s">
        <v>6277</v>
      </c>
      <c r="R6140" t="s">
        <v>6278</v>
      </c>
      <c r="V6140" t="s">
        <v>6279</v>
      </c>
      <c r="Z6140" t="s">
        <v>6280</v>
      </c>
      <c r="AD6140" t="s">
        <v>6281</v>
      </c>
    </row>
    <row r="6141" spans="1:30">
      <c r="A6141" t="s">
        <v>10579</v>
      </c>
      <c r="B6141" t="s">
        <v>21595</v>
      </c>
      <c r="C6141" t="s">
        <v>2062</v>
      </c>
      <c r="E6141" t="s">
        <v>10580</v>
      </c>
    </row>
    <row r="6142" spans="1:30">
      <c r="A6142" t="s">
        <v>11125</v>
      </c>
      <c r="B6142" t="s">
        <v>21601</v>
      </c>
      <c r="C6142" t="s">
        <v>2062</v>
      </c>
      <c r="E6142" t="s">
        <v>11126</v>
      </c>
    </row>
    <row r="6143" spans="1:30">
      <c r="A6143" t="s">
        <v>11280</v>
      </c>
      <c r="B6143" t="s">
        <v>21605</v>
      </c>
      <c r="C6143" t="s">
        <v>2062</v>
      </c>
      <c r="E6143" t="s">
        <v>6669</v>
      </c>
    </row>
    <row r="6144" spans="1:30">
      <c r="A6144" t="s">
        <v>18155</v>
      </c>
      <c r="B6144" t="s">
        <v>21334</v>
      </c>
      <c r="C6144" t="s">
        <v>2062</v>
      </c>
      <c r="E6144" t="s">
        <v>18156</v>
      </c>
    </row>
    <row r="6145" spans="1:19">
      <c r="A6145" t="s">
        <v>13259</v>
      </c>
      <c r="B6145" t="s">
        <v>21628</v>
      </c>
      <c r="C6145" t="s">
        <v>13260</v>
      </c>
      <c r="D6145" t="s">
        <v>13261</v>
      </c>
      <c r="E6145" t="s">
        <v>13262</v>
      </c>
      <c r="F6145" t="s">
        <v>13263</v>
      </c>
    </row>
    <row r="6146" spans="1:19">
      <c r="A6146" t="s">
        <v>21191</v>
      </c>
      <c r="B6146" t="s">
        <v>21350</v>
      </c>
      <c r="C6146" t="s">
        <v>337</v>
      </c>
      <c r="D6146" t="s">
        <v>38</v>
      </c>
      <c r="E6146" t="s">
        <v>21192</v>
      </c>
      <c r="F6146" t="s">
        <v>21193</v>
      </c>
      <c r="H6146" t="s">
        <v>21194</v>
      </c>
      <c r="I6146" t="s">
        <v>21195</v>
      </c>
      <c r="J6146" t="s">
        <v>21196</v>
      </c>
      <c r="K6146" t="s">
        <v>21197</v>
      </c>
      <c r="L6146" t="s">
        <v>21198</v>
      </c>
      <c r="M6146" t="s">
        <v>21199</v>
      </c>
      <c r="N6146" t="s">
        <v>21200</v>
      </c>
      <c r="O6146" t="s">
        <v>21201</v>
      </c>
      <c r="P6146" t="s">
        <v>21202</v>
      </c>
      <c r="Q6146" t="s">
        <v>21203</v>
      </c>
      <c r="R6146" t="s">
        <v>21204</v>
      </c>
      <c r="S6146" t="s">
        <v>21205</v>
      </c>
    </row>
    <row r="6147" spans="1:19">
      <c r="A6147" t="s">
        <v>8166</v>
      </c>
      <c r="B6147" t="s">
        <v>21537</v>
      </c>
      <c r="C6147" t="s">
        <v>337</v>
      </c>
      <c r="D6147" t="s">
        <v>73</v>
      </c>
      <c r="E6147" t="s">
        <v>2748</v>
      </c>
      <c r="F6147" t="s">
        <v>2749</v>
      </c>
    </row>
    <row r="6148" spans="1:19">
      <c r="A6148" t="s">
        <v>8859</v>
      </c>
      <c r="B6148" t="s">
        <v>21329</v>
      </c>
      <c r="C6148" t="s">
        <v>337</v>
      </c>
      <c r="D6148" t="s">
        <v>8860</v>
      </c>
      <c r="E6148" t="s">
        <v>8861</v>
      </c>
      <c r="F6148" t="s">
        <v>8862</v>
      </c>
    </row>
    <row r="6149" spans="1:19">
      <c r="A6149" t="s">
        <v>9776</v>
      </c>
      <c r="B6149" t="s">
        <v>21568</v>
      </c>
      <c r="C6149" t="s">
        <v>337</v>
      </c>
      <c r="D6149" t="s">
        <v>1855</v>
      </c>
      <c r="E6149" t="s">
        <v>9777</v>
      </c>
      <c r="F6149" t="s">
        <v>9778</v>
      </c>
    </row>
    <row r="6150" spans="1:19">
      <c r="A6150" t="s">
        <v>19582</v>
      </c>
      <c r="B6150" t="s">
        <v>21335</v>
      </c>
      <c r="C6150" t="s">
        <v>337</v>
      </c>
      <c r="E6150" t="s">
        <v>1423</v>
      </c>
    </row>
    <row r="6151" spans="1:19">
      <c r="A6151" t="s">
        <v>336</v>
      </c>
      <c r="B6151" t="s">
        <v>21346</v>
      </c>
      <c r="C6151" t="s">
        <v>337</v>
      </c>
      <c r="D6151" t="s">
        <v>319</v>
      </c>
      <c r="E6151" t="s">
        <v>338</v>
      </c>
    </row>
    <row r="6152" spans="1:19">
      <c r="A6152" t="s">
        <v>1927</v>
      </c>
      <c r="B6152" t="s">
        <v>21330</v>
      </c>
      <c r="C6152" t="s">
        <v>1928</v>
      </c>
      <c r="D6152" t="s">
        <v>1929</v>
      </c>
      <c r="E6152" t="s">
        <v>1930</v>
      </c>
      <c r="F6152" t="s">
        <v>1931</v>
      </c>
    </row>
    <row r="6153" spans="1:19">
      <c r="A6153" t="s">
        <v>20878</v>
      </c>
      <c r="B6153" t="s">
        <v>21353</v>
      </c>
      <c r="C6153" t="s">
        <v>2559</v>
      </c>
      <c r="E6153" t="s">
        <v>8052</v>
      </c>
    </row>
    <row r="6154" spans="1:19">
      <c r="A6154" t="s">
        <v>10656</v>
      </c>
      <c r="B6154" t="s">
        <v>21595</v>
      </c>
      <c r="C6154" t="s">
        <v>2559</v>
      </c>
      <c r="E6154" t="s">
        <v>10657</v>
      </c>
      <c r="F6154" t="s">
        <v>10658</v>
      </c>
    </row>
    <row r="6155" spans="1:19">
      <c r="A6155" t="s">
        <v>2558</v>
      </c>
      <c r="B6155" t="s">
        <v>21640</v>
      </c>
      <c r="C6155" t="s">
        <v>2559</v>
      </c>
      <c r="D6155" t="s">
        <v>73</v>
      </c>
      <c r="E6155" t="s">
        <v>2560</v>
      </c>
      <c r="F6155" t="s">
        <v>2561</v>
      </c>
    </row>
    <row r="6156" spans="1:19">
      <c r="A6156" t="s">
        <v>21161</v>
      </c>
      <c r="B6156" t="s">
        <v>21377</v>
      </c>
      <c r="C6156" t="s">
        <v>251</v>
      </c>
      <c r="D6156" t="s">
        <v>2</v>
      </c>
      <c r="E6156" t="s">
        <v>252</v>
      </c>
      <c r="F6156" t="s">
        <v>253</v>
      </c>
    </row>
    <row r="6157" spans="1:19">
      <c r="A6157" t="s">
        <v>20809</v>
      </c>
      <c r="B6157" t="s">
        <v>21350</v>
      </c>
      <c r="C6157" t="s">
        <v>20810</v>
      </c>
      <c r="D6157" t="s">
        <v>2778</v>
      </c>
      <c r="E6157" t="s">
        <v>20811</v>
      </c>
    </row>
    <row r="6158" spans="1:19">
      <c r="A6158" t="s">
        <v>9237</v>
      </c>
      <c r="B6158" t="s">
        <v>21329</v>
      </c>
      <c r="C6158" t="s">
        <v>9238</v>
      </c>
      <c r="D6158" t="s">
        <v>6210</v>
      </c>
      <c r="E6158" t="s">
        <v>9239</v>
      </c>
    </row>
    <row r="6159" spans="1:19">
      <c r="A6159" t="s">
        <v>18087</v>
      </c>
      <c r="B6159" t="s">
        <v>21334</v>
      </c>
      <c r="C6159" t="s">
        <v>18088</v>
      </c>
      <c r="E6159" t="s">
        <v>18089</v>
      </c>
    </row>
    <row r="6160" spans="1:19">
      <c r="A6160" t="s">
        <v>18056</v>
      </c>
      <c r="B6160" t="s">
        <v>21334</v>
      </c>
      <c r="C6160" t="s">
        <v>18057</v>
      </c>
      <c r="E6160" t="s">
        <v>18058</v>
      </c>
      <c r="F6160" t="s">
        <v>18059</v>
      </c>
    </row>
    <row r="6161" spans="1:29">
      <c r="A6161" t="s">
        <v>4744</v>
      </c>
      <c r="B6161" t="s">
        <v>21401</v>
      </c>
      <c r="C6161" t="s">
        <v>4745</v>
      </c>
      <c r="E6161" t="s">
        <v>4382</v>
      </c>
    </row>
    <row r="6162" spans="1:29">
      <c r="A6162" t="s">
        <v>4451</v>
      </c>
      <c r="B6162" t="s">
        <v>21401</v>
      </c>
      <c r="C6162" t="s">
        <v>4452</v>
      </c>
      <c r="D6162" t="s">
        <v>4453</v>
      </c>
      <c r="E6162" t="s">
        <v>4454</v>
      </c>
    </row>
    <row r="6163" spans="1:29">
      <c r="A6163" t="s">
        <v>7923</v>
      </c>
      <c r="B6163" t="s">
        <v>21519</v>
      </c>
      <c r="C6163" t="s">
        <v>7924</v>
      </c>
      <c r="E6163" t="s">
        <v>7925</v>
      </c>
    </row>
    <row r="6164" spans="1:29">
      <c r="A6164" t="s">
        <v>6457</v>
      </c>
      <c r="B6164" t="s">
        <v>21480</v>
      </c>
      <c r="C6164" t="s">
        <v>6458</v>
      </c>
      <c r="D6164" t="s">
        <v>6459</v>
      </c>
      <c r="E6164" t="s">
        <v>6460</v>
      </c>
      <c r="F6164" t="s">
        <v>6461</v>
      </c>
    </row>
    <row r="6165" spans="1:29">
      <c r="A6165" t="s">
        <v>6098</v>
      </c>
      <c r="B6165" t="s">
        <v>21451</v>
      </c>
      <c r="C6165" t="s">
        <v>6099</v>
      </c>
      <c r="E6165" t="s">
        <v>6100</v>
      </c>
    </row>
    <row r="6166" spans="1:29">
      <c r="A6166" t="s">
        <v>6393</v>
      </c>
      <c r="B6166" t="s">
        <v>21475</v>
      </c>
      <c r="C6166" t="s">
        <v>6099</v>
      </c>
      <c r="E6166" t="s">
        <v>6394</v>
      </c>
      <c r="F6166" t="s">
        <v>6395</v>
      </c>
    </row>
    <row r="6167" spans="1:29">
      <c r="A6167" t="s">
        <v>9660</v>
      </c>
      <c r="B6167" t="s">
        <v>21329</v>
      </c>
      <c r="C6167" t="s">
        <v>6099</v>
      </c>
      <c r="E6167" t="s">
        <v>9661</v>
      </c>
    </row>
    <row r="6168" spans="1:29">
      <c r="A6168" t="s">
        <v>17898</v>
      </c>
      <c r="B6168" t="s">
        <v>21334</v>
      </c>
      <c r="C6168" t="s">
        <v>6099</v>
      </c>
      <c r="D6168" t="s">
        <v>17899</v>
      </c>
      <c r="E6168" t="s">
        <v>17900</v>
      </c>
    </row>
    <row r="6169" spans="1:29">
      <c r="A6169" t="s">
        <v>3088</v>
      </c>
      <c r="B6169" t="s">
        <v>21649</v>
      </c>
      <c r="C6169" t="s">
        <v>3089</v>
      </c>
      <c r="E6169" t="s">
        <v>3090</v>
      </c>
    </row>
    <row r="6170" spans="1:29">
      <c r="A6170" t="s">
        <v>1236</v>
      </c>
      <c r="B6170" t="s">
        <v>21330</v>
      </c>
      <c r="C6170" t="s">
        <v>1237</v>
      </c>
      <c r="E6170" t="s">
        <v>1238</v>
      </c>
    </row>
    <row r="6171" spans="1:29">
      <c r="A6171" t="s">
        <v>18364</v>
      </c>
      <c r="B6171" t="s">
        <v>21335</v>
      </c>
      <c r="C6171" t="s">
        <v>1237</v>
      </c>
      <c r="E6171" t="s">
        <v>1100</v>
      </c>
    </row>
    <row r="6172" spans="1:29">
      <c r="A6172" t="s">
        <v>20836</v>
      </c>
      <c r="B6172" t="s">
        <v>21350</v>
      </c>
      <c r="C6172" t="s">
        <v>425</v>
      </c>
      <c r="E6172" t="s">
        <v>20837</v>
      </c>
    </row>
    <row r="6173" spans="1:29">
      <c r="A6173" t="s">
        <v>424</v>
      </c>
      <c r="B6173" t="s">
        <v>21330</v>
      </c>
      <c r="C6173" t="s">
        <v>425</v>
      </c>
      <c r="D6173" t="s">
        <v>426</v>
      </c>
      <c r="E6173" t="s">
        <v>427</v>
      </c>
    </row>
    <row r="6174" spans="1:29">
      <c r="A6174" t="s">
        <v>6468</v>
      </c>
      <c r="B6174" t="s">
        <v>21480</v>
      </c>
      <c r="C6174" t="s">
        <v>425</v>
      </c>
      <c r="D6174" t="s">
        <v>6413</v>
      </c>
      <c r="E6174" t="s">
        <v>6469</v>
      </c>
      <c r="F6174" t="s">
        <v>6470</v>
      </c>
      <c r="G6174" t="s">
        <v>6471</v>
      </c>
      <c r="I6174" t="s">
        <v>6472</v>
      </c>
      <c r="J6174" t="s">
        <v>6473</v>
      </c>
      <c r="K6174" t="s">
        <v>6474</v>
      </c>
      <c r="M6174" t="s">
        <v>6475</v>
      </c>
      <c r="P6174" t="s">
        <v>6476</v>
      </c>
      <c r="S6174" t="s">
        <v>6477</v>
      </c>
      <c r="U6174" t="s">
        <v>6478</v>
      </c>
      <c r="X6174" t="s">
        <v>6476</v>
      </c>
      <c r="AA6174" t="s">
        <v>6477</v>
      </c>
      <c r="AC6174" t="s">
        <v>6479</v>
      </c>
    </row>
    <row r="6175" spans="1:29">
      <c r="A6175" t="s">
        <v>1365</v>
      </c>
      <c r="B6175" t="s">
        <v>21330</v>
      </c>
      <c r="C6175" t="s">
        <v>425</v>
      </c>
      <c r="D6175" t="s">
        <v>73</v>
      </c>
      <c r="E6175" t="s">
        <v>1366</v>
      </c>
      <c r="F6175" t="s">
        <v>1367</v>
      </c>
    </row>
    <row r="6176" spans="1:29">
      <c r="A6176" t="s">
        <v>4703</v>
      </c>
      <c r="B6176" t="s">
        <v>21401</v>
      </c>
      <c r="C6176" t="s">
        <v>3020</v>
      </c>
      <c r="D6176" t="s">
        <v>4326</v>
      </c>
      <c r="E6176" t="s">
        <v>4704</v>
      </c>
    </row>
    <row r="6177" spans="1:6">
      <c r="A6177" t="s">
        <v>5610</v>
      </c>
      <c r="B6177" t="s">
        <v>21421</v>
      </c>
      <c r="C6177" t="s">
        <v>3020</v>
      </c>
      <c r="D6177" t="s">
        <v>270</v>
      </c>
      <c r="E6177" t="s">
        <v>3021</v>
      </c>
      <c r="F6177" t="s">
        <v>3022</v>
      </c>
    </row>
    <row r="6178" spans="1:6">
      <c r="A6178" t="s">
        <v>12712</v>
      </c>
      <c r="B6178" t="s">
        <v>21618</v>
      </c>
      <c r="C6178" t="s">
        <v>3020</v>
      </c>
      <c r="D6178" t="s">
        <v>12713</v>
      </c>
      <c r="E6178" t="s">
        <v>12714</v>
      </c>
      <c r="F6178" t="s">
        <v>21620</v>
      </c>
    </row>
    <row r="6179" spans="1:6">
      <c r="A6179" t="s">
        <v>4005</v>
      </c>
      <c r="B6179" t="s">
        <v>21325</v>
      </c>
      <c r="C6179" t="s">
        <v>4006</v>
      </c>
      <c r="E6179" t="s">
        <v>4007</v>
      </c>
    </row>
    <row r="6180" spans="1:6">
      <c r="A6180" t="s">
        <v>5817</v>
      </c>
      <c r="B6180" t="s">
        <v>21420</v>
      </c>
      <c r="C6180" t="s">
        <v>4006</v>
      </c>
      <c r="D6180" t="s">
        <v>113</v>
      </c>
      <c r="E6180" t="s">
        <v>5818</v>
      </c>
    </row>
    <row r="6181" spans="1:6">
      <c r="A6181" t="s">
        <v>10778</v>
      </c>
      <c r="B6181" t="s">
        <v>21598</v>
      </c>
      <c r="C6181" t="s">
        <v>4006</v>
      </c>
      <c r="D6181" t="s">
        <v>10779</v>
      </c>
      <c r="E6181" t="s">
        <v>10780</v>
      </c>
    </row>
    <row r="6182" spans="1:6">
      <c r="A6182" t="s">
        <v>12750</v>
      </c>
      <c r="B6182" t="s">
        <v>21622</v>
      </c>
      <c r="C6182" t="s">
        <v>4006</v>
      </c>
      <c r="D6182" t="s">
        <v>270</v>
      </c>
      <c r="E6182" t="s">
        <v>12751</v>
      </c>
    </row>
    <row r="6183" spans="1:6">
      <c r="A6183" t="s">
        <v>7192</v>
      </c>
      <c r="B6183" t="s">
        <v>21504</v>
      </c>
      <c r="C6183" t="s">
        <v>239</v>
      </c>
      <c r="D6183" t="s">
        <v>60</v>
      </c>
      <c r="E6183" t="s">
        <v>240</v>
      </c>
      <c r="F6183" t="s">
        <v>241</v>
      </c>
    </row>
    <row r="6184" spans="1:6">
      <c r="A6184" t="s">
        <v>9884</v>
      </c>
      <c r="B6184" t="s">
        <v>21572</v>
      </c>
      <c r="C6184" t="s">
        <v>9885</v>
      </c>
      <c r="D6184" t="s">
        <v>9886</v>
      </c>
      <c r="E6184" t="s">
        <v>9887</v>
      </c>
    </row>
    <row r="6185" spans="1:6">
      <c r="A6185" t="s">
        <v>7185</v>
      </c>
      <c r="B6185" t="s">
        <v>21501</v>
      </c>
      <c r="C6185" t="s">
        <v>894</v>
      </c>
      <c r="E6185" t="s">
        <v>7186</v>
      </c>
      <c r="F6185" t="s">
        <v>7187</v>
      </c>
    </row>
    <row r="6186" spans="1:6">
      <c r="A6186" t="s">
        <v>893</v>
      </c>
      <c r="B6186" t="s">
        <v>21330</v>
      </c>
      <c r="C6186" t="s">
        <v>894</v>
      </c>
      <c r="E6186" t="s">
        <v>895</v>
      </c>
    </row>
    <row r="6187" spans="1:6">
      <c r="A6187" t="s">
        <v>5655</v>
      </c>
      <c r="B6187" t="s">
        <v>21419</v>
      </c>
      <c r="C6187" t="s">
        <v>2556</v>
      </c>
      <c r="D6187" t="s">
        <v>5656</v>
      </c>
      <c r="E6187" t="s">
        <v>5657</v>
      </c>
    </row>
    <row r="6188" spans="1:6">
      <c r="A6188" t="s">
        <v>6386</v>
      </c>
      <c r="B6188" t="s">
        <v>21475</v>
      </c>
      <c r="C6188" t="s">
        <v>2556</v>
      </c>
      <c r="D6188" t="s">
        <v>22</v>
      </c>
      <c r="E6188" t="s">
        <v>6387</v>
      </c>
      <c r="F6188" t="s">
        <v>6388</v>
      </c>
    </row>
    <row r="6189" spans="1:6">
      <c r="A6189" t="s">
        <v>6833</v>
      </c>
      <c r="B6189" t="s">
        <v>21327</v>
      </c>
      <c r="C6189" t="s">
        <v>2556</v>
      </c>
      <c r="D6189" t="s">
        <v>5656</v>
      </c>
      <c r="E6189" t="s">
        <v>6834</v>
      </c>
    </row>
    <row r="6190" spans="1:6">
      <c r="A6190" t="s">
        <v>7865</v>
      </c>
      <c r="B6190" t="s">
        <v>21521</v>
      </c>
      <c r="C6190" t="s">
        <v>2556</v>
      </c>
      <c r="D6190" t="s">
        <v>73</v>
      </c>
      <c r="E6190" t="s">
        <v>2554</v>
      </c>
      <c r="F6190" t="s">
        <v>2557</v>
      </c>
    </row>
    <row r="6191" spans="1:6">
      <c r="A6191" t="s">
        <v>9897</v>
      </c>
      <c r="B6191" t="s">
        <v>21572</v>
      </c>
      <c r="C6191" t="s">
        <v>2556</v>
      </c>
      <c r="D6191" t="s">
        <v>6862</v>
      </c>
      <c r="E6191" t="s">
        <v>5271</v>
      </c>
    </row>
    <row r="6192" spans="1:6">
      <c r="A6192" t="s">
        <v>9905</v>
      </c>
      <c r="B6192" t="s">
        <v>21572</v>
      </c>
      <c r="C6192" t="s">
        <v>2556</v>
      </c>
      <c r="D6192" t="s">
        <v>1488</v>
      </c>
      <c r="E6192" t="s">
        <v>9906</v>
      </c>
      <c r="F6192" t="s">
        <v>9907</v>
      </c>
    </row>
    <row r="6193" spans="1:17">
      <c r="A6193" t="s">
        <v>9988</v>
      </c>
      <c r="B6193" t="s">
        <v>21577</v>
      </c>
      <c r="C6193" t="s">
        <v>2556</v>
      </c>
      <c r="D6193" t="s">
        <v>426</v>
      </c>
      <c r="E6193" t="s">
        <v>3692</v>
      </c>
    </row>
    <row r="6194" spans="1:17">
      <c r="A6194" t="s">
        <v>6249</v>
      </c>
      <c r="B6194" t="s">
        <v>21467</v>
      </c>
      <c r="C6194" t="s">
        <v>2450</v>
      </c>
      <c r="D6194" t="s">
        <v>60</v>
      </c>
      <c r="E6194" t="s">
        <v>6250</v>
      </c>
      <c r="F6194" t="s">
        <v>6251</v>
      </c>
    </row>
    <row r="6195" spans="1:17">
      <c r="A6195" t="s">
        <v>2449</v>
      </c>
      <c r="B6195" t="s">
        <v>21330</v>
      </c>
      <c r="C6195" t="s">
        <v>2450</v>
      </c>
      <c r="D6195" t="s">
        <v>2451</v>
      </c>
      <c r="E6195" t="s">
        <v>2452</v>
      </c>
    </row>
    <row r="6196" spans="1:17">
      <c r="A6196" t="s">
        <v>9998</v>
      </c>
      <c r="B6196" t="s">
        <v>21582</v>
      </c>
      <c r="C6196" t="s">
        <v>343</v>
      </c>
      <c r="D6196" t="s">
        <v>9999</v>
      </c>
      <c r="E6196" t="s">
        <v>10000</v>
      </c>
    </row>
    <row r="6197" spans="1:17">
      <c r="A6197" t="s">
        <v>342</v>
      </c>
      <c r="B6197" t="s">
        <v>21346</v>
      </c>
      <c r="C6197" t="s">
        <v>343</v>
      </c>
      <c r="D6197" t="s">
        <v>319</v>
      </c>
      <c r="E6197" t="s">
        <v>344</v>
      </c>
    </row>
    <row r="6198" spans="1:17">
      <c r="A6198" t="s">
        <v>6126</v>
      </c>
      <c r="B6198" t="s">
        <v>21451</v>
      </c>
      <c r="C6198" t="s">
        <v>6127</v>
      </c>
      <c r="E6198" t="s">
        <v>6128</v>
      </c>
    </row>
    <row r="6199" spans="1:17">
      <c r="A6199" t="s">
        <v>18193</v>
      </c>
      <c r="B6199" t="s">
        <v>21334</v>
      </c>
      <c r="C6199" t="s">
        <v>18194</v>
      </c>
      <c r="D6199" t="s">
        <v>17841</v>
      </c>
      <c r="E6199" t="s">
        <v>17842</v>
      </c>
      <c r="F6199" t="s">
        <v>17843</v>
      </c>
    </row>
    <row r="6200" spans="1:17">
      <c r="A6200" t="s">
        <v>6442</v>
      </c>
      <c r="B6200" t="s">
        <v>21480</v>
      </c>
      <c r="C6200" t="s">
        <v>6443</v>
      </c>
      <c r="D6200" t="s">
        <v>4733</v>
      </c>
      <c r="E6200" t="s">
        <v>6444</v>
      </c>
      <c r="F6200" t="s">
        <v>21481</v>
      </c>
    </row>
    <row r="6201" spans="1:17">
      <c r="A6201" t="s">
        <v>6058</v>
      </c>
      <c r="B6201" t="s">
        <v>21457</v>
      </c>
      <c r="C6201" t="s">
        <v>6059</v>
      </c>
      <c r="D6201" t="s">
        <v>898</v>
      </c>
      <c r="E6201" t="s">
        <v>6060</v>
      </c>
      <c r="F6201" t="s">
        <v>6061</v>
      </c>
    </row>
    <row r="6202" spans="1:17">
      <c r="A6202" t="s">
        <v>11440</v>
      </c>
      <c r="B6202" t="s">
        <v>21611</v>
      </c>
      <c r="C6202" t="s">
        <v>11441</v>
      </c>
      <c r="E6202" t="s">
        <v>11439</v>
      </c>
    </row>
    <row r="6203" spans="1:17">
      <c r="A6203" t="s">
        <v>3927</v>
      </c>
      <c r="B6203" t="s">
        <v>21325</v>
      </c>
      <c r="C6203" t="s">
        <v>3928</v>
      </c>
      <c r="E6203" t="s">
        <v>3660</v>
      </c>
    </row>
    <row r="6204" spans="1:17">
      <c r="A6204" t="s">
        <v>3992</v>
      </c>
      <c r="B6204" t="s">
        <v>21325</v>
      </c>
      <c r="C6204" t="s">
        <v>3928</v>
      </c>
      <c r="D6204" t="s">
        <v>3993</v>
      </c>
      <c r="E6204" t="s">
        <v>3994</v>
      </c>
    </row>
    <row r="6205" spans="1:17">
      <c r="A6205" t="s">
        <v>6447</v>
      </c>
      <c r="B6205" t="s">
        <v>21480</v>
      </c>
      <c r="C6205" t="s">
        <v>6448</v>
      </c>
      <c r="D6205" t="s">
        <v>4733</v>
      </c>
      <c r="E6205" t="s">
        <v>6449</v>
      </c>
      <c r="F6205" t="s">
        <v>21482</v>
      </c>
    </row>
    <row r="6206" spans="1:17">
      <c r="A6206" t="s">
        <v>14003</v>
      </c>
      <c r="B6206" t="s">
        <v>21631</v>
      </c>
      <c r="C6206" t="s">
        <v>14004</v>
      </c>
      <c r="D6206" t="s">
        <v>38</v>
      </c>
      <c r="E6206" t="s">
        <v>14005</v>
      </c>
      <c r="F6206" t="s">
        <v>14006</v>
      </c>
      <c r="G6206" t="s">
        <v>14007</v>
      </c>
      <c r="H6206" t="s">
        <v>14008</v>
      </c>
      <c r="I6206" t="s">
        <v>14009</v>
      </c>
      <c r="J6206" t="s">
        <v>14010</v>
      </c>
      <c r="K6206" t="s">
        <v>14011</v>
      </c>
      <c r="L6206" t="s">
        <v>14012</v>
      </c>
      <c r="M6206" t="s">
        <v>14013</v>
      </c>
      <c r="N6206" t="s">
        <v>14014</v>
      </c>
      <c r="O6206" t="s">
        <v>14015</v>
      </c>
      <c r="P6206" t="s">
        <v>14016</v>
      </c>
      <c r="Q6206" t="s">
        <v>14017</v>
      </c>
    </row>
    <row r="6207" spans="1:17">
      <c r="A6207" t="s">
        <v>18183</v>
      </c>
      <c r="B6207" t="s">
        <v>21334</v>
      </c>
      <c r="C6207" t="s">
        <v>14004</v>
      </c>
      <c r="E6207" t="s">
        <v>18184</v>
      </c>
    </row>
    <row r="6208" spans="1:17">
      <c r="A6208" t="s">
        <v>17991</v>
      </c>
      <c r="B6208" t="s">
        <v>21334</v>
      </c>
      <c r="C6208" t="s">
        <v>17992</v>
      </c>
      <c r="D6208" t="s">
        <v>6910</v>
      </c>
      <c r="E6208" t="s">
        <v>17993</v>
      </c>
    </row>
    <row r="6209" spans="1:13">
      <c r="A6209" t="s">
        <v>8693</v>
      </c>
      <c r="B6209" t="s">
        <v>21329</v>
      </c>
      <c r="C6209" t="s">
        <v>8694</v>
      </c>
      <c r="E6209" t="s">
        <v>8695</v>
      </c>
    </row>
    <row r="6210" spans="1:13">
      <c r="A6210" t="s">
        <v>19782</v>
      </c>
      <c r="B6210" t="s">
        <v>21335</v>
      </c>
      <c r="C6210" t="s">
        <v>19783</v>
      </c>
      <c r="E6210" t="s">
        <v>18345</v>
      </c>
    </row>
    <row r="6211" spans="1:13">
      <c r="A6211" t="s">
        <v>20781</v>
      </c>
      <c r="B6211" t="s">
        <v>21350</v>
      </c>
      <c r="C6211" t="s">
        <v>3103</v>
      </c>
      <c r="D6211" t="s">
        <v>20782</v>
      </c>
      <c r="E6211" t="s">
        <v>20783</v>
      </c>
      <c r="F6211" t="s">
        <v>20784</v>
      </c>
    </row>
    <row r="6212" spans="1:13">
      <c r="A6212" t="s">
        <v>7874</v>
      </c>
      <c r="B6212" t="s">
        <v>21519</v>
      </c>
      <c r="C6212" t="s">
        <v>3103</v>
      </c>
      <c r="D6212" t="s">
        <v>270</v>
      </c>
      <c r="E6212" t="s">
        <v>7875</v>
      </c>
      <c r="F6212" t="s">
        <v>7876</v>
      </c>
      <c r="G6212" t="s">
        <v>1444</v>
      </c>
      <c r="H6212" t="s">
        <v>7877</v>
      </c>
      <c r="I6212" t="s">
        <v>7878</v>
      </c>
      <c r="J6212" t="s">
        <v>7879</v>
      </c>
      <c r="K6212" t="s">
        <v>7880</v>
      </c>
      <c r="L6212" t="s">
        <v>7881</v>
      </c>
      <c r="M6212" t="s">
        <v>7882</v>
      </c>
    </row>
    <row r="6213" spans="1:13">
      <c r="A6213" t="s">
        <v>3102</v>
      </c>
      <c r="B6213" t="s">
        <v>21337</v>
      </c>
      <c r="C6213" t="s">
        <v>3103</v>
      </c>
      <c r="D6213" t="s">
        <v>38</v>
      </c>
      <c r="E6213" t="s">
        <v>3104</v>
      </c>
    </row>
    <row r="6214" spans="1:13">
      <c r="A6214" t="s">
        <v>13995</v>
      </c>
      <c r="B6214" t="s">
        <v>21631</v>
      </c>
      <c r="C6214" t="s">
        <v>13996</v>
      </c>
      <c r="E6214" t="s">
        <v>13997</v>
      </c>
      <c r="F6214" t="s">
        <v>13998</v>
      </c>
    </row>
    <row r="6215" spans="1:13">
      <c r="A6215" t="s">
        <v>18975</v>
      </c>
      <c r="B6215" t="s">
        <v>21335</v>
      </c>
      <c r="C6215" t="s">
        <v>13996</v>
      </c>
      <c r="E6215" t="s">
        <v>18323</v>
      </c>
    </row>
    <row r="6216" spans="1:13">
      <c r="A6216" t="s">
        <v>9350</v>
      </c>
      <c r="B6216" t="s">
        <v>21329</v>
      </c>
      <c r="C6216" t="s">
        <v>9351</v>
      </c>
      <c r="E6216" t="s">
        <v>9352</v>
      </c>
    </row>
    <row r="6217" spans="1:13">
      <c r="A6217" t="s">
        <v>9562</v>
      </c>
      <c r="B6217" t="s">
        <v>21329</v>
      </c>
      <c r="C6217" t="s">
        <v>9351</v>
      </c>
      <c r="E6217" t="s">
        <v>9563</v>
      </c>
    </row>
    <row r="6218" spans="1:13">
      <c r="A6218" t="s">
        <v>11331</v>
      </c>
      <c r="B6218" t="s">
        <v>21331</v>
      </c>
      <c r="C6218" t="s">
        <v>11332</v>
      </c>
      <c r="D6218" t="s">
        <v>11333</v>
      </c>
      <c r="E6218" t="s">
        <v>11334</v>
      </c>
      <c r="F6218" t="s">
        <v>11335</v>
      </c>
    </row>
    <row r="6219" spans="1:13">
      <c r="A6219" t="s">
        <v>12721</v>
      </c>
      <c r="B6219" t="s">
        <v>21618</v>
      </c>
      <c r="C6219" t="s">
        <v>11332</v>
      </c>
      <c r="D6219" t="s">
        <v>1596</v>
      </c>
      <c r="E6219" t="s">
        <v>12722</v>
      </c>
      <c r="F6219" t="s">
        <v>12723</v>
      </c>
    </row>
    <row r="6220" spans="1:13">
      <c r="A6220" t="s">
        <v>18407</v>
      </c>
      <c r="B6220" t="s">
        <v>21335</v>
      </c>
      <c r="C6220" t="s">
        <v>11332</v>
      </c>
      <c r="E6220" t="s">
        <v>18252</v>
      </c>
    </row>
    <row r="6221" spans="1:13">
      <c r="A6221" t="s">
        <v>20952</v>
      </c>
      <c r="B6221" t="s">
        <v>21350</v>
      </c>
      <c r="C6221" t="s">
        <v>11466</v>
      </c>
      <c r="D6221" t="s">
        <v>38</v>
      </c>
      <c r="E6221" t="s">
        <v>20953</v>
      </c>
      <c r="F6221" t="s">
        <v>20954</v>
      </c>
      <c r="G6221" t="s">
        <v>20955</v>
      </c>
      <c r="H6221" t="s">
        <v>20956</v>
      </c>
      <c r="J6221" t="s">
        <v>20957</v>
      </c>
      <c r="K6221" t="s">
        <v>20958</v>
      </c>
    </row>
    <row r="6222" spans="1:13">
      <c r="A6222" t="s">
        <v>11465</v>
      </c>
      <c r="B6222" t="s">
        <v>21332</v>
      </c>
      <c r="C6222" t="s">
        <v>11466</v>
      </c>
      <c r="E6222" t="s">
        <v>11467</v>
      </c>
    </row>
    <row r="6223" spans="1:13">
      <c r="A6223" t="s">
        <v>7893</v>
      </c>
      <c r="B6223" t="s">
        <v>21519</v>
      </c>
      <c r="C6223" t="s">
        <v>7894</v>
      </c>
      <c r="E6223" t="s">
        <v>7895</v>
      </c>
    </row>
    <row r="6224" spans="1:13">
      <c r="A6224" t="s">
        <v>7946</v>
      </c>
      <c r="B6224" t="s">
        <v>21519</v>
      </c>
      <c r="C6224" t="s">
        <v>7894</v>
      </c>
      <c r="E6224" t="s">
        <v>7947</v>
      </c>
    </row>
    <row r="6225" spans="1:9">
      <c r="A6225" t="s">
        <v>17885</v>
      </c>
      <c r="B6225" t="s">
        <v>21334</v>
      </c>
      <c r="C6225" t="s">
        <v>17886</v>
      </c>
      <c r="D6225" t="s">
        <v>17841</v>
      </c>
      <c r="E6225" t="s">
        <v>17842</v>
      </c>
      <c r="F6225" t="s">
        <v>17843</v>
      </c>
    </row>
    <row r="6226" spans="1:9">
      <c r="A6226" t="s">
        <v>7781</v>
      </c>
      <c r="B6226" t="s">
        <v>21519</v>
      </c>
      <c r="C6226" t="s">
        <v>7782</v>
      </c>
      <c r="E6226" t="s">
        <v>7783</v>
      </c>
      <c r="F6226" t="s">
        <v>7784</v>
      </c>
    </row>
    <row r="6227" spans="1:9">
      <c r="A6227" t="s">
        <v>13042</v>
      </c>
      <c r="B6227" t="s">
        <v>21628</v>
      </c>
      <c r="C6227" t="s">
        <v>13043</v>
      </c>
      <c r="D6227" t="s">
        <v>13044</v>
      </c>
      <c r="E6227" t="s">
        <v>13045</v>
      </c>
      <c r="F6227" t="s">
        <v>13046</v>
      </c>
    </row>
    <row r="6228" spans="1:9">
      <c r="A6228" t="s">
        <v>9648</v>
      </c>
      <c r="B6228" t="s">
        <v>21329</v>
      </c>
      <c r="C6228" t="s">
        <v>9649</v>
      </c>
      <c r="E6228" t="s">
        <v>9650</v>
      </c>
    </row>
    <row r="6229" spans="1:9">
      <c r="A6229" t="s">
        <v>11438</v>
      </c>
      <c r="B6229" t="s">
        <v>21611</v>
      </c>
      <c r="C6229" t="s">
        <v>9649</v>
      </c>
      <c r="E6229" t="s">
        <v>11439</v>
      </c>
    </row>
    <row r="6230" spans="1:9">
      <c r="A6230" t="s">
        <v>10137</v>
      </c>
      <c r="B6230" t="s">
        <v>21583</v>
      </c>
      <c r="C6230" t="s">
        <v>10138</v>
      </c>
      <c r="E6230" t="s">
        <v>10139</v>
      </c>
    </row>
    <row r="6231" spans="1:9">
      <c r="A6231" t="s">
        <v>3861</v>
      </c>
      <c r="B6231" t="s">
        <v>21325</v>
      </c>
      <c r="C6231" t="s">
        <v>63</v>
      </c>
      <c r="E6231" t="s">
        <v>3862</v>
      </c>
    </row>
    <row r="6232" spans="1:9">
      <c r="A6232" t="s">
        <v>62</v>
      </c>
      <c r="B6232" t="s">
        <v>21408</v>
      </c>
      <c r="C6232" t="s">
        <v>63</v>
      </c>
      <c r="D6232" t="s">
        <v>22</v>
      </c>
      <c r="E6232" t="s">
        <v>64</v>
      </c>
      <c r="F6232" t="s">
        <v>65</v>
      </c>
    </row>
    <row r="6233" spans="1:9">
      <c r="A6233" t="s">
        <v>18147</v>
      </c>
      <c r="B6233" t="s">
        <v>21334</v>
      </c>
      <c r="C6233" t="s">
        <v>18148</v>
      </c>
      <c r="D6233" t="s">
        <v>5301</v>
      </c>
      <c r="E6233" t="s">
        <v>2088</v>
      </c>
      <c r="F6233" t="s">
        <v>5303</v>
      </c>
    </row>
    <row r="6234" spans="1:9">
      <c r="A6234" t="s">
        <v>5868</v>
      </c>
      <c r="B6234" t="s">
        <v>21434</v>
      </c>
      <c r="C6234" t="s">
        <v>5869</v>
      </c>
      <c r="D6234" t="s">
        <v>38</v>
      </c>
      <c r="E6234" t="s">
        <v>5870</v>
      </c>
      <c r="F6234" t="s">
        <v>5871</v>
      </c>
    </row>
    <row r="6235" spans="1:9">
      <c r="A6235" t="s">
        <v>8766</v>
      </c>
      <c r="B6235" t="s">
        <v>21329</v>
      </c>
      <c r="C6235" t="s">
        <v>5869</v>
      </c>
      <c r="E6235" t="s">
        <v>8767</v>
      </c>
    </row>
    <row r="6236" spans="1:9">
      <c r="A6236" t="s">
        <v>10043</v>
      </c>
      <c r="B6236" t="s">
        <v>21583</v>
      </c>
      <c r="C6236" t="s">
        <v>5869</v>
      </c>
      <c r="E6236" t="s">
        <v>10044</v>
      </c>
    </row>
    <row r="6237" spans="1:9">
      <c r="A6237" t="s">
        <v>12970</v>
      </c>
      <c r="B6237" t="s">
        <v>21628</v>
      </c>
      <c r="C6237" t="s">
        <v>5869</v>
      </c>
      <c r="E6237" t="s">
        <v>12971</v>
      </c>
    </row>
    <row r="6238" spans="1:9">
      <c r="A6238" t="s">
        <v>17966</v>
      </c>
      <c r="B6238" t="s">
        <v>21334</v>
      </c>
      <c r="C6238" t="s">
        <v>5869</v>
      </c>
      <c r="D6238" t="s">
        <v>17967</v>
      </c>
      <c r="E6238" t="s">
        <v>17968</v>
      </c>
      <c r="F6238" t="s">
        <v>17969</v>
      </c>
    </row>
    <row r="6239" spans="1:9">
      <c r="A6239" t="s">
        <v>8330</v>
      </c>
      <c r="B6239" t="s">
        <v>21541</v>
      </c>
      <c r="C6239" t="s">
        <v>2729</v>
      </c>
      <c r="D6239" t="s">
        <v>73</v>
      </c>
      <c r="E6239" t="s">
        <v>2730</v>
      </c>
      <c r="F6239" t="s">
        <v>2731</v>
      </c>
    </row>
    <row r="6240" spans="1:9">
      <c r="A6240" t="s">
        <v>21046</v>
      </c>
      <c r="B6240" t="s">
        <v>21350</v>
      </c>
      <c r="C6240" t="s">
        <v>6643</v>
      </c>
      <c r="D6240" t="s">
        <v>4729</v>
      </c>
      <c r="E6240" t="s">
        <v>6656</v>
      </c>
      <c r="F6240">
        <v>1</v>
      </c>
      <c r="G6240" t="s">
        <v>6657</v>
      </c>
      <c r="H6240" t="s">
        <v>6658</v>
      </c>
      <c r="I6240" t="s">
        <v>6659</v>
      </c>
    </row>
    <row r="6241" spans="1:6">
      <c r="A6241" t="s">
        <v>6642</v>
      </c>
      <c r="B6241" t="s">
        <v>21486</v>
      </c>
      <c r="C6241" t="s">
        <v>6643</v>
      </c>
      <c r="D6241" t="s">
        <v>4729</v>
      </c>
      <c r="E6241" t="s">
        <v>6644</v>
      </c>
      <c r="F6241" t="s">
        <v>6645</v>
      </c>
    </row>
    <row r="6242" spans="1:6">
      <c r="A6242" t="s">
        <v>6909</v>
      </c>
      <c r="B6242" t="s">
        <v>21327</v>
      </c>
      <c r="C6242" t="s">
        <v>6643</v>
      </c>
      <c r="D6242" t="s">
        <v>6910</v>
      </c>
      <c r="E6242" t="s">
        <v>6911</v>
      </c>
      <c r="F6242" t="s">
        <v>6912</v>
      </c>
    </row>
    <row r="6243" spans="1:6">
      <c r="A6243" t="s">
        <v>3587</v>
      </c>
      <c r="B6243" t="s">
        <v>21382</v>
      </c>
      <c r="C6243" t="s">
        <v>3588</v>
      </c>
      <c r="D6243" t="s">
        <v>38</v>
      </c>
      <c r="E6243" t="s">
        <v>3589</v>
      </c>
      <c r="F6243" t="s">
        <v>3590</v>
      </c>
    </row>
    <row r="6244" spans="1:6">
      <c r="A6244" t="s">
        <v>3778</v>
      </c>
      <c r="B6244" t="s">
        <v>21325</v>
      </c>
      <c r="C6244" t="s">
        <v>3588</v>
      </c>
      <c r="E6244" t="s">
        <v>3779</v>
      </c>
    </row>
    <row r="6245" spans="1:6">
      <c r="A6245" t="s">
        <v>10033</v>
      </c>
      <c r="B6245" t="s">
        <v>21583</v>
      </c>
      <c r="C6245" t="s">
        <v>3588</v>
      </c>
      <c r="E6245" t="s">
        <v>10034</v>
      </c>
    </row>
    <row r="6246" spans="1:6">
      <c r="A6246" t="s">
        <v>18051</v>
      </c>
      <c r="B6246" t="s">
        <v>21334</v>
      </c>
      <c r="C6246" t="s">
        <v>3588</v>
      </c>
      <c r="E6246" t="s">
        <v>18052</v>
      </c>
      <c r="F6246" t="s">
        <v>18053</v>
      </c>
    </row>
    <row r="6247" spans="1:6">
      <c r="A6247" t="s">
        <v>8354</v>
      </c>
      <c r="B6247" t="s">
        <v>21329</v>
      </c>
      <c r="C6247" t="s">
        <v>8355</v>
      </c>
      <c r="E6247" t="s">
        <v>8356</v>
      </c>
    </row>
    <row r="6248" spans="1:6">
      <c r="A6248" t="s">
        <v>3516</v>
      </c>
      <c r="B6248" t="s">
        <v>21325</v>
      </c>
      <c r="C6248" t="s">
        <v>3517</v>
      </c>
      <c r="E6248" t="s">
        <v>3518</v>
      </c>
    </row>
    <row r="6249" spans="1:6">
      <c r="A6249" t="s">
        <v>6270</v>
      </c>
      <c r="B6249" t="s">
        <v>21451</v>
      </c>
      <c r="C6249" t="s">
        <v>6271</v>
      </c>
      <c r="E6249" t="s">
        <v>6272</v>
      </c>
    </row>
    <row r="6250" spans="1:6">
      <c r="A6250" t="s">
        <v>14047</v>
      </c>
      <c r="B6250" t="s">
        <v>21632</v>
      </c>
      <c r="C6250" t="s">
        <v>14048</v>
      </c>
      <c r="D6250" t="s">
        <v>6210</v>
      </c>
      <c r="E6250" t="s">
        <v>14049</v>
      </c>
    </row>
    <row r="6251" spans="1:6">
      <c r="A6251" t="s">
        <v>6042</v>
      </c>
      <c r="B6251" t="s">
        <v>21451</v>
      </c>
      <c r="C6251" t="s">
        <v>6043</v>
      </c>
      <c r="E6251" t="s">
        <v>6044</v>
      </c>
      <c r="F6251" t="s">
        <v>6045</v>
      </c>
    </row>
    <row r="6252" spans="1:6">
      <c r="A6252" t="s">
        <v>7176</v>
      </c>
      <c r="B6252" t="s">
        <v>21500</v>
      </c>
      <c r="C6252" t="s">
        <v>6043</v>
      </c>
      <c r="D6252" t="s">
        <v>60</v>
      </c>
      <c r="E6252" t="s">
        <v>7177</v>
      </c>
      <c r="F6252" t="s">
        <v>7178</v>
      </c>
    </row>
    <row r="6253" spans="1:6">
      <c r="A6253" t="s">
        <v>8830</v>
      </c>
      <c r="B6253" t="s">
        <v>21329</v>
      </c>
      <c r="C6253" t="s">
        <v>6043</v>
      </c>
      <c r="E6253" t="s">
        <v>8831</v>
      </c>
      <c r="F6253" t="s">
        <v>8832</v>
      </c>
    </row>
    <row r="6254" spans="1:6">
      <c r="A6254" t="s">
        <v>3693</v>
      </c>
      <c r="B6254" t="s">
        <v>21325</v>
      </c>
      <c r="C6254" t="s">
        <v>3694</v>
      </c>
      <c r="E6254" t="s">
        <v>3247</v>
      </c>
    </row>
    <row r="6255" spans="1:6">
      <c r="A6255" t="s">
        <v>3767</v>
      </c>
      <c r="B6255" t="s">
        <v>21325</v>
      </c>
      <c r="C6255" t="s">
        <v>3694</v>
      </c>
      <c r="D6255" t="s">
        <v>43</v>
      </c>
      <c r="E6255" t="s">
        <v>44</v>
      </c>
      <c r="F6255" t="s">
        <v>3768</v>
      </c>
    </row>
    <row r="6256" spans="1:6">
      <c r="A6256" t="s">
        <v>8413</v>
      </c>
      <c r="B6256" t="s">
        <v>21329</v>
      </c>
      <c r="C6256" t="s">
        <v>3694</v>
      </c>
      <c r="D6256" t="s">
        <v>43</v>
      </c>
      <c r="E6256" t="s">
        <v>8414</v>
      </c>
      <c r="F6256" t="s">
        <v>3768</v>
      </c>
    </row>
    <row r="6257" spans="1:6">
      <c r="A6257" t="s">
        <v>8608</v>
      </c>
      <c r="B6257" t="s">
        <v>21329</v>
      </c>
      <c r="C6257" t="s">
        <v>3694</v>
      </c>
      <c r="E6257" t="s">
        <v>8609</v>
      </c>
      <c r="F6257" t="s">
        <v>8610</v>
      </c>
    </row>
    <row r="6258" spans="1:6">
      <c r="A6258" t="s">
        <v>3608</v>
      </c>
      <c r="B6258" t="s">
        <v>21325</v>
      </c>
      <c r="C6258" t="s">
        <v>3609</v>
      </c>
      <c r="E6258" t="s">
        <v>3610</v>
      </c>
    </row>
    <row r="6259" spans="1:6">
      <c r="A6259" t="s">
        <v>9393</v>
      </c>
      <c r="B6259" t="s">
        <v>21329</v>
      </c>
      <c r="C6259" t="s">
        <v>9394</v>
      </c>
      <c r="E6259" t="s">
        <v>9395</v>
      </c>
    </row>
    <row r="6260" spans="1:6">
      <c r="A6260" t="s">
        <v>17866</v>
      </c>
      <c r="B6260" t="s">
        <v>21334</v>
      </c>
      <c r="C6260" t="s">
        <v>17867</v>
      </c>
      <c r="D6260" t="s">
        <v>17841</v>
      </c>
      <c r="E6260" t="s">
        <v>17842</v>
      </c>
      <c r="F6260" t="s">
        <v>17843</v>
      </c>
    </row>
    <row r="6261" spans="1:6">
      <c r="A6261" t="s">
        <v>7853</v>
      </c>
      <c r="B6261" t="s">
        <v>21519</v>
      </c>
      <c r="C6261" t="s">
        <v>7854</v>
      </c>
      <c r="E6261" t="s">
        <v>7855</v>
      </c>
      <c r="F6261" t="s">
        <v>7856</v>
      </c>
    </row>
    <row r="6262" spans="1:6">
      <c r="A6262" t="s">
        <v>3879</v>
      </c>
      <c r="B6262" t="s">
        <v>21389</v>
      </c>
      <c r="C6262" t="s">
        <v>3880</v>
      </c>
      <c r="D6262" t="s">
        <v>22</v>
      </c>
      <c r="E6262" t="s">
        <v>3881</v>
      </c>
      <c r="F6262" t="s">
        <v>3882</v>
      </c>
    </row>
    <row r="6263" spans="1:6">
      <c r="A6263" t="s">
        <v>6440</v>
      </c>
      <c r="B6263" t="s">
        <v>21480</v>
      </c>
      <c r="C6263" t="s">
        <v>3880</v>
      </c>
      <c r="E6263" t="s">
        <v>6441</v>
      </c>
    </row>
    <row r="6264" spans="1:6">
      <c r="A6264" t="s">
        <v>9623</v>
      </c>
      <c r="B6264" t="s">
        <v>21329</v>
      </c>
      <c r="C6264" t="s">
        <v>3880</v>
      </c>
      <c r="D6264" t="s">
        <v>22</v>
      </c>
      <c r="E6264" t="s">
        <v>9624</v>
      </c>
      <c r="F6264" t="s">
        <v>3882</v>
      </c>
    </row>
    <row r="6265" spans="1:6">
      <c r="A6265" t="s">
        <v>12918</v>
      </c>
      <c r="B6265" t="s">
        <v>21628</v>
      </c>
      <c r="C6265" t="s">
        <v>3880</v>
      </c>
      <c r="D6265" t="s">
        <v>12919</v>
      </c>
      <c r="E6265" t="s">
        <v>12920</v>
      </c>
      <c r="F6265" t="s">
        <v>12921</v>
      </c>
    </row>
    <row r="6266" spans="1:6">
      <c r="A6266" t="s">
        <v>6208</v>
      </c>
      <c r="B6266" t="s">
        <v>21451</v>
      </c>
      <c r="C6266" t="s">
        <v>6209</v>
      </c>
      <c r="D6266" t="s">
        <v>6210</v>
      </c>
      <c r="E6266" t="s">
        <v>6211</v>
      </c>
    </row>
    <row r="6267" spans="1:6">
      <c r="A6267" t="s">
        <v>10448</v>
      </c>
      <c r="B6267" t="s">
        <v>21593</v>
      </c>
      <c r="C6267" t="s">
        <v>6209</v>
      </c>
      <c r="E6267" t="s">
        <v>10449</v>
      </c>
    </row>
    <row r="6268" spans="1:6">
      <c r="A6268" t="s">
        <v>21096</v>
      </c>
      <c r="B6268" t="s">
        <v>21350</v>
      </c>
      <c r="C6268" t="s">
        <v>21097</v>
      </c>
      <c r="D6268" t="s">
        <v>2778</v>
      </c>
      <c r="E6268" t="s">
        <v>21098</v>
      </c>
      <c r="F6268" t="s">
        <v>21099</v>
      </c>
    </row>
    <row r="6269" spans="1:6">
      <c r="A6269" t="s">
        <v>8962</v>
      </c>
      <c r="B6269" t="s">
        <v>21329</v>
      </c>
      <c r="C6269" t="s">
        <v>8963</v>
      </c>
      <c r="D6269" t="s">
        <v>6210</v>
      </c>
      <c r="E6269" t="s">
        <v>6211</v>
      </c>
    </row>
    <row r="6270" spans="1:6">
      <c r="A6270" t="s">
        <v>19549</v>
      </c>
      <c r="B6270" t="s">
        <v>21335</v>
      </c>
      <c r="C6270" t="s">
        <v>8963</v>
      </c>
      <c r="E6270" t="s">
        <v>18318</v>
      </c>
    </row>
    <row r="6271" spans="1:6">
      <c r="A6271" t="s">
        <v>5836</v>
      </c>
      <c r="B6271" t="s">
        <v>21430</v>
      </c>
      <c r="C6271" t="s">
        <v>5837</v>
      </c>
      <c r="D6271" t="s">
        <v>60</v>
      </c>
      <c r="E6271" t="s">
        <v>5838</v>
      </c>
      <c r="F6271" t="s">
        <v>5839</v>
      </c>
    </row>
    <row r="6272" spans="1:6">
      <c r="A6272" t="s">
        <v>9637</v>
      </c>
      <c r="B6272" t="s">
        <v>21329</v>
      </c>
      <c r="C6272" t="s">
        <v>5837</v>
      </c>
      <c r="D6272" t="s">
        <v>9638</v>
      </c>
      <c r="E6272" t="s">
        <v>9639</v>
      </c>
      <c r="F6272" t="s">
        <v>9640</v>
      </c>
    </row>
    <row r="6273" spans="1:5">
      <c r="A6273" t="s">
        <v>4570</v>
      </c>
      <c r="B6273" t="s">
        <v>21401</v>
      </c>
      <c r="C6273" t="s">
        <v>4571</v>
      </c>
      <c r="D6273" t="s">
        <v>4572</v>
      </c>
      <c r="E6273" t="s">
        <v>4573</v>
      </c>
    </row>
    <row r="6274" spans="1:5">
      <c r="A6274" t="s">
        <v>6183</v>
      </c>
      <c r="B6274" t="s">
        <v>21451</v>
      </c>
      <c r="C6274" t="s">
        <v>6184</v>
      </c>
      <c r="E6274" t="s">
        <v>6185</v>
      </c>
    </row>
    <row r="6275" spans="1:5">
      <c r="A6275" t="s">
        <v>8517</v>
      </c>
      <c r="B6275" t="s">
        <v>21329</v>
      </c>
      <c r="C6275" t="s">
        <v>6184</v>
      </c>
      <c r="E6275" t="s">
        <v>8518</v>
      </c>
    </row>
    <row r="6276" spans="1:5">
      <c r="A6276" t="s">
        <v>10120</v>
      </c>
      <c r="B6276" t="s">
        <v>21583</v>
      </c>
      <c r="C6276" t="s">
        <v>6184</v>
      </c>
      <c r="E6276" t="s">
        <v>10121</v>
      </c>
    </row>
    <row r="6277" spans="1:5">
      <c r="A6277" t="s">
        <v>20036</v>
      </c>
      <c r="B6277" t="s">
        <v>21335</v>
      </c>
      <c r="C6277" t="s">
        <v>6184</v>
      </c>
      <c r="D6277" t="s">
        <v>2209</v>
      </c>
      <c r="E6277" t="s">
        <v>18260</v>
      </c>
    </row>
    <row r="6278" spans="1:5">
      <c r="A6278" t="s">
        <v>3463</v>
      </c>
      <c r="B6278" t="s">
        <v>21325</v>
      </c>
      <c r="C6278" t="s">
        <v>323</v>
      </c>
      <c r="E6278" t="s">
        <v>3252</v>
      </c>
    </row>
    <row r="6279" spans="1:5">
      <c r="A6279" t="s">
        <v>21025</v>
      </c>
      <c r="B6279" t="s">
        <v>21350</v>
      </c>
      <c r="C6279" t="s">
        <v>323</v>
      </c>
      <c r="E6279" t="s">
        <v>21026</v>
      </c>
    </row>
    <row r="6280" spans="1:5">
      <c r="A6280" t="s">
        <v>2316</v>
      </c>
      <c r="B6280" t="s">
        <v>21330</v>
      </c>
      <c r="C6280" t="s">
        <v>323</v>
      </c>
      <c r="D6280" t="s">
        <v>1458</v>
      </c>
      <c r="E6280" t="s">
        <v>2317</v>
      </c>
    </row>
    <row r="6281" spans="1:5">
      <c r="A6281" t="s">
        <v>17893</v>
      </c>
      <c r="B6281" t="s">
        <v>21334</v>
      </c>
      <c r="C6281" t="s">
        <v>323</v>
      </c>
      <c r="D6281" t="s">
        <v>17894</v>
      </c>
      <c r="E6281" t="s">
        <v>17895</v>
      </c>
    </row>
    <row r="6282" spans="1:5">
      <c r="A6282" t="s">
        <v>322</v>
      </c>
      <c r="B6282" t="s">
        <v>21346</v>
      </c>
      <c r="C6282" t="s">
        <v>323</v>
      </c>
      <c r="D6282" t="s">
        <v>319</v>
      </c>
      <c r="E6282" t="s">
        <v>324</v>
      </c>
    </row>
    <row r="6283" spans="1:5">
      <c r="A6283" t="s">
        <v>386</v>
      </c>
      <c r="B6283" t="s">
        <v>21346</v>
      </c>
      <c r="C6283" t="s">
        <v>387</v>
      </c>
      <c r="D6283" t="s">
        <v>319</v>
      </c>
      <c r="E6283" t="s">
        <v>388</v>
      </c>
    </row>
    <row r="6284" spans="1:5">
      <c r="A6284" t="s">
        <v>4392</v>
      </c>
      <c r="B6284" t="s">
        <v>21401</v>
      </c>
      <c r="C6284" t="s">
        <v>326</v>
      </c>
      <c r="D6284" t="s">
        <v>4393</v>
      </c>
      <c r="E6284" t="s">
        <v>4382</v>
      </c>
    </row>
    <row r="6285" spans="1:5">
      <c r="A6285" t="s">
        <v>325</v>
      </c>
      <c r="B6285" t="s">
        <v>21346</v>
      </c>
      <c r="C6285" t="s">
        <v>326</v>
      </c>
      <c r="D6285" t="s">
        <v>319</v>
      </c>
      <c r="E6285" t="s">
        <v>327</v>
      </c>
    </row>
    <row r="6286" spans="1:5">
      <c r="A6286" t="s">
        <v>8939</v>
      </c>
      <c r="B6286" t="s">
        <v>21329</v>
      </c>
      <c r="C6286" t="s">
        <v>8940</v>
      </c>
      <c r="E6286" t="s">
        <v>8941</v>
      </c>
    </row>
    <row r="6287" spans="1:5">
      <c r="A6287" t="s">
        <v>4514</v>
      </c>
      <c r="B6287" t="s">
        <v>21401</v>
      </c>
      <c r="C6287" t="s">
        <v>4515</v>
      </c>
      <c r="D6287" t="s">
        <v>4516</v>
      </c>
      <c r="E6287" t="s">
        <v>4517</v>
      </c>
    </row>
    <row r="6288" spans="1:5">
      <c r="A6288" t="s">
        <v>5458</v>
      </c>
      <c r="B6288" t="s">
        <v>21326</v>
      </c>
      <c r="C6288" t="s">
        <v>4515</v>
      </c>
      <c r="E6288" t="s">
        <v>5459</v>
      </c>
    </row>
    <row r="6289" spans="1:6">
      <c r="A6289" t="s">
        <v>9716</v>
      </c>
      <c r="B6289" t="s">
        <v>21329</v>
      </c>
      <c r="C6289" t="s">
        <v>4515</v>
      </c>
      <c r="E6289" t="s">
        <v>9717</v>
      </c>
    </row>
    <row r="6290" spans="1:6">
      <c r="A6290" t="s">
        <v>10974</v>
      </c>
      <c r="B6290" t="s">
        <v>21601</v>
      </c>
      <c r="C6290" t="s">
        <v>4515</v>
      </c>
      <c r="E6290" t="s">
        <v>10975</v>
      </c>
      <c r="F6290" t="s">
        <v>10976</v>
      </c>
    </row>
    <row r="6291" spans="1:6">
      <c r="A6291" t="s">
        <v>17839</v>
      </c>
      <c r="B6291" t="s">
        <v>21334</v>
      </c>
      <c r="C6291" t="s">
        <v>17840</v>
      </c>
      <c r="D6291" t="s">
        <v>17841</v>
      </c>
      <c r="E6291" t="s">
        <v>17842</v>
      </c>
      <c r="F6291" t="s">
        <v>17843</v>
      </c>
    </row>
    <row r="6292" spans="1:6">
      <c r="A6292" t="s">
        <v>7800</v>
      </c>
      <c r="B6292" t="s">
        <v>21519</v>
      </c>
      <c r="C6292" t="s">
        <v>1910</v>
      </c>
      <c r="E6292" t="s">
        <v>7801</v>
      </c>
      <c r="F6292" t="s">
        <v>7802</v>
      </c>
    </row>
    <row r="6293" spans="1:6">
      <c r="A6293" t="s">
        <v>9330</v>
      </c>
      <c r="B6293" t="s">
        <v>21329</v>
      </c>
      <c r="C6293" t="s">
        <v>1910</v>
      </c>
      <c r="E6293" t="s">
        <v>9331</v>
      </c>
    </row>
    <row r="6294" spans="1:6">
      <c r="A6294" t="s">
        <v>13797</v>
      </c>
      <c r="B6294" t="s">
        <v>21628</v>
      </c>
      <c r="C6294" t="s">
        <v>1910</v>
      </c>
      <c r="E6294" t="s">
        <v>13798</v>
      </c>
      <c r="F6294" t="s">
        <v>13799</v>
      </c>
    </row>
    <row r="6295" spans="1:6">
      <c r="A6295" t="s">
        <v>1909</v>
      </c>
      <c r="B6295" t="s">
        <v>21330</v>
      </c>
      <c r="C6295" t="s">
        <v>1910</v>
      </c>
      <c r="E6295" t="s">
        <v>1911</v>
      </c>
    </row>
    <row r="6296" spans="1:6">
      <c r="A6296" t="s">
        <v>4396</v>
      </c>
      <c r="B6296" t="s">
        <v>21401</v>
      </c>
      <c r="C6296" t="s">
        <v>4397</v>
      </c>
      <c r="D6296" t="s">
        <v>4398</v>
      </c>
      <c r="E6296" t="s">
        <v>4399</v>
      </c>
    </row>
    <row r="6297" spans="1:6">
      <c r="A6297" t="s">
        <v>4335</v>
      </c>
      <c r="B6297" t="s">
        <v>21401</v>
      </c>
      <c r="C6297" t="s">
        <v>4336</v>
      </c>
      <c r="D6297" t="s">
        <v>4337</v>
      </c>
      <c r="E6297" t="s">
        <v>4338</v>
      </c>
      <c r="F6297" t="s">
        <v>4339</v>
      </c>
    </row>
    <row r="6298" spans="1:6">
      <c r="A6298" t="s">
        <v>12606</v>
      </c>
      <c r="B6298" t="s">
        <v>21614</v>
      </c>
      <c r="C6298" t="s">
        <v>4336</v>
      </c>
      <c r="E6298" t="s">
        <v>12607</v>
      </c>
    </row>
    <row r="6299" spans="1:6">
      <c r="A6299" t="s">
        <v>5181</v>
      </c>
      <c r="B6299" t="s">
        <v>21407</v>
      </c>
      <c r="C6299" t="s">
        <v>278</v>
      </c>
      <c r="E6299" t="s">
        <v>279</v>
      </c>
      <c r="F6299" t="s">
        <v>280</v>
      </c>
    </row>
    <row r="6300" spans="1:6">
      <c r="A6300" t="s">
        <v>6412</v>
      </c>
      <c r="B6300" t="s">
        <v>21475</v>
      </c>
      <c r="C6300" t="s">
        <v>278</v>
      </c>
      <c r="D6300" t="s">
        <v>6413</v>
      </c>
      <c r="E6300" t="s">
        <v>6414</v>
      </c>
      <c r="F6300" t="s">
        <v>6415</v>
      </c>
    </row>
    <row r="6301" spans="1:6">
      <c r="A6301" t="s">
        <v>9965</v>
      </c>
      <c r="B6301" t="s">
        <v>21577</v>
      </c>
      <c r="C6301" t="s">
        <v>278</v>
      </c>
      <c r="E6301" t="s">
        <v>9966</v>
      </c>
    </row>
    <row r="6302" spans="1:6">
      <c r="A6302" t="s">
        <v>10118</v>
      </c>
      <c r="B6302" t="s">
        <v>21583</v>
      </c>
      <c r="C6302" t="s">
        <v>278</v>
      </c>
      <c r="E6302" t="s">
        <v>10119</v>
      </c>
    </row>
    <row r="6303" spans="1:6">
      <c r="A6303" t="s">
        <v>5060</v>
      </c>
      <c r="B6303" t="s">
        <v>21401</v>
      </c>
      <c r="C6303" t="s">
        <v>5061</v>
      </c>
      <c r="E6303" t="s">
        <v>5062</v>
      </c>
    </row>
    <row r="6304" spans="1:6">
      <c r="A6304" t="s">
        <v>13739</v>
      </c>
      <c r="B6304" t="s">
        <v>21628</v>
      </c>
      <c r="C6304" t="s">
        <v>5061</v>
      </c>
      <c r="D6304" t="s">
        <v>13740</v>
      </c>
      <c r="E6304" t="s">
        <v>13741</v>
      </c>
      <c r="F6304" t="s">
        <v>13742</v>
      </c>
    </row>
    <row r="6305" spans="1:9">
      <c r="A6305" t="s">
        <v>6420</v>
      </c>
      <c r="B6305" t="s">
        <v>21480</v>
      </c>
      <c r="C6305" t="s">
        <v>3111</v>
      </c>
      <c r="D6305" t="s">
        <v>6413</v>
      </c>
      <c r="E6305" t="s">
        <v>6414</v>
      </c>
      <c r="F6305" t="s">
        <v>6415</v>
      </c>
    </row>
    <row r="6306" spans="1:9">
      <c r="A6306" t="s">
        <v>10108</v>
      </c>
      <c r="B6306" t="s">
        <v>21583</v>
      </c>
      <c r="C6306" t="s">
        <v>3111</v>
      </c>
      <c r="E6306" t="s">
        <v>10109</v>
      </c>
    </row>
    <row r="6307" spans="1:9">
      <c r="A6307" t="s">
        <v>3110</v>
      </c>
      <c r="B6307" t="s">
        <v>21337</v>
      </c>
      <c r="C6307" t="s">
        <v>3111</v>
      </c>
      <c r="D6307" t="s">
        <v>2778</v>
      </c>
      <c r="E6307" t="s">
        <v>3112</v>
      </c>
    </row>
    <row r="6308" spans="1:9">
      <c r="A6308" t="s">
        <v>20869</v>
      </c>
      <c r="B6308" t="s">
        <v>21350</v>
      </c>
      <c r="C6308" t="s">
        <v>20870</v>
      </c>
      <c r="D6308" t="s">
        <v>38</v>
      </c>
      <c r="E6308" t="s">
        <v>20871</v>
      </c>
      <c r="F6308" t="s">
        <v>20872</v>
      </c>
      <c r="G6308" t="s">
        <v>20873</v>
      </c>
      <c r="H6308" t="s">
        <v>20874</v>
      </c>
      <c r="I6308" t="s">
        <v>20875</v>
      </c>
    </row>
    <row r="6309" spans="1:9">
      <c r="A6309" t="s">
        <v>6450</v>
      </c>
      <c r="B6309" t="s">
        <v>21480</v>
      </c>
      <c r="C6309" t="s">
        <v>6451</v>
      </c>
      <c r="D6309" t="s">
        <v>6452</v>
      </c>
      <c r="E6309" t="s">
        <v>6419</v>
      </c>
    </row>
    <row r="6310" spans="1:9">
      <c r="A6310" t="s">
        <v>13682</v>
      </c>
      <c r="B6310" t="s">
        <v>21628</v>
      </c>
      <c r="C6310" t="s">
        <v>13683</v>
      </c>
      <c r="E6310" t="s">
        <v>13684</v>
      </c>
      <c r="F6310" t="s">
        <v>13685</v>
      </c>
    </row>
    <row r="6311" spans="1:9">
      <c r="A6311" t="s">
        <v>17874</v>
      </c>
      <c r="B6311" t="s">
        <v>21334</v>
      </c>
      <c r="C6311" t="s">
        <v>13683</v>
      </c>
      <c r="D6311" t="s">
        <v>17875</v>
      </c>
      <c r="E6311" t="s">
        <v>17876</v>
      </c>
    </row>
    <row r="6312" spans="1:9">
      <c r="A6312" t="s">
        <v>9417</v>
      </c>
      <c r="B6312" t="s">
        <v>21329</v>
      </c>
      <c r="C6312" t="s">
        <v>1595</v>
      </c>
      <c r="E6312" t="s">
        <v>9418</v>
      </c>
    </row>
    <row r="6313" spans="1:9">
      <c r="A6313" t="s">
        <v>10895</v>
      </c>
      <c r="B6313" t="s">
        <v>21601</v>
      </c>
      <c r="C6313" t="s">
        <v>1595</v>
      </c>
      <c r="D6313" t="s">
        <v>1596</v>
      </c>
      <c r="E6313" t="s">
        <v>10896</v>
      </c>
    </row>
    <row r="6314" spans="1:9">
      <c r="A6314" t="s">
        <v>1594</v>
      </c>
      <c r="B6314" t="s">
        <v>21330</v>
      </c>
      <c r="C6314" t="s">
        <v>1595</v>
      </c>
      <c r="D6314" t="s">
        <v>1596</v>
      </c>
      <c r="E6314" t="s">
        <v>1597</v>
      </c>
    </row>
    <row r="6315" spans="1:9">
      <c r="A6315" t="s">
        <v>1341</v>
      </c>
      <c r="B6315" t="s">
        <v>21330</v>
      </c>
      <c r="C6315" t="s">
        <v>1342</v>
      </c>
      <c r="E6315" t="s">
        <v>1343</v>
      </c>
    </row>
    <row r="6316" spans="1:9">
      <c r="A6316" t="s">
        <v>19488</v>
      </c>
      <c r="B6316" t="s">
        <v>21335</v>
      </c>
      <c r="C6316" t="s">
        <v>1342</v>
      </c>
      <c r="E6316" t="s">
        <v>1423</v>
      </c>
    </row>
    <row r="6317" spans="1:9">
      <c r="A6317" t="s">
        <v>3084</v>
      </c>
      <c r="B6317" t="s">
        <v>21649</v>
      </c>
      <c r="C6317" t="s">
        <v>1342</v>
      </c>
      <c r="D6317" t="s">
        <v>3085</v>
      </c>
      <c r="E6317" t="s">
        <v>3086</v>
      </c>
      <c r="F6317" t="s">
        <v>3087</v>
      </c>
    </row>
    <row r="6318" spans="1:9">
      <c r="A6318" t="s">
        <v>20832</v>
      </c>
      <c r="B6318" t="s">
        <v>21350</v>
      </c>
      <c r="C6318" t="s">
        <v>20833</v>
      </c>
      <c r="D6318" t="s">
        <v>2778</v>
      </c>
      <c r="E6318" t="s">
        <v>20834</v>
      </c>
    </row>
    <row r="6319" spans="1:9">
      <c r="A6319" t="s">
        <v>6780</v>
      </c>
      <c r="B6319" t="s">
        <v>21327</v>
      </c>
      <c r="C6319" t="s">
        <v>315</v>
      </c>
      <c r="E6319" t="s">
        <v>6781</v>
      </c>
      <c r="F6319" t="s">
        <v>6782</v>
      </c>
    </row>
    <row r="6320" spans="1:9">
      <c r="A6320" t="s">
        <v>314</v>
      </c>
      <c r="B6320" t="s">
        <v>21346</v>
      </c>
      <c r="C6320" t="s">
        <v>315</v>
      </c>
      <c r="D6320" t="s">
        <v>316</v>
      </c>
      <c r="E6320" t="s">
        <v>317</v>
      </c>
      <c r="F6320" t="s">
        <v>318</v>
      </c>
    </row>
    <row r="6321" spans="1:6">
      <c r="A6321" t="s">
        <v>20899</v>
      </c>
      <c r="B6321" t="s">
        <v>21365</v>
      </c>
      <c r="C6321" t="s">
        <v>5832</v>
      </c>
      <c r="D6321" t="s">
        <v>270</v>
      </c>
      <c r="E6321" t="s">
        <v>74</v>
      </c>
      <c r="F6321" t="s">
        <v>75</v>
      </c>
    </row>
    <row r="6322" spans="1:6">
      <c r="A6322" t="s">
        <v>17851</v>
      </c>
      <c r="B6322" t="s">
        <v>21334</v>
      </c>
      <c r="C6322" t="s">
        <v>17852</v>
      </c>
      <c r="E6322" t="s">
        <v>17853</v>
      </c>
    </row>
    <row r="6323" spans="1:6">
      <c r="A6323" t="s">
        <v>17914</v>
      </c>
      <c r="B6323" t="s">
        <v>21334</v>
      </c>
      <c r="C6323" t="s">
        <v>17915</v>
      </c>
      <c r="D6323" t="s">
        <v>17916</v>
      </c>
      <c r="E6323" t="s">
        <v>17917</v>
      </c>
      <c r="F6323" t="s">
        <v>17918</v>
      </c>
    </row>
    <row r="6324" spans="1:6">
      <c r="A6324" t="s">
        <v>281</v>
      </c>
      <c r="B6324" t="s">
        <v>21638</v>
      </c>
      <c r="C6324" t="s">
        <v>282</v>
      </c>
      <c r="E6324" t="s">
        <v>283</v>
      </c>
      <c r="F6324" t="s">
        <v>284</v>
      </c>
    </row>
    <row r="6325" spans="1:6">
      <c r="A6325" t="s">
        <v>5007</v>
      </c>
      <c r="B6325" t="s">
        <v>21401</v>
      </c>
      <c r="C6325" t="s">
        <v>5008</v>
      </c>
      <c r="E6325" t="s">
        <v>5009</v>
      </c>
    </row>
    <row r="6326" spans="1:6">
      <c r="A6326" t="s">
        <v>18081</v>
      </c>
      <c r="B6326" t="s">
        <v>21334</v>
      </c>
      <c r="C6326" t="s">
        <v>18082</v>
      </c>
      <c r="E6326" t="s">
        <v>18083</v>
      </c>
    </row>
    <row r="6327" spans="1:6">
      <c r="A6327" t="s">
        <v>8418</v>
      </c>
      <c r="B6327" t="s">
        <v>21329</v>
      </c>
      <c r="C6327" t="s">
        <v>8419</v>
      </c>
      <c r="E6327" t="s">
        <v>8420</v>
      </c>
    </row>
    <row r="6328" spans="1:6">
      <c r="A6328" t="s">
        <v>11217</v>
      </c>
      <c r="B6328" t="s">
        <v>21605</v>
      </c>
      <c r="C6328" t="s">
        <v>11218</v>
      </c>
      <c r="E6328" t="s">
        <v>11219</v>
      </c>
    </row>
    <row r="6329" spans="1:6">
      <c r="A6329" t="s">
        <v>8670</v>
      </c>
      <c r="B6329" t="s">
        <v>21329</v>
      </c>
      <c r="C6329" t="s">
        <v>8671</v>
      </c>
      <c r="D6329" t="s">
        <v>2141</v>
      </c>
      <c r="E6329" t="s">
        <v>8559</v>
      </c>
      <c r="F6329" t="s">
        <v>8672</v>
      </c>
    </row>
    <row r="6330" spans="1:6">
      <c r="A6330" t="s">
        <v>10073</v>
      </c>
      <c r="B6330" t="s">
        <v>21583</v>
      </c>
      <c r="C6330" t="s">
        <v>8671</v>
      </c>
      <c r="E6330" t="s">
        <v>10074</v>
      </c>
    </row>
    <row r="6331" spans="1:6">
      <c r="A6331" t="s">
        <v>20112</v>
      </c>
      <c r="B6331" t="s">
        <v>21335</v>
      </c>
      <c r="C6331" t="s">
        <v>20113</v>
      </c>
      <c r="E6331" t="s">
        <v>1100</v>
      </c>
    </row>
    <row r="6332" spans="1:6">
      <c r="A6332" t="s">
        <v>8505</v>
      </c>
      <c r="B6332" t="s">
        <v>21329</v>
      </c>
      <c r="C6332" t="s">
        <v>8506</v>
      </c>
      <c r="E6332" t="s">
        <v>8507</v>
      </c>
    </row>
    <row r="6333" spans="1:6">
      <c r="A6333" t="s">
        <v>12468</v>
      </c>
      <c r="B6333" t="s">
        <v>21332</v>
      </c>
      <c r="C6333" t="s">
        <v>8506</v>
      </c>
      <c r="E6333" t="s">
        <v>12469</v>
      </c>
    </row>
    <row r="6334" spans="1:6">
      <c r="A6334" t="s">
        <v>12822</v>
      </c>
      <c r="B6334" t="s">
        <v>21625</v>
      </c>
      <c r="C6334" t="s">
        <v>8506</v>
      </c>
      <c r="D6334" t="s">
        <v>270</v>
      </c>
      <c r="E6334" t="s">
        <v>12823</v>
      </c>
      <c r="F6334" t="s">
        <v>12824</v>
      </c>
    </row>
    <row r="6335" spans="1:6">
      <c r="A6335" t="s">
        <v>10105</v>
      </c>
      <c r="B6335" t="s">
        <v>21583</v>
      </c>
      <c r="C6335" t="s">
        <v>10106</v>
      </c>
      <c r="E6335" t="s">
        <v>10107</v>
      </c>
    </row>
    <row r="6336" spans="1:6">
      <c r="A6336" t="s">
        <v>6122</v>
      </c>
      <c r="B6336" t="s">
        <v>21451</v>
      </c>
      <c r="C6336" t="s">
        <v>6123</v>
      </c>
      <c r="D6336" t="s">
        <v>6124</v>
      </c>
      <c r="E6336" t="s">
        <v>6125</v>
      </c>
    </row>
    <row r="6337" spans="1:6">
      <c r="A6337" t="s">
        <v>15030</v>
      </c>
      <c r="B6337" t="s">
        <v>21333</v>
      </c>
      <c r="C6337" t="s">
        <v>15031</v>
      </c>
      <c r="D6337" t="s">
        <v>113</v>
      </c>
      <c r="E6337" t="s">
        <v>5818</v>
      </c>
    </row>
    <row r="6338" spans="1:6">
      <c r="A6338" t="s">
        <v>20778</v>
      </c>
      <c r="B6338" t="s">
        <v>21353</v>
      </c>
      <c r="C6338" t="s">
        <v>8019</v>
      </c>
      <c r="D6338" t="s">
        <v>8020</v>
      </c>
      <c r="E6338" t="s">
        <v>8021</v>
      </c>
      <c r="F6338" t="s">
        <v>8022</v>
      </c>
    </row>
    <row r="6339" spans="1:6">
      <c r="A6339" t="s">
        <v>10931</v>
      </c>
      <c r="B6339" t="s">
        <v>21601</v>
      </c>
      <c r="C6339" t="s">
        <v>10932</v>
      </c>
      <c r="E6339" t="s">
        <v>10933</v>
      </c>
    </row>
    <row r="6340" spans="1:6">
      <c r="A6340" t="s">
        <v>11329</v>
      </c>
      <c r="B6340" t="s">
        <v>21331</v>
      </c>
      <c r="C6340" t="s">
        <v>10932</v>
      </c>
      <c r="E6340" t="s">
        <v>11330</v>
      </c>
    </row>
    <row r="6341" spans="1:6">
      <c r="A6341" t="s">
        <v>10081</v>
      </c>
      <c r="B6341" t="s">
        <v>21583</v>
      </c>
      <c r="C6341" t="s">
        <v>10082</v>
      </c>
      <c r="E6341" t="s">
        <v>10083</v>
      </c>
    </row>
    <row r="6342" spans="1:6">
      <c r="A6342" t="s">
        <v>21157</v>
      </c>
      <c r="B6342" t="s">
        <v>21350</v>
      </c>
      <c r="C6342" t="s">
        <v>21158</v>
      </c>
      <c r="E6342" t="s">
        <v>21159</v>
      </c>
    </row>
    <row r="6343" spans="1:6">
      <c r="A6343" t="s">
        <v>12693</v>
      </c>
      <c r="B6343" t="s">
        <v>21619</v>
      </c>
      <c r="C6343" t="s">
        <v>2552</v>
      </c>
      <c r="D6343" t="s">
        <v>2553</v>
      </c>
      <c r="E6343" t="s">
        <v>2554</v>
      </c>
      <c r="F6343" t="s">
        <v>2555</v>
      </c>
    </row>
    <row r="6344" spans="1:6">
      <c r="A6344" t="s">
        <v>10443</v>
      </c>
      <c r="B6344" t="s">
        <v>21593</v>
      </c>
      <c r="C6344" t="s">
        <v>10444</v>
      </c>
      <c r="D6344" t="s">
        <v>60</v>
      </c>
      <c r="E6344" t="s">
        <v>10445</v>
      </c>
    </row>
    <row r="6345" spans="1:6">
      <c r="A6345" t="s">
        <v>17831</v>
      </c>
      <c r="B6345" t="s">
        <v>21334</v>
      </c>
      <c r="C6345" t="s">
        <v>17832</v>
      </c>
      <c r="D6345" t="s">
        <v>17833</v>
      </c>
      <c r="E6345" t="s">
        <v>17834</v>
      </c>
      <c r="F6345" t="s">
        <v>17835</v>
      </c>
    </row>
    <row r="6346" spans="1:6">
      <c r="A6346" t="s">
        <v>12385</v>
      </c>
      <c r="B6346" t="s">
        <v>21332</v>
      </c>
      <c r="C6346" t="s">
        <v>12386</v>
      </c>
      <c r="E6346" t="s">
        <v>11678</v>
      </c>
    </row>
    <row r="6347" spans="1:6">
      <c r="A6347" t="s">
        <v>12858</v>
      </c>
      <c r="B6347" t="s">
        <v>21625</v>
      </c>
      <c r="C6347" t="s">
        <v>12386</v>
      </c>
      <c r="E6347" t="s">
        <v>12859</v>
      </c>
    </row>
    <row r="6348" spans="1:6">
      <c r="A6348" t="s">
        <v>3166</v>
      </c>
      <c r="B6348" t="s">
        <v>21325</v>
      </c>
      <c r="C6348" t="s">
        <v>3167</v>
      </c>
      <c r="E6348" t="s">
        <v>3168</v>
      </c>
    </row>
    <row r="6349" spans="1:6">
      <c r="A6349" t="s">
        <v>7817</v>
      </c>
      <c r="B6349" t="s">
        <v>21519</v>
      </c>
      <c r="C6349" t="s">
        <v>7818</v>
      </c>
      <c r="E6349" t="s">
        <v>7819</v>
      </c>
    </row>
    <row r="6350" spans="1:6">
      <c r="A6350" t="s">
        <v>10094</v>
      </c>
      <c r="B6350" t="s">
        <v>21583</v>
      </c>
      <c r="C6350" t="s">
        <v>7818</v>
      </c>
      <c r="E6350" t="s">
        <v>10095</v>
      </c>
    </row>
    <row r="6351" spans="1:6">
      <c r="A6351" t="s">
        <v>3611</v>
      </c>
      <c r="B6351" t="s">
        <v>21325</v>
      </c>
      <c r="C6351" t="s">
        <v>3612</v>
      </c>
      <c r="E6351" t="s">
        <v>3613</v>
      </c>
    </row>
    <row r="6352" spans="1:6">
      <c r="A6352" t="s">
        <v>4262</v>
      </c>
      <c r="B6352" t="s">
        <v>21325</v>
      </c>
      <c r="C6352" t="s">
        <v>3612</v>
      </c>
      <c r="E6352" t="s">
        <v>4263</v>
      </c>
    </row>
    <row r="6353" spans="1:6">
      <c r="A6353" t="s">
        <v>4960</v>
      </c>
      <c r="B6353" t="s">
        <v>21401</v>
      </c>
      <c r="C6353" t="s">
        <v>4961</v>
      </c>
      <c r="D6353" t="s">
        <v>4398</v>
      </c>
      <c r="E6353" t="s">
        <v>4962</v>
      </c>
      <c r="F6353" t="s">
        <v>4963</v>
      </c>
    </row>
    <row r="6354" spans="1:6">
      <c r="A6354" t="s">
        <v>3695</v>
      </c>
      <c r="B6354" t="s">
        <v>21325</v>
      </c>
      <c r="C6354" t="s">
        <v>3696</v>
      </c>
      <c r="E6354" t="s">
        <v>3160</v>
      </c>
    </row>
    <row r="6355" spans="1:6">
      <c r="A6355" t="s">
        <v>6611</v>
      </c>
      <c r="B6355" t="s">
        <v>21484</v>
      </c>
      <c r="C6355" t="s">
        <v>2685</v>
      </c>
      <c r="D6355" t="s">
        <v>2610</v>
      </c>
      <c r="E6355" t="s">
        <v>2686</v>
      </c>
      <c r="F6355" t="s">
        <v>2687</v>
      </c>
    </row>
    <row r="6356" spans="1:6">
      <c r="A6356" t="s">
        <v>4905</v>
      </c>
      <c r="B6356" t="s">
        <v>21401</v>
      </c>
      <c r="C6356" t="s">
        <v>4906</v>
      </c>
      <c r="D6356" t="s">
        <v>4326</v>
      </c>
      <c r="E6356" t="s">
        <v>4907</v>
      </c>
      <c r="F6356" t="s">
        <v>4908</v>
      </c>
    </row>
    <row r="6357" spans="1:6">
      <c r="A6357" t="s">
        <v>3982</v>
      </c>
      <c r="B6357" t="s">
        <v>21325</v>
      </c>
      <c r="C6357" t="s">
        <v>2706</v>
      </c>
      <c r="D6357" t="s">
        <v>3216</v>
      </c>
      <c r="E6357" t="s">
        <v>3983</v>
      </c>
    </row>
    <row r="6358" spans="1:6">
      <c r="A6358" t="s">
        <v>4199</v>
      </c>
      <c r="B6358" t="s">
        <v>21325</v>
      </c>
      <c r="C6358" t="s">
        <v>2706</v>
      </c>
      <c r="E6358" t="s">
        <v>3660</v>
      </c>
    </row>
    <row r="6359" spans="1:6">
      <c r="A6359" t="s">
        <v>8292</v>
      </c>
      <c r="B6359" t="s">
        <v>21537</v>
      </c>
      <c r="C6359" t="s">
        <v>2706</v>
      </c>
      <c r="D6359" t="s">
        <v>73</v>
      </c>
      <c r="E6359" t="s">
        <v>2707</v>
      </c>
      <c r="F6359" t="s">
        <v>2708</v>
      </c>
    </row>
    <row r="6360" spans="1:6">
      <c r="A6360" t="s">
        <v>9403</v>
      </c>
      <c r="B6360" t="s">
        <v>21329</v>
      </c>
      <c r="C6360" t="s">
        <v>2706</v>
      </c>
      <c r="D6360" t="s">
        <v>2141</v>
      </c>
      <c r="E6360" t="s">
        <v>8594</v>
      </c>
      <c r="F6360" t="s">
        <v>9404</v>
      </c>
    </row>
    <row r="6361" spans="1:6">
      <c r="A6361" t="s">
        <v>11411</v>
      </c>
      <c r="B6361" t="s">
        <v>21611</v>
      </c>
      <c r="C6361" t="s">
        <v>2706</v>
      </c>
      <c r="D6361" t="s">
        <v>11412</v>
      </c>
      <c r="E6361" t="s">
        <v>11413</v>
      </c>
      <c r="F6361" t="s">
        <v>11414</v>
      </c>
    </row>
    <row r="6362" spans="1:6">
      <c r="A6362" t="s">
        <v>4139</v>
      </c>
      <c r="B6362" t="s">
        <v>21325</v>
      </c>
      <c r="C6362" t="s">
        <v>70</v>
      </c>
      <c r="E6362" t="s">
        <v>4140</v>
      </c>
    </row>
    <row r="6363" spans="1:6">
      <c r="A6363" t="s">
        <v>4242</v>
      </c>
      <c r="B6363" t="s">
        <v>21325</v>
      </c>
      <c r="C6363" t="s">
        <v>70</v>
      </c>
      <c r="D6363" t="s">
        <v>22</v>
      </c>
      <c r="E6363" t="s">
        <v>4243</v>
      </c>
      <c r="F6363" t="s">
        <v>4244</v>
      </c>
    </row>
    <row r="6364" spans="1:6">
      <c r="A6364" t="s">
        <v>69</v>
      </c>
      <c r="B6364" t="s">
        <v>21414</v>
      </c>
      <c r="C6364" t="s">
        <v>70</v>
      </c>
      <c r="E6364" t="s">
        <v>71</v>
      </c>
      <c r="F6364" t="s">
        <v>71</v>
      </c>
    </row>
    <row r="6365" spans="1:6">
      <c r="A6365" t="s">
        <v>6317</v>
      </c>
      <c r="B6365" t="s">
        <v>21451</v>
      </c>
      <c r="C6365" t="s">
        <v>70</v>
      </c>
      <c r="E6365" t="s">
        <v>6318</v>
      </c>
    </row>
    <row r="6366" spans="1:6">
      <c r="A6366" t="s">
        <v>107</v>
      </c>
      <c r="B6366" t="s">
        <v>21414</v>
      </c>
      <c r="C6366" t="s">
        <v>70</v>
      </c>
      <c r="E6366" t="s">
        <v>108</v>
      </c>
      <c r="F6366" t="s">
        <v>109</v>
      </c>
    </row>
    <row r="6367" spans="1:6">
      <c r="A6367" t="s">
        <v>8432</v>
      </c>
      <c r="B6367" t="s">
        <v>21329</v>
      </c>
      <c r="C6367" t="s">
        <v>70</v>
      </c>
      <c r="E6367" t="s">
        <v>8433</v>
      </c>
      <c r="F6367" t="s">
        <v>109</v>
      </c>
    </row>
    <row r="6368" spans="1:6">
      <c r="A6368" t="s">
        <v>2307</v>
      </c>
      <c r="B6368" t="s">
        <v>21330</v>
      </c>
      <c r="C6368" t="s">
        <v>70</v>
      </c>
      <c r="E6368" t="s">
        <v>2308</v>
      </c>
    </row>
    <row r="6369" spans="1:11">
      <c r="A6369" t="s">
        <v>3843</v>
      </c>
      <c r="B6369" t="s">
        <v>21325</v>
      </c>
      <c r="C6369" t="s">
        <v>3844</v>
      </c>
      <c r="E6369" t="s">
        <v>3845</v>
      </c>
    </row>
    <row r="6370" spans="1:11">
      <c r="A6370" t="s">
        <v>4055</v>
      </c>
      <c r="B6370" t="s">
        <v>21325</v>
      </c>
      <c r="C6370" t="s">
        <v>3844</v>
      </c>
      <c r="E6370" t="s">
        <v>4056</v>
      </c>
    </row>
    <row r="6371" spans="1:11">
      <c r="A6371" t="s">
        <v>3995</v>
      </c>
      <c r="B6371" t="s">
        <v>21325</v>
      </c>
      <c r="C6371" t="s">
        <v>3996</v>
      </c>
      <c r="E6371" t="s">
        <v>3252</v>
      </c>
    </row>
    <row r="6372" spans="1:11">
      <c r="A6372" t="s">
        <v>3918</v>
      </c>
      <c r="B6372" t="s">
        <v>21325</v>
      </c>
      <c r="C6372" t="s">
        <v>3919</v>
      </c>
      <c r="E6372" t="s">
        <v>3920</v>
      </c>
    </row>
    <row r="6373" spans="1:11">
      <c r="A6373" t="s">
        <v>4117</v>
      </c>
      <c r="B6373" t="s">
        <v>21325</v>
      </c>
      <c r="C6373" t="s">
        <v>3919</v>
      </c>
      <c r="E6373" t="s">
        <v>4118</v>
      </c>
      <c r="F6373" t="s">
        <v>4119</v>
      </c>
    </row>
    <row r="6374" spans="1:11">
      <c r="A6374" t="s">
        <v>6482</v>
      </c>
      <c r="B6374" t="s">
        <v>21480</v>
      </c>
      <c r="C6374" t="s">
        <v>3919</v>
      </c>
      <c r="E6374" t="s">
        <v>6483</v>
      </c>
      <c r="F6374" t="s">
        <v>6484</v>
      </c>
    </row>
    <row r="6375" spans="1:11">
      <c r="A6375" t="s">
        <v>9769</v>
      </c>
      <c r="B6375" t="s">
        <v>21568</v>
      </c>
      <c r="C6375" t="s">
        <v>3919</v>
      </c>
      <c r="D6375" t="s">
        <v>9770</v>
      </c>
      <c r="E6375" t="s">
        <v>9771</v>
      </c>
      <c r="F6375" t="s">
        <v>9772</v>
      </c>
    </row>
    <row r="6376" spans="1:11">
      <c r="A6376" t="s">
        <v>18102</v>
      </c>
      <c r="B6376" t="s">
        <v>21334</v>
      </c>
      <c r="C6376" t="s">
        <v>3919</v>
      </c>
      <c r="D6376" t="s">
        <v>9770</v>
      </c>
      <c r="E6376" t="s">
        <v>18103</v>
      </c>
      <c r="F6376" t="s">
        <v>1443</v>
      </c>
      <c r="G6376" t="s">
        <v>3276</v>
      </c>
      <c r="H6376" t="s">
        <v>18104</v>
      </c>
      <c r="I6376" t="s">
        <v>18105</v>
      </c>
      <c r="J6376" t="s">
        <v>18106</v>
      </c>
      <c r="K6376" t="s">
        <v>18107</v>
      </c>
    </row>
    <row r="6377" spans="1:11">
      <c r="A6377" t="s">
        <v>9458</v>
      </c>
      <c r="B6377" t="s">
        <v>21329</v>
      </c>
      <c r="C6377" t="s">
        <v>9459</v>
      </c>
      <c r="D6377" t="s">
        <v>1458</v>
      </c>
      <c r="E6377" t="s">
        <v>9460</v>
      </c>
    </row>
    <row r="6378" spans="1:11">
      <c r="A6378" t="s">
        <v>19674</v>
      </c>
      <c r="B6378" t="s">
        <v>21335</v>
      </c>
      <c r="C6378" t="s">
        <v>9459</v>
      </c>
      <c r="E6378" t="s">
        <v>18345</v>
      </c>
    </row>
    <row r="6379" spans="1:11">
      <c r="A6379" t="s">
        <v>3846</v>
      </c>
      <c r="B6379" t="s">
        <v>21325</v>
      </c>
      <c r="C6379" t="s">
        <v>3847</v>
      </c>
      <c r="E6379" t="s">
        <v>3848</v>
      </c>
    </row>
    <row r="6380" spans="1:11">
      <c r="A6380" t="s">
        <v>4863</v>
      </c>
      <c r="B6380" t="s">
        <v>21401</v>
      </c>
      <c r="C6380" t="s">
        <v>3847</v>
      </c>
      <c r="D6380" t="s">
        <v>4864</v>
      </c>
      <c r="E6380" t="s">
        <v>4865</v>
      </c>
    </row>
    <row r="6381" spans="1:11">
      <c r="A6381" t="s">
        <v>18046</v>
      </c>
      <c r="B6381" t="s">
        <v>21334</v>
      </c>
      <c r="C6381" t="s">
        <v>18047</v>
      </c>
      <c r="E6381" t="s">
        <v>18048</v>
      </c>
    </row>
    <row r="6382" spans="1:11">
      <c r="A6382" t="s">
        <v>9762</v>
      </c>
      <c r="B6382" t="s">
        <v>21571</v>
      </c>
      <c r="C6382" t="s">
        <v>9763</v>
      </c>
      <c r="D6382" t="s">
        <v>1855</v>
      </c>
      <c r="E6382" t="s">
        <v>9764</v>
      </c>
      <c r="F6382" t="s">
        <v>9765</v>
      </c>
    </row>
    <row r="6383" spans="1:11">
      <c r="A6383" t="s">
        <v>18837</v>
      </c>
      <c r="B6383" t="s">
        <v>21335</v>
      </c>
      <c r="C6383" t="s">
        <v>9763</v>
      </c>
      <c r="E6383" t="s">
        <v>18323</v>
      </c>
    </row>
    <row r="6384" spans="1:11">
      <c r="A6384" t="s">
        <v>6371</v>
      </c>
      <c r="B6384" t="s">
        <v>21474</v>
      </c>
      <c r="C6384" t="s">
        <v>6372</v>
      </c>
      <c r="D6384" t="s">
        <v>6373</v>
      </c>
      <c r="E6384" t="s">
        <v>6374</v>
      </c>
    </row>
    <row r="6385" spans="1:6">
      <c r="A6385" t="s">
        <v>5946</v>
      </c>
      <c r="B6385" t="s">
        <v>21444</v>
      </c>
      <c r="C6385" t="s">
        <v>218</v>
      </c>
      <c r="D6385" t="s">
        <v>219</v>
      </c>
      <c r="E6385" t="s">
        <v>220</v>
      </c>
    </row>
    <row r="6386" spans="1:6">
      <c r="A6386" t="s">
        <v>9490</v>
      </c>
      <c r="B6386" t="s">
        <v>21561</v>
      </c>
      <c r="C6386" t="s">
        <v>218</v>
      </c>
      <c r="D6386" t="s">
        <v>270</v>
      </c>
      <c r="E6386" t="s">
        <v>9491</v>
      </c>
    </row>
    <row r="6387" spans="1:6">
      <c r="A6387" t="s">
        <v>18250</v>
      </c>
      <c r="B6387" t="s">
        <v>21335</v>
      </c>
      <c r="C6387" t="s">
        <v>18251</v>
      </c>
      <c r="E6387" t="s">
        <v>18252</v>
      </c>
    </row>
    <row r="6388" spans="1:6">
      <c r="A6388" t="s">
        <v>21092</v>
      </c>
      <c r="B6388" t="s">
        <v>21374</v>
      </c>
      <c r="C6388" t="s">
        <v>4797</v>
      </c>
      <c r="E6388" t="s">
        <v>13979</v>
      </c>
      <c r="F6388" t="s">
        <v>13980</v>
      </c>
    </row>
    <row r="6389" spans="1:6">
      <c r="A6389" t="s">
        <v>4796</v>
      </c>
      <c r="B6389" t="s">
        <v>21401</v>
      </c>
      <c r="C6389" t="s">
        <v>4797</v>
      </c>
      <c r="D6389" t="s">
        <v>4669</v>
      </c>
      <c r="E6389" t="s">
        <v>4798</v>
      </c>
    </row>
    <row r="6390" spans="1:6">
      <c r="A6390" t="s">
        <v>8685</v>
      </c>
      <c r="B6390" t="s">
        <v>21329</v>
      </c>
      <c r="C6390" t="s">
        <v>4797</v>
      </c>
      <c r="D6390" t="s">
        <v>6029</v>
      </c>
      <c r="E6390" t="s">
        <v>6844</v>
      </c>
      <c r="F6390" t="s">
        <v>8686</v>
      </c>
    </row>
    <row r="6391" spans="1:6">
      <c r="A6391" t="s">
        <v>18067</v>
      </c>
      <c r="B6391" t="s">
        <v>21334</v>
      </c>
      <c r="C6391" t="s">
        <v>18068</v>
      </c>
      <c r="D6391" t="s">
        <v>18069</v>
      </c>
      <c r="E6391" t="s">
        <v>18070</v>
      </c>
      <c r="F6391" t="s">
        <v>18071</v>
      </c>
    </row>
    <row r="6392" spans="1:6">
      <c r="A6392" t="s">
        <v>3501</v>
      </c>
      <c r="B6392" t="s">
        <v>21325</v>
      </c>
      <c r="C6392" t="s">
        <v>3502</v>
      </c>
      <c r="D6392" t="s">
        <v>43</v>
      </c>
      <c r="E6392" t="s">
        <v>44</v>
      </c>
      <c r="F6392" t="s">
        <v>3503</v>
      </c>
    </row>
    <row r="6393" spans="1:6">
      <c r="A6393" t="s">
        <v>7687</v>
      </c>
      <c r="B6393" t="s">
        <v>21507</v>
      </c>
      <c r="C6393" t="s">
        <v>3502</v>
      </c>
      <c r="D6393" t="s">
        <v>6373</v>
      </c>
      <c r="E6393" t="s">
        <v>7688</v>
      </c>
      <c r="F6393" t="s">
        <v>7689</v>
      </c>
    </row>
    <row r="6394" spans="1:6">
      <c r="A6394" t="s">
        <v>9696</v>
      </c>
      <c r="B6394" t="s">
        <v>21329</v>
      </c>
      <c r="C6394" t="s">
        <v>3502</v>
      </c>
      <c r="D6394" t="s">
        <v>43</v>
      </c>
      <c r="E6394" t="s">
        <v>8414</v>
      </c>
      <c r="F6394" t="s">
        <v>3503</v>
      </c>
    </row>
    <row r="6395" spans="1:6">
      <c r="A6395" t="s">
        <v>17998</v>
      </c>
      <c r="B6395" t="s">
        <v>21334</v>
      </c>
      <c r="C6395" t="s">
        <v>17999</v>
      </c>
      <c r="D6395" t="s">
        <v>18000</v>
      </c>
      <c r="E6395" t="s">
        <v>18001</v>
      </c>
    </row>
    <row r="6396" spans="1:6">
      <c r="A6396" t="s">
        <v>5051</v>
      </c>
      <c r="B6396" t="s">
        <v>21401</v>
      </c>
      <c r="C6396" t="s">
        <v>5052</v>
      </c>
      <c r="D6396" t="s">
        <v>5053</v>
      </c>
      <c r="E6396" t="s">
        <v>5054</v>
      </c>
      <c r="F6396" t="s">
        <v>5055</v>
      </c>
    </row>
    <row r="6397" spans="1:6">
      <c r="A6397" t="s">
        <v>7835</v>
      </c>
      <c r="B6397" t="s">
        <v>21519</v>
      </c>
      <c r="C6397" t="s">
        <v>7836</v>
      </c>
      <c r="E6397" t="s">
        <v>7837</v>
      </c>
    </row>
    <row r="6398" spans="1:6">
      <c r="A6398" t="s">
        <v>4736</v>
      </c>
      <c r="B6398" t="s">
        <v>21401</v>
      </c>
      <c r="C6398" t="s">
        <v>4737</v>
      </c>
      <c r="D6398" t="s">
        <v>4738</v>
      </c>
      <c r="E6398" t="s">
        <v>4739</v>
      </c>
    </row>
    <row r="6399" spans="1:6">
      <c r="A6399" t="s">
        <v>9940</v>
      </c>
      <c r="B6399" t="s">
        <v>21577</v>
      </c>
      <c r="C6399" t="s">
        <v>9941</v>
      </c>
      <c r="E6399" t="s">
        <v>9942</v>
      </c>
    </row>
    <row r="6400" spans="1:6">
      <c r="A6400" t="s">
        <v>9756</v>
      </c>
      <c r="B6400" t="s">
        <v>21568</v>
      </c>
      <c r="C6400" t="s">
        <v>9757</v>
      </c>
      <c r="D6400" t="s">
        <v>1855</v>
      </c>
      <c r="E6400" t="s">
        <v>9758</v>
      </c>
      <c r="F6400" t="s">
        <v>9759</v>
      </c>
    </row>
    <row r="6401" spans="1:11">
      <c r="A6401" t="s">
        <v>4656</v>
      </c>
      <c r="B6401" t="s">
        <v>21401</v>
      </c>
      <c r="C6401" t="s">
        <v>3003</v>
      </c>
      <c r="D6401" t="s">
        <v>4657</v>
      </c>
      <c r="E6401" t="s">
        <v>4658</v>
      </c>
      <c r="F6401" t="s">
        <v>4659</v>
      </c>
    </row>
    <row r="6402" spans="1:11">
      <c r="A6402" t="s">
        <v>3002</v>
      </c>
      <c r="B6402" t="s">
        <v>21646</v>
      </c>
      <c r="C6402" t="s">
        <v>3003</v>
      </c>
      <c r="E6402" t="s">
        <v>3004</v>
      </c>
    </row>
    <row r="6403" spans="1:11">
      <c r="A6403" t="s">
        <v>8102</v>
      </c>
      <c r="B6403" t="s">
        <v>21531</v>
      </c>
      <c r="C6403" t="s">
        <v>8103</v>
      </c>
      <c r="D6403" t="s">
        <v>8104</v>
      </c>
      <c r="E6403" t="s">
        <v>8105</v>
      </c>
      <c r="F6403" t="s">
        <v>1443</v>
      </c>
      <c r="G6403" t="s">
        <v>3276</v>
      </c>
      <c r="H6403" t="s">
        <v>8106</v>
      </c>
      <c r="I6403" t="s">
        <v>8107</v>
      </c>
      <c r="J6403" t="s">
        <v>8108</v>
      </c>
      <c r="K6403" t="s">
        <v>8109</v>
      </c>
    </row>
    <row r="6404" spans="1:11">
      <c r="A6404" t="s">
        <v>17890</v>
      </c>
      <c r="B6404" t="s">
        <v>21334</v>
      </c>
      <c r="C6404" t="s">
        <v>8103</v>
      </c>
      <c r="D6404" t="s">
        <v>8104</v>
      </c>
      <c r="E6404" t="s">
        <v>17891</v>
      </c>
      <c r="F6404" t="s">
        <v>17892</v>
      </c>
    </row>
    <row r="6405" spans="1:11">
      <c r="A6405" t="s">
        <v>4560</v>
      </c>
      <c r="B6405" t="s">
        <v>21401</v>
      </c>
      <c r="C6405" t="s">
        <v>4561</v>
      </c>
      <c r="E6405" t="s">
        <v>4562</v>
      </c>
      <c r="F6405" t="s">
        <v>4458</v>
      </c>
      <c r="G6405" t="s">
        <v>4563</v>
      </c>
      <c r="H6405" t="s">
        <v>4564</v>
      </c>
      <c r="I6405" t="s">
        <v>4565</v>
      </c>
      <c r="J6405" t="s">
        <v>4566</v>
      </c>
    </row>
    <row r="6406" spans="1:11">
      <c r="A6406" t="s">
        <v>8193</v>
      </c>
      <c r="B6406" t="s">
        <v>21532</v>
      </c>
      <c r="C6406" t="s">
        <v>8194</v>
      </c>
      <c r="D6406" t="s">
        <v>8195</v>
      </c>
      <c r="E6406" t="s">
        <v>8196</v>
      </c>
    </row>
    <row r="6407" spans="1:11">
      <c r="A6407" t="s">
        <v>4502</v>
      </c>
      <c r="B6407" t="s">
        <v>21401</v>
      </c>
      <c r="C6407" t="s">
        <v>4503</v>
      </c>
      <c r="D6407" t="s">
        <v>4504</v>
      </c>
      <c r="E6407" t="s">
        <v>4505</v>
      </c>
      <c r="F6407" t="s">
        <v>4458</v>
      </c>
      <c r="G6407" t="s">
        <v>4506</v>
      </c>
      <c r="H6407" t="s">
        <v>4507</v>
      </c>
      <c r="I6407" t="s">
        <v>4508</v>
      </c>
    </row>
    <row r="6408" spans="1:11">
      <c r="A6408" t="s">
        <v>19922</v>
      </c>
      <c r="B6408" t="s">
        <v>21335</v>
      </c>
      <c r="C6408" t="s">
        <v>19923</v>
      </c>
      <c r="D6408" t="s">
        <v>2209</v>
      </c>
      <c r="E6408" t="s">
        <v>18260</v>
      </c>
    </row>
    <row r="6409" spans="1:11">
      <c r="A6409" t="s">
        <v>6034</v>
      </c>
      <c r="B6409" t="s">
        <v>21451</v>
      </c>
      <c r="C6409" t="s">
        <v>6035</v>
      </c>
      <c r="E6409" t="s">
        <v>3157</v>
      </c>
    </row>
    <row r="6410" spans="1:11">
      <c r="A6410" t="s">
        <v>18674</v>
      </c>
      <c r="B6410" t="s">
        <v>21335</v>
      </c>
      <c r="C6410" t="s">
        <v>18675</v>
      </c>
      <c r="E6410" t="s">
        <v>18293</v>
      </c>
      <c r="F6410" t="s">
        <v>18294</v>
      </c>
    </row>
    <row r="6411" spans="1:11">
      <c r="A6411" t="s">
        <v>10078</v>
      </c>
      <c r="B6411" t="s">
        <v>21583</v>
      </c>
      <c r="C6411" t="s">
        <v>10079</v>
      </c>
      <c r="E6411" t="s">
        <v>10080</v>
      </c>
    </row>
    <row r="6412" spans="1:11">
      <c r="A6412" t="s">
        <v>19366</v>
      </c>
      <c r="B6412" t="s">
        <v>21335</v>
      </c>
      <c r="C6412" t="s">
        <v>19367</v>
      </c>
      <c r="E6412" t="s">
        <v>1423</v>
      </c>
    </row>
    <row r="6413" spans="1:11">
      <c r="A6413" t="s">
        <v>19750</v>
      </c>
      <c r="B6413" t="s">
        <v>21335</v>
      </c>
      <c r="C6413" t="s">
        <v>19751</v>
      </c>
      <c r="E6413" t="s">
        <v>18300</v>
      </c>
    </row>
    <row r="6414" spans="1:11">
      <c r="A6414" t="s">
        <v>4445</v>
      </c>
      <c r="B6414" t="s">
        <v>21401</v>
      </c>
      <c r="C6414" t="s">
        <v>4446</v>
      </c>
      <c r="E6414" t="s">
        <v>4447</v>
      </c>
    </row>
    <row r="6415" spans="1:11">
      <c r="A6415" t="s">
        <v>7739</v>
      </c>
      <c r="B6415" t="s">
        <v>21519</v>
      </c>
      <c r="C6415" t="s">
        <v>7740</v>
      </c>
      <c r="E6415" t="s">
        <v>7741</v>
      </c>
    </row>
    <row r="6416" spans="1:11">
      <c r="A6416" t="s">
        <v>4093</v>
      </c>
      <c r="B6416" t="s">
        <v>21325</v>
      </c>
      <c r="C6416" t="s">
        <v>3244</v>
      </c>
      <c r="E6416" t="s">
        <v>4094</v>
      </c>
    </row>
    <row r="6417" spans="1:6">
      <c r="A6417" t="s">
        <v>5993</v>
      </c>
      <c r="B6417" t="s">
        <v>21456</v>
      </c>
      <c r="C6417" t="s">
        <v>3244</v>
      </c>
      <c r="D6417" t="s">
        <v>2</v>
      </c>
      <c r="E6417" t="s">
        <v>5994</v>
      </c>
    </row>
    <row r="6418" spans="1:6">
      <c r="A6418" t="s">
        <v>3243</v>
      </c>
      <c r="B6418" t="s">
        <v>21325</v>
      </c>
      <c r="C6418" t="s">
        <v>3244</v>
      </c>
      <c r="E6418" t="s">
        <v>3007</v>
      </c>
    </row>
    <row r="6419" spans="1:6">
      <c r="A6419" t="s">
        <v>3597</v>
      </c>
      <c r="B6419" t="s">
        <v>21325</v>
      </c>
      <c r="C6419" t="s">
        <v>3598</v>
      </c>
      <c r="E6419" t="s">
        <v>3160</v>
      </c>
    </row>
    <row r="6420" spans="1:6">
      <c r="A6420" t="s">
        <v>7133</v>
      </c>
      <c r="B6420" t="s">
        <v>21500</v>
      </c>
      <c r="C6420" t="s">
        <v>3006</v>
      </c>
      <c r="E6420" t="s">
        <v>7134</v>
      </c>
    </row>
    <row r="6421" spans="1:6">
      <c r="A6421" t="s">
        <v>3005</v>
      </c>
      <c r="B6421" t="s">
        <v>21646</v>
      </c>
      <c r="C6421" t="s">
        <v>3006</v>
      </c>
      <c r="D6421" t="s">
        <v>466</v>
      </c>
      <c r="E6421" t="s">
        <v>3007</v>
      </c>
    </row>
    <row r="6422" spans="1:6">
      <c r="A6422" t="s">
        <v>10049</v>
      </c>
      <c r="B6422" t="s">
        <v>21583</v>
      </c>
      <c r="C6422" t="s">
        <v>10050</v>
      </c>
      <c r="E6422" t="s">
        <v>10051</v>
      </c>
    </row>
    <row r="6423" spans="1:6">
      <c r="A6423" t="s">
        <v>4042</v>
      </c>
      <c r="B6423" t="s">
        <v>21393</v>
      </c>
      <c r="C6423" t="s">
        <v>3016</v>
      </c>
      <c r="D6423" t="s">
        <v>3017</v>
      </c>
      <c r="E6423" t="s">
        <v>3018</v>
      </c>
      <c r="F6423" t="s">
        <v>3019</v>
      </c>
    </row>
    <row r="6424" spans="1:6">
      <c r="A6424" t="s">
        <v>6091</v>
      </c>
      <c r="B6424" t="s">
        <v>21451</v>
      </c>
      <c r="C6424" t="s">
        <v>3016</v>
      </c>
      <c r="D6424" t="s">
        <v>6092</v>
      </c>
      <c r="E6424" t="s">
        <v>6093</v>
      </c>
      <c r="F6424" t="s">
        <v>6094</v>
      </c>
    </row>
    <row r="6425" spans="1:6">
      <c r="A6425" t="s">
        <v>7860</v>
      </c>
      <c r="B6425" t="s">
        <v>21519</v>
      </c>
      <c r="C6425" t="s">
        <v>3016</v>
      </c>
      <c r="E6425" t="s">
        <v>7861</v>
      </c>
      <c r="F6425" t="s">
        <v>7862</v>
      </c>
    </row>
    <row r="6426" spans="1:6">
      <c r="A6426" t="s">
        <v>8327</v>
      </c>
      <c r="B6426" t="s">
        <v>21532</v>
      </c>
      <c r="C6426" t="s">
        <v>3016</v>
      </c>
      <c r="E6426" t="s">
        <v>8328</v>
      </c>
      <c r="F6426" t="s">
        <v>8329</v>
      </c>
    </row>
    <row r="6427" spans="1:6">
      <c r="A6427" t="s">
        <v>12184</v>
      </c>
      <c r="B6427" t="s">
        <v>21332</v>
      </c>
      <c r="C6427" t="s">
        <v>3016</v>
      </c>
      <c r="E6427" t="s">
        <v>12185</v>
      </c>
    </row>
    <row r="6428" spans="1:6">
      <c r="A6428" t="s">
        <v>12694</v>
      </c>
      <c r="B6428" t="s">
        <v>21618</v>
      </c>
      <c r="C6428" t="s">
        <v>3016</v>
      </c>
      <c r="E6428" t="s">
        <v>12695</v>
      </c>
    </row>
    <row r="6429" spans="1:6">
      <c r="A6429" t="s">
        <v>10489</v>
      </c>
      <c r="B6429" t="s">
        <v>21595</v>
      </c>
      <c r="C6429" t="s">
        <v>10490</v>
      </c>
      <c r="E6429" t="s">
        <v>10491</v>
      </c>
    </row>
    <row r="6430" spans="1:6">
      <c r="A6430" t="s">
        <v>3658</v>
      </c>
      <c r="B6430" t="s">
        <v>21325</v>
      </c>
      <c r="C6430" t="s">
        <v>3659</v>
      </c>
      <c r="E6430" t="s">
        <v>3660</v>
      </c>
    </row>
    <row r="6431" spans="1:6">
      <c r="A6431" t="s">
        <v>6542</v>
      </c>
      <c r="B6431" t="s">
        <v>21480</v>
      </c>
      <c r="C6431" t="s">
        <v>3659</v>
      </c>
      <c r="D6431" t="s">
        <v>6543</v>
      </c>
      <c r="E6431" t="s">
        <v>6544</v>
      </c>
      <c r="F6431" t="s">
        <v>6545</v>
      </c>
    </row>
    <row r="6432" spans="1:6">
      <c r="A6432" t="s">
        <v>8265</v>
      </c>
      <c r="B6432" t="s">
        <v>21532</v>
      </c>
      <c r="C6432" t="s">
        <v>3659</v>
      </c>
      <c r="E6432" t="s">
        <v>8266</v>
      </c>
    </row>
    <row r="6433" spans="1:6">
      <c r="A6433" t="s">
        <v>9947</v>
      </c>
      <c r="B6433" t="s">
        <v>21582</v>
      </c>
      <c r="C6433" t="s">
        <v>3659</v>
      </c>
      <c r="D6433" t="s">
        <v>9948</v>
      </c>
      <c r="E6433" t="s">
        <v>9949</v>
      </c>
      <c r="F6433" t="s">
        <v>9950</v>
      </c>
    </row>
    <row r="6434" spans="1:6">
      <c r="A6434" t="s">
        <v>11434</v>
      </c>
      <c r="B6434" t="s">
        <v>21612</v>
      </c>
      <c r="C6434" t="s">
        <v>3659</v>
      </c>
      <c r="E6434" t="s">
        <v>11435</v>
      </c>
    </row>
    <row r="6435" spans="1:6">
      <c r="A6435" t="s">
        <v>17939</v>
      </c>
      <c r="B6435" t="s">
        <v>21334</v>
      </c>
      <c r="C6435" t="s">
        <v>3659</v>
      </c>
      <c r="D6435" t="s">
        <v>9948</v>
      </c>
      <c r="E6435" t="s">
        <v>17940</v>
      </c>
      <c r="F6435" t="s">
        <v>9950</v>
      </c>
    </row>
    <row r="6436" spans="1:6">
      <c r="A6436" t="s">
        <v>8819</v>
      </c>
      <c r="B6436" t="s">
        <v>21329</v>
      </c>
      <c r="C6436" t="s">
        <v>8820</v>
      </c>
      <c r="D6436" t="s">
        <v>60</v>
      </c>
      <c r="E6436" t="s">
        <v>8821</v>
      </c>
      <c r="F6436" t="s">
        <v>8822</v>
      </c>
    </row>
    <row r="6437" spans="1:6">
      <c r="A6437" t="s">
        <v>20007</v>
      </c>
      <c r="B6437" t="s">
        <v>21335</v>
      </c>
      <c r="C6437" t="s">
        <v>20008</v>
      </c>
      <c r="E6437" t="s">
        <v>1100</v>
      </c>
    </row>
    <row r="6438" spans="1:6">
      <c r="A6438" t="s">
        <v>6622</v>
      </c>
      <c r="B6438" t="s">
        <v>21480</v>
      </c>
      <c r="C6438" t="s">
        <v>6623</v>
      </c>
      <c r="D6438" t="s">
        <v>6413</v>
      </c>
      <c r="E6438" t="s">
        <v>6469</v>
      </c>
      <c r="F6438" t="s">
        <v>6624</v>
      </c>
    </row>
    <row r="6439" spans="1:6">
      <c r="A6439" t="s">
        <v>7869</v>
      </c>
      <c r="B6439" t="s">
        <v>21519</v>
      </c>
      <c r="C6439" t="s">
        <v>7870</v>
      </c>
      <c r="E6439" t="s">
        <v>7871</v>
      </c>
    </row>
    <row r="6440" spans="1:6">
      <c r="A6440" t="s">
        <v>6321</v>
      </c>
      <c r="B6440" t="s">
        <v>21451</v>
      </c>
      <c r="C6440" t="s">
        <v>3228</v>
      </c>
      <c r="D6440" t="s">
        <v>6247</v>
      </c>
      <c r="E6440" t="s">
        <v>6170</v>
      </c>
      <c r="F6440" t="s">
        <v>6322</v>
      </c>
    </row>
    <row r="6441" spans="1:6">
      <c r="A6441" t="s">
        <v>12745</v>
      </c>
      <c r="B6441" t="s">
        <v>21622</v>
      </c>
      <c r="C6441" t="s">
        <v>3228</v>
      </c>
      <c r="D6441" t="s">
        <v>113</v>
      </c>
      <c r="E6441" t="s">
        <v>5818</v>
      </c>
    </row>
    <row r="6442" spans="1:6">
      <c r="A6442" t="s">
        <v>3227</v>
      </c>
      <c r="B6442" t="s">
        <v>21325</v>
      </c>
      <c r="C6442" t="s">
        <v>3228</v>
      </c>
      <c r="D6442" t="s">
        <v>3229</v>
      </c>
      <c r="E6442" t="s">
        <v>3157</v>
      </c>
      <c r="F6442" t="s">
        <v>3230</v>
      </c>
    </row>
    <row r="6443" spans="1:6">
      <c r="A6443" t="s">
        <v>3099</v>
      </c>
      <c r="B6443" t="s">
        <v>21337</v>
      </c>
      <c r="C6443" t="s">
        <v>3100</v>
      </c>
      <c r="E6443" t="s">
        <v>3101</v>
      </c>
    </row>
    <row r="6444" spans="1:6">
      <c r="A6444" t="s">
        <v>6411</v>
      </c>
      <c r="B6444" t="s">
        <v>21479</v>
      </c>
      <c r="C6444" t="s">
        <v>1441</v>
      </c>
      <c r="D6444" t="s">
        <v>1442</v>
      </c>
      <c r="E6444" t="s">
        <v>2554</v>
      </c>
      <c r="F6444" t="s">
        <v>2568</v>
      </c>
    </row>
    <row r="6445" spans="1:6">
      <c r="A6445" t="s">
        <v>6150</v>
      </c>
      <c r="B6445" t="s">
        <v>21451</v>
      </c>
      <c r="C6445" t="s">
        <v>3239</v>
      </c>
      <c r="E6445" t="s">
        <v>3157</v>
      </c>
    </row>
    <row r="6446" spans="1:6">
      <c r="A6446" t="s">
        <v>3238</v>
      </c>
      <c r="B6446" t="s">
        <v>21325</v>
      </c>
      <c r="C6446" t="s">
        <v>3239</v>
      </c>
      <c r="E6446" t="s">
        <v>3240</v>
      </c>
    </row>
    <row r="6447" spans="1:6">
      <c r="A6447" t="s">
        <v>7896</v>
      </c>
      <c r="B6447" t="s">
        <v>21519</v>
      </c>
      <c r="C6447" t="s">
        <v>7897</v>
      </c>
      <c r="E6447" t="s">
        <v>7898</v>
      </c>
    </row>
    <row r="6448" spans="1:6">
      <c r="A6448" t="s">
        <v>9843</v>
      </c>
      <c r="B6448" t="s">
        <v>21572</v>
      </c>
      <c r="C6448" t="s">
        <v>1572</v>
      </c>
      <c r="D6448" t="s">
        <v>1573</v>
      </c>
      <c r="E6448" t="s">
        <v>9844</v>
      </c>
    </row>
    <row r="6449" spans="1:21">
      <c r="A6449" t="s">
        <v>1571</v>
      </c>
      <c r="B6449" t="s">
        <v>21330</v>
      </c>
      <c r="C6449" t="s">
        <v>1572</v>
      </c>
      <c r="D6449" t="s">
        <v>1573</v>
      </c>
      <c r="E6449" t="s">
        <v>1574</v>
      </c>
    </row>
    <row r="6450" spans="1:21">
      <c r="A6450" t="s">
        <v>12706</v>
      </c>
      <c r="B6450" t="s">
        <v>21618</v>
      </c>
      <c r="C6450" t="s">
        <v>1572</v>
      </c>
      <c r="E6450" t="s">
        <v>12695</v>
      </c>
    </row>
    <row r="6451" spans="1:21">
      <c r="A6451" t="s">
        <v>3159</v>
      </c>
      <c r="B6451" t="s">
        <v>21325</v>
      </c>
      <c r="C6451" t="s">
        <v>1572</v>
      </c>
      <c r="E6451" t="s">
        <v>3160</v>
      </c>
    </row>
    <row r="6452" spans="1:21">
      <c r="A6452" t="s">
        <v>110</v>
      </c>
      <c r="B6452" t="s">
        <v>21414</v>
      </c>
      <c r="C6452" t="s">
        <v>111</v>
      </c>
      <c r="E6452" t="s">
        <v>71</v>
      </c>
      <c r="F6452" t="s">
        <v>71</v>
      </c>
    </row>
    <row r="6453" spans="1:21">
      <c r="A6453" t="s">
        <v>1462</v>
      </c>
      <c r="B6453" t="s">
        <v>21330</v>
      </c>
      <c r="C6453" t="s">
        <v>111</v>
      </c>
      <c r="D6453" t="s">
        <v>73</v>
      </c>
      <c r="E6453" t="s">
        <v>1463</v>
      </c>
      <c r="F6453" t="s">
        <v>1464</v>
      </c>
    </row>
    <row r="6454" spans="1:21">
      <c r="A6454" t="s">
        <v>2435</v>
      </c>
      <c r="B6454" t="s">
        <v>21330</v>
      </c>
      <c r="C6454" t="s">
        <v>111</v>
      </c>
      <c r="D6454" t="s">
        <v>2436</v>
      </c>
      <c r="E6454" t="s">
        <v>2437</v>
      </c>
      <c r="F6454" t="s">
        <v>2438</v>
      </c>
    </row>
    <row r="6455" spans="1:21">
      <c r="A6455" t="s">
        <v>13548</v>
      </c>
      <c r="B6455" t="s">
        <v>21628</v>
      </c>
      <c r="C6455" t="s">
        <v>13549</v>
      </c>
      <c r="D6455" t="s">
        <v>13550</v>
      </c>
      <c r="E6455" t="s">
        <v>13551</v>
      </c>
      <c r="F6455" t="s">
        <v>13552</v>
      </c>
      <c r="G6455" t="s">
        <v>21505</v>
      </c>
      <c r="H6455" t="s">
        <v>13553</v>
      </c>
      <c r="I6455" t="s">
        <v>13554</v>
      </c>
      <c r="J6455" t="s">
        <v>13555</v>
      </c>
      <c r="K6455" t="s">
        <v>13556</v>
      </c>
      <c r="L6455" t="s">
        <v>13557</v>
      </c>
      <c r="M6455" t="s">
        <v>13558</v>
      </c>
      <c r="N6455" t="s">
        <v>13559</v>
      </c>
      <c r="O6455" t="s">
        <v>13560</v>
      </c>
      <c r="P6455" t="s">
        <v>13561</v>
      </c>
      <c r="Q6455" t="s">
        <v>13562</v>
      </c>
      <c r="R6455" t="s">
        <v>13563</v>
      </c>
      <c r="S6455" t="s">
        <v>13564</v>
      </c>
      <c r="T6455" t="s">
        <v>13565</v>
      </c>
      <c r="U6455" t="s">
        <v>13566</v>
      </c>
    </row>
    <row r="6456" spans="1:21">
      <c r="A6456" t="s">
        <v>4324</v>
      </c>
      <c r="B6456" t="s">
        <v>21401</v>
      </c>
      <c r="C6456" t="s">
        <v>4325</v>
      </c>
      <c r="D6456" t="s">
        <v>4326</v>
      </c>
      <c r="E6456" t="s">
        <v>4327</v>
      </c>
    </row>
    <row r="6457" spans="1:21">
      <c r="A6457" t="s">
        <v>8662</v>
      </c>
      <c r="B6457" t="s">
        <v>21329</v>
      </c>
      <c r="C6457" t="s">
        <v>4325</v>
      </c>
      <c r="D6457" t="s">
        <v>48</v>
      </c>
      <c r="E6457" t="s">
        <v>8663</v>
      </c>
    </row>
    <row r="6458" spans="1:21">
      <c r="A6458" t="s">
        <v>12837</v>
      </c>
      <c r="B6458" t="s">
        <v>21625</v>
      </c>
      <c r="C6458" t="s">
        <v>4325</v>
      </c>
      <c r="E6458" t="s">
        <v>12838</v>
      </c>
    </row>
    <row r="6459" spans="1:21">
      <c r="A6459" t="s">
        <v>19571</v>
      </c>
      <c r="B6459" t="s">
        <v>21335</v>
      </c>
      <c r="C6459" t="s">
        <v>19572</v>
      </c>
      <c r="E6459" t="s">
        <v>18345</v>
      </c>
    </row>
    <row r="6460" spans="1:21">
      <c r="A6460" t="s">
        <v>11230</v>
      </c>
      <c r="B6460" t="s">
        <v>21605</v>
      </c>
      <c r="C6460" t="s">
        <v>11231</v>
      </c>
      <c r="D6460" t="s">
        <v>2580</v>
      </c>
      <c r="E6460" t="s">
        <v>11232</v>
      </c>
      <c r="F6460" t="s">
        <v>11233</v>
      </c>
    </row>
    <row r="6461" spans="1:21">
      <c r="A6461" t="s">
        <v>21063</v>
      </c>
      <c r="B6461" t="s">
        <v>21350</v>
      </c>
      <c r="C6461" t="s">
        <v>9963</v>
      </c>
      <c r="E6461" t="s">
        <v>21064</v>
      </c>
    </row>
    <row r="6462" spans="1:21">
      <c r="A6462" t="s">
        <v>9962</v>
      </c>
      <c r="B6462" t="s">
        <v>21577</v>
      </c>
      <c r="C6462" t="s">
        <v>9963</v>
      </c>
      <c r="D6462" t="s">
        <v>2436</v>
      </c>
      <c r="E6462" t="s">
        <v>2437</v>
      </c>
      <c r="F6462" t="s">
        <v>9964</v>
      </c>
    </row>
    <row r="6463" spans="1:21">
      <c r="A6463" t="s">
        <v>17870</v>
      </c>
      <c r="B6463" t="s">
        <v>21334</v>
      </c>
      <c r="C6463" t="s">
        <v>9963</v>
      </c>
      <c r="D6463" t="s">
        <v>17871</v>
      </c>
      <c r="E6463" t="s">
        <v>17872</v>
      </c>
      <c r="F6463" t="s">
        <v>17873</v>
      </c>
    </row>
    <row r="6464" spans="1:21">
      <c r="A6464" t="s">
        <v>6245</v>
      </c>
      <c r="B6464" t="s">
        <v>21451</v>
      </c>
      <c r="C6464" t="s">
        <v>6246</v>
      </c>
      <c r="D6464" t="s">
        <v>6247</v>
      </c>
      <c r="E6464" t="s">
        <v>6170</v>
      </c>
      <c r="F6464" t="s">
        <v>6248</v>
      </c>
    </row>
    <row r="6465" spans="1:6">
      <c r="A6465" t="s">
        <v>18710</v>
      </c>
      <c r="B6465" t="s">
        <v>21335</v>
      </c>
      <c r="C6465" t="s">
        <v>18711</v>
      </c>
      <c r="E6465" t="s">
        <v>18323</v>
      </c>
    </row>
    <row r="6466" spans="1:6">
      <c r="A6466" t="s">
        <v>6225</v>
      </c>
      <c r="B6466" t="s">
        <v>21451</v>
      </c>
      <c r="C6466" t="s">
        <v>6226</v>
      </c>
      <c r="D6466" t="s">
        <v>6227</v>
      </c>
      <c r="E6466" t="s">
        <v>6228</v>
      </c>
      <c r="F6466" t="s">
        <v>6229</v>
      </c>
    </row>
    <row r="6467" spans="1:6">
      <c r="A6467" t="s">
        <v>7148</v>
      </c>
      <c r="B6467" t="s">
        <v>21501</v>
      </c>
      <c r="C6467" t="s">
        <v>6226</v>
      </c>
      <c r="D6467" t="s">
        <v>219</v>
      </c>
      <c r="E6467" t="s">
        <v>3104</v>
      </c>
      <c r="F6467" t="s">
        <v>7149</v>
      </c>
    </row>
    <row r="6468" spans="1:6">
      <c r="A6468" t="s">
        <v>6264</v>
      </c>
      <c r="B6468" t="s">
        <v>21451</v>
      </c>
      <c r="C6468" t="s">
        <v>6265</v>
      </c>
      <c r="D6468" t="s">
        <v>2</v>
      </c>
      <c r="E6468" t="s">
        <v>6266</v>
      </c>
      <c r="F6468" t="s">
        <v>6267</v>
      </c>
    </row>
    <row r="6469" spans="1:6">
      <c r="A6469" t="s">
        <v>10052</v>
      </c>
      <c r="B6469" t="s">
        <v>21583</v>
      </c>
      <c r="C6469" t="s">
        <v>6265</v>
      </c>
      <c r="E6469" t="s">
        <v>10053</v>
      </c>
    </row>
    <row r="6470" spans="1:6">
      <c r="A6470" t="s">
        <v>20045</v>
      </c>
      <c r="B6470" t="s">
        <v>21335</v>
      </c>
      <c r="C6470" t="s">
        <v>6265</v>
      </c>
      <c r="E6470" t="s">
        <v>18252</v>
      </c>
    </row>
    <row r="6471" spans="1:6">
      <c r="A6471" t="s">
        <v>12035</v>
      </c>
      <c r="B6471" t="s">
        <v>21332</v>
      </c>
      <c r="C6471" t="s">
        <v>12036</v>
      </c>
      <c r="E6471" t="s">
        <v>12037</v>
      </c>
    </row>
    <row r="6472" spans="1:6">
      <c r="A6472" t="s">
        <v>5764</v>
      </c>
      <c r="B6472" t="s">
        <v>21419</v>
      </c>
      <c r="C6472" t="s">
        <v>5765</v>
      </c>
      <c r="D6472" t="s">
        <v>5766</v>
      </c>
      <c r="E6472" t="s">
        <v>5767</v>
      </c>
    </row>
    <row r="6473" spans="1:6">
      <c r="A6473" t="s">
        <v>5096</v>
      </c>
      <c r="B6473" t="s">
        <v>21401</v>
      </c>
      <c r="C6473" t="s">
        <v>5097</v>
      </c>
      <c r="D6473" t="s">
        <v>5098</v>
      </c>
      <c r="E6473" t="s">
        <v>5099</v>
      </c>
      <c r="F6473" t="s">
        <v>5100</v>
      </c>
    </row>
    <row r="6474" spans="1:6">
      <c r="A6474" t="s">
        <v>7905</v>
      </c>
      <c r="B6474" t="s">
        <v>21519</v>
      </c>
      <c r="C6474" t="s">
        <v>5097</v>
      </c>
      <c r="E6474" t="s">
        <v>7906</v>
      </c>
    </row>
    <row r="6475" spans="1:6">
      <c r="A6475" t="s">
        <v>7913</v>
      </c>
      <c r="B6475" t="s">
        <v>21519</v>
      </c>
      <c r="C6475" t="s">
        <v>7914</v>
      </c>
      <c r="E6475" t="s">
        <v>7871</v>
      </c>
    </row>
    <row r="6476" spans="1:6">
      <c r="A6476" t="s">
        <v>5812</v>
      </c>
      <c r="B6476" t="s">
        <v>21419</v>
      </c>
      <c r="C6476" t="s">
        <v>5813</v>
      </c>
      <c r="E6476" t="s">
        <v>5814</v>
      </c>
      <c r="F6476" t="s">
        <v>5815</v>
      </c>
    </row>
    <row r="6477" spans="1:6">
      <c r="A6477" t="s">
        <v>6130</v>
      </c>
      <c r="B6477" t="s">
        <v>21451</v>
      </c>
      <c r="C6477" t="s">
        <v>5813</v>
      </c>
      <c r="E6477" t="s">
        <v>3157</v>
      </c>
    </row>
    <row r="6478" spans="1:6">
      <c r="A6478" t="s">
        <v>12736</v>
      </c>
      <c r="B6478" t="s">
        <v>21618</v>
      </c>
      <c r="C6478" t="s">
        <v>12737</v>
      </c>
      <c r="E6478" t="s">
        <v>12695</v>
      </c>
    </row>
    <row r="6479" spans="1:6">
      <c r="A6479" t="s">
        <v>12748</v>
      </c>
      <c r="B6479" t="s">
        <v>21623</v>
      </c>
      <c r="C6479" t="s">
        <v>12737</v>
      </c>
      <c r="D6479" t="s">
        <v>48</v>
      </c>
      <c r="E6479" t="s">
        <v>12749</v>
      </c>
    </row>
    <row r="6480" spans="1:6">
      <c r="A6480" t="s">
        <v>6921</v>
      </c>
      <c r="B6480" t="s">
        <v>21327</v>
      </c>
      <c r="C6480" t="s">
        <v>6922</v>
      </c>
      <c r="D6480" t="s">
        <v>1855</v>
      </c>
      <c r="E6480" t="s">
        <v>6923</v>
      </c>
      <c r="F6480" t="s">
        <v>6924</v>
      </c>
    </row>
    <row r="6481" spans="1:17">
      <c r="A6481" t="s">
        <v>9754</v>
      </c>
      <c r="B6481" t="s">
        <v>21568</v>
      </c>
      <c r="C6481" t="s">
        <v>6922</v>
      </c>
      <c r="D6481" t="s">
        <v>1855</v>
      </c>
      <c r="E6481" t="s">
        <v>9755</v>
      </c>
      <c r="F6481" t="s">
        <v>6924</v>
      </c>
    </row>
    <row r="6482" spans="1:17">
      <c r="A6482" t="s">
        <v>9927</v>
      </c>
      <c r="B6482" t="s">
        <v>21577</v>
      </c>
      <c r="C6482" t="s">
        <v>6922</v>
      </c>
      <c r="E6482" t="s">
        <v>9928</v>
      </c>
    </row>
    <row r="6483" spans="1:17">
      <c r="A6483" t="s">
        <v>12666</v>
      </c>
      <c r="B6483" t="s">
        <v>21616</v>
      </c>
      <c r="C6483" t="s">
        <v>6922</v>
      </c>
      <c r="D6483" t="s">
        <v>9721</v>
      </c>
      <c r="E6483" t="s">
        <v>9731</v>
      </c>
      <c r="F6483" t="s">
        <v>12667</v>
      </c>
    </row>
    <row r="6484" spans="1:17">
      <c r="A6484" t="s">
        <v>11033</v>
      </c>
      <c r="B6484" t="s">
        <v>21601</v>
      </c>
      <c r="C6484" t="s">
        <v>3097</v>
      </c>
      <c r="E6484" t="s">
        <v>11034</v>
      </c>
    </row>
    <row r="6485" spans="1:17">
      <c r="A6485" t="s">
        <v>3096</v>
      </c>
      <c r="B6485" t="s">
        <v>21337</v>
      </c>
      <c r="C6485" t="s">
        <v>3097</v>
      </c>
      <c r="E6485" t="s">
        <v>3098</v>
      </c>
    </row>
    <row r="6486" spans="1:17">
      <c r="A6486" t="s">
        <v>3306</v>
      </c>
      <c r="B6486" t="s">
        <v>21325</v>
      </c>
      <c r="C6486" t="s">
        <v>3097</v>
      </c>
      <c r="D6486" t="s">
        <v>3307</v>
      </c>
      <c r="E6486" t="s">
        <v>3308</v>
      </c>
      <c r="F6486" t="s">
        <v>3309</v>
      </c>
    </row>
    <row r="6487" spans="1:17">
      <c r="A6487" t="s">
        <v>1204</v>
      </c>
      <c r="B6487" t="s">
        <v>21330</v>
      </c>
      <c r="C6487" t="s">
        <v>1205</v>
      </c>
      <c r="D6487" t="s">
        <v>73</v>
      </c>
      <c r="E6487" t="s">
        <v>1206</v>
      </c>
    </row>
    <row r="6488" spans="1:17">
      <c r="A6488" t="s">
        <v>11890</v>
      </c>
      <c r="B6488" t="s">
        <v>21332</v>
      </c>
      <c r="C6488" t="s">
        <v>1205</v>
      </c>
      <c r="E6488" t="s">
        <v>11891</v>
      </c>
    </row>
    <row r="6489" spans="1:17">
      <c r="A6489" t="s">
        <v>13483</v>
      </c>
      <c r="B6489" t="s">
        <v>21628</v>
      </c>
      <c r="C6489" t="s">
        <v>1205</v>
      </c>
      <c r="D6489" t="s">
        <v>13484</v>
      </c>
      <c r="E6489" t="s">
        <v>13485</v>
      </c>
      <c r="F6489" t="s">
        <v>13486</v>
      </c>
    </row>
    <row r="6490" spans="1:17">
      <c r="A6490" t="s">
        <v>10967</v>
      </c>
      <c r="B6490" t="s">
        <v>21601</v>
      </c>
      <c r="C6490" t="s">
        <v>10968</v>
      </c>
      <c r="D6490" t="s">
        <v>60</v>
      </c>
      <c r="E6490" t="s">
        <v>10969</v>
      </c>
      <c r="F6490" t="s">
        <v>10970</v>
      </c>
    </row>
    <row r="6491" spans="1:17">
      <c r="A6491" t="s">
        <v>6743</v>
      </c>
      <c r="B6491" t="s">
        <v>21327</v>
      </c>
      <c r="C6491" t="s">
        <v>6744</v>
      </c>
      <c r="D6491" t="s">
        <v>6745</v>
      </c>
      <c r="E6491" t="s">
        <v>6746</v>
      </c>
      <c r="F6491" t="s">
        <v>6747</v>
      </c>
    </row>
    <row r="6492" spans="1:17">
      <c r="A6492" t="s">
        <v>18130</v>
      </c>
      <c r="B6492" t="s">
        <v>21334</v>
      </c>
      <c r="C6492" t="s">
        <v>6744</v>
      </c>
      <c r="D6492" t="s">
        <v>18131</v>
      </c>
      <c r="E6492" t="s">
        <v>18132</v>
      </c>
      <c r="F6492" t="s">
        <v>18133</v>
      </c>
    </row>
    <row r="6493" spans="1:17">
      <c r="A6493" t="s">
        <v>703</v>
      </c>
      <c r="B6493" t="s">
        <v>21330</v>
      </c>
      <c r="C6493" t="s">
        <v>704</v>
      </c>
      <c r="E6493" t="s">
        <v>705</v>
      </c>
    </row>
    <row r="6494" spans="1:17">
      <c r="A6494" t="s">
        <v>8407</v>
      </c>
      <c r="B6494" t="s">
        <v>21329</v>
      </c>
      <c r="C6494" t="s">
        <v>704</v>
      </c>
      <c r="E6494" t="s">
        <v>8408</v>
      </c>
      <c r="F6494" t="s">
        <v>8409</v>
      </c>
    </row>
    <row r="6495" spans="1:17">
      <c r="A6495" t="s">
        <v>14033</v>
      </c>
      <c r="B6495" t="s">
        <v>21632</v>
      </c>
      <c r="C6495" t="s">
        <v>14034</v>
      </c>
      <c r="D6495" t="s">
        <v>219</v>
      </c>
      <c r="E6495" t="s">
        <v>14035</v>
      </c>
      <c r="F6495" t="s">
        <v>14036</v>
      </c>
      <c r="G6495" t="s">
        <v>14037</v>
      </c>
      <c r="H6495" t="s">
        <v>14038</v>
      </c>
      <c r="J6495" t="s">
        <v>14039</v>
      </c>
      <c r="K6495" t="s">
        <v>14040</v>
      </c>
      <c r="L6495" t="s">
        <v>14041</v>
      </c>
      <c r="M6495" t="s">
        <v>14042</v>
      </c>
      <c r="N6495" t="s">
        <v>14043</v>
      </c>
      <c r="O6495" t="s">
        <v>14044</v>
      </c>
      <c r="P6495" t="s">
        <v>14045</v>
      </c>
      <c r="Q6495" t="s">
        <v>14046</v>
      </c>
    </row>
    <row r="6496" spans="1:17">
      <c r="A6496" t="s">
        <v>3091</v>
      </c>
      <c r="B6496" t="s">
        <v>21337</v>
      </c>
      <c r="C6496" t="s">
        <v>3092</v>
      </c>
      <c r="D6496" t="s">
        <v>3093</v>
      </c>
      <c r="E6496" t="s">
        <v>3094</v>
      </c>
      <c r="F6496" t="s">
        <v>3095</v>
      </c>
    </row>
    <row r="6497" spans="1:11">
      <c r="A6497" t="s">
        <v>5991</v>
      </c>
      <c r="B6497" t="s">
        <v>21454</v>
      </c>
      <c r="C6497" t="s">
        <v>2947</v>
      </c>
      <c r="D6497" t="s">
        <v>2948</v>
      </c>
      <c r="E6497" t="s">
        <v>2949</v>
      </c>
      <c r="F6497" t="s">
        <v>2950</v>
      </c>
    </row>
    <row r="6498" spans="1:11">
      <c r="A6498" t="s">
        <v>4250</v>
      </c>
      <c r="B6498" t="s">
        <v>21325</v>
      </c>
      <c r="C6498" t="s">
        <v>4251</v>
      </c>
      <c r="E6498" t="s">
        <v>3315</v>
      </c>
    </row>
    <row r="6499" spans="1:11">
      <c r="A6499" t="s">
        <v>20087</v>
      </c>
      <c r="B6499" t="s">
        <v>21335</v>
      </c>
      <c r="C6499" t="s">
        <v>20088</v>
      </c>
      <c r="E6499" t="s">
        <v>18300</v>
      </c>
    </row>
    <row r="6500" spans="1:11">
      <c r="A6500" t="s">
        <v>2603</v>
      </c>
      <c r="B6500" t="s">
        <v>21336</v>
      </c>
      <c r="C6500" t="s">
        <v>2604</v>
      </c>
      <c r="E6500" t="s">
        <v>2605</v>
      </c>
    </row>
    <row r="6501" spans="1:11">
      <c r="A6501" t="s">
        <v>7926</v>
      </c>
      <c r="B6501" t="s">
        <v>21519</v>
      </c>
      <c r="C6501" t="s">
        <v>7927</v>
      </c>
      <c r="E6501" t="s">
        <v>7928</v>
      </c>
    </row>
    <row r="6502" spans="1:11">
      <c r="A6502" t="s">
        <v>12731</v>
      </c>
      <c r="B6502" t="s">
        <v>21618</v>
      </c>
      <c r="C6502" t="s">
        <v>12732</v>
      </c>
      <c r="E6502" t="s">
        <v>12695</v>
      </c>
    </row>
    <row r="6503" spans="1:11">
      <c r="A6503" t="s">
        <v>11281</v>
      </c>
      <c r="B6503" t="s">
        <v>21605</v>
      </c>
      <c r="C6503" t="s">
        <v>11282</v>
      </c>
      <c r="E6503" t="s">
        <v>11283</v>
      </c>
    </row>
    <row r="6504" spans="1:11">
      <c r="A6504" t="s">
        <v>7582</v>
      </c>
      <c r="B6504" t="s">
        <v>21507</v>
      </c>
      <c r="C6504" t="s">
        <v>3140</v>
      </c>
      <c r="D6504" t="s">
        <v>270</v>
      </c>
      <c r="E6504" t="s">
        <v>7583</v>
      </c>
      <c r="F6504" t="s">
        <v>1443</v>
      </c>
      <c r="G6504" t="s">
        <v>7584</v>
      </c>
      <c r="H6504" t="s">
        <v>7585</v>
      </c>
      <c r="I6504" t="s">
        <v>7586</v>
      </c>
      <c r="J6504" t="s">
        <v>7587</v>
      </c>
      <c r="K6504" t="s">
        <v>270</v>
      </c>
    </row>
    <row r="6505" spans="1:11">
      <c r="A6505" t="s">
        <v>3139</v>
      </c>
      <c r="B6505" t="s">
        <v>21325</v>
      </c>
      <c r="C6505" t="s">
        <v>3140</v>
      </c>
      <c r="D6505" t="s">
        <v>3141</v>
      </c>
      <c r="E6505" t="s">
        <v>3142</v>
      </c>
      <c r="F6505" t="s">
        <v>3143</v>
      </c>
    </row>
    <row r="6506" spans="1:11">
      <c r="A6506" t="s">
        <v>9851</v>
      </c>
      <c r="B6506" t="s">
        <v>21384</v>
      </c>
      <c r="C6506" t="s">
        <v>1708</v>
      </c>
      <c r="D6506" t="s">
        <v>73</v>
      </c>
      <c r="E6506" t="s">
        <v>1709</v>
      </c>
    </row>
    <row r="6507" spans="1:11">
      <c r="A6507" t="s">
        <v>11428</v>
      </c>
      <c r="B6507" t="s">
        <v>21612</v>
      </c>
      <c r="C6507" t="s">
        <v>1708</v>
      </c>
      <c r="D6507" t="s">
        <v>270</v>
      </c>
      <c r="E6507" t="s">
        <v>11429</v>
      </c>
    </row>
    <row r="6508" spans="1:11">
      <c r="A6508" t="s">
        <v>19822</v>
      </c>
      <c r="B6508" t="s">
        <v>21335</v>
      </c>
      <c r="C6508" t="s">
        <v>1708</v>
      </c>
      <c r="D6508" t="s">
        <v>2209</v>
      </c>
      <c r="E6508" t="s">
        <v>18260</v>
      </c>
    </row>
    <row r="6509" spans="1:11">
      <c r="A6509" t="s">
        <v>5954</v>
      </c>
      <c r="B6509" t="s">
        <v>21450</v>
      </c>
      <c r="C6509" t="s">
        <v>5955</v>
      </c>
      <c r="D6509" t="s">
        <v>22</v>
      </c>
      <c r="E6509" t="s">
        <v>5956</v>
      </c>
      <c r="F6509" t="s">
        <v>5957</v>
      </c>
    </row>
    <row r="6510" spans="1:11">
      <c r="A6510" t="s">
        <v>10735</v>
      </c>
      <c r="B6510" t="s">
        <v>21595</v>
      </c>
      <c r="C6510" t="s">
        <v>10736</v>
      </c>
      <c r="D6510" t="s">
        <v>270</v>
      </c>
      <c r="E6510" t="s">
        <v>10737</v>
      </c>
    </row>
    <row r="6511" spans="1:11">
      <c r="A6511" t="s">
        <v>7070</v>
      </c>
      <c r="B6511" t="s">
        <v>21497</v>
      </c>
      <c r="C6511" t="s">
        <v>7071</v>
      </c>
      <c r="E6511" t="s">
        <v>7050</v>
      </c>
      <c r="F6511" t="s">
        <v>3079</v>
      </c>
    </row>
    <row r="6512" spans="1:11">
      <c r="A6512" t="s">
        <v>7769</v>
      </c>
      <c r="B6512" t="s">
        <v>21519</v>
      </c>
      <c r="C6512" t="s">
        <v>7071</v>
      </c>
      <c r="E6512" t="s">
        <v>7770</v>
      </c>
      <c r="F6512" t="s">
        <v>7771</v>
      </c>
    </row>
    <row r="6513" spans="1:8">
      <c r="A6513" t="s">
        <v>7785</v>
      </c>
      <c r="B6513" t="s">
        <v>21519</v>
      </c>
      <c r="C6513" t="s">
        <v>7786</v>
      </c>
      <c r="E6513" t="s">
        <v>7787</v>
      </c>
    </row>
    <row r="6514" spans="1:8">
      <c r="A6514" t="s">
        <v>9748</v>
      </c>
      <c r="B6514" t="s">
        <v>21568</v>
      </c>
      <c r="C6514" t="s">
        <v>7786</v>
      </c>
      <c r="D6514" t="s">
        <v>1855</v>
      </c>
      <c r="E6514" t="s">
        <v>9749</v>
      </c>
      <c r="F6514" t="s">
        <v>9750</v>
      </c>
      <c r="G6514" t="s">
        <v>507</v>
      </c>
      <c r="H6514" t="s">
        <v>508</v>
      </c>
    </row>
    <row r="6515" spans="1:8">
      <c r="A6515" t="s">
        <v>3076</v>
      </c>
      <c r="B6515" t="s">
        <v>21648</v>
      </c>
      <c r="C6515" t="s">
        <v>3077</v>
      </c>
      <c r="E6515" t="s">
        <v>3078</v>
      </c>
      <c r="F6515" t="s">
        <v>3079</v>
      </c>
    </row>
    <row r="6516" spans="1:8">
      <c r="A6516" t="s">
        <v>6105</v>
      </c>
      <c r="B6516" t="s">
        <v>21451</v>
      </c>
      <c r="C6516" t="s">
        <v>6106</v>
      </c>
      <c r="E6516" t="s">
        <v>3157</v>
      </c>
    </row>
    <row r="6517" spans="1:8">
      <c r="A6517" t="s">
        <v>4123</v>
      </c>
      <c r="B6517" t="s">
        <v>21325</v>
      </c>
      <c r="C6517" t="s">
        <v>4124</v>
      </c>
      <c r="E6517" t="s">
        <v>4125</v>
      </c>
    </row>
    <row r="6518" spans="1:8">
      <c r="A6518" t="s">
        <v>540</v>
      </c>
      <c r="B6518" t="s">
        <v>21330</v>
      </c>
      <c r="C6518" t="s">
        <v>541</v>
      </c>
      <c r="E6518" t="s">
        <v>114</v>
      </c>
    </row>
    <row r="6519" spans="1:8">
      <c r="A6519" t="s">
        <v>4049</v>
      </c>
      <c r="B6519" t="s">
        <v>21325</v>
      </c>
      <c r="C6519" t="s">
        <v>4050</v>
      </c>
      <c r="E6519" t="s">
        <v>4051</v>
      </c>
    </row>
    <row r="6520" spans="1:8">
      <c r="A6520" t="s">
        <v>18301</v>
      </c>
      <c r="B6520" t="s">
        <v>21335</v>
      </c>
      <c r="C6520" t="s">
        <v>18302</v>
      </c>
      <c r="E6520" t="s">
        <v>18303</v>
      </c>
    </row>
    <row r="6521" spans="1:8">
      <c r="A6521" t="s">
        <v>6074</v>
      </c>
      <c r="B6521" t="s">
        <v>21451</v>
      </c>
      <c r="C6521" t="s">
        <v>6075</v>
      </c>
      <c r="E6521" t="s">
        <v>3157</v>
      </c>
    </row>
    <row r="6522" spans="1:8">
      <c r="A6522" t="s">
        <v>6906</v>
      </c>
      <c r="B6522" t="s">
        <v>21327</v>
      </c>
      <c r="C6522" t="s">
        <v>6075</v>
      </c>
      <c r="D6522" t="s">
        <v>1458</v>
      </c>
      <c r="E6522" t="s">
        <v>6907</v>
      </c>
      <c r="F6522" t="s">
        <v>6908</v>
      </c>
    </row>
    <row r="6523" spans="1:8">
      <c r="A6523" t="s">
        <v>8149</v>
      </c>
      <c r="B6523" t="s">
        <v>21532</v>
      </c>
      <c r="C6523" t="s">
        <v>6075</v>
      </c>
      <c r="D6523" t="s">
        <v>1458</v>
      </c>
      <c r="E6523" t="s">
        <v>8150</v>
      </c>
      <c r="F6523" t="s">
        <v>6908</v>
      </c>
    </row>
    <row r="6524" spans="1:8">
      <c r="A6524" t="s">
        <v>6719</v>
      </c>
      <c r="B6524" t="s">
        <v>21327</v>
      </c>
      <c r="C6524" t="s">
        <v>6720</v>
      </c>
      <c r="E6524" t="s">
        <v>6721</v>
      </c>
    </row>
    <row r="6525" spans="1:8">
      <c r="A6525" t="s">
        <v>3752</v>
      </c>
      <c r="B6525" t="s">
        <v>21325</v>
      </c>
      <c r="C6525" t="s">
        <v>3753</v>
      </c>
      <c r="D6525" t="s">
        <v>2436</v>
      </c>
      <c r="E6525" t="s">
        <v>3754</v>
      </c>
      <c r="F6525" t="s">
        <v>3755</v>
      </c>
    </row>
    <row r="6526" spans="1:8">
      <c r="A6526" t="s">
        <v>7803</v>
      </c>
      <c r="B6526" t="s">
        <v>21519</v>
      </c>
      <c r="C6526" t="s">
        <v>3753</v>
      </c>
      <c r="E6526" t="s">
        <v>7804</v>
      </c>
    </row>
    <row r="6527" spans="1:8">
      <c r="A6527" t="s">
        <v>12720</v>
      </c>
      <c r="B6527" t="s">
        <v>21618</v>
      </c>
      <c r="C6527" t="s">
        <v>3753</v>
      </c>
      <c r="E6527" t="s">
        <v>12695</v>
      </c>
    </row>
    <row r="6528" spans="1:8">
      <c r="A6528" t="s">
        <v>6337</v>
      </c>
      <c r="B6528" t="s">
        <v>21451</v>
      </c>
      <c r="C6528" t="s">
        <v>6338</v>
      </c>
      <c r="D6528" t="s">
        <v>2436</v>
      </c>
      <c r="E6528" t="s">
        <v>3754</v>
      </c>
      <c r="F6528" t="s">
        <v>3755</v>
      </c>
    </row>
    <row r="6529" spans="1:6">
      <c r="A6529" t="s">
        <v>7902</v>
      </c>
      <c r="B6529" t="s">
        <v>21519</v>
      </c>
      <c r="C6529" t="s">
        <v>6338</v>
      </c>
      <c r="E6529" t="s">
        <v>7903</v>
      </c>
      <c r="F6529" t="s">
        <v>7904</v>
      </c>
    </row>
    <row r="6530" spans="1:6">
      <c r="A6530" t="s">
        <v>1091</v>
      </c>
      <c r="B6530" t="s">
        <v>21330</v>
      </c>
      <c r="C6530" t="s">
        <v>1092</v>
      </c>
      <c r="D6530" t="s">
        <v>1093</v>
      </c>
      <c r="E6530" t="s">
        <v>1094</v>
      </c>
      <c r="F6530" t="s">
        <v>1095</v>
      </c>
    </row>
    <row r="6531" spans="1:6">
      <c r="A6531" t="s">
        <v>6815</v>
      </c>
      <c r="B6531" t="s">
        <v>21327</v>
      </c>
      <c r="C6531" t="s">
        <v>6816</v>
      </c>
      <c r="E6531" t="s">
        <v>6817</v>
      </c>
      <c r="F6531" t="s">
        <v>6818</v>
      </c>
    </row>
    <row r="6532" spans="1:6">
      <c r="A6532" t="s">
        <v>10944</v>
      </c>
      <c r="B6532" t="s">
        <v>21601</v>
      </c>
      <c r="C6532" t="s">
        <v>6816</v>
      </c>
      <c r="D6532" t="s">
        <v>10945</v>
      </c>
      <c r="E6532" t="s">
        <v>10946</v>
      </c>
      <c r="F6532" t="s">
        <v>10947</v>
      </c>
    </row>
    <row r="6533" spans="1:6">
      <c r="A6533" t="s">
        <v>395</v>
      </c>
      <c r="B6533" t="s">
        <v>21381</v>
      </c>
      <c r="C6533" t="s">
        <v>396</v>
      </c>
      <c r="D6533" t="s">
        <v>73</v>
      </c>
      <c r="E6533" t="s">
        <v>397</v>
      </c>
      <c r="F6533" t="s">
        <v>398</v>
      </c>
    </row>
    <row r="6534" spans="1:6">
      <c r="A6534" t="s">
        <v>20123</v>
      </c>
      <c r="B6534" t="s">
        <v>21335</v>
      </c>
      <c r="C6534" t="s">
        <v>20124</v>
      </c>
      <c r="E6534" t="s">
        <v>9647</v>
      </c>
    </row>
    <row r="6535" spans="1:6">
      <c r="A6535" t="s">
        <v>4105</v>
      </c>
      <c r="B6535" t="s">
        <v>21325</v>
      </c>
      <c r="C6535" t="s">
        <v>4106</v>
      </c>
      <c r="E6535" t="s">
        <v>3950</v>
      </c>
    </row>
    <row r="6536" spans="1:6">
      <c r="A6536" t="s">
        <v>9751</v>
      </c>
      <c r="B6536" t="s">
        <v>21568</v>
      </c>
      <c r="C6536" t="s">
        <v>4106</v>
      </c>
      <c r="D6536" t="s">
        <v>1855</v>
      </c>
      <c r="E6536" t="s">
        <v>9752</v>
      </c>
      <c r="F6536" t="s">
        <v>9753</v>
      </c>
    </row>
    <row r="6537" spans="1:6">
      <c r="A6537" t="s">
        <v>0</v>
      </c>
      <c r="B6537" t="s">
        <v>21338</v>
      </c>
      <c r="C6537" t="s">
        <v>1</v>
      </c>
      <c r="D6537" t="s">
        <v>2</v>
      </c>
      <c r="E6537" t="s">
        <v>3</v>
      </c>
    </row>
    <row r="6538" spans="1:6">
      <c r="A6538" t="s">
        <v>5272</v>
      </c>
      <c r="B6538" t="s">
        <v>21326</v>
      </c>
      <c r="C6538" t="s">
        <v>1</v>
      </c>
      <c r="E6538" t="s">
        <v>5273</v>
      </c>
    </row>
    <row r="6539" spans="1:6">
      <c r="A6539" t="s">
        <v>5862</v>
      </c>
      <c r="B6539" t="s">
        <v>21433</v>
      </c>
      <c r="C6539" t="s">
        <v>1</v>
      </c>
      <c r="D6539" t="s">
        <v>38</v>
      </c>
      <c r="E6539" t="s">
        <v>39</v>
      </c>
      <c r="F6539" t="s">
        <v>5863</v>
      </c>
    </row>
    <row r="6540" spans="1:6">
      <c r="A6540" t="s">
        <v>19244</v>
      </c>
      <c r="B6540" t="s">
        <v>21335</v>
      </c>
      <c r="C6540" t="s">
        <v>1</v>
      </c>
      <c r="E6540" t="s">
        <v>1423</v>
      </c>
    </row>
    <row r="6541" spans="1:6">
      <c r="A6541" t="s">
        <v>12715</v>
      </c>
      <c r="B6541" t="s">
        <v>21621</v>
      </c>
      <c r="C6541" t="s">
        <v>12716</v>
      </c>
      <c r="D6541" t="s">
        <v>12717</v>
      </c>
      <c r="E6541" t="s">
        <v>12718</v>
      </c>
      <c r="F6541" t="s">
        <v>12719</v>
      </c>
    </row>
    <row r="6542" spans="1:6">
      <c r="A6542" t="s">
        <v>6852</v>
      </c>
      <c r="B6542" t="s">
        <v>21327</v>
      </c>
      <c r="C6542" t="s">
        <v>6853</v>
      </c>
      <c r="E6542" t="s">
        <v>6755</v>
      </c>
    </row>
    <row r="6543" spans="1:6">
      <c r="A6543" t="s">
        <v>5533</v>
      </c>
      <c r="B6543" t="s">
        <v>21326</v>
      </c>
      <c r="C6543" t="s">
        <v>5534</v>
      </c>
      <c r="E6543" t="s">
        <v>5535</v>
      </c>
    </row>
    <row r="6544" spans="1:6">
      <c r="A6544" t="s">
        <v>11830</v>
      </c>
      <c r="B6544" t="s">
        <v>21332</v>
      </c>
      <c r="C6544" t="s">
        <v>5534</v>
      </c>
      <c r="E6544" t="s">
        <v>11678</v>
      </c>
    </row>
    <row r="6545" spans="1:6">
      <c r="A6545" t="s">
        <v>3907</v>
      </c>
      <c r="B6545" t="s">
        <v>21325</v>
      </c>
      <c r="C6545" t="s">
        <v>3908</v>
      </c>
      <c r="E6545" t="s">
        <v>3909</v>
      </c>
    </row>
    <row r="6546" spans="1:6">
      <c r="A6546" t="s">
        <v>3833</v>
      </c>
      <c r="B6546" t="s">
        <v>21325</v>
      </c>
      <c r="C6546" t="s">
        <v>3834</v>
      </c>
      <c r="E6546" t="s">
        <v>3835</v>
      </c>
    </row>
    <row r="6547" spans="1:6">
      <c r="A6547" t="s">
        <v>8151</v>
      </c>
      <c r="B6547" t="s">
        <v>21532</v>
      </c>
      <c r="C6547" t="s">
        <v>8152</v>
      </c>
      <c r="E6547" t="s">
        <v>8153</v>
      </c>
    </row>
    <row r="6548" spans="1:6">
      <c r="A6548" t="s">
        <v>11766</v>
      </c>
      <c r="B6548" t="s">
        <v>21332</v>
      </c>
      <c r="C6548" t="s">
        <v>11767</v>
      </c>
      <c r="E6548" t="s">
        <v>11678</v>
      </c>
    </row>
    <row r="6549" spans="1:6">
      <c r="A6549" t="s">
        <v>18076</v>
      </c>
      <c r="B6549" t="s">
        <v>21334</v>
      </c>
      <c r="C6549" t="s">
        <v>11767</v>
      </c>
      <c r="D6549" t="s">
        <v>18077</v>
      </c>
      <c r="E6549" t="s">
        <v>18078</v>
      </c>
    </row>
    <row r="6550" spans="1:6">
      <c r="A6550" t="s">
        <v>5004</v>
      </c>
      <c r="B6550" t="s">
        <v>21401</v>
      </c>
      <c r="C6550" t="s">
        <v>5005</v>
      </c>
      <c r="E6550" t="s">
        <v>5006</v>
      </c>
    </row>
    <row r="6551" spans="1:6">
      <c r="A6551" t="s">
        <v>11676</v>
      </c>
      <c r="B6551" t="s">
        <v>21332</v>
      </c>
      <c r="C6551" t="s">
        <v>11677</v>
      </c>
      <c r="E6551" t="s">
        <v>11678</v>
      </c>
    </row>
    <row r="6552" spans="1:6">
      <c r="A6552" t="s">
        <v>4031</v>
      </c>
      <c r="B6552" t="s">
        <v>21325</v>
      </c>
      <c r="C6552" t="s">
        <v>3338</v>
      </c>
      <c r="E6552" t="s">
        <v>3131</v>
      </c>
    </row>
    <row r="6553" spans="1:6">
      <c r="A6553" t="s">
        <v>14099</v>
      </c>
      <c r="B6553" t="s">
        <v>21635</v>
      </c>
      <c r="C6553" t="s">
        <v>3338</v>
      </c>
      <c r="D6553" t="s">
        <v>2</v>
      </c>
      <c r="E6553" t="s">
        <v>3339</v>
      </c>
    </row>
    <row r="6554" spans="1:6">
      <c r="A6554" t="s">
        <v>3759</v>
      </c>
      <c r="B6554" t="s">
        <v>21325</v>
      </c>
      <c r="C6554" t="s">
        <v>3760</v>
      </c>
      <c r="E6554" t="s">
        <v>3160</v>
      </c>
    </row>
    <row r="6555" spans="1:6">
      <c r="A6555" t="s">
        <v>7123</v>
      </c>
      <c r="B6555" t="s">
        <v>21500</v>
      </c>
      <c r="C6555" t="s">
        <v>7124</v>
      </c>
      <c r="E6555" t="s">
        <v>7125</v>
      </c>
    </row>
    <row r="6556" spans="1:6">
      <c r="A6556" t="s">
        <v>3668</v>
      </c>
      <c r="B6556" t="s">
        <v>21325</v>
      </c>
      <c r="C6556" t="s">
        <v>372</v>
      </c>
      <c r="E6556" t="s">
        <v>3669</v>
      </c>
    </row>
    <row r="6557" spans="1:6">
      <c r="A6557" t="s">
        <v>3965</v>
      </c>
      <c r="B6557" t="s">
        <v>21325</v>
      </c>
      <c r="C6557" t="s">
        <v>372</v>
      </c>
      <c r="E6557" t="s">
        <v>3966</v>
      </c>
      <c r="F6557" t="s">
        <v>3967</v>
      </c>
    </row>
    <row r="6558" spans="1:6">
      <c r="A6558" t="s">
        <v>6813</v>
      </c>
      <c r="B6558" t="s">
        <v>21327</v>
      </c>
      <c r="C6558" t="s">
        <v>372</v>
      </c>
      <c r="E6558" t="s">
        <v>6814</v>
      </c>
    </row>
    <row r="6559" spans="1:6">
      <c r="A6559" t="s">
        <v>371</v>
      </c>
      <c r="B6559" t="s">
        <v>21346</v>
      </c>
      <c r="C6559" t="s">
        <v>372</v>
      </c>
      <c r="D6559" t="s">
        <v>319</v>
      </c>
      <c r="E6559" t="s">
        <v>373</v>
      </c>
      <c r="F6559" t="s">
        <v>374</v>
      </c>
    </row>
    <row r="6560" spans="1:6">
      <c r="A6560" t="s">
        <v>1879</v>
      </c>
      <c r="B6560" t="s">
        <v>21330</v>
      </c>
      <c r="C6560" t="s">
        <v>1880</v>
      </c>
      <c r="E6560" t="s">
        <v>1881</v>
      </c>
    </row>
    <row r="6561" spans="1:8">
      <c r="A6561" t="s">
        <v>4897</v>
      </c>
      <c r="B6561" t="s">
        <v>21401</v>
      </c>
      <c r="C6561" t="s">
        <v>4898</v>
      </c>
      <c r="D6561" t="s">
        <v>4864</v>
      </c>
      <c r="E6561" t="s">
        <v>4899</v>
      </c>
    </row>
    <row r="6562" spans="1:8">
      <c r="A6562" t="s">
        <v>19901</v>
      </c>
      <c r="B6562" t="s">
        <v>21335</v>
      </c>
      <c r="C6562" t="s">
        <v>19902</v>
      </c>
      <c r="E6562" t="s">
        <v>1100</v>
      </c>
    </row>
    <row r="6563" spans="1:8">
      <c r="A6563" t="s">
        <v>20753</v>
      </c>
      <c r="B6563" t="s">
        <v>21354</v>
      </c>
      <c r="C6563" t="s">
        <v>5563</v>
      </c>
      <c r="D6563" t="s">
        <v>270</v>
      </c>
      <c r="E6563" t="s">
        <v>6636</v>
      </c>
      <c r="F6563" t="s">
        <v>6637</v>
      </c>
    </row>
    <row r="6564" spans="1:8">
      <c r="A6564" t="s">
        <v>5562</v>
      </c>
      <c r="B6564" t="s">
        <v>21417</v>
      </c>
      <c r="C6564" t="s">
        <v>5563</v>
      </c>
      <c r="D6564" t="s">
        <v>270</v>
      </c>
      <c r="E6564" t="s">
        <v>5564</v>
      </c>
      <c r="F6564" t="s">
        <v>5565</v>
      </c>
    </row>
    <row r="6565" spans="1:8">
      <c r="A6565" t="s">
        <v>5566</v>
      </c>
      <c r="B6565" t="s">
        <v>21417</v>
      </c>
      <c r="C6565" t="s">
        <v>5563</v>
      </c>
      <c r="D6565" t="s">
        <v>270</v>
      </c>
      <c r="E6565" t="s">
        <v>3292</v>
      </c>
      <c r="F6565" t="s">
        <v>5565</v>
      </c>
    </row>
    <row r="6566" spans="1:8">
      <c r="A6566" t="s">
        <v>6835</v>
      </c>
      <c r="B6566" t="s">
        <v>21327</v>
      </c>
      <c r="C6566" t="s">
        <v>5563</v>
      </c>
      <c r="E6566" t="s">
        <v>6836</v>
      </c>
    </row>
    <row r="6567" spans="1:8">
      <c r="A6567" t="s">
        <v>9760</v>
      </c>
      <c r="B6567" t="s">
        <v>21568</v>
      </c>
      <c r="C6567" t="s">
        <v>5563</v>
      </c>
      <c r="D6567" t="s">
        <v>1855</v>
      </c>
      <c r="E6567" t="s">
        <v>9761</v>
      </c>
    </row>
    <row r="6568" spans="1:8">
      <c r="A6568" t="s">
        <v>10062</v>
      </c>
      <c r="B6568" t="s">
        <v>21583</v>
      </c>
      <c r="C6568" t="s">
        <v>5563</v>
      </c>
      <c r="E6568" t="s">
        <v>10063</v>
      </c>
    </row>
    <row r="6569" spans="1:8">
      <c r="A6569" t="s">
        <v>18125</v>
      </c>
      <c r="B6569" t="s">
        <v>21334</v>
      </c>
      <c r="C6569" t="s">
        <v>5563</v>
      </c>
      <c r="D6569" t="s">
        <v>18126</v>
      </c>
      <c r="E6569" t="s">
        <v>17945</v>
      </c>
    </row>
    <row r="6570" spans="1:8">
      <c r="A6570" t="s">
        <v>6880</v>
      </c>
      <c r="B6570" t="s">
        <v>21327</v>
      </c>
      <c r="C6570" t="s">
        <v>6881</v>
      </c>
      <c r="D6570" t="s">
        <v>270</v>
      </c>
      <c r="E6570" t="s">
        <v>6882</v>
      </c>
      <c r="F6570" t="s">
        <v>6883</v>
      </c>
    </row>
    <row r="6571" spans="1:8">
      <c r="A6571" t="s">
        <v>13244</v>
      </c>
      <c r="B6571" t="s">
        <v>21628</v>
      </c>
      <c r="C6571" t="s">
        <v>6881</v>
      </c>
      <c r="D6571" t="s">
        <v>13245</v>
      </c>
      <c r="E6571" t="s">
        <v>13246</v>
      </c>
      <c r="F6571" t="s">
        <v>13247</v>
      </c>
      <c r="G6571" t="s">
        <v>13248</v>
      </c>
      <c r="H6571" t="s">
        <v>13249</v>
      </c>
    </row>
    <row r="6572" spans="1:8">
      <c r="A6572" t="s">
        <v>6798</v>
      </c>
      <c r="B6572" t="s">
        <v>21327</v>
      </c>
      <c r="C6572" t="s">
        <v>2911</v>
      </c>
      <c r="E6572" t="s">
        <v>6799</v>
      </c>
    </row>
    <row r="6573" spans="1:8">
      <c r="A6573" t="s">
        <v>9324</v>
      </c>
      <c r="B6573" t="s">
        <v>21329</v>
      </c>
      <c r="C6573" t="s">
        <v>2911</v>
      </c>
      <c r="D6573" t="s">
        <v>270</v>
      </c>
      <c r="E6573" t="s">
        <v>9325</v>
      </c>
      <c r="F6573" t="s">
        <v>9326</v>
      </c>
    </row>
    <row r="6574" spans="1:8">
      <c r="A6574" t="s">
        <v>13177</v>
      </c>
      <c r="B6574" t="s">
        <v>21628</v>
      </c>
      <c r="C6574" t="s">
        <v>2911</v>
      </c>
      <c r="D6574" t="s">
        <v>13178</v>
      </c>
      <c r="E6574" t="s">
        <v>13179</v>
      </c>
      <c r="F6574" t="s">
        <v>13180</v>
      </c>
    </row>
    <row r="6575" spans="1:8">
      <c r="A6575" t="s">
        <v>14223</v>
      </c>
      <c r="B6575" t="s">
        <v>21333</v>
      </c>
      <c r="C6575" t="s">
        <v>2911</v>
      </c>
      <c r="D6575" t="s">
        <v>113</v>
      </c>
      <c r="E6575" t="s">
        <v>5818</v>
      </c>
    </row>
    <row r="6576" spans="1:8">
      <c r="A6576" t="s">
        <v>2910</v>
      </c>
      <c r="B6576" t="s">
        <v>21646</v>
      </c>
      <c r="C6576" t="s">
        <v>2911</v>
      </c>
      <c r="E6576" t="s">
        <v>2912</v>
      </c>
      <c r="F6576" t="s">
        <v>2913</v>
      </c>
    </row>
    <row r="6577" spans="1:6">
      <c r="A6577" t="s">
        <v>6791</v>
      </c>
      <c r="B6577" t="s">
        <v>21327</v>
      </c>
      <c r="C6577" t="s">
        <v>6792</v>
      </c>
      <c r="D6577" t="s">
        <v>3993</v>
      </c>
      <c r="E6577" t="s">
        <v>6793</v>
      </c>
    </row>
    <row r="6578" spans="1:6">
      <c r="A6578" t="s">
        <v>10793</v>
      </c>
      <c r="B6578" t="s">
        <v>21595</v>
      </c>
      <c r="C6578" t="s">
        <v>6792</v>
      </c>
      <c r="E6578" t="s">
        <v>10794</v>
      </c>
    </row>
    <row r="6579" spans="1:6">
      <c r="A6579" t="s">
        <v>7057</v>
      </c>
      <c r="B6579" t="s">
        <v>21497</v>
      </c>
      <c r="C6579" t="s">
        <v>7058</v>
      </c>
      <c r="E6579" t="s">
        <v>7059</v>
      </c>
      <c r="F6579" t="s">
        <v>7060</v>
      </c>
    </row>
    <row r="6580" spans="1:6">
      <c r="A6580" t="s">
        <v>11273</v>
      </c>
      <c r="B6580" t="s">
        <v>21605</v>
      </c>
      <c r="C6580" t="s">
        <v>11274</v>
      </c>
      <c r="E6580" t="s">
        <v>11275</v>
      </c>
    </row>
    <row r="6581" spans="1:6">
      <c r="A6581" t="s">
        <v>11612</v>
      </c>
      <c r="B6581" t="s">
        <v>21332</v>
      </c>
      <c r="C6581" t="s">
        <v>11274</v>
      </c>
      <c r="E6581" t="s">
        <v>11613</v>
      </c>
    </row>
    <row r="6582" spans="1:6">
      <c r="A6582" t="s">
        <v>6761</v>
      </c>
      <c r="B6582" t="s">
        <v>21327</v>
      </c>
      <c r="C6582" t="s">
        <v>6762</v>
      </c>
      <c r="D6582" t="s">
        <v>6763</v>
      </c>
      <c r="E6582" t="s">
        <v>6764</v>
      </c>
    </row>
    <row r="6583" spans="1:6">
      <c r="A6583" t="s">
        <v>7530</v>
      </c>
      <c r="B6583" t="s">
        <v>21507</v>
      </c>
      <c r="C6583" t="s">
        <v>6762</v>
      </c>
      <c r="D6583" t="s">
        <v>38</v>
      </c>
      <c r="E6583" t="s">
        <v>7531</v>
      </c>
      <c r="F6583" t="s">
        <v>7532</v>
      </c>
    </row>
    <row r="6584" spans="1:6">
      <c r="A6584" t="s">
        <v>6872</v>
      </c>
      <c r="B6584" t="s">
        <v>21495</v>
      </c>
      <c r="C6584" t="s">
        <v>340</v>
      </c>
      <c r="D6584" t="s">
        <v>319</v>
      </c>
      <c r="E6584" t="s">
        <v>354</v>
      </c>
    </row>
    <row r="6585" spans="1:6">
      <c r="A6585" t="s">
        <v>339</v>
      </c>
      <c r="B6585" t="s">
        <v>21346</v>
      </c>
      <c r="C6585" t="s">
        <v>340</v>
      </c>
      <c r="D6585" t="s">
        <v>319</v>
      </c>
      <c r="E6585" t="s">
        <v>341</v>
      </c>
    </row>
    <row r="6586" spans="1:6">
      <c r="A6586" t="s">
        <v>328</v>
      </c>
      <c r="B6586" t="s">
        <v>21346</v>
      </c>
      <c r="C6586" t="s">
        <v>329</v>
      </c>
      <c r="D6586" t="s">
        <v>319</v>
      </c>
      <c r="E6586" t="s">
        <v>330</v>
      </c>
      <c r="F6586" t="s">
        <v>331</v>
      </c>
    </row>
    <row r="6587" spans="1:6">
      <c r="A6587" t="s">
        <v>348</v>
      </c>
      <c r="B6587" t="s">
        <v>21346</v>
      </c>
      <c r="C6587" t="s">
        <v>349</v>
      </c>
      <c r="D6587" t="s">
        <v>319</v>
      </c>
      <c r="E6587" t="s">
        <v>350</v>
      </c>
      <c r="F6587" t="s">
        <v>331</v>
      </c>
    </row>
    <row r="6588" spans="1:6">
      <c r="A6588" t="s">
        <v>345</v>
      </c>
      <c r="B6588" t="s">
        <v>21346</v>
      </c>
      <c r="C6588" t="s">
        <v>346</v>
      </c>
      <c r="D6588" t="s">
        <v>319</v>
      </c>
      <c r="E6588" t="s">
        <v>347</v>
      </c>
      <c r="F6588" t="s">
        <v>331</v>
      </c>
    </row>
    <row r="6589" spans="1:6">
      <c r="A6589" t="s">
        <v>18523</v>
      </c>
      <c r="B6589" t="s">
        <v>21335</v>
      </c>
      <c r="C6589" t="s">
        <v>3379</v>
      </c>
      <c r="E6589" t="s">
        <v>18524</v>
      </c>
    </row>
    <row r="6590" spans="1:6">
      <c r="A6590" t="s">
        <v>18880</v>
      </c>
      <c r="B6590" t="s">
        <v>21335</v>
      </c>
      <c r="C6590" t="s">
        <v>3379</v>
      </c>
      <c r="E6590" t="s">
        <v>18300</v>
      </c>
    </row>
    <row r="6591" spans="1:6">
      <c r="A6591" t="s">
        <v>3378</v>
      </c>
      <c r="B6591" t="s">
        <v>21325</v>
      </c>
      <c r="C6591" t="s">
        <v>3379</v>
      </c>
      <c r="E6591" t="s">
        <v>3131</v>
      </c>
    </row>
    <row r="6592" spans="1:6">
      <c r="A6592" t="s">
        <v>12961</v>
      </c>
      <c r="B6592" t="s">
        <v>21628</v>
      </c>
      <c r="C6592" t="s">
        <v>12962</v>
      </c>
      <c r="E6592" t="s">
        <v>12963</v>
      </c>
    </row>
    <row r="6593" spans="1:6">
      <c r="A6593" t="s">
        <v>13029</v>
      </c>
      <c r="B6593" t="s">
        <v>21628</v>
      </c>
      <c r="C6593" t="s">
        <v>12962</v>
      </c>
      <c r="D6593" t="s">
        <v>13030</v>
      </c>
      <c r="E6593" t="s">
        <v>13031</v>
      </c>
      <c r="F6593" t="s">
        <v>13032</v>
      </c>
    </row>
    <row r="6594" spans="1:6">
      <c r="A6594" t="s">
        <v>4850</v>
      </c>
      <c r="B6594" t="s">
        <v>21401</v>
      </c>
      <c r="C6594" t="s">
        <v>4851</v>
      </c>
      <c r="D6594" t="s">
        <v>4852</v>
      </c>
      <c r="E6594" t="s">
        <v>4853</v>
      </c>
      <c r="F6594" t="s">
        <v>4854</v>
      </c>
    </row>
    <row r="6595" spans="1:6">
      <c r="A6595" t="s">
        <v>10030</v>
      </c>
      <c r="B6595" t="s">
        <v>21583</v>
      </c>
      <c r="C6595" t="s">
        <v>10031</v>
      </c>
      <c r="D6595" t="s">
        <v>2778</v>
      </c>
      <c r="E6595" t="s">
        <v>10032</v>
      </c>
    </row>
    <row r="6596" spans="1:6">
      <c r="A6596" t="s">
        <v>6406</v>
      </c>
      <c r="B6596" t="s">
        <v>21475</v>
      </c>
      <c r="C6596" t="s">
        <v>100</v>
      </c>
      <c r="D6596" t="s">
        <v>48</v>
      </c>
      <c r="E6596" t="s">
        <v>6407</v>
      </c>
    </row>
    <row r="6597" spans="1:6">
      <c r="A6597" t="s">
        <v>99</v>
      </c>
      <c r="B6597" t="s">
        <v>21414</v>
      </c>
      <c r="C6597" t="s">
        <v>100</v>
      </c>
      <c r="E6597" t="s">
        <v>71</v>
      </c>
    </row>
    <row r="6598" spans="1:6">
      <c r="A6598" t="s">
        <v>12903</v>
      </c>
      <c r="B6598" t="s">
        <v>21628</v>
      </c>
      <c r="C6598" t="s">
        <v>100</v>
      </c>
      <c r="D6598" t="s">
        <v>11616</v>
      </c>
      <c r="E6598" t="s">
        <v>12904</v>
      </c>
      <c r="F6598" t="s">
        <v>12905</v>
      </c>
    </row>
    <row r="6599" spans="1:6">
      <c r="A6599" t="s">
        <v>10058</v>
      </c>
      <c r="B6599" t="s">
        <v>21583</v>
      </c>
      <c r="C6599" t="s">
        <v>10059</v>
      </c>
      <c r="E6599" t="s">
        <v>10060</v>
      </c>
    </row>
    <row r="6600" spans="1:6">
      <c r="A6600" t="s">
        <v>10732</v>
      </c>
      <c r="B6600" t="s">
        <v>21598</v>
      </c>
      <c r="C6600" t="s">
        <v>10733</v>
      </c>
      <c r="E6600" t="s">
        <v>10734</v>
      </c>
    </row>
    <row r="6601" spans="1:6">
      <c r="A6601" t="s">
        <v>13921</v>
      </c>
      <c r="B6601" t="s">
        <v>21628</v>
      </c>
      <c r="C6601" t="s">
        <v>13922</v>
      </c>
      <c r="E6601" t="s">
        <v>13923</v>
      </c>
      <c r="F6601" t="s">
        <v>13924</v>
      </c>
    </row>
    <row r="6602" spans="1:6">
      <c r="A6602" t="s">
        <v>521</v>
      </c>
      <c r="B6602" t="s">
        <v>21330</v>
      </c>
      <c r="C6602" t="s">
        <v>522</v>
      </c>
      <c r="E6602" t="s">
        <v>114</v>
      </c>
    </row>
    <row r="6603" spans="1:6">
      <c r="A6603" t="s">
        <v>10022</v>
      </c>
      <c r="B6603" t="s">
        <v>21577</v>
      </c>
      <c r="C6603" t="s">
        <v>522</v>
      </c>
      <c r="E6603" t="s">
        <v>10023</v>
      </c>
    </row>
    <row r="6604" spans="1:6">
      <c r="A6604" t="s">
        <v>17901</v>
      </c>
      <c r="B6604" t="s">
        <v>21334</v>
      </c>
      <c r="C6604" t="s">
        <v>522</v>
      </c>
      <c r="E6604" t="s">
        <v>17902</v>
      </c>
    </row>
    <row r="6605" spans="1:6">
      <c r="A6605" t="s">
        <v>6381</v>
      </c>
      <c r="B6605" t="s">
        <v>21476</v>
      </c>
      <c r="C6605" t="s">
        <v>6382</v>
      </c>
      <c r="D6605" t="s">
        <v>270</v>
      </c>
      <c r="E6605" t="s">
        <v>6383</v>
      </c>
    </row>
    <row r="6606" spans="1:6">
      <c r="A6606" t="s">
        <v>9042</v>
      </c>
      <c r="B6606" t="s">
        <v>21329</v>
      </c>
      <c r="C6606" t="s">
        <v>6382</v>
      </c>
      <c r="D6606" t="s">
        <v>270</v>
      </c>
      <c r="E6606" t="s">
        <v>9043</v>
      </c>
    </row>
    <row r="6607" spans="1:6">
      <c r="A6607" t="s">
        <v>19481</v>
      </c>
      <c r="B6607" t="s">
        <v>21335</v>
      </c>
      <c r="C6607" t="s">
        <v>6382</v>
      </c>
      <c r="E6607" t="s">
        <v>18345</v>
      </c>
    </row>
    <row r="6608" spans="1:6">
      <c r="A6608" t="s">
        <v>6638</v>
      </c>
      <c r="B6608" t="s">
        <v>21487</v>
      </c>
      <c r="C6608" t="s">
        <v>6639</v>
      </c>
      <c r="E6608" t="s">
        <v>6635</v>
      </c>
    </row>
    <row r="6609" spans="1:8">
      <c r="A6609" t="s">
        <v>6633</v>
      </c>
      <c r="B6609" t="s">
        <v>21486</v>
      </c>
      <c r="C6609" t="s">
        <v>6634</v>
      </c>
      <c r="E6609" t="s">
        <v>6635</v>
      </c>
    </row>
    <row r="6610" spans="1:8">
      <c r="A6610" t="s">
        <v>6707</v>
      </c>
      <c r="B6610" t="s">
        <v>21486</v>
      </c>
      <c r="C6610" t="s">
        <v>6708</v>
      </c>
      <c r="E6610" t="s">
        <v>6635</v>
      </c>
    </row>
    <row r="6611" spans="1:8">
      <c r="A6611" t="s">
        <v>8286</v>
      </c>
      <c r="B6611" t="s">
        <v>21532</v>
      </c>
      <c r="C6611" t="s">
        <v>6708</v>
      </c>
      <c r="D6611" t="s">
        <v>73</v>
      </c>
      <c r="E6611" t="s">
        <v>8287</v>
      </c>
      <c r="F6611" t="s">
        <v>8288</v>
      </c>
    </row>
    <row r="6612" spans="1:8">
      <c r="A6612" t="s">
        <v>6704</v>
      </c>
      <c r="B6612" t="s">
        <v>21486</v>
      </c>
      <c r="C6612" t="s">
        <v>6705</v>
      </c>
      <c r="E6612" t="s">
        <v>6635</v>
      </c>
    </row>
    <row r="6613" spans="1:8">
      <c r="A6613" t="s">
        <v>6729</v>
      </c>
      <c r="B6613" t="s">
        <v>21327</v>
      </c>
      <c r="C6613" t="s">
        <v>6705</v>
      </c>
      <c r="E6613" t="s">
        <v>6730</v>
      </c>
    </row>
    <row r="6614" spans="1:8">
      <c r="A6614" t="s">
        <v>18574</v>
      </c>
      <c r="B6614" t="s">
        <v>21335</v>
      </c>
      <c r="C6614" t="s">
        <v>6705</v>
      </c>
      <c r="E6614" t="s">
        <v>18323</v>
      </c>
    </row>
    <row r="6615" spans="1:8">
      <c r="A6615" t="s">
        <v>6697</v>
      </c>
      <c r="B6615" t="s">
        <v>21486</v>
      </c>
      <c r="C6615" t="s">
        <v>6698</v>
      </c>
      <c r="E6615" t="s">
        <v>6635</v>
      </c>
    </row>
    <row r="6616" spans="1:8">
      <c r="A6616" t="s">
        <v>6691</v>
      </c>
      <c r="B6616" t="s">
        <v>21486</v>
      </c>
      <c r="C6616" t="s">
        <v>6692</v>
      </c>
      <c r="E6616" t="s">
        <v>6635</v>
      </c>
    </row>
    <row r="6617" spans="1:8">
      <c r="A6617" t="s">
        <v>13857</v>
      </c>
      <c r="B6617" t="s">
        <v>21628</v>
      </c>
      <c r="C6617" t="s">
        <v>6692</v>
      </c>
      <c r="D6617" t="s">
        <v>11616</v>
      </c>
      <c r="E6617" t="s">
        <v>12904</v>
      </c>
      <c r="F6617" t="s">
        <v>12905</v>
      </c>
    </row>
    <row r="6618" spans="1:8">
      <c r="A6618" t="s">
        <v>6684</v>
      </c>
      <c r="B6618" t="s">
        <v>21486</v>
      </c>
      <c r="C6618" t="s">
        <v>6685</v>
      </c>
      <c r="E6618" t="s">
        <v>6635</v>
      </c>
    </row>
    <row r="6619" spans="1:8">
      <c r="A6619" t="s">
        <v>20044</v>
      </c>
      <c r="B6619" t="s">
        <v>21335</v>
      </c>
      <c r="C6619" t="s">
        <v>6685</v>
      </c>
      <c r="E6619" t="s">
        <v>18252</v>
      </c>
    </row>
    <row r="6620" spans="1:8">
      <c r="A6620" t="s">
        <v>6682</v>
      </c>
      <c r="B6620" t="s">
        <v>21486</v>
      </c>
      <c r="C6620" t="s">
        <v>6683</v>
      </c>
      <c r="E6620" t="s">
        <v>6635</v>
      </c>
    </row>
    <row r="6621" spans="1:8">
      <c r="A6621" t="s">
        <v>3900</v>
      </c>
      <c r="B6621" t="s">
        <v>21325</v>
      </c>
      <c r="C6621" t="s">
        <v>3901</v>
      </c>
      <c r="E6621" t="s">
        <v>3902</v>
      </c>
    </row>
    <row r="6622" spans="1:8">
      <c r="A6622" t="s">
        <v>6675</v>
      </c>
      <c r="B6622" t="s">
        <v>21490</v>
      </c>
      <c r="C6622" t="s">
        <v>3901</v>
      </c>
      <c r="E6622" t="s">
        <v>6635</v>
      </c>
    </row>
    <row r="6623" spans="1:8">
      <c r="A6623" t="s">
        <v>7271</v>
      </c>
      <c r="B6623" t="s">
        <v>21502</v>
      </c>
      <c r="C6623" t="s">
        <v>7272</v>
      </c>
      <c r="D6623" t="s">
        <v>38</v>
      </c>
      <c r="E6623" t="s">
        <v>7273</v>
      </c>
      <c r="F6623" t="s">
        <v>7274</v>
      </c>
      <c r="G6623" t="s">
        <v>7275</v>
      </c>
      <c r="H6623" t="s">
        <v>7276</v>
      </c>
    </row>
    <row r="6624" spans="1:8">
      <c r="A6624" t="s">
        <v>7805</v>
      </c>
      <c r="B6624" t="s">
        <v>21519</v>
      </c>
      <c r="C6624" t="s">
        <v>7806</v>
      </c>
      <c r="E6624" t="s">
        <v>7807</v>
      </c>
      <c r="F6624" t="s">
        <v>7808</v>
      </c>
    </row>
    <row r="6625" spans="1:6">
      <c r="A6625" t="s">
        <v>3294</v>
      </c>
      <c r="B6625" t="s">
        <v>21325</v>
      </c>
      <c r="C6625" t="s">
        <v>3295</v>
      </c>
      <c r="E6625" t="s">
        <v>3131</v>
      </c>
    </row>
    <row r="6626" spans="1:6">
      <c r="A6626" t="s">
        <v>10646</v>
      </c>
      <c r="B6626" t="s">
        <v>21597</v>
      </c>
      <c r="C6626" t="s">
        <v>2846</v>
      </c>
      <c r="E6626" t="s">
        <v>2847</v>
      </c>
      <c r="F6626" t="s">
        <v>2848</v>
      </c>
    </row>
    <row r="6627" spans="1:6">
      <c r="A6627" t="s">
        <v>3645</v>
      </c>
      <c r="B6627" t="s">
        <v>21385</v>
      </c>
      <c r="C6627" t="s">
        <v>3646</v>
      </c>
      <c r="D6627" t="s">
        <v>3647</v>
      </c>
      <c r="E6627" t="s">
        <v>3648</v>
      </c>
    </row>
    <row r="6628" spans="1:6">
      <c r="A6628" t="s">
        <v>20775</v>
      </c>
      <c r="B6628" t="s">
        <v>21350</v>
      </c>
      <c r="C6628" t="s">
        <v>6671</v>
      </c>
      <c r="E6628" t="s">
        <v>20776</v>
      </c>
      <c r="F6628" t="s">
        <v>20777</v>
      </c>
    </row>
    <row r="6629" spans="1:6">
      <c r="A6629" t="s">
        <v>6670</v>
      </c>
      <c r="B6629" t="s">
        <v>21486</v>
      </c>
      <c r="C6629" t="s">
        <v>6671</v>
      </c>
      <c r="E6629" t="s">
        <v>6635</v>
      </c>
    </row>
    <row r="6630" spans="1:6">
      <c r="A6630" t="s">
        <v>6774</v>
      </c>
      <c r="B6630" t="s">
        <v>21327</v>
      </c>
      <c r="C6630" t="s">
        <v>6671</v>
      </c>
      <c r="D6630" t="s">
        <v>6775</v>
      </c>
      <c r="E6630" t="s">
        <v>6776</v>
      </c>
      <c r="F6630" t="s">
        <v>6777</v>
      </c>
    </row>
    <row r="6631" spans="1:6">
      <c r="A6631" t="s">
        <v>7618</v>
      </c>
      <c r="B6631" t="s">
        <v>21509</v>
      </c>
      <c r="C6631" t="s">
        <v>6671</v>
      </c>
      <c r="D6631" t="s">
        <v>7619</v>
      </c>
      <c r="E6631" t="s">
        <v>7620</v>
      </c>
    </row>
    <row r="6632" spans="1:6">
      <c r="A6632" t="s">
        <v>6794</v>
      </c>
      <c r="B6632" t="s">
        <v>21493</v>
      </c>
      <c r="C6632" t="s">
        <v>6795</v>
      </c>
      <c r="D6632" t="s">
        <v>6796</v>
      </c>
      <c r="E6632" t="s">
        <v>6797</v>
      </c>
    </row>
    <row r="6633" spans="1:6">
      <c r="A6633" t="s">
        <v>13967</v>
      </c>
      <c r="B6633" t="s">
        <v>21631</v>
      </c>
      <c r="C6633" t="s">
        <v>6795</v>
      </c>
      <c r="E6633" t="s">
        <v>13968</v>
      </c>
    </row>
    <row r="6634" spans="1:6">
      <c r="A6634" t="s">
        <v>20983</v>
      </c>
      <c r="B6634" t="s">
        <v>21350</v>
      </c>
      <c r="C6634" t="s">
        <v>3817</v>
      </c>
      <c r="E6634" t="s">
        <v>20984</v>
      </c>
    </row>
    <row r="6635" spans="1:6">
      <c r="A6635" t="s">
        <v>3816</v>
      </c>
      <c r="B6635" t="s">
        <v>21325</v>
      </c>
      <c r="C6635" t="s">
        <v>3817</v>
      </c>
      <c r="D6635" t="s">
        <v>3307</v>
      </c>
      <c r="E6635" t="s">
        <v>3818</v>
      </c>
    </row>
    <row r="6636" spans="1:6">
      <c r="A6636" t="s">
        <v>3737</v>
      </c>
      <c r="B6636" t="s">
        <v>21388</v>
      </c>
      <c r="C6636" t="s">
        <v>3738</v>
      </c>
      <c r="D6636" t="s">
        <v>3739</v>
      </c>
      <c r="E6636" t="s">
        <v>3740</v>
      </c>
    </row>
    <row r="6637" spans="1:6">
      <c r="A6637" t="s">
        <v>4732</v>
      </c>
      <c r="B6637" t="s">
        <v>21401</v>
      </c>
      <c r="C6637" t="s">
        <v>3738</v>
      </c>
      <c r="D6637" t="s">
        <v>4733</v>
      </c>
      <c r="E6637" t="s">
        <v>4734</v>
      </c>
      <c r="F6637" t="s">
        <v>4735</v>
      </c>
    </row>
    <row r="6638" spans="1:6">
      <c r="A6638" t="s">
        <v>6179</v>
      </c>
      <c r="B6638" t="s">
        <v>21451</v>
      </c>
      <c r="C6638" t="s">
        <v>3738</v>
      </c>
      <c r="E6638" t="s">
        <v>6180</v>
      </c>
    </row>
    <row r="6639" spans="1:6">
      <c r="A6639" t="s">
        <v>6850</v>
      </c>
      <c r="B6639" t="s">
        <v>21327</v>
      </c>
      <c r="C6639" t="s">
        <v>3738</v>
      </c>
      <c r="E6639" t="s">
        <v>6851</v>
      </c>
    </row>
    <row r="6640" spans="1:6">
      <c r="A6640" t="s">
        <v>18084</v>
      </c>
      <c r="B6640" t="s">
        <v>21334</v>
      </c>
      <c r="C6640" t="s">
        <v>3738</v>
      </c>
      <c r="D6640" t="s">
        <v>18085</v>
      </c>
      <c r="E6640" t="s">
        <v>18086</v>
      </c>
    </row>
    <row r="6641" spans="1:9">
      <c r="A6641" t="s">
        <v>7972</v>
      </c>
      <c r="B6641" t="s">
        <v>21524</v>
      </c>
      <c r="C6641" t="s">
        <v>7973</v>
      </c>
      <c r="D6641" t="s">
        <v>60</v>
      </c>
      <c r="E6641" t="s">
        <v>7974</v>
      </c>
    </row>
    <row r="6642" spans="1:9">
      <c r="A6642" t="s">
        <v>10005</v>
      </c>
      <c r="B6642" t="s">
        <v>21582</v>
      </c>
      <c r="C6642" t="s">
        <v>7973</v>
      </c>
      <c r="E6642" t="s">
        <v>10006</v>
      </c>
      <c r="F6642" t="s">
        <v>10007</v>
      </c>
    </row>
    <row r="6643" spans="1:9">
      <c r="A6643" t="s">
        <v>6654</v>
      </c>
      <c r="B6643" t="s">
        <v>21486</v>
      </c>
      <c r="C6643" t="s">
        <v>6655</v>
      </c>
      <c r="D6643" t="s">
        <v>4729</v>
      </c>
      <c r="E6643" t="s">
        <v>6656</v>
      </c>
      <c r="F6643">
        <v>1</v>
      </c>
      <c r="G6643" t="s">
        <v>6657</v>
      </c>
      <c r="H6643" t="s">
        <v>6658</v>
      </c>
      <c r="I6643" t="s">
        <v>6659</v>
      </c>
    </row>
    <row r="6644" spans="1:9">
      <c r="A6644" t="s">
        <v>20895</v>
      </c>
      <c r="B6644" t="s">
        <v>21350</v>
      </c>
      <c r="C6644" t="s">
        <v>10924</v>
      </c>
      <c r="E6644" t="s">
        <v>20896</v>
      </c>
    </row>
    <row r="6645" spans="1:9">
      <c r="A6645" t="s">
        <v>10923</v>
      </c>
      <c r="B6645" t="s">
        <v>21601</v>
      </c>
      <c r="C6645" t="s">
        <v>10924</v>
      </c>
      <c r="D6645" t="s">
        <v>10925</v>
      </c>
      <c r="E6645" t="s">
        <v>10926</v>
      </c>
      <c r="F6645" t="s">
        <v>10927</v>
      </c>
    </row>
    <row r="6646" spans="1:9">
      <c r="A6646" t="s">
        <v>11261</v>
      </c>
      <c r="B6646" t="s">
        <v>21605</v>
      </c>
      <c r="C6646" t="s">
        <v>11262</v>
      </c>
      <c r="E6646" t="s">
        <v>11186</v>
      </c>
    </row>
    <row r="6647" spans="1:9">
      <c r="A6647" t="s">
        <v>17973</v>
      </c>
      <c r="B6647" t="s">
        <v>21334</v>
      </c>
      <c r="C6647" t="s">
        <v>11262</v>
      </c>
      <c r="E6647" t="s">
        <v>17974</v>
      </c>
    </row>
    <row r="6648" spans="1:9">
      <c r="A6648" t="s">
        <v>20829</v>
      </c>
      <c r="B6648" t="s">
        <v>21350</v>
      </c>
      <c r="C6648" t="s">
        <v>6661</v>
      </c>
      <c r="D6648" t="s">
        <v>219</v>
      </c>
      <c r="E6648" t="s">
        <v>20830</v>
      </c>
      <c r="F6648" t="s">
        <v>7251</v>
      </c>
    </row>
    <row r="6649" spans="1:9">
      <c r="A6649" t="s">
        <v>6660</v>
      </c>
      <c r="B6649" t="s">
        <v>21486</v>
      </c>
      <c r="C6649" t="s">
        <v>6661</v>
      </c>
      <c r="E6649" t="s">
        <v>6662</v>
      </c>
      <c r="F6649" t="s">
        <v>6663</v>
      </c>
    </row>
    <row r="6650" spans="1:9">
      <c r="A6650" t="s">
        <v>7249</v>
      </c>
      <c r="B6650" t="s">
        <v>21500</v>
      </c>
      <c r="C6650" t="s">
        <v>6661</v>
      </c>
      <c r="D6650" t="s">
        <v>219</v>
      </c>
      <c r="E6650" t="s">
        <v>7250</v>
      </c>
      <c r="F6650" t="s">
        <v>7251</v>
      </c>
    </row>
    <row r="6651" spans="1:9">
      <c r="A6651" t="s">
        <v>10768</v>
      </c>
      <c r="B6651" t="s">
        <v>21595</v>
      </c>
      <c r="C6651" t="s">
        <v>6661</v>
      </c>
      <c r="E6651" t="s">
        <v>10769</v>
      </c>
    </row>
    <row r="6652" spans="1:9">
      <c r="A6652" t="s">
        <v>6787</v>
      </c>
      <c r="B6652" t="s">
        <v>21327</v>
      </c>
      <c r="C6652" t="s">
        <v>6788</v>
      </c>
      <c r="D6652" t="s">
        <v>1442</v>
      </c>
      <c r="E6652" t="s">
        <v>6789</v>
      </c>
      <c r="F6652" t="s">
        <v>6790</v>
      </c>
    </row>
    <row r="6653" spans="1:9">
      <c r="A6653" t="s">
        <v>20919</v>
      </c>
      <c r="B6653" t="s">
        <v>21354</v>
      </c>
      <c r="C6653" t="s">
        <v>6664</v>
      </c>
      <c r="E6653" t="s">
        <v>6665</v>
      </c>
    </row>
    <row r="6654" spans="1:9">
      <c r="A6654" t="s">
        <v>11547</v>
      </c>
      <c r="B6654" t="s">
        <v>21332</v>
      </c>
      <c r="C6654" t="s">
        <v>11548</v>
      </c>
      <c r="E6654" t="s">
        <v>11549</v>
      </c>
    </row>
    <row r="6655" spans="1:9">
      <c r="A6655" t="s">
        <v>3313</v>
      </c>
      <c r="B6655" t="s">
        <v>21325</v>
      </c>
      <c r="C6655" t="s">
        <v>3314</v>
      </c>
      <c r="E6655" t="s">
        <v>3315</v>
      </c>
    </row>
    <row r="6656" spans="1:9">
      <c r="A6656" t="s">
        <v>3219</v>
      </c>
      <c r="B6656" t="s">
        <v>21325</v>
      </c>
      <c r="C6656" t="s">
        <v>3220</v>
      </c>
      <c r="E6656" t="s">
        <v>3131</v>
      </c>
    </row>
    <row r="6657" spans="1:6">
      <c r="A6657" t="s">
        <v>7850</v>
      </c>
      <c r="B6657" t="s">
        <v>21519</v>
      </c>
      <c r="C6657" t="s">
        <v>7851</v>
      </c>
      <c r="E6657" t="s">
        <v>7852</v>
      </c>
    </row>
    <row r="6658" spans="1:6">
      <c r="A6658" t="s">
        <v>8146</v>
      </c>
      <c r="B6658" t="s">
        <v>21532</v>
      </c>
      <c r="C6658" t="s">
        <v>8147</v>
      </c>
      <c r="E6658" t="s">
        <v>8148</v>
      </c>
    </row>
    <row r="6659" spans="1:6">
      <c r="A6659" t="s">
        <v>10593</v>
      </c>
      <c r="B6659" t="s">
        <v>21598</v>
      </c>
      <c r="C6659" t="s">
        <v>8147</v>
      </c>
      <c r="D6659" t="s">
        <v>10594</v>
      </c>
      <c r="E6659" t="s">
        <v>10595</v>
      </c>
      <c r="F6659" t="s">
        <v>10596</v>
      </c>
    </row>
    <row r="6660" spans="1:6">
      <c r="A6660" t="s">
        <v>5455</v>
      </c>
      <c r="B6660" t="s">
        <v>21326</v>
      </c>
      <c r="C6660" t="s">
        <v>5456</v>
      </c>
      <c r="E6660" t="s">
        <v>5457</v>
      </c>
    </row>
    <row r="6661" spans="1:6">
      <c r="A6661" t="s">
        <v>11457</v>
      </c>
      <c r="B6661" t="s">
        <v>21332</v>
      </c>
      <c r="C6661" t="s">
        <v>5456</v>
      </c>
      <c r="E6661" t="s">
        <v>11458</v>
      </c>
    </row>
    <row r="6662" spans="1:6">
      <c r="A6662" t="s">
        <v>6056</v>
      </c>
      <c r="B6662" t="s">
        <v>21451</v>
      </c>
      <c r="C6662" t="s">
        <v>6057</v>
      </c>
      <c r="D6662" t="s">
        <v>6029</v>
      </c>
      <c r="E6662" t="s">
        <v>6030</v>
      </c>
    </row>
    <row r="6663" spans="1:6">
      <c r="A6663" t="s">
        <v>10816</v>
      </c>
      <c r="B6663" t="s">
        <v>21601</v>
      </c>
      <c r="C6663" t="s">
        <v>6057</v>
      </c>
      <c r="E6663" t="s">
        <v>10817</v>
      </c>
    </row>
    <row r="6664" spans="1:6">
      <c r="A6664" t="s">
        <v>18166</v>
      </c>
      <c r="B6664" t="s">
        <v>21334</v>
      </c>
      <c r="C6664" t="s">
        <v>18167</v>
      </c>
      <c r="D6664" t="s">
        <v>18168</v>
      </c>
      <c r="E6664" t="s">
        <v>18169</v>
      </c>
      <c r="F6664" t="s">
        <v>18170</v>
      </c>
    </row>
    <row r="6665" spans="1:6">
      <c r="A6665" t="s">
        <v>7820</v>
      </c>
      <c r="B6665" t="s">
        <v>21519</v>
      </c>
      <c r="C6665" t="s">
        <v>7821</v>
      </c>
      <c r="E6665" t="s">
        <v>7822</v>
      </c>
      <c r="F6665" t="s">
        <v>7823</v>
      </c>
    </row>
    <row r="6666" spans="1:6">
      <c r="A6666" t="s">
        <v>19099</v>
      </c>
      <c r="B6666" t="s">
        <v>21335</v>
      </c>
      <c r="C6666" t="s">
        <v>7821</v>
      </c>
      <c r="E6666" t="s">
        <v>19100</v>
      </c>
    </row>
    <row r="6667" spans="1:6">
      <c r="A6667" t="s">
        <v>10064</v>
      </c>
      <c r="B6667" t="s">
        <v>21583</v>
      </c>
      <c r="C6667" t="s">
        <v>10065</v>
      </c>
      <c r="E6667" t="s">
        <v>10066</v>
      </c>
    </row>
    <row r="6668" spans="1:6">
      <c r="A6668" t="s">
        <v>6740</v>
      </c>
      <c r="B6668" t="s">
        <v>21327</v>
      </c>
      <c r="C6668" t="s">
        <v>6741</v>
      </c>
      <c r="D6668" t="s">
        <v>73</v>
      </c>
      <c r="E6668" t="s">
        <v>6742</v>
      </c>
    </row>
    <row r="6669" spans="1:6">
      <c r="A6669" t="s">
        <v>19707</v>
      </c>
      <c r="B6669" t="s">
        <v>21335</v>
      </c>
      <c r="C6669" t="s">
        <v>6741</v>
      </c>
      <c r="D6669" t="s">
        <v>2209</v>
      </c>
      <c r="E6669" t="s">
        <v>18260</v>
      </c>
    </row>
    <row r="6670" spans="1:6">
      <c r="A6670" t="s">
        <v>4651</v>
      </c>
      <c r="B6670" t="s">
        <v>21401</v>
      </c>
      <c r="C6670" t="s">
        <v>4652</v>
      </c>
      <c r="D6670" t="s">
        <v>4653</v>
      </c>
      <c r="E6670" t="s">
        <v>4654</v>
      </c>
      <c r="F6670" t="s">
        <v>4655</v>
      </c>
    </row>
    <row r="6671" spans="1:6">
      <c r="A6671" t="s">
        <v>6400</v>
      </c>
      <c r="B6671" t="s">
        <v>21475</v>
      </c>
      <c r="C6671" t="s">
        <v>1314</v>
      </c>
      <c r="E6671" t="s">
        <v>6401</v>
      </c>
      <c r="F6671" t="s">
        <v>6402</v>
      </c>
    </row>
    <row r="6672" spans="1:6">
      <c r="A6672" t="s">
        <v>6896</v>
      </c>
      <c r="B6672" t="s">
        <v>21493</v>
      </c>
      <c r="C6672" t="s">
        <v>1314</v>
      </c>
      <c r="D6672" t="s">
        <v>6897</v>
      </c>
      <c r="E6672" t="s">
        <v>6898</v>
      </c>
      <c r="F6672" t="s">
        <v>6899</v>
      </c>
    </row>
    <row r="6673" spans="1:8">
      <c r="A6673" t="s">
        <v>9920</v>
      </c>
      <c r="B6673" t="s">
        <v>21577</v>
      </c>
      <c r="C6673" t="s">
        <v>1314</v>
      </c>
      <c r="D6673" t="s">
        <v>6897</v>
      </c>
      <c r="E6673" t="s">
        <v>9921</v>
      </c>
      <c r="F6673" t="s">
        <v>6899</v>
      </c>
    </row>
    <row r="6674" spans="1:8">
      <c r="A6674" t="s">
        <v>1313</v>
      </c>
      <c r="B6674" t="s">
        <v>21330</v>
      </c>
      <c r="C6674" t="s">
        <v>1314</v>
      </c>
      <c r="D6674" t="s">
        <v>73</v>
      </c>
      <c r="E6674" t="s">
        <v>1315</v>
      </c>
    </row>
    <row r="6675" spans="1:8">
      <c r="A6675" t="s">
        <v>5934</v>
      </c>
      <c r="B6675" t="s">
        <v>21446</v>
      </c>
      <c r="C6675" t="s">
        <v>209</v>
      </c>
      <c r="E6675" t="s">
        <v>210</v>
      </c>
      <c r="F6675" t="s">
        <v>211</v>
      </c>
    </row>
    <row r="6676" spans="1:8">
      <c r="A6676" t="s">
        <v>6919</v>
      </c>
      <c r="B6676" t="s">
        <v>21327</v>
      </c>
      <c r="C6676" t="s">
        <v>209</v>
      </c>
      <c r="E6676" t="s">
        <v>6920</v>
      </c>
    </row>
    <row r="6677" spans="1:8">
      <c r="A6677" t="s">
        <v>12704</v>
      </c>
      <c r="B6677" t="s">
        <v>21618</v>
      </c>
      <c r="C6677" t="s">
        <v>209</v>
      </c>
      <c r="D6677" t="s">
        <v>952</v>
      </c>
      <c r="E6677" t="s">
        <v>12705</v>
      </c>
    </row>
    <row r="6678" spans="1:8">
      <c r="A6678" t="s">
        <v>11102</v>
      </c>
      <c r="B6678" t="s">
        <v>21601</v>
      </c>
      <c r="C6678" t="s">
        <v>11103</v>
      </c>
      <c r="D6678" t="s">
        <v>952</v>
      </c>
      <c r="E6678" t="s">
        <v>11104</v>
      </c>
    </row>
    <row r="6679" spans="1:8">
      <c r="A6679" t="s">
        <v>11134</v>
      </c>
      <c r="B6679" t="s">
        <v>21601</v>
      </c>
      <c r="C6679" t="s">
        <v>11103</v>
      </c>
      <c r="E6679" t="s">
        <v>10845</v>
      </c>
    </row>
    <row r="6680" spans="1:8">
      <c r="A6680" t="s">
        <v>20744</v>
      </c>
      <c r="B6680" t="s">
        <v>21351</v>
      </c>
      <c r="C6680" t="s">
        <v>3492</v>
      </c>
      <c r="D6680" t="s">
        <v>3493</v>
      </c>
      <c r="E6680" t="s">
        <v>3494</v>
      </c>
      <c r="F6680" t="s">
        <v>3495</v>
      </c>
      <c r="G6680" t="s">
        <v>3496</v>
      </c>
      <c r="H6680" t="s">
        <v>3497</v>
      </c>
    </row>
    <row r="6681" spans="1:8">
      <c r="A6681" t="s">
        <v>6405</v>
      </c>
      <c r="B6681" t="s">
        <v>21478</v>
      </c>
      <c r="C6681" t="s">
        <v>2579</v>
      </c>
      <c r="D6681" t="s">
        <v>2580</v>
      </c>
      <c r="E6681" t="s">
        <v>2581</v>
      </c>
      <c r="F6681" t="s">
        <v>2582</v>
      </c>
    </row>
    <row r="6682" spans="1:8">
      <c r="A6682" t="s">
        <v>6717</v>
      </c>
      <c r="B6682" t="s">
        <v>21492</v>
      </c>
      <c r="C6682" t="s">
        <v>2579</v>
      </c>
      <c r="D6682" t="s">
        <v>1855</v>
      </c>
      <c r="E6682" t="s">
        <v>6718</v>
      </c>
    </row>
    <row r="6683" spans="1:8">
      <c r="A6683" t="s">
        <v>12755</v>
      </c>
      <c r="B6683" t="s">
        <v>21624</v>
      </c>
      <c r="C6683" t="s">
        <v>2579</v>
      </c>
      <c r="E6683" t="s">
        <v>12756</v>
      </c>
    </row>
    <row r="6684" spans="1:8">
      <c r="A6684" t="s">
        <v>3148</v>
      </c>
      <c r="B6684" t="s">
        <v>21325</v>
      </c>
      <c r="C6684" t="s">
        <v>2579</v>
      </c>
      <c r="E6684" t="s">
        <v>3149</v>
      </c>
    </row>
    <row r="6685" spans="1:8">
      <c r="A6685" t="s">
        <v>5931</v>
      </c>
      <c r="B6685" t="s">
        <v>21445</v>
      </c>
      <c r="C6685" t="s">
        <v>5932</v>
      </c>
      <c r="E6685" t="s">
        <v>5933</v>
      </c>
    </row>
    <row r="6686" spans="1:8">
      <c r="A6686" t="s">
        <v>4237</v>
      </c>
      <c r="B6686" t="s">
        <v>21325</v>
      </c>
      <c r="C6686" t="s">
        <v>4238</v>
      </c>
      <c r="E6686" t="s">
        <v>4239</v>
      </c>
    </row>
    <row r="6687" spans="1:8">
      <c r="A6687" t="s">
        <v>5859</v>
      </c>
      <c r="B6687" t="s">
        <v>21432</v>
      </c>
      <c r="C6687" t="s">
        <v>5860</v>
      </c>
      <c r="D6687" t="s">
        <v>38</v>
      </c>
      <c r="E6687" t="s">
        <v>39</v>
      </c>
      <c r="F6687" t="s">
        <v>5861</v>
      </c>
    </row>
    <row r="6688" spans="1:8">
      <c r="A6688" t="s">
        <v>3129</v>
      </c>
      <c r="B6688" t="s">
        <v>21325</v>
      </c>
      <c r="C6688" t="s">
        <v>3130</v>
      </c>
      <c r="E6688" t="s">
        <v>3131</v>
      </c>
    </row>
    <row r="6689" spans="1:6">
      <c r="A6689" t="s">
        <v>6502</v>
      </c>
      <c r="B6689" t="s">
        <v>21480</v>
      </c>
      <c r="C6689" t="s">
        <v>6503</v>
      </c>
      <c r="E6689" t="s">
        <v>6504</v>
      </c>
    </row>
    <row r="6690" spans="1:6">
      <c r="A6690" t="s">
        <v>4110</v>
      </c>
      <c r="B6690" t="s">
        <v>21325</v>
      </c>
      <c r="C6690" t="s">
        <v>4111</v>
      </c>
      <c r="E6690" t="s">
        <v>3160</v>
      </c>
    </row>
    <row r="6691" spans="1:6">
      <c r="A6691" t="s">
        <v>3448</v>
      </c>
      <c r="B6691" t="s">
        <v>21325</v>
      </c>
      <c r="C6691" t="s">
        <v>3449</v>
      </c>
      <c r="D6691" t="s">
        <v>38</v>
      </c>
      <c r="E6691" t="s">
        <v>3450</v>
      </c>
    </row>
    <row r="6692" spans="1:6">
      <c r="A6692" t="s">
        <v>5735</v>
      </c>
      <c r="B6692" t="s">
        <v>21419</v>
      </c>
      <c r="C6692" t="s">
        <v>3449</v>
      </c>
      <c r="D6692" t="s">
        <v>5736</v>
      </c>
      <c r="E6692" t="s">
        <v>5737</v>
      </c>
      <c r="F6692" t="s">
        <v>5738</v>
      </c>
    </row>
    <row r="6693" spans="1:6">
      <c r="A6693" t="s">
        <v>7863</v>
      </c>
      <c r="B6693" t="s">
        <v>21519</v>
      </c>
      <c r="C6693" t="s">
        <v>3449</v>
      </c>
      <c r="E6693" t="s">
        <v>7864</v>
      </c>
    </row>
    <row r="6694" spans="1:6">
      <c r="A6694" t="s">
        <v>16293</v>
      </c>
      <c r="B6694" t="s">
        <v>21333</v>
      </c>
      <c r="C6694" t="s">
        <v>3449</v>
      </c>
      <c r="E6694" t="s">
        <v>9167</v>
      </c>
    </row>
    <row r="6695" spans="1:6">
      <c r="A6695" t="s">
        <v>10673</v>
      </c>
      <c r="B6695" t="s">
        <v>21595</v>
      </c>
      <c r="C6695" t="s">
        <v>10674</v>
      </c>
      <c r="E6695" t="s">
        <v>10675</v>
      </c>
    </row>
    <row r="6696" spans="1:6">
      <c r="A6696" t="s">
        <v>4035</v>
      </c>
      <c r="B6696" t="s">
        <v>21325</v>
      </c>
      <c r="C6696" t="s">
        <v>3374</v>
      </c>
      <c r="E6696" t="s">
        <v>3450</v>
      </c>
    </row>
    <row r="6697" spans="1:6">
      <c r="A6697" t="s">
        <v>8264</v>
      </c>
      <c r="B6697" t="s">
        <v>21540</v>
      </c>
      <c r="C6697" t="s">
        <v>3374</v>
      </c>
      <c r="D6697" t="s">
        <v>3375</v>
      </c>
      <c r="E6697" t="s">
        <v>3376</v>
      </c>
      <c r="F6697" t="s">
        <v>3377</v>
      </c>
    </row>
    <row r="6698" spans="1:6">
      <c r="A6698" t="s">
        <v>6027</v>
      </c>
      <c r="B6698" t="s">
        <v>21451</v>
      </c>
      <c r="C6698" t="s">
        <v>6028</v>
      </c>
      <c r="D6698" t="s">
        <v>6029</v>
      </c>
      <c r="E6698" t="s">
        <v>6030</v>
      </c>
    </row>
    <row r="6699" spans="1:6">
      <c r="A6699" t="s">
        <v>6808</v>
      </c>
      <c r="B6699" t="s">
        <v>21327</v>
      </c>
      <c r="C6699" t="s">
        <v>6809</v>
      </c>
      <c r="D6699" t="s">
        <v>270</v>
      </c>
      <c r="E6699" t="s">
        <v>6810</v>
      </c>
    </row>
    <row r="6700" spans="1:6">
      <c r="A6700" t="s">
        <v>18153</v>
      </c>
      <c r="B6700" t="s">
        <v>21334</v>
      </c>
      <c r="C6700" t="s">
        <v>6809</v>
      </c>
      <c r="D6700" t="s">
        <v>17967</v>
      </c>
      <c r="E6700" t="s">
        <v>18154</v>
      </c>
    </row>
    <row r="6701" spans="1:6">
      <c r="A6701" t="s">
        <v>6310</v>
      </c>
      <c r="B6701" t="s">
        <v>21451</v>
      </c>
      <c r="C6701" t="s">
        <v>6311</v>
      </c>
      <c r="E6701" t="s">
        <v>6312</v>
      </c>
    </row>
    <row r="6702" spans="1:6">
      <c r="A6702" t="s">
        <v>6811</v>
      </c>
      <c r="B6702" t="s">
        <v>21327</v>
      </c>
      <c r="C6702" t="s">
        <v>6311</v>
      </c>
      <c r="E6702" t="s">
        <v>6812</v>
      </c>
    </row>
    <row r="6703" spans="1:6">
      <c r="A6703" t="s">
        <v>7872</v>
      </c>
      <c r="B6703" t="s">
        <v>21519</v>
      </c>
      <c r="C6703" t="s">
        <v>6311</v>
      </c>
      <c r="E6703" t="s">
        <v>7873</v>
      </c>
    </row>
    <row r="6704" spans="1:6">
      <c r="A6704" t="s">
        <v>18542</v>
      </c>
      <c r="B6704" t="s">
        <v>21335</v>
      </c>
      <c r="C6704" t="s">
        <v>6311</v>
      </c>
      <c r="E6704" t="s">
        <v>18293</v>
      </c>
      <c r="F6704" t="s">
        <v>18294</v>
      </c>
    </row>
    <row r="6705" spans="1:10">
      <c r="A6705" t="s">
        <v>6396</v>
      </c>
      <c r="B6705" t="s">
        <v>21475</v>
      </c>
      <c r="C6705" t="s">
        <v>6397</v>
      </c>
      <c r="D6705" t="s">
        <v>952</v>
      </c>
      <c r="E6705" t="s">
        <v>6398</v>
      </c>
      <c r="F6705" t="s">
        <v>6399</v>
      </c>
    </row>
    <row r="6706" spans="1:10">
      <c r="A6706" t="s">
        <v>6736</v>
      </c>
      <c r="B6706" t="s">
        <v>21327</v>
      </c>
      <c r="C6706" t="s">
        <v>6737</v>
      </c>
      <c r="D6706" t="s">
        <v>270</v>
      </c>
      <c r="E6706" t="s">
        <v>6738</v>
      </c>
      <c r="F6706" t="s">
        <v>6739</v>
      </c>
    </row>
    <row r="6707" spans="1:10">
      <c r="A6707" t="s">
        <v>19137</v>
      </c>
      <c r="B6707" t="s">
        <v>21335</v>
      </c>
      <c r="C6707" t="s">
        <v>19138</v>
      </c>
      <c r="E6707" t="s">
        <v>1423</v>
      </c>
    </row>
    <row r="6708" spans="1:10">
      <c r="A6708" t="s">
        <v>7975</v>
      </c>
      <c r="B6708" t="s">
        <v>21524</v>
      </c>
      <c r="C6708" t="s">
        <v>7976</v>
      </c>
      <c r="E6708" t="s">
        <v>7977</v>
      </c>
      <c r="F6708" t="s">
        <v>7978</v>
      </c>
    </row>
    <row r="6709" spans="1:10">
      <c r="A6709" t="s">
        <v>6630</v>
      </c>
      <c r="B6709" t="s">
        <v>21485</v>
      </c>
      <c r="C6709" t="s">
        <v>6631</v>
      </c>
      <c r="E6709" t="s">
        <v>6632</v>
      </c>
    </row>
    <row r="6710" spans="1:10">
      <c r="A6710" t="s">
        <v>6828</v>
      </c>
      <c r="B6710" t="s">
        <v>21327</v>
      </c>
      <c r="C6710" t="s">
        <v>6829</v>
      </c>
      <c r="D6710" t="s">
        <v>6830</v>
      </c>
      <c r="E6710" t="s">
        <v>6831</v>
      </c>
      <c r="F6710" t="s">
        <v>6832</v>
      </c>
    </row>
    <row r="6711" spans="1:10">
      <c r="A6711" t="s">
        <v>3972</v>
      </c>
      <c r="B6711" t="s">
        <v>21325</v>
      </c>
      <c r="C6711" t="s">
        <v>3973</v>
      </c>
      <c r="E6711" t="s">
        <v>3944</v>
      </c>
    </row>
    <row r="6712" spans="1:10">
      <c r="A6712" t="s">
        <v>3824</v>
      </c>
      <c r="B6712" t="s">
        <v>21325</v>
      </c>
      <c r="C6712" t="s">
        <v>3825</v>
      </c>
      <c r="E6712" t="s">
        <v>3826</v>
      </c>
    </row>
    <row r="6713" spans="1:10">
      <c r="A6713" t="s">
        <v>3747</v>
      </c>
      <c r="B6713" t="s">
        <v>21325</v>
      </c>
      <c r="C6713" t="s">
        <v>3748</v>
      </c>
      <c r="E6713" t="s">
        <v>3749</v>
      </c>
    </row>
    <row r="6714" spans="1:10">
      <c r="A6714" t="s">
        <v>6237</v>
      </c>
      <c r="B6714" t="s">
        <v>21451</v>
      </c>
      <c r="C6714" t="s">
        <v>6238</v>
      </c>
      <c r="E6714" t="s">
        <v>6239</v>
      </c>
    </row>
    <row r="6715" spans="1:10">
      <c r="A6715" t="s">
        <v>14096</v>
      </c>
      <c r="B6715" t="s">
        <v>21634</v>
      </c>
      <c r="C6715" t="s">
        <v>14097</v>
      </c>
      <c r="D6715" t="s">
        <v>2</v>
      </c>
      <c r="E6715" t="s">
        <v>14098</v>
      </c>
    </row>
    <row r="6716" spans="1:10">
      <c r="A6716" t="s">
        <v>3805</v>
      </c>
      <c r="B6716" t="s">
        <v>21325</v>
      </c>
      <c r="C6716" t="s">
        <v>3806</v>
      </c>
      <c r="D6716" t="s">
        <v>3807</v>
      </c>
      <c r="E6716" t="s">
        <v>287</v>
      </c>
      <c r="F6716" t="s">
        <v>3808</v>
      </c>
    </row>
    <row r="6717" spans="1:10">
      <c r="A6717" t="s">
        <v>2400</v>
      </c>
      <c r="B6717" t="s">
        <v>21330</v>
      </c>
      <c r="C6717" t="s">
        <v>2401</v>
      </c>
      <c r="D6717" t="s">
        <v>270</v>
      </c>
      <c r="E6717" t="s">
        <v>2402</v>
      </c>
      <c r="F6717" t="s">
        <v>2403</v>
      </c>
    </row>
    <row r="6718" spans="1:10">
      <c r="A6718" t="s">
        <v>3652</v>
      </c>
      <c r="B6718" t="s">
        <v>21325</v>
      </c>
      <c r="C6718" t="s">
        <v>3653</v>
      </c>
      <c r="E6718" t="s">
        <v>3654</v>
      </c>
    </row>
    <row r="6719" spans="1:10">
      <c r="A6719" t="s">
        <v>19795</v>
      </c>
      <c r="B6719" t="s">
        <v>21335</v>
      </c>
      <c r="C6719" t="s">
        <v>19796</v>
      </c>
      <c r="E6719" t="s">
        <v>1100</v>
      </c>
    </row>
    <row r="6720" spans="1:10">
      <c r="A6720" t="s">
        <v>5848</v>
      </c>
      <c r="B6720" t="s">
        <v>21429</v>
      </c>
      <c r="C6720" t="s">
        <v>2885</v>
      </c>
      <c r="D6720" t="s">
        <v>22</v>
      </c>
      <c r="E6720" t="s">
        <v>5849</v>
      </c>
      <c r="F6720" t="s">
        <v>5850</v>
      </c>
      <c r="G6720" t="s">
        <v>5851</v>
      </c>
      <c r="H6720" t="s">
        <v>5852</v>
      </c>
      <c r="I6720" t="s">
        <v>5853</v>
      </c>
      <c r="J6720" t="s">
        <v>5854</v>
      </c>
    </row>
    <row r="6721" spans="1:11">
      <c r="A6721" t="s">
        <v>9740</v>
      </c>
      <c r="B6721" t="s">
        <v>21569</v>
      </c>
      <c r="C6721" t="s">
        <v>2885</v>
      </c>
      <c r="D6721" t="s">
        <v>1855</v>
      </c>
      <c r="E6721" t="s">
        <v>9741</v>
      </c>
    </row>
    <row r="6722" spans="1:11">
      <c r="A6722" t="s">
        <v>9742</v>
      </c>
      <c r="B6722" t="s">
        <v>21568</v>
      </c>
      <c r="C6722" t="s">
        <v>2885</v>
      </c>
      <c r="D6722" t="s">
        <v>1855</v>
      </c>
      <c r="E6722" t="s">
        <v>9743</v>
      </c>
    </row>
    <row r="6723" spans="1:11">
      <c r="A6723" t="s">
        <v>10040</v>
      </c>
      <c r="B6723" t="s">
        <v>21584</v>
      </c>
      <c r="C6723" t="s">
        <v>2885</v>
      </c>
      <c r="D6723" t="s">
        <v>2886</v>
      </c>
      <c r="E6723" t="s">
        <v>2887</v>
      </c>
      <c r="F6723" t="s">
        <v>2888</v>
      </c>
    </row>
    <row r="6724" spans="1:11">
      <c r="A6724" t="s">
        <v>10573</v>
      </c>
      <c r="B6724" t="s">
        <v>21595</v>
      </c>
      <c r="C6724" t="s">
        <v>2885</v>
      </c>
      <c r="D6724" t="s">
        <v>1855</v>
      </c>
      <c r="E6724" t="s">
        <v>10574</v>
      </c>
    </row>
    <row r="6725" spans="1:11">
      <c r="A6725" t="s">
        <v>11436</v>
      </c>
      <c r="B6725" t="s">
        <v>21611</v>
      </c>
      <c r="C6725" t="s">
        <v>2885</v>
      </c>
      <c r="E6725" t="s">
        <v>11437</v>
      </c>
    </row>
    <row r="6726" spans="1:11">
      <c r="A6726" t="s">
        <v>18009</v>
      </c>
      <c r="B6726" t="s">
        <v>21334</v>
      </c>
      <c r="C6726" t="s">
        <v>2885</v>
      </c>
      <c r="D6726" t="s">
        <v>56</v>
      </c>
      <c r="E6726" t="s">
        <v>17945</v>
      </c>
    </row>
    <row r="6727" spans="1:11">
      <c r="A6727" t="s">
        <v>3291</v>
      </c>
      <c r="B6727" t="s">
        <v>21325</v>
      </c>
      <c r="C6727" t="s">
        <v>2885</v>
      </c>
      <c r="D6727" t="s">
        <v>270</v>
      </c>
      <c r="E6727" t="s">
        <v>3292</v>
      </c>
      <c r="F6727" t="s">
        <v>3293</v>
      </c>
    </row>
    <row r="6728" spans="1:11">
      <c r="A6728" t="s">
        <v>4552</v>
      </c>
      <c r="B6728" t="s">
        <v>21401</v>
      </c>
      <c r="C6728" t="s">
        <v>4553</v>
      </c>
      <c r="D6728" t="s">
        <v>4554</v>
      </c>
      <c r="E6728" t="s">
        <v>4555</v>
      </c>
      <c r="F6728" t="s">
        <v>4556</v>
      </c>
    </row>
    <row r="6729" spans="1:11">
      <c r="A6729" t="s">
        <v>9213</v>
      </c>
      <c r="B6729" t="s">
        <v>21546</v>
      </c>
      <c r="C6729" t="s">
        <v>4553</v>
      </c>
      <c r="D6729" t="s">
        <v>38</v>
      </c>
      <c r="E6729" t="s">
        <v>9214</v>
      </c>
      <c r="F6729" t="s">
        <v>9215</v>
      </c>
    </row>
    <row r="6730" spans="1:11">
      <c r="A6730" t="s">
        <v>5833</v>
      </c>
      <c r="B6730" t="s">
        <v>21429</v>
      </c>
      <c r="C6730" t="s">
        <v>5834</v>
      </c>
      <c r="D6730" t="s">
        <v>466</v>
      </c>
      <c r="E6730" t="s">
        <v>5835</v>
      </c>
    </row>
    <row r="6731" spans="1:11">
      <c r="A6731" t="s">
        <v>18206</v>
      </c>
      <c r="B6731" t="s">
        <v>21642</v>
      </c>
      <c r="C6731" t="s">
        <v>5834</v>
      </c>
      <c r="D6731" t="s">
        <v>48</v>
      </c>
      <c r="E6731" t="s">
        <v>18207</v>
      </c>
    </row>
    <row r="6732" spans="1:11">
      <c r="A6732" t="s">
        <v>21148</v>
      </c>
      <c r="B6732" t="s">
        <v>21350</v>
      </c>
      <c r="C6732" t="s">
        <v>17773</v>
      </c>
      <c r="D6732" t="s">
        <v>8020</v>
      </c>
      <c r="E6732" t="s">
        <v>21149</v>
      </c>
      <c r="F6732" t="s">
        <v>21150</v>
      </c>
      <c r="G6732" t="s">
        <v>21151</v>
      </c>
      <c r="H6732" t="s">
        <v>21152</v>
      </c>
      <c r="I6732" t="s">
        <v>21153</v>
      </c>
      <c r="J6732" t="s">
        <v>21154</v>
      </c>
      <c r="K6732" t="s">
        <v>21155</v>
      </c>
    </row>
    <row r="6733" spans="1:11">
      <c r="A6733" t="s">
        <v>17772</v>
      </c>
      <c r="B6733" t="s">
        <v>21333</v>
      </c>
      <c r="C6733" t="s">
        <v>17773</v>
      </c>
      <c r="D6733" t="s">
        <v>113</v>
      </c>
      <c r="E6733" t="s">
        <v>5818</v>
      </c>
    </row>
    <row r="6734" spans="1:11">
      <c r="A6734" t="s">
        <v>18224</v>
      </c>
      <c r="B6734" t="s">
        <v>21642</v>
      </c>
      <c r="C6734" t="s">
        <v>18225</v>
      </c>
      <c r="E6734" t="s">
        <v>18226</v>
      </c>
    </row>
    <row r="6735" spans="1:11">
      <c r="A6735" t="s">
        <v>21085</v>
      </c>
      <c r="B6735" t="s">
        <v>21350</v>
      </c>
      <c r="C6735" t="s">
        <v>3215</v>
      </c>
      <c r="D6735" t="s">
        <v>8020</v>
      </c>
      <c r="E6735" t="s">
        <v>21086</v>
      </c>
      <c r="F6735" t="s">
        <v>21087</v>
      </c>
    </row>
    <row r="6736" spans="1:11">
      <c r="A6736" t="s">
        <v>3214</v>
      </c>
      <c r="B6736" t="s">
        <v>21325</v>
      </c>
      <c r="C6736" t="s">
        <v>3215</v>
      </c>
      <c r="D6736" t="s">
        <v>3216</v>
      </c>
      <c r="E6736" t="s">
        <v>3217</v>
      </c>
      <c r="F6736" t="s">
        <v>3218</v>
      </c>
    </row>
    <row r="6737" spans="1:6">
      <c r="A6737" t="s">
        <v>21112</v>
      </c>
      <c r="B6737" t="s">
        <v>21350</v>
      </c>
      <c r="C6737" t="s">
        <v>5856</v>
      </c>
      <c r="D6737" t="s">
        <v>38</v>
      </c>
      <c r="E6737" t="s">
        <v>3292</v>
      </c>
      <c r="F6737" t="s">
        <v>21113</v>
      </c>
    </row>
    <row r="6738" spans="1:6">
      <c r="A6738" t="s">
        <v>5855</v>
      </c>
      <c r="B6738" t="s">
        <v>21429</v>
      </c>
      <c r="C6738" t="s">
        <v>5856</v>
      </c>
      <c r="D6738" t="s">
        <v>5857</v>
      </c>
      <c r="E6738" t="s">
        <v>5858</v>
      </c>
    </row>
    <row r="6739" spans="1:6">
      <c r="A6739" t="s">
        <v>6702</v>
      </c>
      <c r="B6739" t="s">
        <v>21486</v>
      </c>
      <c r="C6739" t="s">
        <v>5856</v>
      </c>
      <c r="E6739" t="s">
        <v>6703</v>
      </c>
    </row>
    <row r="6740" spans="1:6">
      <c r="A6740" t="s">
        <v>6706</v>
      </c>
      <c r="B6740" t="s">
        <v>21486</v>
      </c>
      <c r="C6740" t="s">
        <v>5856</v>
      </c>
      <c r="D6740" t="s">
        <v>270</v>
      </c>
      <c r="E6740" t="s">
        <v>3292</v>
      </c>
      <c r="F6740" t="s">
        <v>5565</v>
      </c>
    </row>
    <row r="6741" spans="1:6">
      <c r="A6741" t="s">
        <v>6715</v>
      </c>
      <c r="B6741" t="s">
        <v>21327</v>
      </c>
      <c r="C6741" t="s">
        <v>5856</v>
      </c>
      <c r="E6741" t="s">
        <v>6716</v>
      </c>
    </row>
    <row r="6742" spans="1:6">
      <c r="A6742" t="s">
        <v>10146</v>
      </c>
      <c r="B6742" t="s">
        <v>21583</v>
      </c>
      <c r="C6742" t="s">
        <v>5856</v>
      </c>
      <c r="E6742" t="s">
        <v>10147</v>
      </c>
    </row>
    <row r="6743" spans="1:6">
      <c r="A6743" t="s">
        <v>11029</v>
      </c>
      <c r="B6743" t="s">
        <v>21601</v>
      </c>
      <c r="C6743" t="s">
        <v>5856</v>
      </c>
      <c r="D6743" t="s">
        <v>11030</v>
      </c>
      <c r="E6743" t="s">
        <v>11031</v>
      </c>
      <c r="F6743" t="s">
        <v>11032</v>
      </c>
    </row>
    <row r="6744" spans="1:6">
      <c r="A6744" t="s">
        <v>15851</v>
      </c>
      <c r="B6744" t="s">
        <v>21333</v>
      </c>
      <c r="C6744" t="s">
        <v>15852</v>
      </c>
      <c r="E6744" t="s">
        <v>15853</v>
      </c>
    </row>
    <row r="6745" spans="1:6">
      <c r="A6745" t="s">
        <v>5378</v>
      </c>
      <c r="B6745" t="s">
        <v>21412</v>
      </c>
      <c r="C6745" t="s">
        <v>5379</v>
      </c>
      <c r="D6745" t="s">
        <v>2553</v>
      </c>
      <c r="E6745" t="s">
        <v>5380</v>
      </c>
      <c r="F6745" t="s">
        <v>5381</v>
      </c>
    </row>
    <row r="6746" spans="1:6">
      <c r="A6746" t="s">
        <v>4228</v>
      </c>
      <c r="B6746" t="s">
        <v>21325</v>
      </c>
      <c r="C6746" t="s">
        <v>4229</v>
      </c>
      <c r="E6746" t="s">
        <v>4230</v>
      </c>
    </row>
    <row r="6747" spans="1:6">
      <c r="A6747" t="s">
        <v>12461</v>
      </c>
      <c r="B6747" t="s">
        <v>21332</v>
      </c>
      <c r="C6747" t="s">
        <v>4229</v>
      </c>
      <c r="E6747" t="s">
        <v>12462</v>
      </c>
    </row>
    <row r="6748" spans="1:6">
      <c r="A6748" t="s">
        <v>6756</v>
      </c>
      <c r="B6748" t="s">
        <v>21327</v>
      </c>
      <c r="C6748" t="s">
        <v>6757</v>
      </c>
      <c r="E6748" t="s">
        <v>6755</v>
      </c>
    </row>
    <row r="6749" spans="1:6">
      <c r="A6749" t="s">
        <v>11124</v>
      </c>
      <c r="B6749" t="s">
        <v>21573</v>
      </c>
      <c r="C6749" t="s">
        <v>1996</v>
      </c>
      <c r="D6749" t="s">
        <v>1132</v>
      </c>
      <c r="E6749" t="s">
        <v>1997</v>
      </c>
    </row>
    <row r="6750" spans="1:6">
      <c r="A6750" t="s">
        <v>21142</v>
      </c>
      <c r="B6750" t="s">
        <v>21350</v>
      </c>
      <c r="C6750" t="s">
        <v>21143</v>
      </c>
      <c r="E6750" t="s">
        <v>21144</v>
      </c>
    </row>
    <row r="6751" spans="1:6">
      <c r="A6751" t="s">
        <v>7752</v>
      </c>
      <c r="B6751" t="s">
        <v>21519</v>
      </c>
      <c r="C6751" t="s">
        <v>7753</v>
      </c>
      <c r="E6751" t="s">
        <v>7754</v>
      </c>
      <c r="F6751" t="s">
        <v>7755</v>
      </c>
    </row>
    <row r="6752" spans="1:6">
      <c r="A6752" t="s">
        <v>1547</v>
      </c>
      <c r="B6752" t="s">
        <v>21330</v>
      </c>
      <c r="C6752" t="s">
        <v>1548</v>
      </c>
      <c r="D6752" t="s">
        <v>1093</v>
      </c>
      <c r="E6752" t="s">
        <v>1549</v>
      </c>
    </row>
    <row r="6753" spans="1:10">
      <c r="A6753" t="s">
        <v>5234</v>
      </c>
      <c r="B6753" t="s">
        <v>21405</v>
      </c>
      <c r="C6753" t="s">
        <v>5235</v>
      </c>
      <c r="E6753" t="s">
        <v>5236</v>
      </c>
    </row>
    <row r="6754" spans="1:10">
      <c r="A6754" t="s">
        <v>10669</v>
      </c>
      <c r="B6754" t="s">
        <v>21595</v>
      </c>
      <c r="C6754" t="s">
        <v>5235</v>
      </c>
      <c r="D6754" t="s">
        <v>3993</v>
      </c>
      <c r="E6754" t="s">
        <v>10670</v>
      </c>
    </row>
    <row r="6755" spans="1:10">
      <c r="A6755" t="s">
        <v>94</v>
      </c>
      <c r="B6755" t="s">
        <v>21414</v>
      </c>
      <c r="C6755" t="s">
        <v>95</v>
      </c>
      <c r="E6755" t="s">
        <v>71</v>
      </c>
    </row>
    <row r="6756" spans="1:10">
      <c r="A6756" t="s">
        <v>6823</v>
      </c>
      <c r="B6756" t="s">
        <v>21327</v>
      </c>
      <c r="C6756" t="s">
        <v>6824</v>
      </c>
      <c r="E6756" t="s">
        <v>6825</v>
      </c>
    </row>
    <row r="6757" spans="1:10">
      <c r="A6757" t="s">
        <v>6176</v>
      </c>
      <c r="B6757" t="s">
        <v>21451</v>
      </c>
      <c r="C6757" t="s">
        <v>6177</v>
      </c>
      <c r="E6757" t="s">
        <v>6178</v>
      </c>
    </row>
    <row r="6758" spans="1:10">
      <c r="A6758" t="s">
        <v>6769</v>
      </c>
      <c r="B6758" t="s">
        <v>21327</v>
      </c>
      <c r="C6758" t="s">
        <v>6177</v>
      </c>
      <c r="D6758" t="s">
        <v>38</v>
      </c>
      <c r="E6758" t="s">
        <v>6770</v>
      </c>
      <c r="F6758" t="s">
        <v>6771</v>
      </c>
    </row>
    <row r="6759" spans="1:10">
      <c r="A6759" t="s">
        <v>20968</v>
      </c>
      <c r="B6759" t="s">
        <v>21350</v>
      </c>
      <c r="C6759" t="s">
        <v>1683</v>
      </c>
      <c r="D6759" t="s">
        <v>22</v>
      </c>
      <c r="E6759" t="s">
        <v>5849</v>
      </c>
      <c r="F6759" t="s">
        <v>20969</v>
      </c>
      <c r="G6759" t="s">
        <v>5851</v>
      </c>
      <c r="H6759" t="s">
        <v>5852</v>
      </c>
      <c r="I6759" t="s">
        <v>5853</v>
      </c>
      <c r="J6759" t="s">
        <v>5854</v>
      </c>
    </row>
    <row r="6760" spans="1:10">
      <c r="A6760" t="s">
        <v>5829</v>
      </c>
      <c r="B6760" t="s">
        <v>21429</v>
      </c>
      <c r="C6760" t="s">
        <v>1683</v>
      </c>
      <c r="D6760" t="s">
        <v>5830</v>
      </c>
      <c r="E6760" t="s">
        <v>5831</v>
      </c>
    </row>
    <row r="6761" spans="1:10">
      <c r="A6761" t="s">
        <v>1682</v>
      </c>
      <c r="B6761" t="s">
        <v>21330</v>
      </c>
      <c r="C6761" t="s">
        <v>1683</v>
      </c>
      <c r="D6761" t="s">
        <v>1684</v>
      </c>
      <c r="E6761" t="s">
        <v>1685</v>
      </c>
    </row>
    <row r="6762" spans="1:10">
      <c r="A6762" t="s">
        <v>6727</v>
      </c>
      <c r="B6762" t="s">
        <v>21327</v>
      </c>
      <c r="C6762" t="s">
        <v>6728</v>
      </c>
      <c r="E6762" t="s">
        <v>1060</v>
      </c>
    </row>
    <row r="6763" spans="1:10">
      <c r="A6763" t="s">
        <v>19355</v>
      </c>
      <c r="B6763" t="s">
        <v>21335</v>
      </c>
      <c r="C6763" t="s">
        <v>6728</v>
      </c>
      <c r="E6763" t="s">
        <v>18345</v>
      </c>
    </row>
    <row r="6764" spans="1:10">
      <c r="A6764" t="s">
        <v>4017</v>
      </c>
      <c r="B6764" t="s">
        <v>21325</v>
      </c>
      <c r="C6764" t="s">
        <v>4018</v>
      </c>
      <c r="E6764" t="s">
        <v>4019</v>
      </c>
    </row>
    <row r="6765" spans="1:10">
      <c r="A6765" t="s">
        <v>6389</v>
      </c>
      <c r="B6765" t="s">
        <v>21475</v>
      </c>
      <c r="C6765" t="s">
        <v>4018</v>
      </c>
      <c r="D6765" t="s">
        <v>6390</v>
      </c>
      <c r="E6765" t="s">
        <v>6391</v>
      </c>
      <c r="F6765" t="s">
        <v>6392</v>
      </c>
    </row>
    <row r="6766" spans="1:10">
      <c r="A6766" t="s">
        <v>6709</v>
      </c>
      <c r="B6766" t="s">
        <v>21485</v>
      </c>
      <c r="C6766" t="s">
        <v>4018</v>
      </c>
      <c r="D6766" t="s">
        <v>6710</v>
      </c>
      <c r="E6766" t="s">
        <v>6711</v>
      </c>
      <c r="F6766" t="s">
        <v>6712</v>
      </c>
      <c r="G6766" t="s">
        <v>6713</v>
      </c>
      <c r="H6766" t="s">
        <v>6714</v>
      </c>
    </row>
    <row r="6767" spans="1:10">
      <c r="A6767" t="s">
        <v>6767</v>
      </c>
      <c r="B6767" t="s">
        <v>21327</v>
      </c>
      <c r="C6767" t="s">
        <v>4018</v>
      </c>
      <c r="E6767" t="s">
        <v>6768</v>
      </c>
    </row>
    <row r="6768" spans="1:10">
      <c r="A6768" t="s">
        <v>20885</v>
      </c>
      <c r="B6768" t="s">
        <v>21350</v>
      </c>
      <c r="C6768" t="s">
        <v>20886</v>
      </c>
      <c r="D6768" t="s">
        <v>22</v>
      </c>
      <c r="E6768" t="s">
        <v>20887</v>
      </c>
      <c r="F6768" t="s">
        <v>20888</v>
      </c>
    </row>
    <row r="6769" spans="1:22">
      <c r="A6769" t="s">
        <v>10695</v>
      </c>
      <c r="B6769" t="s">
        <v>21595</v>
      </c>
      <c r="C6769" t="s">
        <v>10696</v>
      </c>
      <c r="D6769" t="s">
        <v>10697</v>
      </c>
      <c r="E6769" t="s">
        <v>10698</v>
      </c>
      <c r="F6769" t="s">
        <v>10699</v>
      </c>
    </row>
    <row r="6770" spans="1:22">
      <c r="A6770" t="s">
        <v>11453</v>
      </c>
      <c r="B6770" t="s">
        <v>21611</v>
      </c>
      <c r="C6770" t="s">
        <v>10696</v>
      </c>
      <c r="E6770" t="s">
        <v>11454</v>
      </c>
    </row>
    <row r="6771" spans="1:22">
      <c r="A6771" t="s">
        <v>18450</v>
      </c>
      <c r="B6771" t="s">
        <v>21335</v>
      </c>
      <c r="C6771" t="s">
        <v>10696</v>
      </c>
      <c r="E6771" t="s">
        <v>18323</v>
      </c>
    </row>
    <row r="6772" spans="1:22">
      <c r="A6772" t="s">
        <v>6753</v>
      </c>
      <c r="B6772" t="s">
        <v>21327</v>
      </c>
      <c r="C6772" t="s">
        <v>6754</v>
      </c>
      <c r="E6772" t="s">
        <v>6755</v>
      </c>
    </row>
    <row r="6773" spans="1:22">
      <c r="A6773" t="s">
        <v>10100</v>
      </c>
      <c r="B6773" t="s">
        <v>21583</v>
      </c>
      <c r="C6773" t="s">
        <v>10101</v>
      </c>
      <c r="E6773" t="s">
        <v>10102</v>
      </c>
    </row>
    <row r="6774" spans="1:22">
      <c r="A6774" t="s">
        <v>19934</v>
      </c>
      <c r="B6774" t="s">
        <v>21335</v>
      </c>
      <c r="C6774" t="s">
        <v>10101</v>
      </c>
      <c r="E6774" t="s">
        <v>18252</v>
      </c>
    </row>
    <row r="6775" spans="1:22">
      <c r="A6775" t="s">
        <v>12683</v>
      </c>
      <c r="B6775" t="s">
        <v>21617</v>
      </c>
      <c r="C6775" t="s">
        <v>12684</v>
      </c>
      <c r="D6775" t="s">
        <v>60</v>
      </c>
      <c r="E6775" t="s">
        <v>12685</v>
      </c>
      <c r="F6775" t="s">
        <v>12686</v>
      </c>
      <c r="G6775" t="s">
        <v>12687</v>
      </c>
      <c r="I6775" t="s">
        <v>12688</v>
      </c>
      <c r="K6775" t="s">
        <v>12689</v>
      </c>
    </row>
    <row r="6776" spans="1:22">
      <c r="A6776" t="s">
        <v>9103</v>
      </c>
      <c r="B6776" t="s">
        <v>21329</v>
      </c>
      <c r="C6776" t="s">
        <v>9104</v>
      </c>
      <c r="E6776" t="s">
        <v>9105</v>
      </c>
    </row>
    <row r="6777" spans="1:22">
      <c r="A6777" t="s">
        <v>7756</v>
      </c>
      <c r="B6777" t="s">
        <v>21519</v>
      </c>
      <c r="C6777" t="s">
        <v>7757</v>
      </c>
      <c r="E6777" t="s">
        <v>7758</v>
      </c>
      <c r="F6777" t="s">
        <v>7759</v>
      </c>
    </row>
    <row r="6778" spans="1:22">
      <c r="A6778" t="s">
        <v>7915</v>
      </c>
      <c r="B6778" t="s">
        <v>21519</v>
      </c>
      <c r="C6778" t="s">
        <v>7916</v>
      </c>
      <c r="E6778" t="s">
        <v>7917</v>
      </c>
      <c r="F6778" t="s">
        <v>7918</v>
      </c>
    </row>
    <row r="6779" spans="1:22">
      <c r="A6779" t="s">
        <v>9006</v>
      </c>
      <c r="B6779" t="s">
        <v>21329</v>
      </c>
      <c r="C6779" t="s">
        <v>7916</v>
      </c>
      <c r="E6779" t="s">
        <v>9007</v>
      </c>
    </row>
    <row r="6780" spans="1:22">
      <c r="A6780" t="s">
        <v>6902</v>
      </c>
      <c r="B6780" t="s">
        <v>21327</v>
      </c>
      <c r="C6780" t="s">
        <v>6903</v>
      </c>
      <c r="E6780" t="s">
        <v>6904</v>
      </c>
      <c r="F6780" t="s">
        <v>6905</v>
      </c>
    </row>
    <row r="6781" spans="1:22">
      <c r="A6781" t="s">
        <v>3444</v>
      </c>
      <c r="B6781" t="s">
        <v>21325</v>
      </c>
      <c r="C6781" t="s">
        <v>1425</v>
      </c>
      <c r="E6781" t="s">
        <v>3300</v>
      </c>
    </row>
    <row r="6782" spans="1:22">
      <c r="A6782" t="s">
        <v>21052</v>
      </c>
      <c r="B6782" t="s">
        <v>21350</v>
      </c>
      <c r="C6782" t="s">
        <v>1425</v>
      </c>
      <c r="E6782" t="s">
        <v>21044</v>
      </c>
    </row>
    <row r="6783" spans="1:22">
      <c r="A6783" t="s">
        <v>5973</v>
      </c>
      <c r="B6783" t="s">
        <v>21451</v>
      </c>
      <c r="C6783" t="s">
        <v>1425</v>
      </c>
      <c r="E6783" t="s">
        <v>5974</v>
      </c>
      <c r="F6783" t="s">
        <v>2099</v>
      </c>
      <c r="G6783" t="s">
        <v>5975</v>
      </c>
      <c r="H6783" t="s">
        <v>5976</v>
      </c>
      <c r="I6783" t="s">
        <v>5977</v>
      </c>
      <c r="J6783" t="s">
        <v>5978</v>
      </c>
      <c r="L6783" t="s">
        <v>5979</v>
      </c>
      <c r="M6783" t="s">
        <v>5980</v>
      </c>
      <c r="N6783" t="s">
        <v>5981</v>
      </c>
      <c r="O6783" t="s">
        <v>5982</v>
      </c>
      <c r="P6783" t="s">
        <v>5983</v>
      </c>
      <c r="R6783" t="s">
        <v>5984</v>
      </c>
      <c r="S6783" t="s">
        <v>5980</v>
      </c>
      <c r="T6783" t="s">
        <v>5985</v>
      </c>
      <c r="U6783" t="s">
        <v>5986</v>
      </c>
      <c r="V6783" t="s">
        <v>5987</v>
      </c>
    </row>
    <row r="6784" spans="1:22">
      <c r="A6784" t="s">
        <v>6384</v>
      </c>
      <c r="B6784" t="s">
        <v>21477</v>
      </c>
      <c r="C6784" t="s">
        <v>1425</v>
      </c>
      <c r="D6784" t="s">
        <v>3053</v>
      </c>
      <c r="E6784" t="s">
        <v>6385</v>
      </c>
      <c r="F6784" t="s">
        <v>3055</v>
      </c>
    </row>
    <row r="6785" spans="1:14">
      <c r="A6785" t="s">
        <v>6866</v>
      </c>
      <c r="B6785" t="s">
        <v>21327</v>
      </c>
      <c r="C6785" t="s">
        <v>1425</v>
      </c>
      <c r="E6785" t="s">
        <v>6867</v>
      </c>
    </row>
    <row r="6786" spans="1:14">
      <c r="A6786" t="s">
        <v>7557</v>
      </c>
      <c r="B6786" t="s">
        <v>21507</v>
      </c>
      <c r="C6786" t="s">
        <v>1425</v>
      </c>
      <c r="E6786" t="s">
        <v>7558</v>
      </c>
    </row>
    <row r="6787" spans="1:14">
      <c r="A6787" t="s">
        <v>10643</v>
      </c>
      <c r="B6787" t="s">
        <v>21595</v>
      </c>
      <c r="C6787" t="s">
        <v>1425</v>
      </c>
      <c r="E6787" t="s">
        <v>10619</v>
      </c>
    </row>
    <row r="6788" spans="1:14">
      <c r="A6788" t="s">
        <v>1424</v>
      </c>
      <c r="B6788" t="s">
        <v>21330</v>
      </c>
      <c r="C6788" t="s">
        <v>1425</v>
      </c>
      <c r="E6788" t="s">
        <v>1299</v>
      </c>
    </row>
    <row r="6789" spans="1:14">
      <c r="A6789" t="s">
        <v>3052</v>
      </c>
      <c r="B6789" t="s">
        <v>21646</v>
      </c>
      <c r="C6789" t="s">
        <v>1425</v>
      </c>
      <c r="D6789" t="s">
        <v>3053</v>
      </c>
      <c r="E6789" t="s">
        <v>3054</v>
      </c>
      <c r="F6789" t="s">
        <v>3055</v>
      </c>
    </row>
    <row r="6790" spans="1:14">
      <c r="A6790" t="s">
        <v>6595</v>
      </c>
      <c r="B6790" t="s">
        <v>21480</v>
      </c>
      <c r="C6790" t="s">
        <v>6596</v>
      </c>
      <c r="D6790" t="s">
        <v>6597</v>
      </c>
      <c r="E6790" t="s">
        <v>6598</v>
      </c>
    </row>
    <row r="6791" spans="1:14">
      <c r="A6791" t="s">
        <v>20940</v>
      </c>
      <c r="B6791" t="s">
        <v>21350</v>
      </c>
      <c r="C6791" t="s">
        <v>10881</v>
      </c>
      <c r="D6791" t="s">
        <v>219</v>
      </c>
      <c r="E6791" t="s">
        <v>20941</v>
      </c>
      <c r="F6791" t="s">
        <v>20942</v>
      </c>
    </row>
    <row r="6792" spans="1:14">
      <c r="A6792" t="s">
        <v>10880</v>
      </c>
      <c r="B6792" t="s">
        <v>21601</v>
      </c>
      <c r="C6792" t="s">
        <v>10881</v>
      </c>
      <c r="D6792" t="s">
        <v>10882</v>
      </c>
      <c r="E6792" t="s">
        <v>10883</v>
      </c>
      <c r="F6792" t="s">
        <v>10884</v>
      </c>
    </row>
    <row r="6793" spans="1:14">
      <c r="A6793" t="s">
        <v>12247</v>
      </c>
      <c r="B6793" t="s">
        <v>21332</v>
      </c>
      <c r="C6793" t="s">
        <v>10881</v>
      </c>
      <c r="E6793" t="s">
        <v>12248</v>
      </c>
    </row>
    <row r="6794" spans="1:14">
      <c r="A6794" t="s">
        <v>5153</v>
      </c>
      <c r="B6794" t="s">
        <v>21405</v>
      </c>
      <c r="C6794" t="s">
        <v>5154</v>
      </c>
      <c r="E6794" t="s">
        <v>5155</v>
      </c>
    </row>
    <row r="6795" spans="1:14">
      <c r="A6795" t="s">
        <v>10112</v>
      </c>
      <c r="B6795" t="s">
        <v>21588</v>
      </c>
      <c r="C6795" t="s">
        <v>5154</v>
      </c>
      <c r="D6795" t="s">
        <v>10113</v>
      </c>
      <c r="E6795" t="s">
        <v>10114</v>
      </c>
    </row>
    <row r="6796" spans="1:14">
      <c r="A6796" t="s">
        <v>11452</v>
      </c>
      <c r="B6796" t="s">
        <v>21611</v>
      </c>
      <c r="C6796" t="s">
        <v>5154</v>
      </c>
      <c r="E6796" t="s">
        <v>11448</v>
      </c>
    </row>
    <row r="6797" spans="1:14">
      <c r="A6797" t="s">
        <v>4438</v>
      </c>
      <c r="B6797" t="s">
        <v>21401</v>
      </c>
      <c r="C6797" t="s">
        <v>4439</v>
      </c>
      <c r="D6797" t="s">
        <v>4385</v>
      </c>
      <c r="E6797" t="s">
        <v>4440</v>
      </c>
      <c r="F6797" t="s">
        <v>4441</v>
      </c>
    </row>
    <row r="6798" spans="1:14">
      <c r="A6798" t="s">
        <v>6375</v>
      </c>
      <c r="B6798" t="s">
        <v>21475</v>
      </c>
      <c r="C6798" t="s">
        <v>4439</v>
      </c>
      <c r="E6798" t="s">
        <v>6376</v>
      </c>
      <c r="F6798" t="s">
        <v>6377</v>
      </c>
      <c r="G6798" t="s">
        <v>3276</v>
      </c>
      <c r="H6798" t="s">
        <v>3277</v>
      </c>
      <c r="I6798" t="s">
        <v>6378</v>
      </c>
      <c r="J6798" t="s">
        <v>6379</v>
      </c>
      <c r="K6798" t="s">
        <v>6380</v>
      </c>
      <c r="L6798" t="s">
        <v>3281</v>
      </c>
      <c r="M6798" t="s">
        <v>105</v>
      </c>
      <c r="N6798" t="s">
        <v>106</v>
      </c>
    </row>
    <row r="6799" spans="1:14">
      <c r="A6799" t="s">
        <v>8126</v>
      </c>
      <c r="B6799" t="s">
        <v>21532</v>
      </c>
      <c r="C6799" t="s">
        <v>4439</v>
      </c>
      <c r="D6799" t="s">
        <v>8127</v>
      </c>
      <c r="E6799" t="s">
        <v>8128</v>
      </c>
    </row>
    <row r="6800" spans="1:14">
      <c r="A6800" t="s">
        <v>5250</v>
      </c>
      <c r="B6800" t="s">
        <v>21405</v>
      </c>
      <c r="C6800" t="s">
        <v>5251</v>
      </c>
      <c r="E6800" t="s">
        <v>5252</v>
      </c>
    </row>
    <row r="6801" spans="1:6">
      <c r="A6801" t="s">
        <v>6915</v>
      </c>
      <c r="B6801" t="s">
        <v>21327</v>
      </c>
      <c r="C6801" t="s">
        <v>5251</v>
      </c>
      <c r="E6801" t="s">
        <v>6916</v>
      </c>
    </row>
    <row r="6802" spans="1:6">
      <c r="A6802" t="s">
        <v>21078</v>
      </c>
      <c r="B6802" t="s">
        <v>21350</v>
      </c>
      <c r="C6802" t="s">
        <v>3384</v>
      </c>
      <c r="D6802" t="s">
        <v>21079</v>
      </c>
      <c r="E6802" t="s">
        <v>21080</v>
      </c>
      <c r="F6802" t="s">
        <v>21081</v>
      </c>
    </row>
    <row r="6803" spans="1:6">
      <c r="A6803" t="s">
        <v>11324</v>
      </c>
      <c r="B6803" t="s">
        <v>21331</v>
      </c>
      <c r="C6803" t="s">
        <v>3384</v>
      </c>
      <c r="E6803" t="s">
        <v>11325</v>
      </c>
      <c r="F6803" t="s">
        <v>11326</v>
      </c>
    </row>
    <row r="6804" spans="1:6">
      <c r="A6804" t="s">
        <v>3383</v>
      </c>
      <c r="B6804" t="s">
        <v>21325</v>
      </c>
      <c r="C6804" t="s">
        <v>3384</v>
      </c>
      <c r="E6804" t="s">
        <v>3385</v>
      </c>
    </row>
    <row r="6805" spans="1:6">
      <c r="A6805" t="s">
        <v>9871</v>
      </c>
      <c r="B6805" t="s">
        <v>21572</v>
      </c>
      <c r="C6805" t="s">
        <v>9872</v>
      </c>
      <c r="D6805" t="s">
        <v>952</v>
      </c>
      <c r="E6805" t="s">
        <v>9873</v>
      </c>
    </row>
    <row r="6806" spans="1:6">
      <c r="A6806" t="s">
        <v>7456</v>
      </c>
      <c r="B6806" t="s">
        <v>21507</v>
      </c>
      <c r="C6806" t="s">
        <v>7457</v>
      </c>
      <c r="D6806" t="s">
        <v>48</v>
      </c>
      <c r="E6806" t="s">
        <v>7458</v>
      </c>
      <c r="F6806" t="s">
        <v>7459</v>
      </c>
    </row>
    <row r="6807" spans="1:6">
      <c r="A6807" t="s">
        <v>6137</v>
      </c>
      <c r="B6807" t="s">
        <v>21451</v>
      </c>
      <c r="C6807" t="s">
        <v>951</v>
      </c>
      <c r="E6807" t="s">
        <v>6138</v>
      </c>
    </row>
    <row r="6808" spans="1:6">
      <c r="A6808" t="s">
        <v>950</v>
      </c>
      <c r="B6808" t="s">
        <v>21330</v>
      </c>
      <c r="C6808" t="s">
        <v>951</v>
      </c>
      <c r="D6808" t="s">
        <v>952</v>
      </c>
      <c r="E6808" t="s">
        <v>953</v>
      </c>
    </row>
    <row r="6809" spans="1:6">
      <c r="A6809" t="s">
        <v>1058</v>
      </c>
      <c r="B6809" t="s">
        <v>21330</v>
      </c>
      <c r="C6809" t="s">
        <v>1059</v>
      </c>
      <c r="E6809" t="s">
        <v>1060</v>
      </c>
    </row>
    <row r="6810" spans="1:6">
      <c r="A6810" t="s">
        <v>20979</v>
      </c>
      <c r="B6810" t="s">
        <v>21354</v>
      </c>
      <c r="C6810" t="s">
        <v>6693</v>
      </c>
      <c r="D6810" t="s">
        <v>6694</v>
      </c>
      <c r="E6810" t="s">
        <v>6695</v>
      </c>
      <c r="F6810" t="s">
        <v>6696</v>
      </c>
    </row>
    <row r="6811" spans="1:6">
      <c r="A6811" t="s">
        <v>11327</v>
      </c>
      <c r="B6811" t="s">
        <v>21331</v>
      </c>
      <c r="C6811" t="s">
        <v>6693</v>
      </c>
      <c r="D6811" t="s">
        <v>6694</v>
      </c>
      <c r="E6811" t="s">
        <v>11328</v>
      </c>
      <c r="F6811" t="s">
        <v>6696</v>
      </c>
    </row>
    <row r="6812" spans="1:6">
      <c r="A6812" t="s">
        <v>21182</v>
      </c>
      <c r="B6812" t="s">
        <v>21350</v>
      </c>
      <c r="C6812" t="s">
        <v>21183</v>
      </c>
      <c r="E6812" t="s">
        <v>21184</v>
      </c>
    </row>
    <row r="6813" spans="1:6">
      <c r="A6813" t="s">
        <v>9542</v>
      </c>
      <c r="B6813" t="s">
        <v>21329</v>
      </c>
      <c r="C6813" t="s">
        <v>9543</v>
      </c>
      <c r="E6813" t="s">
        <v>9007</v>
      </c>
    </row>
    <row r="6814" spans="1:6">
      <c r="A6814" t="s">
        <v>4383</v>
      </c>
      <c r="B6814" t="s">
        <v>21401</v>
      </c>
      <c r="C6814" t="s">
        <v>4384</v>
      </c>
      <c r="D6814" t="s">
        <v>4385</v>
      </c>
      <c r="E6814" t="s">
        <v>4386</v>
      </c>
      <c r="F6814" t="s">
        <v>4387</v>
      </c>
    </row>
    <row r="6815" spans="1:6">
      <c r="A6815" t="s">
        <v>7936</v>
      </c>
      <c r="B6815" t="s">
        <v>21519</v>
      </c>
      <c r="C6815" t="s">
        <v>7937</v>
      </c>
      <c r="E6815" t="s">
        <v>7938</v>
      </c>
      <c r="F6815" t="s">
        <v>7939</v>
      </c>
    </row>
    <row r="6816" spans="1:6">
      <c r="A6816" t="s">
        <v>12593</v>
      </c>
      <c r="B6816" t="s">
        <v>21614</v>
      </c>
      <c r="C6816" t="s">
        <v>7937</v>
      </c>
      <c r="E6816" t="s">
        <v>12594</v>
      </c>
    </row>
    <row r="6817" spans="1:6">
      <c r="A6817" t="s">
        <v>13537</v>
      </c>
      <c r="B6817" t="s">
        <v>21628</v>
      </c>
      <c r="C6817" t="s">
        <v>2155</v>
      </c>
      <c r="D6817" t="s">
        <v>13538</v>
      </c>
      <c r="E6817" t="s">
        <v>13539</v>
      </c>
      <c r="F6817" t="s">
        <v>13540</v>
      </c>
    </row>
    <row r="6818" spans="1:6">
      <c r="A6818" t="s">
        <v>2154</v>
      </c>
      <c r="B6818" t="s">
        <v>21330</v>
      </c>
      <c r="C6818" t="s">
        <v>2155</v>
      </c>
      <c r="E6818" t="s">
        <v>114</v>
      </c>
    </row>
    <row r="6819" spans="1:6">
      <c r="A6819" t="s">
        <v>12629</v>
      </c>
      <c r="B6819" t="s">
        <v>21614</v>
      </c>
      <c r="C6819" t="s">
        <v>12630</v>
      </c>
      <c r="E6819" t="s">
        <v>12631</v>
      </c>
    </row>
    <row r="6820" spans="1:6">
      <c r="A6820" t="s">
        <v>6112</v>
      </c>
      <c r="B6820" t="s">
        <v>21451</v>
      </c>
      <c r="C6820" t="s">
        <v>3299</v>
      </c>
      <c r="E6820" t="s">
        <v>6113</v>
      </c>
    </row>
    <row r="6821" spans="1:6">
      <c r="A6821" t="s">
        <v>6688</v>
      </c>
      <c r="B6821" t="s">
        <v>21486</v>
      </c>
      <c r="C6821" t="s">
        <v>3299</v>
      </c>
      <c r="D6821" t="s">
        <v>2</v>
      </c>
      <c r="E6821" t="s">
        <v>6689</v>
      </c>
      <c r="F6821" t="s">
        <v>6690</v>
      </c>
    </row>
    <row r="6822" spans="1:6">
      <c r="A6822" t="s">
        <v>7788</v>
      </c>
      <c r="B6822" t="s">
        <v>21519</v>
      </c>
      <c r="C6822" t="s">
        <v>3299</v>
      </c>
      <c r="E6822" t="s">
        <v>7789</v>
      </c>
      <c r="F6822" t="s">
        <v>7790</v>
      </c>
    </row>
    <row r="6823" spans="1:6">
      <c r="A6823" t="s">
        <v>12622</v>
      </c>
      <c r="B6823" t="s">
        <v>21614</v>
      </c>
      <c r="C6823" t="s">
        <v>3299</v>
      </c>
      <c r="E6823" t="s">
        <v>12623</v>
      </c>
    </row>
    <row r="6824" spans="1:6">
      <c r="A6824" t="s">
        <v>3298</v>
      </c>
      <c r="B6824" t="s">
        <v>21325</v>
      </c>
      <c r="C6824" t="s">
        <v>3299</v>
      </c>
      <c r="E6824" t="s">
        <v>3300</v>
      </c>
    </row>
    <row r="6825" spans="1:6">
      <c r="A6825" t="s">
        <v>6114</v>
      </c>
      <c r="B6825" t="s">
        <v>21451</v>
      </c>
      <c r="C6825" t="s">
        <v>6115</v>
      </c>
      <c r="D6825" t="s">
        <v>6116</v>
      </c>
      <c r="E6825" t="s">
        <v>6117</v>
      </c>
      <c r="F6825" t="s">
        <v>6118</v>
      </c>
    </row>
    <row r="6826" spans="1:6">
      <c r="A6826" t="s">
        <v>7957</v>
      </c>
      <c r="B6826" t="s">
        <v>21524</v>
      </c>
      <c r="C6826" t="s">
        <v>6115</v>
      </c>
      <c r="D6826" t="s">
        <v>6830</v>
      </c>
      <c r="E6826" t="s">
        <v>7958</v>
      </c>
      <c r="F6826" t="s">
        <v>7959</v>
      </c>
    </row>
    <row r="6827" spans="1:6">
      <c r="A6827" t="s">
        <v>12105</v>
      </c>
      <c r="B6827" t="s">
        <v>21332</v>
      </c>
      <c r="C6827" t="s">
        <v>6115</v>
      </c>
      <c r="E6827" t="s">
        <v>12106</v>
      </c>
    </row>
    <row r="6828" spans="1:6">
      <c r="A6828" t="s">
        <v>332</v>
      </c>
      <c r="B6828" t="s">
        <v>21346</v>
      </c>
      <c r="C6828" t="s">
        <v>333</v>
      </c>
      <c r="D6828" t="s">
        <v>319</v>
      </c>
      <c r="E6828" t="s">
        <v>334</v>
      </c>
      <c r="F6828" t="s">
        <v>335</v>
      </c>
    </row>
    <row r="6829" spans="1:6">
      <c r="A6829" t="s">
        <v>6804</v>
      </c>
      <c r="B6829" t="s">
        <v>21494</v>
      </c>
      <c r="C6829" t="s">
        <v>6805</v>
      </c>
      <c r="E6829" t="s">
        <v>6806</v>
      </c>
      <c r="F6829" t="s">
        <v>6807</v>
      </c>
    </row>
    <row r="6830" spans="1:6">
      <c r="A6830" t="s">
        <v>7721</v>
      </c>
      <c r="B6830" t="s">
        <v>21519</v>
      </c>
      <c r="C6830" t="s">
        <v>6805</v>
      </c>
      <c r="E6830" t="s">
        <v>7722</v>
      </c>
      <c r="F6830" t="s">
        <v>7723</v>
      </c>
    </row>
    <row r="6831" spans="1:6">
      <c r="A6831" t="s">
        <v>12029</v>
      </c>
      <c r="B6831" t="s">
        <v>21332</v>
      </c>
      <c r="C6831" t="s">
        <v>6805</v>
      </c>
      <c r="E6831" t="s">
        <v>12030</v>
      </c>
    </row>
    <row r="6832" spans="1:6">
      <c r="A6832" t="s">
        <v>21043</v>
      </c>
      <c r="B6832" t="s">
        <v>21350</v>
      </c>
      <c r="C6832" t="s">
        <v>375</v>
      </c>
      <c r="E6832" t="s">
        <v>21044</v>
      </c>
    </row>
    <row r="6833" spans="1:22">
      <c r="A6833" t="s">
        <v>6334</v>
      </c>
      <c r="B6833" t="s">
        <v>21451</v>
      </c>
      <c r="C6833" t="s">
        <v>375</v>
      </c>
      <c r="E6833" t="s">
        <v>5974</v>
      </c>
      <c r="F6833" t="s">
        <v>2099</v>
      </c>
      <c r="G6833" t="s">
        <v>5975</v>
      </c>
      <c r="H6833" t="s">
        <v>5976</v>
      </c>
      <c r="I6833" t="s">
        <v>5977</v>
      </c>
      <c r="J6833" t="s">
        <v>5978</v>
      </c>
      <c r="L6833" t="s">
        <v>5979</v>
      </c>
      <c r="M6833" t="s">
        <v>5980</v>
      </c>
      <c r="N6833" t="s">
        <v>5981</v>
      </c>
      <c r="O6833" t="s">
        <v>5982</v>
      </c>
      <c r="P6833" t="s">
        <v>5983</v>
      </c>
      <c r="R6833" t="s">
        <v>5984</v>
      </c>
      <c r="S6833" t="s">
        <v>5980</v>
      </c>
      <c r="T6833" t="s">
        <v>5985</v>
      </c>
      <c r="U6833" t="s">
        <v>5986</v>
      </c>
      <c r="V6833" t="s">
        <v>5987</v>
      </c>
    </row>
    <row r="6834" spans="1:22">
      <c r="A6834" t="s">
        <v>1325</v>
      </c>
      <c r="B6834" t="s">
        <v>21397</v>
      </c>
      <c r="C6834" t="s">
        <v>375</v>
      </c>
      <c r="D6834" t="s">
        <v>319</v>
      </c>
      <c r="E6834" t="s">
        <v>376</v>
      </c>
    </row>
    <row r="6835" spans="1:22">
      <c r="A6835" t="s">
        <v>10618</v>
      </c>
      <c r="B6835" t="s">
        <v>21595</v>
      </c>
      <c r="C6835" t="s">
        <v>375</v>
      </c>
      <c r="E6835" t="s">
        <v>10619</v>
      </c>
    </row>
    <row r="6836" spans="1:22">
      <c r="A6836" t="s">
        <v>2817</v>
      </c>
      <c r="B6836" t="s">
        <v>21336</v>
      </c>
      <c r="C6836" t="s">
        <v>375</v>
      </c>
      <c r="E6836" t="s">
        <v>2818</v>
      </c>
    </row>
    <row r="6837" spans="1:22">
      <c r="A6837" t="s">
        <v>19613</v>
      </c>
      <c r="B6837" t="s">
        <v>21335</v>
      </c>
      <c r="C6837" t="s">
        <v>375</v>
      </c>
      <c r="D6837" t="s">
        <v>2209</v>
      </c>
      <c r="E6837" t="s">
        <v>18260</v>
      </c>
    </row>
    <row r="6838" spans="1:22">
      <c r="A6838" t="s">
        <v>830</v>
      </c>
      <c r="B6838" t="s">
        <v>21330</v>
      </c>
      <c r="C6838" t="s">
        <v>831</v>
      </c>
      <c r="E6838" t="s">
        <v>832</v>
      </c>
    </row>
    <row r="6839" spans="1:22">
      <c r="A6839" t="s">
        <v>11446</v>
      </c>
      <c r="B6839" t="s">
        <v>21611</v>
      </c>
      <c r="C6839" t="s">
        <v>11447</v>
      </c>
      <c r="E6839" t="s">
        <v>11448</v>
      </c>
    </row>
    <row r="6840" spans="1:22">
      <c r="A6840" t="s">
        <v>21036</v>
      </c>
      <c r="B6840" t="s">
        <v>21350</v>
      </c>
      <c r="C6840" t="s">
        <v>8225</v>
      </c>
      <c r="D6840" t="s">
        <v>8020</v>
      </c>
      <c r="E6840" t="s">
        <v>21037</v>
      </c>
    </row>
    <row r="6841" spans="1:22">
      <c r="A6841" t="s">
        <v>8224</v>
      </c>
      <c r="B6841" t="s">
        <v>21532</v>
      </c>
      <c r="C6841" t="s">
        <v>8225</v>
      </c>
      <c r="D6841" t="s">
        <v>8226</v>
      </c>
      <c r="E6841" t="s">
        <v>8227</v>
      </c>
    </row>
    <row r="6842" spans="1:22">
      <c r="A6842" t="s">
        <v>868</v>
      </c>
      <c r="B6842" t="s">
        <v>21397</v>
      </c>
      <c r="C6842" t="s">
        <v>365</v>
      </c>
      <c r="D6842" t="s">
        <v>319</v>
      </c>
      <c r="E6842" t="s">
        <v>366</v>
      </c>
      <c r="F6842" t="s">
        <v>367</v>
      </c>
    </row>
    <row r="6843" spans="1:22">
      <c r="A6843" t="s">
        <v>20856</v>
      </c>
      <c r="B6843" t="s">
        <v>21350</v>
      </c>
      <c r="C6843" t="s">
        <v>5470</v>
      </c>
      <c r="D6843" t="s">
        <v>223</v>
      </c>
      <c r="E6843" t="s">
        <v>20857</v>
      </c>
    </row>
    <row r="6844" spans="1:22">
      <c r="A6844" t="s">
        <v>20894</v>
      </c>
      <c r="B6844" t="s">
        <v>21363</v>
      </c>
      <c r="C6844" t="s">
        <v>5470</v>
      </c>
      <c r="E6844" t="s">
        <v>6680</v>
      </c>
      <c r="F6844" t="s">
        <v>6681</v>
      </c>
    </row>
    <row r="6845" spans="1:22">
      <c r="A6845" t="s">
        <v>5469</v>
      </c>
      <c r="B6845" t="s">
        <v>21326</v>
      </c>
      <c r="C6845" t="s">
        <v>5470</v>
      </c>
      <c r="E6845" t="s">
        <v>5471</v>
      </c>
    </row>
    <row r="6846" spans="1:22">
      <c r="A6846" t="s">
        <v>6900</v>
      </c>
      <c r="B6846" t="s">
        <v>21327</v>
      </c>
      <c r="C6846" t="s">
        <v>6901</v>
      </c>
      <c r="E6846" t="s">
        <v>6721</v>
      </c>
    </row>
    <row r="6847" spans="1:22">
      <c r="A6847" t="s">
        <v>5827</v>
      </c>
      <c r="B6847" t="s">
        <v>21427</v>
      </c>
      <c r="C6847" t="s">
        <v>37</v>
      </c>
      <c r="D6847" t="s">
        <v>38</v>
      </c>
      <c r="E6847" t="s">
        <v>39</v>
      </c>
      <c r="F6847" t="s">
        <v>40</v>
      </c>
    </row>
    <row r="6848" spans="1:22">
      <c r="A6848" t="s">
        <v>4025</v>
      </c>
      <c r="B6848" t="s">
        <v>21325</v>
      </c>
      <c r="C6848" t="s">
        <v>3134</v>
      </c>
      <c r="E6848" t="s">
        <v>3135</v>
      </c>
    </row>
    <row r="6849" spans="1:6">
      <c r="A6849" t="s">
        <v>5161</v>
      </c>
      <c r="B6849" t="s">
        <v>21405</v>
      </c>
      <c r="C6849" t="s">
        <v>5162</v>
      </c>
      <c r="E6849" t="s">
        <v>5163</v>
      </c>
    </row>
    <row r="6850" spans="1:6">
      <c r="A6850" t="s">
        <v>7809</v>
      </c>
      <c r="B6850" t="s">
        <v>21519</v>
      </c>
      <c r="C6850" t="s">
        <v>7810</v>
      </c>
      <c r="E6850" t="s">
        <v>7811</v>
      </c>
    </row>
    <row r="6851" spans="1:6">
      <c r="A6851" t="s">
        <v>9985</v>
      </c>
      <c r="B6851" t="s">
        <v>21577</v>
      </c>
      <c r="C6851" t="s">
        <v>9986</v>
      </c>
      <c r="E6851" t="s">
        <v>9987</v>
      </c>
    </row>
    <row r="6852" spans="1:6">
      <c r="A6852" t="s">
        <v>4169</v>
      </c>
      <c r="B6852" t="s">
        <v>21325</v>
      </c>
      <c r="C6852" t="s">
        <v>1298</v>
      </c>
      <c r="E6852" t="s">
        <v>3300</v>
      </c>
    </row>
    <row r="6853" spans="1:6">
      <c r="A6853" t="s">
        <v>6646</v>
      </c>
      <c r="B6853" t="s">
        <v>21486</v>
      </c>
      <c r="C6853" t="s">
        <v>1298</v>
      </c>
      <c r="D6853" t="s">
        <v>2</v>
      </c>
      <c r="E6853" t="s">
        <v>6647</v>
      </c>
    </row>
    <row r="6854" spans="1:6">
      <c r="A6854" t="s">
        <v>1297</v>
      </c>
      <c r="B6854" t="s">
        <v>21330</v>
      </c>
      <c r="C6854" t="s">
        <v>1298</v>
      </c>
      <c r="E6854" t="s">
        <v>1299</v>
      </c>
    </row>
    <row r="6855" spans="1:6">
      <c r="A6855" t="s">
        <v>46</v>
      </c>
      <c r="B6855" t="s">
        <v>21387</v>
      </c>
      <c r="C6855" t="s">
        <v>47</v>
      </c>
      <c r="D6855" t="s">
        <v>48</v>
      </c>
      <c r="E6855" t="s">
        <v>49</v>
      </c>
      <c r="F6855" t="s">
        <v>50</v>
      </c>
    </row>
    <row r="6856" spans="1:6">
      <c r="A6856" t="s">
        <v>4183</v>
      </c>
      <c r="B6856" t="s">
        <v>21325</v>
      </c>
      <c r="C6856" t="s">
        <v>47</v>
      </c>
      <c r="E6856" t="s">
        <v>4184</v>
      </c>
    </row>
    <row r="6857" spans="1:6">
      <c r="A6857" t="s">
        <v>10440</v>
      </c>
      <c r="B6857" t="s">
        <v>21593</v>
      </c>
      <c r="C6857" t="s">
        <v>47</v>
      </c>
      <c r="D6857" t="s">
        <v>4180</v>
      </c>
      <c r="E6857" t="s">
        <v>10441</v>
      </c>
      <c r="F6857" t="s">
        <v>10442</v>
      </c>
    </row>
    <row r="6858" spans="1:6">
      <c r="A6858" t="s">
        <v>17824</v>
      </c>
      <c r="B6858" t="s">
        <v>21334</v>
      </c>
      <c r="C6858" t="s">
        <v>47</v>
      </c>
      <c r="D6858" t="s">
        <v>17825</v>
      </c>
      <c r="E6858" t="s">
        <v>17826</v>
      </c>
      <c r="F6858" t="s">
        <v>17827</v>
      </c>
    </row>
    <row r="6859" spans="1:6">
      <c r="A6859" t="s">
        <v>17688</v>
      </c>
      <c r="B6859" t="s">
        <v>21333</v>
      </c>
      <c r="C6859" t="s">
        <v>17689</v>
      </c>
      <c r="D6859" t="s">
        <v>38</v>
      </c>
      <c r="E6859" t="s">
        <v>17690</v>
      </c>
      <c r="F6859" t="s">
        <v>17691</v>
      </c>
    </row>
    <row r="6860" spans="1:6">
      <c r="A6860" t="s">
        <v>6142</v>
      </c>
      <c r="B6860" t="s">
        <v>21451</v>
      </c>
      <c r="C6860" t="s">
        <v>6143</v>
      </c>
      <c r="E6860" t="s">
        <v>6144</v>
      </c>
      <c r="F6860" t="s">
        <v>6145</v>
      </c>
    </row>
    <row r="6861" spans="1:6">
      <c r="A6861" t="s">
        <v>17791</v>
      </c>
      <c r="B6861" t="s">
        <v>21333</v>
      </c>
      <c r="C6861" t="s">
        <v>6143</v>
      </c>
      <c r="D6861" t="s">
        <v>6413</v>
      </c>
      <c r="E6861" t="s">
        <v>17792</v>
      </c>
      <c r="F6861" t="s">
        <v>17793</v>
      </c>
    </row>
    <row r="6862" spans="1:6">
      <c r="A6862" t="s">
        <v>6416</v>
      </c>
      <c r="B6862" t="s">
        <v>21480</v>
      </c>
      <c r="C6862" t="s">
        <v>6417</v>
      </c>
      <c r="D6862" t="s">
        <v>6418</v>
      </c>
      <c r="E6862" t="s">
        <v>6419</v>
      </c>
    </row>
    <row r="6863" spans="1:6">
      <c r="A6863" t="s">
        <v>6722</v>
      </c>
      <c r="B6863" t="s">
        <v>21327</v>
      </c>
      <c r="C6863" t="s">
        <v>6417</v>
      </c>
      <c r="E6863" t="s">
        <v>6723</v>
      </c>
    </row>
    <row r="6864" spans="1:6">
      <c r="A6864" t="s">
        <v>6868</v>
      </c>
      <c r="B6864" t="s">
        <v>21327</v>
      </c>
      <c r="C6864" t="s">
        <v>6869</v>
      </c>
      <c r="E6864" t="s">
        <v>6870</v>
      </c>
      <c r="F6864" t="s">
        <v>6871</v>
      </c>
    </row>
    <row r="6865" spans="1:6">
      <c r="A6865" t="s">
        <v>11169</v>
      </c>
      <c r="B6865" t="s">
        <v>21605</v>
      </c>
      <c r="C6865" t="s">
        <v>6869</v>
      </c>
      <c r="E6865" t="s">
        <v>11170</v>
      </c>
      <c r="F6865" t="s">
        <v>11171</v>
      </c>
    </row>
    <row r="6866" spans="1:6">
      <c r="A6866" t="s">
        <v>9773</v>
      </c>
      <c r="B6866" t="s">
        <v>21568</v>
      </c>
      <c r="C6866" t="s">
        <v>9774</v>
      </c>
      <c r="D6866" t="s">
        <v>1855</v>
      </c>
      <c r="E6866" t="s">
        <v>9775</v>
      </c>
    </row>
    <row r="6867" spans="1:6">
      <c r="A6867" t="s">
        <v>19004</v>
      </c>
      <c r="B6867" t="s">
        <v>21335</v>
      </c>
      <c r="C6867" t="s">
        <v>9774</v>
      </c>
      <c r="E6867" t="s">
        <v>1423</v>
      </c>
    </row>
    <row r="6868" spans="1:6">
      <c r="A6868" t="s">
        <v>2535</v>
      </c>
      <c r="B6868" t="s">
        <v>21330</v>
      </c>
      <c r="C6868" t="s">
        <v>2536</v>
      </c>
      <c r="D6868" t="s">
        <v>952</v>
      </c>
      <c r="E6868" t="s">
        <v>2537</v>
      </c>
    </row>
    <row r="6869" spans="1:6">
      <c r="A6869" t="s">
        <v>383</v>
      </c>
      <c r="B6869" t="s">
        <v>21346</v>
      </c>
      <c r="C6869" t="s">
        <v>358</v>
      </c>
      <c r="D6869" t="s">
        <v>319</v>
      </c>
      <c r="E6869" t="s">
        <v>384</v>
      </c>
      <c r="F6869" t="s">
        <v>385</v>
      </c>
    </row>
    <row r="6870" spans="1:6">
      <c r="A6870" t="s">
        <v>6666</v>
      </c>
      <c r="B6870" t="s">
        <v>21485</v>
      </c>
      <c r="C6870" t="s">
        <v>358</v>
      </c>
      <c r="E6870" t="s">
        <v>6632</v>
      </c>
      <c r="F6870" t="s">
        <v>6667</v>
      </c>
    </row>
    <row r="6871" spans="1:6">
      <c r="A6871" t="s">
        <v>6750</v>
      </c>
      <c r="B6871" t="s">
        <v>21327</v>
      </c>
      <c r="C6871" t="s">
        <v>358</v>
      </c>
      <c r="D6871" t="s">
        <v>6751</v>
      </c>
      <c r="E6871" t="s">
        <v>6752</v>
      </c>
    </row>
    <row r="6872" spans="1:6">
      <c r="A6872" t="s">
        <v>357</v>
      </c>
      <c r="B6872" t="s">
        <v>21346</v>
      </c>
      <c r="C6872" t="s">
        <v>358</v>
      </c>
      <c r="D6872" t="s">
        <v>48</v>
      </c>
      <c r="E6872" t="s">
        <v>359</v>
      </c>
    </row>
    <row r="6873" spans="1:6">
      <c r="A6873" t="s">
        <v>6860</v>
      </c>
      <c r="B6873" t="s">
        <v>21327</v>
      </c>
      <c r="C6873" t="s">
        <v>6861</v>
      </c>
      <c r="D6873" t="s">
        <v>6862</v>
      </c>
      <c r="E6873" t="s">
        <v>6863</v>
      </c>
    </row>
    <row r="6874" spans="1:6">
      <c r="A6874" t="s">
        <v>9854</v>
      </c>
      <c r="B6874" t="s">
        <v>21572</v>
      </c>
      <c r="C6874" t="s">
        <v>6861</v>
      </c>
      <c r="D6874" t="s">
        <v>952</v>
      </c>
      <c r="E6874" t="s">
        <v>2537</v>
      </c>
    </row>
    <row r="6875" spans="1:6">
      <c r="A6875" t="s">
        <v>6802</v>
      </c>
      <c r="B6875" t="s">
        <v>21327</v>
      </c>
      <c r="C6875" t="s">
        <v>6803</v>
      </c>
      <c r="E6875" t="s">
        <v>6755</v>
      </c>
    </row>
    <row r="6876" spans="1:6">
      <c r="A6876" t="s">
        <v>20763</v>
      </c>
      <c r="B6876" t="s">
        <v>21350</v>
      </c>
      <c r="C6876" t="s">
        <v>20764</v>
      </c>
      <c r="E6876" t="s">
        <v>20765</v>
      </c>
    </row>
    <row r="6877" spans="1:6">
      <c r="A6877" t="s">
        <v>21213</v>
      </c>
      <c r="B6877" t="s">
        <v>21350</v>
      </c>
      <c r="C6877" t="s">
        <v>21214</v>
      </c>
      <c r="E6877" t="s">
        <v>21215</v>
      </c>
    </row>
    <row r="6878" spans="1:6">
      <c r="A6878" t="s">
        <v>21178</v>
      </c>
      <c r="B6878" t="s">
        <v>21350</v>
      </c>
      <c r="C6878" t="s">
        <v>21179</v>
      </c>
      <c r="E6878" t="s">
        <v>21180</v>
      </c>
    </row>
    <row r="6879" spans="1:6">
      <c r="A6879" t="s">
        <v>21106</v>
      </c>
      <c r="B6879" t="s">
        <v>21350</v>
      </c>
      <c r="C6879" t="s">
        <v>21107</v>
      </c>
      <c r="E6879" t="s">
        <v>21108</v>
      </c>
    </row>
    <row r="6880" spans="1:6">
      <c r="A6880" t="s">
        <v>20769</v>
      </c>
      <c r="B6880" t="s">
        <v>21350</v>
      </c>
      <c r="C6880" t="s">
        <v>20770</v>
      </c>
      <c r="E6880" t="s">
        <v>20771</v>
      </c>
    </row>
    <row r="6881" spans="1:11">
      <c r="A6881" t="s">
        <v>20735</v>
      </c>
      <c r="B6881" t="s">
        <v>21350</v>
      </c>
      <c r="C6881" t="s">
        <v>20736</v>
      </c>
      <c r="E6881" t="s">
        <v>20737</v>
      </c>
    </row>
    <row r="6882" spans="1:11">
      <c r="A6882" t="s">
        <v>5494</v>
      </c>
      <c r="B6882" t="s">
        <v>21326</v>
      </c>
      <c r="C6882" t="s">
        <v>5495</v>
      </c>
      <c r="E6882" t="s">
        <v>5496</v>
      </c>
    </row>
    <row r="6883" spans="1:11">
      <c r="A6883" t="s">
        <v>6618</v>
      </c>
      <c r="B6883" t="s">
        <v>21480</v>
      </c>
      <c r="C6883" t="s">
        <v>6619</v>
      </c>
      <c r="D6883" t="s">
        <v>6413</v>
      </c>
      <c r="E6883" t="s">
        <v>6620</v>
      </c>
      <c r="F6883" t="s">
        <v>6621</v>
      </c>
    </row>
    <row r="6884" spans="1:11">
      <c r="A6884" t="s">
        <v>9379</v>
      </c>
      <c r="B6884" t="s">
        <v>21329</v>
      </c>
      <c r="C6884" t="s">
        <v>9380</v>
      </c>
      <c r="D6884" t="s">
        <v>9381</v>
      </c>
      <c r="E6884" t="s">
        <v>9382</v>
      </c>
    </row>
    <row r="6885" spans="1:11">
      <c r="A6885" t="s">
        <v>11242</v>
      </c>
      <c r="B6885" t="s">
        <v>21605</v>
      </c>
      <c r="C6885" t="s">
        <v>11243</v>
      </c>
      <c r="E6885" t="s">
        <v>11244</v>
      </c>
      <c r="F6885" t="s">
        <v>11245</v>
      </c>
    </row>
    <row r="6886" spans="1:11">
      <c r="A6886" t="s">
        <v>12604</v>
      </c>
      <c r="B6886" t="s">
        <v>21614</v>
      </c>
      <c r="C6886" t="s">
        <v>11243</v>
      </c>
      <c r="E6886" t="s">
        <v>12605</v>
      </c>
    </row>
    <row r="6887" spans="1:11">
      <c r="A6887" t="s">
        <v>663</v>
      </c>
      <c r="B6887" t="s">
        <v>21330</v>
      </c>
      <c r="C6887" t="s">
        <v>664</v>
      </c>
      <c r="E6887" t="s">
        <v>665</v>
      </c>
    </row>
    <row r="6888" spans="1:11">
      <c r="A6888" t="s">
        <v>6601</v>
      </c>
      <c r="B6888" t="s">
        <v>21480</v>
      </c>
      <c r="C6888" t="s">
        <v>664</v>
      </c>
      <c r="D6888" t="s">
        <v>6602</v>
      </c>
      <c r="E6888" t="s">
        <v>6603</v>
      </c>
    </row>
    <row r="6889" spans="1:11">
      <c r="A6889" t="s">
        <v>6772</v>
      </c>
      <c r="B6889" t="s">
        <v>21327</v>
      </c>
      <c r="C6889" t="s">
        <v>664</v>
      </c>
      <c r="E6889" t="s">
        <v>6773</v>
      </c>
    </row>
    <row r="6890" spans="1:11">
      <c r="A6890" t="s">
        <v>7711</v>
      </c>
      <c r="B6890" t="s">
        <v>21507</v>
      </c>
      <c r="C6890" t="s">
        <v>664</v>
      </c>
      <c r="D6890" t="s">
        <v>270</v>
      </c>
      <c r="E6890" t="s">
        <v>7712</v>
      </c>
      <c r="F6890" t="s">
        <v>7713</v>
      </c>
      <c r="G6890" t="s">
        <v>89</v>
      </c>
      <c r="H6890" t="s">
        <v>7714</v>
      </c>
      <c r="I6890" t="s">
        <v>7715</v>
      </c>
      <c r="J6890" t="s">
        <v>7716</v>
      </c>
      <c r="K6890" t="s">
        <v>7717</v>
      </c>
    </row>
    <row r="6891" spans="1:11">
      <c r="A6891" t="s">
        <v>12599</v>
      </c>
      <c r="B6891" t="s">
        <v>21614</v>
      </c>
      <c r="C6891" t="s">
        <v>664</v>
      </c>
      <c r="E6891" t="s">
        <v>12600</v>
      </c>
    </row>
    <row r="6892" spans="1:11">
      <c r="A6892" t="s">
        <v>9744</v>
      </c>
      <c r="B6892" t="s">
        <v>21570</v>
      </c>
      <c r="C6892" t="s">
        <v>9745</v>
      </c>
      <c r="D6892" t="s">
        <v>1855</v>
      </c>
      <c r="E6892" t="s">
        <v>9746</v>
      </c>
      <c r="F6892" t="s">
        <v>9747</v>
      </c>
    </row>
    <row r="6893" spans="1:11">
      <c r="A6893" t="s">
        <v>20802</v>
      </c>
      <c r="B6893" t="s">
        <v>21350</v>
      </c>
      <c r="C6893" t="s">
        <v>9572</v>
      </c>
      <c r="E6893" t="s">
        <v>20803</v>
      </c>
    </row>
    <row r="6894" spans="1:11">
      <c r="A6894" t="s">
        <v>9571</v>
      </c>
      <c r="B6894" t="s">
        <v>21329</v>
      </c>
      <c r="C6894" t="s">
        <v>9572</v>
      </c>
      <c r="D6894" t="s">
        <v>9573</v>
      </c>
      <c r="E6894" t="s">
        <v>9574</v>
      </c>
    </row>
    <row r="6895" spans="1:11">
      <c r="A6895" t="s">
        <v>19686</v>
      </c>
      <c r="B6895" t="s">
        <v>21335</v>
      </c>
      <c r="C6895" t="s">
        <v>9572</v>
      </c>
      <c r="E6895" t="s">
        <v>1100</v>
      </c>
    </row>
    <row r="6896" spans="1:11">
      <c r="A6896" t="s">
        <v>7576</v>
      </c>
      <c r="B6896" t="s">
        <v>21507</v>
      </c>
      <c r="C6896" t="s">
        <v>7577</v>
      </c>
      <c r="D6896" t="s">
        <v>4180</v>
      </c>
      <c r="E6896" t="s">
        <v>7578</v>
      </c>
      <c r="F6896" t="s">
        <v>7579</v>
      </c>
    </row>
    <row r="6897" spans="1:11">
      <c r="A6897" t="s">
        <v>10067</v>
      </c>
      <c r="B6897" t="s">
        <v>21583</v>
      </c>
      <c r="C6897" t="s">
        <v>7577</v>
      </c>
      <c r="E6897" t="s">
        <v>10068</v>
      </c>
    </row>
    <row r="6898" spans="1:11">
      <c r="A6898" t="s">
        <v>14440</v>
      </c>
      <c r="B6898" t="s">
        <v>21333</v>
      </c>
      <c r="C6898" t="s">
        <v>7577</v>
      </c>
      <c r="D6898" t="s">
        <v>1855</v>
      </c>
      <c r="E6898" t="s">
        <v>9761</v>
      </c>
      <c r="F6898" t="s">
        <v>14441</v>
      </c>
    </row>
    <row r="6899" spans="1:11">
      <c r="A6899" t="s">
        <v>17925</v>
      </c>
      <c r="B6899" t="s">
        <v>21334</v>
      </c>
      <c r="C6899" t="s">
        <v>7577</v>
      </c>
      <c r="D6899" t="s">
        <v>1855</v>
      </c>
      <c r="E6899" t="s">
        <v>17926</v>
      </c>
      <c r="F6899" t="s">
        <v>1443</v>
      </c>
      <c r="G6899" t="s">
        <v>3276</v>
      </c>
      <c r="H6899" t="s">
        <v>17927</v>
      </c>
      <c r="I6899" t="s">
        <v>17928</v>
      </c>
      <c r="J6899" t="s">
        <v>17929</v>
      </c>
      <c r="K6899" t="s">
        <v>1855</v>
      </c>
    </row>
    <row r="6900" spans="1:11">
      <c r="A6900" t="s">
        <v>17977</v>
      </c>
      <c r="B6900" t="s">
        <v>21334</v>
      </c>
      <c r="C6900" t="s">
        <v>7577</v>
      </c>
      <c r="D6900" t="s">
        <v>56</v>
      </c>
      <c r="E6900" t="s">
        <v>17945</v>
      </c>
    </row>
    <row r="6901" spans="1:11">
      <c r="A6901" t="s">
        <v>12626</v>
      </c>
      <c r="B6901" t="s">
        <v>21614</v>
      </c>
      <c r="C6901" t="s">
        <v>12627</v>
      </c>
      <c r="E6901" t="s">
        <v>12628</v>
      </c>
    </row>
    <row r="6902" spans="1:11">
      <c r="A6902" t="s">
        <v>6085</v>
      </c>
      <c r="B6902" t="s">
        <v>21451</v>
      </c>
      <c r="C6902" t="s">
        <v>6086</v>
      </c>
      <c r="E6902" t="s">
        <v>6087</v>
      </c>
    </row>
    <row r="6903" spans="1:11">
      <c r="A6903" t="s">
        <v>12698</v>
      </c>
      <c r="B6903" t="s">
        <v>21618</v>
      </c>
      <c r="C6903" t="s">
        <v>6086</v>
      </c>
      <c r="E6903" t="s">
        <v>12699</v>
      </c>
    </row>
    <row r="6904" spans="1:11">
      <c r="A6904" t="s">
        <v>17666</v>
      </c>
      <c r="B6904" t="s">
        <v>21333</v>
      </c>
      <c r="C6904" t="s">
        <v>6086</v>
      </c>
      <c r="D6904" t="s">
        <v>113</v>
      </c>
      <c r="E6904" t="s">
        <v>5818</v>
      </c>
    </row>
    <row r="6905" spans="1:11">
      <c r="A6905" t="s">
        <v>12616</v>
      </c>
      <c r="B6905" t="s">
        <v>21614</v>
      </c>
      <c r="C6905" t="s">
        <v>12617</v>
      </c>
      <c r="E6905" t="s">
        <v>12618</v>
      </c>
    </row>
    <row r="6906" spans="1:11">
      <c r="A6906" t="s">
        <v>6648</v>
      </c>
      <c r="B6906" t="s">
        <v>21488</v>
      </c>
      <c r="C6906" t="s">
        <v>6649</v>
      </c>
      <c r="D6906" t="s">
        <v>219</v>
      </c>
      <c r="E6906" t="s">
        <v>6650</v>
      </c>
      <c r="F6906" t="s">
        <v>6651</v>
      </c>
      <c r="H6906" t="s">
        <v>6652</v>
      </c>
      <c r="K6906" t="s">
        <v>6653</v>
      </c>
    </row>
    <row r="6907" spans="1:11">
      <c r="A6907" t="s">
        <v>6855</v>
      </c>
      <c r="B6907" t="s">
        <v>21327</v>
      </c>
      <c r="C6907" t="s">
        <v>6856</v>
      </c>
      <c r="D6907" t="s">
        <v>6857</v>
      </c>
      <c r="E6907" t="s">
        <v>6858</v>
      </c>
      <c r="F6907" t="s">
        <v>6859</v>
      </c>
    </row>
    <row r="6908" spans="1:11">
      <c r="A6908" t="s">
        <v>9735</v>
      </c>
      <c r="B6908" t="s">
        <v>21567</v>
      </c>
      <c r="C6908" t="s">
        <v>369</v>
      </c>
      <c r="D6908" t="s">
        <v>1855</v>
      </c>
      <c r="E6908" t="s">
        <v>1856</v>
      </c>
      <c r="F6908" t="s">
        <v>1857</v>
      </c>
    </row>
    <row r="6909" spans="1:11">
      <c r="A6909" t="s">
        <v>368</v>
      </c>
      <c r="B6909" t="s">
        <v>21346</v>
      </c>
      <c r="C6909" t="s">
        <v>369</v>
      </c>
      <c r="D6909" t="s">
        <v>319</v>
      </c>
      <c r="E6909" t="s">
        <v>370</v>
      </c>
    </row>
    <row r="6910" spans="1:11">
      <c r="A6910" t="s">
        <v>5971</v>
      </c>
      <c r="B6910" t="s">
        <v>21451</v>
      </c>
      <c r="C6910" t="s">
        <v>5972</v>
      </c>
      <c r="E6910" t="s">
        <v>3252</v>
      </c>
    </row>
    <row r="6911" spans="1:11">
      <c r="A6911" t="s">
        <v>6532</v>
      </c>
      <c r="B6911" t="s">
        <v>21480</v>
      </c>
      <c r="C6911" t="s">
        <v>5972</v>
      </c>
      <c r="D6911" t="s">
        <v>1593</v>
      </c>
      <c r="E6911" t="s">
        <v>3692</v>
      </c>
      <c r="F6911" t="s">
        <v>6533</v>
      </c>
    </row>
    <row r="6912" spans="1:11">
      <c r="A6912" t="s">
        <v>7400</v>
      </c>
      <c r="B6912" t="s">
        <v>21507</v>
      </c>
      <c r="C6912" t="s">
        <v>5972</v>
      </c>
      <c r="D6912" t="s">
        <v>270</v>
      </c>
      <c r="E6912" t="s">
        <v>7401</v>
      </c>
    </row>
    <row r="6913" spans="1:6">
      <c r="A6913" t="s">
        <v>9095</v>
      </c>
      <c r="B6913" t="s">
        <v>21329</v>
      </c>
      <c r="C6913" t="s">
        <v>5972</v>
      </c>
      <c r="E6913" t="s">
        <v>9096</v>
      </c>
    </row>
    <row r="6914" spans="1:6">
      <c r="A6914" t="s">
        <v>18208</v>
      </c>
      <c r="B6914" t="s">
        <v>21642</v>
      </c>
      <c r="C6914" t="s">
        <v>5972</v>
      </c>
      <c r="D6914" t="s">
        <v>270</v>
      </c>
      <c r="E6914" t="s">
        <v>18209</v>
      </c>
    </row>
    <row r="6915" spans="1:6">
      <c r="A6915" t="s">
        <v>9278</v>
      </c>
      <c r="B6915" t="s">
        <v>21329</v>
      </c>
      <c r="C6915" t="s">
        <v>9279</v>
      </c>
      <c r="E6915" t="s">
        <v>9280</v>
      </c>
    </row>
    <row r="6916" spans="1:6">
      <c r="A6916" t="s">
        <v>1283</v>
      </c>
      <c r="B6916" t="s">
        <v>21330</v>
      </c>
      <c r="C6916" t="s">
        <v>1284</v>
      </c>
      <c r="E6916" t="s">
        <v>1285</v>
      </c>
    </row>
    <row r="6917" spans="1:6">
      <c r="A6917" t="s">
        <v>377</v>
      </c>
      <c r="B6917" t="s">
        <v>21340</v>
      </c>
      <c r="C6917" t="s">
        <v>378</v>
      </c>
      <c r="D6917" t="s">
        <v>319</v>
      </c>
      <c r="E6917" t="s">
        <v>379</v>
      </c>
    </row>
    <row r="6918" spans="1:6">
      <c r="A6918" t="s">
        <v>7725</v>
      </c>
      <c r="B6918" t="s">
        <v>21519</v>
      </c>
      <c r="C6918" t="s">
        <v>7726</v>
      </c>
      <c r="E6918" t="s">
        <v>7727</v>
      </c>
    </row>
    <row r="6919" spans="1:6">
      <c r="A6919" t="s">
        <v>6591</v>
      </c>
      <c r="B6919" t="s">
        <v>21480</v>
      </c>
      <c r="C6919" t="s">
        <v>6592</v>
      </c>
      <c r="D6919" t="s">
        <v>6593</v>
      </c>
      <c r="E6919" t="s">
        <v>6594</v>
      </c>
    </row>
    <row r="6920" spans="1:6">
      <c r="A6920" t="s">
        <v>380</v>
      </c>
      <c r="B6920" t="s">
        <v>21346</v>
      </c>
      <c r="C6920" t="s">
        <v>381</v>
      </c>
      <c r="D6920" t="s">
        <v>319</v>
      </c>
      <c r="E6920" t="s">
        <v>382</v>
      </c>
    </row>
    <row r="6921" spans="1:6">
      <c r="A6921" t="s">
        <v>5516</v>
      </c>
      <c r="B6921" t="s">
        <v>21326</v>
      </c>
      <c r="C6921" t="s">
        <v>381</v>
      </c>
      <c r="D6921" t="s">
        <v>5517</v>
      </c>
      <c r="E6921" t="s">
        <v>5518</v>
      </c>
      <c r="F6921" t="s">
        <v>5519</v>
      </c>
    </row>
    <row r="6922" spans="1:6">
      <c r="A6922" t="s">
        <v>1165</v>
      </c>
      <c r="B6922" t="s">
        <v>21330</v>
      </c>
      <c r="C6922" t="s">
        <v>381</v>
      </c>
      <c r="E6922" t="s">
        <v>1166</v>
      </c>
    </row>
    <row r="6923" spans="1:6">
      <c r="A6923" t="s">
        <v>12028</v>
      </c>
      <c r="B6923" t="s">
        <v>21332</v>
      </c>
      <c r="C6923" t="s">
        <v>381</v>
      </c>
      <c r="E6923" t="s">
        <v>11878</v>
      </c>
    </row>
    <row r="6924" spans="1:6">
      <c r="A6924" t="s">
        <v>5226</v>
      </c>
      <c r="B6924" t="s">
        <v>21409</v>
      </c>
      <c r="C6924" t="s">
        <v>5227</v>
      </c>
      <c r="E6924" t="s">
        <v>5228</v>
      </c>
    </row>
    <row r="6925" spans="1:6">
      <c r="A6925" t="s">
        <v>5878</v>
      </c>
      <c r="B6925" t="s">
        <v>21437</v>
      </c>
      <c r="C6925" t="s">
        <v>5879</v>
      </c>
      <c r="D6925" t="s">
        <v>4180</v>
      </c>
      <c r="E6925" t="s">
        <v>5880</v>
      </c>
      <c r="F6925" t="s">
        <v>5881</v>
      </c>
    </row>
    <row r="6926" spans="1:6">
      <c r="A6926" t="s">
        <v>6358</v>
      </c>
      <c r="B6926" t="s">
        <v>21451</v>
      </c>
      <c r="C6926" t="s">
        <v>5879</v>
      </c>
      <c r="E6926" t="s">
        <v>6359</v>
      </c>
    </row>
    <row r="6927" spans="1:6">
      <c r="A6927" t="s">
        <v>10054</v>
      </c>
      <c r="B6927" t="s">
        <v>21583</v>
      </c>
      <c r="C6927" t="s">
        <v>5879</v>
      </c>
      <c r="E6927" t="s">
        <v>10055</v>
      </c>
    </row>
    <row r="6928" spans="1:6">
      <c r="A6928" t="s">
        <v>10486</v>
      </c>
      <c r="B6928" t="s">
        <v>21593</v>
      </c>
      <c r="C6928" t="s">
        <v>5879</v>
      </c>
      <c r="D6928" t="s">
        <v>4180</v>
      </c>
      <c r="E6928" t="s">
        <v>10487</v>
      </c>
      <c r="F6928" t="s">
        <v>5881</v>
      </c>
    </row>
    <row r="6929" spans="1:10">
      <c r="A6929" t="s">
        <v>11131</v>
      </c>
      <c r="B6929" t="s">
        <v>21601</v>
      </c>
      <c r="C6929" t="s">
        <v>5879</v>
      </c>
      <c r="D6929" t="s">
        <v>1458</v>
      </c>
      <c r="E6929" t="s">
        <v>11132</v>
      </c>
      <c r="F6929" t="s">
        <v>11133</v>
      </c>
    </row>
    <row r="6930" spans="1:10">
      <c r="A6930" t="s">
        <v>17941</v>
      </c>
      <c r="B6930" t="s">
        <v>21334</v>
      </c>
      <c r="C6930" t="s">
        <v>5879</v>
      </c>
      <c r="D6930" t="s">
        <v>73</v>
      </c>
      <c r="E6930" t="s">
        <v>17942</v>
      </c>
      <c r="F6930" t="s">
        <v>1464</v>
      </c>
    </row>
    <row r="6931" spans="1:10">
      <c r="A6931" t="s">
        <v>18214</v>
      </c>
      <c r="B6931" t="s">
        <v>21642</v>
      </c>
      <c r="C6931" t="s">
        <v>5879</v>
      </c>
      <c r="E6931" t="s">
        <v>18215</v>
      </c>
    </row>
    <row r="6932" spans="1:10">
      <c r="A6932" t="s">
        <v>9182</v>
      </c>
      <c r="B6932" t="s">
        <v>21329</v>
      </c>
      <c r="C6932" t="s">
        <v>9183</v>
      </c>
      <c r="E6932" t="s">
        <v>9184</v>
      </c>
    </row>
    <row r="6933" spans="1:10">
      <c r="A6933" t="s">
        <v>5930</v>
      </c>
      <c r="B6933" t="s">
        <v>21444</v>
      </c>
      <c r="C6933" t="s">
        <v>156</v>
      </c>
      <c r="D6933" t="s">
        <v>157</v>
      </c>
      <c r="E6933" t="s">
        <v>158</v>
      </c>
    </row>
    <row r="6934" spans="1:10">
      <c r="A6934" t="s">
        <v>6819</v>
      </c>
      <c r="B6934" t="s">
        <v>21327</v>
      </c>
      <c r="C6934" t="s">
        <v>156</v>
      </c>
      <c r="D6934" t="s">
        <v>6820</v>
      </c>
      <c r="E6934" t="s">
        <v>6821</v>
      </c>
      <c r="F6934" t="s">
        <v>6822</v>
      </c>
    </row>
    <row r="6935" spans="1:10">
      <c r="A6935" t="s">
        <v>8395</v>
      </c>
      <c r="B6935" t="s">
        <v>21329</v>
      </c>
      <c r="C6935" t="s">
        <v>156</v>
      </c>
      <c r="D6935" t="s">
        <v>270</v>
      </c>
      <c r="E6935" t="s">
        <v>8396</v>
      </c>
    </row>
    <row r="6936" spans="1:10">
      <c r="A6936" t="s">
        <v>18122</v>
      </c>
      <c r="B6936" t="s">
        <v>21334</v>
      </c>
      <c r="C6936" t="s">
        <v>156</v>
      </c>
      <c r="D6936" t="s">
        <v>6820</v>
      </c>
      <c r="E6936" t="s">
        <v>3936</v>
      </c>
      <c r="F6936" t="s">
        <v>6822</v>
      </c>
    </row>
    <row r="6937" spans="1:10">
      <c r="A6937" t="s">
        <v>18</v>
      </c>
      <c r="B6937" t="s">
        <v>21470</v>
      </c>
      <c r="C6937" t="s">
        <v>19</v>
      </c>
      <c r="E6937" t="s">
        <v>20</v>
      </c>
    </row>
    <row r="6938" spans="1:10">
      <c r="A6938" t="s">
        <v>21130</v>
      </c>
      <c r="B6938" t="s">
        <v>21350</v>
      </c>
      <c r="C6938" t="s">
        <v>6895</v>
      </c>
      <c r="D6938" t="s">
        <v>22</v>
      </c>
      <c r="E6938" t="s">
        <v>5849</v>
      </c>
      <c r="F6938" t="s">
        <v>20969</v>
      </c>
      <c r="G6938" t="s">
        <v>5851</v>
      </c>
      <c r="H6938" t="s">
        <v>5852</v>
      </c>
      <c r="I6938" t="s">
        <v>5853</v>
      </c>
      <c r="J6938" t="s">
        <v>5854</v>
      </c>
    </row>
    <row r="6939" spans="1:10">
      <c r="A6939" t="s">
        <v>6894</v>
      </c>
      <c r="B6939" t="s">
        <v>21327</v>
      </c>
      <c r="C6939" t="s">
        <v>6895</v>
      </c>
      <c r="E6939" t="s">
        <v>6878</v>
      </c>
    </row>
    <row r="6940" spans="1:10">
      <c r="A6940" t="s">
        <v>12597</v>
      </c>
      <c r="B6940" t="s">
        <v>21614</v>
      </c>
      <c r="C6940" t="s">
        <v>6895</v>
      </c>
      <c r="E6940" t="s">
        <v>12598</v>
      </c>
    </row>
    <row r="6941" spans="1:10">
      <c r="A6941" t="s">
        <v>18112</v>
      </c>
      <c r="B6941" t="s">
        <v>21334</v>
      </c>
      <c r="C6941" t="s">
        <v>6895</v>
      </c>
      <c r="E6941" t="s">
        <v>18113</v>
      </c>
    </row>
    <row r="6942" spans="1:10">
      <c r="A6942" t="s">
        <v>18222</v>
      </c>
      <c r="B6942" t="s">
        <v>21642</v>
      </c>
      <c r="C6942" t="s">
        <v>6895</v>
      </c>
      <c r="E6942" t="s">
        <v>18223</v>
      </c>
    </row>
    <row r="6943" spans="1:10">
      <c r="A6943" t="s">
        <v>19236</v>
      </c>
      <c r="B6943" t="s">
        <v>21335</v>
      </c>
      <c r="C6943" t="s">
        <v>19237</v>
      </c>
      <c r="E6943" t="s">
        <v>18345</v>
      </c>
    </row>
    <row r="6944" spans="1:10">
      <c r="A6944" t="s">
        <v>6925</v>
      </c>
      <c r="B6944" t="s">
        <v>21327</v>
      </c>
      <c r="C6944" t="s">
        <v>6926</v>
      </c>
      <c r="D6944" t="s">
        <v>270</v>
      </c>
      <c r="E6944" t="s">
        <v>6927</v>
      </c>
      <c r="F6944" t="s">
        <v>6928</v>
      </c>
    </row>
    <row r="6945" spans="1:6">
      <c r="A6945" t="s">
        <v>11961</v>
      </c>
      <c r="B6945" t="s">
        <v>21332</v>
      </c>
      <c r="C6945" t="s">
        <v>6926</v>
      </c>
      <c r="E6945" t="s">
        <v>11962</v>
      </c>
    </row>
    <row r="6946" spans="1:6">
      <c r="A6946" t="s">
        <v>13320</v>
      </c>
      <c r="B6946" t="s">
        <v>21628</v>
      </c>
      <c r="C6946" t="s">
        <v>6926</v>
      </c>
      <c r="D6946" t="s">
        <v>13321</v>
      </c>
      <c r="E6946" t="s">
        <v>13322</v>
      </c>
      <c r="F6946" t="s">
        <v>13323</v>
      </c>
    </row>
    <row r="6947" spans="1:6">
      <c r="A6947" t="s">
        <v>11192</v>
      </c>
      <c r="B6947" t="s">
        <v>21605</v>
      </c>
      <c r="C6947" t="s">
        <v>11193</v>
      </c>
      <c r="E6947" t="s">
        <v>11194</v>
      </c>
      <c r="F6947" t="s">
        <v>11195</v>
      </c>
    </row>
    <row r="6948" spans="1:6">
      <c r="A6948" t="s">
        <v>12727</v>
      </c>
      <c r="B6948" t="s">
        <v>21618</v>
      </c>
      <c r="C6948" t="s">
        <v>11193</v>
      </c>
      <c r="D6948" t="s">
        <v>12728</v>
      </c>
      <c r="E6948" t="s">
        <v>12729</v>
      </c>
      <c r="F6948" t="s">
        <v>12730</v>
      </c>
    </row>
    <row r="6949" spans="1:6">
      <c r="A6949" t="s">
        <v>5912</v>
      </c>
      <c r="B6949" t="s">
        <v>21437</v>
      </c>
      <c r="C6949" t="s">
        <v>1047</v>
      </c>
      <c r="D6949" t="s">
        <v>2</v>
      </c>
      <c r="E6949" t="s">
        <v>143</v>
      </c>
      <c r="F6949" t="s">
        <v>144</v>
      </c>
    </row>
    <row r="6950" spans="1:6">
      <c r="A6950" t="s">
        <v>6846</v>
      </c>
      <c r="B6950" t="s">
        <v>21327</v>
      </c>
      <c r="C6950" t="s">
        <v>1047</v>
      </c>
      <c r="D6950" t="s">
        <v>6847</v>
      </c>
      <c r="E6950" t="s">
        <v>6848</v>
      </c>
      <c r="F6950" t="s">
        <v>6849</v>
      </c>
    </row>
    <row r="6951" spans="1:6">
      <c r="A6951" t="s">
        <v>1046</v>
      </c>
      <c r="B6951" t="s">
        <v>21330</v>
      </c>
      <c r="C6951" t="s">
        <v>1047</v>
      </c>
      <c r="E6951" t="s">
        <v>1048</v>
      </c>
    </row>
    <row r="6952" spans="1:6">
      <c r="A6952" t="s">
        <v>8893</v>
      </c>
      <c r="B6952" t="s">
        <v>21329</v>
      </c>
      <c r="C6952" t="s">
        <v>1047</v>
      </c>
      <c r="E6952" t="s">
        <v>8894</v>
      </c>
    </row>
    <row r="6953" spans="1:6">
      <c r="A6953" t="s">
        <v>9766</v>
      </c>
      <c r="B6953" t="s">
        <v>21568</v>
      </c>
      <c r="C6953" t="s">
        <v>1047</v>
      </c>
      <c r="D6953" t="s">
        <v>1855</v>
      </c>
      <c r="E6953" t="s">
        <v>9767</v>
      </c>
      <c r="F6953" t="s">
        <v>9768</v>
      </c>
    </row>
    <row r="6954" spans="1:6">
      <c r="A6954" t="s">
        <v>20907</v>
      </c>
      <c r="B6954" t="s">
        <v>21366</v>
      </c>
      <c r="C6954" t="s">
        <v>142</v>
      </c>
      <c r="D6954" t="s">
        <v>2</v>
      </c>
      <c r="E6954" t="s">
        <v>143</v>
      </c>
      <c r="F6954" t="s">
        <v>144</v>
      </c>
    </row>
    <row r="6955" spans="1:6">
      <c r="A6955" t="s">
        <v>3957</v>
      </c>
      <c r="B6955" t="s">
        <v>21325</v>
      </c>
      <c r="C6955" t="s">
        <v>142</v>
      </c>
      <c r="E6955" t="s">
        <v>3958</v>
      </c>
    </row>
    <row r="6956" spans="1:6">
      <c r="A6956" t="s">
        <v>7617</v>
      </c>
      <c r="B6956" t="s">
        <v>21507</v>
      </c>
      <c r="C6956" t="s">
        <v>142</v>
      </c>
      <c r="D6956" t="s">
        <v>2</v>
      </c>
      <c r="E6956" t="s">
        <v>161</v>
      </c>
      <c r="F6956" t="s">
        <v>144</v>
      </c>
    </row>
    <row r="6957" spans="1:6">
      <c r="A6957" t="s">
        <v>8246</v>
      </c>
      <c r="B6957" t="s">
        <v>21537</v>
      </c>
      <c r="C6957" t="s">
        <v>142</v>
      </c>
      <c r="D6957" t="s">
        <v>270</v>
      </c>
      <c r="E6957" t="s">
        <v>2836</v>
      </c>
      <c r="F6957" t="s">
        <v>2837</v>
      </c>
    </row>
    <row r="6958" spans="1:6">
      <c r="A6958" t="s">
        <v>18322</v>
      </c>
      <c r="B6958" t="s">
        <v>21335</v>
      </c>
      <c r="C6958" t="s">
        <v>142</v>
      </c>
      <c r="E6958" t="s">
        <v>18323</v>
      </c>
    </row>
    <row r="6959" spans="1:6">
      <c r="A6959" t="s">
        <v>51</v>
      </c>
      <c r="B6959" t="s">
        <v>21392</v>
      </c>
      <c r="C6959" t="s">
        <v>52</v>
      </c>
      <c r="D6959" t="s">
        <v>38</v>
      </c>
      <c r="E6959" t="s">
        <v>53</v>
      </c>
    </row>
    <row r="6960" spans="1:6">
      <c r="A6960" t="s">
        <v>7348</v>
      </c>
      <c r="B6960" t="s">
        <v>21510</v>
      </c>
      <c r="C6960" t="s">
        <v>52</v>
      </c>
      <c r="D6960" t="s">
        <v>319</v>
      </c>
      <c r="E6960" t="s">
        <v>320</v>
      </c>
      <c r="F6960" t="s">
        <v>321</v>
      </c>
    </row>
    <row r="6961" spans="1:11">
      <c r="A6961" t="s">
        <v>18216</v>
      </c>
      <c r="B6961" t="s">
        <v>21642</v>
      </c>
      <c r="C6961" t="s">
        <v>52</v>
      </c>
      <c r="E6961" t="s">
        <v>18217</v>
      </c>
      <c r="F6961" t="s">
        <v>18218</v>
      </c>
    </row>
    <row r="6962" spans="1:11">
      <c r="A6962" t="s">
        <v>5840</v>
      </c>
      <c r="B6962" t="s">
        <v>21431</v>
      </c>
      <c r="C6962" t="s">
        <v>5841</v>
      </c>
      <c r="D6962" t="s">
        <v>38</v>
      </c>
      <c r="E6962" t="s">
        <v>5842</v>
      </c>
      <c r="F6962" t="s">
        <v>1443</v>
      </c>
      <c r="G6962" t="s">
        <v>5843</v>
      </c>
      <c r="H6962" t="s">
        <v>5844</v>
      </c>
      <c r="I6962" t="s">
        <v>5845</v>
      </c>
      <c r="J6962" t="s">
        <v>5846</v>
      </c>
      <c r="K6962" t="s">
        <v>5847</v>
      </c>
    </row>
    <row r="6963" spans="1:11">
      <c r="A6963" t="s">
        <v>6640</v>
      </c>
      <c r="B6963" t="s">
        <v>21486</v>
      </c>
      <c r="C6963" t="s">
        <v>5841</v>
      </c>
      <c r="D6963" t="s">
        <v>38</v>
      </c>
      <c r="E6963" t="s">
        <v>6641</v>
      </c>
      <c r="F6963" t="s">
        <v>5902</v>
      </c>
    </row>
    <row r="6964" spans="1:11">
      <c r="A6964" t="s">
        <v>6765</v>
      </c>
      <c r="B6964" t="s">
        <v>21327</v>
      </c>
      <c r="C6964" t="s">
        <v>5841</v>
      </c>
      <c r="E6964" t="s">
        <v>6766</v>
      </c>
    </row>
    <row r="6965" spans="1:11">
      <c r="A6965" t="s">
        <v>19828</v>
      </c>
      <c r="B6965" t="s">
        <v>21335</v>
      </c>
      <c r="C6965" t="s">
        <v>5841</v>
      </c>
      <c r="E6965" t="s">
        <v>18252</v>
      </c>
    </row>
    <row r="6966" spans="1:11">
      <c r="A6966" t="s">
        <v>8563</v>
      </c>
      <c r="B6966" t="s">
        <v>21329</v>
      </c>
      <c r="C6966" t="s">
        <v>8564</v>
      </c>
      <c r="E6966" t="s">
        <v>8565</v>
      </c>
    </row>
    <row r="6967" spans="1:11">
      <c r="A6967" t="s">
        <v>11314</v>
      </c>
      <c r="B6967" t="s">
        <v>21331</v>
      </c>
      <c r="C6967" t="s">
        <v>11315</v>
      </c>
      <c r="D6967" t="s">
        <v>11316</v>
      </c>
      <c r="E6967" t="s">
        <v>11317</v>
      </c>
      <c r="F6967" t="s">
        <v>11318</v>
      </c>
    </row>
    <row r="6968" spans="1:11">
      <c r="A6968" t="s">
        <v>12696</v>
      </c>
      <c r="B6968" t="s">
        <v>21618</v>
      </c>
      <c r="C6968" t="s">
        <v>11315</v>
      </c>
      <c r="E6968" t="s">
        <v>12697</v>
      </c>
    </row>
    <row r="6969" spans="1:11">
      <c r="A6969" t="s">
        <v>6303</v>
      </c>
      <c r="B6969" t="s">
        <v>21469</v>
      </c>
      <c r="C6969" t="s">
        <v>21</v>
      </c>
      <c r="D6969" t="s">
        <v>22</v>
      </c>
      <c r="E6969" t="s">
        <v>23</v>
      </c>
      <c r="F6969" t="s">
        <v>24</v>
      </c>
    </row>
    <row r="6970" spans="1:11">
      <c r="A6970" t="s">
        <v>6783</v>
      </c>
      <c r="B6970" t="s">
        <v>21327</v>
      </c>
      <c r="C6970" t="s">
        <v>21</v>
      </c>
      <c r="E6970" t="s">
        <v>6755</v>
      </c>
    </row>
    <row r="6971" spans="1:11">
      <c r="A6971" t="s">
        <v>54</v>
      </c>
      <c r="B6971" t="s">
        <v>21396</v>
      </c>
      <c r="C6971" t="s">
        <v>55</v>
      </c>
      <c r="D6971" t="s">
        <v>56</v>
      </c>
      <c r="E6971" t="s">
        <v>57</v>
      </c>
      <c r="F6971" t="s">
        <v>58</v>
      </c>
    </row>
    <row r="6972" spans="1:11">
      <c r="A6972" t="s">
        <v>7742</v>
      </c>
      <c r="B6972" t="s">
        <v>21519</v>
      </c>
      <c r="C6972" t="s">
        <v>7743</v>
      </c>
      <c r="E6972" t="s">
        <v>7744</v>
      </c>
    </row>
    <row r="6973" spans="1:11">
      <c r="A6973" t="s">
        <v>7207</v>
      </c>
      <c r="B6973" t="s">
        <v>21500</v>
      </c>
      <c r="C6973" t="s">
        <v>7208</v>
      </c>
      <c r="E6973" t="s">
        <v>7209</v>
      </c>
    </row>
    <row r="6974" spans="1:11">
      <c r="A6974" t="s">
        <v>10509</v>
      </c>
      <c r="B6974" t="s">
        <v>21595</v>
      </c>
      <c r="C6974" t="s">
        <v>10510</v>
      </c>
      <c r="D6974" t="s">
        <v>22</v>
      </c>
      <c r="E6974" t="s">
        <v>10511</v>
      </c>
    </row>
    <row r="6975" spans="1:11">
      <c r="A6975" t="s">
        <v>11877</v>
      </c>
      <c r="B6975" t="s">
        <v>21332</v>
      </c>
      <c r="C6975" t="s">
        <v>10510</v>
      </c>
      <c r="E6975" t="s">
        <v>11878</v>
      </c>
    </row>
    <row r="6976" spans="1:11">
      <c r="A6976" t="s">
        <v>12614</v>
      </c>
      <c r="B6976" t="s">
        <v>21614</v>
      </c>
      <c r="C6976" t="s">
        <v>10510</v>
      </c>
      <c r="E6976" t="s">
        <v>12615</v>
      </c>
    </row>
    <row r="6977" spans="1:6">
      <c r="A6977" t="s">
        <v>18210</v>
      </c>
      <c r="B6977" t="s">
        <v>21642</v>
      </c>
      <c r="C6977" t="s">
        <v>10510</v>
      </c>
      <c r="E6977" t="s">
        <v>18211</v>
      </c>
    </row>
    <row r="6978" spans="1:6">
      <c r="A6978" t="s">
        <v>6134</v>
      </c>
      <c r="B6978" t="s">
        <v>21451</v>
      </c>
      <c r="C6978" t="s">
        <v>6135</v>
      </c>
      <c r="E6978" t="s">
        <v>6136</v>
      </c>
    </row>
    <row r="6979" spans="1:6">
      <c r="A6979" t="s">
        <v>3895</v>
      </c>
      <c r="B6979" t="s">
        <v>21325</v>
      </c>
      <c r="C6979" t="s">
        <v>1408</v>
      </c>
      <c r="E6979" t="s">
        <v>3896</v>
      </c>
    </row>
    <row r="6980" spans="1:6">
      <c r="A6980" t="s">
        <v>4179</v>
      </c>
      <c r="B6980" t="s">
        <v>21325</v>
      </c>
      <c r="C6980" t="s">
        <v>1408</v>
      </c>
      <c r="D6980" t="s">
        <v>4180</v>
      </c>
      <c r="E6980" t="s">
        <v>4181</v>
      </c>
      <c r="F6980" t="s">
        <v>4182</v>
      </c>
    </row>
    <row r="6981" spans="1:6">
      <c r="A6981" t="s">
        <v>7524</v>
      </c>
      <c r="B6981" t="s">
        <v>21507</v>
      </c>
      <c r="C6981" t="s">
        <v>1408</v>
      </c>
      <c r="D6981" t="s">
        <v>2072</v>
      </c>
      <c r="E6981" t="s">
        <v>7525</v>
      </c>
      <c r="F6981" t="s">
        <v>7526</v>
      </c>
    </row>
    <row r="6982" spans="1:6">
      <c r="A6982" t="s">
        <v>8215</v>
      </c>
      <c r="B6982" t="s">
        <v>21532</v>
      </c>
      <c r="C6982" t="s">
        <v>1408</v>
      </c>
      <c r="E6982" t="s">
        <v>8216</v>
      </c>
    </row>
    <row r="6983" spans="1:6">
      <c r="A6983" t="s">
        <v>1407</v>
      </c>
      <c r="B6983" t="s">
        <v>21330</v>
      </c>
      <c r="C6983" t="s">
        <v>1408</v>
      </c>
      <c r="E6983" t="s">
        <v>1409</v>
      </c>
    </row>
    <row r="6984" spans="1:6">
      <c r="A6984" t="s">
        <v>13981</v>
      </c>
      <c r="B6984" t="s">
        <v>21631</v>
      </c>
      <c r="C6984" t="s">
        <v>1408</v>
      </c>
      <c r="E6984" t="s">
        <v>13982</v>
      </c>
    </row>
    <row r="6985" spans="1:6">
      <c r="A6985" t="s">
        <v>18212</v>
      </c>
      <c r="B6985" t="s">
        <v>21642</v>
      </c>
      <c r="C6985" t="s">
        <v>1408</v>
      </c>
      <c r="E6985" t="s">
        <v>18213</v>
      </c>
    </row>
    <row r="6986" spans="1:6">
      <c r="A6986" t="s">
        <v>6327</v>
      </c>
      <c r="B6986" t="s">
        <v>21451</v>
      </c>
      <c r="C6986" t="s">
        <v>6328</v>
      </c>
      <c r="E6986" t="s">
        <v>6329</v>
      </c>
    </row>
    <row r="6987" spans="1:6">
      <c r="A6987" t="s">
        <v>9511</v>
      </c>
      <c r="B6987" t="s">
        <v>21329</v>
      </c>
      <c r="C6987" t="s">
        <v>6328</v>
      </c>
      <c r="E6987" t="s">
        <v>9512</v>
      </c>
    </row>
    <row r="6988" spans="1:6">
      <c r="A6988" t="s">
        <v>6877</v>
      </c>
      <c r="B6988" t="s">
        <v>21327</v>
      </c>
      <c r="C6988" t="s">
        <v>3361</v>
      </c>
      <c r="E6988" t="s">
        <v>6878</v>
      </c>
    </row>
    <row r="6989" spans="1:6">
      <c r="A6989" t="s">
        <v>9370</v>
      </c>
      <c r="B6989" t="s">
        <v>21329</v>
      </c>
      <c r="C6989" t="s">
        <v>3361</v>
      </c>
      <c r="E6989" t="s">
        <v>9371</v>
      </c>
    </row>
    <row r="6990" spans="1:6">
      <c r="A6990" t="s">
        <v>3360</v>
      </c>
      <c r="B6990" t="s">
        <v>21325</v>
      </c>
      <c r="C6990" t="s">
        <v>3361</v>
      </c>
      <c r="E6990" t="s">
        <v>3252</v>
      </c>
    </row>
    <row r="6991" spans="1:6">
      <c r="A6991" t="s">
        <v>11319</v>
      </c>
      <c r="B6991" t="s">
        <v>21608</v>
      </c>
      <c r="C6991" t="s">
        <v>15</v>
      </c>
      <c r="D6991" t="s">
        <v>2</v>
      </c>
      <c r="E6991" t="s">
        <v>11320</v>
      </c>
      <c r="F6991" t="s">
        <v>11321</v>
      </c>
    </row>
    <row r="6992" spans="1:6">
      <c r="A6992" t="s">
        <v>14</v>
      </c>
      <c r="B6992" t="s">
        <v>21470</v>
      </c>
      <c r="C6992" t="s">
        <v>15</v>
      </c>
      <c r="E6992" t="s">
        <v>16</v>
      </c>
      <c r="F6992" t="s">
        <v>17</v>
      </c>
    </row>
    <row r="6993" spans="1:9">
      <c r="A6993" t="s">
        <v>6889</v>
      </c>
      <c r="B6993" t="s">
        <v>21496</v>
      </c>
      <c r="C6993" t="s">
        <v>6890</v>
      </c>
      <c r="D6993" t="s">
        <v>6891</v>
      </c>
      <c r="E6993" t="s">
        <v>6892</v>
      </c>
      <c r="F6993" t="s">
        <v>6893</v>
      </c>
    </row>
    <row r="6994" spans="1:9">
      <c r="A6994" t="s">
        <v>6997</v>
      </c>
      <c r="B6994" t="s">
        <v>21497</v>
      </c>
      <c r="C6994" t="s">
        <v>6998</v>
      </c>
      <c r="E6994" t="s">
        <v>6999</v>
      </c>
    </row>
    <row r="6995" spans="1:9">
      <c r="A6995" t="s">
        <v>3429</v>
      </c>
      <c r="B6995" t="s">
        <v>21325</v>
      </c>
      <c r="C6995" t="s">
        <v>495</v>
      </c>
      <c r="D6995" t="s">
        <v>48</v>
      </c>
      <c r="E6995" t="s">
        <v>3430</v>
      </c>
      <c r="F6995" t="s">
        <v>3431</v>
      </c>
    </row>
    <row r="6996" spans="1:9">
      <c r="A6996" t="s">
        <v>494</v>
      </c>
      <c r="B6996" t="s">
        <v>21330</v>
      </c>
      <c r="C6996" t="s">
        <v>495</v>
      </c>
      <c r="D6996" t="s">
        <v>73</v>
      </c>
      <c r="E6996" t="s">
        <v>496</v>
      </c>
      <c r="F6996" t="s">
        <v>497</v>
      </c>
    </row>
    <row r="6997" spans="1:9">
      <c r="A6997" t="s">
        <v>362</v>
      </c>
      <c r="B6997" t="s">
        <v>21346</v>
      </c>
      <c r="C6997" t="s">
        <v>363</v>
      </c>
      <c r="D6997" t="s">
        <v>319</v>
      </c>
      <c r="E6997" t="s">
        <v>364</v>
      </c>
    </row>
    <row r="6998" spans="1:9">
      <c r="A6998" t="s">
        <v>8465</v>
      </c>
      <c r="B6998" t="s">
        <v>21329</v>
      </c>
      <c r="C6998" t="s">
        <v>8466</v>
      </c>
      <c r="E6998" t="s">
        <v>8467</v>
      </c>
    </row>
    <row r="6999" spans="1:9">
      <c r="A6999" t="s">
        <v>12690</v>
      </c>
      <c r="B6999" t="s">
        <v>21618</v>
      </c>
      <c r="C6999" t="s">
        <v>8466</v>
      </c>
      <c r="E6999" t="s">
        <v>12691</v>
      </c>
      <c r="F6999" t="s">
        <v>12692</v>
      </c>
    </row>
    <row r="7000" spans="1:9">
      <c r="A7000" t="s">
        <v>3809</v>
      </c>
      <c r="B7000" t="s">
        <v>21325</v>
      </c>
      <c r="C7000" t="s">
        <v>3810</v>
      </c>
      <c r="E7000" t="s">
        <v>3654</v>
      </c>
    </row>
    <row r="7001" spans="1:9">
      <c r="A7001" t="s">
        <v>8397</v>
      </c>
      <c r="B7001" t="s">
        <v>21329</v>
      </c>
      <c r="C7001" t="s">
        <v>3810</v>
      </c>
      <c r="D7001" t="s">
        <v>48</v>
      </c>
      <c r="E7001" t="s">
        <v>8398</v>
      </c>
      <c r="F7001" t="s">
        <v>8399</v>
      </c>
    </row>
    <row r="7002" spans="1:9">
      <c r="A7002" t="s">
        <v>8175</v>
      </c>
      <c r="B7002" t="s">
        <v>21532</v>
      </c>
      <c r="C7002" t="s">
        <v>8176</v>
      </c>
      <c r="E7002" t="s">
        <v>8177</v>
      </c>
    </row>
    <row r="7003" spans="1:9">
      <c r="A7003" t="s">
        <v>7552</v>
      </c>
      <c r="B7003" t="s">
        <v>21507</v>
      </c>
      <c r="C7003" t="s">
        <v>7553</v>
      </c>
      <c r="E7003" t="s">
        <v>379</v>
      </c>
    </row>
    <row r="7004" spans="1:9">
      <c r="A7004" t="s">
        <v>8979</v>
      </c>
      <c r="B7004" t="s">
        <v>21329</v>
      </c>
      <c r="C7004" t="s">
        <v>8980</v>
      </c>
      <c r="D7004" t="s">
        <v>38</v>
      </c>
      <c r="E7004" t="s">
        <v>8981</v>
      </c>
    </row>
    <row r="7005" spans="1:9">
      <c r="A7005" t="s">
        <v>6699</v>
      </c>
      <c r="B7005" t="s">
        <v>21491</v>
      </c>
      <c r="C7005" t="s">
        <v>6700</v>
      </c>
      <c r="D7005" t="s">
        <v>219</v>
      </c>
      <c r="E7005" t="s">
        <v>6701</v>
      </c>
    </row>
    <row r="7006" spans="1:9">
      <c r="A7006" t="s">
        <v>6854</v>
      </c>
      <c r="B7006" t="s">
        <v>21327</v>
      </c>
      <c r="C7006" t="s">
        <v>6700</v>
      </c>
      <c r="E7006" t="s">
        <v>6755</v>
      </c>
    </row>
    <row r="7007" spans="1:9">
      <c r="A7007" t="s">
        <v>12827</v>
      </c>
      <c r="B7007" t="s">
        <v>21625</v>
      </c>
      <c r="C7007" t="s">
        <v>6700</v>
      </c>
      <c r="E7007" t="s">
        <v>12828</v>
      </c>
      <c r="F7007" t="s">
        <v>12829</v>
      </c>
      <c r="G7007" t="s">
        <v>12830</v>
      </c>
      <c r="H7007" t="s">
        <v>12831</v>
      </c>
      <c r="I7007" t="s">
        <v>12832</v>
      </c>
    </row>
    <row r="7008" spans="1:9">
      <c r="A7008" t="s">
        <v>10027</v>
      </c>
      <c r="B7008" t="s">
        <v>21583</v>
      </c>
      <c r="C7008" t="s">
        <v>10028</v>
      </c>
      <c r="E7008" t="s">
        <v>10029</v>
      </c>
    </row>
    <row r="7009" spans="1:11">
      <c r="A7009" t="s">
        <v>18235</v>
      </c>
      <c r="B7009" t="s">
        <v>21645</v>
      </c>
      <c r="C7009" t="s">
        <v>18236</v>
      </c>
      <c r="E7009" t="s">
        <v>18237</v>
      </c>
    </row>
    <row r="7010" spans="1:11">
      <c r="A7010" t="s">
        <v>6565</v>
      </c>
      <c r="B7010" t="s">
        <v>21480</v>
      </c>
      <c r="C7010" t="s">
        <v>6566</v>
      </c>
      <c r="E7010" t="s">
        <v>6567</v>
      </c>
    </row>
    <row r="7011" spans="1:11">
      <c r="A7011" t="s">
        <v>12710</v>
      </c>
      <c r="B7011" t="s">
        <v>21618</v>
      </c>
      <c r="C7011" t="s">
        <v>6566</v>
      </c>
      <c r="E7011" t="s">
        <v>12711</v>
      </c>
    </row>
    <row r="7012" spans="1:11">
      <c r="A7012" t="s">
        <v>6842</v>
      </c>
      <c r="B7012" t="s">
        <v>21327</v>
      </c>
      <c r="C7012" t="s">
        <v>6843</v>
      </c>
      <c r="E7012" t="s">
        <v>6844</v>
      </c>
      <c r="F7012" t="s">
        <v>6845</v>
      </c>
    </row>
    <row r="7013" spans="1:11">
      <c r="A7013" t="s">
        <v>6082</v>
      </c>
      <c r="B7013" t="s">
        <v>21451</v>
      </c>
      <c r="C7013" t="s">
        <v>3271</v>
      </c>
      <c r="E7013" t="s">
        <v>6083</v>
      </c>
    </row>
    <row r="7014" spans="1:11">
      <c r="A7014" t="s">
        <v>6582</v>
      </c>
      <c r="B7014" t="s">
        <v>21480</v>
      </c>
      <c r="C7014" t="s">
        <v>3271</v>
      </c>
      <c r="E7014" t="s">
        <v>6583</v>
      </c>
    </row>
    <row r="7015" spans="1:11">
      <c r="A7015" t="s">
        <v>8301</v>
      </c>
      <c r="B7015" t="s">
        <v>21532</v>
      </c>
      <c r="C7015" t="s">
        <v>3271</v>
      </c>
      <c r="D7015" t="s">
        <v>73</v>
      </c>
      <c r="E7015" t="s">
        <v>8302</v>
      </c>
      <c r="F7015" t="s">
        <v>8303</v>
      </c>
      <c r="G7015" t="s">
        <v>8304</v>
      </c>
      <c r="H7015" t="s">
        <v>8305</v>
      </c>
      <c r="I7015" t="s">
        <v>8306</v>
      </c>
      <c r="J7015" t="s">
        <v>8307</v>
      </c>
      <c r="K7015" t="s">
        <v>73</v>
      </c>
    </row>
    <row r="7016" spans="1:11">
      <c r="A7016" t="s">
        <v>9864</v>
      </c>
      <c r="B7016" t="s">
        <v>21576</v>
      </c>
      <c r="C7016" t="s">
        <v>3271</v>
      </c>
      <c r="D7016" t="s">
        <v>73</v>
      </c>
      <c r="E7016" t="s">
        <v>9865</v>
      </c>
    </row>
    <row r="7017" spans="1:11">
      <c r="A7017" t="s">
        <v>9976</v>
      </c>
      <c r="B7017" t="s">
        <v>21582</v>
      </c>
      <c r="C7017" t="s">
        <v>3271</v>
      </c>
      <c r="D7017" t="s">
        <v>73</v>
      </c>
      <c r="E7017" t="s">
        <v>9977</v>
      </c>
    </row>
    <row r="7018" spans="1:11">
      <c r="A7018" t="s">
        <v>3270</v>
      </c>
      <c r="B7018" t="s">
        <v>21325</v>
      </c>
      <c r="C7018" t="s">
        <v>3271</v>
      </c>
      <c r="D7018" t="s">
        <v>270</v>
      </c>
      <c r="E7018" t="s">
        <v>3272</v>
      </c>
      <c r="F7018" t="s">
        <v>3273</v>
      </c>
    </row>
    <row r="7019" spans="1:11">
      <c r="A7019" t="s">
        <v>8546</v>
      </c>
      <c r="B7019" t="s">
        <v>21329</v>
      </c>
      <c r="C7019" t="s">
        <v>8547</v>
      </c>
      <c r="D7019" t="s">
        <v>48</v>
      </c>
      <c r="E7019" t="s">
        <v>8548</v>
      </c>
    </row>
    <row r="7020" spans="1:11">
      <c r="A7020" t="s">
        <v>5945</v>
      </c>
      <c r="B7020" t="s">
        <v>21447</v>
      </c>
      <c r="C7020" t="s">
        <v>189</v>
      </c>
      <c r="E7020" t="s">
        <v>190</v>
      </c>
      <c r="F7020" t="s">
        <v>191</v>
      </c>
    </row>
    <row r="7021" spans="1:11">
      <c r="A7021" t="s">
        <v>8637</v>
      </c>
      <c r="B7021" t="s">
        <v>21329</v>
      </c>
      <c r="C7021" t="s">
        <v>189</v>
      </c>
      <c r="D7021" t="s">
        <v>48</v>
      </c>
      <c r="E7021" t="s">
        <v>8638</v>
      </c>
    </row>
    <row r="7022" spans="1:11">
      <c r="A7022" t="s">
        <v>8792</v>
      </c>
      <c r="B7022" t="s">
        <v>21329</v>
      </c>
      <c r="C7022" t="s">
        <v>189</v>
      </c>
      <c r="D7022" t="s">
        <v>48</v>
      </c>
      <c r="E7022" t="s">
        <v>8793</v>
      </c>
      <c r="F7022" t="s">
        <v>8794</v>
      </c>
    </row>
    <row r="7023" spans="1:11">
      <c r="A7023" t="s">
        <v>9164</v>
      </c>
      <c r="B7023" t="s">
        <v>21329</v>
      </c>
      <c r="C7023" t="s">
        <v>189</v>
      </c>
      <c r="E7023" t="s">
        <v>9165</v>
      </c>
    </row>
    <row r="7024" spans="1:11">
      <c r="A7024" t="s">
        <v>11322</v>
      </c>
      <c r="B7024" t="s">
        <v>21331</v>
      </c>
      <c r="C7024" t="s">
        <v>189</v>
      </c>
      <c r="E7024" t="s">
        <v>11323</v>
      </c>
      <c r="F7024" t="s">
        <v>191</v>
      </c>
    </row>
    <row r="7025" spans="1:8">
      <c r="A7025" t="s">
        <v>17919</v>
      </c>
      <c r="B7025" t="s">
        <v>21334</v>
      </c>
      <c r="C7025" t="s">
        <v>189</v>
      </c>
      <c r="E7025" t="s">
        <v>17920</v>
      </c>
      <c r="F7025" t="s">
        <v>17921</v>
      </c>
    </row>
    <row r="7026" spans="1:8">
      <c r="A7026" t="s">
        <v>19454</v>
      </c>
      <c r="B7026" t="s">
        <v>21335</v>
      </c>
      <c r="C7026" t="s">
        <v>189</v>
      </c>
      <c r="E7026" t="s">
        <v>18318</v>
      </c>
    </row>
    <row r="7027" spans="1:8">
      <c r="A7027" t="s">
        <v>6024</v>
      </c>
      <c r="B7027" t="s">
        <v>21451</v>
      </c>
      <c r="C7027" t="s">
        <v>6025</v>
      </c>
      <c r="E7027" t="s">
        <v>1220</v>
      </c>
      <c r="F7027" t="s">
        <v>6026</v>
      </c>
    </row>
    <row r="7028" spans="1:8">
      <c r="A7028" t="s">
        <v>3728</v>
      </c>
      <c r="B7028" t="s">
        <v>21325</v>
      </c>
      <c r="C7028" t="s">
        <v>3729</v>
      </c>
      <c r="E7028" t="s">
        <v>3730</v>
      </c>
    </row>
    <row r="7029" spans="1:8">
      <c r="A7029" t="s">
        <v>5758</v>
      </c>
      <c r="B7029" t="s">
        <v>21419</v>
      </c>
      <c r="C7029" t="s">
        <v>3729</v>
      </c>
      <c r="D7029" t="s">
        <v>4733</v>
      </c>
      <c r="E7029" t="s">
        <v>5759</v>
      </c>
      <c r="F7029" t="s">
        <v>5760</v>
      </c>
      <c r="G7029" t="s">
        <v>5761</v>
      </c>
      <c r="H7029" t="s">
        <v>5762</v>
      </c>
    </row>
    <row r="7030" spans="1:8">
      <c r="A7030" t="s">
        <v>6609</v>
      </c>
      <c r="B7030" t="s">
        <v>21480</v>
      </c>
      <c r="C7030" t="s">
        <v>3729</v>
      </c>
      <c r="D7030" t="s">
        <v>4733</v>
      </c>
      <c r="E7030" t="s">
        <v>6610</v>
      </c>
      <c r="F7030" t="s">
        <v>5760</v>
      </c>
      <c r="G7030" t="s">
        <v>5761</v>
      </c>
      <c r="H7030" t="s">
        <v>5762</v>
      </c>
    </row>
    <row r="7031" spans="1:8">
      <c r="A7031" t="s">
        <v>12733</v>
      </c>
      <c r="B7031" t="s">
        <v>21618</v>
      </c>
      <c r="C7031" t="s">
        <v>3729</v>
      </c>
      <c r="D7031" t="s">
        <v>12734</v>
      </c>
      <c r="E7031" t="s">
        <v>12735</v>
      </c>
    </row>
    <row r="7032" spans="1:8">
      <c r="A7032" t="s">
        <v>17896</v>
      </c>
      <c r="B7032" t="s">
        <v>21334</v>
      </c>
      <c r="C7032" t="s">
        <v>3729</v>
      </c>
      <c r="D7032" t="s">
        <v>56</v>
      </c>
      <c r="E7032" t="s">
        <v>17897</v>
      </c>
    </row>
    <row r="7033" spans="1:8">
      <c r="A7033" t="s">
        <v>3948</v>
      </c>
      <c r="B7033" t="s">
        <v>21325</v>
      </c>
      <c r="C7033" t="s">
        <v>3949</v>
      </c>
      <c r="E7033" t="s">
        <v>3950</v>
      </c>
    </row>
    <row r="7034" spans="1:8">
      <c r="A7034" t="s">
        <v>6668</v>
      </c>
      <c r="B7034" t="s">
        <v>21489</v>
      </c>
      <c r="C7034" t="s">
        <v>3949</v>
      </c>
      <c r="E7034" t="s">
        <v>6669</v>
      </c>
    </row>
    <row r="7035" spans="1:8">
      <c r="A7035" t="s">
        <v>9850</v>
      </c>
      <c r="B7035" t="s">
        <v>21572</v>
      </c>
      <c r="C7035" t="s">
        <v>3949</v>
      </c>
      <c r="E7035" t="s">
        <v>1220</v>
      </c>
    </row>
    <row r="7036" spans="1:8">
      <c r="A7036" t="s">
        <v>18079</v>
      </c>
      <c r="B7036" t="s">
        <v>21334</v>
      </c>
      <c r="C7036" t="s">
        <v>3949</v>
      </c>
      <c r="E7036" t="s">
        <v>18080</v>
      </c>
    </row>
    <row r="7037" spans="1:8">
      <c r="A7037" t="s">
        <v>5487</v>
      </c>
      <c r="B7037" t="s">
        <v>21326</v>
      </c>
      <c r="C7037" t="s">
        <v>5488</v>
      </c>
      <c r="E7037" t="s">
        <v>5489</v>
      </c>
      <c r="F7037" t="s">
        <v>5490</v>
      </c>
    </row>
    <row r="7038" spans="1:8">
      <c r="A7038" t="s">
        <v>6873</v>
      </c>
      <c r="B7038" t="s">
        <v>21327</v>
      </c>
      <c r="C7038" t="s">
        <v>5488</v>
      </c>
      <c r="E7038" t="s">
        <v>6874</v>
      </c>
    </row>
    <row r="7039" spans="1:8">
      <c r="A7039" t="s">
        <v>19508</v>
      </c>
      <c r="B7039" t="s">
        <v>21335</v>
      </c>
      <c r="C7039" t="s">
        <v>5488</v>
      </c>
      <c r="D7039" t="s">
        <v>2209</v>
      </c>
      <c r="E7039" t="s">
        <v>18260</v>
      </c>
    </row>
    <row r="7040" spans="1:8">
      <c r="A7040" t="s">
        <v>636</v>
      </c>
      <c r="B7040" t="s">
        <v>21330</v>
      </c>
      <c r="C7040" t="s">
        <v>637</v>
      </c>
      <c r="D7040" t="s">
        <v>638</v>
      </c>
      <c r="E7040" t="s">
        <v>639</v>
      </c>
      <c r="F7040" t="s">
        <v>640</v>
      </c>
    </row>
    <row r="7041" spans="1:6">
      <c r="A7041" t="s">
        <v>6354</v>
      </c>
      <c r="B7041" t="s">
        <v>21472</v>
      </c>
      <c r="C7041" t="s">
        <v>637</v>
      </c>
      <c r="D7041" t="s">
        <v>60</v>
      </c>
      <c r="E7041" t="s">
        <v>3034</v>
      </c>
      <c r="F7041" t="s">
        <v>3035</v>
      </c>
    </row>
    <row r="7042" spans="1:6">
      <c r="A7042" t="s">
        <v>21033</v>
      </c>
      <c r="B7042" t="s">
        <v>21371</v>
      </c>
      <c r="C7042" t="s">
        <v>6686</v>
      </c>
      <c r="E7042" t="s">
        <v>6687</v>
      </c>
    </row>
    <row r="7043" spans="1:6">
      <c r="A7043" t="s">
        <v>9255</v>
      </c>
      <c r="B7043" t="s">
        <v>21329</v>
      </c>
      <c r="C7043" t="s">
        <v>9256</v>
      </c>
      <c r="E7043" t="s">
        <v>9257</v>
      </c>
      <c r="F7043" t="s">
        <v>9258</v>
      </c>
    </row>
    <row r="7044" spans="1:6">
      <c r="A7044" t="s">
        <v>486</v>
      </c>
      <c r="B7044" t="s">
        <v>21330</v>
      </c>
      <c r="C7044" t="s">
        <v>487</v>
      </c>
      <c r="E7044" t="s">
        <v>114</v>
      </c>
    </row>
    <row r="7045" spans="1:6">
      <c r="A7045" t="s">
        <v>6731</v>
      </c>
      <c r="B7045" t="s">
        <v>21327</v>
      </c>
      <c r="C7045" t="s">
        <v>487</v>
      </c>
      <c r="E7045" t="s">
        <v>287</v>
      </c>
    </row>
    <row r="7046" spans="1:6">
      <c r="A7046" t="s">
        <v>11026</v>
      </c>
      <c r="B7046" t="s">
        <v>21601</v>
      </c>
      <c r="C7046" t="s">
        <v>487</v>
      </c>
      <c r="D7046" t="s">
        <v>22</v>
      </c>
      <c r="E7046" t="s">
        <v>11027</v>
      </c>
      <c r="F7046" t="s">
        <v>11028</v>
      </c>
    </row>
    <row r="7047" spans="1:6">
      <c r="A7047" t="s">
        <v>6676</v>
      </c>
      <c r="B7047" t="s">
        <v>21486</v>
      </c>
      <c r="C7047" t="s">
        <v>6677</v>
      </c>
      <c r="D7047" t="s">
        <v>38</v>
      </c>
      <c r="E7047" t="s">
        <v>6678</v>
      </c>
      <c r="F7047" t="s">
        <v>6679</v>
      </c>
    </row>
    <row r="7048" spans="1:6">
      <c r="A7048" t="s">
        <v>7572</v>
      </c>
      <c r="B7048" t="s">
        <v>21516</v>
      </c>
      <c r="C7048" t="s">
        <v>7573</v>
      </c>
      <c r="E7048" t="s">
        <v>7574</v>
      </c>
      <c r="F7048" t="s">
        <v>7575</v>
      </c>
    </row>
    <row r="7049" spans="1:6">
      <c r="A7049" t="s">
        <v>7760</v>
      </c>
      <c r="B7049" t="s">
        <v>21519</v>
      </c>
      <c r="C7049" t="s">
        <v>7573</v>
      </c>
      <c r="E7049" t="s">
        <v>7761</v>
      </c>
      <c r="F7049" t="s">
        <v>7762</v>
      </c>
    </row>
    <row r="7050" spans="1:6">
      <c r="A7050" t="s">
        <v>13465</v>
      </c>
      <c r="B7050" t="s">
        <v>21628</v>
      </c>
      <c r="C7050" t="s">
        <v>13466</v>
      </c>
      <c r="D7050" t="s">
        <v>13467</v>
      </c>
      <c r="E7050" t="s">
        <v>13468</v>
      </c>
    </row>
    <row r="7051" spans="1:6">
      <c r="A7051" t="s">
        <v>6748</v>
      </c>
      <c r="B7051" t="s">
        <v>21327</v>
      </c>
      <c r="C7051" t="s">
        <v>6749</v>
      </c>
      <c r="E7051" t="s">
        <v>5372</v>
      </c>
    </row>
    <row r="7052" spans="1:6">
      <c r="A7052" t="s">
        <v>6800</v>
      </c>
      <c r="B7052" t="s">
        <v>21327</v>
      </c>
      <c r="C7052" t="s">
        <v>6801</v>
      </c>
      <c r="E7052" t="s">
        <v>6786</v>
      </c>
    </row>
    <row r="7053" spans="1:6">
      <c r="A7053" t="s">
        <v>9355</v>
      </c>
      <c r="B7053" t="s">
        <v>21329</v>
      </c>
      <c r="C7053" t="s">
        <v>9356</v>
      </c>
      <c r="E7053" t="s">
        <v>9357</v>
      </c>
    </row>
    <row r="7054" spans="1:6">
      <c r="A7054" t="s">
        <v>17994</v>
      </c>
      <c r="B7054" t="s">
        <v>21334</v>
      </c>
      <c r="C7054" t="s">
        <v>9356</v>
      </c>
      <c r="D7054" t="s">
        <v>17995</v>
      </c>
      <c r="E7054" t="s">
        <v>17996</v>
      </c>
      <c r="F7054" t="s">
        <v>17997</v>
      </c>
    </row>
    <row r="7055" spans="1:6">
      <c r="A7055" t="s">
        <v>6255</v>
      </c>
      <c r="B7055" t="s">
        <v>21451</v>
      </c>
      <c r="C7055" t="s">
        <v>6256</v>
      </c>
      <c r="E7055" t="s">
        <v>6257</v>
      </c>
    </row>
    <row r="7056" spans="1:6">
      <c r="A7056" t="s">
        <v>8713</v>
      </c>
      <c r="B7056" t="s">
        <v>21329</v>
      </c>
      <c r="C7056" t="s">
        <v>6256</v>
      </c>
      <c r="D7056" t="s">
        <v>1093</v>
      </c>
      <c r="E7056" t="s">
        <v>8714</v>
      </c>
      <c r="F7056" t="s">
        <v>8715</v>
      </c>
    </row>
    <row r="7057" spans="1:6">
      <c r="A7057" t="s">
        <v>6672</v>
      </c>
      <c r="B7057" t="s">
        <v>21486</v>
      </c>
      <c r="C7057" t="s">
        <v>6673</v>
      </c>
      <c r="E7057" t="s">
        <v>6674</v>
      </c>
    </row>
    <row r="7058" spans="1:6">
      <c r="A7058" t="s">
        <v>18200</v>
      </c>
      <c r="B7058" t="s">
        <v>21334</v>
      </c>
      <c r="C7058" t="s">
        <v>6673</v>
      </c>
      <c r="D7058" t="s">
        <v>18201</v>
      </c>
      <c r="E7058" t="s">
        <v>18202</v>
      </c>
      <c r="F7058" t="s">
        <v>18203</v>
      </c>
    </row>
    <row r="7059" spans="1:6">
      <c r="A7059" t="s">
        <v>18417</v>
      </c>
      <c r="B7059" t="s">
        <v>21335</v>
      </c>
      <c r="C7059" t="s">
        <v>18418</v>
      </c>
      <c r="E7059" t="s">
        <v>18293</v>
      </c>
      <c r="F7059" t="s">
        <v>18294</v>
      </c>
    </row>
    <row r="7060" spans="1:6">
      <c r="A7060" t="s">
        <v>5892</v>
      </c>
      <c r="B7060" t="s">
        <v>21441</v>
      </c>
      <c r="C7060" t="s">
        <v>5893</v>
      </c>
      <c r="D7060" t="s">
        <v>219</v>
      </c>
      <c r="E7060" t="s">
        <v>5894</v>
      </c>
      <c r="F7060" t="s">
        <v>5895</v>
      </c>
    </row>
    <row r="7061" spans="1:6">
      <c r="A7061" t="s">
        <v>6884</v>
      </c>
      <c r="B7061" t="s">
        <v>21327</v>
      </c>
      <c r="C7061" t="s">
        <v>6885</v>
      </c>
      <c r="E7061" t="s">
        <v>6886</v>
      </c>
    </row>
    <row r="7062" spans="1:6">
      <c r="A7062" t="s">
        <v>18858</v>
      </c>
      <c r="B7062" t="s">
        <v>21335</v>
      </c>
      <c r="C7062" t="s">
        <v>6885</v>
      </c>
      <c r="E7062" t="s">
        <v>1423</v>
      </c>
    </row>
    <row r="7063" spans="1:6">
      <c r="A7063" t="s">
        <v>4946</v>
      </c>
      <c r="B7063" t="s">
        <v>21401</v>
      </c>
      <c r="C7063" t="s">
        <v>4947</v>
      </c>
      <c r="E7063" t="s">
        <v>4523</v>
      </c>
    </row>
    <row r="7064" spans="1:6">
      <c r="A7064" t="s">
        <v>6215</v>
      </c>
      <c r="B7064" t="s">
        <v>21451</v>
      </c>
      <c r="C7064" t="s">
        <v>4947</v>
      </c>
      <c r="E7064" t="s">
        <v>5334</v>
      </c>
    </row>
    <row r="7065" spans="1:6">
      <c r="A7065" t="s">
        <v>6778</v>
      </c>
      <c r="B7065" t="s">
        <v>21327</v>
      </c>
      <c r="C7065" t="s">
        <v>4947</v>
      </c>
      <c r="E7065" t="s">
        <v>6779</v>
      </c>
    </row>
    <row r="7066" spans="1:6">
      <c r="A7066" t="s">
        <v>19225</v>
      </c>
      <c r="B7066" t="s">
        <v>21335</v>
      </c>
      <c r="C7066" t="s">
        <v>19226</v>
      </c>
      <c r="E7066" t="s">
        <v>19178</v>
      </c>
    </row>
    <row r="7067" spans="1:6">
      <c r="A7067" t="s">
        <v>18195</v>
      </c>
      <c r="B7067" t="s">
        <v>21334</v>
      </c>
      <c r="C7067" t="s">
        <v>18196</v>
      </c>
      <c r="D7067" t="s">
        <v>18197</v>
      </c>
      <c r="E7067" t="s">
        <v>18198</v>
      </c>
      <c r="F7067" t="s">
        <v>18199</v>
      </c>
    </row>
    <row r="7068" spans="1:6">
      <c r="A7068" t="s">
        <v>19589</v>
      </c>
      <c r="B7068" t="s">
        <v>21335</v>
      </c>
      <c r="C7068" t="s">
        <v>19590</v>
      </c>
      <c r="E7068" t="s">
        <v>1100</v>
      </c>
    </row>
    <row r="7069" spans="1:6">
      <c r="A7069" t="s">
        <v>17943</v>
      </c>
      <c r="B7069" t="s">
        <v>21334</v>
      </c>
      <c r="C7069" t="s">
        <v>17944</v>
      </c>
      <c r="D7069" t="s">
        <v>56</v>
      </c>
      <c r="E7069" t="s">
        <v>17945</v>
      </c>
    </row>
    <row r="7070" spans="1:6">
      <c r="A7070" t="s">
        <v>9127</v>
      </c>
      <c r="B7070" t="s">
        <v>21554</v>
      </c>
      <c r="C7070" t="s">
        <v>9128</v>
      </c>
      <c r="D7070" t="s">
        <v>113</v>
      </c>
      <c r="E7070" t="s">
        <v>9129</v>
      </c>
      <c r="F7070" t="s">
        <v>9130</v>
      </c>
    </row>
    <row r="7071" spans="1:6">
      <c r="A7071" t="s">
        <v>6493</v>
      </c>
      <c r="B7071" t="s">
        <v>21480</v>
      </c>
      <c r="C7071" t="s">
        <v>6494</v>
      </c>
      <c r="D7071" t="s">
        <v>6495</v>
      </c>
      <c r="E7071" t="s">
        <v>6496</v>
      </c>
      <c r="F7071" t="s">
        <v>6497</v>
      </c>
    </row>
    <row r="7072" spans="1:6">
      <c r="A7072" t="s">
        <v>10770</v>
      </c>
      <c r="B7072" t="s">
        <v>21595</v>
      </c>
      <c r="C7072" t="s">
        <v>10771</v>
      </c>
      <c r="E7072" t="s">
        <v>10772</v>
      </c>
    </row>
    <row r="7073" spans="1:12">
      <c r="A7073" t="s">
        <v>10738</v>
      </c>
      <c r="B7073" t="s">
        <v>21595</v>
      </c>
      <c r="C7073" t="s">
        <v>10739</v>
      </c>
      <c r="E7073" t="s">
        <v>10740</v>
      </c>
    </row>
    <row r="7074" spans="1:12">
      <c r="A7074" t="s">
        <v>5864</v>
      </c>
      <c r="B7074" t="s">
        <v>21429</v>
      </c>
      <c r="C7074" t="s">
        <v>5865</v>
      </c>
      <c r="D7074" t="s">
        <v>466</v>
      </c>
      <c r="E7074" t="s">
        <v>5866</v>
      </c>
      <c r="F7074" t="s">
        <v>5867</v>
      </c>
    </row>
    <row r="7075" spans="1:12">
      <c r="A7075" t="s">
        <v>8592</v>
      </c>
      <c r="B7075" t="s">
        <v>21329</v>
      </c>
      <c r="C7075" t="s">
        <v>8593</v>
      </c>
      <c r="D7075" t="s">
        <v>2141</v>
      </c>
      <c r="E7075" t="s">
        <v>8594</v>
      </c>
      <c r="F7075" t="s">
        <v>8595</v>
      </c>
    </row>
    <row r="7076" spans="1:12">
      <c r="A7076" t="s">
        <v>12707</v>
      </c>
      <c r="B7076" t="s">
        <v>21618</v>
      </c>
      <c r="C7076" t="s">
        <v>12708</v>
      </c>
      <c r="E7076" t="s">
        <v>12709</v>
      </c>
    </row>
    <row r="7077" spans="1:12">
      <c r="A7077" t="s">
        <v>19119</v>
      </c>
      <c r="B7077" t="s">
        <v>21335</v>
      </c>
      <c r="C7077" t="s">
        <v>19120</v>
      </c>
      <c r="E7077" t="s">
        <v>18345</v>
      </c>
    </row>
    <row r="7078" spans="1:12">
      <c r="A7078" t="s">
        <v>11252</v>
      </c>
      <c r="B7078" t="s">
        <v>21607</v>
      </c>
      <c r="C7078" t="s">
        <v>11253</v>
      </c>
      <c r="D7078" t="s">
        <v>11208</v>
      </c>
      <c r="E7078" t="s">
        <v>11254</v>
      </c>
      <c r="F7078" t="s">
        <v>11255</v>
      </c>
      <c r="G7078" t="s">
        <v>11256</v>
      </c>
      <c r="H7078" t="s">
        <v>11257</v>
      </c>
      <c r="J7078" t="s">
        <v>11258</v>
      </c>
      <c r="K7078" t="s">
        <v>11259</v>
      </c>
      <c r="L7078" t="s">
        <v>11260</v>
      </c>
    </row>
    <row r="7079" spans="1:12">
      <c r="A7079" t="s">
        <v>20083</v>
      </c>
      <c r="B7079" t="s">
        <v>21335</v>
      </c>
      <c r="C7079" t="s">
        <v>20084</v>
      </c>
      <c r="E7079" t="s">
        <v>18323</v>
      </c>
    </row>
    <row r="7080" spans="1:12">
      <c r="A7080" t="s">
        <v>19712</v>
      </c>
      <c r="B7080" t="s">
        <v>21335</v>
      </c>
      <c r="C7080" t="s">
        <v>19713</v>
      </c>
      <c r="E7080" t="s">
        <v>18252</v>
      </c>
    </row>
    <row r="7081" spans="1:12">
      <c r="A7081" t="s">
        <v>6000</v>
      </c>
      <c r="B7081" t="s">
        <v>21457</v>
      </c>
      <c r="C7081" t="s">
        <v>6001</v>
      </c>
      <c r="D7081" t="s">
        <v>5997</v>
      </c>
      <c r="E7081" t="s">
        <v>6002</v>
      </c>
    </row>
    <row r="7082" spans="1:12">
      <c r="A7082" t="s">
        <v>7</v>
      </c>
      <c r="B7082" t="s">
        <v>21470</v>
      </c>
      <c r="C7082" t="s">
        <v>8</v>
      </c>
      <c r="E7082" t="s">
        <v>9</v>
      </c>
      <c r="F7082" t="s">
        <v>10</v>
      </c>
    </row>
    <row r="7083" spans="1:12">
      <c r="A7083" t="s">
        <v>13963</v>
      </c>
      <c r="B7083" t="s">
        <v>21630</v>
      </c>
      <c r="C7083" t="s">
        <v>13964</v>
      </c>
      <c r="D7083" t="s">
        <v>13965</v>
      </c>
      <c r="E7083" t="s">
        <v>13966</v>
      </c>
    </row>
    <row r="7084" spans="1:12">
      <c r="A7084" t="s">
        <v>11178</v>
      </c>
      <c r="B7084" t="s">
        <v>21605</v>
      </c>
      <c r="C7084" t="s">
        <v>11179</v>
      </c>
      <c r="E7084" t="s">
        <v>11180</v>
      </c>
    </row>
    <row r="7085" spans="1:12">
      <c r="A7085" t="s">
        <v>7857</v>
      </c>
      <c r="B7085" t="s">
        <v>21519</v>
      </c>
      <c r="C7085" t="s">
        <v>7858</v>
      </c>
      <c r="E7085" t="s">
        <v>7859</v>
      </c>
    </row>
    <row r="7086" spans="1:12">
      <c r="A7086" t="s">
        <v>19986</v>
      </c>
      <c r="B7086" t="s">
        <v>21335</v>
      </c>
      <c r="C7086" t="s">
        <v>19987</v>
      </c>
      <c r="E7086" t="s">
        <v>18300</v>
      </c>
    </row>
    <row r="7087" spans="1:12">
      <c r="A7087" t="s">
        <v>8282</v>
      </c>
      <c r="B7087" t="s">
        <v>21532</v>
      </c>
      <c r="C7087" t="s">
        <v>8283</v>
      </c>
      <c r="E7087" t="s">
        <v>8284</v>
      </c>
    </row>
    <row r="7088" spans="1:12">
      <c r="A7088" t="s">
        <v>7969</v>
      </c>
      <c r="B7088" t="s">
        <v>21524</v>
      </c>
      <c r="C7088" t="s">
        <v>7970</v>
      </c>
      <c r="D7088" t="s">
        <v>60</v>
      </c>
      <c r="E7088" t="s">
        <v>7971</v>
      </c>
    </row>
    <row r="7089" spans="1:6">
      <c r="A7089" t="s">
        <v>12700</v>
      </c>
      <c r="B7089" t="s">
        <v>21618</v>
      </c>
      <c r="C7089" t="s">
        <v>12701</v>
      </c>
      <c r="E7089" t="s">
        <v>12702</v>
      </c>
      <c r="F7089" t="s">
        <v>12703</v>
      </c>
    </row>
    <row r="7090" spans="1:6">
      <c r="A7090" t="s">
        <v>19400</v>
      </c>
      <c r="B7090" t="s">
        <v>21335</v>
      </c>
      <c r="C7090" t="s">
        <v>19401</v>
      </c>
      <c r="D7090" t="s">
        <v>2209</v>
      </c>
      <c r="E7090" t="s">
        <v>18260</v>
      </c>
    </row>
    <row r="7091" spans="1:6">
      <c r="A7091" t="s">
        <v>6165</v>
      </c>
      <c r="B7091" t="s">
        <v>21464</v>
      </c>
      <c r="C7091" t="s">
        <v>6166</v>
      </c>
      <c r="E7091" t="s">
        <v>6167</v>
      </c>
    </row>
    <row r="7092" spans="1:6">
      <c r="A7092" t="s">
        <v>12612</v>
      </c>
      <c r="B7092" t="s">
        <v>21614</v>
      </c>
      <c r="C7092" t="s">
        <v>6166</v>
      </c>
      <c r="D7092" t="s">
        <v>8226</v>
      </c>
      <c r="E7092" t="s">
        <v>12613</v>
      </c>
    </row>
    <row r="7093" spans="1:6">
      <c r="A7093" t="s">
        <v>6020</v>
      </c>
      <c r="B7093" t="s">
        <v>21459</v>
      </c>
      <c r="C7093" t="s">
        <v>6021</v>
      </c>
      <c r="D7093" t="s">
        <v>38</v>
      </c>
      <c r="E7093" t="s">
        <v>6022</v>
      </c>
      <c r="F7093" t="s">
        <v>6023</v>
      </c>
    </row>
    <row r="7094" spans="1:6">
      <c r="A7094" t="s">
        <v>4859</v>
      </c>
      <c r="B7094" t="s">
        <v>21401</v>
      </c>
      <c r="C7094" t="s">
        <v>4860</v>
      </c>
      <c r="D7094" t="s">
        <v>4861</v>
      </c>
      <c r="E7094" t="s">
        <v>4862</v>
      </c>
    </row>
    <row r="7095" spans="1:6">
      <c r="A7095" t="s">
        <v>3438</v>
      </c>
      <c r="B7095" t="s">
        <v>21325</v>
      </c>
      <c r="C7095" t="s">
        <v>3439</v>
      </c>
      <c r="E7095" t="s">
        <v>3440</v>
      </c>
    </row>
    <row r="7096" spans="1:6">
      <c r="A7096" t="s">
        <v>4084</v>
      </c>
      <c r="B7096" t="s">
        <v>21325</v>
      </c>
      <c r="C7096" t="s">
        <v>3439</v>
      </c>
      <c r="E7096" t="s">
        <v>4085</v>
      </c>
    </row>
    <row r="7097" spans="1:6">
      <c r="A7097" t="s">
        <v>4222</v>
      </c>
      <c r="B7097" t="s">
        <v>21325</v>
      </c>
      <c r="C7097" t="s">
        <v>3369</v>
      </c>
      <c r="E7097" t="s">
        <v>4223</v>
      </c>
    </row>
    <row r="7098" spans="1:6">
      <c r="A7098" t="s">
        <v>3368</v>
      </c>
      <c r="B7098" t="s">
        <v>21325</v>
      </c>
      <c r="C7098" t="s">
        <v>3369</v>
      </c>
      <c r="E7098" t="s">
        <v>3370</v>
      </c>
    </row>
    <row r="7099" spans="1:6">
      <c r="A7099" t="s">
        <v>18727</v>
      </c>
      <c r="B7099" t="s">
        <v>21335</v>
      </c>
      <c r="C7099" t="s">
        <v>18728</v>
      </c>
      <c r="E7099" t="s">
        <v>1423</v>
      </c>
    </row>
    <row r="7100" spans="1:6">
      <c r="A7100" t="s">
        <v>4167</v>
      </c>
      <c r="B7100" t="s">
        <v>21325</v>
      </c>
      <c r="C7100" t="s">
        <v>3287</v>
      </c>
      <c r="E7100" t="s">
        <v>4168</v>
      </c>
    </row>
    <row r="7101" spans="1:6">
      <c r="A7101" t="s">
        <v>3286</v>
      </c>
      <c r="B7101" t="s">
        <v>21325</v>
      </c>
      <c r="C7101" t="s">
        <v>3287</v>
      </c>
      <c r="E7101" t="s">
        <v>3288</v>
      </c>
    </row>
  </sheetData>
  <sortState ref="A1:AD7101">
    <sortCondition ref="C1"/>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9"/>
  <sheetViews>
    <sheetView topLeftCell="A53" workbookViewId="0">
      <selection activeCell="C80" sqref="C80"/>
    </sheetView>
  </sheetViews>
  <sheetFormatPr baseColWidth="10" defaultRowHeight="15" x14ac:dyDescent="0"/>
  <sheetData>
    <row r="1" spans="1:3">
      <c r="A1">
        <v>608064</v>
      </c>
      <c r="B1" t="s">
        <v>21842</v>
      </c>
      <c r="C1" t="s">
        <v>20594</v>
      </c>
    </row>
    <row r="2" spans="1:3">
      <c r="A2">
        <v>610096</v>
      </c>
      <c r="B2" t="s">
        <v>21762</v>
      </c>
      <c r="C2" t="s">
        <v>20594</v>
      </c>
    </row>
    <row r="3" spans="1:3">
      <c r="A3">
        <v>68966</v>
      </c>
      <c r="B3" t="s">
        <v>21830</v>
      </c>
      <c r="C3" t="s">
        <v>20744</v>
      </c>
    </row>
    <row r="4" spans="1:3">
      <c r="A4">
        <v>70780</v>
      </c>
      <c r="B4" t="s">
        <v>21775</v>
      </c>
      <c r="C4" t="s">
        <v>20744</v>
      </c>
    </row>
    <row r="5" spans="1:3">
      <c r="A5">
        <v>13106</v>
      </c>
      <c r="B5" t="s">
        <v>21230</v>
      </c>
      <c r="C5" t="s">
        <v>20899</v>
      </c>
    </row>
    <row r="6" spans="1:3">
      <c r="A6">
        <v>429253</v>
      </c>
      <c r="B6" t="s">
        <v>21678</v>
      </c>
      <c r="C6" t="s">
        <v>21046</v>
      </c>
    </row>
    <row r="7" spans="1:3">
      <c r="A7">
        <v>430855</v>
      </c>
      <c r="B7" t="s">
        <v>21670</v>
      </c>
      <c r="C7" t="s">
        <v>21046</v>
      </c>
    </row>
    <row r="8" spans="1:3">
      <c r="A8">
        <v>590332</v>
      </c>
      <c r="B8" t="s">
        <v>21276</v>
      </c>
      <c r="C8" t="s">
        <v>4052</v>
      </c>
    </row>
    <row r="9" spans="1:3">
      <c r="A9">
        <v>590627</v>
      </c>
      <c r="B9" t="s">
        <v>21824</v>
      </c>
      <c r="C9" t="s">
        <v>4052</v>
      </c>
    </row>
    <row r="10" spans="1:3">
      <c r="A10">
        <v>297744</v>
      </c>
      <c r="B10" t="s">
        <v>21673</v>
      </c>
      <c r="C10" t="s">
        <v>464</v>
      </c>
    </row>
    <row r="11" spans="1:3">
      <c r="A11">
        <v>297747</v>
      </c>
      <c r="B11" t="s">
        <v>21293</v>
      </c>
      <c r="C11" t="s">
        <v>5568</v>
      </c>
    </row>
    <row r="12" spans="1:3">
      <c r="A12">
        <v>99219</v>
      </c>
      <c r="B12" t="s">
        <v>21234</v>
      </c>
      <c r="C12" t="s">
        <v>5610</v>
      </c>
    </row>
    <row r="13" spans="1:3">
      <c r="A13">
        <v>131962</v>
      </c>
      <c r="B13" t="s">
        <v>21221</v>
      </c>
      <c r="C13" t="s">
        <v>5782</v>
      </c>
    </row>
    <row r="14" spans="1:3">
      <c r="A14">
        <v>283953</v>
      </c>
      <c r="B14" t="s">
        <v>21835</v>
      </c>
      <c r="C14" t="s">
        <v>5795</v>
      </c>
    </row>
    <row r="15" spans="1:3">
      <c r="A15">
        <v>283695</v>
      </c>
      <c r="B15" t="s">
        <v>21766</v>
      </c>
      <c r="C15" t="s">
        <v>6058</v>
      </c>
    </row>
    <row r="16" spans="1:3">
      <c r="A16">
        <v>130503</v>
      </c>
      <c r="B16" t="s">
        <v>21283</v>
      </c>
      <c r="C16" t="s">
        <v>6165</v>
      </c>
    </row>
    <row r="17" spans="1:3">
      <c r="A17">
        <v>9153</v>
      </c>
      <c r="B17" t="s">
        <v>21241</v>
      </c>
      <c r="C17" t="s">
        <v>6389</v>
      </c>
    </row>
    <row r="18" spans="1:3">
      <c r="A18">
        <v>242176</v>
      </c>
      <c r="B18" t="s">
        <v>21820</v>
      </c>
      <c r="C18" t="s">
        <v>6411</v>
      </c>
    </row>
    <row r="19" spans="1:3">
      <c r="A19">
        <v>249924</v>
      </c>
      <c r="B19" t="s">
        <v>21257</v>
      </c>
      <c r="C19" t="s">
        <v>6505</v>
      </c>
    </row>
    <row r="20" spans="1:3">
      <c r="A20">
        <v>136165</v>
      </c>
      <c r="B20" t="s">
        <v>21288</v>
      </c>
      <c r="C20" t="s">
        <v>6702</v>
      </c>
    </row>
    <row r="21" spans="1:3">
      <c r="A21">
        <v>470639</v>
      </c>
      <c r="B21" t="s">
        <v>21817</v>
      </c>
      <c r="C21" t="s">
        <v>21818</v>
      </c>
    </row>
    <row r="22" spans="1:3">
      <c r="A22">
        <v>10060</v>
      </c>
      <c r="B22" t="s">
        <v>21857</v>
      </c>
      <c r="C22" t="s">
        <v>6889</v>
      </c>
    </row>
    <row r="23" spans="1:3">
      <c r="A23">
        <v>128986</v>
      </c>
      <c r="B23" t="s">
        <v>21691</v>
      </c>
      <c r="C23" t="s">
        <v>843</v>
      </c>
    </row>
    <row r="24" spans="1:3">
      <c r="A24">
        <v>611339</v>
      </c>
      <c r="B24" t="s">
        <v>21220</v>
      </c>
      <c r="C24" t="s">
        <v>7652</v>
      </c>
    </row>
    <row r="25" spans="1:3">
      <c r="A25">
        <v>86802</v>
      </c>
      <c r="B25" t="s">
        <v>21700</v>
      </c>
      <c r="C25" t="s">
        <v>7675</v>
      </c>
    </row>
    <row r="26" spans="1:3">
      <c r="A26">
        <v>15405</v>
      </c>
      <c r="B26" t="s">
        <v>21741</v>
      </c>
      <c r="C26" t="s">
        <v>7711</v>
      </c>
    </row>
    <row r="27" spans="1:3">
      <c r="A27">
        <v>241713</v>
      </c>
      <c r="B27" t="s">
        <v>21296</v>
      </c>
      <c r="C27" t="s">
        <v>7850</v>
      </c>
    </row>
    <row r="28" spans="1:3">
      <c r="A28">
        <v>118346</v>
      </c>
      <c r="B28" t="s">
        <v>21251</v>
      </c>
      <c r="C28" t="s">
        <v>7874</v>
      </c>
    </row>
    <row r="29" spans="1:3">
      <c r="A29">
        <v>97165</v>
      </c>
      <c r="B29" t="s">
        <v>21834</v>
      </c>
      <c r="C29" t="s">
        <v>7887</v>
      </c>
    </row>
    <row r="30" spans="1:3">
      <c r="A30">
        <v>107535</v>
      </c>
      <c r="B30" t="s">
        <v>21269</v>
      </c>
      <c r="C30" t="s">
        <v>21270</v>
      </c>
    </row>
    <row r="31" spans="1:3">
      <c r="A31">
        <v>63745</v>
      </c>
      <c r="B31" t="s">
        <v>21694</v>
      </c>
      <c r="C31" t="s">
        <v>21270</v>
      </c>
    </row>
    <row r="32" spans="1:3">
      <c r="A32">
        <v>319375</v>
      </c>
      <c r="B32" t="s">
        <v>21306</v>
      </c>
      <c r="C32" t="s">
        <v>8180</v>
      </c>
    </row>
    <row r="33" spans="1:3">
      <c r="A33">
        <v>319499</v>
      </c>
      <c r="B33" t="s">
        <v>21294</v>
      </c>
      <c r="C33" t="s">
        <v>8180</v>
      </c>
    </row>
    <row r="34" spans="1:3">
      <c r="A34">
        <v>322146</v>
      </c>
      <c r="B34" t="s">
        <v>21672</v>
      </c>
      <c r="C34" t="s">
        <v>8180</v>
      </c>
    </row>
    <row r="35" spans="1:3">
      <c r="A35">
        <v>440170</v>
      </c>
      <c r="B35" t="s">
        <v>21655</v>
      </c>
      <c r="C35" t="s">
        <v>8819</v>
      </c>
    </row>
    <row r="36" spans="1:3">
      <c r="A36">
        <v>360233</v>
      </c>
      <c r="B36" t="s">
        <v>21728</v>
      </c>
      <c r="C36" t="s">
        <v>9113</v>
      </c>
    </row>
    <row r="37" spans="1:3">
      <c r="A37">
        <v>572041</v>
      </c>
      <c r="B37" t="s">
        <v>21819</v>
      </c>
      <c r="C37" t="s">
        <v>9166</v>
      </c>
    </row>
    <row r="38" spans="1:3">
      <c r="A38">
        <v>36902</v>
      </c>
      <c r="B38" t="s">
        <v>21665</v>
      </c>
      <c r="C38" t="s">
        <v>9726</v>
      </c>
    </row>
    <row r="39" spans="1:3">
      <c r="A39">
        <v>572541</v>
      </c>
      <c r="B39" t="s">
        <v>21238</v>
      </c>
      <c r="C39" t="s">
        <v>9760</v>
      </c>
    </row>
    <row r="40" spans="1:3">
      <c r="A40">
        <v>471412</v>
      </c>
      <c r="B40" t="s">
        <v>21696</v>
      </c>
      <c r="C40" t="s">
        <v>9864</v>
      </c>
    </row>
    <row r="41" spans="1:3">
      <c r="A41">
        <v>364162</v>
      </c>
      <c r="B41" t="s">
        <v>21848</v>
      </c>
      <c r="C41" t="s">
        <v>10250</v>
      </c>
    </row>
    <row r="42" spans="1:3">
      <c r="A42">
        <v>366335</v>
      </c>
      <c r="B42" t="s">
        <v>21676</v>
      </c>
      <c r="C42" t="s">
        <v>10292</v>
      </c>
    </row>
    <row r="43" spans="1:3">
      <c r="A43">
        <v>613606</v>
      </c>
      <c r="B43" t="s">
        <v>21693</v>
      </c>
      <c r="C43" t="s">
        <v>10394</v>
      </c>
    </row>
    <row r="44" spans="1:3">
      <c r="A44">
        <v>400325</v>
      </c>
      <c r="B44" t="s">
        <v>21271</v>
      </c>
      <c r="C44" t="s">
        <v>10440</v>
      </c>
    </row>
    <row r="45" spans="1:3">
      <c r="A45">
        <v>401251</v>
      </c>
      <c r="B45" t="s">
        <v>21690</v>
      </c>
      <c r="C45" t="s">
        <v>10567</v>
      </c>
    </row>
    <row r="46" spans="1:3">
      <c r="A46">
        <v>470935</v>
      </c>
      <c r="B46" t="s">
        <v>21841</v>
      </c>
      <c r="C46" t="s">
        <v>1358</v>
      </c>
    </row>
    <row r="47" spans="1:3">
      <c r="A47">
        <v>320257</v>
      </c>
      <c r="B47" t="s">
        <v>21314</v>
      </c>
      <c r="C47" t="s">
        <v>10726</v>
      </c>
    </row>
    <row r="48" spans="1:3">
      <c r="A48">
        <v>318688</v>
      </c>
      <c r="B48" t="s">
        <v>21679</v>
      </c>
      <c r="C48" t="s">
        <v>10825</v>
      </c>
    </row>
    <row r="49" spans="1:3">
      <c r="A49">
        <v>501303</v>
      </c>
      <c r="B49" t="s">
        <v>21733</v>
      </c>
      <c r="C49" t="s">
        <v>10836</v>
      </c>
    </row>
    <row r="50" spans="1:3">
      <c r="A50">
        <v>320290</v>
      </c>
      <c r="B50" t="s">
        <v>21255</v>
      </c>
      <c r="C50" t="s">
        <v>11097</v>
      </c>
    </row>
    <row r="51" spans="1:3">
      <c r="A51">
        <v>105281</v>
      </c>
      <c r="B51" t="s">
        <v>21701</v>
      </c>
      <c r="C51" t="s">
        <v>12710</v>
      </c>
    </row>
    <row r="52" spans="1:3">
      <c r="A52">
        <v>570828</v>
      </c>
      <c r="B52" t="s">
        <v>21320</v>
      </c>
      <c r="C52" t="s">
        <v>12715</v>
      </c>
    </row>
    <row r="53" spans="1:3">
      <c r="A53">
        <v>575402</v>
      </c>
      <c r="B53" t="s">
        <v>21751</v>
      </c>
      <c r="C53" t="s">
        <v>12715</v>
      </c>
    </row>
    <row r="54" spans="1:3">
      <c r="A54">
        <v>404455</v>
      </c>
      <c r="B54" t="s">
        <v>21697</v>
      </c>
      <c r="C54" t="s">
        <v>12772</v>
      </c>
    </row>
    <row r="55" spans="1:3">
      <c r="A55">
        <v>574349</v>
      </c>
      <c r="B55" t="s">
        <v>21677</v>
      </c>
      <c r="C55" t="s">
        <v>12772</v>
      </c>
    </row>
    <row r="56" spans="1:3">
      <c r="A56">
        <v>574061</v>
      </c>
      <c r="B56" t="s">
        <v>21256</v>
      </c>
      <c r="C56" t="s">
        <v>12867</v>
      </c>
    </row>
    <row r="57" spans="1:3">
      <c r="A57">
        <v>360412</v>
      </c>
      <c r="B57" t="s">
        <v>21245</v>
      </c>
      <c r="C57" t="s">
        <v>1802</v>
      </c>
    </row>
    <row r="58" spans="1:3">
      <c r="A58">
        <v>284513</v>
      </c>
      <c r="B58" t="s">
        <v>21298</v>
      </c>
      <c r="C58" t="s">
        <v>15234</v>
      </c>
    </row>
    <row r="59" spans="1:3">
      <c r="A59">
        <v>573840</v>
      </c>
      <c r="B59" t="s">
        <v>21837</v>
      </c>
      <c r="C59" t="s">
        <v>15677</v>
      </c>
    </row>
    <row r="60" spans="1:3">
      <c r="A60">
        <v>400601</v>
      </c>
      <c r="B60" t="s">
        <v>21240</v>
      </c>
      <c r="C60" t="s">
        <v>2244</v>
      </c>
    </row>
    <row r="61" spans="1:3">
      <c r="A61">
        <v>64371</v>
      </c>
      <c r="B61" t="s">
        <v>21738</v>
      </c>
      <c r="C61" t="s">
        <v>17466</v>
      </c>
    </row>
    <row r="62" spans="1:3">
      <c r="A62">
        <v>250836</v>
      </c>
      <c r="B62" t="s">
        <v>21252</v>
      </c>
      <c r="C62" t="s">
        <v>17466</v>
      </c>
    </row>
    <row r="63" spans="1:3">
      <c r="A63">
        <v>283992</v>
      </c>
      <c r="B63" t="s">
        <v>21659</v>
      </c>
      <c r="C63" t="s">
        <v>17821</v>
      </c>
    </row>
    <row r="64" spans="1:3">
      <c r="A64">
        <v>63668</v>
      </c>
      <c r="B64" t="s">
        <v>21258</v>
      </c>
      <c r="C64" t="s">
        <v>21259</v>
      </c>
    </row>
    <row r="65" spans="1:3">
      <c r="A65">
        <v>575059</v>
      </c>
      <c r="B65" t="s">
        <v>21870</v>
      </c>
      <c r="C65" t="s">
        <v>17955</v>
      </c>
    </row>
    <row r="66" spans="1:3">
      <c r="A66">
        <v>574117</v>
      </c>
      <c r="B66" t="s">
        <v>21865</v>
      </c>
      <c r="C66" t="s">
        <v>18010</v>
      </c>
    </row>
    <row r="67" spans="1:3">
      <c r="A67">
        <v>80767</v>
      </c>
      <c r="B67" t="s">
        <v>21763</v>
      </c>
      <c r="C67" t="s">
        <v>18042</v>
      </c>
    </row>
    <row r="68" spans="1:3">
      <c r="A68">
        <v>11273</v>
      </c>
      <c r="B68" t="s">
        <v>21681</v>
      </c>
      <c r="C68" t="s">
        <v>21881</v>
      </c>
    </row>
    <row r="69" spans="1:3">
      <c r="A69">
        <v>266140</v>
      </c>
      <c r="B69" t="s">
        <v>21772</v>
      </c>
      <c r="C69" t="s">
        <v>21773</v>
      </c>
    </row>
    <row r="70" spans="1:3">
      <c r="A70">
        <v>125852</v>
      </c>
      <c r="B70" t="s">
        <v>21225</v>
      </c>
      <c r="C70" t="s">
        <v>18551</v>
      </c>
    </row>
    <row r="71" spans="1:3">
      <c r="A71">
        <v>608695</v>
      </c>
      <c r="B71" t="s">
        <v>21652</v>
      </c>
      <c r="C71" t="s">
        <v>18972</v>
      </c>
    </row>
    <row r="72" spans="1:3">
      <c r="A72">
        <v>587919</v>
      </c>
      <c r="B72" t="s">
        <v>21750</v>
      </c>
      <c r="C72" t="s">
        <v>19091</v>
      </c>
    </row>
    <row r="73" spans="1:3">
      <c r="A73">
        <v>126758</v>
      </c>
      <c r="B73" t="s">
        <v>21698</v>
      </c>
      <c r="C73" t="s">
        <v>19228</v>
      </c>
    </row>
    <row r="74" spans="1:3">
      <c r="A74">
        <v>607812</v>
      </c>
      <c r="B74" t="s">
        <v>21850</v>
      </c>
      <c r="C74" t="s">
        <v>19252</v>
      </c>
    </row>
    <row r="75" spans="1:3">
      <c r="A75">
        <v>607654</v>
      </c>
      <c r="B75" t="s">
        <v>21250</v>
      </c>
      <c r="C75" t="s">
        <v>19252</v>
      </c>
    </row>
    <row r="76" spans="1:3">
      <c r="A76">
        <v>133524</v>
      </c>
      <c r="B76" t="s">
        <v>21229</v>
      </c>
      <c r="C76" t="s">
        <v>19840</v>
      </c>
    </row>
    <row r="77" spans="1:3">
      <c r="A77">
        <v>610168</v>
      </c>
      <c r="B77" t="s">
        <v>21815</v>
      </c>
      <c r="C77" t="s">
        <v>19994</v>
      </c>
    </row>
    <row r="78" spans="1:3">
      <c r="A78">
        <v>589036</v>
      </c>
      <c r="B78" t="s">
        <v>21261</v>
      </c>
      <c r="C78" t="s">
        <v>20143</v>
      </c>
    </row>
    <row r="79" spans="1:3">
      <c r="A79">
        <v>241963</v>
      </c>
      <c r="B79" t="s">
        <v>21246</v>
      </c>
      <c r="C79" t="s">
        <v>345</v>
      </c>
    </row>
    <row r="80" spans="1:3">
      <c r="A80">
        <v>10928</v>
      </c>
      <c r="B80" t="s">
        <v>21664</v>
      </c>
      <c r="C80" t="s">
        <v>3378</v>
      </c>
    </row>
    <row r="81" spans="1:3">
      <c r="A81">
        <v>6786</v>
      </c>
      <c r="B81" t="s">
        <v>21832</v>
      </c>
      <c r="C81" t="s">
        <v>21232</v>
      </c>
    </row>
    <row r="82" spans="1:3">
      <c r="A82">
        <v>15765</v>
      </c>
      <c r="B82" t="s">
        <v>21768</v>
      </c>
      <c r="C82" t="s">
        <v>21232</v>
      </c>
    </row>
    <row r="83" spans="1:3">
      <c r="A83">
        <v>16323</v>
      </c>
      <c r="B83" t="s">
        <v>21807</v>
      </c>
      <c r="C83" t="s">
        <v>21232</v>
      </c>
    </row>
    <row r="84" spans="1:3">
      <c r="A84">
        <v>37339</v>
      </c>
      <c r="B84" t="s">
        <v>21748</v>
      </c>
      <c r="C84" t="s">
        <v>21232</v>
      </c>
    </row>
    <row r="85" spans="1:3">
      <c r="A85">
        <v>42325</v>
      </c>
      <c r="B85" t="s">
        <v>21313</v>
      </c>
      <c r="C85" t="s">
        <v>21232</v>
      </c>
    </row>
    <row r="86" spans="1:3">
      <c r="A86">
        <v>43391</v>
      </c>
      <c r="B86" t="s">
        <v>21710</v>
      </c>
      <c r="C86" t="s">
        <v>21232</v>
      </c>
    </row>
    <row r="87" spans="1:3">
      <c r="A87">
        <v>60908</v>
      </c>
      <c r="B87" t="s">
        <v>21833</v>
      </c>
      <c r="C87" t="s">
        <v>21232</v>
      </c>
    </row>
    <row r="88" spans="1:3">
      <c r="A88">
        <v>60965</v>
      </c>
      <c r="B88" t="s">
        <v>21726</v>
      </c>
      <c r="C88" t="s">
        <v>21232</v>
      </c>
    </row>
    <row r="89" spans="1:3">
      <c r="A89">
        <v>63552</v>
      </c>
      <c r="B89" t="s">
        <v>21877</v>
      </c>
      <c r="C89" t="s">
        <v>21232</v>
      </c>
    </row>
    <row r="90" spans="1:3">
      <c r="A90">
        <v>91234</v>
      </c>
      <c r="B90" t="s">
        <v>21222</v>
      </c>
      <c r="C90" t="s">
        <v>21232</v>
      </c>
    </row>
    <row r="91" spans="1:3">
      <c r="A91">
        <v>93138</v>
      </c>
      <c r="B91" t="s">
        <v>21233</v>
      </c>
      <c r="C91" t="s">
        <v>21232</v>
      </c>
    </row>
    <row r="92" spans="1:3">
      <c r="A92">
        <v>94307</v>
      </c>
      <c r="B92" t="s">
        <v>21823</v>
      </c>
      <c r="C92" t="s">
        <v>21232</v>
      </c>
    </row>
    <row r="93" spans="1:3">
      <c r="A93">
        <v>95357</v>
      </c>
      <c r="B93" t="s">
        <v>21658</v>
      </c>
      <c r="C93" t="s">
        <v>21232</v>
      </c>
    </row>
    <row r="94" spans="1:3">
      <c r="A94">
        <v>105843</v>
      </c>
      <c r="B94" t="s">
        <v>21858</v>
      </c>
      <c r="C94" t="s">
        <v>21232</v>
      </c>
    </row>
    <row r="95" spans="1:3">
      <c r="A95">
        <v>110748</v>
      </c>
      <c r="B95" t="s">
        <v>21669</v>
      </c>
      <c r="C95" t="s">
        <v>21232</v>
      </c>
    </row>
    <row r="96" spans="1:3">
      <c r="A96">
        <v>113973</v>
      </c>
      <c r="B96" t="s">
        <v>21291</v>
      </c>
      <c r="C96" t="s">
        <v>21232</v>
      </c>
    </row>
    <row r="97" spans="1:3">
      <c r="A97">
        <v>118752</v>
      </c>
      <c r="B97" t="s">
        <v>21734</v>
      </c>
      <c r="C97" t="s">
        <v>21232</v>
      </c>
    </row>
    <row r="98" spans="1:3">
      <c r="A98">
        <v>119438</v>
      </c>
      <c r="B98" t="s">
        <v>21880</v>
      </c>
      <c r="C98" t="s">
        <v>21232</v>
      </c>
    </row>
    <row r="99" spans="1:3">
      <c r="A99">
        <v>119730</v>
      </c>
      <c r="B99" t="s">
        <v>21774</v>
      </c>
      <c r="C99" t="s">
        <v>21232</v>
      </c>
    </row>
    <row r="100" spans="1:3">
      <c r="A100">
        <v>125889</v>
      </c>
      <c r="B100" t="s">
        <v>21671</v>
      </c>
      <c r="C100" t="s">
        <v>21232</v>
      </c>
    </row>
    <row r="101" spans="1:3">
      <c r="A101">
        <v>125932</v>
      </c>
      <c r="B101" t="s">
        <v>21805</v>
      </c>
      <c r="C101" t="s">
        <v>21232</v>
      </c>
    </row>
    <row r="102" spans="1:3">
      <c r="A102">
        <v>126725</v>
      </c>
      <c r="B102" t="s">
        <v>21290</v>
      </c>
      <c r="C102" t="s">
        <v>21232</v>
      </c>
    </row>
    <row r="103" spans="1:3">
      <c r="A103">
        <v>127563</v>
      </c>
      <c r="B103" t="s">
        <v>21767</v>
      </c>
      <c r="C103" t="s">
        <v>21232</v>
      </c>
    </row>
    <row r="104" spans="1:3">
      <c r="A104">
        <v>128390</v>
      </c>
      <c r="B104" t="s">
        <v>21742</v>
      </c>
      <c r="C104" t="s">
        <v>21232</v>
      </c>
    </row>
    <row r="105" spans="1:3">
      <c r="A105">
        <v>129147</v>
      </c>
      <c r="B105" t="s">
        <v>21708</v>
      </c>
      <c r="C105" t="s">
        <v>21232</v>
      </c>
    </row>
    <row r="106" spans="1:3">
      <c r="A106">
        <v>129149</v>
      </c>
      <c r="B106" t="s">
        <v>21321</v>
      </c>
      <c r="C106" t="s">
        <v>21232</v>
      </c>
    </row>
    <row r="107" spans="1:3">
      <c r="A107">
        <v>129290</v>
      </c>
      <c r="B107" t="s">
        <v>21224</v>
      </c>
      <c r="C107" t="s">
        <v>21232</v>
      </c>
    </row>
    <row r="108" spans="1:3">
      <c r="A108">
        <v>266227</v>
      </c>
      <c r="B108" t="s">
        <v>21699</v>
      </c>
      <c r="C108" t="s">
        <v>21232</v>
      </c>
    </row>
    <row r="109" spans="1:3">
      <c r="A109">
        <v>283773</v>
      </c>
      <c r="B109" t="s">
        <v>21804</v>
      </c>
      <c r="C109" t="s">
        <v>21232</v>
      </c>
    </row>
    <row r="110" spans="1:3">
      <c r="A110">
        <v>283876</v>
      </c>
      <c r="B110" t="s">
        <v>21809</v>
      </c>
      <c r="C110" t="s">
        <v>21232</v>
      </c>
    </row>
    <row r="111" spans="1:3">
      <c r="A111">
        <v>283887</v>
      </c>
      <c r="B111" t="s">
        <v>21286</v>
      </c>
      <c r="C111" t="s">
        <v>21232</v>
      </c>
    </row>
    <row r="112" spans="1:3">
      <c r="A112">
        <v>283935</v>
      </c>
      <c r="B112" t="s">
        <v>21305</v>
      </c>
      <c r="C112" t="s">
        <v>21232</v>
      </c>
    </row>
    <row r="113" spans="1:3">
      <c r="A113">
        <v>284020</v>
      </c>
      <c r="B113" t="s">
        <v>21309</v>
      </c>
      <c r="C113" t="s">
        <v>21232</v>
      </c>
    </row>
    <row r="114" spans="1:3">
      <c r="A114">
        <v>284181</v>
      </c>
      <c r="B114" t="s">
        <v>21695</v>
      </c>
      <c r="C114" t="s">
        <v>21232</v>
      </c>
    </row>
    <row r="115" spans="1:3">
      <c r="A115">
        <v>284299</v>
      </c>
      <c r="B115" t="s">
        <v>21859</v>
      </c>
      <c r="C115" t="s">
        <v>21232</v>
      </c>
    </row>
    <row r="116" spans="1:3">
      <c r="A116">
        <v>284346</v>
      </c>
      <c r="B116" t="s">
        <v>21840</v>
      </c>
      <c r="C116" t="s">
        <v>21232</v>
      </c>
    </row>
    <row r="117" spans="1:3">
      <c r="A117">
        <v>296688</v>
      </c>
      <c r="B117" t="s">
        <v>21723</v>
      </c>
      <c r="C117" t="s">
        <v>21232</v>
      </c>
    </row>
    <row r="118" spans="1:3">
      <c r="A118">
        <v>297399</v>
      </c>
      <c r="B118" t="s">
        <v>21757</v>
      </c>
      <c r="C118" t="s">
        <v>21232</v>
      </c>
    </row>
    <row r="119" spans="1:3">
      <c r="A119">
        <v>297485</v>
      </c>
      <c r="B119" t="s">
        <v>21228</v>
      </c>
      <c r="C119" t="s">
        <v>21232</v>
      </c>
    </row>
    <row r="120" spans="1:3">
      <c r="A120">
        <v>306177</v>
      </c>
      <c r="B120" t="s">
        <v>21866</v>
      </c>
      <c r="C120" t="s">
        <v>21232</v>
      </c>
    </row>
    <row r="121" spans="1:3">
      <c r="A121">
        <v>306216</v>
      </c>
      <c r="B121" t="s">
        <v>21666</v>
      </c>
      <c r="C121" t="s">
        <v>21232</v>
      </c>
    </row>
    <row r="122" spans="1:3">
      <c r="A122">
        <v>306845</v>
      </c>
      <c r="B122" t="s">
        <v>21662</v>
      </c>
      <c r="C122" t="s">
        <v>21232</v>
      </c>
    </row>
    <row r="123" spans="1:3">
      <c r="A123">
        <v>317414</v>
      </c>
      <c r="B123" t="s">
        <v>21816</v>
      </c>
      <c r="C123" t="s">
        <v>21232</v>
      </c>
    </row>
    <row r="124" spans="1:3">
      <c r="A124">
        <v>317569</v>
      </c>
      <c r="B124" t="s">
        <v>21684</v>
      </c>
      <c r="C124" t="s">
        <v>21232</v>
      </c>
    </row>
    <row r="125" spans="1:3">
      <c r="A125">
        <v>319939</v>
      </c>
      <c r="B125" t="s">
        <v>21720</v>
      </c>
      <c r="C125" t="s">
        <v>21232</v>
      </c>
    </row>
    <row r="126" spans="1:3">
      <c r="A126">
        <v>321403</v>
      </c>
      <c r="B126" t="s">
        <v>21747</v>
      </c>
      <c r="C126" t="s">
        <v>21232</v>
      </c>
    </row>
    <row r="127" spans="1:3">
      <c r="A127">
        <v>321503</v>
      </c>
      <c r="B127" t="s">
        <v>21247</v>
      </c>
      <c r="C127" t="s">
        <v>21232</v>
      </c>
    </row>
    <row r="128" spans="1:3">
      <c r="A128">
        <v>353489</v>
      </c>
      <c r="B128" t="s">
        <v>21755</v>
      </c>
      <c r="C128" t="s">
        <v>21232</v>
      </c>
    </row>
    <row r="129" spans="1:3">
      <c r="A129">
        <v>366780</v>
      </c>
      <c r="B129" t="s">
        <v>21849</v>
      </c>
      <c r="C129" t="s">
        <v>21232</v>
      </c>
    </row>
    <row r="130" spans="1:3">
      <c r="A130">
        <v>367065</v>
      </c>
      <c r="B130" t="s">
        <v>21718</v>
      </c>
      <c r="C130" t="s">
        <v>21232</v>
      </c>
    </row>
    <row r="131" spans="1:3">
      <c r="A131">
        <v>368287</v>
      </c>
      <c r="B131" t="s">
        <v>21692</v>
      </c>
      <c r="C131" t="s">
        <v>21232</v>
      </c>
    </row>
    <row r="132" spans="1:3">
      <c r="A132">
        <v>369088</v>
      </c>
      <c r="B132" t="s">
        <v>21808</v>
      </c>
      <c r="C132" t="s">
        <v>21232</v>
      </c>
    </row>
    <row r="133" spans="1:3">
      <c r="A133">
        <v>369243</v>
      </c>
      <c r="B133" t="s">
        <v>21826</v>
      </c>
      <c r="C133" t="s">
        <v>21232</v>
      </c>
    </row>
    <row r="134" spans="1:3">
      <c r="A134">
        <v>373599</v>
      </c>
      <c r="B134" t="s">
        <v>21871</v>
      </c>
      <c r="C134" t="s">
        <v>21232</v>
      </c>
    </row>
    <row r="135" spans="1:3">
      <c r="A135">
        <v>373614</v>
      </c>
      <c r="B135" t="s">
        <v>21317</v>
      </c>
      <c r="C135" t="s">
        <v>21232</v>
      </c>
    </row>
    <row r="136" spans="1:3">
      <c r="A136">
        <v>373665</v>
      </c>
      <c r="B136" t="s">
        <v>21810</v>
      </c>
      <c r="C136" t="s">
        <v>21232</v>
      </c>
    </row>
    <row r="137" spans="1:3">
      <c r="A137">
        <v>373934</v>
      </c>
      <c r="B137" t="s">
        <v>21686</v>
      </c>
      <c r="C137" t="s">
        <v>21232</v>
      </c>
    </row>
    <row r="138" spans="1:3">
      <c r="A138">
        <v>384875</v>
      </c>
      <c r="B138" t="s">
        <v>21272</v>
      </c>
      <c r="C138" t="s">
        <v>21232</v>
      </c>
    </row>
    <row r="139" spans="1:3">
      <c r="A139">
        <v>385705</v>
      </c>
      <c r="B139" t="s">
        <v>21273</v>
      </c>
      <c r="C139" t="s">
        <v>21232</v>
      </c>
    </row>
    <row r="140" spans="1:3">
      <c r="A140">
        <v>394932</v>
      </c>
      <c r="B140" t="s">
        <v>21653</v>
      </c>
      <c r="C140" t="s">
        <v>21232</v>
      </c>
    </row>
    <row r="141" spans="1:3">
      <c r="A141">
        <v>399999</v>
      </c>
      <c r="B141" t="s">
        <v>21867</v>
      </c>
      <c r="C141" t="s">
        <v>21232</v>
      </c>
    </row>
    <row r="142" spans="1:3">
      <c r="A142">
        <v>400795</v>
      </c>
      <c r="B142" t="s">
        <v>21744</v>
      </c>
      <c r="C142" t="s">
        <v>21232</v>
      </c>
    </row>
    <row r="143" spans="1:3">
      <c r="A143">
        <v>404850</v>
      </c>
      <c r="B143" t="s">
        <v>21312</v>
      </c>
      <c r="C143" t="s">
        <v>21232</v>
      </c>
    </row>
    <row r="144" spans="1:3">
      <c r="A144">
        <v>404997</v>
      </c>
      <c r="B144" t="s">
        <v>21244</v>
      </c>
      <c r="C144" t="s">
        <v>21232</v>
      </c>
    </row>
    <row r="145" spans="1:3">
      <c r="A145">
        <v>406893</v>
      </c>
      <c r="B145" t="s">
        <v>21265</v>
      </c>
      <c r="C145" t="s">
        <v>21232</v>
      </c>
    </row>
    <row r="146" spans="1:3">
      <c r="A146">
        <v>416268</v>
      </c>
      <c r="B146" t="s">
        <v>21854</v>
      </c>
      <c r="C146" t="s">
        <v>21232</v>
      </c>
    </row>
    <row r="147" spans="1:3">
      <c r="A147">
        <v>423601</v>
      </c>
      <c r="B147" t="s">
        <v>21239</v>
      </c>
      <c r="C147" t="s">
        <v>21232</v>
      </c>
    </row>
    <row r="148" spans="1:3">
      <c r="A148">
        <v>424066</v>
      </c>
      <c r="B148" t="s">
        <v>21721</v>
      </c>
      <c r="C148" t="s">
        <v>21232</v>
      </c>
    </row>
    <row r="149" spans="1:3">
      <c r="A149">
        <v>427721</v>
      </c>
      <c r="B149" t="s">
        <v>21813</v>
      </c>
      <c r="C149" t="s">
        <v>21232</v>
      </c>
    </row>
    <row r="150" spans="1:3">
      <c r="A150">
        <v>428162</v>
      </c>
      <c r="B150" t="s">
        <v>21739</v>
      </c>
      <c r="C150" t="s">
        <v>21232</v>
      </c>
    </row>
    <row r="151" spans="1:3">
      <c r="A151">
        <v>428434</v>
      </c>
      <c r="B151" t="s">
        <v>21680</v>
      </c>
      <c r="C151" t="s">
        <v>21232</v>
      </c>
    </row>
    <row r="152" spans="1:3">
      <c r="A152">
        <v>429699</v>
      </c>
      <c r="B152" t="s">
        <v>21299</v>
      </c>
      <c r="C152" t="s">
        <v>21232</v>
      </c>
    </row>
    <row r="153" spans="1:3">
      <c r="A153">
        <v>430176</v>
      </c>
      <c r="B153" t="s">
        <v>21831</v>
      </c>
      <c r="C153" t="s">
        <v>21232</v>
      </c>
    </row>
    <row r="154" spans="1:3">
      <c r="A154">
        <v>437473</v>
      </c>
      <c r="B154" t="s">
        <v>21235</v>
      </c>
      <c r="C154" t="s">
        <v>21232</v>
      </c>
    </row>
    <row r="155" spans="1:3">
      <c r="A155">
        <v>437588</v>
      </c>
      <c r="B155" t="s">
        <v>21872</v>
      </c>
      <c r="C155" t="s">
        <v>21232</v>
      </c>
    </row>
    <row r="156" spans="1:3">
      <c r="A156">
        <v>438765</v>
      </c>
      <c r="B156" t="s">
        <v>21715</v>
      </c>
      <c r="C156" t="s">
        <v>21232</v>
      </c>
    </row>
    <row r="157" spans="1:3">
      <c r="A157">
        <v>440129</v>
      </c>
      <c r="B157" t="s">
        <v>21749</v>
      </c>
      <c r="C157" t="s">
        <v>21232</v>
      </c>
    </row>
    <row r="158" spans="1:3">
      <c r="A158">
        <v>440496</v>
      </c>
      <c r="B158" t="s">
        <v>21319</v>
      </c>
      <c r="C158" t="s">
        <v>21232</v>
      </c>
    </row>
    <row r="159" spans="1:3">
      <c r="A159">
        <v>468086</v>
      </c>
      <c r="B159" t="s">
        <v>21300</v>
      </c>
      <c r="C159" t="s">
        <v>21232</v>
      </c>
    </row>
    <row r="160" spans="1:3">
      <c r="A160">
        <v>469910</v>
      </c>
      <c r="B160" t="s">
        <v>21674</v>
      </c>
      <c r="C160" t="s">
        <v>21232</v>
      </c>
    </row>
    <row r="161" spans="1:3">
      <c r="A161">
        <v>470058</v>
      </c>
      <c r="B161" t="s">
        <v>21806</v>
      </c>
      <c r="C161" t="s">
        <v>21232</v>
      </c>
    </row>
    <row r="162" spans="1:3">
      <c r="A162">
        <v>470192</v>
      </c>
      <c r="B162" t="s">
        <v>21868</v>
      </c>
      <c r="C162" t="s">
        <v>21232</v>
      </c>
    </row>
    <row r="163" spans="1:3">
      <c r="A163">
        <v>470248</v>
      </c>
      <c r="B163" t="s">
        <v>21729</v>
      </c>
      <c r="C163" t="s">
        <v>21232</v>
      </c>
    </row>
    <row r="164" spans="1:3">
      <c r="A164">
        <v>470426</v>
      </c>
      <c r="B164" t="s">
        <v>21714</v>
      </c>
      <c r="C164" t="s">
        <v>21232</v>
      </c>
    </row>
    <row r="165" spans="1:3">
      <c r="A165">
        <v>470515</v>
      </c>
      <c r="B165" t="s">
        <v>21759</v>
      </c>
      <c r="C165" t="s">
        <v>21232</v>
      </c>
    </row>
    <row r="166" spans="1:3">
      <c r="A166">
        <v>471052</v>
      </c>
      <c r="B166" t="s">
        <v>21765</v>
      </c>
      <c r="C166" t="s">
        <v>21232</v>
      </c>
    </row>
    <row r="167" spans="1:3">
      <c r="A167">
        <v>471193</v>
      </c>
      <c r="B167" t="s">
        <v>21756</v>
      </c>
      <c r="C167" t="s">
        <v>21232</v>
      </c>
    </row>
    <row r="168" spans="1:3">
      <c r="A168">
        <v>500024</v>
      </c>
      <c r="B168" t="s">
        <v>21268</v>
      </c>
      <c r="C168" t="s">
        <v>21232</v>
      </c>
    </row>
    <row r="169" spans="1:3">
      <c r="A169">
        <v>569800</v>
      </c>
      <c r="B169" t="s">
        <v>21661</v>
      </c>
      <c r="C169" t="s">
        <v>21232</v>
      </c>
    </row>
    <row r="170" spans="1:3">
      <c r="A170">
        <v>571453</v>
      </c>
      <c r="B170" t="s">
        <v>21825</v>
      </c>
      <c r="C170" t="s">
        <v>21232</v>
      </c>
    </row>
    <row r="171" spans="1:3">
      <c r="A171">
        <v>572147</v>
      </c>
      <c r="B171" t="s">
        <v>21752</v>
      </c>
      <c r="C171" t="s">
        <v>21232</v>
      </c>
    </row>
    <row r="172" spans="1:3">
      <c r="A172">
        <v>572762</v>
      </c>
      <c r="B172" t="s">
        <v>21745</v>
      </c>
      <c r="C172" t="s">
        <v>21232</v>
      </c>
    </row>
    <row r="173" spans="1:3">
      <c r="A173">
        <v>573843</v>
      </c>
      <c r="B173" t="s">
        <v>21731</v>
      </c>
      <c r="C173" t="s">
        <v>21232</v>
      </c>
    </row>
    <row r="174" spans="1:3">
      <c r="A174">
        <v>574604</v>
      </c>
      <c r="B174" t="s">
        <v>21717</v>
      </c>
      <c r="C174" t="s">
        <v>21232</v>
      </c>
    </row>
    <row r="175" spans="1:3">
      <c r="A175">
        <v>574977</v>
      </c>
      <c r="B175" t="s">
        <v>21836</v>
      </c>
      <c r="C175" t="s">
        <v>21232</v>
      </c>
    </row>
    <row r="176" spans="1:3">
      <c r="A176">
        <v>575141</v>
      </c>
      <c r="B176" t="s">
        <v>21846</v>
      </c>
      <c r="C176" t="s">
        <v>21232</v>
      </c>
    </row>
    <row r="177" spans="1:3">
      <c r="A177">
        <v>584047</v>
      </c>
      <c r="B177" t="s">
        <v>21683</v>
      </c>
      <c r="C177" t="s">
        <v>21232</v>
      </c>
    </row>
    <row r="178" spans="1:3">
      <c r="A178">
        <v>585729</v>
      </c>
      <c r="B178" t="s">
        <v>21812</v>
      </c>
      <c r="C178" t="s">
        <v>21232</v>
      </c>
    </row>
    <row r="179" spans="1:3">
      <c r="A179">
        <v>587251</v>
      </c>
      <c r="B179" t="s">
        <v>21860</v>
      </c>
      <c r="C179" t="s">
        <v>21232</v>
      </c>
    </row>
    <row r="180" spans="1:3">
      <c r="A180">
        <v>588030</v>
      </c>
      <c r="B180" t="s">
        <v>21713</v>
      </c>
      <c r="C180" t="s">
        <v>21232</v>
      </c>
    </row>
    <row r="181" spans="1:3">
      <c r="A181">
        <v>606919</v>
      </c>
      <c r="B181" t="s">
        <v>21657</v>
      </c>
      <c r="C181" t="s">
        <v>21232</v>
      </c>
    </row>
    <row r="182" spans="1:3">
      <c r="A182">
        <v>606934</v>
      </c>
      <c r="B182" t="s">
        <v>21687</v>
      </c>
      <c r="C182" t="s">
        <v>21232</v>
      </c>
    </row>
    <row r="183" spans="1:3">
      <c r="A183">
        <v>607992</v>
      </c>
      <c r="B183" t="s">
        <v>21753</v>
      </c>
      <c r="C183" t="s">
        <v>21232</v>
      </c>
    </row>
    <row r="184" spans="1:3">
      <c r="A184">
        <v>609195</v>
      </c>
      <c r="B184" t="s">
        <v>21231</v>
      </c>
      <c r="C184" t="s">
        <v>21232</v>
      </c>
    </row>
    <row r="185" spans="1:3">
      <c r="A185">
        <v>609588</v>
      </c>
      <c r="B185" t="s">
        <v>21322</v>
      </c>
      <c r="C185" t="s">
        <v>21232</v>
      </c>
    </row>
    <row r="186" spans="1:3">
      <c r="A186">
        <v>609590</v>
      </c>
      <c r="B186" t="s">
        <v>21856</v>
      </c>
      <c r="C186" t="s">
        <v>21232</v>
      </c>
    </row>
    <row r="187" spans="1:3">
      <c r="A187">
        <v>613840</v>
      </c>
      <c r="B187" t="s">
        <v>21821</v>
      </c>
      <c r="C187" t="s">
        <v>21232</v>
      </c>
    </row>
    <row r="188" spans="1:3">
      <c r="A188">
        <v>7307</v>
      </c>
      <c r="B188" t="s">
        <v>21316</v>
      </c>
      <c r="C188" t="s">
        <v>21232</v>
      </c>
    </row>
    <row r="189" spans="1:3">
      <c r="A189">
        <v>11678</v>
      </c>
      <c r="B189" t="s">
        <v>21292</v>
      </c>
      <c r="C189" t="s">
        <v>21232</v>
      </c>
    </row>
    <row r="190" spans="1:3">
      <c r="A190">
        <v>13515</v>
      </c>
      <c r="B190" t="s">
        <v>21843</v>
      </c>
      <c r="C190" t="s">
        <v>21232</v>
      </c>
    </row>
    <row r="191" spans="1:3">
      <c r="A191">
        <v>13683</v>
      </c>
      <c r="B191" t="s">
        <v>21278</v>
      </c>
      <c r="C191" t="s">
        <v>21232</v>
      </c>
    </row>
    <row r="192" spans="1:3">
      <c r="A192">
        <v>17054</v>
      </c>
      <c r="B192" t="s">
        <v>21310</v>
      </c>
      <c r="C192" t="s">
        <v>21232</v>
      </c>
    </row>
    <row r="193" spans="1:3">
      <c r="A193">
        <v>36703</v>
      </c>
      <c r="B193" t="s">
        <v>21260</v>
      </c>
      <c r="C193" t="s">
        <v>21232</v>
      </c>
    </row>
    <row r="194" spans="1:3">
      <c r="A194">
        <v>63512</v>
      </c>
      <c r="B194" t="s">
        <v>21277</v>
      </c>
      <c r="C194" t="s">
        <v>21232</v>
      </c>
    </row>
    <row r="195" spans="1:3">
      <c r="A195">
        <v>68006</v>
      </c>
      <c r="B195" t="s">
        <v>21822</v>
      </c>
      <c r="C195" t="s">
        <v>21232</v>
      </c>
    </row>
    <row r="196" spans="1:3">
      <c r="A196">
        <v>86108</v>
      </c>
      <c r="B196" t="s">
        <v>21814</v>
      </c>
      <c r="C196" t="s">
        <v>21232</v>
      </c>
    </row>
    <row r="197" spans="1:3">
      <c r="A197">
        <v>88984</v>
      </c>
      <c r="B197" t="s">
        <v>21315</v>
      </c>
      <c r="C197" t="s">
        <v>21232</v>
      </c>
    </row>
    <row r="198" spans="1:3">
      <c r="A198">
        <v>92335</v>
      </c>
      <c r="B198" t="s">
        <v>21852</v>
      </c>
      <c r="C198" t="s">
        <v>21232</v>
      </c>
    </row>
    <row r="199" spans="1:3">
      <c r="A199">
        <v>97284</v>
      </c>
      <c r="B199" t="s">
        <v>21760</v>
      </c>
      <c r="C199" t="s">
        <v>21232</v>
      </c>
    </row>
    <row r="200" spans="1:3">
      <c r="A200">
        <v>97358</v>
      </c>
      <c r="B200" t="s">
        <v>21249</v>
      </c>
      <c r="C200" t="s">
        <v>21232</v>
      </c>
    </row>
    <row r="201" spans="1:3">
      <c r="A201">
        <v>98878</v>
      </c>
      <c r="B201" t="s">
        <v>21758</v>
      </c>
      <c r="C201" t="s">
        <v>21232</v>
      </c>
    </row>
    <row r="202" spans="1:3">
      <c r="A202">
        <v>103284</v>
      </c>
      <c r="B202" t="s">
        <v>21730</v>
      </c>
      <c r="C202" t="s">
        <v>21232</v>
      </c>
    </row>
    <row r="203" spans="1:3">
      <c r="A203">
        <v>107784</v>
      </c>
      <c r="B203" t="s">
        <v>21844</v>
      </c>
      <c r="C203" t="s">
        <v>21232</v>
      </c>
    </row>
    <row r="204" spans="1:3">
      <c r="A204">
        <v>115229</v>
      </c>
      <c r="B204" t="s">
        <v>21855</v>
      </c>
      <c r="C204" t="s">
        <v>21232</v>
      </c>
    </row>
    <row r="205" spans="1:3">
      <c r="A205">
        <v>117137</v>
      </c>
      <c r="B205" t="s">
        <v>21279</v>
      </c>
      <c r="C205" t="s">
        <v>21232</v>
      </c>
    </row>
    <row r="206" spans="1:3">
      <c r="A206">
        <v>127859</v>
      </c>
      <c r="B206" t="s">
        <v>21308</v>
      </c>
      <c r="C206" t="s">
        <v>21232</v>
      </c>
    </row>
    <row r="207" spans="1:3">
      <c r="A207">
        <v>129516</v>
      </c>
      <c r="B207" t="s">
        <v>21264</v>
      </c>
      <c r="C207" t="s">
        <v>21232</v>
      </c>
    </row>
    <row r="208" spans="1:3">
      <c r="A208">
        <v>129517</v>
      </c>
      <c r="B208" t="s">
        <v>21281</v>
      </c>
      <c r="C208" t="s">
        <v>21232</v>
      </c>
    </row>
    <row r="209" spans="1:3">
      <c r="A209">
        <v>131262</v>
      </c>
      <c r="B209" t="s">
        <v>21740</v>
      </c>
      <c r="C209" t="s">
        <v>21232</v>
      </c>
    </row>
    <row r="210" spans="1:3">
      <c r="A210">
        <v>131657</v>
      </c>
      <c r="B210" t="s">
        <v>21864</v>
      </c>
      <c r="C210" t="s">
        <v>21232</v>
      </c>
    </row>
    <row r="211" spans="1:3">
      <c r="A211">
        <v>131827</v>
      </c>
      <c r="B211" t="s">
        <v>21879</v>
      </c>
      <c r="C211" t="s">
        <v>21232</v>
      </c>
    </row>
    <row r="212" spans="1:3">
      <c r="A212">
        <v>131931</v>
      </c>
      <c r="B212" t="s">
        <v>21295</v>
      </c>
      <c r="C212" t="s">
        <v>21232</v>
      </c>
    </row>
    <row r="213" spans="1:3">
      <c r="A213">
        <v>242417</v>
      </c>
      <c r="B213" t="s">
        <v>21303</v>
      </c>
      <c r="C213" t="s">
        <v>21232</v>
      </c>
    </row>
    <row r="214" spans="1:3">
      <c r="A214">
        <v>251132</v>
      </c>
      <c r="B214" t="s">
        <v>21709</v>
      </c>
      <c r="C214" t="s">
        <v>21232</v>
      </c>
    </row>
    <row r="215" spans="1:3">
      <c r="A215">
        <v>252117</v>
      </c>
      <c r="B215" t="s">
        <v>21248</v>
      </c>
      <c r="C215" t="s">
        <v>21232</v>
      </c>
    </row>
    <row r="216" spans="1:3">
      <c r="A216">
        <v>279142</v>
      </c>
      <c r="B216" t="s">
        <v>21707</v>
      </c>
      <c r="C216" t="s">
        <v>21232</v>
      </c>
    </row>
    <row r="217" spans="1:3">
      <c r="A217">
        <v>279687</v>
      </c>
      <c r="B217" t="s">
        <v>21863</v>
      </c>
      <c r="C217" t="s">
        <v>21232</v>
      </c>
    </row>
    <row r="218" spans="1:3">
      <c r="A218">
        <v>283637</v>
      </c>
      <c r="B218" t="s">
        <v>21839</v>
      </c>
      <c r="C218" t="s">
        <v>21232</v>
      </c>
    </row>
    <row r="219" spans="1:3">
      <c r="A219">
        <v>283920</v>
      </c>
      <c r="B219" t="s">
        <v>21307</v>
      </c>
      <c r="C219" t="s">
        <v>21232</v>
      </c>
    </row>
    <row r="220" spans="1:3">
      <c r="A220">
        <v>284415</v>
      </c>
      <c r="B220" t="s">
        <v>21685</v>
      </c>
      <c r="C220" t="s">
        <v>21232</v>
      </c>
    </row>
    <row r="221" spans="1:3">
      <c r="A221">
        <v>284422</v>
      </c>
      <c r="B221" t="s">
        <v>21688</v>
      </c>
      <c r="C221" t="s">
        <v>21232</v>
      </c>
    </row>
    <row r="222" spans="1:3">
      <c r="A222">
        <v>284446</v>
      </c>
      <c r="B222" t="s">
        <v>21875</v>
      </c>
      <c r="C222" t="s">
        <v>21232</v>
      </c>
    </row>
    <row r="223" spans="1:3">
      <c r="A223">
        <v>284495</v>
      </c>
      <c r="B223" t="s">
        <v>21285</v>
      </c>
      <c r="C223" t="s">
        <v>21232</v>
      </c>
    </row>
    <row r="224" spans="1:3">
      <c r="A224">
        <v>296855</v>
      </c>
      <c r="B224" t="s">
        <v>21769</v>
      </c>
      <c r="C224" t="s">
        <v>21232</v>
      </c>
    </row>
    <row r="225" spans="1:3">
      <c r="A225">
        <v>297043</v>
      </c>
      <c r="B225" t="s">
        <v>21667</v>
      </c>
      <c r="C225" t="s">
        <v>21232</v>
      </c>
    </row>
    <row r="226" spans="1:3">
      <c r="A226">
        <v>297217</v>
      </c>
      <c r="B226" t="s">
        <v>21318</v>
      </c>
      <c r="C226" t="s">
        <v>21232</v>
      </c>
    </row>
    <row r="227" spans="1:3">
      <c r="A227">
        <v>297368</v>
      </c>
      <c r="B227" t="s">
        <v>21267</v>
      </c>
      <c r="C227" t="s">
        <v>21232</v>
      </c>
    </row>
    <row r="228" spans="1:3">
      <c r="A228">
        <v>297441</v>
      </c>
      <c r="B228" t="s">
        <v>21746</v>
      </c>
      <c r="C228" t="s">
        <v>21232</v>
      </c>
    </row>
    <row r="229" spans="1:3">
      <c r="A229">
        <v>297443</v>
      </c>
      <c r="B229" t="s">
        <v>21827</v>
      </c>
      <c r="C229" t="s">
        <v>21232</v>
      </c>
    </row>
    <row r="230" spans="1:3">
      <c r="A230">
        <v>297808</v>
      </c>
      <c r="B230" t="s">
        <v>21743</v>
      </c>
      <c r="C230" t="s">
        <v>21232</v>
      </c>
    </row>
    <row r="231" spans="1:3">
      <c r="A231">
        <v>308952</v>
      </c>
      <c r="B231" t="s">
        <v>21722</v>
      </c>
      <c r="C231" t="s">
        <v>21232</v>
      </c>
    </row>
    <row r="232" spans="1:3">
      <c r="A232">
        <v>320581</v>
      </c>
      <c r="B232" t="s">
        <v>21311</v>
      </c>
      <c r="C232" t="s">
        <v>21232</v>
      </c>
    </row>
    <row r="233" spans="1:3">
      <c r="A233">
        <v>353224</v>
      </c>
      <c r="B233" t="s">
        <v>21705</v>
      </c>
      <c r="C233" t="s">
        <v>21232</v>
      </c>
    </row>
    <row r="234" spans="1:3">
      <c r="A234">
        <v>353513</v>
      </c>
      <c r="B234" t="s">
        <v>21702</v>
      </c>
      <c r="C234" t="s">
        <v>21232</v>
      </c>
    </row>
    <row r="235" spans="1:3">
      <c r="A235">
        <v>355526</v>
      </c>
      <c r="B235" t="s">
        <v>21284</v>
      </c>
      <c r="C235" t="s">
        <v>21232</v>
      </c>
    </row>
    <row r="236" spans="1:3">
      <c r="A236">
        <v>362719</v>
      </c>
      <c r="B236" t="s">
        <v>21254</v>
      </c>
      <c r="C236" t="s">
        <v>21232</v>
      </c>
    </row>
    <row r="237" spans="1:3">
      <c r="A237">
        <v>363397</v>
      </c>
      <c r="B237" t="s">
        <v>21297</v>
      </c>
      <c r="C237" t="s">
        <v>21232</v>
      </c>
    </row>
    <row r="238" spans="1:3">
      <c r="A238">
        <v>363725</v>
      </c>
      <c r="B238" t="s">
        <v>21711</v>
      </c>
      <c r="C238" t="s">
        <v>21232</v>
      </c>
    </row>
    <row r="239" spans="1:3">
      <c r="A239">
        <v>364727</v>
      </c>
      <c r="B239" t="s">
        <v>21668</v>
      </c>
      <c r="C239" t="s">
        <v>21232</v>
      </c>
    </row>
    <row r="240" spans="1:3">
      <c r="A240">
        <v>364902</v>
      </c>
      <c r="B240" t="s">
        <v>21764</v>
      </c>
      <c r="C240" t="s">
        <v>21232</v>
      </c>
    </row>
    <row r="241" spans="1:3">
      <c r="A241">
        <v>365703</v>
      </c>
      <c r="B241" t="s">
        <v>21263</v>
      </c>
      <c r="C241" t="s">
        <v>21232</v>
      </c>
    </row>
    <row r="242" spans="1:3">
      <c r="A242">
        <v>365835</v>
      </c>
      <c r="B242" t="s">
        <v>21651</v>
      </c>
      <c r="C242" t="s">
        <v>21232</v>
      </c>
    </row>
    <row r="243" spans="1:3">
      <c r="A243">
        <v>365962</v>
      </c>
      <c r="B243" t="s">
        <v>21737</v>
      </c>
      <c r="C243" t="s">
        <v>21232</v>
      </c>
    </row>
    <row r="244" spans="1:3">
      <c r="A244">
        <v>366133</v>
      </c>
      <c r="B244" t="s">
        <v>21716</v>
      </c>
      <c r="C244" t="s">
        <v>21232</v>
      </c>
    </row>
    <row r="245" spans="1:3">
      <c r="A245">
        <v>366183</v>
      </c>
      <c r="B245" t="s">
        <v>21301</v>
      </c>
      <c r="C245" t="s">
        <v>21232</v>
      </c>
    </row>
    <row r="246" spans="1:3">
      <c r="A246">
        <v>366306</v>
      </c>
      <c r="B246" t="s">
        <v>21280</v>
      </c>
      <c r="C246" t="s">
        <v>21232</v>
      </c>
    </row>
    <row r="247" spans="1:3">
      <c r="A247">
        <v>366846</v>
      </c>
      <c r="B247" t="s">
        <v>21650</v>
      </c>
      <c r="C247" t="s">
        <v>21232</v>
      </c>
    </row>
    <row r="248" spans="1:3">
      <c r="A248">
        <v>367564</v>
      </c>
      <c r="B248" t="s">
        <v>21876</v>
      </c>
      <c r="C248" t="s">
        <v>21232</v>
      </c>
    </row>
    <row r="249" spans="1:3">
      <c r="A249">
        <v>367800</v>
      </c>
      <c r="B249" t="s">
        <v>21829</v>
      </c>
      <c r="C249" t="s">
        <v>21232</v>
      </c>
    </row>
    <row r="250" spans="1:3">
      <c r="A250">
        <v>369336</v>
      </c>
      <c r="B250" t="s">
        <v>21262</v>
      </c>
      <c r="C250" t="s">
        <v>21232</v>
      </c>
    </row>
    <row r="251" spans="1:3">
      <c r="A251">
        <v>370013</v>
      </c>
      <c r="B251" t="s">
        <v>21862</v>
      </c>
      <c r="C251" t="s">
        <v>21232</v>
      </c>
    </row>
    <row r="252" spans="1:3">
      <c r="A252">
        <v>383556</v>
      </c>
      <c r="B252" t="s">
        <v>21725</v>
      </c>
      <c r="C252" t="s">
        <v>21232</v>
      </c>
    </row>
    <row r="253" spans="1:3">
      <c r="A253">
        <v>394547</v>
      </c>
      <c r="B253" t="s">
        <v>21771</v>
      </c>
      <c r="C253" t="s">
        <v>21232</v>
      </c>
    </row>
    <row r="254" spans="1:3">
      <c r="A254">
        <v>399741</v>
      </c>
      <c r="B254" t="s">
        <v>21754</v>
      </c>
      <c r="C254" t="s">
        <v>21232</v>
      </c>
    </row>
    <row r="255" spans="1:3">
      <c r="A255">
        <v>399748</v>
      </c>
      <c r="B255" t="s">
        <v>21845</v>
      </c>
      <c r="C255" t="s">
        <v>21232</v>
      </c>
    </row>
    <row r="256" spans="1:3">
      <c r="A256">
        <v>399885</v>
      </c>
      <c r="B256" t="s">
        <v>21724</v>
      </c>
      <c r="C256" t="s">
        <v>21232</v>
      </c>
    </row>
    <row r="257" spans="1:3">
      <c r="A257">
        <v>400102</v>
      </c>
      <c r="B257" t="s">
        <v>21847</v>
      </c>
      <c r="C257" t="s">
        <v>21232</v>
      </c>
    </row>
    <row r="258" spans="1:3">
      <c r="A258">
        <v>400922</v>
      </c>
      <c r="B258" t="s">
        <v>21237</v>
      </c>
      <c r="C258" t="s">
        <v>21232</v>
      </c>
    </row>
    <row r="259" spans="1:3">
      <c r="A259">
        <v>403403</v>
      </c>
      <c r="B259" t="s">
        <v>21289</v>
      </c>
      <c r="C259" t="s">
        <v>21232</v>
      </c>
    </row>
    <row r="260" spans="1:3">
      <c r="A260">
        <v>403750</v>
      </c>
      <c r="B260" t="s">
        <v>21253</v>
      </c>
      <c r="C260" t="s">
        <v>21232</v>
      </c>
    </row>
    <row r="261" spans="1:3">
      <c r="A261">
        <v>404536</v>
      </c>
      <c r="B261" t="s">
        <v>21689</v>
      </c>
      <c r="C261" t="s">
        <v>21232</v>
      </c>
    </row>
    <row r="262" spans="1:3">
      <c r="A262">
        <v>406635</v>
      </c>
      <c r="B262" t="s">
        <v>21838</v>
      </c>
      <c r="C262" t="s">
        <v>21232</v>
      </c>
    </row>
    <row r="263" spans="1:3">
      <c r="A263">
        <v>423158</v>
      </c>
      <c r="B263" t="s">
        <v>21704</v>
      </c>
      <c r="C263" t="s">
        <v>21232</v>
      </c>
    </row>
    <row r="264" spans="1:3">
      <c r="A264">
        <v>424931</v>
      </c>
      <c r="B264" t="s">
        <v>21874</v>
      </c>
      <c r="C264" t="s">
        <v>21232</v>
      </c>
    </row>
    <row r="265" spans="1:3">
      <c r="A265">
        <v>426164</v>
      </c>
      <c r="B265" t="s">
        <v>21732</v>
      </c>
      <c r="C265" t="s">
        <v>21232</v>
      </c>
    </row>
    <row r="266" spans="1:3">
      <c r="A266">
        <v>427876</v>
      </c>
      <c r="B266" t="s">
        <v>21736</v>
      </c>
      <c r="C266" t="s">
        <v>21232</v>
      </c>
    </row>
    <row r="267" spans="1:3">
      <c r="A267">
        <v>427980</v>
      </c>
      <c r="B267" t="s">
        <v>21226</v>
      </c>
      <c r="C267" t="s">
        <v>21232</v>
      </c>
    </row>
    <row r="268" spans="1:3">
      <c r="A268">
        <v>428872</v>
      </c>
      <c r="B268" t="s">
        <v>21869</v>
      </c>
      <c r="C268" t="s">
        <v>21232</v>
      </c>
    </row>
    <row r="269" spans="1:3">
      <c r="A269">
        <v>429539</v>
      </c>
      <c r="B269" t="s">
        <v>21275</v>
      </c>
      <c r="C269" t="s">
        <v>21232</v>
      </c>
    </row>
    <row r="270" spans="1:3">
      <c r="A270">
        <v>437843</v>
      </c>
      <c r="B270" t="s">
        <v>21828</v>
      </c>
      <c r="C270" t="s">
        <v>21232</v>
      </c>
    </row>
    <row r="271" spans="1:3">
      <c r="A271">
        <v>439105</v>
      </c>
      <c r="B271" t="s">
        <v>21853</v>
      </c>
      <c r="C271" t="s">
        <v>21232</v>
      </c>
    </row>
    <row r="272" spans="1:3">
      <c r="A272">
        <v>441338</v>
      </c>
      <c r="B272" t="s">
        <v>21266</v>
      </c>
      <c r="C272" t="s">
        <v>21232</v>
      </c>
    </row>
    <row r="273" spans="1:3">
      <c r="A273">
        <v>450725</v>
      </c>
      <c r="B273" t="s">
        <v>21302</v>
      </c>
      <c r="C273" t="s">
        <v>21232</v>
      </c>
    </row>
    <row r="274" spans="1:3">
      <c r="A274">
        <v>469806</v>
      </c>
      <c r="B274" t="s">
        <v>21878</v>
      </c>
      <c r="C274" t="s">
        <v>21232</v>
      </c>
    </row>
    <row r="275" spans="1:3">
      <c r="A275">
        <v>470424</v>
      </c>
      <c r="B275" t="s">
        <v>21282</v>
      </c>
      <c r="C275" t="s">
        <v>21232</v>
      </c>
    </row>
    <row r="276" spans="1:3">
      <c r="A276">
        <v>470460</v>
      </c>
      <c r="B276" t="s">
        <v>21719</v>
      </c>
      <c r="C276" t="s">
        <v>21232</v>
      </c>
    </row>
    <row r="277" spans="1:3">
      <c r="A277">
        <v>499666</v>
      </c>
      <c r="B277" t="s">
        <v>21735</v>
      </c>
      <c r="C277" t="s">
        <v>21232</v>
      </c>
    </row>
    <row r="278" spans="1:3">
      <c r="A278">
        <v>499758</v>
      </c>
      <c r="B278" t="s">
        <v>21274</v>
      </c>
      <c r="C278" t="s">
        <v>21232</v>
      </c>
    </row>
    <row r="279" spans="1:3">
      <c r="A279">
        <v>500717</v>
      </c>
      <c r="B279" t="s">
        <v>21811</v>
      </c>
      <c r="C279" t="s">
        <v>21232</v>
      </c>
    </row>
    <row r="280" spans="1:3">
      <c r="A280">
        <v>509645</v>
      </c>
      <c r="B280" t="s">
        <v>21236</v>
      </c>
      <c r="C280" t="s">
        <v>21232</v>
      </c>
    </row>
    <row r="281" spans="1:3">
      <c r="A281">
        <v>569727</v>
      </c>
      <c r="B281" t="s">
        <v>21761</v>
      </c>
      <c r="C281" t="s">
        <v>21232</v>
      </c>
    </row>
    <row r="282" spans="1:3">
      <c r="A282">
        <v>572432</v>
      </c>
      <c r="B282" t="s">
        <v>21223</v>
      </c>
      <c r="C282" t="s">
        <v>21232</v>
      </c>
    </row>
    <row r="283" spans="1:3">
      <c r="A283">
        <v>573076</v>
      </c>
      <c r="B283" t="s">
        <v>21663</v>
      </c>
      <c r="C283" t="s">
        <v>21232</v>
      </c>
    </row>
    <row r="284" spans="1:3">
      <c r="A284">
        <v>573852</v>
      </c>
      <c r="B284" t="s">
        <v>21712</v>
      </c>
      <c r="C284" t="s">
        <v>21232</v>
      </c>
    </row>
    <row r="285" spans="1:3">
      <c r="A285">
        <v>575088</v>
      </c>
      <c r="B285" t="s">
        <v>21656</v>
      </c>
      <c r="C285" t="s">
        <v>21232</v>
      </c>
    </row>
    <row r="286" spans="1:3">
      <c r="A286">
        <v>583874</v>
      </c>
      <c r="B286" t="s">
        <v>21287</v>
      </c>
      <c r="C286" t="s">
        <v>21232</v>
      </c>
    </row>
    <row r="287" spans="1:3">
      <c r="A287">
        <v>585697</v>
      </c>
      <c r="B287" t="s">
        <v>21654</v>
      </c>
      <c r="C287" t="s">
        <v>21232</v>
      </c>
    </row>
    <row r="288" spans="1:3">
      <c r="A288">
        <v>586022</v>
      </c>
      <c r="B288" t="s">
        <v>21242</v>
      </c>
      <c r="C288" t="s">
        <v>21232</v>
      </c>
    </row>
    <row r="289" spans="1:3">
      <c r="A289">
        <v>586402</v>
      </c>
      <c r="B289" t="s">
        <v>21243</v>
      </c>
      <c r="C289" t="s">
        <v>21232</v>
      </c>
    </row>
    <row r="290" spans="1:3">
      <c r="A290">
        <v>586628</v>
      </c>
      <c r="B290" t="s">
        <v>21873</v>
      </c>
      <c r="C290" t="s">
        <v>21232</v>
      </c>
    </row>
    <row r="291" spans="1:3">
      <c r="A291">
        <v>587864</v>
      </c>
      <c r="B291" t="s">
        <v>21304</v>
      </c>
      <c r="C291" t="s">
        <v>21232</v>
      </c>
    </row>
    <row r="292" spans="1:3">
      <c r="A292">
        <v>595054</v>
      </c>
      <c r="B292" t="s">
        <v>21861</v>
      </c>
      <c r="C292" t="s">
        <v>21232</v>
      </c>
    </row>
    <row r="293" spans="1:3">
      <c r="A293">
        <v>607437</v>
      </c>
      <c r="B293" t="s">
        <v>21776</v>
      </c>
      <c r="C293" t="s">
        <v>21232</v>
      </c>
    </row>
    <row r="294" spans="1:3">
      <c r="A294">
        <v>607862</v>
      </c>
      <c r="B294" t="s">
        <v>21770</v>
      </c>
      <c r="C294" t="s">
        <v>21232</v>
      </c>
    </row>
    <row r="295" spans="1:3">
      <c r="A295">
        <v>608599</v>
      </c>
      <c r="B295" t="s">
        <v>21727</v>
      </c>
      <c r="C295" t="s">
        <v>21232</v>
      </c>
    </row>
    <row r="296" spans="1:3">
      <c r="A296">
        <v>608675</v>
      </c>
      <c r="B296" t="s">
        <v>21675</v>
      </c>
      <c r="C296" t="s">
        <v>21232</v>
      </c>
    </row>
    <row r="297" spans="1:3">
      <c r="A297">
        <v>612800</v>
      </c>
      <c r="B297" t="s">
        <v>21703</v>
      </c>
      <c r="C297" t="s">
        <v>21232</v>
      </c>
    </row>
    <row r="298" spans="1:3">
      <c r="A298">
        <v>613541</v>
      </c>
      <c r="B298" t="s">
        <v>21227</v>
      </c>
      <c r="C298" t="s">
        <v>21232</v>
      </c>
    </row>
    <row r="299" spans="1:3">
      <c r="A299">
        <v>614220</v>
      </c>
      <c r="B299" t="s">
        <v>21706</v>
      </c>
      <c r="C299" t="s">
        <v>21232</v>
      </c>
    </row>
  </sheetData>
  <sortState ref="A1:C299">
    <sortCondition ref="C134"/>
  </sortState>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7597"/>
  <sheetViews>
    <sheetView tabSelected="1" topLeftCell="A7298" workbookViewId="0">
      <selection activeCell="C7311" sqref="C7311"/>
    </sheetView>
  </sheetViews>
  <sheetFormatPr baseColWidth="10" defaultRowHeight="15" x14ac:dyDescent="0"/>
  <cols>
    <col min="1" max="1" width="22" customWidth="1"/>
    <col min="2" max="2" width="22.33203125" customWidth="1"/>
    <col min="3" max="3" width="24.6640625" customWidth="1"/>
    <col min="4" max="4" width="24.33203125" customWidth="1"/>
    <col min="5" max="5" width="40.83203125" customWidth="1"/>
    <col min="6" max="9" width="11" bestFit="1" customWidth="1"/>
    <col min="10" max="10" width="14" bestFit="1" customWidth="1"/>
    <col min="11" max="23" width="11" bestFit="1" customWidth="1"/>
    <col min="25" max="28" width="11" bestFit="1" customWidth="1"/>
    <col min="31" max="33" width="11" bestFit="1" customWidth="1"/>
  </cols>
  <sheetData>
    <row r="1" spans="1:77" ht="18">
      <c r="A1" s="3" t="s">
        <v>20607</v>
      </c>
      <c r="B1" s="3" t="s">
        <v>21341</v>
      </c>
      <c r="C1" s="3" t="s">
        <v>18991</v>
      </c>
      <c r="D1" s="3"/>
      <c r="E1" s="3" t="s">
        <v>18992</v>
      </c>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row>
    <row r="2" spans="1:77" ht="18">
      <c r="A2" s="3" t="s">
        <v>20619</v>
      </c>
      <c r="B2" s="3" t="s">
        <v>21341</v>
      </c>
      <c r="C2" s="3" t="s">
        <v>19013</v>
      </c>
      <c r="D2" s="3"/>
      <c r="E2" s="3" t="s">
        <v>19014</v>
      </c>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row>
    <row r="3" spans="1:77" ht="18">
      <c r="A3" s="3" t="s">
        <v>20665</v>
      </c>
      <c r="B3" s="3" t="s">
        <v>21341</v>
      </c>
      <c r="C3" s="3" t="s">
        <v>19257</v>
      </c>
      <c r="D3" s="3"/>
      <c r="E3" s="3" t="s">
        <v>18479</v>
      </c>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row>
    <row r="4" spans="1:77" ht="18">
      <c r="A4" s="3" t="s">
        <v>20646</v>
      </c>
      <c r="B4" s="3" t="s">
        <v>21341</v>
      </c>
      <c r="C4" s="3" t="s">
        <v>18519</v>
      </c>
      <c r="D4" s="3"/>
      <c r="E4" s="3" t="s">
        <v>18520</v>
      </c>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row>
    <row r="5" spans="1:77" ht="18">
      <c r="A5" s="3" t="s">
        <v>20615</v>
      </c>
      <c r="B5" s="3" t="s">
        <v>21341</v>
      </c>
      <c r="C5" s="3" t="s">
        <v>20019</v>
      </c>
      <c r="D5" s="3"/>
      <c r="E5" s="3" t="s">
        <v>18921</v>
      </c>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row>
    <row r="6" spans="1:77" ht="18">
      <c r="A6" s="3" t="s">
        <v>20612</v>
      </c>
      <c r="B6" s="3" t="s">
        <v>21341</v>
      </c>
      <c r="C6" s="3" t="s">
        <v>18753</v>
      </c>
      <c r="D6" s="3"/>
      <c r="E6" s="3" t="s">
        <v>18265</v>
      </c>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row>
    <row r="7" spans="1:77" ht="18">
      <c r="A7" s="3" t="s">
        <v>20638</v>
      </c>
      <c r="B7" s="3" t="s">
        <v>21341</v>
      </c>
      <c r="C7" s="3" t="s">
        <v>19030</v>
      </c>
      <c r="D7" s="3"/>
      <c r="E7" s="3" t="s">
        <v>18573</v>
      </c>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row>
    <row r="8" spans="1:77" ht="18">
      <c r="A8" s="3" t="s">
        <v>20648</v>
      </c>
      <c r="B8" s="3" t="s">
        <v>21323</v>
      </c>
      <c r="C8" s="3" t="s">
        <v>20649</v>
      </c>
      <c r="D8" s="3"/>
      <c r="E8" s="3" t="s">
        <v>20650</v>
      </c>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row>
    <row r="9" spans="1:77" ht="18">
      <c r="A9" s="3" t="s">
        <v>20554</v>
      </c>
      <c r="B9" s="3" t="s">
        <v>21323</v>
      </c>
      <c r="C9" s="3" t="s">
        <v>20555</v>
      </c>
      <c r="D9" s="3"/>
      <c r="E9" s="3" t="s">
        <v>20556</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row>
    <row r="10" spans="1:77" ht="18">
      <c r="A10" s="3" t="s">
        <v>20627</v>
      </c>
      <c r="B10" s="3" t="s">
        <v>21323</v>
      </c>
      <c r="C10" s="3" t="s">
        <v>20628</v>
      </c>
      <c r="D10" s="3"/>
      <c r="E10" s="3" t="s">
        <v>20629</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row>
    <row r="11" spans="1:77" ht="18">
      <c r="A11" s="3" t="s">
        <v>20549</v>
      </c>
      <c r="B11" s="3" t="s">
        <v>21323</v>
      </c>
      <c r="C11" s="3" t="s">
        <v>20550</v>
      </c>
      <c r="D11" s="3"/>
      <c r="E11" s="3" t="s">
        <v>20551</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row>
    <row r="12" spans="1:77" ht="18">
      <c r="A12" s="3" t="s">
        <v>20570</v>
      </c>
      <c r="B12" s="3" t="s">
        <v>21323</v>
      </c>
      <c r="C12" s="3" t="s">
        <v>20571</v>
      </c>
      <c r="D12" s="3"/>
      <c r="E12" s="3" t="s">
        <v>20572</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row>
    <row r="13" spans="1:77" ht="18">
      <c r="A13" s="3" t="s">
        <v>20564</v>
      </c>
      <c r="B13" s="3" t="s">
        <v>21323</v>
      </c>
      <c r="C13" s="3" t="s">
        <v>20565</v>
      </c>
      <c r="D13" s="3"/>
      <c r="E13" s="3" t="s">
        <v>20566</v>
      </c>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row>
    <row r="14" spans="1:77" ht="18">
      <c r="A14" s="3" t="s">
        <v>20598</v>
      </c>
      <c r="B14" s="3" t="s">
        <v>21341</v>
      </c>
      <c r="C14" s="3" t="s">
        <v>19316</v>
      </c>
      <c r="D14" s="3"/>
      <c r="E14" s="3" t="s">
        <v>19317</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row>
    <row r="15" spans="1:77" ht="18">
      <c r="A15" s="3" t="s">
        <v>20644</v>
      </c>
      <c r="B15" s="3" t="s">
        <v>21341</v>
      </c>
      <c r="C15" s="3" t="s">
        <v>15182</v>
      </c>
      <c r="D15" s="3"/>
      <c r="E15" s="3" t="s">
        <v>19090</v>
      </c>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row>
    <row r="16" spans="1:77" ht="18">
      <c r="A16" s="3" t="s">
        <v>20623</v>
      </c>
      <c r="B16" s="3" t="s">
        <v>21341</v>
      </c>
      <c r="C16" s="3" t="s">
        <v>18575</v>
      </c>
      <c r="D16" s="3"/>
      <c r="E16" s="3" t="s">
        <v>18576</v>
      </c>
      <c r="F16" s="3" t="s">
        <v>18577</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row>
    <row r="17" spans="1:77" ht="18">
      <c r="A17" s="3" t="s">
        <v>20611</v>
      </c>
      <c r="B17" s="3" t="s">
        <v>21341</v>
      </c>
      <c r="C17" s="3" t="s">
        <v>12444</v>
      </c>
      <c r="D17" s="3"/>
      <c r="E17" s="3" t="s">
        <v>18335</v>
      </c>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row>
    <row r="18" spans="1:77" ht="18">
      <c r="A18" s="3" t="s">
        <v>20661</v>
      </c>
      <c r="B18" s="3" t="s">
        <v>21341</v>
      </c>
      <c r="C18" s="3" t="s">
        <v>19002</v>
      </c>
      <c r="D18" s="3" t="s">
        <v>15541</v>
      </c>
      <c r="E18" s="3" t="s">
        <v>19003</v>
      </c>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row>
    <row r="19" spans="1:77" ht="18">
      <c r="A19" s="3" t="s">
        <v>20643</v>
      </c>
      <c r="B19" s="3" t="s">
        <v>21341</v>
      </c>
      <c r="C19" s="3" t="s">
        <v>19364</v>
      </c>
      <c r="D19" s="3"/>
      <c r="E19" s="3" t="s">
        <v>19365</v>
      </c>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row>
    <row r="20" spans="1:77" ht="18">
      <c r="A20" s="3" t="s">
        <v>20596</v>
      </c>
      <c r="B20" s="3" t="s">
        <v>21341</v>
      </c>
      <c r="C20" s="3" t="s">
        <v>19895</v>
      </c>
      <c r="D20" s="3"/>
      <c r="E20" s="3" t="s">
        <v>18466</v>
      </c>
      <c r="F20" s="3" t="s">
        <v>20597</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row>
    <row r="21" spans="1:77" ht="18">
      <c r="A21" s="3" t="s">
        <v>20674</v>
      </c>
      <c r="B21" s="3" t="s">
        <v>21341</v>
      </c>
      <c r="C21" s="3" t="s">
        <v>18897</v>
      </c>
      <c r="D21" s="3"/>
      <c r="E21" s="3" t="s">
        <v>18898</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row>
    <row r="22" spans="1:77" ht="18">
      <c r="A22" s="3" t="s">
        <v>20559</v>
      </c>
      <c r="B22" s="3" t="s">
        <v>21323</v>
      </c>
      <c r="C22" s="3" t="s">
        <v>20560</v>
      </c>
      <c r="D22" s="3"/>
      <c r="E22" s="3" t="s">
        <v>20561</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row>
    <row r="23" spans="1:77" ht="18">
      <c r="A23" s="3" t="s">
        <v>20631</v>
      </c>
      <c r="B23" s="3" t="s">
        <v>21341</v>
      </c>
      <c r="C23" s="3" t="s">
        <v>19195</v>
      </c>
      <c r="D23" s="3"/>
      <c r="E23" s="3" t="s">
        <v>18954</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row>
    <row r="24" spans="1:77" ht="18">
      <c r="A24" s="3" t="s">
        <v>20651</v>
      </c>
      <c r="B24" s="3" t="s">
        <v>21341</v>
      </c>
      <c r="C24" s="3" t="s">
        <v>19209</v>
      </c>
      <c r="D24" s="3"/>
      <c r="E24" s="3" t="s">
        <v>19210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row>
    <row r="25" spans="1:77" ht="18">
      <c r="A25" s="3" t="s">
        <v>20626</v>
      </c>
      <c r="B25" s="3" t="s">
        <v>21341</v>
      </c>
      <c r="C25" s="3" t="s">
        <v>19446</v>
      </c>
      <c r="D25" s="3"/>
      <c r="E25" s="3" t="s">
        <v>19210</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row>
    <row r="26" spans="1:77" ht="18">
      <c r="A26" s="3" t="s">
        <v>20666</v>
      </c>
      <c r="B26" s="3" t="s">
        <v>21341</v>
      </c>
      <c r="C26" s="3" t="s">
        <v>20097</v>
      </c>
      <c r="D26" s="3"/>
      <c r="E26" s="3" t="s">
        <v>20098</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row>
    <row r="27" spans="1:77" ht="18">
      <c r="A27" s="3" t="s">
        <v>20593</v>
      </c>
      <c r="B27" s="3" t="s">
        <v>21341</v>
      </c>
      <c r="C27" s="3" t="s">
        <v>14618</v>
      </c>
      <c r="D27" s="3"/>
      <c r="E27" s="3" t="s">
        <v>19371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row>
    <row r="28" spans="1:77" ht="18">
      <c r="A28" s="3" t="s">
        <v>20652</v>
      </c>
      <c r="B28" s="3" t="s">
        <v>21341</v>
      </c>
      <c r="C28" s="3" t="s">
        <v>19491</v>
      </c>
      <c r="D28" s="3"/>
      <c r="E28" s="3" t="s">
        <v>19492</v>
      </c>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row>
    <row r="29" spans="1:77" ht="18">
      <c r="A29" s="3" t="s">
        <v>20606</v>
      </c>
      <c r="B29" s="3" t="s">
        <v>21341</v>
      </c>
      <c r="C29" s="3" t="s">
        <v>19388</v>
      </c>
      <c r="D29" s="3"/>
      <c r="E29" s="3" t="s">
        <v>19389</v>
      </c>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row>
    <row r="30" spans="1:77" ht="18">
      <c r="A30" s="3" t="s">
        <v>20592</v>
      </c>
      <c r="B30" s="3" t="s">
        <v>21323</v>
      </c>
      <c r="C30" s="3" t="s">
        <v>20163</v>
      </c>
      <c r="D30" s="3"/>
      <c r="E30" s="3" t="s">
        <v>20164</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row>
    <row r="31" spans="1:77" ht="18">
      <c r="A31" s="3" t="s">
        <v>20617</v>
      </c>
      <c r="B31" s="3" t="s">
        <v>21341</v>
      </c>
      <c r="C31" s="3" t="s">
        <v>19043</v>
      </c>
      <c r="D31" s="3"/>
      <c r="E31" s="3" t="s">
        <v>19044</v>
      </c>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row>
    <row r="32" spans="1:77" ht="18">
      <c r="A32" s="3" t="s">
        <v>20605</v>
      </c>
      <c r="B32" s="3" t="s">
        <v>21341</v>
      </c>
      <c r="C32" s="3" t="s">
        <v>19174</v>
      </c>
      <c r="D32" s="3"/>
      <c r="E32" s="3" t="s">
        <v>19175</v>
      </c>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row>
    <row r="33" spans="1:77" ht="18">
      <c r="A33" s="3" t="s">
        <v>20616</v>
      </c>
      <c r="B33" s="3" t="s">
        <v>21341</v>
      </c>
      <c r="C33" s="3" t="s">
        <v>18779</v>
      </c>
      <c r="D33" s="3"/>
      <c r="E33" s="3" t="s">
        <v>18780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row>
    <row r="34" spans="1:77" ht="18">
      <c r="A34" s="3" t="s">
        <v>20642</v>
      </c>
      <c r="B34" s="3" t="s">
        <v>21341</v>
      </c>
      <c r="C34" s="3" t="s">
        <v>19645</v>
      </c>
      <c r="D34" s="3"/>
      <c r="E34" s="3" t="s">
        <v>18616</v>
      </c>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row>
    <row r="35" spans="1:77" ht="18">
      <c r="A35" s="3" t="s">
        <v>20667</v>
      </c>
      <c r="B35" s="3" t="s">
        <v>21341</v>
      </c>
      <c r="C35" s="3" t="s">
        <v>19864</v>
      </c>
      <c r="D35" s="3"/>
      <c r="E35" s="3" t="s">
        <v>19865</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row>
    <row r="36" spans="1:77" ht="18">
      <c r="A36" s="3" t="s">
        <v>20591</v>
      </c>
      <c r="B36" s="3" t="s">
        <v>21323</v>
      </c>
      <c r="C36" s="3" t="s">
        <v>20232</v>
      </c>
      <c r="D36" s="3"/>
      <c r="E36" s="3" t="s">
        <v>18749</v>
      </c>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row>
    <row r="37" spans="1:77" ht="18">
      <c r="A37" s="3" t="s">
        <v>20660</v>
      </c>
      <c r="B37" s="3" t="s">
        <v>21341</v>
      </c>
      <c r="C37" s="3" t="s">
        <v>19661</v>
      </c>
      <c r="D37" s="3"/>
      <c r="E37" s="3" t="s">
        <v>9167</v>
      </c>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row>
    <row r="38" spans="1:77" ht="18">
      <c r="A38" s="3" t="s">
        <v>20580</v>
      </c>
      <c r="B38" s="3" t="s">
        <v>21341</v>
      </c>
      <c r="C38" s="3" t="s">
        <v>19234</v>
      </c>
      <c r="D38" s="3"/>
      <c r="E38" s="3" t="s">
        <v>19235</v>
      </c>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row>
    <row r="39" spans="1:77" ht="18">
      <c r="A39" s="3" t="s">
        <v>20673</v>
      </c>
      <c r="B39" s="3" t="s">
        <v>21341</v>
      </c>
      <c r="C39" s="3" t="s">
        <v>19888</v>
      </c>
      <c r="D39" s="3"/>
      <c r="E39" s="3" t="s">
        <v>19889</v>
      </c>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row>
    <row r="40" spans="1:77" ht="18">
      <c r="A40" s="3" t="s">
        <v>20630</v>
      </c>
      <c r="B40" s="3" t="s">
        <v>21341</v>
      </c>
      <c r="C40" s="3" t="s">
        <v>20118</v>
      </c>
      <c r="D40" s="3"/>
      <c r="E40" s="3" t="s">
        <v>20119</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row>
    <row r="41" spans="1:77" ht="18">
      <c r="A41" s="3" t="s">
        <v>20608</v>
      </c>
      <c r="B41" s="3" t="s">
        <v>21341</v>
      </c>
      <c r="C41" s="3" t="s">
        <v>19025</v>
      </c>
      <c r="D41" s="3"/>
      <c r="E41" s="3" t="s">
        <v>19026</v>
      </c>
      <c r="F41" s="3" t="s">
        <v>19027</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row>
    <row r="42" spans="1:77" ht="18">
      <c r="A42" s="3" t="s">
        <v>20587</v>
      </c>
      <c r="B42" s="3" t="s">
        <v>21341</v>
      </c>
      <c r="C42" s="3" t="s">
        <v>19917</v>
      </c>
      <c r="D42" s="3"/>
      <c r="E42" s="3" t="s">
        <v>18312</v>
      </c>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row>
    <row r="43" spans="1:77" ht="18">
      <c r="A43" s="3" t="s">
        <v>20604</v>
      </c>
      <c r="B43" s="3" t="s">
        <v>21341</v>
      </c>
      <c r="C43" s="3" t="s">
        <v>18454</v>
      </c>
      <c r="D43" s="3"/>
      <c r="E43" s="3" t="s">
        <v>18455</v>
      </c>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row>
    <row r="44" spans="1:77" ht="18">
      <c r="A44" s="3" t="s">
        <v>20595</v>
      </c>
      <c r="B44" s="3" t="s">
        <v>21341</v>
      </c>
      <c r="C44" s="3" t="s">
        <v>19825</v>
      </c>
      <c r="D44" s="3"/>
      <c r="E44" s="3" t="s">
        <v>19826</v>
      </c>
      <c r="F44" s="3" t="s">
        <v>19827</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row>
    <row r="45" spans="1:77" ht="18">
      <c r="A45" s="3" t="s">
        <v>20635</v>
      </c>
      <c r="B45" s="3" t="s">
        <v>21341</v>
      </c>
      <c r="C45" s="3" t="s">
        <v>20042</v>
      </c>
      <c r="D45" s="3"/>
      <c r="E45" s="3" t="s">
        <v>20043</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row>
    <row r="46" spans="1:77" ht="18">
      <c r="A46" s="3" t="s">
        <v>20590</v>
      </c>
      <c r="B46" s="3" t="s">
        <v>21341</v>
      </c>
      <c r="C46" s="3" t="s">
        <v>18676</v>
      </c>
      <c r="D46" s="3"/>
      <c r="E46" s="3" t="s">
        <v>18677</v>
      </c>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row>
    <row r="47" spans="1:77" ht="18">
      <c r="A47" s="3" t="s">
        <v>20600</v>
      </c>
      <c r="B47" s="3" t="s">
        <v>21341</v>
      </c>
      <c r="C47" s="3" t="s">
        <v>19070</v>
      </c>
      <c r="D47" s="3"/>
      <c r="E47" s="3" t="s">
        <v>19071</v>
      </c>
      <c r="F47" s="3" t="s">
        <v>19072</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row>
    <row r="48" spans="1:77" ht="18">
      <c r="A48" s="3" t="s">
        <v>20625</v>
      </c>
      <c r="B48" s="3" t="s">
        <v>21323</v>
      </c>
      <c r="C48" s="3" t="s">
        <v>15629</v>
      </c>
      <c r="D48" s="3"/>
      <c r="E48" s="3" t="s">
        <v>20427</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row>
    <row r="49" spans="1:77" ht="18">
      <c r="A49" s="3" t="s">
        <v>20664</v>
      </c>
      <c r="B49" s="3" t="s">
        <v>21341</v>
      </c>
      <c r="C49" s="3" t="s">
        <v>19988</v>
      </c>
      <c r="D49" s="3"/>
      <c r="E49" s="3" t="s">
        <v>18616</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row>
    <row r="50" spans="1:77" ht="18">
      <c r="A50" s="3" t="s">
        <v>20599</v>
      </c>
      <c r="B50" s="3" t="s">
        <v>21341</v>
      </c>
      <c r="C50" s="3" t="s">
        <v>19484</v>
      </c>
      <c r="D50" s="3"/>
      <c r="E50" s="3" t="s">
        <v>19485</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row>
    <row r="51" spans="1:77" ht="18">
      <c r="A51" s="3" t="s">
        <v>20613</v>
      </c>
      <c r="B51" s="3" t="s">
        <v>21341</v>
      </c>
      <c r="C51" s="3" t="s">
        <v>19260</v>
      </c>
      <c r="D51" s="3"/>
      <c r="E51" s="3" t="s">
        <v>19261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row>
    <row r="52" spans="1:77" ht="18">
      <c r="A52" s="3" t="s">
        <v>20662</v>
      </c>
      <c r="B52" s="3" t="s">
        <v>21341</v>
      </c>
      <c r="C52" s="3" t="s">
        <v>19596</v>
      </c>
      <c r="D52" s="3"/>
      <c r="E52" s="3" t="s">
        <v>19597</v>
      </c>
      <c r="F52" s="3" t="s">
        <v>19598</v>
      </c>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row>
    <row r="53" spans="1:77" ht="18">
      <c r="A53" s="3" t="s">
        <v>20654</v>
      </c>
      <c r="B53" s="3" t="s">
        <v>21341</v>
      </c>
      <c r="C53" s="3" t="s">
        <v>20122</v>
      </c>
      <c r="D53" s="3"/>
      <c r="E53" s="3" t="s">
        <v>6419</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row>
    <row r="54" spans="1:77" ht="18">
      <c r="A54" s="3" t="s">
        <v>20645</v>
      </c>
      <c r="B54" s="3" t="s">
        <v>21341</v>
      </c>
      <c r="C54" s="3" t="s">
        <v>14127</v>
      </c>
      <c r="D54" s="3" t="s">
        <v>18374</v>
      </c>
      <c r="E54" s="3" t="s">
        <v>18375</v>
      </c>
      <c r="F54" s="3" t="s">
        <v>18376</v>
      </c>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row>
    <row r="55" spans="1:77" ht="18">
      <c r="A55" s="3" t="s">
        <v>20624</v>
      </c>
      <c r="B55" s="3" t="s">
        <v>21341</v>
      </c>
      <c r="C55" s="3" t="s">
        <v>15466</v>
      </c>
      <c r="D55" s="3"/>
      <c r="E55" s="3" t="s">
        <v>18505</v>
      </c>
      <c r="F55" s="3" t="s">
        <v>18506</v>
      </c>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row>
    <row r="56" spans="1:77" ht="18">
      <c r="A56" s="3" t="s">
        <v>20668</v>
      </c>
      <c r="B56" s="3" t="s">
        <v>21341</v>
      </c>
      <c r="C56" s="3" t="s">
        <v>16183</v>
      </c>
      <c r="D56" s="3" t="s">
        <v>19506</v>
      </c>
      <c r="E56" s="3" t="s">
        <v>19507</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row>
    <row r="57" spans="1:77" ht="18">
      <c r="A57" s="3" t="s">
        <v>20647</v>
      </c>
      <c r="B57" s="3" t="s">
        <v>21341</v>
      </c>
      <c r="C57" s="3" t="s">
        <v>20034</v>
      </c>
      <c r="D57" s="3"/>
      <c r="E57" s="3" t="s">
        <v>20035</v>
      </c>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row>
    <row r="58" spans="1:77" ht="18">
      <c r="A58" s="3" t="s">
        <v>20583</v>
      </c>
      <c r="B58" s="3" t="s">
        <v>21341</v>
      </c>
      <c r="C58" s="3" t="s">
        <v>18521</v>
      </c>
      <c r="D58" s="3" t="s">
        <v>14883</v>
      </c>
      <c r="E58" s="3" t="s">
        <v>18522</v>
      </c>
      <c r="F58" s="3" t="s">
        <v>20584</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row>
    <row r="59" spans="1:77" ht="18">
      <c r="A59" s="3" t="s">
        <v>20663</v>
      </c>
      <c r="B59" s="3" t="s">
        <v>21341</v>
      </c>
      <c r="C59" s="3" t="s">
        <v>19179</v>
      </c>
      <c r="D59" s="3"/>
      <c r="E59" s="3" t="s">
        <v>18911</v>
      </c>
      <c r="F59" s="3" t="s">
        <v>18912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row>
    <row r="60" spans="1:77" ht="18">
      <c r="A60" s="3" t="s">
        <v>20585</v>
      </c>
      <c r="B60" s="3" t="s">
        <v>21323</v>
      </c>
      <c r="C60" s="3" t="s">
        <v>20450</v>
      </c>
      <c r="D60" s="3"/>
      <c r="E60" s="3" t="s">
        <v>20225</v>
      </c>
      <c r="F60" s="4">
        <v>36388</v>
      </c>
      <c r="G60" s="3" t="s">
        <v>20226</v>
      </c>
      <c r="H60" s="3"/>
      <c r="I60" s="3" t="s">
        <v>20227</v>
      </c>
      <c r="J60" s="3" t="s">
        <v>20228</v>
      </c>
      <c r="K60" s="3" t="s">
        <v>20229</v>
      </c>
      <c r="L60" s="3" t="s">
        <v>20230</v>
      </c>
      <c r="M60" s="3" t="s">
        <v>20231</v>
      </c>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row>
    <row r="61" spans="1:77" ht="18">
      <c r="A61" s="3" t="s">
        <v>20655</v>
      </c>
      <c r="B61" s="3" t="s">
        <v>21341</v>
      </c>
      <c r="C61" s="3" t="s">
        <v>19717</v>
      </c>
      <c r="D61" s="3"/>
      <c r="E61" s="3" t="s">
        <v>19718</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row>
    <row r="62" spans="1:77" ht="18">
      <c r="A62" s="3" t="s">
        <v>20636</v>
      </c>
      <c r="B62" s="3" t="s">
        <v>21341</v>
      </c>
      <c r="C62" s="3" t="s">
        <v>19937</v>
      </c>
      <c r="D62" s="3"/>
      <c r="E62" s="3" t="s">
        <v>19938</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row>
    <row r="63" spans="1:77" ht="18">
      <c r="A63" s="3" t="s">
        <v>20669</v>
      </c>
      <c r="B63" s="3" t="s">
        <v>21341</v>
      </c>
      <c r="C63" s="3" t="s">
        <v>18682</v>
      </c>
      <c r="D63" s="3"/>
      <c r="E63" s="3" t="s">
        <v>18683</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row>
    <row r="64" spans="1:77" ht="18">
      <c r="A64" s="3" t="s">
        <v>20614</v>
      </c>
      <c r="B64" s="3" t="s">
        <v>21341</v>
      </c>
      <c r="C64" s="3" t="s">
        <v>19553</v>
      </c>
      <c r="D64" s="3"/>
      <c r="E64" s="3" t="s">
        <v>19554</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row>
    <row r="65" spans="1:77" ht="18">
      <c r="A65" s="3" t="s">
        <v>20632</v>
      </c>
      <c r="B65" s="3" t="s">
        <v>21341</v>
      </c>
      <c r="C65" s="3" t="s">
        <v>18849</v>
      </c>
      <c r="D65" s="3"/>
      <c r="E65" s="3" t="s">
        <v>18396</v>
      </c>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row>
    <row r="66" spans="1:77" ht="18">
      <c r="A66" s="3" t="s">
        <v>20653</v>
      </c>
      <c r="B66" s="3" t="s">
        <v>21341</v>
      </c>
      <c r="C66" s="3" t="s">
        <v>19258</v>
      </c>
      <c r="D66" s="3"/>
      <c r="E66" s="3" t="s">
        <v>19259</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row>
    <row r="67" spans="1:77" ht="18">
      <c r="A67" s="3" t="s">
        <v>20542</v>
      </c>
      <c r="B67" s="3" t="s">
        <v>21323</v>
      </c>
      <c r="C67" s="3" t="s">
        <v>20543</v>
      </c>
      <c r="D67" s="3"/>
      <c r="E67" s="3" t="s">
        <v>20544</v>
      </c>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row>
    <row r="68" spans="1:77" ht="18">
      <c r="A68" s="3" t="s">
        <v>20622</v>
      </c>
      <c r="B68" s="3" t="s">
        <v>21341</v>
      </c>
      <c r="C68" s="3" t="s">
        <v>19368</v>
      </c>
      <c r="D68" s="3"/>
      <c r="E68" s="3" t="s">
        <v>18579</v>
      </c>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row>
    <row r="69" spans="1:77" ht="18">
      <c r="A69" s="3" t="s">
        <v>20937</v>
      </c>
      <c r="B69" s="3" t="s">
        <v>21350</v>
      </c>
      <c r="C69" s="3" t="s">
        <v>20938</v>
      </c>
      <c r="D69" s="3"/>
      <c r="E69" s="3" t="s">
        <v>20939</v>
      </c>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row>
    <row r="70" spans="1:77" ht="18">
      <c r="A70" s="3" t="s">
        <v>20977</v>
      </c>
      <c r="B70" s="3" t="s">
        <v>21350</v>
      </c>
      <c r="C70" s="3" t="s">
        <v>2482</v>
      </c>
      <c r="D70" s="3"/>
      <c r="E70" s="3" t="s">
        <v>20978</v>
      </c>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row>
    <row r="71" spans="1:77" ht="18">
      <c r="A71" s="3" t="s">
        <v>20853</v>
      </c>
      <c r="B71" s="3" t="s">
        <v>21350</v>
      </c>
      <c r="C71" s="3" t="s">
        <v>20854</v>
      </c>
      <c r="D71" s="3"/>
      <c r="E71" s="3" t="s">
        <v>20855</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row>
    <row r="72" spans="1:77" ht="18">
      <c r="A72" s="3" t="s">
        <v>20891</v>
      </c>
      <c r="B72" s="3" t="s">
        <v>21350</v>
      </c>
      <c r="C72" s="3" t="s">
        <v>20892</v>
      </c>
      <c r="D72" s="3"/>
      <c r="E72" s="3" t="s">
        <v>20893</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row>
    <row r="73" spans="1:77" ht="18">
      <c r="A73" s="3" t="s">
        <v>20633</v>
      </c>
      <c r="B73" s="3" t="s">
        <v>21323</v>
      </c>
      <c r="C73" s="3" t="s">
        <v>20634</v>
      </c>
      <c r="D73" s="3"/>
      <c r="E73" s="3" t="s">
        <v>5557</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row>
    <row r="74" spans="1:77" ht="18">
      <c r="A74" s="3" t="s">
        <v>20602</v>
      </c>
      <c r="B74" s="3" t="s">
        <v>21323</v>
      </c>
      <c r="C74" s="3" t="s">
        <v>20603</v>
      </c>
      <c r="D74" s="3"/>
      <c r="E74" s="3" t="s">
        <v>3157</v>
      </c>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row>
    <row r="75" spans="1:77" ht="18">
      <c r="A75" s="3" t="s">
        <v>20594</v>
      </c>
      <c r="B75" s="3" t="s">
        <v>21341</v>
      </c>
      <c r="C75" s="3" t="s">
        <v>20145</v>
      </c>
      <c r="D75" s="3"/>
      <c r="E75" s="3" t="s">
        <v>20146</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row>
    <row r="76" spans="1:77" ht="18">
      <c r="A76" s="3" t="s">
        <v>20601</v>
      </c>
      <c r="B76" s="3" t="s">
        <v>21341</v>
      </c>
      <c r="C76" s="3" t="s">
        <v>18481</v>
      </c>
      <c r="D76" s="3"/>
      <c r="E76" s="3" t="s">
        <v>18482</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row>
    <row r="77" spans="1:77" ht="18">
      <c r="A77" s="3" t="s">
        <v>20641</v>
      </c>
      <c r="B77" s="3" t="s">
        <v>21341</v>
      </c>
      <c r="C77" s="3" t="s">
        <v>18938</v>
      </c>
      <c r="D77" s="3"/>
      <c r="E77" s="3" t="s">
        <v>18939</v>
      </c>
      <c r="F77" s="3" t="s">
        <v>18940</v>
      </c>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row>
    <row r="78" spans="1:77" ht="18">
      <c r="A78" s="3" t="s">
        <v>20545</v>
      </c>
      <c r="B78" s="3" t="s">
        <v>21323</v>
      </c>
      <c r="C78" s="3" t="s">
        <v>20546</v>
      </c>
      <c r="D78" s="3"/>
      <c r="E78" s="3" t="s">
        <v>3157</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row>
    <row r="79" spans="1:77" ht="18">
      <c r="A79" s="3" t="s">
        <v>20760</v>
      </c>
      <c r="B79" s="3" t="s">
        <v>21350</v>
      </c>
      <c r="C79" s="3" t="s">
        <v>20761</v>
      </c>
      <c r="D79" s="3"/>
      <c r="E79" s="3" t="s">
        <v>20762</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row>
    <row r="80" spans="1:77" ht="18">
      <c r="A80" s="3" t="s">
        <v>20588</v>
      </c>
      <c r="B80" s="3" t="s">
        <v>21323</v>
      </c>
      <c r="C80" s="3" t="s">
        <v>20589</v>
      </c>
      <c r="D80" s="3"/>
      <c r="E80" s="3" t="s">
        <v>18303</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row>
    <row r="81" spans="1:77" ht="18">
      <c r="A81" s="3" t="s">
        <v>20618</v>
      </c>
      <c r="B81" s="3" t="s">
        <v>21341</v>
      </c>
      <c r="C81" s="3" t="s">
        <v>19845</v>
      </c>
      <c r="D81" s="3"/>
      <c r="E81" s="3" t="s">
        <v>19846</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row>
    <row r="82" spans="1:77" ht="18">
      <c r="A82" s="3" t="s">
        <v>20637</v>
      </c>
      <c r="B82" s="3" t="s">
        <v>21341</v>
      </c>
      <c r="C82" s="3" t="s">
        <v>19447</v>
      </c>
      <c r="D82" s="3"/>
      <c r="E82" s="3" t="s">
        <v>19448</v>
      </c>
      <c r="F82" s="5">
        <v>0.51041666666666663</v>
      </c>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row>
    <row r="83" spans="1:77" ht="18">
      <c r="A83" s="3" t="s">
        <v>20574</v>
      </c>
      <c r="B83" s="3" t="s">
        <v>21323</v>
      </c>
      <c r="C83" s="3" t="s">
        <v>20575</v>
      </c>
      <c r="D83" s="3"/>
      <c r="E83" s="3" t="s">
        <v>3157</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row>
    <row r="84" spans="1:77" ht="18">
      <c r="A84" s="3" t="s">
        <v>20656</v>
      </c>
      <c r="B84" s="3" t="s">
        <v>21341</v>
      </c>
      <c r="C84" s="3" t="s">
        <v>13956</v>
      </c>
      <c r="D84" s="3"/>
      <c r="E84" s="3" t="s">
        <v>19344</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row>
    <row r="85" spans="1:77" ht="18">
      <c r="A85" s="3" t="s">
        <v>20657</v>
      </c>
      <c r="B85" s="3" t="s">
        <v>21323</v>
      </c>
      <c r="C85" s="3" t="s">
        <v>20341</v>
      </c>
      <c r="D85" s="3"/>
      <c r="E85" s="3" t="s">
        <v>20342</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row>
    <row r="86" spans="1:77" ht="18">
      <c r="A86" s="3" t="s">
        <v>20557</v>
      </c>
      <c r="B86" s="3" t="s">
        <v>21323</v>
      </c>
      <c r="C86" s="3" t="s">
        <v>20558</v>
      </c>
      <c r="D86" s="3"/>
      <c r="E86" s="3" t="s">
        <v>3157</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row>
    <row r="87" spans="1:77" ht="18">
      <c r="A87" s="3" t="s">
        <v>20670</v>
      </c>
      <c r="B87" s="3" t="s">
        <v>21341</v>
      </c>
      <c r="C87" s="3" t="s">
        <v>18718</v>
      </c>
      <c r="D87" s="3"/>
      <c r="E87" s="3" t="s">
        <v>18719</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row>
    <row r="88" spans="1:77" ht="18">
      <c r="A88" s="3" t="s">
        <v>20586</v>
      </c>
      <c r="B88" s="3" t="s">
        <v>21341</v>
      </c>
      <c r="C88" s="3" t="s">
        <v>20116</v>
      </c>
      <c r="D88" s="3"/>
      <c r="E88" s="3" t="s">
        <v>20117</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row>
    <row r="89" spans="1:77" ht="18">
      <c r="A89" s="3" t="s">
        <v>20658</v>
      </c>
      <c r="B89" s="3" t="s">
        <v>21323</v>
      </c>
      <c r="C89" s="3" t="s">
        <v>20659</v>
      </c>
      <c r="D89" s="3"/>
      <c r="E89" s="3" t="s">
        <v>3157</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row>
    <row r="90" spans="1:77" ht="18">
      <c r="A90" s="3" t="s">
        <v>20705</v>
      </c>
      <c r="B90" s="3" t="s">
        <v>21344</v>
      </c>
      <c r="C90" s="3" t="s">
        <v>7091</v>
      </c>
      <c r="D90" s="3" t="s">
        <v>302</v>
      </c>
      <c r="E90" s="3" t="s">
        <v>6954</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row>
    <row r="91" spans="1:77" ht="18">
      <c r="A91" s="3" t="s">
        <v>20687</v>
      </c>
      <c r="B91" s="3" t="s">
        <v>21324</v>
      </c>
      <c r="C91" s="3" t="s">
        <v>20688</v>
      </c>
      <c r="D91" s="3" t="s">
        <v>20679</v>
      </c>
      <c r="E91" s="3" t="s">
        <v>20689</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row>
    <row r="92" spans="1:77" ht="18">
      <c r="A92" s="3" t="s">
        <v>20732</v>
      </c>
      <c r="B92" s="3" t="s">
        <v>21344</v>
      </c>
      <c r="C92" s="3" t="s">
        <v>947</v>
      </c>
      <c r="D92" s="3"/>
      <c r="E92" s="3" t="s">
        <v>7036</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row>
    <row r="93" spans="1:77" ht="18">
      <c r="A93" s="3" t="s">
        <v>20695</v>
      </c>
      <c r="B93" s="3" t="s">
        <v>21324</v>
      </c>
      <c r="C93" s="3" t="s">
        <v>1831</v>
      </c>
      <c r="D93" s="3" t="s">
        <v>20679</v>
      </c>
      <c r="E93" s="3" t="s">
        <v>20696</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row>
    <row r="94" spans="1:77" ht="18">
      <c r="A94" s="3" t="s">
        <v>20683</v>
      </c>
      <c r="B94" s="3" t="s">
        <v>21324</v>
      </c>
      <c r="C94" s="3" t="s">
        <v>20684</v>
      </c>
      <c r="D94" s="3" t="s">
        <v>20679</v>
      </c>
      <c r="E94" s="3" t="s">
        <v>20685</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row>
    <row r="95" spans="1:77" ht="18">
      <c r="A95" s="3" t="s">
        <v>20677</v>
      </c>
      <c r="B95" s="3" t="s">
        <v>21324</v>
      </c>
      <c r="C95" s="3" t="s">
        <v>20678</v>
      </c>
      <c r="D95" s="3" t="s">
        <v>20679</v>
      </c>
      <c r="E95" s="3" t="s">
        <v>20680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row>
    <row r="96" spans="1:77" ht="18">
      <c r="A96" s="3" t="s">
        <v>20540</v>
      </c>
      <c r="B96" s="3" t="s">
        <v>21323</v>
      </c>
      <c r="C96" s="3" t="s">
        <v>20541</v>
      </c>
      <c r="D96" s="3"/>
      <c r="E96" s="3" t="s">
        <v>3157</v>
      </c>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row>
    <row r="97" spans="1:77" ht="18">
      <c r="A97" s="3" t="s">
        <v>21135</v>
      </c>
      <c r="B97" s="3" t="s">
        <v>21350</v>
      </c>
      <c r="C97" s="3" t="s">
        <v>21136</v>
      </c>
      <c r="D97" s="3"/>
      <c r="E97" s="3" t="s">
        <v>21137</v>
      </c>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row>
    <row r="98" spans="1:77" ht="18">
      <c r="A98" s="3" t="s">
        <v>20562</v>
      </c>
      <c r="B98" s="3" t="s">
        <v>21323</v>
      </c>
      <c r="C98" s="3" t="s">
        <v>20563</v>
      </c>
      <c r="D98" s="3"/>
      <c r="E98" s="3" t="s">
        <v>3157</v>
      </c>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row>
    <row r="99" spans="1:77" ht="18">
      <c r="A99" s="3" t="s">
        <v>20578</v>
      </c>
      <c r="B99" s="3" t="s">
        <v>21323</v>
      </c>
      <c r="C99" s="3" t="s">
        <v>20579</v>
      </c>
      <c r="D99" s="3"/>
      <c r="E99" s="3" t="s">
        <v>3157</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row>
    <row r="100" spans="1:77" ht="18">
      <c r="A100" s="3" t="s">
        <v>20671</v>
      </c>
      <c r="B100" s="3" t="s">
        <v>21323</v>
      </c>
      <c r="C100" s="3" t="s">
        <v>20672</v>
      </c>
      <c r="D100" s="3"/>
      <c r="E100" s="3" t="s">
        <v>3157</v>
      </c>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row>
    <row r="101" spans="1:77" ht="18">
      <c r="A101" s="3" t="s">
        <v>20722</v>
      </c>
      <c r="B101" s="3" t="s">
        <v>21347</v>
      </c>
      <c r="C101" s="3" t="s">
        <v>7061</v>
      </c>
      <c r="D101" s="3" t="s">
        <v>2119</v>
      </c>
      <c r="E101" s="3" t="s">
        <v>7062</v>
      </c>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row>
    <row r="102" spans="1:77" ht="18">
      <c r="A102" s="3" t="s">
        <v>20715</v>
      </c>
      <c r="B102" s="3" t="s">
        <v>21344</v>
      </c>
      <c r="C102" s="3" t="s">
        <v>7044</v>
      </c>
      <c r="D102" s="3" t="s">
        <v>291</v>
      </c>
      <c r="E102" s="3" t="s">
        <v>5462</v>
      </c>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row>
    <row r="103" spans="1:77" ht="18">
      <c r="A103" s="3" t="s">
        <v>21072</v>
      </c>
      <c r="B103" s="3" t="s">
        <v>21350</v>
      </c>
      <c r="C103" s="3" t="s">
        <v>7044</v>
      </c>
      <c r="D103" s="3"/>
      <c r="E103" s="3" t="s">
        <v>21073</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row>
    <row r="104" spans="1:77" ht="18">
      <c r="A104" s="3" t="s">
        <v>20971</v>
      </c>
      <c r="B104" s="3" t="s">
        <v>21350</v>
      </c>
      <c r="C104" s="3" t="s">
        <v>20972</v>
      </c>
      <c r="D104" s="3"/>
      <c r="E104" s="3" t="s">
        <v>20973</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row>
    <row r="105" spans="1:77" ht="18">
      <c r="A105" s="3" t="s">
        <v>20699</v>
      </c>
      <c r="B105" s="3" t="s">
        <v>21344</v>
      </c>
      <c r="C105" s="3" t="s">
        <v>6934</v>
      </c>
      <c r="D105" s="3" t="s">
        <v>291</v>
      </c>
      <c r="E105" s="3" t="s">
        <v>6935</v>
      </c>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row>
    <row r="106" spans="1:77" ht="18">
      <c r="A106" s="3" t="s">
        <v>20932</v>
      </c>
      <c r="B106" s="3" t="s">
        <v>21350</v>
      </c>
      <c r="C106" s="3" t="s">
        <v>20933</v>
      </c>
      <c r="D106" s="3"/>
      <c r="E106" s="3" t="s">
        <v>20934</v>
      </c>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row>
    <row r="107" spans="1:77" ht="18">
      <c r="A107" s="3" t="s">
        <v>20709</v>
      </c>
      <c r="B107" s="3" t="s">
        <v>21324</v>
      </c>
      <c r="C107" s="3" t="s">
        <v>20710</v>
      </c>
      <c r="D107" s="3" t="s">
        <v>20679</v>
      </c>
      <c r="E107" s="3" t="s">
        <v>20704</v>
      </c>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row>
    <row r="108" spans="1:77" ht="18">
      <c r="A108" s="3" t="s">
        <v>20694</v>
      </c>
      <c r="B108" s="3" t="s">
        <v>21344</v>
      </c>
      <c r="C108" s="3" t="s">
        <v>7072</v>
      </c>
      <c r="D108" s="3" t="s">
        <v>7073</v>
      </c>
      <c r="E108" s="3" t="s">
        <v>7074</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row>
    <row r="109" spans="1:77" ht="18">
      <c r="A109" s="3" t="s">
        <v>20703</v>
      </c>
      <c r="B109" s="3" t="s">
        <v>21324</v>
      </c>
      <c r="C109" s="3" t="s">
        <v>15461</v>
      </c>
      <c r="D109" s="3" t="s">
        <v>20679</v>
      </c>
      <c r="E109" s="3" t="s">
        <v>20704</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row>
    <row r="110" spans="1:77" ht="18">
      <c r="A110" s="3" t="s">
        <v>20682</v>
      </c>
      <c r="B110" s="3" t="s">
        <v>21344</v>
      </c>
      <c r="C110" s="3" t="s">
        <v>7034</v>
      </c>
      <c r="D110" s="3"/>
      <c r="E110" s="3" t="s">
        <v>7035</v>
      </c>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row>
    <row r="111" spans="1:77" ht="18">
      <c r="A111" s="3" t="s">
        <v>20552</v>
      </c>
      <c r="B111" s="3" t="s">
        <v>21323</v>
      </c>
      <c r="C111" s="3" t="s">
        <v>20553</v>
      </c>
      <c r="D111" s="3"/>
      <c r="E111" s="3" t="s">
        <v>3157</v>
      </c>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row>
    <row r="112" spans="1:77" ht="18">
      <c r="A112" s="3" t="s">
        <v>21171</v>
      </c>
      <c r="B112" s="3" t="s">
        <v>21350</v>
      </c>
      <c r="C112" s="3" t="s">
        <v>21172</v>
      </c>
      <c r="D112" s="3" t="s">
        <v>10268</v>
      </c>
      <c r="E112" s="3" t="s">
        <v>21173</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row>
    <row r="113" spans="1:77" ht="18">
      <c r="A113" s="3" t="s">
        <v>20576</v>
      </c>
      <c r="B113" s="3" t="s">
        <v>21323</v>
      </c>
      <c r="C113" s="3" t="s">
        <v>20577</v>
      </c>
      <c r="D113" s="3"/>
      <c r="E113" s="3" t="s">
        <v>3157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row>
    <row r="114" spans="1:77" ht="18">
      <c r="A114" s="3" t="s">
        <v>20639</v>
      </c>
      <c r="B114" s="3" t="s">
        <v>21323</v>
      </c>
      <c r="C114" s="3" t="s">
        <v>20640</v>
      </c>
      <c r="D114" s="3"/>
      <c r="E114" s="3" t="s">
        <v>3157</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row>
    <row r="115" spans="1:77" ht="18">
      <c r="A115" s="3" t="s">
        <v>20729</v>
      </c>
      <c r="B115" s="3" t="s">
        <v>21324</v>
      </c>
      <c r="C115" s="3" t="s">
        <v>20730</v>
      </c>
      <c r="D115" s="3" t="s">
        <v>20679</v>
      </c>
      <c r="E115" s="3" t="s">
        <v>20731</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row>
    <row r="116" spans="1:77" ht="18">
      <c r="A116" s="3" t="s">
        <v>20727</v>
      </c>
      <c r="B116" s="3" t="s">
        <v>21344</v>
      </c>
      <c r="C116" s="3" t="s">
        <v>6949</v>
      </c>
      <c r="D116" s="3"/>
      <c r="E116" s="3" t="s">
        <v>6950</v>
      </c>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row>
    <row r="117" spans="1:77" ht="18">
      <c r="A117" s="3" t="s">
        <v>20724</v>
      </c>
      <c r="B117" s="3" t="s">
        <v>21324</v>
      </c>
      <c r="C117" s="3" t="s">
        <v>9401</v>
      </c>
      <c r="D117" s="3" t="s">
        <v>575</v>
      </c>
      <c r="E117" s="3" t="s">
        <v>20725</v>
      </c>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row>
    <row r="118" spans="1:77" ht="18">
      <c r="A118" s="3" t="s">
        <v>21127</v>
      </c>
      <c r="B118" s="3" t="s">
        <v>21350</v>
      </c>
      <c r="C118" s="3" t="s">
        <v>21128</v>
      </c>
      <c r="D118" s="3"/>
      <c r="E118" s="3" t="s">
        <v>21129</v>
      </c>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row>
    <row r="119" spans="1:77" ht="18">
      <c r="A119" s="3" t="s">
        <v>21031</v>
      </c>
      <c r="B119" s="3" t="s">
        <v>21350</v>
      </c>
      <c r="C119" s="3" t="s">
        <v>2030</v>
      </c>
      <c r="D119" s="3"/>
      <c r="E119" s="3" t="s">
        <v>21032</v>
      </c>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row>
    <row r="120" spans="1:77" ht="18">
      <c r="A120" s="3" t="s">
        <v>20538</v>
      </c>
      <c r="B120" s="3" t="s">
        <v>21323</v>
      </c>
      <c r="C120" s="3" t="s">
        <v>20539</v>
      </c>
      <c r="D120" s="3"/>
      <c r="E120" s="3" t="s">
        <v>3157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row>
    <row r="121" spans="1:77" ht="18">
      <c r="A121" s="3" t="s">
        <v>20711</v>
      </c>
      <c r="B121" s="3" t="s">
        <v>21324</v>
      </c>
      <c r="C121" s="3" t="s">
        <v>20712</v>
      </c>
      <c r="D121" s="3" t="s">
        <v>20713</v>
      </c>
      <c r="E121" s="3" t="s">
        <v>20714</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row>
    <row r="122" spans="1:77" ht="18">
      <c r="A122" s="3" t="s">
        <v>20904</v>
      </c>
      <c r="B122" s="3" t="s">
        <v>21350</v>
      </c>
      <c r="C122" s="3" t="s">
        <v>10832</v>
      </c>
      <c r="D122" s="3" t="s">
        <v>5875</v>
      </c>
      <c r="E122" s="3" t="s">
        <v>20905</v>
      </c>
      <c r="F122" s="3" t="s">
        <v>20906</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row>
    <row r="123" spans="1:77" ht="18">
      <c r="A123" s="3" t="s">
        <v>20716</v>
      </c>
      <c r="B123" s="3" t="s">
        <v>21324</v>
      </c>
      <c r="C123" s="3" t="s">
        <v>10238</v>
      </c>
      <c r="D123" s="3"/>
      <c r="E123" s="3" t="s">
        <v>20717</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row>
    <row r="124" spans="1:77" ht="18">
      <c r="A124" s="3" t="s">
        <v>20812</v>
      </c>
      <c r="B124" s="3" t="s">
        <v>21350</v>
      </c>
      <c r="C124" s="3" t="s">
        <v>20813</v>
      </c>
      <c r="D124" s="3"/>
      <c r="E124" s="3" t="s">
        <v>20814</v>
      </c>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row>
    <row r="125" spans="1:77" ht="18">
      <c r="A125" s="3" t="s">
        <v>21103</v>
      </c>
      <c r="B125" s="3" t="s">
        <v>21350</v>
      </c>
      <c r="C125" s="3" t="s">
        <v>21104</v>
      </c>
      <c r="D125" s="3"/>
      <c r="E125" s="3" t="s">
        <v>21105</v>
      </c>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row>
    <row r="126" spans="1:77" ht="18">
      <c r="A126" s="3" t="s">
        <v>20567</v>
      </c>
      <c r="B126" s="3" t="s">
        <v>21323</v>
      </c>
      <c r="C126" s="3" t="s">
        <v>20568</v>
      </c>
      <c r="D126" s="3"/>
      <c r="E126" s="3" t="s">
        <v>3157</v>
      </c>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row>
    <row r="127" spans="1:77" ht="18">
      <c r="A127" s="3" t="s">
        <v>20726</v>
      </c>
      <c r="B127" s="3" t="s">
        <v>21348</v>
      </c>
      <c r="C127" s="3" t="s">
        <v>1628</v>
      </c>
      <c r="D127" s="3" t="s">
        <v>160</v>
      </c>
      <c r="E127" s="3" t="s">
        <v>456</v>
      </c>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row>
    <row r="128" spans="1:77" ht="18">
      <c r="A128" s="3" t="s">
        <v>20929</v>
      </c>
      <c r="B128" s="3" t="s">
        <v>21353</v>
      </c>
      <c r="C128" s="3" t="s">
        <v>8042</v>
      </c>
      <c r="D128" s="3" t="s">
        <v>8043</v>
      </c>
      <c r="E128" s="3" t="s">
        <v>8044</v>
      </c>
      <c r="F128" s="3" t="s">
        <v>8045</v>
      </c>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row>
    <row r="129" spans="1:77" ht="18">
      <c r="A129" s="3" t="s">
        <v>20884</v>
      </c>
      <c r="B129" s="3" t="s">
        <v>21361</v>
      </c>
      <c r="C129" s="3" t="s">
        <v>1145</v>
      </c>
      <c r="D129" s="3" t="s">
        <v>650</v>
      </c>
      <c r="E129" s="3" t="s">
        <v>10406</v>
      </c>
      <c r="F129" s="3" t="s">
        <v>10407</v>
      </c>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row>
    <row r="130" spans="1:77" ht="18">
      <c r="A130" s="3" t="s">
        <v>21069</v>
      </c>
      <c r="B130" s="3" t="s">
        <v>21350</v>
      </c>
      <c r="C130" s="3" t="s">
        <v>9208</v>
      </c>
      <c r="D130" s="3"/>
      <c r="E130" s="3" t="s">
        <v>20967</v>
      </c>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row>
    <row r="131" spans="1:77" ht="18">
      <c r="A131" s="3" t="s">
        <v>20754</v>
      </c>
      <c r="B131" s="3" t="s">
        <v>21355</v>
      </c>
      <c r="C131" s="3" t="s">
        <v>14093</v>
      </c>
      <c r="D131" s="3"/>
      <c r="E131" s="3" t="s">
        <v>14094</v>
      </c>
      <c r="F131" s="3" t="s">
        <v>14095</v>
      </c>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row>
    <row r="132" spans="1:77" ht="18">
      <c r="A132" s="3" t="s">
        <v>20841</v>
      </c>
      <c r="B132" s="3" t="s">
        <v>21350</v>
      </c>
      <c r="C132" s="3" t="s">
        <v>7156</v>
      </c>
      <c r="D132" s="3"/>
      <c r="E132" s="3" t="s">
        <v>20842</v>
      </c>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row>
    <row r="133" spans="1:77" ht="18">
      <c r="A133" s="3" t="s">
        <v>21166</v>
      </c>
      <c r="B133" s="3" t="s">
        <v>21350</v>
      </c>
      <c r="C133" s="3" t="s">
        <v>11396</v>
      </c>
      <c r="D133" s="3"/>
      <c r="E133" s="3" t="s">
        <v>20842</v>
      </c>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row>
    <row r="134" spans="1:77" ht="18">
      <c r="A134" s="3" t="s">
        <v>20728</v>
      </c>
      <c r="B134" s="3" t="s">
        <v>21349</v>
      </c>
      <c r="C134" s="3" t="s">
        <v>455</v>
      </c>
      <c r="D134" s="3" t="s">
        <v>160</v>
      </c>
      <c r="E134" s="3" t="s">
        <v>456</v>
      </c>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row>
    <row r="135" spans="1:77" ht="18">
      <c r="A135" s="3" t="s">
        <v>20965</v>
      </c>
      <c r="B135" s="3" t="s">
        <v>21350</v>
      </c>
      <c r="C135" s="3" t="s">
        <v>20966</v>
      </c>
      <c r="D135" s="3"/>
      <c r="E135" s="3" t="s">
        <v>20967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row>
    <row r="136" spans="1:77" ht="18">
      <c r="A136" s="3" t="s">
        <v>21167</v>
      </c>
      <c r="B136" s="3" t="s">
        <v>21350</v>
      </c>
      <c r="C136" s="3" t="s">
        <v>5708</v>
      </c>
      <c r="D136" s="3" t="s">
        <v>650</v>
      </c>
      <c r="E136" s="3" t="s">
        <v>21168</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row>
    <row r="137" spans="1:77" ht="18">
      <c r="A137" s="3" t="s">
        <v>20609</v>
      </c>
      <c r="B137" s="3" t="s">
        <v>21323</v>
      </c>
      <c r="C137" s="3" t="s">
        <v>20610</v>
      </c>
      <c r="D137" s="3"/>
      <c r="E137" s="3" t="s">
        <v>3157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row>
    <row r="138" spans="1:77" ht="18">
      <c r="A138" s="3" t="s">
        <v>20681</v>
      </c>
      <c r="B138" s="3" t="s">
        <v>21343</v>
      </c>
      <c r="C138" s="3" t="s">
        <v>5167</v>
      </c>
      <c r="D138" s="3"/>
      <c r="E138" s="3" t="s">
        <v>5168</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row>
    <row r="139" spans="1:77" ht="18">
      <c r="A139" s="3" t="s">
        <v>20686</v>
      </c>
      <c r="B139" s="3" t="s">
        <v>21345</v>
      </c>
      <c r="C139" s="3" t="s">
        <v>7032</v>
      </c>
      <c r="D139" s="3" t="s">
        <v>160</v>
      </c>
      <c r="E139" s="3" t="s">
        <v>7033</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row>
    <row r="140" spans="1:77" ht="18">
      <c r="A140" s="3" t="s">
        <v>21068</v>
      </c>
      <c r="B140" s="3" t="s">
        <v>21361</v>
      </c>
      <c r="C140" s="3" t="s">
        <v>10234</v>
      </c>
      <c r="D140" s="3" t="s">
        <v>7142</v>
      </c>
      <c r="E140" s="3" t="s">
        <v>10235</v>
      </c>
      <c r="F140" s="3" t="s">
        <v>10236</v>
      </c>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row>
    <row r="141" spans="1:77" ht="18">
      <c r="A141" s="3" t="s">
        <v>21029</v>
      </c>
      <c r="B141" s="3" t="s">
        <v>21361</v>
      </c>
      <c r="C141" s="3" t="s">
        <v>9841</v>
      </c>
      <c r="D141" s="3" t="s">
        <v>779</v>
      </c>
      <c r="E141" s="3" t="s">
        <v>10155</v>
      </c>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row>
    <row r="142" spans="1:77" ht="18">
      <c r="A142" s="3" t="s">
        <v>20690</v>
      </c>
      <c r="B142" s="3" t="s">
        <v>21324</v>
      </c>
      <c r="C142" s="3" t="s">
        <v>7132</v>
      </c>
      <c r="D142" s="3" t="s">
        <v>766</v>
      </c>
      <c r="E142" s="3" t="s">
        <v>20691</v>
      </c>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row>
    <row r="143" spans="1:77" ht="18">
      <c r="A143" s="3" t="s">
        <v>20961</v>
      </c>
      <c r="B143" s="3" t="s">
        <v>21369</v>
      </c>
      <c r="C143" s="3" t="s">
        <v>7132</v>
      </c>
      <c r="D143" s="3" t="s">
        <v>160</v>
      </c>
      <c r="E143" s="3" t="s">
        <v>161</v>
      </c>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row>
    <row r="144" spans="1:77" ht="18">
      <c r="A144" s="3" t="s">
        <v>20879</v>
      </c>
      <c r="B144" s="3" t="s">
        <v>21350</v>
      </c>
      <c r="C144" s="3" t="s">
        <v>8526</v>
      </c>
      <c r="D144" s="3"/>
      <c r="E144" s="3" t="s">
        <v>20880</v>
      </c>
      <c r="F144" s="3" t="s">
        <v>8018</v>
      </c>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row>
    <row r="145" spans="1:77" ht="18">
      <c r="A145" s="3" t="s">
        <v>20998</v>
      </c>
      <c r="B145" s="3" t="s">
        <v>21352</v>
      </c>
      <c r="C145" s="3" t="s">
        <v>2168</v>
      </c>
      <c r="D145" s="3" t="s">
        <v>422</v>
      </c>
      <c r="E145" s="3" t="s">
        <v>7709</v>
      </c>
      <c r="F145" s="3" t="s">
        <v>7710</v>
      </c>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row>
    <row r="146" spans="1:77" ht="18">
      <c r="A146" s="3" t="s">
        <v>21049</v>
      </c>
      <c r="B146" s="3" t="s">
        <v>21350</v>
      </c>
      <c r="C146" s="3" t="s">
        <v>21050</v>
      </c>
      <c r="D146" s="3"/>
      <c r="E146" s="3" t="s">
        <v>20883</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row>
    <row r="147" spans="1:77" ht="18">
      <c r="A147" s="3" t="s">
        <v>20697</v>
      </c>
      <c r="B147" s="3" t="s">
        <v>21324</v>
      </c>
      <c r="C147" s="3" t="s">
        <v>12447</v>
      </c>
      <c r="D147" s="3" t="s">
        <v>7042</v>
      </c>
      <c r="E147" s="3" t="s">
        <v>20698</v>
      </c>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row>
    <row r="148" spans="1:77" ht="18">
      <c r="A148" s="3" t="s">
        <v>20785</v>
      </c>
      <c r="B148" s="3" t="s">
        <v>21350</v>
      </c>
      <c r="C148" s="3" t="s">
        <v>20786</v>
      </c>
      <c r="D148" s="3"/>
      <c r="E148" s="3" t="s">
        <v>20787</v>
      </c>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row>
    <row r="149" spans="1:77" ht="18">
      <c r="A149" s="3" t="s">
        <v>20843</v>
      </c>
      <c r="B149" s="3" t="s">
        <v>21350</v>
      </c>
      <c r="C149" s="3" t="s">
        <v>10542</v>
      </c>
      <c r="D149" s="3"/>
      <c r="E149" s="3" t="s">
        <v>20844</v>
      </c>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row>
    <row r="150" spans="1:77" ht="18">
      <c r="A150" s="3" t="s">
        <v>21164</v>
      </c>
      <c r="B150" s="3" t="s">
        <v>21353</v>
      </c>
      <c r="C150" s="3" t="s">
        <v>8095</v>
      </c>
      <c r="D150" s="3" t="s">
        <v>302</v>
      </c>
      <c r="E150" s="3" t="s">
        <v>8096</v>
      </c>
      <c r="F150" s="3" t="s">
        <v>8097</v>
      </c>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row>
    <row r="151" spans="1:77" ht="18">
      <c r="A151" s="3" t="s">
        <v>21100</v>
      </c>
      <c r="B151" s="3" t="s">
        <v>21375</v>
      </c>
      <c r="C151" s="3" t="s">
        <v>8444</v>
      </c>
      <c r="D151" s="3" t="s">
        <v>10274</v>
      </c>
      <c r="E151" s="3" t="s">
        <v>10340</v>
      </c>
      <c r="F151" s="3" t="s">
        <v>10341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row>
    <row r="152" spans="1:77" ht="18">
      <c r="A152" s="3" t="s">
        <v>20700</v>
      </c>
      <c r="B152" s="3" t="s">
        <v>21324</v>
      </c>
      <c r="C152" s="3" t="s">
        <v>20701</v>
      </c>
      <c r="D152" s="3" t="s">
        <v>7042</v>
      </c>
      <c r="E152" s="3" t="s">
        <v>20702</v>
      </c>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row>
    <row r="153" spans="1:77" ht="18">
      <c r="A153" s="3" t="s">
        <v>20706</v>
      </c>
      <c r="B153" s="3" t="s">
        <v>21324</v>
      </c>
      <c r="C153" s="3" t="s">
        <v>20707</v>
      </c>
      <c r="D153" s="3" t="s">
        <v>56</v>
      </c>
      <c r="E153" s="3" t="s">
        <v>20708</v>
      </c>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row>
    <row r="154" spans="1:77" ht="18">
      <c r="A154" s="3" t="s">
        <v>20808</v>
      </c>
      <c r="B154" s="3" t="s">
        <v>21350</v>
      </c>
      <c r="C154" s="3" t="s">
        <v>9431</v>
      </c>
      <c r="D154" s="3" t="s">
        <v>779</v>
      </c>
      <c r="E154" s="3" t="s">
        <v>8082</v>
      </c>
      <c r="F154" s="3" t="s">
        <v>513</v>
      </c>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row>
    <row r="155" spans="1:77" ht="18">
      <c r="A155" s="3" t="s">
        <v>20987</v>
      </c>
      <c r="B155" s="3" t="s">
        <v>21350</v>
      </c>
      <c r="C155" s="3" t="s">
        <v>185</v>
      </c>
      <c r="D155" s="3" t="s">
        <v>186</v>
      </c>
      <c r="E155" s="3" t="s">
        <v>20988</v>
      </c>
      <c r="F155" s="3" t="s">
        <v>188</v>
      </c>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row>
    <row r="156" spans="1:77" ht="18">
      <c r="A156" s="3" t="s">
        <v>20751</v>
      </c>
      <c r="B156" s="3" t="s">
        <v>21350</v>
      </c>
      <c r="C156" s="3" t="s">
        <v>1072</v>
      </c>
      <c r="D156" s="3" t="s">
        <v>7142</v>
      </c>
      <c r="E156" s="3" t="s">
        <v>20752</v>
      </c>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row>
    <row r="157" spans="1:77" ht="18">
      <c r="A157" s="3" t="s">
        <v>20692</v>
      </c>
      <c r="B157" s="3" t="s">
        <v>21324</v>
      </c>
      <c r="C157" s="3" t="s">
        <v>153</v>
      </c>
      <c r="D157" s="3"/>
      <c r="E157" s="3" t="s">
        <v>20693</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row>
    <row r="158" spans="1:77" ht="18">
      <c r="A158" s="3" t="s">
        <v>20924</v>
      </c>
      <c r="B158" s="3" t="s">
        <v>21350</v>
      </c>
      <c r="C158" s="3" t="s">
        <v>153</v>
      </c>
      <c r="D158" s="3" t="s">
        <v>160</v>
      </c>
      <c r="E158" s="3" t="s">
        <v>20925</v>
      </c>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row>
    <row r="159" spans="1:77" ht="18">
      <c r="A159" s="3" t="s">
        <v>21190</v>
      </c>
      <c r="B159" s="3" t="s">
        <v>21379</v>
      </c>
      <c r="C159" s="3" t="s">
        <v>153</v>
      </c>
      <c r="D159" s="3" t="s">
        <v>154</v>
      </c>
      <c r="E159" s="3" t="s">
        <v>143</v>
      </c>
      <c r="F159" s="3" t="s">
        <v>155</v>
      </c>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row>
    <row r="160" spans="1:77" ht="18">
      <c r="A160" s="3" t="s">
        <v>20950</v>
      </c>
      <c r="B160" s="3" t="s">
        <v>21350</v>
      </c>
      <c r="C160" s="3" t="s">
        <v>3570</v>
      </c>
      <c r="D160" s="3"/>
      <c r="E160" s="3" t="s">
        <v>20951</v>
      </c>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row>
    <row r="161" spans="1:77" ht="18">
      <c r="A161" s="3" t="s">
        <v>20985</v>
      </c>
      <c r="B161" s="3" t="s">
        <v>21350</v>
      </c>
      <c r="C161" s="3" t="s">
        <v>17201</v>
      </c>
      <c r="D161" s="3"/>
      <c r="E161" s="3" t="s">
        <v>20986</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row>
    <row r="162" spans="1:77" ht="18">
      <c r="A162" s="3" t="s">
        <v>21160</v>
      </c>
      <c r="B162" s="3" t="s">
        <v>21350</v>
      </c>
      <c r="C162" s="3" t="s">
        <v>13634</v>
      </c>
      <c r="D162" s="3" t="s">
        <v>5219</v>
      </c>
      <c r="E162" s="3" t="s">
        <v>8067</v>
      </c>
      <c r="F162" s="3" t="s">
        <v>513</v>
      </c>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row>
    <row r="163" spans="1:77" ht="18">
      <c r="A163" s="3" t="s">
        <v>20898</v>
      </c>
      <c r="B163" s="3" t="s">
        <v>21350</v>
      </c>
      <c r="C163" s="3" t="s">
        <v>18385</v>
      </c>
      <c r="D163" s="3"/>
      <c r="E163" s="3" t="s">
        <v>10317</v>
      </c>
      <c r="F163" s="3" t="s">
        <v>10318</v>
      </c>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row>
    <row r="164" spans="1:77" ht="18">
      <c r="A164" s="3" t="s">
        <v>21022</v>
      </c>
      <c r="B164" s="3" t="s">
        <v>21350</v>
      </c>
      <c r="C164" s="3" t="s">
        <v>21023</v>
      </c>
      <c r="D164" s="3"/>
      <c r="E164" s="3" t="s">
        <v>21024</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row>
    <row r="165" spans="1:77" ht="18">
      <c r="A165" s="3" t="s">
        <v>20900</v>
      </c>
      <c r="B165" s="3" t="s">
        <v>21352</v>
      </c>
      <c r="C165" s="3" t="s">
        <v>7480</v>
      </c>
      <c r="D165" s="3" t="s">
        <v>302</v>
      </c>
      <c r="E165" s="3" t="s">
        <v>7481</v>
      </c>
      <c r="F165" s="3" t="s">
        <v>7482</v>
      </c>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row>
    <row r="166" spans="1:77" ht="18">
      <c r="A166" s="3" t="s">
        <v>20867</v>
      </c>
      <c r="B166" s="3" t="s">
        <v>21350</v>
      </c>
      <c r="C166" s="3" t="s">
        <v>9231</v>
      </c>
      <c r="D166" s="3"/>
      <c r="E166" s="3" t="s">
        <v>20868</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row>
    <row r="167" spans="1:77" ht="18">
      <c r="A167" s="3" t="s">
        <v>20806</v>
      </c>
      <c r="B167" s="3" t="s">
        <v>21353</v>
      </c>
      <c r="C167" s="3" t="s">
        <v>8039</v>
      </c>
      <c r="D167" s="3" t="s">
        <v>779</v>
      </c>
      <c r="E167" s="3" t="s">
        <v>8040</v>
      </c>
      <c r="F167" s="3" t="s">
        <v>8041</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row>
    <row r="168" spans="1:77" ht="18">
      <c r="A168" s="3" t="s">
        <v>20831</v>
      </c>
      <c r="B168" s="3" t="s">
        <v>21350</v>
      </c>
      <c r="C168" s="3" t="s">
        <v>4547</v>
      </c>
      <c r="D168" s="3" t="s">
        <v>779</v>
      </c>
      <c r="E168" s="3" t="s">
        <v>8050</v>
      </c>
      <c r="F168" s="3" t="s">
        <v>8051</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row>
    <row r="169" spans="1:77" ht="18">
      <c r="A169" s="3" t="s">
        <v>20949</v>
      </c>
      <c r="B169" s="3" t="s">
        <v>21361</v>
      </c>
      <c r="C169" s="3" t="s">
        <v>9045</v>
      </c>
      <c r="D169" s="3" t="s">
        <v>422</v>
      </c>
      <c r="E169" s="3" t="s">
        <v>10357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row>
    <row r="170" spans="1:77" ht="18">
      <c r="A170" s="3" t="s">
        <v>20865</v>
      </c>
      <c r="B170" s="3" t="s">
        <v>21361</v>
      </c>
      <c r="C170" s="3" t="s">
        <v>10338</v>
      </c>
      <c r="D170" s="3" t="s">
        <v>422</v>
      </c>
      <c r="E170" s="3" t="s">
        <v>10339</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row>
    <row r="171" spans="1:77" ht="18">
      <c r="A171" s="3" t="s">
        <v>20825</v>
      </c>
      <c r="B171" s="3" t="s">
        <v>21350</v>
      </c>
      <c r="C171" s="3" t="s">
        <v>20826</v>
      </c>
      <c r="D171" s="3"/>
      <c r="E171" s="3" t="s">
        <v>20827</v>
      </c>
      <c r="F171" s="3" t="s">
        <v>20828</v>
      </c>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row>
    <row r="172" spans="1:77" ht="18">
      <c r="A172" s="3" t="s">
        <v>21014</v>
      </c>
      <c r="B172" s="3" t="s">
        <v>21350</v>
      </c>
      <c r="C172" s="3" t="s">
        <v>1375</v>
      </c>
      <c r="D172" s="3" t="s">
        <v>7142</v>
      </c>
      <c r="E172" s="3" t="s">
        <v>8096</v>
      </c>
      <c r="F172" s="3" t="s">
        <v>21015</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row>
    <row r="173" spans="1:77" ht="18">
      <c r="A173" s="3" t="s">
        <v>20773</v>
      </c>
      <c r="B173" s="3" t="s">
        <v>21350</v>
      </c>
      <c r="C173" s="3" t="s">
        <v>14520</v>
      </c>
      <c r="D173" s="3"/>
      <c r="E173" s="3" t="s">
        <v>20774</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row>
    <row r="174" spans="1:77" ht="18">
      <c r="A174" s="3" t="s">
        <v>21082</v>
      </c>
      <c r="B174" s="3" t="s">
        <v>21350</v>
      </c>
      <c r="C174" s="3" t="s">
        <v>21083</v>
      </c>
      <c r="D174" s="3"/>
      <c r="E174" s="3" t="s">
        <v>21084</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row>
    <row r="175" spans="1:77" ht="18">
      <c r="A175" s="3" t="s">
        <v>20675</v>
      </c>
      <c r="B175" s="3" t="s">
        <v>21324</v>
      </c>
      <c r="C175" s="3" t="s">
        <v>20676</v>
      </c>
      <c r="D175" s="3" t="s">
        <v>5927</v>
      </c>
      <c r="E175" s="3" t="s">
        <v>2758</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row>
    <row r="176" spans="1:77" ht="18">
      <c r="A176" s="3" t="s">
        <v>20738</v>
      </c>
      <c r="B176" s="3" t="s">
        <v>21350</v>
      </c>
      <c r="C176" s="3" t="s">
        <v>1356</v>
      </c>
      <c r="D176" s="3"/>
      <c r="E176" s="3" t="s">
        <v>20739</v>
      </c>
      <c r="F176" s="3" t="s">
        <v>20740</v>
      </c>
      <c r="G176" s="3" t="s">
        <v>20741</v>
      </c>
      <c r="H176" s="3" t="s">
        <v>20742</v>
      </c>
      <c r="I176" s="3" t="s">
        <v>20743</v>
      </c>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row>
    <row r="177" spans="1:77" ht="18">
      <c r="A177" s="3" t="s">
        <v>20747</v>
      </c>
      <c r="B177" s="3" t="s">
        <v>21352</v>
      </c>
      <c r="C177" s="3" t="s">
        <v>1356</v>
      </c>
      <c r="D177" s="3" t="s">
        <v>766</v>
      </c>
      <c r="E177" s="3" t="s">
        <v>7419</v>
      </c>
      <c r="F177" s="3" t="s">
        <v>7420</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row>
    <row r="178" spans="1:77" ht="18">
      <c r="A178" s="3" t="s">
        <v>21040</v>
      </c>
      <c r="B178" s="3" t="s">
        <v>21350</v>
      </c>
      <c r="C178" s="3" t="s">
        <v>21041</v>
      </c>
      <c r="D178" s="3"/>
      <c r="E178" s="3" t="s">
        <v>21042</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row>
    <row r="179" spans="1:77" ht="18">
      <c r="A179" s="3" t="s">
        <v>21186</v>
      </c>
      <c r="B179" s="3" t="s">
        <v>21361</v>
      </c>
      <c r="C179" s="3" t="s">
        <v>2589</v>
      </c>
      <c r="D179" s="3" t="s">
        <v>302</v>
      </c>
      <c r="E179" s="3" t="s">
        <v>10431</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row>
    <row r="180" spans="1:77" ht="18">
      <c r="A180" s="3" t="s">
        <v>20945</v>
      </c>
      <c r="B180" s="3" t="s">
        <v>21361</v>
      </c>
      <c r="C180" s="3" t="s">
        <v>8222</v>
      </c>
      <c r="D180" s="3" t="s">
        <v>7142</v>
      </c>
      <c r="E180" s="3" t="s">
        <v>10151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row>
    <row r="181" spans="1:77" ht="18">
      <c r="A181" s="3" t="s">
        <v>21008</v>
      </c>
      <c r="B181" s="3" t="s">
        <v>21350</v>
      </c>
      <c r="C181" s="3" t="s">
        <v>2852</v>
      </c>
      <c r="D181" s="3"/>
      <c r="E181" s="3" t="s">
        <v>21009</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row>
    <row r="182" spans="1:77" ht="18">
      <c r="A182" s="3" t="s">
        <v>20981</v>
      </c>
      <c r="B182" s="3" t="s">
        <v>21350</v>
      </c>
      <c r="C182" s="3" t="s">
        <v>9903</v>
      </c>
      <c r="D182" s="3"/>
      <c r="E182" s="3" t="s">
        <v>20982</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row>
    <row r="183" spans="1:77" ht="18">
      <c r="A183" s="3" t="s">
        <v>21030</v>
      </c>
      <c r="B183" s="3" t="s">
        <v>21350</v>
      </c>
      <c r="C183" s="3" t="s">
        <v>18432</v>
      </c>
      <c r="D183" s="3"/>
      <c r="E183" s="3" t="s">
        <v>21000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row>
    <row r="184" spans="1:77" ht="18">
      <c r="A184" s="3" t="s">
        <v>20999</v>
      </c>
      <c r="B184" s="3" t="s">
        <v>21350</v>
      </c>
      <c r="C184" s="3" t="s">
        <v>18561</v>
      </c>
      <c r="D184" s="3"/>
      <c r="E184" s="3" t="s">
        <v>21000</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row>
    <row r="185" spans="1:77" ht="18">
      <c r="A185" s="3" t="s">
        <v>20547</v>
      </c>
      <c r="B185" s="3" t="s">
        <v>21323</v>
      </c>
      <c r="C185" s="3" t="s">
        <v>20548</v>
      </c>
      <c r="D185" s="3"/>
      <c r="E185" s="3" t="s">
        <v>3157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row>
    <row r="186" spans="1:77" ht="18">
      <c r="A186" s="3" t="s">
        <v>20859</v>
      </c>
      <c r="B186" s="3" t="s">
        <v>21350</v>
      </c>
      <c r="C186" s="3" t="s">
        <v>20860</v>
      </c>
      <c r="D186" s="3" t="s">
        <v>8402</v>
      </c>
      <c r="E186" s="3" t="s">
        <v>20861</v>
      </c>
      <c r="F186" s="3" t="s">
        <v>20862</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row>
    <row r="187" spans="1:77" ht="18">
      <c r="A187" s="3" t="s">
        <v>20824</v>
      </c>
      <c r="B187" s="3" t="s">
        <v>21353</v>
      </c>
      <c r="C187" s="3" t="s">
        <v>8083</v>
      </c>
      <c r="D187" s="3" t="s">
        <v>8084</v>
      </c>
      <c r="E187" s="3" t="s">
        <v>8085</v>
      </c>
      <c r="F187" s="3" t="s">
        <v>8086</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row>
    <row r="188" spans="1:77" ht="18">
      <c r="A188" s="3" t="s">
        <v>20733</v>
      </c>
      <c r="B188" s="3" t="s">
        <v>21350</v>
      </c>
      <c r="C188" s="3" t="s">
        <v>8722</v>
      </c>
      <c r="D188" s="3"/>
      <c r="E188" s="3" t="s">
        <v>20734</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row>
    <row r="189" spans="1:77" ht="18">
      <c r="A189" s="3" t="s">
        <v>21181</v>
      </c>
      <c r="B189" s="3" t="s">
        <v>21364</v>
      </c>
      <c r="C189" s="3" t="s">
        <v>2893</v>
      </c>
      <c r="D189" s="3" t="s">
        <v>8077</v>
      </c>
      <c r="E189" s="3" t="s">
        <v>8078</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row>
    <row r="190" spans="1:77" ht="18">
      <c r="A190" s="3" t="s">
        <v>20573</v>
      </c>
      <c r="B190" s="3" t="s">
        <v>21323</v>
      </c>
      <c r="C190" s="3" t="s">
        <v>10660</v>
      </c>
      <c r="D190" s="3"/>
      <c r="E190" s="3" t="s">
        <v>3157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row>
    <row r="191" spans="1:77" ht="18">
      <c r="A191" s="3" t="s">
        <v>21075</v>
      </c>
      <c r="B191" s="3" t="s">
        <v>21350</v>
      </c>
      <c r="C191" s="3" t="s">
        <v>5321</v>
      </c>
      <c r="D191" s="3" t="s">
        <v>86</v>
      </c>
      <c r="E191" s="3" t="s">
        <v>21076</v>
      </c>
      <c r="F191" s="3" t="s">
        <v>21077</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row>
    <row r="192" spans="1:77" ht="18">
      <c r="A192" s="3" t="s">
        <v>21218</v>
      </c>
      <c r="B192" s="3" t="s">
        <v>21350</v>
      </c>
      <c r="C192" s="3" t="s">
        <v>5321</v>
      </c>
      <c r="D192" s="3"/>
      <c r="E192" s="3" t="s">
        <v>21219</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row>
    <row r="193" spans="1:77" ht="18">
      <c r="A193" s="3" t="s">
        <v>20620</v>
      </c>
      <c r="B193" s="3" t="s">
        <v>21323</v>
      </c>
      <c r="C193" s="3" t="s">
        <v>20621</v>
      </c>
      <c r="D193" s="3"/>
      <c r="E193" s="3" t="s">
        <v>3157</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row>
    <row r="194" spans="1:77" ht="18">
      <c r="A194" s="3" t="s">
        <v>21109</v>
      </c>
      <c r="B194" s="3" t="s">
        <v>21350</v>
      </c>
      <c r="C194" s="3" t="s">
        <v>12849</v>
      </c>
      <c r="D194" s="3" t="s">
        <v>86</v>
      </c>
      <c r="E194" s="3" t="s">
        <v>8073</v>
      </c>
      <c r="F194" s="3" t="s">
        <v>513</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row>
    <row r="195" spans="1:77" ht="18">
      <c r="A195" s="3" t="s">
        <v>21006</v>
      </c>
      <c r="B195" s="3" t="s">
        <v>21350</v>
      </c>
      <c r="C195" s="3" t="s">
        <v>21007</v>
      </c>
      <c r="D195" s="3" t="s">
        <v>511</v>
      </c>
      <c r="E195" s="3" t="s">
        <v>8054</v>
      </c>
      <c r="F195" s="3" t="s">
        <v>513</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row>
    <row r="196" spans="1:77" ht="18">
      <c r="A196" s="3" t="s">
        <v>20974</v>
      </c>
      <c r="B196" s="3" t="s">
        <v>21350</v>
      </c>
      <c r="C196" s="3" t="s">
        <v>20975</v>
      </c>
      <c r="D196" s="3"/>
      <c r="E196" s="3" t="s">
        <v>20976</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row>
    <row r="197" spans="1:77" ht="18">
      <c r="A197" s="3" t="s">
        <v>20909</v>
      </c>
      <c r="B197" s="3" t="s">
        <v>21350</v>
      </c>
      <c r="C197" s="3" t="s">
        <v>3539</v>
      </c>
      <c r="D197" s="3"/>
      <c r="E197" s="3" t="s">
        <v>20910</v>
      </c>
      <c r="F197" s="3" t="s">
        <v>20911</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row>
    <row r="198" spans="1:77" ht="18">
      <c r="A198" s="3" t="s">
        <v>20890</v>
      </c>
      <c r="B198" s="3" t="s">
        <v>21361</v>
      </c>
      <c r="C198" s="3" t="s">
        <v>10256</v>
      </c>
      <c r="D198" s="3"/>
      <c r="E198" s="3" t="s">
        <v>10257</v>
      </c>
      <c r="F198" s="3" t="s">
        <v>10258</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row>
    <row r="199" spans="1:77" ht="18">
      <c r="A199" s="3" t="s">
        <v>20845</v>
      </c>
      <c r="B199" s="3" t="s">
        <v>21350</v>
      </c>
      <c r="C199" s="3" t="s">
        <v>20846</v>
      </c>
      <c r="D199" s="3"/>
      <c r="E199" s="3" t="s">
        <v>20847</v>
      </c>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row>
    <row r="200" spans="1:77" ht="18">
      <c r="A200" s="3" t="s">
        <v>20720</v>
      </c>
      <c r="B200" s="3" t="s">
        <v>21324</v>
      </c>
      <c r="C200" s="3" t="s">
        <v>20721</v>
      </c>
      <c r="D200" s="3" t="s">
        <v>163</v>
      </c>
      <c r="E200" s="3" t="s">
        <v>7110</v>
      </c>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row>
    <row r="201" spans="1:77" ht="18">
      <c r="A201" s="3" t="s">
        <v>20935</v>
      </c>
      <c r="B201" s="3" t="s">
        <v>21350</v>
      </c>
      <c r="C201" s="3" t="s">
        <v>11068</v>
      </c>
      <c r="D201" s="3"/>
      <c r="E201" s="3" t="s">
        <v>20936</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row>
    <row r="202" spans="1:77" ht="18">
      <c r="A202" s="3" t="s">
        <v>20801</v>
      </c>
      <c r="B202" s="3" t="s">
        <v>21357</v>
      </c>
      <c r="C202" s="3" t="s">
        <v>5176</v>
      </c>
      <c r="D202" s="3" t="s">
        <v>113</v>
      </c>
      <c r="E202" s="3" t="s">
        <v>8038</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row>
    <row r="203" spans="1:77" ht="18">
      <c r="A203" s="3" t="s">
        <v>20818</v>
      </c>
      <c r="B203" s="3" t="s">
        <v>21350</v>
      </c>
      <c r="C203" s="3" t="s">
        <v>5176</v>
      </c>
      <c r="D203" s="3"/>
      <c r="E203" s="3" t="s">
        <v>20819</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row>
    <row r="204" spans="1:77" ht="18">
      <c r="A204" s="3" t="s">
        <v>21210</v>
      </c>
      <c r="B204" s="3" t="s">
        <v>21350</v>
      </c>
      <c r="C204" s="3" t="s">
        <v>21211</v>
      </c>
      <c r="D204" s="3"/>
      <c r="E204" s="3" t="s">
        <v>21212</v>
      </c>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row>
    <row r="205" spans="1:77" ht="18">
      <c r="A205" s="3" t="s">
        <v>20757</v>
      </c>
      <c r="B205" s="3" t="s">
        <v>21350</v>
      </c>
      <c r="C205" s="3" t="s">
        <v>7706</v>
      </c>
      <c r="D205" s="3"/>
      <c r="E205" s="3" t="s">
        <v>20758</v>
      </c>
      <c r="F205" s="3" t="s">
        <v>20759</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row>
    <row r="206" spans="1:77" ht="18">
      <c r="A206" s="3" t="s">
        <v>20815</v>
      </c>
      <c r="B206" s="3" t="s">
        <v>21350</v>
      </c>
      <c r="C206" s="3" t="s">
        <v>20816</v>
      </c>
      <c r="D206" s="3"/>
      <c r="E206" s="3" t="s">
        <v>20817</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row>
    <row r="207" spans="1:77" ht="18">
      <c r="A207" s="3" t="s">
        <v>20851</v>
      </c>
      <c r="B207" s="3" t="s">
        <v>21350</v>
      </c>
      <c r="C207" s="3" t="s">
        <v>5165</v>
      </c>
      <c r="D207" s="3"/>
      <c r="E207" s="3" t="s">
        <v>20852</v>
      </c>
      <c r="F207" s="3" t="s">
        <v>7655</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row>
    <row r="208" spans="1:77" ht="18">
      <c r="A208" s="3" t="s">
        <v>21175</v>
      </c>
      <c r="B208" s="3" t="s">
        <v>21350</v>
      </c>
      <c r="C208" s="3" t="s">
        <v>3615</v>
      </c>
      <c r="D208" s="3"/>
      <c r="E208" s="3" t="s">
        <v>21176</v>
      </c>
      <c r="F208" s="3" t="s">
        <v>21177</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row>
    <row r="209" spans="1:77" ht="18">
      <c r="A209" s="3" t="s">
        <v>21101</v>
      </c>
      <c r="B209" s="3" t="s">
        <v>21350</v>
      </c>
      <c r="C209" s="3" t="s">
        <v>3665</v>
      </c>
      <c r="D209" s="3"/>
      <c r="E209" s="3" t="s">
        <v>21102</v>
      </c>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row>
    <row r="210" spans="1:77" ht="18">
      <c r="A210" s="3" t="s">
        <v>20788</v>
      </c>
      <c r="B210" s="3" t="s">
        <v>21350</v>
      </c>
      <c r="C210" s="3" t="s">
        <v>20789</v>
      </c>
      <c r="D210" s="3"/>
      <c r="E210" s="3" t="s">
        <v>20790</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row>
    <row r="211" spans="1:77" ht="18">
      <c r="A211" s="3" t="s">
        <v>21070</v>
      </c>
      <c r="B211" s="3" t="s">
        <v>21350</v>
      </c>
      <c r="C211" s="3" t="s">
        <v>2792</v>
      </c>
      <c r="D211" s="3"/>
      <c r="E211" s="3" t="s">
        <v>21071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row>
    <row r="212" spans="1:77" ht="18">
      <c r="A212" s="3" t="s">
        <v>21133</v>
      </c>
      <c r="B212" s="3" t="s">
        <v>21350</v>
      </c>
      <c r="C212" s="3" t="s">
        <v>16362</v>
      </c>
      <c r="D212" s="3" t="s">
        <v>21134</v>
      </c>
      <c r="E212" s="3" t="s">
        <v>20746</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row>
    <row r="213" spans="1:77" ht="18">
      <c r="A213" s="3" t="s">
        <v>20970</v>
      </c>
      <c r="B213" s="3" t="s">
        <v>21353</v>
      </c>
      <c r="C213" s="3" t="s">
        <v>3393</v>
      </c>
      <c r="D213" s="3" t="s">
        <v>8036</v>
      </c>
      <c r="E213" s="3" t="s">
        <v>7189</v>
      </c>
      <c r="F213" s="3" t="s">
        <v>8037</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row>
    <row r="214" spans="1:77" ht="18">
      <c r="A214" s="3" t="s">
        <v>21065</v>
      </c>
      <c r="B214" s="3" t="s">
        <v>21350</v>
      </c>
      <c r="C214" s="3" t="s">
        <v>3393</v>
      </c>
      <c r="D214" s="3" t="s">
        <v>5884</v>
      </c>
      <c r="E214" s="3" t="s">
        <v>21066</v>
      </c>
      <c r="F214" s="3" t="s">
        <v>21067</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row>
    <row r="215" spans="1:77" ht="18">
      <c r="A215" s="3" t="s">
        <v>21034</v>
      </c>
      <c r="B215" s="3" t="s">
        <v>21350</v>
      </c>
      <c r="C215" s="3" t="s">
        <v>8933</v>
      </c>
      <c r="D215" s="3"/>
      <c r="E215" s="3" t="s">
        <v>21035</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row>
    <row r="216" spans="1:77" ht="18">
      <c r="A216" s="3" t="s">
        <v>21003</v>
      </c>
      <c r="B216" s="3" t="s">
        <v>21350</v>
      </c>
      <c r="C216" s="3" t="s">
        <v>21004</v>
      </c>
      <c r="D216" s="3"/>
      <c r="E216" s="3" t="s">
        <v>21005</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row>
    <row r="217" spans="1:77" ht="18">
      <c r="A217" s="3" t="s">
        <v>20581</v>
      </c>
      <c r="B217" s="3" t="s">
        <v>21323</v>
      </c>
      <c r="C217" s="3" t="s">
        <v>20582</v>
      </c>
      <c r="D217" s="3"/>
      <c r="E217" s="3" t="s">
        <v>3157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row>
    <row r="218" spans="1:77" ht="18">
      <c r="A218" s="3" t="s">
        <v>20794</v>
      </c>
      <c r="B218" s="3" t="s">
        <v>21350</v>
      </c>
      <c r="C218" s="3" t="s">
        <v>20795</v>
      </c>
      <c r="D218" s="3"/>
      <c r="E218" s="3" t="s">
        <v>20796</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row>
    <row r="219" spans="1:77" ht="18">
      <c r="A219" s="3" t="s">
        <v>21209</v>
      </c>
      <c r="B219" s="3" t="s">
        <v>21350</v>
      </c>
      <c r="C219" s="3" t="s">
        <v>2699</v>
      </c>
      <c r="D219" s="3" t="s">
        <v>3993</v>
      </c>
      <c r="E219" s="3" t="s">
        <v>114</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row>
    <row r="220" spans="1:77" ht="18">
      <c r="A220" s="3" t="s">
        <v>21121</v>
      </c>
      <c r="B220" s="3" t="s">
        <v>21350</v>
      </c>
      <c r="C220" s="3" t="s">
        <v>21122</v>
      </c>
      <c r="D220" s="3" t="s">
        <v>8033</v>
      </c>
      <c r="E220" s="3" t="s">
        <v>21123</v>
      </c>
      <c r="F220" s="3" t="s">
        <v>21124</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row>
    <row r="221" spans="1:77" ht="18">
      <c r="A221" s="3" t="s">
        <v>20755</v>
      </c>
      <c r="B221" s="3" t="s">
        <v>21350</v>
      </c>
      <c r="C221" s="3" t="s">
        <v>5139</v>
      </c>
      <c r="D221" s="3" t="s">
        <v>5140</v>
      </c>
      <c r="E221" s="3" t="s">
        <v>20756</v>
      </c>
      <c r="F221" s="3" t="s">
        <v>5142</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row>
    <row r="222" spans="1:77" ht="18">
      <c r="A222" s="3" t="s">
        <v>21169</v>
      </c>
      <c r="B222" s="3" t="s">
        <v>21350</v>
      </c>
      <c r="C222" s="3" t="s">
        <v>9344</v>
      </c>
      <c r="D222" s="3" t="s">
        <v>1458</v>
      </c>
      <c r="E222" s="3" t="s">
        <v>21170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row>
    <row r="223" spans="1:77" ht="18">
      <c r="A223" s="3" t="s">
        <v>21125</v>
      </c>
      <c r="B223" s="3" t="s">
        <v>21350</v>
      </c>
      <c r="C223" s="3" t="s">
        <v>1000</v>
      </c>
      <c r="D223" s="3"/>
      <c r="E223" s="3" t="s">
        <v>21126</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row>
    <row r="224" spans="1:77" ht="18">
      <c r="A224" s="3" t="s">
        <v>20749</v>
      </c>
      <c r="B224" s="3" t="s">
        <v>21350</v>
      </c>
      <c r="C224" s="3" t="s">
        <v>10417</v>
      </c>
      <c r="D224" s="3"/>
      <c r="E224" s="3" t="s">
        <v>20750</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row>
    <row r="225" spans="1:77" ht="18">
      <c r="A225" s="3" t="s">
        <v>20838</v>
      </c>
      <c r="B225" s="3" t="s">
        <v>21350</v>
      </c>
      <c r="C225" s="3" t="s">
        <v>759</v>
      </c>
      <c r="D225" s="3"/>
      <c r="E225" s="3" t="s">
        <v>20839</v>
      </c>
      <c r="F225" s="3" t="s">
        <v>20840</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row>
    <row r="226" spans="1:77" ht="18">
      <c r="A226" s="3" t="s">
        <v>21117</v>
      </c>
      <c r="B226" s="3" t="s">
        <v>21350</v>
      </c>
      <c r="C226" s="3" t="s">
        <v>3922</v>
      </c>
      <c r="D226" s="3" t="s">
        <v>4234</v>
      </c>
      <c r="E226" s="3" t="s">
        <v>10420</v>
      </c>
      <c r="F226" s="3" t="s">
        <v>21118</v>
      </c>
      <c r="G226" s="3" t="s">
        <v>10423</v>
      </c>
      <c r="H226" s="3" t="s">
        <v>10424</v>
      </c>
      <c r="I226" s="3" t="s">
        <v>10425</v>
      </c>
      <c r="J226" s="3" t="s">
        <v>10426</v>
      </c>
      <c r="K226" s="3" t="s">
        <v>10427</v>
      </c>
      <c r="L226" s="3" t="s">
        <v>507</v>
      </c>
      <c r="M226" s="3" t="s">
        <v>508</v>
      </c>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row>
    <row r="227" spans="1:77" ht="18">
      <c r="A227" s="3" t="s">
        <v>20876</v>
      </c>
      <c r="B227" s="3" t="s">
        <v>21350</v>
      </c>
      <c r="C227" s="3" t="s">
        <v>20877</v>
      </c>
      <c r="D227" s="3"/>
      <c r="E227" s="3" t="s">
        <v>20750</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row>
    <row r="228" spans="1:77" ht="18">
      <c r="A228" s="3" t="s">
        <v>21016</v>
      </c>
      <c r="B228" s="3" t="s">
        <v>21350</v>
      </c>
      <c r="C228" s="3" t="s">
        <v>21017</v>
      </c>
      <c r="D228" s="3"/>
      <c r="E228" s="3" t="s">
        <v>21018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row>
    <row r="229" spans="1:77" ht="18">
      <c r="A229" s="3" t="s">
        <v>20901</v>
      </c>
      <c r="B229" s="3" t="s">
        <v>21350</v>
      </c>
      <c r="C229" s="3" t="s">
        <v>20902</v>
      </c>
      <c r="D229" s="3" t="s">
        <v>20799</v>
      </c>
      <c r="E229" s="3" t="s">
        <v>20903</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row>
    <row r="230" spans="1:77" ht="18">
      <c r="A230" s="3" t="s">
        <v>20779</v>
      </c>
      <c r="B230" s="3" t="s">
        <v>21350</v>
      </c>
      <c r="C230" s="3" t="s">
        <v>5724</v>
      </c>
      <c r="D230" s="3"/>
      <c r="E230" s="3" t="s">
        <v>20780</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row>
    <row r="231" spans="1:77" ht="18">
      <c r="A231" s="3" t="s">
        <v>20748</v>
      </c>
      <c r="B231" s="3" t="s">
        <v>21353</v>
      </c>
      <c r="C231" s="3" t="s">
        <v>8023</v>
      </c>
      <c r="D231" s="3" t="s">
        <v>898</v>
      </c>
      <c r="E231" s="3" t="s">
        <v>5462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row>
    <row r="232" spans="1:77" ht="18">
      <c r="A232" s="3" t="s">
        <v>21162</v>
      </c>
      <c r="B232" s="3" t="s">
        <v>21350</v>
      </c>
      <c r="C232" s="3" t="s">
        <v>2600</v>
      </c>
      <c r="D232" s="3" t="s">
        <v>56</v>
      </c>
      <c r="E232" s="3" t="s">
        <v>21163</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row>
    <row r="233" spans="1:77" ht="18">
      <c r="A233" s="3" t="s">
        <v>21114</v>
      </c>
      <c r="B233" s="3" t="s">
        <v>21350</v>
      </c>
      <c r="C233" s="3" t="s">
        <v>2623</v>
      </c>
      <c r="D233" s="3"/>
      <c r="E233" s="3" t="s">
        <v>21115</v>
      </c>
      <c r="F233" s="3" t="s">
        <v>21116</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row>
    <row r="234" spans="1:77" ht="18">
      <c r="A234" s="3" t="s">
        <v>20569</v>
      </c>
      <c r="B234" s="3" t="s">
        <v>21323</v>
      </c>
      <c r="C234" s="3" t="s">
        <v>1918</v>
      </c>
      <c r="D234" s="3"/>
      <c r="E234" s="3" t="s">
        <v>19173</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row>
    <row r="235" spans="1:77" ht="18">
      <c r="A235" s="3" t="s">
        <v>20807</v>
      </c>
      <c r="B235" s="3" t="s">
        <v>21359</v>
      </c>
      <c r="C235" s="3" t="s">
        <v>3572</v>
      </c>
      <c r="D235" s="3" t="s">
        <v>3573</v>
      </c>
      <c r="E235" s="3" t="s">
        <v>3494</v>
      </c>
      <c r="F235" s="3" t="s">
        <v>3495</v>
      </c>
      <c r="G235" s="3" t="s">
        <v>3574</v>
      </c>
      <c r="H235" s="3" t="s">
        <v>3575</v>
      </c>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row>
    <row r="236" spans="1:77" ht="18">
      <c r="A236" s="3" t="s">
        <v>21189</v>
      </c>
      <c r="B236" s="3" t="s">
        <v>21360</v>
      </c>
      <c r="C236" s="3" t="s">
        <v>3380</v>
      </c>
      <c r="D236" s="3" t="s">
        <v>2457</v>
      </c>
      <c r="E236" s="3" t="s">
        <v>3381</v>
      </c>
      <c r="F236" s="3" t="s">
        <v>3382</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row>
    <row r="237" spans="1:77" ht="18">
      <c r="A237" s="3" t="s">
        <v>21206</v>
      </c>
      <c r="B237" s="3" t="s">
        <v>21350</v>
      </c>
      <c r="C237" s="3" t="s">
        <v>3745</v>
      </c>
      <c r="D237" s="3" t="s">
        <v>8020</v>
      </c>
      <c r="E237" s="3" t="s">
        <v>21207</v>
      </c>
      <c r="F237" s="3" t="s">
        <v>21208</v>
      </c>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row>
    <row r="238" spans="1:77" ht="18">
      <c r="A238" s="3" t="s">
        <v>21093</v>
      </c>
      <c r="B238" s="3" t="s">
        <v>21350</v>
      </c>
      <c r="C238" s="3" t="s">
        <v>21094</v>
      </c>
      <c r="D238" s="3"/>
      <c r="E238" s="3" t="s">
        <v>21095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row>
    <row r="239" spans="1:77" ht="18">
      <c r="A239" s="3" t="s">
        <v>21057</v>
      </c>
      <c r="B239" s="3" t="s">
        <v>21350</v>
      </c>
      <c r="C239" s="3" t="s">
        <v>21058</v>
      </c>
      <c r="D239" s="3"/>
      <c r="E239" s="3" t="s">
        <v>21059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row>
    <row r="240" spans="1:77" ht="18">
      <c r="A240" s="3" t="s">
        <v>20835</v>
      </c>
      <c r="B240" s="3" t="s">
        <v>21350</v>
      </c>
      <c r="C240" s="3" t="s">
        <v>9437</v>
      </c>
      <c r="D240" s="3"/>
      <c r="E240" s="3" t="s">
        <v>20750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row>
    <row r="241" spans="1:77" ht="18">
      <c r="A241" s="3" t="s">
        <v>20897</v>
      </c>
      <c r="B241" s="3" t="s">
        <v>21364</v>
      </c>
      <c r="C241" s="3" t="s">
        <v>8110</v>
      </c>
      <c r="D241" s="3" t="s">
        <v>2457</v>
      </c>
      <c r="E241" s="3" t="s">
        <v>8111</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row>
    <row r="242" spans="1:77" ht="18">
      <c r="A242" s="3" t="s">
        <v>21060</v>
      </c>
      <c r="B242" s="3" t="s">
        <v>21350</v>
      </c>
      <c r="C242" s="3" t="s">
        <v>558</v>
      </c>
      <c r="D242" s="3"/>
      <c r="E242" s="3" t="s">
        <v>21061</v>
      </c>
      <c r="F242" s="3" t="s">
        <v>21062</v>
      </c>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row>
    <row r="243" spans="1:77" ht="18">
      <c r="A243" s="3" t="s">
        <v>20866</v>
      </c>
      <c r="B243" s="3" t="s">
        <v>21360</v>
      </c>
      <c r="C243" s="3" t="s">
        <v>732</v>
      </c>
      <c r="D243" s="3" t="s">
        <v>2457</v>
      </c>
      <c r="E243" s="3" t="s">
        <v>3132</v>
      </c>
      <c r="F243" s="3" t="s">
        <v>3133</v>
      </c>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row>
    <row r="244" spans="1:77" ht="18">
      <c r="A244" s="3" t="s">
        <v>20805</v>
      </c>
      <c r="B244" s="3" t="s">
        <v>21350</v>
      </c>
      <c r="C244" s="3" t="s">
        <v>2890</v>
      </c>
      <c r="D244" s="3"/>
      <c r="E244" s="3" t="s">
        <v>5334</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row>
    <row r="245" spans="1:77" ht="18">
      <c r="A245" s="3" t="s">
        <v>21187</v>
      </c>
      <c r="B245" s="3" t="s">
        <v>21350</v>
      </c>
      <c r="C245" s="3" t="s">
        <v>7338</v>
      </c>
      <c r="D245" s="3"/>
      <c r="E245" s="3" t="s">
        <v>21188</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row>
    <row r="246" spans="1:77" ht="18">
      <c r="A246" s="3" t="s">
        <v>20745</v>
      </c>
      <c r="B246" s="3" t="s">
        <v>21350</v>
      </c>
      <c r="C246" s="3" t="s">
        <v>12609</v>
      </c>
      <c r="D246" s="3" t="s">
        <v>2778</v>
      </c>
      <c r="E246" s="3" t="s">
        <v>20746</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row>
    <row r="247" spans="1:77" ht="18">
      <c r="A247" s="3" t="s">
        <v>21088</v>
      </c>
      <c r="B247" s="3" t="s">
        <v>21350</v>
      </c>
      <c r="C247" s="3" t="s">
        <v>21089</v>
      </c>
      <c r="D247" s="3" t="s">
        <v>21090</v>
      </c>
      <c r="E247" s="3" t="s">
        <v>21091</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row>
    <row r="248" spans="1:77" ht="18">
      <c r="A248" s="3" t="s">
        <v>21053</v>
      </c>
      <c r="B248" s="3" t="s">
        <v>21350</v>
      </c>
      <c r="C248" s="3" t="s">
        <v>18359</v>
      </c>
      <c r="D248" s="3" t="s">
        <v>21054</v>
      </c>
      <c r="E248" s="3" t="s">
        <v>21055</v>
      </c>
      <c r="F248" s="3" t="s">
        <v>21056</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row>
    <row r="249" spans="1:77" ht="18">
      <c r="A249" s="3" t="s">
        <v>21010</v>
      </c>
      <c r="B249" s="3" t="s">
        <v>21350</v>
      </c>
      <c r="C249" s="3" t="s">
        <v>21011</v>
      </c>
      <c r="D249" s="3" t="s">
        <v>1458</v>
      </c>
      <c r="E249" s="3" t="s">
        <v>21012</v>
      </c>
      <c r="F249" s="3" t="s">
        <v>21013</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row>
    <row r="250" spans="1:77" ht="18">
      <c r="A250" s="3" t="s">
        <v>21045</v>
      </c>
      <c r="B250" s="3" t="s">
        <v>21353</v>
      </c>
      <c r="C250" s="3" t="s">
        <v>8087</v>
      </c>
      <c r="D250" s="3" t="s">
        <v>8088</v>
      </c>
      <c r="E250" s="3" t="s">
        <v>8089</v>
      </c>
      <c r="F250" s="3" t="s">
        <v>8090</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row>
    <row r="251" spans="1:77" ht="18">
      <c r="A251" s="3" t="s">
        <v>20916</v>
      </c>
      <c r="B251" s="3" t="s">
        <v>21350</v>
      </c>
      <c r="C251" s="3" t="s">
        <v>20917</v>
      </c>
      <c r="D251" s="3"/>
      <c r="E251" s="3" t="s">
        <v>20918</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row>
    <row r="252" spans="1:77" ht="18">
      <c r="A252" s="3" t="s">
        <v>20946</v>
      </c>
      <c r="B252" s="3" t="s">
        <v>21350</v>
      </c>
      <c r="C252" s="3" t="s">
        <v>20947</v>
      </c>
      <c r="D252" s="3"/>
      <c r="E252" s="3" t="s">
        <v>20948</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row>
    <row r="253" spans="1:77" ht="18">
      <c r="A253" s="3" t="s">
        <v>20959</v>
      </c>
      <c r="B253" s="3" t="s">
        <v>21350</v>
      </c>
      <c r="C253" s="3" t="s">
        <v>8777</v>
      </c>
      <c r="D253" s="3"/>
      <c r="E253" s="3" t="s">
        <v>20960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row>
    <row r="254" spans="1:77" ht="18">
      <c r="A254" s="3" t="s">
        <v>20863</v>
      </c>
      <c r="B254" s="3" t="s">
        <v>21350</v>
      </c>
      <c r="C254" s="3" t="s">
        <v>6616</v>
      </c>
      <c r="D254" s="3"/>
      <c r="E254" s="3" t="s">
        <v>20864</v>
      </c>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row>
    <row r="255" spans="1:77" ht="18">
      <c r="A255" s="3" t="s">
        <v>21156</v>
      </c>
      <c r="B255" s="3" t="s">
        <v>21376</v>
      </c>
      <c r="C255" s="3" t="s">
        <v>145</v>
      </c>
      <c r="D255" s="3"/>
      <c r="E255" s="3" t="s">
        <v>146</v>
      </c>
      <c r="F255" s="3" t="s">
        <v>10277</v>
      </c>
      <c r="G255" s="3" t="s">
        <v>148</v>
      </c>
      <c r="H255" s="3" t="s">
        <v>7568</v>
      </c>
      <c r="I255" s="3" t="s">
        <v>150</v>
      </c>
      <c r="J255" s="3" t="s">
        <v>151</v>
      </c>
      <c r="K255" s="3" t="s">
        <v>152</v>
      </c>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row>
    <row r="256" spans="1:77" ht="18">
      <c r="A256" s="3" t="s">
        <v>21019</v>
      </c>
      <c r="B256" s="3" t="s">
        <v>21350</v>
      </c>
      <c r="C256" s="3" t="s">
        <v>711</v>
      </c>
      <c r="D256" s="3"/>
      <c r="E256" s="3" t="s">
        <v>21020</v>
      </c>
      <c r="F256" s="3" t="s">
        <v>21021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row>
    <row r="257" spans="1:77" ht="18">
      <c r="A257" s="3" t="s">
        <v>21145</v>
      </c>
      <c r="B257" s="3" t="s">
        <v>21350</v>
      </c>
      <c r="C257" s="3" t="s">
        <v>21146</v>
      </c>
      <c r="D257" s="3"/>
      <c r="E257" s="3" t="s">
        <v>21147</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row>
    <row r="258" spans="1:77" ht="18">
      <c r="A258" s="3" t="s">
        <v>20718</v>
      </c>
      <c r="B258" s="3" t="s">
        <v>21324</v>
      </c>
      <c r="C258" s="3" t="s">
        <v>20719</v>
      </c>
      <c r="D258" s="3" t="s">
        <v>113</v>
      </c>
      <c r="E258" s="3" t="s">
        <v>20691</v>
      </c>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row>
    <row r="259" spans="1:77" ht="18">
      <c r="A259" s="3" t="s">
        <v>21185</v>
      </c>
      <c r="B259" s="3" t="s">
        <v>21355</v>
      </c>
      <c r="C259" s="3" t="s">
        <v>14091</v>
      </c>
      <c r="D259" s="3" t="s">
        <v>163</v>
      </c>
      <c r="E259" s="3" t="s">
        <v>14092</v>
      </c>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row>
    <row r="260" spans="1:77" ht="18">
      <c r="A260" s="3" t="s">
        <v>21047</v>
      </c>
      <c r="B260" s="3" t="s">
        <v>21350</v>
      </c>
      <c r="C260" s="3" t="s">
        <v>21048</v>
      </c>
      <c r="D260" s="3"/>
      <c r="E260" s="3" t="s">
        <v>21028</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row>
    <row r="261" spans="1:77" ht="18">
      <c r="A261" s="3" t="s">
        <v>20804</v>
      </c>
      <c r="B261" s="3" t="s">
        <v>21358</v>
      </c>
      <c r="C261" s="3" t="s">
        <v>133</v>
      </c>
      <c r="D261" s="3" t="s">
        <v>134</v>
      </c>
      <c r="E261" s="3" t="s">
        <v>135</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row>
    <row r="262" spans="1:77" ht="18">
      <c r="A262" s="3" t="s">
        <v>21110</v>
      </c>
      <c r="B262" s="3" t="s">
        <v>21350</v>
      </c>
      <c r="C262" s="3" t="s">
        <v>966</v>
      </c>
      <c r="D262" s="3"/>
      <c r="E262" s="3" t="s">
        <v>21111</v>
      </c>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row>
    <row r="263" spans="1:77" ht="18">
      <c r="A263" s="3" t="s">
        <v>20723</v>
      </c>
      <c r="B263" s="3" t="s">
        <v>21324</v>
      </c>
      <c r="C263" s="3" t="s">
        <v>6096</v>
      </c>
      <c r="D263" s="3" t="s">
        <v>113</v>
      </c>
      <c r="E263" s="3" t="s">
        <v>20691</v>
      </c>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row>
    <row r="264" spans="1:77" ht="18">
      <c r="A264" s="3" t="s">
        <v>20772</v>
      </c>
      <c r="B264" s="3" t="s">
        <v>21356</v>
      </c>
      <c r="C264" s="3" t="s">
        <v>9337</v>
      </c>
      <c r="D264" s="3" t="s">
        <v>163</v>
      </c>
      <c r="E264" s="3" t="s">
        <v>4235</v>
      </c>
      <c r="F264" s="3" t="s">
        <v>9338</v>
      </c>
      <c r="G264" s="3" t="s">
        <v>507</v>
      </c>
      <c r="H264" s="3" t="s">
        <v>508</v>
      </c>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row>
    <row r="265" spans="1:77" ht="18">
      <c r="A265" s="3" t="s">
        <v>21027</v>
      </c>
      <c r="B265" s="3" t="s">
        <v>21350</v>
      </c>
      <c r="C265" s="3" t="s">
        <v>2917</v>
      </c>
      <c r="D265" s="3"/>
      <c r="E265" s="3" t="s">
        <v>21028</v>
      </c>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row>
    <row r="266" spans="1:77" ht="18">
      <c r="A266" s="3" t="s">
        <v>21038</v>
      </c>
      <c r="B266" s="3" t="s">
        <v>21350</v>
      </c>
      <c r="C266" s="3" t="s">
        <v>9530</v>
      </c>
      <c r="D266" s="3"/>
      <c r="E266" s="3" t="s">
        <v>21039</v>
      </c>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row>
    <row r="267" spans="1:77" ht="18">
      <c r="A267" s="3" t="s">
        <v>20912</v>
      </c>
      <c r="B267" s="3" t="s">
        <v>21350</v>
      </c>
      <c r="C267" s="3" t="s">
        <v>20913</v>
      </c>
      <c r="D267" s="3" t="s">
        <v>113</v>
      </c>
      <c r="E267" s="3" t="s">
        <v>20914</v>
      </c>
      <c r="F267" s="3" t="s">
        <v>20915</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row>
    <row r="268" spans="1:77" ht="18">
      <c r="A268" s="3" t="s">
        <v>20858</v>
      </c>
      <c r="B268" s="3" t="s">
        <v>21360</v>
      </c>
      <c r="C268" s="3" t="s">
        <v>4279</v>
      </c>
      <c r="D268" s="3" t="s">
        <v>4280</v>
      </c>
      <c r="E268" s="3" t="s">
        <v>4281</v>
      </c>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row>
    <row r="269" spans="1:77" ht="18">
      <c r="A269" s="3" t="s">
        <v>20980</v>
      </c>
      <c r="B269" s="3" t="s">
        <v>21370</v>
      </c>
      <c r="C269" s="3" t="s">
        <v>3723</v>
      </c>
      <c r="D269" s="3" t="s">
        <v>163</v>
      </c>
      <c r="E269" s="3" t="s">
        <v>7135</v>
      </c>
      <c r="F269" s="3" t="s">
        <v>7136</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row>
    <row r="270" spans="1:77" ht="18">
      <c r="A270" s="3" t="s">
        <v>20943</v>
      </c>
      <c r="B270" s="3" t="s">
        <v>21350</v>
      </c>
      <c r="C270" s="3" t="s">
        <v>8158</v>
      </c>
      <c r="D270" s="3" t="s">
        <v>766</v>
      </c>
      <c r="E270" s="3" t="s">
        <v>7709</v>
      </c>
      <c r="F270" s="3" t="s">
        <v>20944</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row>
    <row r="271" spans="1:77" ht="18">
      <c r="A271" s="3" t="s">
        <v>20766</v>
      </c>
      <c r="B271" s="3" t="s">
        <v>21350</v>
      </c>
      <c r="C271" s="3" t="s">
        <v>20767</v>
      </c>
      <c r="D271" s="3" t="s">
        <v>113</v>
      </c>
      <c r="E271" s="3" t="s">
        <v>20768</v>
      </c>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row>
    <row r="272" spans="1:77" ht="18">
      <c r="A272" s="3" t="s">
        <v>21216</v>
      </c>
      <c r="B272" s="3" t="s">
        <v>21350</v>
      </c>
      <c r="C272" s="3" t="s">
        <v>20767</v>
      </c>
      <c r="D272" s="3" t="s">
        <v>113</v>
      </c>
      <c r="E272" s="3" t="s">
        <v>21217</v>
      </c>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row>
    <row r="273" spans="1:77" ht="18">
      <c r="A273" s="3" t="s">
        <v>20820</v>
      </c>
      <c r="B273" s="3" t="s">
        <v>21350</v>
      </c>
      <c r="C273" s="3" t="s">
        <v>8312</v>
      </c>
      <c r="D273" s="3" t="s">
        <v>113</v>
      </c>
      <c r="E273" s="3" t="s">
        <v>20821</v>
      </c>
      <c r="F273" s="3" t="s">
        <v>20822</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row>
    <row r="274" spans="1:77" ht="18">
      <c r="A274" s="3" t="s">
        <v>20823</v>
      </c>
      <c r="B274" s="3" t="s">
        <v>21360</v>
      </c>
      <c r="C274" s="3" t="s">
        <v>206</v>
      </c>
      <c r="D274" s="3" t="s">
        <v>113</v>
      </c>
      <c r="E274" s="3" t="s">
        <v>4218</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row>
    <row r="275" spans="1:77" ht="18">
      <c r="A275" s="3" t="s">
        <v>21074</v>
      </c>
      <c r="B275" s="3" t="s">
        <v>21353</v>
      </c>
      <c r="C275" s="3" t="s">
        <v>8032</v>
      </c>
      <c r="D275" s="3" t="s">
        <v>8033</v>
      </c>
      <c r="E275" s="3" t="s">
        <v>8034</v>
      </c>
      <c r="F275" s="3" t="s">
        <v>8035</v>
      </c>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row>
    <row r="276" spans="1:77" ht="18">
      <c r="A276" s="3" t="s">
        <v>21138</v>
      </c>
      <c r="B276" s="3" t="s">
        <v>21350</v>
      </c>
      <c r="C276" s="3" t="s">
        <v>21139</v>
      </c>
      <c r="D276" s="3" t="s">
        <v>163</v>
      </c>
      <c r="E276" s="3" t="s">
        <v>21140</v>
      </c>
      <c r="F276" s="3" t="s">
        <v>21141</v>
      </c>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row>
    <row r="277" spans="1:77" ht="18">
      <c r="A277" s="3" t="s">
        <v>20889</v>
      </c>
      <c r="B277" s="3" t="s">
        <v>21362</v>
      </c>
      <c r="C277" s="3" t="s">
        <v>159</v>
      </c>
      <c r="D277" s="3" t="s">
        <v>160</v>
      </c>
      <c r="E277" s="3" t="s">
        <v>161</v>
      </c>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row>
    <row r="278" spans="1:77" ht="18">
      <c r="A278" s="3" t="s">
        <v>20908</v>
      </c>
      <c r="B278" s="3" t="s">
        <v>21367</v>
      </c>
      <c r="C278" s="3" t="s">
        <v>177</v>
      </c>
      <c r="D278" s="3" t="s">
        <v>178</v>
      </c>
      <c r="E278" s="3" t="s">
        <v>179</v>
      </c>
      <c r="F278" s="3" t="s">
        <v>180</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row>
    <row r="279" spans="1:77" ht="18">
      <c r="A279" s="3" t="s">
        <v>20848</v>
      </c>
      <c r="B279" s="3" t="s">
        <v>21350</v>
      </c>
      <c r="C279" s="3" t="s">
        <v>2634</v>
      </c>
      <c r="D279" s="3" t="s">
        <v>898</v>
      </c>
      <c r="E279" s="3" t="s">
        <v>20849</v>
      </c>
      <c r="F279" s="3" t="s">
        <v>20850</v>
      </c>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row>
    <row r="280" spans="1:77" ht="18">
      <c r="A280" s="3" t="s">
        <v>21131</v>
      </c>
      <c r="B280" s="3" t="s">
        <v>21350</v>
      </c>
      <c r="C280" s="3" t="s">
        <v>6182</v>
      </c>
      <c r="D280" s="3"/>
      <c r="E280" s="3" t="s">
        <v>21132</v>
      </c>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row>
    <row r="281" spans="1:77" ht="18">
      <c r="A281" s="3" t="s">
        <v>20797</v>
      </c>
      <c r="B281" s="3" t="s">
        <v>21350</v>
      </c>
      <c r="C281" s="3" t="s">
        <v>20798</v>
      </c>
      <c r="D281" s="3" t="s">
        <v>20799</v>
      </c>
      <c r="E281" s="3" t="s">
        <v>20800</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row>
    <row r="282" spans="1:77" ht="18">
      <c r="A282" s="3" t="s">
        <v>21051</v>
      </c>
      <c r="B282" s="3" t="s">
        <v>21372</v>
      </c>
      <c r="C282" s="3" t="s">
        <v>1998</v>
      </c>
      <c r="D282" s="3"/>
      <c r="E282" s="3" t="s">
        <v>21980</v>
      </c>
      <c r="F282" s="3" t="s">
        <v>1999</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row>
    <row r="283" spans="1:77" ht="18">
      <c r="A283" s="3" t="s">
        <v>21174</v>
      </c>
      <c r="B283" s="3" t="s">
        <v>21356</v>
      </c>
      <c r="C283" s="3" t="s">
        <v>7694</v>
      </c>
      <c r="D283" s="3" t="s">
        <v>898</v>
      </c>
      <c r="E283" s="3" t="s">
        <v>8827</v>
      </c>
      <c r="F283" s="3" t="s">
        <v>8828</v>
      </c>
      <c r="G283" s="3" t="s">
        <v>8829</v>
      </c>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row>
    <row r="284" spans="1:77" ht="18">
      <c r="A284" s="3" t="s">
        <v>20930</v>
      </c>
      <c r="B284" s="3" t="s">
        <v>21350</v>
      </c>
      <c r="C284" s="3" t="s">
        <v>1265</v>
      </c>
      <c r="D284" s="3"/>
      <c r="E284" s="3" t="s">
        <v>20931</v>
      </c>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row>
    <row r="285" spans="1:77" ht="18">
      <c r="A285" s="3" t="s">
        <v>21001</v>
      </c>
      <c r="B285" s="3" t="s">
        <v>21350</v>
      </c>
      <c r="C285" s="3" t="s">
        <v>1517</v>
      </c>
      <c r="D285" s="3" t="s">
        <v>20799</v>
      </c>
      <c r="E285" s="3" t="s">
        <v>21002</v>
      </c>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row>
    <row r="286" spans="1:77" ht="18">
      <c r="A286" s="3" t="s">
        <v>20791</v>
      </c>
      <c r="B286" s="3" t="s">
        <v>21350</v>
      </c>
      <c r="C286" s="3" t="s">
        <v>20792</v>
      </c>
      <c r="D286" s="3"/>
      <c r="E286" s="3" t="s">
        <v>20793</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row>
    <row r="287" spans="1:77" ht="18">
      <c r="A287" s="3" t="s">
        <v>20962</v>
      </c>
      <c r="B287" s="3" t="s">
        <v>21350</v>
      </c>
      <c r="C287" s="3" t="s">
        <v>20963</v>
      </c>
      <c r="D287" s="3"/>
      <c r="E287" s="3" t="s">
        <v>20964</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row>
    <row r="288" spans="1:77" ht="18">
      <c r="A288" s="3" t="s">
        <v>20926</v>
      </c>
      <c r="B288" s="3" t="s">
        <v>21350</v>
      </c>
      <c r="C288" s="3" t="s">
        <v>20927</v>
      </c>
      <c r="D288" s="3"/>
      <c r="E288" s="3" t="s">
        <v>20928</v>
      </c>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row>
    <row r="289" spans="1:77" ht="18">
      <c r="A289" s="3" t="s">
        <v>20881</v>
      </c>
      <c r="B289" s="3" t="s">
        <v>21350</v>
      </c>
      <c r="C289" s="3" t="s">
        <v>20882</v>
      </c>
      <c r="D289" s="3"/>
      <c r="E289" s="3" t="s">
        <v>20883</v>
      </c>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row>
    <row r="290" spans="1:77" ht="18">
      <c r="A290" s="3" t="s">
        <v>21119</v>
      </c>
      <c r="B290" s="3" t="s">
        <v>21350</v>
      </c>
      <c r="C290" s="3" t="s">
        <v>1034</v>
      </c>
      <c r="D290" s="3"/>
      <c r="E290" s="3" t="s">
        <v>21120</v>
      </c>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row>
    <row r="291" spans="1:77" ht="18">
      <c r="A291" s="3" t="s">
        <v>21165</v>
      </c>
      <c r="B291" s="3" t="s">
        <v>21378</v>
      </c>
      <c r="C291" s="3" t="s">
        <v>769</v>
      </c>
      <c r="D291" s="3" t="s">
        <v>770</v>
      </c>
      <c r="E291" s="3" t="s">
        <v>771</v>
      </c>
      <c r="F291" s="3" t="s">
        <v>772</v>
      </c>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row>
    <row r="292" spans="1:77" ht="18">
      <c r="A292" s="3" t="s">
        <v>20989</v>
      </c>
      <c r="B292" s="3" t="s">
        <v>21350</v>
      </c>
      <c r="C292" s="3" t="s">
        <v>20990</v>
      </c>
      <c r="D292" s="3" t="s">
        <v>5908</v>
      </c>
      <c r="E292" s="3" t="s">
        <v>20991</v>
      </c>
      <c r="F292" s="3" t="s">
        <v>20992</v>
      </c>
      <c r="G292" s="3" t="s">
        <v>20993</v>
      </c>
      <c r="H292" s="3" t="s">
        <v>20994</v>
      </c>
      <c r="I292" s="3" t="s">
        <v>20995</v>
      </c>
      <c r="J292" s="3" t="s">
        <v>20996</v>
      </c>
      <c r="K292" s="3" t="s">
        <v>20997</v>
      </c>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row>
    <row r="293" spans="1:77" ht="18">
      <c r="A293" s="3" t="s">
        <v>20920</v>
      </c>
      <c r="B293" s="3" t="s">
        <v>21350</v>
      </c>
      <c r="C293" s="3" t="s">
        <v>12660</v>
      </c>
      <c r="D293" s="3"/>
      <c r="E293" s="3" t="s">
        <v>20921</v>
      </c>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row>
    <row r="294" spans="1:77" ht="18">
      <c r="A294" s="3" t="s">
        <v>20922</v>
      </c>
      <c r="B294" s="3" t="s">
        <v>21350</v>
      </c>
      <c r="C294" s="3" t="s">
        <v>751</v>
      </c>
      <c r="D294" s="3"/>
      <c r="E294" s="3" t="s">
        <v>20923</v>
      </c>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row>
    <row r="295" spans="1:77" ht="18">
      <c r="A295" s="3" t="s">
        <v>21191</v>
      </c>
      <c r="B295" s="3" t="s">
        <v>21350</v>
      </c>
      <c r="C295" s="3" t="s">
        <v>337</v>
      </c>
      <c r="D295" s="3" t="s">
        <v>38</v>
      </c>
      <c r="E295" s="3" t="s">
        <v>21192</v>
      </c>
      <c r="F295" s="3" t="s">
        <v>21193</v>
      </c>
      <c r="G295" s="3"/>
      <c r="H295" s="3" t="s">
        <v>21194</v>
      </c>
      <c r="I295" s="3" t="s">
        <v>21195</v>
      </c>
      <c r="J295" s="3" t="s">
        <v>21196</v>
      </c>
      <c r="K295" s="3" t="s">
        <v>21197</v>
      </c>
      <c r="L295" s="3" t="s">
        <v>21198</v>
      </c>
      <c r="M295" s="3" t="s">
        <v>21199</v>
      </c>
      <c r="N295" s="3" t="s">
        <v>21200</v>
      </c>
      <c r="O295" s="3" t="s">
        <v>21201</v>
      </c>
      <c r="P295" s="3" t="s">
        <v>21202</v>
      </c>
      <c r="Q295" s="3" t="s">
        <v>21203</v>
      </c>
      <c r="R295" s="3" t="s">
        <v>21204</v>
      </c>
      <c r="S295" s="3" t="s">
        <v>21205</v>
      </c>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row>
    <row r="296" spans="1:77" ht="18">
      <c r="A296" s="3" t="s">
        <v>20878</v>
      </c>
      <c r="B296" s="3" t="s">
        <v>21353</v>
      </c>
      <c r="C296" s="3" t="s">
        <v>2559</v>
      </c>
      <c r="D296" s="3"/>
      <c r="E296" s="3" t="s">
        <v>8052</v>
      </c>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row>
    <row r="297" spans="1:77" ht="18">
      <c r="A297" s="3" t="s">
        <v>21161</v>
      </c>
      <c r="B297" s="3" t="s">
        <v>21377</v>
      </c>
      <c r="C297" s="3" t="s">
        <v>251</v>
      </c>
      <c r="D297" s="3" t="s">
        <v>2</v>
      </c>
      <c r="E297" s="3" t="s">
        <v>252</v>
      </c>
      <c r="F297" s="3" t="s">
        <v>253</v>
      </c>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row>
    <row r="298" spans="1:77" ht="18">
      <c r="A298" s="3" t="s">
        <v>20809</v>
      </c>
      <c r="B298" s="3" t="s">
        <v>21350</v>
      </c>
      <c r="C298" s="3" t="s">
        <v>20810</v>
      </c>
      <c r="D298" s="3" t="s">
        <v>2778</v>
      </c>
      <c r="E298" s="3" t="s">
        <v>20811</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row>
    <row r="299" spans="1:77" ht="18">
      <c r="A299" s="3" t="s">
        <v>20836</v>
      </c>
      <c r="B299" s="3" t="s">
        <v>21350</v>
      </c>
      <c r="C299" s="3" t="s">
        <v>425</v>
      </c>
      <c r="D299" s="3"/>
      <c r="E299" s="3" t="s">
        <v>20837</v>
      </c>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row>
    <row r="300" spans="1:77" ht="18">
      <c r="A300" s="3" t="s">
        <v>20781</v>
      </c>
      <c r="B300" s="3" t="s">
        <v>21350</v>
      </c>
      <c r="C300" s="3" t="s">
        <v>3103</v>
      </c>
      <c r="D300" s="3" t="s">
        <v>20782</v>
      </c>
      <c r="E300" s="3" t="s">
        <v>20783</v>
      </c>
      <c r="F300" s="3" t="s">
        <v>20784</v>
      </c>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row>
    <row r="301" spans="1:77" ht="18">
      <c r="A301" s="3" t="s">
        <v>20952</v>
      </c>
      <c r="B301" s="3" t="s">
        <v>21350</v>
      </c>
      <c r="C301" s="3" t="s">
        <v>11466</v>
      </c>
      <c r="D301" s="3" t="s">
        <v>38</v>
      </c>
      <c r="E301" s="3" t="s">
        <v>20953</v>
      </c>
      <c r="F301" s="3" t="s">
        <v>20954</v>
      </c>
      <c r="G301" s="3" t="s">
        <v>20955</v>
      </c>
      <c r="H301" s="3" t="s">
        <v>20956</v>
      </c>
      <c r="I301" s="3"/>
      <c r="J301" s="3" t="s">
        <v>20957</v>
      </c>
      <c r="K301" s="3" t="s">
        <v>20958</v>
      </c>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row>
    <row r="302" spans="1:77" ht="18">
      <c r="A302" s="3" t="s">
        <v>21046</v>
      </c>
      <c r="B302" s="3" t="s">
        <v>21350</v>
      </c>
      <c r="C302" s="3" t="s">
        <v>6643</v>
      </c>
      <c r="D302" s="3" t="s">
        <v>4729</v>
      </c>
      <c r="E302" s="3" t="s">
        <v>6656</v>
      </c>
      <c r="F302" s="3">
        <v>1</v>
      </c>
      <c r="G302" s="3" t="s">
        <v>6657</v>
      </c>
      <c r="H302" s="3" t="s">
        <v>6658</v>
      </c>
      <c r="I302" s="3" t="s">
        <v>6659</v>
      </c>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row>
    <row r="303" spans="1:77" ht="18">
      <c r="A303" s="3" t="s">
        <v>21096</v>
      </c>
      <c r="B303" s="3" t="s">
        <v>21350</v>
      </c>
      <c r="C303" s="3" t="s">
        <v>21097</v>
      </c>
      <c r="D303" s="3" t="s">
        <v>2778</v>
      </c>
      <c r="E303" s="3" t="s">
        <v>21098</v>
      </c>
      <c r="F303" s="3" t="s">
        <v>21099</v>
      </c>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row>
    <row r="304" spans="1:77" ht="18">
      <c r="A304" s="3" t="s">
        <v>21025</v>
      </c>
      <c r="B304" s="3" t="s">
        <v>21350</v>
      </c>
      <c r="C304" s="3" t="s">
        <v>323</v>
      </c>
      <c r="D304" s="3"/>
      <c r="E304" s="3" t="s">
        <v>21026</v>
      </c>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row>
    <row r="305" spans="1:77" ht="18">
      <c r="A305" s="3" t="s">
        <v>20869</v>
      </c>
      <c r="B305" s="3" t="s">
        <v>21350</v>
      </c>
      <c r="C305" s="3" t="s">
        <v>20870</v>
      </c>
      <c r="D305" s="3" t="s">
        <v>38</v>
      </c>
      <c r="E305" s="3" t="s">
        <v>20871</v>
      </c>
      <c r="F305" s="3" t="s">
        <v>20872</v>
      </c>
      <c r="G305" s="3" t="s">
        <v>20873</v>
      </c>
      <c r="H305" s="3" t="s">
        <v>20874</v>
      </c>
      <c r="I305" s="3" t="s">
        <v>20875</v>
      </c>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row>
    <row r="306" spans="1:77" ht="18">
      <c r="A306" s="3" t="s">
        <v>20832</v>
      </c>
      <c r="B306" s="3" t="s">
        <v>21350</v>
      </c>
      <c r="C306" s="3" t="s">
        <v>20833</v>
      </c>
      <c r="D306" s="3" t="s">
        <v>2778</v>
      </c>
      <c r="E306" s="3" t="s">
        <v>20834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row>
    <row r="307" spans="1:77" ht="18">
      <c r="A307" s="3" t="s">
        <v>20899</v>
      </c>
      <c r="B307" s="3" t="s">
        <v>21365</v>
      </c>
      <c r="C307" s="3" t="s">
        <v>5832</v>
      </c>
      <c r="D307" s="3" t="s">
        <v>270</v>
      </c>
      <c r="E307" s="3" t="s">
        <v>74</v>
      </c>
      <c r="F307" s="3" t="s">
        <v>75</v>
      </c>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row>
    <row r="308" spans="1:77" ht="18">
      <c r="A308" s="3" t="s">
        <v>20778</v>
      </c>
      <c r="B308" s="3" t="s">
        <v>21353</v>
      </c>
      <c r="C308" s="3" t="s">
        <v>8019</v>
      </c>
      <c r="D308" s="3" t="s">
        <v>8020</v>
      </c>
      <c r="E308" s="3" t="s">
        <v>8021</v>
      </c>
      <c r="F308" s="3" t="s">
        <v>8022</v>
      </c>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row>
    <row r="309" spans="1:77" ht="18">
      <c r="A309" s="3" t="s">
        <v>21157</v>
      </c>
      <c r="B309" s="3" t="s">
        <v>21350</v>
      </c>
      <c r="C309" s="3" t="s">
        <v>21158</v>
      </c>
      <c r="D309" s="3"/>
      <c r="E309" s="3" t="s">
        <v>21159</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row>
    <row r="310" spans="1:77" ht="18">
      <c r="A310" s="3" t="s">
        <v>21092</v>
      </c>
      <c r="B310" s="3" t="s">
        <v>21374</v>
      </c>
      <c r="C310" s="3" t="s">
        <v>4797</v>
      </c>
      <c r="D310" s="3"/>
      <c r="E310" s="3" t="s">
        <v>13979</v>
      </c>
      <c r="F310" s="3" t="s">
        <v>13980</v>
      </c>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row>
    <row r="311" spans="1:77" ht="18">
      <c r="A311" s="3" t="s">
        <v>21063</v>
      </c>
      <c r="B311" s="3" t="s">
        <v>21350</v>
      </c>
      <c r="C311" s="3" t="s">
        <v>9963</v>
      </c>
      <c r="D311" s="3"/>
      <c r="E311" s="3" t="s">
        <v>21064</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row>
    <row r="312" spans="1:77" ht="18">
      <c r="A312" s="3" t="s">
        <v>20753</v>
      </c>
      <c r="B312" s="3" t="s">
        <v>21354</v>
      </c>
      <c r="C312" s="3" t="s">
        <v>5563</v>
      </c>
      <c r="D312" s="3" t="s">
        <v>270</v>
      </c>
      <c r="E312" s="3" t="s">
        <v>6636</v>
      </c>
      <c r="F312" s="3" t="s">
        <v>6637</v>
      </c>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row>
    <row r="313" spans="1:77" ht="18">
      <c r="A313" s="3" t="s">
        <v>20775</v>
      </c>
      <c r="B313" s="3" t="s">
        <v>21350</v>
      </c>
      <c r="C313" s="3" t="s">
        <v>6671</v>
      </c>
      <c r="D313" s="3"/>
      <c r="E313" s="3" t="s">
        <v>20776</v>
      </c>
      <c r="F313" s="3" t="s">
        <v>20777</v>
      </c>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row>
    <row r="314" spans="1:77" ht="18">
      <c r="A314" s="3" t="s">
        <v>20983</v>
      </c>
      <c r="B314" s="3" t="s">
        <v>21350</v>
      </c>
      <c r="C314" s="3" t="s">
        <v>3817</v>
      </c>
      <c r="D314" s="3"/>
      <c r="E314" s="3" t="s">
        <v>20984</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row>
    <row r="315" spans="1:77" ht="18">
      <c r="A315" s="3" t="s">
        <v>20895</v>
      </c>
      <c r="B315" s="3" t="s">
        <v>21350</v>
      </c>
      <c r="C315" s="3" t="s">
        <v>10924</v>
      </c>
      <c r="D315" s="3"/>
      <c r="E315" s="3" t="s">
        <v>20896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row>
    <row r="316" spans="1:77" ht="18">
      <c r="A316" s="3" t="s">
        <v>20829</v>
      </c>
      <c r="B316" s="3" t="s">
        <v>21350</v>
      </c>
      <c r="C316" s="3" t="s">
        <v>6661</v>
      </c>
      <c r="D316" s="3" t="s">
        <v>219</v>
      </c>
      <c r="E316" s="3" t="s">
        <v>20830</v>
      </c>
      <c r="F316" s="3" t="s">
        <v>7251</v>
      </c>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row>
    <row r="317" spans="1:77" ht="18">
      <c r="A317" s="3" t="s">
        <v>20919</v>
      </c>
      <c r="B317" s="3" t="s">
        <v>21354</v>
      </c>
      <c r="C317" s="3" t="s">
        <v>6664</v>
      </c>
      <c r="D317" s="3"/>
      <c r="E317" s="3" t="s">
        <v>6665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row>
    <row r="318" spans="1:77" ht="18">
      <c r="A318" s="3" t="s">
        <v>20744</v>
      </c>
      <c r="B318" s="3" t="s">
        <v>21351</v>
      </c>
      <c r="C318" s="3" t="s">
        <v>3492</v>
      </c>
      <c r="D318" s="3" t="s">
        <v>3493</v>
      </c>
      <c r="E318" s="3" t="s">
        <v>3494</v>
      </c>
      <c r="F318" s="3" t="s">
        <v>3495</v>
      </c>
      <c r="G318" s="3" t="s">
        <v>3496</v>
      </c>
      <c r="H318" s="3" t="s">
        <v>3497</v>
      </c>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row>
    <row r="319" spans="1:77" ht="18">
      <c r="A319" s="3" t="s">
        <v>21148</v>
      </c>
      <c r="B319" s="3" t="s">
        <v>21350</v>
      </c>
      <c r="C319" s="3" t="s">
        <v>17773</v>
      </c>
      <c r="D319" s="3" t="s">
        <v>8020</v>
      </c>
      <c r="E319" s="3" t="s">
        <v>21149</v>
      </c>
      <c r="F319" s="3" t="s">
        <v>21150</v>
      </c>
      <c r="G319" s="3" t="s">
        <v>21151</v>
      </c>
      <c r="H319" s="3" t="s">
        <v>21152</v>
      </c>
      <c r="I319" s="3" t="s">
        <v>21153</v>
      </c>
      <c r="J319" s="3" t="s">
        <v>21154</v>
      </c>
      <c r="K319" s="3" t="s">
        <v>21155</v>
      </c>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row>
    <row r="320" spans="1:77" ht="18">
      <c r="A320" s="3" t="s">
        <v>21085</v>
      </c>
      <c r="B320" s="3" t="s">
        <v>21350</v>
      </c>
      <c r="C320" s="3" t="s">
        <v>3215</v>
      </c>
      <c r="D320" s="3" t="s">
        <v>8020</v>
      </c>
      <c r="E320" s="3" t="s">
        <v>21086</v>
      </c>
      <c r="F320" s="3" t="s">
        <v>21087</v>
      </c>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row>
    <row r="321" spans="1:77" ht="18">
      <c r="A321" s="3" t="s">
        <v>21112</v>
      </c>
      <c r="B321" s="3" t="s">
        <v>21350</v>
      </c>
      <c r="C321" s="3" t="s">
        <v>5856</v>
      </c>
      <c r="D321" s="3" t="s">
        <v>38</v>
      </c>
      <c r="E321" s="3" t="s">
        <v>3292</v>
      </c>
      <c r="F321" s="3" t="s">
        <v>21113</v>
      </c>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row>
    <row r="322" spans="1:77" ht="18">
      <c r="A322" s="3" t="s">
        <v>21142</v>
      </c>
      <c r="B322" s="3" t="s">
        <v>21350</v>
      </c>
      <c r="C322" s="3" t="s">
        <v>21143</v>
      </c>
      <c r="D322" s="3"/>
      <c r="E322" s="3" t="s">
        <v>21144</v>
      </c>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row>
    <row r="323" spans="1:77" ht="18">
      <c r="A323" s="3" t="s">
        <v>20968</v>
      </c>
      <c r="B323" s="3" t="s">
        <v>21350</v>
      </c>
      <c r="C323" s="3" t="s">
        <v>1683</v>
      </c>
      <c r="D323" s="3" t="s">
        <v>22</v>
      </c>
      <c r="E323" s="3" t="s">
        <v>5849</v>
      </c>
      <c r="F323" s="3" t="s">
        <v>20969</v>
      </c>
      <c r="G323" s="3" t="s">
        <v>5851</v>
      </c>
      <c r="H323" s="3" t="s">
        <v>5852</v>
      </c>
      <c r="I323" s="3" t="s">
        <v>5853</v>
      </c>
      <c r="J323" s="3" t="s">
        <v>5854</v>
      </c>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row>
    <row r="324" spans="1:77" ht="18">
      <c r="A324" s="3" t="s">
        <v>20885</v>
      </c>
      <c r="B324" s="3" t="s">
        <v>21350</v>
      </c>
      <c r="C324" s="3" t="s">
        <v>20886</v>
      </c>
      <c r="D324" s="3" t="s">
        <v>22</v>
      </c>
      <c r="E324" s="3" t="s">
        <v>20887</v>
      </c>
      <c r="F324" s="3" t="s">
        <v>20888</v>
      </c>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row>
    <row r="325" spans="1:77" ht="18">
      <c r="A325" s="3" t="s">
        <v>21052</v>
      </c>
      <c r="B325" s="3" t="s">
        <v>21350</v>
      </c>
      <c r="C325" s="3" t="s">
        <v>1425</v>
      </c>
      <c r="D325" s="3"/>
      <c r="E325" s="3" t="s">
        <v>21044</v>
      </c>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row>
    <row r="326" spans="1:77" ht="18">
      <c r="A326" s="3" t="s">
        <v>20940</v>
      </c>
      <c r="B326" s="3" t="s">
        <v>21350</v>
      </c>
      <c r="C326" s="3" t="s">
        <v>10881</v>
      </c>
      <c r="D326" s="3" t="s">
        <v>219</v>
      </c>
      <c r="E326" s="3" t="s">
        <v>20941</v>
      </c>
      <c r="F326" s="3" t="s">
        <v>20942</v>
      </c>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row>
    <row r="327" spans="1:77" ht="18">
      <c r="A327" s="3" t="s">
        <v>21078</v>
      </c>
      <c r="B327" s="3" t="s">
        <v>21350</v>
      </c>
      <c r="C327" s="3" t="s">
        <v>3384</v>
      </c>
      <c r="D327" s="3" t="s">
        <v>21079</v>
      </c>
      <c r="E327" s="3" t="s">
        <v>21080</v>
      </c>
      <c r="F327" s="3" t="s">
        <v>21081</v>
      </c>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row>
    <row r="328" spans="1:77" ht="18">
      <c r="A328" s="3" t="s">
        <v>20979</v>
      </c>
      <c r="B328" s="3" t="s">
        <v>21354</v>
      </c>
      <c r="C328" s="3" t="s">
        <v>6693</v>
      </c>
      <c r="D328" s="3" t="s">
        <v>6694</v>
      </c>
      <c r="E328" s="3" t="s">
        <v>6695</v>
      </c>
      <c r="F328" s="3" t="s">
        <v>6696</v>
      </c>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row>
    <row r="329" spans="1:77" ht="18">
      <c r="A329" s="3" t="s">
        <v>21182</v>
      </c>
      <c r="B329" s="3" t="s">
        <v>21350</v>
      </c>
      <c r="C329" s="3" t="s">
        <v>21183</v>
      </c>
      <c r="D329" s="3"/>
      <c r="E329" s="3" t="s">
        <v>21184</v>
      </c>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row>
    <row r="330" spans="1:77" ht="18">
      <c r="A330" s="3" t="s">
        <v>21043</v>
      </c>
      <c r="B330" s="3" t="s">
        <v>21350</v>
      </c>
      <c r="C330" s="3" t="s">
        <v>375</v>
      </c>
      <c r="D330" s="3"/>
      <c r="E330" s="3" t="s">
        <v>21044</v>
      </c>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row>
    <row r="331" spans="1:77" ht="18">
      <c r="A331" s="3" t="s">
        <v>21036</v>
      </c>
      <c r="B331" s="3" t="s">
        <v>21350</v>
      </c>
      <c r="C331" s="3" t="s">
        <v>8225</v>
      </c>
      <c r="D331" s="3" t="s">
        <v>8020</v>
      </c>
      <c r="E331" s="3" t="s">
        <v>21037</v>
      </c>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row>
    <row r="332" spans="1:77" ht="18">
      <c r="A332" s="3" t="s">
        <v>20856</v>
      </c>
      <c r="B332" s="3" t="s">
        <v>21350</v>
      </c>
      <c r="C332" s="3" t="s">
        <v>5470</v>
      </c>
      <c r="D332" s="3" t="s">
        <v>223</v>
      </c>
      <c r="E332" s="3" t="s">
        <v>20857</v>
      </c>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row>
    <row r="333" spans="1:77" ht="18">
      <c r="A333" s="3" t="s">
        <v>20894</v>
      </c>
      <c r="B333" s="3" t="s">
        <v>21363</v>
      </c>
      <c r="C333" s="3" t="s">
        <v>5470</v>
      </c>
      <c r="D333" s="3"/>
      <c r="E333" s="3" t="s">
        <v>6680</v>
      </c>
      <c r="F333" s="3" t="s">
        <v>6681</v>
      </c>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row>
    <row r="334" spans="1:77" ht="18">
      <c r="A334" s="3" t="s">
        <v>20763</v>
      </c>
      <c r="B334" s="3" t="s">
        <v>21350</v>
      </c>
      <c r="C334" s="3" t="s">
        <v>20764</v>
      </c>
      <c r="D334" s="3"/>
      <c r="E334" s="3" t="s">
        <v>20765</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row>
    <row r="335" spans="1:77" ht="18">
      <c r="A335" s="3" t="s">
        <v>21213</v>
      </c>
      <c r="B335" s="3" t="s">
        <v>21350</v>
      </c>
      <c r="C335" s="3" t="s">
        <v>21214</v>
      </c>
      <c r="D335" s="3"/>
      <c r="E335" s="3" t="s">
        <v>21215</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row>
    <row r="336" spans="1:77" ht="18">
      <c r="A336" s="3" t="s">
        <v>21178</v>
      </c>
      <c r="B336" s="3" t="s">
        <v>21350</v>
      </c>
      <c r="C336" s="3" t="s">
        <v>21179</v>
      </c>
      <c r="D336" s="3"/>
      <c r="E336" s="3" t="s">
        <v>21180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row>
    <row r="337" spans="1:77" ht="18">
      <c r="A337" s="3" t="s">
        <v>21106</v>
      </c>
      <c r="B337" s="3" t="s">
        <v>21350</v>
      </c>
      <c r="C337" s="3" t="s">
        <v>21107</v>
      </c>
      <c r="D337" s="3"/>
      <c r="E337" s="3" t="s">
        <v>21108</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row>
    <row r="338" spans="1:77" ht="18">
      <c r="A338" s="3" t="s">
        <v>20769</v>
      </c>
      <c r="B338" s="3" t="s">
        <v>21350</v>
      </c>
      <c r="C338" s="3" t="s">
        <v>20770</v>
      </c>
      <c r="D338" s="3"/>
      <c r="E338" s="3" t="s">
        <v>20771</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row>
    <row r="339" spans="1:77" ht="18">
      <c r="A339" s="3" t="s">
        <v>20735</v>
      </c>
      <c r="B339" s="3" t="s">
        <v>21350</v>
      </c>
      <c r="C339" s="3" t="s">
        <v>20736</v>
      </c>
      <c r="D339" s="3"/>
      <c r="E339" s="3" t="s">
        <v>20737</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row>
    <row r="340" spans="1:77" ht="18">
      <c r="A340" s="3" t="s">
        <v>20802</v>
      </c>
      <c r="B340" s="3" t="s">
        <v>21350</v>
      </c>
      <c r="C340" s="3" t="s">
        <v>9572</v>
      </c>
      <c r="D340" s="3"/>
      <c r="E340" s="3" t="s">
        <v>20803</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row>
    <row r="341" spans="1:77" ht="18">
      <c r="A341" s="3" t="s">
        <v>21130</v>
      </c>
      <c r="B341" s="3" t="s">
        <v>21350</v>
      </c>
      <c r="C341" s="3" t="s">
        <v>6895</v>
      </c>
      <c r="D341" s="3" t="s">
        <v>22</v>
      </c>
      <c r="E341" s="3" t="s">
        <v>5849</v>
      </c>
      <c r="F341" s="3" t="s">
        <v>20969</v>
      </c>
      <c r="G341" s="3" t="s">
        <v>5851</v>
      </c>
      <c r="H341" s="3" t="s">
        <v>5852</v>
      </c>
      <c r="I341" s="3" t="s">
        <v>5853</v>
      </c>
      <c r="J341" s="3" t="s">
        <v>5854</v>
      </c>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row>
    <row r="342" spans="1:77" ht="18">
      <c r="A342" s="3" t="s">
        <v>20907</v>
      </c>
      <c r="B342" s="3" t="s">
        <v>21366</v>
      </c>
      <c r="C342" s="3" t="s">
        <v>142</v>
      </c>
      <c r="D342" s="3" t="s">
        <v>2</v>
      </c>
      <c r="E342" s="3" t="s">
        <v>143</v>
      </c>
      <c r="F342" s="3" t="s">
        <v>144</v>
      </c>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row>
    <row r="343" spans="1:77" ht="18">
      <c r="A343" s="3" t="s">
        <v>21033</v>
      </c>
      <c r="B343" s="3" t="s">
        <v>21371</v>
      </c>
      <c r="C343" s="3" t="s">
        <v>6686</v>
      </c>
      <c r="D343" s="3"/>
      <c r="E343" s="3" t="s">
        <v>6687</v>
      </c>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row>
    <row r="344" spans="1:77" ht="18">
      <c r="A344" s="3" t="s">
        <v>1291</v>
      </c>
      <c r="B344" s="3" t="s">
        <v>27429</v>
      </c>
      <c r="C344" s="3" t="s">
        <v>28354</v>
      </c>
      <c r="D344" s="3"/>
      <c r="E344" s="3" t="s">
        <v>28355</v>
      </c>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row>
    <row r="345" spans="1:77" ht="18">
      <c r="A345" s="3" t="s">
        <v>37024</v>
      </c>
      <c r="B345" s="3" t="s">
        <v>36306</v>
      </c>
      <c r="C345" s="3" t="s">
        <v>37025</v>
      </c>
      <c r="D345" s="3"/>
      <c r="E345" s="3" t="s">
        <v>37026</v>
      </c>
      <c r="F345" s="3" t="s">
        <v>37027</v>
      </c>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row>
    <row r="346" spans="1:77" ht="18">
      <c r="A346" s="3" t="s">
        <v>16299</v>
      </c>
      <c r="B346" s="3" t="s">
        <v>32339</v>
      </c>
      <c r="C346" s="3" t="s">
        <v>32340</v>
      </c>
      <c r="D346" s="3"/>
      <c r="E346" s="3" t="s">
        <v>32341</v>
      </c>
      <c r="F346" s="3" t="s">
        <v>32342</v>
      </c>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row>
    <row r="347" spans="1:77" ht="18">
      <c r="A347" s="3" t="s">
        <v>13763</v>
      </c>
      <c r="B347" s="3" t="s">
        <v>30564</v>
      </c>
      <c r="C347" s="3" t="s">
        <v>30697</v>
      </c>
      <c r="D347" s="3"/>
      <c r="E347" s="3" t="s">
        <v>30681</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row>
    <row r="348" spans="1:77" ht="18">
      <c r="A348" s="3" t="s">
        <v>4380</v>
      </c>
      <c r="B348" s="3" t="s">
        <v>22513</v>
      </c>
      <c r="C348" s="3" t="s">
        <v>22917</v>
      </c>
      <c r="D348" s="3"/>
      <c r="E348" s="3" t="s">
        <v>22918</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row>
    <row r="349" spans="1:77" ht="18">
      <c r="A349" s="3" t="s">
        <v>9366</v>
      </c>
      <c r="B349" s="3" t="s">
        <v>26505</v>
      </c>
      <c r="C349" s="3" t="s">
        <v>22917</v>
      </c>
      <c r="D349" s="3"/>
      <c r="E349" s="3" t="s">
        <v>27126</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row>
    <row r="350" spans="1:77" ht="18">
      <c r="A350" s="3" t="s">
        <v>19979</v>
      </c>
      <c r="B350" s="3" t="s">
        <v>36306</v>
      </c>
      <c r="C350" s="3" t="s">
        <v>22917</v>
      </c>
      <c r="D350" s="3"/>
      <c r="E350" s="3" t="s">
        <v>12374</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row>
    <row r="351" spans="1:77" ht="18">
      <c r="A351" s="3" t="s">
        <v>39410</v>
      </c>
      <c r="B351" s="3" t="s">
        <v>38999</v>
      </c>
      <c r="C351" s="3" t="s">
        <v>39411</v>
      </c>
      <c r="D351" s="3"/>
      <c r="E351" s="3" t="s">
        <v>39412</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row>
    <row r="352" spans="1:77" ht="18">
      <c r="A352" s="3" t="s">
        <v>2804</v>
      </c>
      <c r="B352" s="3" t="s">
        <v>36454</v>
      </c>
      <c r="C352" s="3" t="s">
        <v>36455</v>
      </c>
      <c r="D352" s="3"/>
      <c r="E352" s="3" t="s">
        <v>36456</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row>
    <row r="353" spans="1:77" ht="18">
      <c r="A353" s="3" t="s">
        <v>39212</v>
      </c>
      <c r="B353" s="3" t="s">
        <v>38999</v>
      </c>
      <c r="C353" s="3" t="s">
        <v>36455</v>
      </c>
      <c r="D353" s="3"/>
      <c r="E353" s="3" t="s">
        <v>39213</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row>
    <row r="354" spans="1:77" ht="18">
      <c r="A354" s="3" t="s">
        <v>2054</v>
      </c>
      <c r="B354" s="3" t="s">
        <v>30270</v>
      </c>
      <c r="C354" s="3" t="s">
        <v>32163</v>
      </c>
      <c r="D354" s="3"/>
      <c r="E354" s="3" t="s">
        <v>32164</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row>
    <row r="355" spans="1:77" ht="18">
      <c r="A355" s="3" t="s">
        <v>19955</v>
      </c>
      <c r="B355" s="3" t="s">
        <v>36306</v>
      </c>
      <c r="C355" s="3" t="s">
        <v>32163</v>
      </c>
      <c r="D355" s="3"/>
      <c r="E355" s="3" t="s">
        <v>37013</v>
      </c>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row>
    <row r="356" spans="1:77" ht="18">
      <c r="A356" s="3" t="s">
        <v>17941</v>
      </c>
      <c r="B356" s="3" t="s">
        <v>35231</v>
      </c>
      <c r="C356" s="3" t="s">
        <v>35295</v>
      </c>
      <c r="D356" s="3" t="s">
        <v>73</v>
      </c>
      <c r="E356" s="3" t="s">
        <v>35296</v>
      </c>
      <c r="F356" s="3" t="s">
        <v>23492</v>
      </c>
      <c r="G356" s="3" t="s">
        <v>35297</v>
      </c>
      <c r="H356" s="3" t="s">
        <v>35298</v>
      </c>
      <c r="I356" s="3" t="s">
        <v>35299</v>
      </c>
      <c r="J356" s="3"/>
      <c r="K356" s="3"/>
      <c r="L356" s="3" t="s">
        <v>35300</v>
      </c>
      <c r="M356" s="3" t="s">
        <v>35301</v>
      </c>
      <c r="N356" s="3" t="s">
        <v>35302</v>
      </c>
      <c r="O356" s="3" t="s">
        <v>35303</v>
      </c>
      <c r="P356" s="3"/>
      <c r="Q356" s="3"/>
      <c r="R356" s="3" t="s">
        <v>35304</v>
      </c>
      <c r="S356" s="3" t="s">
        <v>35305</v>
      </c>
      <c r="T356" s="3" t="s">
        <v>35306</v>
      </c>
      <c r="U356" s="3" t="s">
        <v>35307</v>
      </c>
      <c r="V356" s="3" t="s">
        <v>35308</v>
      </c>
      <c r="W356" s="3" t="s">
        <v>35309</v>
      </c>
      <c r="X356" s="3" t="s">
        <v>35310</v>
      </c>
      <c r="Y356" s="3" t="s">
        <v>35311</v>
      </c>
      <c r="Z356" s="3"/>
      <c r="AA356" s="3"/>
      <c r="AB356" s="3" t="s">
        <v>35312</v>
      </c>
      <c r="AC356" s="3" t="s">
        <v>35313</v>
      </c>
      <c r="AD356" s="3" t="s">
        <v>35314</v>
      </c>
      <c r="AE356" s="3" t="s">
        <v>35315</v>
      </c>
      <c r="AF356" s="3" t="s">
        <v>35316</v>
      </c>
      <c r="AG356" s="6">
        <v>164051</v>
      </c>
      <c r="AH356" s="3" t="s">
        <v>35317</v>
      </c>
      <c r="AI356" s="3" t="s">
        <v>35318</v>
      </c>
      <c r="AJ356" s="3" t="s">
        <v>35319</v>
      </c>
      <c r="AK356" s="3" t="s">
        <v>35320</v>
      </c>
      <c r="AL356" s="3" t="s">
        <v>35321</v>
      </c>
      <c r="AM356" s="3" t="s">
        <v>35322</v>
      </c>
      <c r="AN356" s="3" t="s">
        <v>35323</v>
      </c>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row>
    <row r="357" spans="1:77" ht="18">
      <c r="A357" s="3" t="s">
        <v>735</v>
      </c>
      <c r="B357" s="3" t="s">
        <v>22767</v>
      </c>
      <c r="C357" s="3" t="s">
        <v>24438</v>
      </c>
      <c r="D357" s="3"/>
      <c r="E357" s="3" t="s">
        <v>24439</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row>
    <row r="358" spans="1:77" ht="18">
      <c r="A358" s="3" t="s">
        <v>31087</v>
      </c>
      <c r="B358" s="3" t="s">
        <v>30903</v>
      </c>
      <c r="C358" s="3" t="s">
        <v>24438</v>
      </c>
      <c r="D358" s="3"/>
      <c r="E358" s="3" t="s">
        <v>4379</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row>
    <row r="359" spans="1:77" ht="18">
      <c r="A359" s="3" t="s">
        <v>33719</v>
      </c>
      <c r="B359" s="3" t="s">
        <v>33461</v>
      </c>
      <c r="C359" s="3" t="s">
        <v>24438</v>
      </c>
      <c r="D359" s="3"/>
      <c r="E359" s="3" t="s">
        <v>33720</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row>
    <row r="360" spans="1:77" ht="18">
      <c r="A360" s="3" t="s">
        <v>24639</v>
      </c>
      <c r="B360" s="3" t="s">
        <v>22945</v>
      </c>
      <c r="C360" s="3" t="s">
        <v>24640</v>
      </c>
      <c r="D360" s="3" t="s">
        <v>157</v>
      </c>
      <c r="E360" s="3" t="s">
        <v>24641</v>
      </c>
      <c r="F360" s="3" t="s">
        <v>24642</v>
      </c>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row>
    <row r="361" spans="1:77" ht="18">
      <c r="A361" s="3" t="s">
        <v>37949</v>
      </c>
      <c r="B361" s="3" t="s">
        <v>37932</v>
      </c>
      <c r="C361" s="3" t="s">
        <v>37950</v>
      </c>
      <c r="D361" s="3" t="s">
        <v>1442</v>
      </c>
      <c r="E361" s="3" t="s">
        <v>37951</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row>
    <row r="362" spans="1:77" ht="18">
      <c r="A362" s="3" t="s">
        <v>16289</v>
      </c>
      <c r="B362" s="3" t="s">
        <v>32331</v>
      </c>
      <c r="C362" s="3" t="s">
        <v>32337</v>
      </c>
      <c r="D362" s="3"/>
      <c r="E362" s="3" t="s">
        <v>32334</v>
      </c>
      <c r="F362" s="3" t="s">
        <v>32338</v>
      </c>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row>
    <row r="363" spans="1:77" ht="18">
      <c r="A363" s="3" t="s">
        <v>3116</v>
      </c>
      <c r="B363" s="3" t="s">
        <v>36454</v>
      </c>
      <c r="C363" s="3" t="s">
        <v>32337</v>
      </c>
      <c r="D363" s="3" t="s">
        <v>22</v>
      </c>
      <c r="E363" s="3" t="s">
        <v>38365</v>
      </c>
      <c r="F363" s="3" t="s">
        <v>38366</v>
      </c>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row>
    <row r="364" spans="1:77" ht="18">
      <c r="A364" s="3" t="s">
        <v>8449</v>
      </c>
      <c r="B364" s="3" t="s">
        <v>26177</v>
      </c>
      <c r="C364" s="3" t="s">
        <v>26273</v>
      </c>
      <c r="D364" s="3" t="s">
        <v>73</v>
      </c>
      <c r="E364" s="3" t="s">
        <v>26274</v>
      </c>
      <c r="F364" s="3" t="s">
        <v>26275</v>
      </c>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row>
    <row r="365" spans="1:77" ht="18">
      <c r="A365" s="3" t="s">
        <v>9699</v>
      </c>
      <c r="B365" s="3" t="s">
        <v>27189</v>
      </c>
      <c r="C365" s="3" t="s">
        <v>26273</v>
      </c>
      <c r="D365" s="3" t="s">
        <v>73</v>
      </c>
      <c r="E365" s="3" t="s">
        <v>27575</v>
      </c>
      <c r="F365" s="3" t="s">
        <v>26275</v>
      </c>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row>
    <row r="366" spans="1:77" ht="18">
      <c r="A366" s="3" t="s">
        <v>16287</v>
      </c>
      <c r="B366" s="3" t="s">
        <v>32331</v>
      </c>
      <c r="C366" s="3" t="s">
        <v>26273</v>
      </c>
      <c r="D366" s="3"/>
      <c r="E366" s="3" t="s">
        <v>32335</v>
      </c>
      <c r="F366" s="3" t="s">
        <v>32336</v>
      </c>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row>
    <row r="367" spans="1:77" ht="18">
      <c r="A367" s="3" t="s">
        <v>18445</v>
      </c>
      <c r="B367" s="3" t="s">
        <v>35736</v>
      </c>
      <c r="C367" s="3" t="s">
        <v>35753</v>
      </c>
      <c r="D367" s="3"/>
      <c r="E367" s="3" t="s">
        <v>35754</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row>
    <row r="368" spans="1:77" ht="18">
      <c r="A368" s="3" t="s">
        <v>32997</v>
      </c>
      <c r="B368" s="3" t="s">
        <v>32998</v>
      </c>
      <c r="C368" s="3" t="s">
        <v>32999</v>
      </c>
      <c r="D368" s="3"/>
      <c r="E368" s="3" t="s">
        <v>33000</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row>
    <row r="369" spans="1:77" ht="18">
      <c r="A369" s="3" t="s">
        <v>4626</v>
      </c>
      <c r="B369" s="3" t="s">
        <v>23139</v>
      </c>
      <c r="C369" s="3" t="s">
        <v>23143</v>
      </c>
      <c r="D369" s="3" t="s">
        <v>43</v>
      </c>
      <c r="E369" s="3" t="s">
        <v>3674</v>
      </c>
      <c r="F369" s="3" t="s">
        <v>23144</v>
      </c>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row>
    <row r="370" spans="1:77" ht="18">
      <c r="A370" s="3" t="s">
        <v>15256</v>
      </c>
      <c r="B370" s="3" t="s">
        <v>31665</v>
      </c>
      <c r="C370" s="3" t="s">
        <v>23143</v>
      </c>
      <c r="D370" s="3" t="s">
        <v>3093</v>
      </c>
      <c r="E370" s="3" t="s">
        <v>31666</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row>
    <row r="371" spans="1:77" ht="18">
      <c r="A371" s="3" t="s">
        <v>8806</v>
      </c>
      <c r="B371" s="3" t="s">
        <v>26505</v>
      </c>
      <c r="C371" s="3" t="s">
        <v>26633</v>
      </c>
      <c r="D371" s="3"/>
      <c r="E371" s="3" t="s">
        <v>26634</v>
      </c>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row>
    <row r="372" spans="1:77" ht="18">
      <c r="A372" s="3" t="s">
        <v>9148</v>
      </c>
      <c r="B372" s="3" t="s">
        <v>26505</v>
      </c>
      <c r="C372" s="3" t="s">
        <v>26633</v>
      </c>
      <c r="D372" s="3"/>
      <c r="E372" s="3" t="s">
        <v>26921</v>
      </c>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row>
    <row r="373" spans="1:77" ht="18">
      <c r="A373" s="3" t="s">
        <v>26965</v>
      </c>
      <c r="B373" s="3" t="s">
        <v>26505</v>
      </c>
      <c r="C373" s="3" t="s">
        <v>26633</v>
      </c>
      <c r="D373" s="3"/>
      <c r="E373" s="3" t="s">
        <v>26966</v>
      </c>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row>
    <row r="374" spans="1:77" ht="18">
      <c r="A374" s="3" t="s">
        <v>13531</v>
      </c>
      <c r="B374" s="3" t="s">
        <v>30564</v>
      </c>
      <c r="C374" s="3" t="s">
        <v>26633</v>
      </c>
      <c r="D374" s="3"/>
      <c r="E374" s="3" t="s">
        <v>30566</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row>
    <row r="375" spans="1:77" ht="18">
      <c r="A375" s="3" t="s">
        <v>13934</v>
      </c>
      <c r="B375" s="3" t="s">
        <v>30564</v>
      </c>
      <c r="C375" s="3" t="s">
        <v>26633</v>
      </c>
      <c r="D375" s="3"/>
      <c r="E375" s="3" t="s">
        <v>30806</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row>
    <row r="376" spans="1:77" ht="18">
      <c r="A376" s="3" t="s">
        <v>30820</v>
      </c>
      <c r="B376" s="3" t="s">
        <v>30564</v>
      </c>
      <c r="C376" s="3" t="s">
        <v>26633</v>
      </c>
      <c r="D376" s="3"/>
      <c r="E376" s="3" t="s">
        <v>30821</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row>
    <row r="377" spans="1:77" ht="18">
      <c r="A377" s="3" t="s">
        <v>30989</v>
      </c>
      <c r="B377" s="3" t="s">
        <v>30903</v>
      </c>
      <c r="C377" s="3" t="s">
        <v>30990</v>
      </c>
      <c r="D377" s="3"/>
      <c r="E377" s="3" t="s">
        <v>30991</v>
      </c>
      <c r="F377" s="3" t="s">
        <v>30992</v>
      </c>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row>
    <row r="378" spans="1:77" ht="18">
      <c r="A378" s="3" t="s">
        <v>33679</v>
      </c>
      <c r="B378" s="3" t="s">
        <v>33461</v>
      </c>
      <c r="C378" s="3" t="s">
        <v>33680</v>
      </c>
      <c r="D378" s="3"/>
      <c r="E378" s="3" t="s">
        <v>33681</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row>
    <row r="379" spans="1:77" ht="18">
      <c r="A379" s="3" t="s">
        <v>3113</v>
      </c>
      <c r="B379" s="3" t="s">
        <v>36454</v>
      </c>
      <c r="C379" s="3" t="s">
        <v>38319</v>
      </c>
      <c r="D379" s="3"/>
      <c r="E379" s="3" t="s">
        <v>38320</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row>
    <row r="380" spans="1:77" ht="18">
      <c r="A380" s="3" t="s">
        <v>10061</v>
      </c>
      <c r="B380" s="3" t="s">
        <v>28075</v>
      </c>
      <c r="C380" s="3" t="s">
        <v>28167</v>
      </c>
      <c r="D380" s="3" t="s">
        <v>5395</v>
      </c>
      <c r="E380" s="3" t="s">
        <v>28168</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row>
    <row r="381" spans="1:77" ht="18">
      <c r="A381" s="3" t="s">
        <v>19963</v>
      </c>
      <c r="B381" s="3" t="s">
        <v>36306</v>
      </c>
      <c r="C381" s="3" t="s">
        <v>37018</v>
      </c>
      <c r="D381" s="3" t="s">
        <v>37019</v>
      </c>
      <c r="E381" s="3" t="s">
        <v>37020</v>
      </c>
      <c r="F381" s="3" t="s">
        <v>37021</v>
      </c>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row>
    <row r="382" spans="1:77" ht="18">
      <c r="A382" s="3" t="s">
        <v>26217</v>
      </c>
      <c r="B382" s="3" t="s">
        <v>26218</v>
      </c>
      <c r="C382" s="3" t="s">
        <v>26219</v>
      </c>
      <c r="D382" s="3"/>
      <c r="E382" s="3" t="s">
        <v>26220</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row>
    <row r="383" spans="1:77" ht="18">
      <c r="A383" s="3" t="s">
        <v>12545</v>
      </c>
      <c r="B383" s="3" t="s">
        <v>30022</v>
      </c>
      <c r="C383" s="3" t="s">
        <v>26219</v>
      </c>
      <c r="D383" s="3" t="s">
        <v>30023</v>
      </c>
      <c r="E383" s="3" t="s">
        <v>7537</v>
      </c>
      <c r="F383" s="3" t="s">
        <v>30024</v>
      </c>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row>
    <row r="384" spans="1:77" ht="18">
      <c r="A384" s="3" t="s">
        <v>12601</v>
      </c>
      <c r="B384" s="3" t="s">
        <v>29992</v>
      </c>
      <c r="C384" s="3" t="s">
        <v>26219</v>
      </c>
      <c r="D384" s="3" t="s">
        <v>6029</v>
      </c>
      <c r="E384" s="3" t="s">
        <v>30065</v>
      </c>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row>
    <row r="385" spans="1:77" ht="18">
      <c r="A385" s="3" t="s">
        <v>13797</v>
      </c>
      <c r="B385" s="3" t="s">
        <v>30564</v>
      </c>
      <c r="C385" s="3" t="s">
        <v>26219</v>
      </c>
      <c r="D385" s="3"/>
      <c r="E385" s="3" t="s">
        <v>30720</v>
      </c>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row>
    <row r="386" spans="1:77" ht="18">
      <c r="A386" s="3" t="s">
        <v>17374</v>
      </c>
      <c r="B386" s="3" t="s">
        <v>33461</v>
      </c>
      <c r="C386" s="3" t="s">
        <v>26219</v>
      </c>
      <c r="D386" s="3"/>
      <c r="E386" s="3" t="s">
        <v>33650</v>
      </c>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row>
    <row r="387" spans="1:77" ht="18">
      <c r="A387" s="3" t="s">
        <v>33911</v>
      </c>
      <c r="B387" s="3" t="s">
        <v>33814</v>
      </c>
      <c r="C387" s="3" t="s">
        <v>26219</v>
      </c>
      <c r="D387" s="3"/>
      <c r="E387" s="3" t="s">
        <v>33912</v>
      </c>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row>
    <row r="388" spans="1:77" ht="18">
      <c r="A388" s="3" t="s">
        <v>1901</v>
      </c>
      <c r="B388" s="3" t="s">
        <v>30270</v>
      </c>
      <c r="C388" s="3" t="s">
        <v>31326</v>
      </c>
      <c r="D388" s="3" t="s">
        <v>31327</v>
      </c>
      <c r="E388" s="3" t="s">
        <v>31328</v>
      </c>
      <c r="F388" s="3" t="s">
        <v>31329</v>
      </c>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row>
    <row r="389" spans="1:77" ht="18">
      <c r="A389" s="3" t="s">
        <v>4933</v>
      </c>
      <c r="B389" s="3" t="s">
        <v>23054</v>
      </c>
      <c r="C389" s="3" t="s">
        <v>23414</v>
      </c>
      <c r="D389" s="3" t="s">
        <v>23415</v>
      </c>
      <c r="E389" s="3" t="s">
        <v>23385</v>
      </c>
      <c r="F389" s="3" t="s">
        <v>23416</v>
      </c>
      <c r="G389" s="3" t="s">
        <v>23417</v>
      </c>
      <c r="H389" s="3"/>
      <c r="I389" s="3"/>
      <c r="J389" s="3"/>
      <c r="K389" s="3"/>
      <c r="L389" s="3"/>
      <c r="M389" s="3" t="s">
        <v>23418</v>
      </c>
      <c r="N389" s="3" t="s">
        <v>23419</v>
      </c>
      <c r="O389" s="3"/>
      <c r="P389" s="3" t="s">
        <v>23420</v>
      </c>
      <c r="Q389" s="3"/>
      <c r="R389" s="3"/>
      <c r="S389" s="3"/>
      <c r="T389" s="3"/>
      <c r="U389" s="3" t="s">
        <v>23421</v>
      </c>
      <c r="V389" s="3" t="s">
        <v>23422</v>
      </c>
      <c r="W389" s="3"/>
      <c r="X389" s="3"/>
      <c r="Y389" s="3"/>
      <c r="Z389" s="3"/>
      <c r="AA389" s="3"/>
      <c r="AB389" s="3" t="s">
        <v>23423</v>
      </c>
      <c r="AC389" s="3" t="s">
        <v>23424</v>
      </c>
      <c r="AD389" s="3"/>
      <c r="AE389" s="3" t="s">
        <v>23425</v>
      </c>
      <c r="AF389" s="3" t="s">
        <v>23426</v>
      </c>
      <c r="AG389" s="3"/>
      <c r="AH389" s="3"/>
      <c r="AI389" s="3"/>
      <c r="AJ389" s="3"/>
      <c r="AK389" s="3"/>
      <c r="AL389" s="3"/>
      <c r="AM389" s="3" t="s">
        <v>23427</v>
      </c>
      <c r="AN389" s="3" t="s">
        <v>23428</v>
      </c>
      <c r="AO389" s="3"/>
      <c r="AP389" s="3"/>
      <c r="AQ389" s="3"/>
      <c r="AR389" s="3"/>
      <c r="AS389" s="3"/>
      <c r="AT389" s="3" t="s">
        <v>23429</v>
      </c>
      <c r="AU389" s="3"/>
      <c r="AV389" s="3" t="s">
        <v>23430</v>
      </c>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row>
    <row r="390" spans="1:77" ht="18">
      <c r="A390" s="3" t="s">
        <v>8849</v>
      </c>
      <c r="B390" s="3" t="s">
        <v>26505</v>
      </c>
      <c r="C390" s="3" t="s">
        <v>23414</v>
      </c>
      <c r="D390" s="3"/>
      <c r="E390" s="3" t="s">
        <v>26678</v>
      </c>
      <c r="F390" s="3" t="s">
        <v>26679</v>
      </c>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row>
    <row r="391" spans="1:77" ht="18">
      <c r="A391" s="3" t="s">
        <v>13897</v>
      </c>
      <c r="B391" s="3" t="s">
        <v>30564</v>
      </c>
      <c r="C391" s="3" t="s">
        <v>23414</v>
      </c>
      <c r="D391" s="3"/>
      <c r="E391" s="3" t="s">
        <v>30781</v>
      </c>
      <c r="F391" s="3" t="s">
        <v>4458</v>
      </c>
      <c r="G391" s="3" t="s">
        <v>30782</v>
      </c>
      <c r="H391" s="3" t="s">
        <v>30783</v>
      </c>
      <c r="I391" s="3" t="s">
        <v>30784</v>
      </c>
      <c r="J391" s="3" t="s">
        <v>30785</v>
      </c>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row>
    <row r="392" spans="1:77" ht="18">
      <c r="A392" s="3" t="s">
        <v>16082</v>
      </c>
      <c r="B392" s="3" t="s">
        <v>31998</v>
      </c>
      <c r="C392" s="3" t="s">
        <v>23414</v>
      </c>
      <c r="D392" s="3" t="s">
        <v>23415</v>
      </c>
      <c r="E392" s="3" t="s">
        <v>32178</v>
      </c>
      <c r="F392" s="3" t="s">
        <v>23416</v>
      </c>
      <c r="G392" s="3" t="s">
        <v>23417</v>
      </c>
      <c r="H392" s="3"/>
      <c r="I392" s="3"/>
      <c r="J392" s="3"/>
      <c r="K392" s="3"/>
      <c r="L392" s="3"/>
      <c r="M392" s="3" t="s">
        <v>23418</v>
      </c>
      <c r="N392" s="3" t="s">
        <v>23419</v>
      </c>
      <c r="O392" s="3"/>
      <c r="P392" s="3" t="s">
        <v>23420</v>
      </c>
      <c r="Q392" s="3"/>
      <c r="R392" s="3"/>
      <c r="S392" s="3"/>
      <c r="T392" s="3"/>
      <c r="U392" s="3" t="s">
        <v>23421</v>
      </c>
      <c r="V392" s="3" t="s">
        <v>23422</v>
      </c>
      <c r="W392" s="3"/>
      <c r="X392" s="3"/>
      <c r="Y392" s="3"/>
      <c r="Z392" s="3"/>
      <c r="AA392" s="3"/>
      <c r="AB392" s="3" t="s">
        <v>23423</v>
      </c>
      <c r="AC392" s="3" t="s">
        <v>23424</v>
      </c>
      <c r="AD392" s="3"/>
      <c r="AE392" s="3" t="s">
        <v>23425</v>
      </c>
      <c r="AF392" s="3" t="s">
        <v>23426</v>
      </c>
      <c r="AG392" s="3"/>
      <c r="AH392" s="3"/>
      <c r="AI392" s="3"/>
      <c r="AJ392" s="3"/>
      <c r="AK392" s="3"/>
      <c r="AL392" s="3"/>
      <c r="AM392" s="3" t="s">
        <v>23427</v>
      </c>
      <c r="AN392" s="3" t="s">
        <v>23428</v>
      </c>
      <c r="AO392" s="3"/>
      <c r="AP392" s="3"/>
      <c r="AQ392" s="3"/>
      <c r="AR392" s="3"/>
      <c r="AS392" s="3"/>
      <c r="AT392" s="3" t="s">
        <v>23429</v>
      </c>
      <c r="AU392" s="3"/>
      <c r="AV392" s="3" t="s">
        <v>23430</v>
      </c>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row>
    <row r="393" spans="1:77" ht="18">
      <c r="A393" s="3" t="s">
        <v>17489</v>
      </c>
      <c r="B393" s="3" t="s">
        <v>33814</v>
      </c>
      <c r="C393" s="3" t="s">
        <v>33921</v>
      </c>
      <c r="D393" s="3"/>
      <c r="E393" s="3" t="s">
        <v>33922</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row>
    <row r="394" spans="1:77" ht="18">
      <c r="A394" s="3" t="s">
        <v>7182</v>
      </c>
      <c r="B394" s="3" t="s">
        <v>23435</v>
      </c>
      <c r="C394" s="3" t="s">
        <v>25206</v>
      </c>
      <c r="D394" s="3"/>
      <c r="E394" s="3" t="s">
        <v>25073</v>
      </c>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row>
    <row r="395" spans="1:77" ht="18">
      <c r="A395" s="3" t="s">
        <v>4228</v>
      </c>
      <c r="B395" s="3" t="s">
        <v>22513</v>
      </c>
      <c r="C395" s="3" t="s">
        <v>22789</v>
      </c>
      <c r="D395" s="3"/>
      <c r="E395" s="3" t="s">
        <v>22790</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row>
    <row r="396" spans="1:77" ht="18">
      <c r="A396" s="3" t="s">
        <v>1952</v>
      </c>
      <c r="B396" s="3" t="s">
        <v>30270</v>
      </c>
      <c r="C396" s="3" t="s">
        <v>31607</v>
      </c>
      <c r="D396" s="3"/>
      <c r="E396" s="3" t="s">
        <v>31608</v>
      </c>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row>
    <row r="397" spans="1:77" ht="18">
      <c r="A397" s="3" t="s">
        <v>19944</v>
      </c>
      <c r="B397" s="3" t="s">
        <v>36306</v>
      </c>
      <c r="C397" s="3" t="s">
        <v>37005</v>
      </c>
      <c r="D397" s="3" t="s">
        <v>37006</v>
      </c>
      <c r="E397" s="3" t="s">
        <v>37007</v>
      </c>
      <c r="F397" s="3" t="s">
        <v>37008</v>
      </c>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row>
    <row r="398" spans="1:77" ht="18">
      <c r="A398" s="3" t="s">
        <v>1547</v>
      </c>
      <c r="B398" s="3" t="s">
        <v>27429</v>
      </c>
      <c r="C398" s="3" t="s">
        <v>29682</v>
      </c>
      <c r="D398" s="3"/>
      <c r="E398" s="3" t="s">
        <v>29683</v>
      </c>
      <c r="F398" s="3" t="s">
        <v>29684</v>
      </c>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row>
    <row r="399" spans="1:77" ht="18">
      <c r="A399" s="3" t="s">
        <v>13665</v>
      </c>
      <c r="B399" s="3" t="s">
        <v>30564</v>
      </c>
      <c r="C399" s="3" t="s">
        <v>29682</v>
      </c>
      <c r="D399" s="3"/>
      <c r="E399" s="3" t="s">
        <v>30656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row>
    <row r="400" spans="1:77" ht="18">
      <c r="A400" s="3" t="s">
        <v>34988</v>
      </c>
      <c r="B400" s="3" t="s">
        <v>34945</v>
      </c>
      <c r="C400" s="3" t="s">
        <v>29682</v>
      </c>
      <c r="D400" s="3" t="s">
        <v>22</v>
      </c>
      <c r="E400" s="3" t="s">
        <v>5849</v>
      </c>
      <c r="F400" s="3" t="s">
        <v>34989</v>
      </c>
      <c r="G400" s="3" t="s">
        <v>5851</v>
      </c>
      <c r="H400" s="3" t="s">
        <v>5852</v>
      </c>
      <c r="I400" s="3" t="s">
        <v>5853</v>
      </c>
      <c r="J400" s="3" t="s">
        <v>5854</v>
      </c>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row>
    <row r="401" spans="1:77" ht="18">
      <c r="A401" s="3" t="s">
        <v>8462</v>
      </c>
      <c r="B401" s="3" t="s">
        <v>26177</v>
      </c>
      <c r="C401" s="3" t="s">
        <v>26288</v>
      </c>
      <c r="D401" s="3"/>
      <c r="E401" s="3" t="s">
        <v>26289</v>
      </c>
      <c r="F401" s="3" t="s">
        <v>26290</v>
      </c>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row>
    <row r="402" spans="1:77" ht="18">
      <c r="A402" s="3" t="s">
        <v>3105</v>
      </c>
      <c r="B402" s="3" t="s">
        <v>36454</v>
      </c>
      <c r="C402" s="3" t="s">
        <v>26288</v>
      </c>
      <c r="D402" s="3"/>
      <c r="E402" s="3" t="s">
        <v>38089</v>
      </c>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row>
    <row r="403" spans="1:77" ht="18">
      <c r="A403" s="3" t="s">
        <v>13015</v>
      </c>
      <c r="B403" s="3" t="s">
        <v>30145</v>
      </c>
      <c r="C403" s="3" t="s">
        <v>30380</v>
      </c>
      <c r="D403" s="3"/>
      <c r="E403" s="3" t="s">
        <v>30381</v>
      </c>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row>
    <row r="404" spans="1:77" ht="18">
      <c r="A404" s="3" t="s">
        <v>16297</v>
      </c>
      <c r="B404" s="3" t="s">
        <v>32339</v>
      </c>
      <c r="C404" s="3" t="s">
        <v>30380</v>
      </c>
      <c r="D404" s="3"/>
      <c r="E404" s="3" t="s">
        <v>10817</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row>
    <row r="405" spans="1:77" ht="18">
      <c r="A405" s="3" t="s">
        <v>37059</v>
      </c>
      <c r="B405" s="3" t="s">
        <v>37060</v>
      </c>
      <c r="C405" s="3" t="s">
        <v>30380</v>
      </c>
      <c r="D405" s="3" t="s">
        <v>270</v>
      </c>
      <c r="E405" s="3" t="s">
        <v>37061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row>
    <row r="406" spans="1:77" ht="18">
      <c r="A406" s="3" t="s">
        <v>2179</v>
      </c>
      <c r="B406" s="3" t="s">
        <v>30210</v>
      </c>
      <c r="C406" s="3" t="s">
        <v>32769</v>
      </c>
      <c r="D406" s="3" t="s">
        <v>638</v>
      </c>
      <c r="E406" s="3" t="s">
        <v>32770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row>
    <row r="407" spans="1:77" ht="18">
      <c r="A407" s="3" t="s">
        <v>19947</v>
      </c>
      <c r="B407" s="3" t="s">
        <v>36306</v>
      </c>
      <c r="C407" s="3" t="s">
        <v>37011</v>
      </c>
      <c r="D407" s="3" t="s">
        <v>35462</v>
      </c>
      <c r="E407" s="3" t="s">
        <v>37012</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row>
    <row r="408" spans="1:77" ht="18">
      <c r="A408" s="3" t="s">
        <v>17362</v>
      </c>
      <c r="B408" s="3" t="s">
        <v>33461</v>
      </c>
      <c r="C408" s="3" t="s">
        <v>33631</v>
      </c>
      <c r="D408" s="3"/>
      <c r="E408" s="3" t="s">
        <v>33632</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row>
    <row r="409" spans="1:77" ht="18">
      <c r="A409" s="3" t="s">
        <v>9216</v>
      </c>
      <c r="B409" s="3" t="s">
        <v>26505</v>
      </c>
      <c r="C409" s="3" t="s">
        <v>26999</v>
      </c>
      <c r="D409" s="3"/>
      <c r="E409" s="3" t="s">
        <v>27000</v>
      </c>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row>
    <row r="410" spans="1:77" ht="18">
      <c r="A410" s="3" t="s">
        <v>9314</v>
      </c>
      <c r="B410" s="3" t="s">
        <v>26505</v>
      </c>
      <c r="C410" s="3" t="s">
        <v>26999</v>
      </c>
      <c r="D410" s="3"/>
      <c r="E410" s="3" t="s">
        <v>27077</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row>
    <row r="411" spans="1:77" ht="18">
      <c r="A411" s="3" t="s">
        <v>13706</v>
      </c>
      <c r="B411" s="3" t="s">
        <v>30564</v>
      </c>
      <c r="C411" s="3" t="s">
        <v>26999</v>
      </c>
      <c r="D411" s="3"/>
      <c r="E411" s="3" t="s">
        <v>30675</v>
      </c>
      <c r="F411" s="3" t="s">
        <v>30676</v>
      </c>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row>
    <row r="412" spans="1:77" ht="18">
      <c r="A412" s="3" t="s">
        <v>13731</v>
      </c>
      <c r="B412" s="3" t="s">
        <v>30564</v>
      </c>
      <c r="C412" s="3" t="s">
        <v>26999</v>
      </c>
      <c r="D412" s="3"/>
      <c r="E412" s="3" t="s">
        <v>30685</v>
      </c>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row>
    <row r="413" spans="1:77" ht="18">
      <c r="A413" s="3" t="s">
        <v>13843</v>
      </c>
      <c r="B413" s="3" t="s">
        <v>30564</v>
      </c>
      <c r="C413" s="3" t="s">
        <v>26999</v>
      </c>
      <c r="D413" s="3"/>
      <c r="E413" s="3" t="s">
        <v>30739</v>
      </c>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row>
    <row r="414" spans="1:77" ht="18">
      <c r="A414" s="3" t="s">
        <v>13857</v>
      </c>
      <c r="B414" s="3" t="s">
        <v>30564</v>
      </c>
      <c r="C414" s="3" t="s">
        <v>26999</v>
      </c>
      <c r="D414" s="3"/>
      <c r="E414" s="3" t="s">
        <v>30744</v>
      </c>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row>
    <row r="415" spans="1:77" ht="18">
      <c r="A415" s="3" t="s">
        <v>14684</v>
      </c>
      <c r="B415" s="3" t="s">
        <v>30903</v>
      </c>
      <c r="C415" s="3" t="s">
        <v>31341</v>
      </c>
      <c r="D415" s="3"/>
      <c r="E415" s="3" t="s">
        <v>31342</v>
      </c>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row>
    <row r="416" spans="1:77" ht="18">
      <c r="A416" s="3" t="s">
        <v>14547</v>
      </c>
      <c r="B416" s="3" t="s">
        <v>30903</v>
      </c>
      <c r="C416" s="3" t="s">
        <v>31258</v>
      </c>
      <c r="D416" s="3"/>
      <c r="E416" s="3" t="s">
        <v>31259</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row>
    <row r="417" spans="1:77" ht="18">
      <c r="A417" s="3" t="s">
        <v>3913</v>
      </c>
      <c r="B417" s="3" t="s">
        <v>22430</v>
      </c>
      <c r="C417" s="3" t="s">
        <v>22475</v>
      </c>
      <c r="D417" s="3"/>
      <c r="E417" s="3" t="s">
        <v>22476</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row>
    <row r="418" spans="1:77" ht="18">
      <c r="A418" s="3" t="s">
        <v>25211</v>
      </c>
      <c r="B418" s="3" t="s">
        <v>25212</v>
      </c>
      <c r="C418" s="3" t="s">
        <v>25213</v>
      </c>
      <c r="D418" s="3"/>
      <c r="E418" s="3" t="s">
        <v>25214</v>
      </c>
      <c r="F418" s="3" t="s">
        <v>25215</v>
      </c>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row>
    <row r="419" spans="1:77" ht="18">
      <c r="A419" s="3" t="s">
        <v>8392</v>
      </c>
      <c r="B419" s="3" t="s">
        <v>26177</v>
      </c>
      <c r="C419" s="3" t="s">
        <v>25213</v>
      </c>
      <c r="D419" s="3"/>
      <c r="E419" s="3" t="s">
        <v>26189</v>
      </c>
      <c r="F419" s="3" t="s">
        <v>26190</v>
      </c>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row>
    <row r="420" spans="1:77" ht="18">
      <c r="A420" s="3" t="s">
        <v>26530</v>
      </c>
      <c r="B420" s="3" t="s">
        <v>26505</v>
      </c>
      <c r="C420" s="3" t="s">
        <v>25213</v>
      </c>
      <c r="D420" s="3"/>
      <c r="E420" s="3" t="s">
        <v>26531</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row>
    <row r="421" spans="1:77" ht="18">
      <c r="A421" s="3" t="s">
        <v>14401</v>
      </c>
      <c r="B421" s="3" t="s">
        <v>30903</v>
      </c>
      <c r="C421" s="3" t="s">
        <v>25213</v>
      </c>
      <c r="D421" s="3"/>
      <c r="E421" s="3" t="s">
        <v>31173</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row>
    <row r="422" spans="1:77" ht="18">
      <c r="A422" s="3" t="s">
        <v>2067</v>
      </c>
      <c r="B422" s="3" t="s">
        <v>32241</v>
      </c>
      <c r="C422" s="3" t="s">
        <v>25213</v>
      </c>
      <c r="D422" s="3"/>
      <c r="E422" s="3" t="s">
        <v>32242</v>
      </c>
      <c r="F422" s="3" t="s">
        <v>32243</v>
      </c>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row>
    <row r="423" spans="1:77" ht="18">
      <c r="A423" s="3" t="s">
        <v>4935</v>
      </c>
      <c r="B423" s="3" t="s">
        <v>23054</v>
      </c>
      <c r="C423" s="3" t="s">
        <v>23431</v>
      </c>
      <c r="D423" s="3" t="s">
        <v>23432</v>
      </c>
      <c r="E423" s="3" t="s">
        <v>23433</v>
      </c>
      <c r="F423" s="3" t="s">
        <v>23434</v>
      </c>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row>
    <row r="424" spans="1:77" ht="18">
      <c r="A424" s="3" t="s">
        <v>1582</v>
      </c>
      <c r="B424" s="3" t="s">
        <v>27429</v>
      </c>
      <c r="C424" s="3" t="s">
        <v>29905</v>
      </c>
      <c r="D424" s="3"/>
      <c r="E424" s="3" t="s">
        <v>29906</v>
      </c>
      <c r="F424" s="3" t="s">
        <v>29907</v>
      </c>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row>
    <row r="425" spans="1:77" ht="18">
      <c r="A425" s="3" t="s">
        <v>14223</v>
      </c>
      <c r="B425" s="3" t="s">
        <v>30903</v>
      </c>
      <c r="C425" s="3" t="s">
        <v>29905</v>
      </c>
      <c r="D425" s="3"/>
      <c r="E425" s="3" t="s">
        <v>31081</v>
      </c>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row>
    <row r="426" spans="1:77" ht="18">
      <c r="A426" s="3" t="s">
        <v>7185</v>
      </c>
      <c r="B426" s="3" t="s">
        <v>23435</v>
      </c>
      <c r="C426" s="3" t="s">
        <v>25207</v>
      </c>
      <c r="D426" s="3"/>
      <c r="E426" s="3" t="s">
        <v>25073</v>
      </c>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row>
    <row r="427" spans="1:77" ht="18">
      <c r="A427" s="3" t="s">
        <v>30981</v>
      </c>
      <c r="B427" s="3" t="s">
        <v>30903</v>
      </c>
      <c r="C427" s="3" t="s">
        <v>30982</v>
      </c>
      <c r="D427" s="3"/>
      <c r="E427" s="3" t="s">
        <v>30983</v>
      </c>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row>
    <row r="428" spans="1:77" ht="18">
      <c r="A428" s="3" t="s">
        <v>11994</v>
      </c>
      <c r="B428" s="3" t="s">
        <v>29357</v>
      </c>
      <c r="C428" s="3" t="s">
        <v>29624</v>
      </c>
      <c r="D428" s="3" t="s">
        <v>38</v>
      </c>
      <c r="E428" s="3" t="s">
        <v>29625</v>
      </c>
      <c r="F428" s="3" t="s">
        <v>29626</v>
      </c>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row>
    <row r="429" spans="1:77" ht="18">
      <c r="A429" s="3" t="s">
        <v>28124</v>
      </c>
      <c r="B429" s="3" t="s">
        <v>28125</v>
      </c>
      <c r="C429" s="3" t="s">
        <v>28126</v>
      </c>
      <c r="D429" s="3"/>
      <c r="E429" s="3" t="s">
        <v>28127</v>
      </c>
      <c r="F429" s="3" t="s">
        <v>28128</v>
      </c>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row>
    <row r="430" spans="1:77" ht="18">
      <c r="A430" s="3" t="s">
        <v>15312</v>
      </c>
      <c r="B430" s="3" t="s">
        <v>31669</v>
      </c>
      <c r="C430" s="3" t="s">
        <v>28126</v>
      </c>
      <c r="D430" s="3" t="s">
        <v>6029</v>
      </c>
      <c r="E430" s="3" t="s">
        <v>31698</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row>
    <row r="431" spans="1:77" ht="18">
      <c r="A431" s="3" t="s">
        <v>15953</v>
      </c>
      <c r="B431" s="3" t="s">
        <v>31998</v>
      </c>
      <c r="C431" s="3" t="s">
        <v>28126</v>
      </c>
      <c r="D431" s="3"/>
      <c r="E431" s="3" t="s">
        <v>32091</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row>
    <row r="432" spans="1:77" ht="18">
      <c r="A432" s="3" t="s">
        <v>32538</v>
      </c>
      <c r="B432" s="3" t="s">
        <v>30210</v>
      </c>
      <c r="C432" s="3" t="s">
        <v>32539</v>
      </c>
      <c r="D432" s="3" t="s">
        <v>29092</v>
      </c>
      <c r="E432" s="3" t="s">
        <v>32540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row>
    <row r="433" spans="1:77" ht="18">
      <c r="A433" s="3" t="s">
        <v>19939</v>
      </c>
      <c r="B433" s="3" t="s">
        <v>36306</v>
      </c>
      <c r="C433" s="3" t="s">
        <v>37000</v>
      </c>
      <c r="D433" s="3"/>
      <c r="E433" s="3" t="s">
        <v>36748</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row>
    <row r="434" spans="1:77" ht="18">
      <c r="A434" s="3" t="s">
        <v>30860</v>
      </c>
      <c r="B434" s="3" t="s">
        <v>30861</v>
      </c>
      <c r="C434" s="3" t="s">
        <v>30862</v>
      </c>
      <c r="D434" s="3" t="s">
        <v>270</v>
      </c>
      <c r="E434" s="3" t="s">
        <v>30863</v>
      </c>
      <c r="F434" s="3" t="s">
        <v>30864</v>
      </c>
      <c r="G434" s="3" t="s">
        <v>30865</v>
      </c>
      <c r="H434" s="3" t="s">
        <v>30866</v>
      </c>
      <c r="I434" s="3" t="s">
        <v>30867</v>
      </c>
      <c r="J434" s="3" t="s">
        <v>30868</v>
      </c>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row>
    <row r="435" spans="1:77" ht="18">
      <c r="A435" s="3" t="s">
        <v>17352</v>
      </c>
      <c r="B435" s="3" t="s">
        <v>33461</v>
      </c>
      <c r="C435" s="3" t="s">
        <v>33610</v>
      </c>
      <c r="D435" s="3"/>
      <c r="E435" s="3" t="s">
        <v>33611</v>
      </c>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row>
    <row r="436" spans="1:77" ht="18">
      <c r="A436" s="3" t="s">
        <v>19942</v>
      </c>
      <c r="B436" s="3" t="s">
        <v>36306</v>
      </c>
      <c r="C436" s="3" t="s">
        <v>37003</v>
      </c>
      <c r="D436" s="3"/>
      <c r="E436" s="3" t="s">
        <v>37004</v>
      </c>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row>
    <row r="437" spans="1:77" ht="18">
      <c r="A437" s="3" t="s">
        <v>9040</v>
      </c>
      <c r="B437" s="3" t="s">
        <v>26505</v>
      </c>
      <c r="C437" s="3" t="s">
        <v>26835</v>
      </c>
      <c r="D437" s="3"/>
      <c r="E437" s="3" t="s">
        <v>26836</v>
      </c>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row>
    <row r="438" spans="1:77" ht="18">
      <c r="A438" s="3" t="s">
        <v>9263</v>
      </c>
      <c r="B438" s="3" t="s">
        <v>26505</v>
      </c>
      <c r="C438" s="3" t="s">
        <v>26835</v>
      </c>
      <c r="D438" s="3"/>
      <c r="E438" s="3" t="s">
        <v>26883</v>
      </c>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row>
    <row r="439" spans="1:77" ht="18">
      <c r="A439" s="3" t="s">
        <v>13940</v>
      </c>
      <c r="B439" s="3" t="s">
        <v>30564</v>
      </c>
      <c r="C439" s="3" t="s">
        <v>26835</v>
      </c>
      <c r="D439" s="3"/>
      <c r="E439" s="3" t="s">
        <v>30808</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row>
    <row r="440" spans="1:77" ht="18">
      <c r="A440" s="3" t="s">
        <v>3875</v>
      </c>
      <c r="B440" s="3" t="s">
        <v>22430</v>
      </c>
      <c r="C440" s="3" t="s">
        <v>22436</v>
      </c>
      <c r="D440" s="3"/>
      <c r="E440" s="3" t="s">
        <v>22437</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row>
    <row r="441" spans="1:77" ht="18">
      <c r="A441" s="3" t="s">
        <v>14829</v>
      </c>
      <c r="B441" s="3" t="s">
        <v>30903</v>
      </c>
      <c r="C441" s="3" t="s">
        <v>31431</v>
      </c>
      <c r="D441" s="3"/>
      <c r="E441" s="3" t="s">
        <v>25501</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row>
    <row r="442" spans="1:77" ht="18">
      <c r="A442" s="3" t="s">
        <v>4927</v>
      </c>
      <c r="B442" s="3" t="s">
        <v>23054</v>
      </c>
      <c r="C442" s="3" t="s">
        <v>23408</v>
      </c>
      <c r="D442" s="3"/>
      <c r="E442" s="3" t="s">
        <v>23409</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row>
    <row r="443" spans="1:77" ht="18">
      <c r="A443" s="3" t="s">
        <v>965</v>
      </c>
      <c r="B443" s="3" t="s">
        <v>22767</v>
      </c>
      <c r="C443" s="3" t="s">
        <v>23408</v>
      </c>
      <c r="D443" s="3"/>
      <c r="E443" s="3" t="s">
        <v>25868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row>
    <row r="444" spans="1:77" ht="18">
      <c r="A444" s="3" t="s">
        <v>30101</v>
      </c>
      <c r="B444" s="3" t="s">
        <v>30022</v>
      </c>
      <c r="C444" s="3" t="s">
        <v>23408</v>
      </c>
      <c r="D444" s="3"/>
      <c r="E444" s="3" t="s">
        <v>30102</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row>
    <row r="445" spans="1:77" ht="18">
      <c r="A445" s="3" t="s">
        <v>14678</v>
      </c>
      <c r="B445" s="3" t="s">
        <v>30903</v>
      </c>
      <c r="C445" s="3" t="s">
        <v>23408</v>
      </c>
      <c r="D445" s="3"/>
      <c r="E445" s="3" t="s">
        <v>31338</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row>
    <row r="446" spans="1:77" ht="18">
      <c r="A446" s="3" t="s">
        <v>8432</v>
      </c>
      <c r="B446" s="3" t="s">
        <v>26177</v>
      </c>
      <c r="C446" s="3" t="s">
        <v>26250</v>
      </c>
      <c r="D446" s="3" t="s">
        <v>56</v>
      </c>
      <c r="E446" s="3" t="s">
        <v>26251</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row>
    <row r="447" spans="1:77" ht="18">
      <c r="A447" s="3" t="s">
        <v>9978</v>
      </c>
      <c r="B447" s="3" t="s">
        <v>28075</v>
      </c>
      <c r="C447" s="3" t="s">
        <v>28081</v>
      </c>
      <c r="D447" s="3" t="s">
        <v>28082</v>
      </c>
      <c r="E447" s="3" t="s">
        <v>28083</v>
      </c>
      <c r="F447" s="3" t="s">
        <v>28084</v>
      </c>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row>
    <row r="448" spans="1:77" ht="18">
      <c r="A448" s="3" t="s">
        <v>20015</v>
      </c>
      <c r="B448" s="3" t="s">
        <v>37030</v>
      </c>
      <c r="C448" s="3" t="s">
        <v>28081</v>
      </c>
      <c r="D448" s="3"/>
      <c r="E448" s="3" t="s">
        <v>37041</v>
      </c>
      <c r="F448" s="3" t="s">
        <v>37042</v>
      </c>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row>
    <row r="449" spans="1:77" ht="18">
      <c r="A449" s="3" t="s">
        <v>37054</v>
      </c>
      <c r="B449" s="3" t="s">
        <v>37030</v>
      </c>
      <c r="C449" s="3" t="s">
        <v>28081</v>
      </c>
      <c r="D449" s="3"/>
      <c r="E449" s="3" t="s">
        <v>37055</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row>
    <row r="450" spans="1:77" ht="18">
      <c r="A450" s="3" t="s">
        <v>33112</v>
      </c>
      <c r="B450" s="3" t="s">
        <v>30210</v>
      </c>
      <c r="C450" s="3" t="s">
        <v>33113</v>
      </c>
      <c r="D450" s="3" t="s">
        <v>25582</v>
      </c>
      <c r="E450" s="3" t="s">
        <v>33114</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row>
    <row r="451" spans="1:77" ht="18">
      <c r="A451" s="3" t="s">
        <v>33859</v>
      </c>
      <c r="B451" s="3" t="s">
        <v>33814</v>
      </c>
      <c r="C451" s="3" t="s">
        <v>33113</v>
      </c>
      <c r="D451" s="3"/>
      <c r="E451" s="3" t="s">
        <v>33860</v>
      </c>
      <c r="F451" s="3" t="s">
        <v>33861</v>
      </c>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row>
    <row r="452" spans="1:77" ht="18">
      <c r="A452" s="3" t="s">
        <v>1201</v>
      </c>
      <c r="B452" s="3" t="s">
        <v>27429</v>
      </c>
      <c r="C452" s="3" t="s">
        <v>27562</v>
      </c>
      <c r="D452" s="3"/>
      <c r="E452" s="3" t="s">
        <v>27563</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row>
    <row r="453" spans="1:77" ht="18">
      <c r="A453" s="3" t="s">
        <v>17539</v>
      </c>
      <c r="B453" s="3" t="s">
        <v>33988</v>
      </c>
      <c r="C453" s="3" t="s">
        <v>27562</v>
      </c>
      <c r="D453" s="3" t="s">
        <v>34109</v>
      </c>
      <c r="E453" s="3" t="s">
        <v>34110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row>
    <row r="454" spans="1:77" ht="18">
      <c r="A454" s="3" t="s">
        <v>4029</v>
      </c>
      <c r="B454" s="3" t="s">
        <v>22513</v>
      </c>
      <c r="C454" s="3" t="s">
        <v>22582</v>
      </c>
      <c r="D454" s="3"/>
      <c r="E454" s="3" t="s">
        <v>22583</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row>
    <row r="455" spans="1:77" ht="18">
      <c r="A455" s="3" t="s">
        <v>29016</v>
      </c>
      <c r="B455" s="3" t="s">
        <v>27429</v>
      </c>
      <c r="C455" s="3" t="s">
        <v>22582</v>
      </c>
      <c r="D455" s="3"/>
      <c r="E455" s="3" t="s">
        <v>29017</v>
      </c>
      <c r="F455" s="3" t="s">
        <v>29018</v>
      </c>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row>
    <row r="456" spans="1:77" ht="18">
      <c r="A456" s="3" t="s">
        <v>30437</v>
      </c>
      <c r="B456" s="3" t="s">
        <v>30438</v>
      </c>
      <c r="C456" s="3" t="s">
        <v>22582</v>
      </c>
      <c r="D456" s="3" t="s">
        <v>270</v>
      </c>
      <c r="E456" s="3" t="s">
        <v>30439</v>
      </c>
      <c r="F456" s="3" t="s">
        <v>30440</v>
      </c>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row>
    <row r="457" spans="1:77" ht="18">
      <c r="A457" s="3" t="s">
        <v>26176</v>
      </c>
      <c r="B457" s="3" t="s">
        <v>26177</v>
      </c>
      <c r="C457" s="3" t="s">
        <v>26178</v>
      </c>
      <c r="D457" s="3" t="s">
        <v>8495</v>
      </c>
      <c r="E457" s="3" t="s">
        <v>26179</v>
      </c>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row>
    <row r="458" spans="1:77" ht="18">
      <c r="A458" s="3" t="s">
        <v>1649</v>
      </c>
      <c r="B458" s="3" t="s">
        <v>30270</v>
      </c>
      <c r="C458" s="3" t="s">
        <v>26178</v>
      </c>
      <c r="D458" s="3"/>
      <c r="E458" s="3" t="s">
        <v>30271</v>
      </c>
      <c r="F458" s="3" t="s">
        <v>30272</v>
      </c>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row>
    <row r="459" spans="1:77" ht="18">
      <c r="A459" s="3" t="s">
        <v>19973</v>
      </c>
      <c r="B459" s="3" t="s">
        <v>36306</v>
      </c>
      <c r="C459" s="3" t="s">
        <v>26178</v>
      </c>
      <c r="D459" s="3"/>
      <c r="E459" s="3" t="s">
        <v>37023</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row>
    <row r="460" spans="1:77" ht="18">
      <c r="A460" s="3" t="s">
        <v>4931</v>
      </c>
      <c r="B460" s="3" t="s">
        <v>23410</v>
      </c>
      <c r="C460" s="3" t="s">
        <v>23411</v>
      </c>
      <c r="D460" s="3" t="s">
        <v>270</v>
      </c>
      <c r="E460" s="3" t="s">
        <v>23412</v>
      </c>
      <c r="F460" s="3" t="s">
        <v>23413</v>
      </c>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row>
    <row r="461" spans="1:77" ht="18">
      <c r="A461" s="3" t="s">
        <v>33574</v>
      </c>
      <c r="B461" s="3" t="s">
        <v>33461</v>
      </c>
      <c r="C461" s="3" t="s">
        <v>23411</v>
      </c>
      <c r="D461" s="3"/>
      <c r="E461" s="3" t="s">
        <v>33575</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row>
    <row r="462" spans="1:77" ht="18">
      <c r="A462" s="3" t="s">
        <v>8955</v>
      </c>
      <c r="B462" s="3" t="s">
        <v>26505</v>
      </c>
      <c r="C462" s="3" t="s">
        <v>26754</v>
      </c>
      <c r="D462" s="3" t="s">
        <v>26755</v>
      </c>
      <c r="E462" s="3" t="s">
        <v>26756</v>
      </c>
      <c r="F462" s="3" t="s">
        <v>26757</v>
      </c>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row>
    <row r="463" spans="1:77" ht="18">
      <c r="A463" s="3" t="s">
        <v>37596</v>
      </c>
      <c r="B463" s="3" t="s">
        <v>36454</v>
      </c>
      <c r="C463" s="3" t="s">
        <v>26754</v>
      </c>
      <c r="D463" s="3"/>
      <c r="E463" s="3" t="s">
        <v>37597</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row>
    <row r="464" spans="1:77" ht="18">
      <c r="A464" s="3" t="s">
        <v>10515</v>
      </c>
      <c r="B464" s="3" t="s">
        <v>28622</v>
      </c>
      <c r="C464" s="3" t="s">
        <v>28625</v>
      </c>
      <c r="D464" s="3" t="s">
        <v>319</v>
      </c>
      <c r="E464" s="3" t="s">
        <v>320</v>
      </c>
      <c r="F464" s="3" t="s">
        <v>321</v>
      </c>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row>
    <row r="465" spans="1:77" ht="18">
      <c r="A465" s="3" t="s">
        <v>10130</v>
      </c>
      <c r="B465" s="3" t="s">
        <v>28245</v>
      </c>
      <c r="C465" s="3" t="s">
        <v>28246</v>
      </c>
      <c r="D465" s="3" t="s">
        <v>56</v>
      </c>
      <c r="E465" s="3" t="s">
        <v>28247</v>
      </c>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row>
    <row r="466" spans="1:77" ht="18">
      <c r="A466" s="3" t="s">
        <v>15430</v>
      </c>
      <c r="B466" s="3" t="s">
        <v>31669</v>
      </c>
      <c r="C466" s="3" t="s">
        <v>31763</v>
      </c>
      <c r="D466" s="3" t="s">
        <v>22505</v>
      </c>
      <c r="E466" s="3" t="s">
        <v>31764</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row>
    <row r="467" spans="1:77" ht="18">
      <c r="A467" s="3" t="s">
        <v>15246</v>
      </c>
      <c r="B467" s="3" t="s">
        <v>31619</v>
      </c>
      <c r="C467" s="3" t="s">
        <v>31653</v>
      </c>
      <c r="D467" s="3" t="s">
        <v>38</v>
      </c>
      <c r="E467" s="3" t="s">
        <v>31654</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row>
    <row r="468" spans="1:77" ht="18">
      <c r="A468" s="3" t="s">
        <v>12638</v>
      </c>
      <c r="B468" s="3" t="s">
        <v>30022</v>
      </c>
      <c r="C468" s="3" t="s">
        <v>30085</v>
      </c>
      <c r="D468" s="3"/>
      <c r="E468" s="3" t="s">
        <v>30086</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row>
    <row r="469" spans="1:77" ht="18">
      <c r="A469" s="3" t="s">
        <v>19946</v>
      </c>
      <c r="B469" s="3" t="s">
        <v>36306</v>
      </c>
      <c r="C469" s="3" t="s">
        <v>37009</v>
      </c>
      <c r="D469" s="3"/>
      <c r="E469" s="3" t="s">
        <v>37010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row>
    <row r="470" spans="1:77" ht="18">
      <c r="A470" s="3" t="s">
        <v>2022</v>
      </c>
      <c r="B470" s="3" t="s">
        <v>30270</v>
      </c>
      <c r="C470" s="3" t="s">
        <v>32012</v>
      </c>
      <c r="D470" s="3" t="s">
        <v>48</v>
      </c>
      <c r="E470" s="3" t="s">
        <v>32013</v>
      </c>
      <c r="F470" s="3" t="s">
        <v>32014</v>
      </c>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row>
    <row r="471" spans="1:77" ht="18">
      <c r="A471" s="3" t="s">
        <v>12333</v>
      </c>
      <c r="B471" s="3" t="s">
        <v>29357</v>
      </c>
      <c r="C471" s="3" t="s">
        <v>29893</v>
      </c>
      <c r="D471" s="3" t="s">
        <v>48</v>
      </c>
      <c r="E471" s="3" t="s">
        <v>29894</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row>
    <row r="472" spans="1:77" ht="18">
      <c r="A472" s="3" t="s">
        <v>12378</v>
      </c>
      <c r="B472" s="3" t="s">
        <v>29357</v>
      </c>
      <c r="C472" s="3" t="s">
        <v>29929</v>
      </c>
      <c r="D472" s="3" t="s">
        <v>48</v>
      </c>
      <c r="E472" s="3" t="s">
        <v>29930</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row>
    <row r="473" spans="1:77" ht="18">
      <c r="A473" s="3" t="s">
        <v>17484</v>
      </c>
      <c r="B473" s="3" t="s">
        <v>33814</v>
      </c>
      <c r="C473" s="3" t="s">
        <v>33909</v>
      </c>
      <c r="D473" s="3"/>
      <c r="E473" s="3" t="s">
        <v>33910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row>
    <row r="474" spans="1:77" ht="18">
      <c r="A474" s="3" t="s">
        <v>8763</v>
      </c>
      <c r="B474" s="3" t="s">
        <v>26505</v>
      </c>
      <c r="C474" s="3" t="s">
        <v>26580</v>
      </c>
      <c r="D474" s="3"/>
      <c r="E474" s="3" t="s">
        <v>26581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row>
    <row r="475" spans="1:77" ht="18">
      <c r="A475" s="3" t="s">
        <v>8905</v>
      </c>
      <c r="B475" s="3" t="s">
        <v>26505</v>
      </c>
      <c r="C475" s="3" t="s">
        <v>26580</v>
      </c>
      <c r="D475" s="3"/>
      <c r="E475" s="3" t="s">
        <v>26723</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row>
    <row r="476" spans="1:77" ht="18">
      <c r="A476" s="3" t="s">
        <v>13527</v>
      </c>
      <c r="B476" s="3" t="s">
        <v>30564</v>
      </c>
      <c r="C476" s="3" t="s">
        <v>26580</v>
      </c>
      <c r="D476" s="3"/>
      <c r="E476" s="3" t="s">
        <v>30565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row>
    <row r="477" spans="1:77" ht="18">
      <c r="A477" s="3" t="s">
        <v>13604</v>
      </c>
      <c r="B477" s="3" t="s">
        <v>30564</v>
      </c>
      <c r="C477" s="3" t="s">
        <v>26580</v>
      </c>
      <c r="D477" s="3"/>
      <c r="E477" s="3" t="s">
        <v>30609</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row>
    <row r="478" spans="1:77" ht="18">
      <c r="A478" s="3" t="s">
        <v>13904</v>
      </c>
      <c r="B478" s="3" t="s">
        <v>30564</v>
      </c>
      <c r="C478" s="3" t="s">
        <v>26580</v>
      </c>
      <c r="D478" s="3"/>
      <c r="E478" s="3" t="s">
        <v>30792</v>
      </c>
      <c r="F478" s="3" t="s">
        <v>30793</v>
      </c>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row>
    <row r="479" spans="1:77" ht="18">
      <c r="A479" s="3" t="s">
        <v>17659</v>
      </c>
      <c r="B479" s="3" t="s">
        <v>33988</v>
      </c>
      <c r="C479" s="3" t="s">
        <v>34629</v>
      </c>
      <c r="D479" s="3"/>
      <c r="E479" s="3" t="s">
        <v>34630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row>
    <row r="480" spans="1:77" ht="18">
      <c r="A480" s="3" t="s">
        <v>4154</v>
      </c>
      <c r="B480" s="3" t="s">
        <v>22513</v>
      </c>
      <c r="C480" s="3" t="s">
        <v>22705</v>
      </c>
      <c r="D480" s="3"/>
      <c r="E480" s="3" t="s">
        <v>22706</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row>
    <row r="481" spans="1:77" ht="18">
      <c r="A481" s="3" t="s">
        <v>10182</v>
      </c>
      <c r="B481" s="3" t="s">
        <v>28075</v>
      </c>
      <c r="C481" s="3" t="s">
        <v>22705</v>
      </c>
      <c r="D481" s="3"/>
      <c r="E481" s="3" t="s">
        <v>28293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row>
    <row r="482" spans="1:77" ht="18">
      <c r="A482" s="3" t="s">
        <v>30971</v>
      </c>
      <c r="B482" s="3" t="s">
        <v>30903</v>
      </c>
      <c r="C482" s="3" t="s">
        <v>22705</v>
      </c>
      <c r="D482" s="3"/>
      <c r="E482" s="3" t="s">
        <v>30972</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row>
    <row r="483" spans="1:77" ht="18">
      <c r="A483" s="3" t="s">
        <v>3921</v>
      </c>
      <c r="B483" s="3" t="s">
        <v>22430</v>
      </c>
      <c r="C483" s="3" t="s">
        <v>22481</v>
      </c>
      <c r="D483" s="3"/>
      <c r="E483" s="3" t="s">
        <v>22482</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row>
    <row r="484" spans="1:77" ht="18">
      <c r="A484" s="3" t="s">
        <v>8897</v>
      </c>
      <c r="B484" s="3" t="s">
        <v>26505</v>
      </c>
      <c r="C484" s="3" t="s">
        <v>26718</v>
      </c>
      <c r="D484" s="3"/>
      <c r="E484" s="3" t="s">
        <v>26719</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row>
    <row r="485" spans="1:77" ht="18">
      <c r="A485" s="3" t="s">
        <v>28319</v>
      </c>
      <c r="B485" s="3" t="s">
        <v>28125</v>
      </c>
      <c r="C485" s="3" t="s">
        <v>26718</v>
      </c>
      <c r="D485" s="3"/>
      <c r="E485" s="3" t="s">
        <v>2929</v>
      </c>
      <c r="F485" s="3" t="s">
        <v>28320</v>
      </c>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row>
    <row r="486" spans="1:77" ht="18">
      <c r="A486" s="3" t="s">
        <v>10040</v>
      </c>
      <c r="B486" s="3" t="s">
        <v>28075</v>
      </c>
      <c r="C486" s="3" t="s">
        <v>28144</v>
      </c>
      <c r="D486" s="3" t="s">
        <v>26006</v>
      </c>
      <c r="E486" s="3" t="s">
        <v>28145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row>
    <row r="487" spans="1:77" ht="18">
      <c r="A487" s="3" t="s">
        <v>1980</v>
      </c>
      <c r="B487" s="3" t="s">
        <v>30270</v>
      </c>
      <c r="C487" s="3" t="s">
        <v>31757</v>
      </c>
      <c r="D487" s="3" t="s">
        <v>26006</v>
      </c>
      <c r="E487" s="3" t="s">
        <v>28145</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row>
    <row r="488" spans="1:77" ht="18">
      <c r="A488" s="3" t="s">
        <v>30902</v>
      </c>
      <c r="B488" s="3" t="s">
        <v>30903</v>
      </c>
      <c r="C488" s="3" t="s">
        <v>30904</v>
      </c>
      <c r="D488" s="3"/>
      <c r="E488" s="3" t="s">
        <v>30905</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row>
    <row r="489" spans="1:77" ht="18">
      <c r="A489" s="3" t="s">
        <v>15598</v>
      </c>
      <c r="B489" s="3" t="s">
        <v>31774</v>
      </c>
      <c r="C489" s="3" t="s">
        <v>31854</v>
      </c>
      <c r="D489" s="3"/>
      <c r="E489" s="3" t="s">
        <v>31855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row>
    <row r="490" spans="1:77" ht="18">
      <c r="A490" s="3" t="s">
        <v>2934</v>
      </c>
      <c r="B490" s="3" t="s">
        <v>36454</v>
      </c>
      <c r="C490" s="3" t="s">
        <v>31854</v>
      </c>
      <c r="D490" s="3"/>
      <c r="E490" s="3" t="s">
        <v>37132</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row>
    <row r="491" spans="1:77" ht="18">
      <c r="A491" s="3" t="s">
        <v>4905</v>
      </c>
      <c r="B491" s="3" t="s">
        <v>23054</v>
      </c>
      <c r="C491" s="3" t="s">
        <v>23384</v>
      </c>
      <c r="D491" s="3" t="s">
        <v>113</v>
      </c>
      <c r="E491" s="3" t="s">
        <v>23385</v>
      </c>
      <c r="F491" s="3" t="s">
        <v>9318</v>
      </c>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row>
    <row r="492" spans="1:77" ht="18">
      <c r="A492" s="3" t="s">
        <v>10078</v>
      </c>
      <c r="B492" s="3" t="s">
        <v>28190</v>
      </c>
      <c r="C492" s="3" t="s">
        <v>23384</v>
      </c>
      <c r="D492" s="3" t="s">
        <v>28191</v>
      </c>
      <c r="E492" s="3" t="s">
        <v>28192</v>
      </c>
      <c r="F492" s="3" t="s">
        <v>28193</v>
      </c>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row>
    <row r="493" spans="1:77" ht="18">
      <c r="A493" s="3" t="s">
        <v>15007</v>
      </c>
      <c r="B493" s="3" t="s">
        <v>30903</v>
      </c>
      <c r="C493" s="3" t="s">
        <v>23384</v>
      </c>
      <c r="D493" s="3"/>
      <c r="E493" s="3" t="s">
        <v>31533</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row>
    <row r="494" spans="1:77" ht="18">
      <c r="A494" s="3" t="s">
        <v>35200</v>
      </c>
      <c r="B494" s="3" t="s">
        <v>34945</v>
      </c>
      <c r="C494" s="3" t="s">
        <v>23384</v>
      </c>
      <c r="D494" s="3" t="s">
        <v>219</v>
      </c>
      <c r="E494" s="3" t="s">
        <v>35201</v>
      </c>
      <c r="F494" s="3" t="s">
        <v>35202</v>
      </c>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row>
    <row r="495" spans="1:77" ht="18">
      <c r="A495" s="3" t="s">
        <v>1448</v>
      </c>
      <c r="B495" s="3" t="s">
        <v>27429</v>
      </c>
      <c r="C495" s="3" t="s">
        <v>29217</v>
      </c>
      <c r="D495" s="3" t="s">
        <v>29218</v>
      </c>
      <c r="E495" s="3" t="s">
        <v>29219</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row>
    <row r="496" spans="1:77" ht="18">
      <c r="A496" s="3" t="s">
        <v>14882</v>
      </c>
      <c r="B496" s="3" t="s">
        <v>30903</v>
      </c>
      <c r="C496" s="3" t="s">
        <v>29217</v>
      </c>
      <c r="D496" s="3"/>
      <c r="E496" s="3" t="s">
        <v>5261</v>
      </c>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row>
    <row r="497" spans="1:77" ht="18">
      <c r="A497" s="3" t="s">
        <v>17799</v>
      </c>
      <c r="B497" s="3" t="s">
        <v>34945</v>
      </c>
      <c r="C497" s="3" t="s">
        <v>29217</v>
      </c>
      <c r="D497" s="3" t="s">
        <v>3093</v>
      </c>
      <c r="E497" s="3" t="s">
        <v>35154</v>
      </c>
      <c r="F497" s="3" t="s">
        <v>35155</v>
      </c>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row>
    <row r="498" spans="1:77" ht="18">
      <c r="A498" s="3" t="s">
        <v>9002</v>
      </c>
      <c r="B498" s="3" t="s">
        <v>26505</v>
      </c>
      <c r="C498" s="3" t="s">
        <v>26797</v>
      </c>
      <c r="D498" s="3" t="s">
        <v>26798</v>
      </c>
      <c r="E498" s="3" t="s">
        <v>26799</v>
      </c>
      <c r="F498" s="3" t="s">
        <v>26800</v>
      </c>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row>
    <row r="499" spans="1:77" ht="18">
      <c r="A499" s="3" t="s">
        <v>16021</v>
      </c>
      <c r="B499" s="3" t="s">
        <v>31998</v>
      </c>
      <c r="C499" s="3" t="s">
        <v>26797</v>
      </c>
      <c r="D499" s="3" t="s">
        <v>2072</v>
      </c>
      <c r="E499" s="3" t="s">
        <v>32126</v>
      </c>
      <c r="F499" s="3" t="s">
        <v>32127</v>
      </c>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row>
    <row r="500" spans="1:77" ht="18">
      <c r="A500" s="3" t="s">
        <v>16284</v>
      </c>
      <c r="B500" s="3" t="s">
        <v>32331</v>
      </c>
      <c r="C500" s="3" t="s">
        <v>26797</v>
      </c>
      <c r="D500" s="3" t="s">
        <v>157</v>
      </c>
      <c r="E500" s="3" t="s">
        <v>32334</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row>
    <row r="501" spans="1:77" ht="18">
      <c r="A501" s="3" t="s">
        <v>9101</v>
      </c>
      <c r="B501" s="3" t="s">
        <v>26505</v>
      </c>
      <c r="C501" s="3" t="s">
        <v>26876</v>
      </c>
      <c r="D501" s="3"/>
      <c r="E501" s="3" t="s">
        <v>26877</v>
      </c>
      <c r="F501" s="3" t="s">
        <v>26878</v>
      </c>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row>
    <row r="502" spans="1:77" ht="18">
      <c r="A502" s="3" t="s">
        <v>32933</v>
      </c>
      <c r="B502" s="3" t="s">
        <v>32929</v>
      </c>
      <c r="C502" s="3" t="s">
        <v>26876</v>
      </c>
      <c r="D502" s="3"/>
      <c r="E502" s="3" t="s">
        <v>32934</v>
      </c>
      <c r="F502" s="3" t="s">
        <v>32935</v>
      </c>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row>
    <row r="503" spans="1:77" ht="18">
      <c r="A503" s="3" t="s">
        <v>15231</v>
      </c>
      <c r="B503" s="3" t="s">
        <v>31619</v>
      </c>
      <c r="C503" s="3" t="s">
        <v>31648</v>
      </c>
      <c r="D503" s="3"/>
      <c r="E503" s="3" t="s">
        <v>31649</v>
      </c>
      <c r="F503" s="3" t="s">
        <v>31650</v>
      </c>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row>
    <row r="504" spans="1:77" ht="18">
      <c r="A504" s="3" t="s">
        <v>39736</v>
      </c>
      <c r="B504" s="3" t="s">
        <v>39729</v>
      </c>
      <c r="C504" s="3" t="s">
        <v>31648</v>
      </c>
      <c r="D504" s="3"/>
      <c r="E504" s="3" t="s">
        <v>39737</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row>
    <row r="505" spans="1:77" ht="18">
      <c r="A505" s="3" t="s">
        <v>4224</v>
      </c>
      <c r="B505" s="3" t="s">
        <v>22513</v>
      </c>
      <c r="C505" s="3" t="s">
        <v>22787</v>
      </c>
      <c r="D505" s="3"/>
      <c r="E505" s="3" t="s">
        <v>22671</v>
      </c>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row>
    <row r="506" spans="1:77" ht="18">
      <c r="A506" s="3" t="s">
        <v>8492</v>
      </c>
      <c r="B506" s="3" t="s">
        <v>26177</v>
      </c>
      <c r="C506" s="3" t="s">
        <v>22787</v>
      </c>
      <c r="D506" s="3"/>
      <c r="E506" s="3" t="s">
        <v>26320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row>
    <row r="507" spans="1:77" ht="18">
      <c r="A507" s="3" t="s">
        <v>8798</v>
      </c>
      <c r="B507" s="3" t="s">
        <v>26565</v>
      </c>
      <c r="C507" s="3" t="s">
        <v>22787</v>
      </c>
      <c r="D507" s="3" t="s">
        <v>270</v>
      </c>
      <c r="E507" s="3" t="s">
        <v>26626</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row>
    <row r="508" spans="1:77" ht="18">
      <c r="A508" s="3" t="s">
        <v>39299</v>
      </c>
      <c r="B508" s="3" t="s">
        <v>38999</v>
      </c>
      <c r="C508" s="3" t="s">
        <v>22787</v>
      </c>
      <c r="D508" s="3"/>
      <c r="E508" s="3" t="s">
        <v>39300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row>
    <row r="509" spans="1:77" ht="18">
      <c r="A509" s="3" t="s">
        <v>15842</v>
      </c>
      <c r="B509" s="3" t="s">
        <v>31998</v>
      </c>
      <c r="C509" s="3" t="s">
        <v>32020</v>
      </c>
      <c r="D509" s="3"/>
      <c r="E509" s="3" t="s">
        <v>32021</v>
      </c>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row>
    <row r="510" spans="1:77" ht="18">
      <c r="A510" s="3" t="s">
        <v>16630</v>
      </c>
      <c r="B510" s="3" t="s">
        <v>32339</v>
      </c>
      <c r="C510" s="3" t="s">
        <v>32557</v>
      </c>
      <c r="D510" s="3" t="s">
        <v>38</v>
      </c>
      <c r="E510" s="3" t="s">
        <v>32558</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row>
    <row r="511" spans="1:77" ht="18">
      <c r="A511" s="3" t="s">
        <v>9179</v>
      </c>
      <c r="B511" s="3" t="s">
        <v>26505</v>
      </c>
      <c r="C511" s="3" t="s">
        <v>26958</v>
      </c>
      <c r="D511" s="3"/>
      <c r="E511" s="3" t="s">
        <v>26959</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row>
    <row r="512" spans="1:77" ht="18">
      <c r="A512" s="3" t="s">
        <v>13633</v>
      </c>
      <c r="B512" s="3" t="s">
        <v>30564</v>
      </c>
      <c r="C512" s="3" t="s">
        <v>26958</v>
      </c>
      <c r="D512" s="3"/>
      <c r="E512" s="3" t="s">
        <v>30630</v>
      </c>
      <c r="F512" s="3" t="s">
        <v>30631</v>
      </c>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row>
    <row r="513" spans="1:77" ht="18">
      <c r="A513" s="3" t="s">
        <v>15699</v>
      </c>
      <c r="B513" s="3" t="s">
        <v>31873</v>
      </c>
      <c r="C513" s="3" t="s">
        <v>31918</v>
      </c>
      <c r="D513" s="3" t="s">
        <v>31883</v>
      </c>
      <c r="E513" s="3" t="s">
        <v>31919</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row>
    <row r="514" spans="1:77" ht="18">
      <c r="A514" s="3" t="s">
        <v>14736</v>
      </c>
      <c r="B514" s="3" t="s">
        <v>30903</v>
      </c>
      <c r="C514" s="3" t="s">
        <v>31376</v>
      </c>
      <c r="D514" s="3"/>
      <c r="E514" s="3" t="s">
        <v>31377</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row>
    <row r="515" spans="1:77" ht="18">
      <c r="A515" s="3" t="s">
        <v>1830</v>
      </c>
      <c r="B515" s="3" t="s">
        <v>30270</v>
      </c>
      <c r="C515" s="3" t="s">
        <v>30947</v>
      </c>
      <c r="D515" s="3" t="s">
        <v>30948</v>
      </c>
      <c r="E515" s="3" t="s">
        <v>30949</v>
      </c>
      <c r="F515" s="3" t="s">
        <v>30950</v>
      </c>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row>
    <row r="516" spans="1:77" ht="18">
      <c r="A516" s="3" t="s">
        <v>15294</v>
      </c>
      <c r="B516" s="3" t="s">
        <v>31669</v>
      </c>
      <c r="C516" s="3" t="s">
        <v>31682</v>
      </c>
      <c r="D516" s="3"/>
      <c r="E516" s="3" t="s">
        <v>31683</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row>
    <row r="517" spans="1:77" ht="18">
      <c r="A517" s="3" t="s">
        <v>20099</v>
      </c>
      <c r="B517" s="3" t="s">
        <v>37030</v>
      </c>
      <c r="C517" s="3" t="s">
        <v>37106</v>
      </c>
      <c r="D517" s="3"/>
      <c r="E517" s="3" t="s">
        <v>37107</v>
      </c>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row>
    <row r="518" spans="1:77" ht="18">
      <c r="A518" s="3" t="s">
        <v>4141</v>
      </c>
      <c r="B518" s="3" t="s">
        <v>22513</v>
      </c>
      <c r="C518" s="3" t="s">
        <v>22692</v>
      </c>
      <c r="D518" s="3"/>
      <c r="E518" s="3" t="s">
        <v>22693</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row>
    <row r="519" spans="1:77" ht="18">
      <c r="A519" s="3" t="s">
        <v>28900</v>
      </c>
      <c r="B519" s="3" t="s">
        <v>27429</v>
      </c>
      <c r="C519" s="3" t="s">
        <v>22692</v>
      </c>
      <c r="D519" s="3"/>
      <c r="E519" s="3" t="s">
        <v>28901</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row>
    <row r="520" spans="1:77" ht="18">
      <c r="A520" s="3" t="s">
        <v>14596</v>
      </c>
      <c r="B520" s="3" t="s">
        <v>30903</v>
      </c>
      <c r="C520" s="3" t="s">
        <v>22692</v>
      </c>
      <c r="D520" s="3"/>
      <c r="E520" s="3" t="s">
        <v>31286</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row>
    <row r="521" spans="1:77" ht="18">
      <c r="A521" s="3" t="s">
        <v>2849</v>
      </c>
      <c r="B521" s="3" t="s">
        <v>36454</v>
      </c>
      <c r="C521" s="3" t="s">
        <v>22692</v>
      </c>
      <c r="D521" s="3"/>
      <c r="E521" s="3" t="s">
        <v>36770</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row>
    <row r="522" spans="1:77" ht="18">
      <c r="A522" s="3" t="s">
        <v>15934</v>
      </c>
      <c r="B522" s="3" t="s">
        <v>31998</v>
      </c>
      <c r="C522" s="3" t="s">
        <v>32078</v>
      </c>
      <c r="D522" s="3" t="s">
        <v>32079</v>
      </c>
      <c r="E522" s="3" t="s">
        <v>32080</v>
      </c>
      <c r="F522" s="3" t="s">
        <v>32081</v>
      </c>
      <c r="G522" s="3" t="s">
        <v>32082</v>
      </c>
      <c r="H522" s="3" t="s">
        <v>32083</v>
      </c>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row>
    <row r="523" spans="1:77" ht="18">
      <c r="A523" s="3" t="s">
        <v>2196</v>
      </c>
      <c r="B523" s="3" t="s">
        <v>30270</v>
      </c>
      <c r="C523" s="3" t="s">
        <v>32078</v>
      </c>
      <c r="D523" s="3"/>
      <c r="E523" s="3" t="s">
        <v>4912</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row>
    <row r="524" spans="1:77" ht="18">
      <c r="A524" s="3" t="s">
        <v>17332</v>
      </c>
      <c r="B524" s="3" t="s">
        <v>33461</v>
      </c>
      <c r="C524" s="3" t="s">
        <v>32078</v>
      </c>
      <c r="D524" s="3"/>
      <c r="E524" s="3" t="s">
        <v>33558</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row>
    <row r="525" spans="1:77" ht="18">
      <c r="A525" s="3" t="s">
        <v>38645</v>
      </c>
      <c r="B525" s="3" t="s">
        <v>37993</v>
      </c>
      <c r="C525" s="3" t="s">
        <v>32078</v>
      </c>
      <c r="D525" s="3" t="s">
        <v>270</v>
      </c>
      <c r="E525" s="3" t="s">
        <v>38646</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row>
    <row r="526" spans="1:77" ht="18">
      <c r="A526" s="3" t="s">
        <v>4919</v>
      </c>
      <c r="B526" s="3" t="s">
        <v>23397</v>
      </c>
      <c r="C526" s="3" t="s">
        <v>23398</v>
      </c>
      <c r="D526" s="3" t="s">
        <v>23399</v>
      </c>
      <c r="E526" s="3" t="s">
        <v>23400</v>
      </c>
      <c r="F526" s="3" t="s">
        <v>23401</v>
      </c>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row>
    <row r="527" spans="1:77" ht="18">
      <c r="A527" s="3" t="s">
        <v>39605</v>
      </c>
      <c r="B527" s="3" t="s">
        <v>39563</v>
      </c>
      <c r="C527" s="3" t="s">
        <v>23398</v>
      </c>
      <c r="D527" s="3" t="s">
        <v>2</v>
      </c>
      <c r="E527" s="3" t="s">
        <v>39606</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row>
    <row r="528" spans="1:77" ht="18">
      <c r="A528" s="3" t="s">
        <v>39668</v>
      </c>
      <c r="B528" s="3" t="s">
        <v>39563</v>
      </c>
      <c r="C528" s="3" t="s">
        <v>23398</v>
      </c>
      <c r="D528" s="3" t="s">
        <v>23399</v>
      </c>
      <c r="E528" s="3" t="s">
        <v>39669</v>
      </c>
      <c r="F528" s="3" t="s">
        <v>23401</v>
      </c>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row>
    <row r="529" spans="1:77" ht="18">
      <c r="A529" s="3" t="s">
        <v>4170</v>
      </c>
      <c r="B529" s="3" t="s">
        <v>22513</v>
      </c>
      <c r="C529" s="3" t="s">
        <v>22724</v>
      </c>
      <c r="D529" s="3"/>
      <c r="E529" s="3" t="s">
        <v>22725</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row>
    <row r="530" spans="1:77" ht="18">
      <c r="A530" s="3" t="s">
        <v>14461</v>
      </c>
      <c r="B530" s="3" t="s">
        <v>30903</v>
      </c>
      <c r="C530" s="3" t="s">
        <v>22724</v>
      </c>
      <c r="D530" s="3"/>
      <c r="E530" s="3" t="s">
        <v>31206</v>
      </c>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row>
    <row r="531" spans="1:77" ht="18">
      <c r="A531" s="3" t="s">
        <v>30105</v>
      </c>
      <c r="B531" s="3" t="s">
        <v>30106</v>
      </c>
      <c r="C531" s="3" t="s">
        <v>30107</v>
      </c>
      <c r="D531" s="3"/>
      <c r="E531" s="3" t="s">
        <v>30108</v>
      </c>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row>
    <row r="532" spans="1:77" ht="18">
      <c r="A532" s="3" t="s">
        <v>7188</v>
      </c>
      <c r="B532" s="3" t="s">
        <v>25208</v>
      </c>
      <c r="C532" s="3" t="s">
        <v>25209</v>
      </c>
      <c r="D532" s="3"/>
      <c r="E532" s="3" t="s">
        <v>1220</v>
      </c>
      <c r="F532" s="3" t="s">
        <v>25210</v>
      </c>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row>
    <row r="533" spans="1:77" ht="18">
      <c r="A533" s="3" t="s">
        <v>15301</v>
      </c>
      <c r="B533" s="3" t="s">
        <v>31669</v>
      </c>
      <c r="C533" s="3" t="s">
        <v>31685</v>
      </c>
      <c r="D533" s="3"/>
      <c r="E533" s="3" t="s">
        <v>31686</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row>
    <row r="534" spans="1:77" ht="18">
      <c r="A534" s="3" t="s">
        <v>34825</v>
      </c>
      <c r="B534" s="3" t="s">
        <v>33988</v>
      </c>
      <c r="C534" s="3" t="s">
        <v>31685</v>
      </c>
      <c r="D534" s="3"/>
      <c r="E534" s="3" t="s">
        <v>34826</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row>
    <row r="535" spans="1:77" ht="18">
      <c r="A535" s="3" t="s">
        <v>4101</v>
      </c>
      <c r="B535" s="3" t="s">
        <v>22513</v>
      </c>
      <c r="C535" s="3" t="s">
        <v>22658</v>
      </c>
      <c r="D535" s="3" t="s">
        <v>22457</v>
      </c>
      <c r="E535" s="3" t="s">
        <v>22659</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row>
    <row r="536" spans="1:77" ht="18">
      <c r="A536" s="3" t="s">
        <v>25202</v>
      </c>
      <c r="B536" s="3" t="s">
        <v>23435</v>
      </c>
      <c r="C536" s="3" t="s">
        <v>22658</v>
      </c>
      <c r="D536" s="3" t="s">
        <v>22457</v>
      </c>
      <c r="E536" s="3" t="s">
        <v>25203</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row>
    <row r="537" spans="1:77" ht="18">
      <c r="A537" s="3" t="s">
        <v>15252</v>
      </c>
      <c r="B537" s="3" t="s">
        <v>31661</v>
      </c>
      <c r="C537" s="3" t="s">
        <v>22658</v>
      </c>
      <c r="D537" s="3" t="s">
        <v>270</v>
      </c>
      <c r="E537" s="3" t="s">
        <v>7189</v>
      </c>
      <c r="F537" s="3" t="s">
        <v>20954</v>
      </c>
      <c r="G537" s="3" t="s">
        <v>31662</v>
      </c>
      <c r="H537" s="3" t="s">
        <v>31663</v>
      </c>
      <c r="I537" s="3" t="s">
        <v>31664</v>
      </c>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row>
    <row r="538" spans="1:77" ht="18">
      <c r="A538" s="3" t="s">
        <v>26663</v>
      </c>
      <c r="B538" s="3" t="s">
        <v>26505</v>
      </c>
      <c r="C538" s="3" t="s">
        <v>26664</v>
      </c>
      <c r="D538" s="3"/>
      <c r="E538" s="3" t="s">
        <v>26665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row>
    <row r="539" spans="1:77" ht="18">
      <c r="A539" s="3" t="s">
        <v>1137</v>
      </c>
      <c r="B539" s="3" t="s">
        <v>22945</v>
      </c>
      <c r="C539" s="3" t="s">
        <v>26664</v>
      </c>
      <c r="D539" s="3" t="s">
        <v>8020</v>
      </c>
      <c r="E539" s="3" t="s">
        <v>27024</v>
      </c>
      <c r="F539" s="3" t="s">
        <v>27025</v>
      </c>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row>
    <row r="540" spans="1:77" ht="18">
      <c r="A540" s="3" t="s">
        <v>2007</v>
      </c>
      <c r="B540" s="3" t="s">
        <v>30270</v>
      </c>
      <c r="C540" s="3" t="s">
        <v>26664</v>
      </c>
      <c r="D540" s="3" t="s">
        <v>22</v>
      </c>
      <c r="E540" s="3" t="s">
        <v>31891</v>
      </c>
      <c r="F540" s="3" t="s">
        <v>31892</v>
      </c>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row>
    <row r="541" spans="1:77" ht="18">
      <c r="A541" s="3" t="s">
        <v>16106</v>
      </c>
      <c r="B541" s="3" t="s">
        <v>31998</v>
      </c>
      <c r="C541" s="3" t="s">
        <v>26664</v>
      </c>
      <c r="D541" s="3" t="s">
        <v>60</v>
      </c>
      <c r="E541" s="3" t="s">
        <v>32194</v>
      </c>
      <c r="F541" s="3" t="s">
        <v>32195</v>
      </c>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row>
    <row r="542" spans="1:77" ht="18">
      <c r="A542" s="3" t="s">
        <v>4922</v>
      </c>
      <c r="B542" s="3" t="s">
        <v>23402</v>
      </c>
      <c r="C542" s="3" t="s">
        <v>23403</v>
      </c>
      <c r="D542" s="3" t="s">
        <v>638</v>
      </c>
      <c r="E542" s="3" t="s">
        <v>23404</v>
      </c>
      <c r="F542" s="3" t="s">
        <v>23405</v>
      </c>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row>
    <row r="543" spans="1:77" ht="18">
      <c r="A543" s="3" t="s">
        <v>7173</v>
      </c>
      <c r="B543" s="3" t="s">
        <v>23435</v>
      </c>
      <c r="C543" s="3" t="s">
        <v>23403</v>
      </c>
      <c r="D543" s="3"/>
      <c r="E543" s="3" t="s">
        <v>25199</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row>
    <row r="544" spans="1:77" ht="18">
      <c r="A544" s="3" t="s">
        <v>3937</v>
      </c>
      <c r="B544" s="3" t="s">
        <v>22430</v>
      </c>
      <c r="C544" s="3" t="s">
        <v>22496</v>
      </c>
      <c r="D544" s="3" t="s">
        <v>22497</v>
      </c>
      <c r="E544" s="3" t="s">
        <v>22498</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row>
    <row r="545" spans="1:77" ht="18">
      <c r="A545" s="3" t="s">
        <v>38714</v>
      </c>
      <c r="B545" s="3" t="s">
        <v>37993</v>
      </c>
      <c r="C545" s="3" t="s">
        <v>38715</v>
      </c>
      <c r="D545" s="3" t="s">
        <v>270</v>
      </c>
      <c r="E545" s="3" t="s">
        <v>38716</v>
      </c>
      <c r="F545" s="3" t="s">
        <v>38717</v>
      </c>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row>
    <row r="546" spans="1:77" ht="18">
      <c r="A546" s="3" t="s">
        <v>17323</v>
      </c>
      <c r="B546" s="3" t="s">
        <v>33461</v>
      </c>
      <c r="C546" s="3" t="s">
        <v>33538</v>
      </c>
      <c r="D546" s="3"/>
      <c r="E546" s="3" t="s">
        <v>33539</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row>
    <row r="547" spans="1:77" ht="18">
      <c r="A547" s="3" t="s">
        <v>8843</v>
      </c>
      <c r="B547" s="3" t="s">
        <v>26505</v>
      </c>
      <c r="C547" s="3" t="s">
        <v>26674</v>
      </c>
      <c r="D547" s="3"/>
      <c r="E547" s="3" t="s">
        <v>26675</v>
      </c>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row>
    <row r="548" spans="1:77" ht="18">
      <c r="A548" s="3" t="s">
        <v>1471</v>
      </c>
      <c r="B548" s="3" t="s">
        <v>27429</v>
      </c>
      <c r="C548" s="3" t="s">
        <v>29318</v>
      </c>
      <c r="D548" s="3"/>
      <c r="E548" s="3" t="s">
        <v>29319</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row>
    <row r="549" spans="1:77" ht="18">
      <c r="A549" s="3" t="s">
        <v>14278</v>
      </c>
      <c r="B549" s="3" t="s">
        <v>30903</v>
      </c>
      <c r="C549" s="3" t="s">
        <v>29318</v>
      </c>
      <c r="D549" s="3"/>
      <c r="E549" s="3" t="s">
        <v>31113</v>
      </c>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row>
    <row r="550" spans="1:77" ht="18">
      <c r="A550" s="3" t="s">
        <v>3932</v>
      </c>
      <c r="B550" s="3" t="s">
        <v>22430</v>
      </c>
      <c r="C550" s="3" t="s">
        <v>22489</v>
      </c>
      <c r="D550" s="3" t="s">
        <v>22490</v>
      </c>
      <c r="E550" s="3" t="s">
        <v>22491</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row>
    <row r="551" spans="1:77" ht="18">
      <c r="A551" s="3" t="s">
        <v>4245</v>
      </c>
      <c r="B551" s="3" t="s">
        <v>22513</v>
      </c>
      <c r="C551" s="3" t="s">
        <v>22809</v>
      </c>
      <c r="D551" s="3"/>
      <c r="E551" s="3" t="s">
        <v>22725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row>
    <row r="552" spans="1:77" ht="18">
      <c r="A552" s="3" t="s">
        <v>10001</v>
      </c>
      <c r="B552" s="3" t="s">
        <v>28101</v>
      </c>
      <c r="C552" s="3" t="s">
        <v>22809</v>
      </c>
      <c r="D552" s="3"/>
      <c r="E552" s="3" t="s">
        <v>28102</v>
      </c>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row>
    <row r="553" spans="1:77" ht="18">
      <c r="A553" s="3" t="s">
        <v>30135</v>
      </c>
      <c r="B553" s="3" t="s">
        <v>30128</v>
      </c>
      <c r="C553" s="3" t="s">
        <v>22809</v>
      </c>
      <c r="D553" s="3" t="s">
        <v>73</v>
      </c>
      <c r="E553" s="3" t="s">
        <v>30130</v>
      </c>
      <c r="F553" s="3" t="s">
        <v>30136</v>
      </c>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row>
    <row r="554" spans="1:77" ht="18">
      <c r="A554" s="3" t="s">
        <v>14111</v>
      </c>
      <c r="B554" s="3" t="s">
        <v>30903</v>
      </c>
      <c r="C554" s="3" t="s">
        <v>22809</v>
      </c>
      <c r="D554" s="3"/>
      <c r="E554" s="3" t="s">
        <v>31022</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row>
    <row r="555" spans="1:77" ht="18">
      <c r="A555" s="3" t="s">
        <v>15970</v>
      </c>
      <c r="B555" s="3" t="s">
        <v>31998</v>
      </c>
      <c r="C555" s="3" t="s">
        <v>22809</v>
      </c>
      <c r="D555" s="3"/>
      <c r="E555" s="3" t="s">
        <v>32101</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row>
    <row r="556" spans="1:77" ht="18">
      <c r="A556" s="3" t="s">
        <v>9533</v>
      </c>
      <c r="B556" s="3" t="s">
        <v>27360</v>
      </c>
      <c r="C556" s="3" t="s">
        <v>27361</v>
      </c>
      <c r="D556" s="3" t="s">
        <v>73</v>
      </c>
      <c r="E556" s="3" t="s">
        <v>27362</v>
      </c>
      <c r="F556" s="3" t="s">
        <v>27363</v>
      </c>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row>
    <row r="557" spans="1:77" ht="18">
      <c r="A557" s="3" t="s">
        <v>38416</v>
      </c>
      <c r="B557" s="3" t="s">
        <v>37993</v>
      </c>
      <c r="C557" s="3" t="s">
        <v>27361</v>
      </c>
      <c r="D557" s="3" t="s">
        <v>270</v>
      </c>
      <c r="E557" s="3" t="s">
        <v>38417</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row>
    <row r="558" spans="1:77" ht="18">
      <c r="A558" s="3" t="s">
        <v>3927</v>
      </c>
      <c r="B558" s="3" t="s">
        <v>22430</v>
      </c>
      <c r="C558" s="3" t="s">
        <v>22485</v>
      </c>
      <c r="D558" s="3"/>
      <c r="E558" s="3" t="s">
        <v>22486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row>
    <row r="559" spans="1:77" ht="18">
      <c r="A559" s="3" t="s">
        <v>20517</v>
      </c>
      <c r="B559" s="3" t="s">
        <v>39563</v>
      </c>
      <c r="C559" s="3" t="s">
        <v>22485</v>
      </c>
      <c r="D559" s="3"/>
      <c r="E559" s="3" t="s">
        <v>39564</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row>
    <row r="560" spans="1:77" ht="18">
      <c r="A560" s="3" t="s">
        <v>8741</v>
      </c>
      <c r="B560" s="3" t="s">
        <v>26565</v>
      </c>
      <c r="C560" s="3" t="s">
        <v>26566</v>
      </c>
      <c r="D560" s="3" t="s">
        <v>26567</v>
      </c>
      <c r="E560" s="3" t="s">
        <v>26568</v>
      </c>
      <c r="F560" s="3" t="s">
        <v>26569</v>
      </c>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row>
    <row r="561" spans="1:77" ht="18">
      <c r="A561" s="3" t="s">
        <v>27293</v>
      </c>
      <c r="B561" s="3" t="s">
        <v>27294</v>
      </c>
      <c r="C561" s="3" t="s">
        <v>27295</v>
      </c>
      <c r="D561" s="3" t="s">
        <v>73</v>
      </c>
      <c r="E561" s="3" t="s">
        <v>27296</v>
      </c>
      <c r="F561" s="3" t="s">
        <v>27297</v>
      </c>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row>
    <row r="562" spans="1:77" ht="18">
      <c r="A562" s="3" t="s">
        <v>10148</v>
      </c>
      <c r="B562" s="3" t="s">
        <v>28075</v>
      </c>
      <c r="C562" s="3" t="s">
        <v>27295</v>
      </c>
      <c r="D562" s="3"/>
      <c r="E562" s="3" t="s">
        <v>28269</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row>
    <row r="563" spans="1:77" ht="18">
      <c r="A563" s="3" t="s">
        <v>16078</v>
      </c>
      <c r="B563" s="3" t="s">
        <v>31998</v>
      </c>
      <c r="C563" s="3" t="s">
        <v>32171</v>
      </c>
      <c r="D563" s="3" t="s">
        <v>319</v>
      </c>
      <c r="E563" s="3" t="s">
        <v>32172</v>
      </c>
      <c r="F563" s="3" t="s">
        <v>32173</v>
      </c>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row>
    <row r="564" spans="1:77" ht="18">
      <c r="A564" s="3" t="s">
        <v>3906</v>
      </c>
      <c r="B564" s="3" t="s">
        <v>22430</v>
      </c>
      <c r="C564" s="3" t="s">
        <v>22465</v>
      </c>
      <c r="D564" s="3"/>
      <c r="E564" s="3" t="s">
        <v>22466</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row>
    <row r="565" spans="1:77" ht="18">
      <c r="A565" s="3" t="s">
        <v>1977</v>
      </c>
      <c r="B565" s="3" t="s">
        <v>30270</v>
      </c>
      <c r="C565" s="3" t="s">
        <v>22465</v>
      </c>
      <c r="D565" s="3"/>
      <c r="E565" s="3" t="s">
        <v>31746</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row>
    <row r="566" spans="1:77" ht="18">
      <c r="A566" s="3" t="s">
        <v>33967</v>
      </c>
      <c r="B566" s="3" t="s">
        <v>33814</v>
      </c>
      <c r="C566" s="3" t="s">
        <v>22465</v>
      </c>
      <c r="D566" s="3" t="s">
        <v>33968</v>
      </c>
      <c r="E566" s="3" t="s">
        <v>33969</v>
      </c>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row>
    <row r="567" spans="1:77" ht="18">
      <c r="A567" s="3" t="s">
        <v>17893</v>
      </c>
      <c r="B567" s="3" t="s">
        <v>35231</v>
      </c>
      <c r="C567" s="3" t="s">
        <v>22465</v>
      </c>
      <c r="D567" s="3" t="s">
        <v>28842</v>
      </c>
      <c r="E567" s="3" t="s">
        <v>35266</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row>
    <row r="568" spans="1:77" ht="18">
      <c r="A568" s="3" t="s">
        <v>557</v>
      </c>
      <c r="B568" s="3" t="s">
        <v>22767</v>
      </c>
      <c r="C568" s="3" t="s">
        <v>23333</v>
      </c>
      <c r="D568" s="3"/>
      <c r="E568" s="3" t="s">
        <v>23334</v>
      </c>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row>
    <row r="569" spans="1:77" ht="18">
      <c r="A569" s="3" t="s">
        <v>9400</v>
      </c>
      <c r="B569" s="3" t="s">
        <v>26505</v>
      </c>
      <c r="C569" s="3" t="s">
        <v>27150</v>
      </c>
      <c r="D569" s="3"/>
      <c r="E569" s="3" t="s">
        <v>27151</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row>
    <row r="570" spans="1:77" ht="18">
      <c r="A570" s="3" t="s">
        <v>33521</v>
      </c>
      <c r="B570" s="3" t="s">
        <v>33461</v>
      </c>
      <c r="C570" s="3" t="s">
        <v>27150</v>
      </c>
      <c r="D570" s="3"/>
      <c r="E570" s="3" t="s">
        <v>33522</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row>
    <row r="571" spans="1:77" ht="18">
      <c r="A571" s="3" t="s">
        <v>15309</v>
      </c>
      <c r="B571" s="3" t="s">
        <v>31669</v>
      </c>
      <c r="C571" s="3" t="s">
        <v>31696</v>
      </c>
      <c r="D571" s="3"/>
      <c r="E571" s="3" t="s">
        <v>31697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row>
    <row r="572" spans="1:77" ht="18">
      <c r="A572" s="3" t="s">
        <v>34234</v>
      </c>
      <c r="B572" s="3" t="s">
        <v>33988</v>
      </c>
      <c r="C572" s="3" t="s">
        <v>34235</v>
      </c>
      <c r="D572" s="3" t="s">
        <v>34109</v>
      </c>
      <c r="E572" s="3" t="s">
        <v>34236</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row>
    <row r="573" spans="1:77" ht="18">
      <c r="A573" s="3" t="s">
        <v>9348</v>
      </c>
      <c r="B573" s="3" t="s">
        <v>26505</v>
      </c>
      <c r="C573" s="3" t="s">
        <v>27119</v>
      </c>
      <c r="D573" s="3"/>
      <c r="E573" s="3" t="s">
        <v>26794</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row>
    <row r="574" spans="1:77" ht="18">
      <c r="A574" s="3" t="s">
        <v>15584</v>
      </c>
      <c r="B574" s="3" t="s">
        <v>31774</v>
      </c>
      <c r="C574" s="3" t="s">
        <v>31845</v>
      </c>
      <c r="D574" s="3" t="s">
        <v>26006</v>
      </c>
      <c r="E574" s="3" t="s">
        <v>31846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row>
    <row r="575" spans="1:77" ht="18">
      <c r="A575" s="3" t="s">
        <v>15987</v>
      </c>
      <c r="B575" s="3" t="s">
        <v>31998</v>
      </c>
      <c r="C575" s="3" t="s">
        <v>31845</v>
      </c>
      <c r="D575" s="3" t="s">
        <v>60</v>
      </c>
      <c r="E575" s="3" t="s">
        <v>32107</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row>
    <row r="576" spans="1:77" ht="18">
      <c r="A576" s="3" t="s">
        <v>2222</v>
      </c>
      <c r="B576" s="3" t="s">
        <v>30270</v>
      </c>
      <c r="C576" s="3" t="s">
        <v>32912</v>
      </c>
      <c r="D576" s="3" t="s">
        <v>26006</v>
      </c>
      <c r="E576" s="3" t="s">
        <v>31846</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row>
    <row r="577" spans="1:77" ht="18">
      <c r="A577" s="3" t="s">
        <v>8460</v>
      </c>
      <c r="B577" s="3" t="s">
        <v>26218</v>
      </c>
      <c r="C577" s="3" t="s">
        <v>26285</v>
      </c>
      <c r="D577" s="3"/>
      <c r="E577" s="3" t="s">
        <v>26286</v>
      </c>
      <c r="F577" s="3" t="s">
        <v>26287</v>
      </c>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row>
    <row r="578" spans="1:77" ht="18">
      <c r="A578" s="3" t="s">
        <v>15674</v>
      </c>
      <c r="B578" s="3" t="s">
        <v>31873</v>
      </c>
      <c r="C578" s="3" t="s">
        <v>26285</v>
      </c>
      <c r="D578" s="3" t="s">
        <v>31887</v>
      </c>
      <c r="E578" s="3" t="s">
        <v>31902</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row>
    <row r="579" spans="1:77" ht="18">
      <c r="A579" s="3" t="s">
        <v>17422</v>
      </c>
      <c r="B579" s="3" t="s">
        <v>33784</v>
      </c>
      <c r="C579" s="3" t="s">
        <v>26285</v>
      </c>
      <c r="D579" s="3" t="s">
        <v>8020</v>
      </c>
      <c r="E579" s="3" t="s">
        <v>33785</v>
      </c>
      <c r="F579" s="3" t="s">
        <v>33786</v>
      </c>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row>
    <row r="580" spans="1:77" ht="18">
      <c r="A580" s="3" t="s">
        <v>1140</v>
      </c>
      <c r="B580" s="3" t="s">
        <v>22945</v>
      </c>
      <c r="C580" s="3" t="s">
        <v>27045</v>
      </c>
      <c r="D580" s="3" t="s">
        <v>3093</v>
      </c>
      <c r="E580" s="3" t="s">
        <v>27046</v>
      </c>
      <c r="F580" s="3" t="s">
        <v>27047</v>
      </c>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row>
    <row r="581" spans="1:77" ht="18">
      <c r="A581" s="3" t="s">
        <v>10210</v>
      </c>
      <c r="B581" s="3" t="s">
        <v>28075</v>
      </c>
      <c r="C581" s="3" t="s">
        <v>27045</v>
      </c>
      <c r="D581" s="3" t="s">
        <v>26006</v>
      </c>
      <c r="E581" s="3" t="s">
        <v>28307</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row>
    <row r="582" spans="1:77" ht="18">
      <c r="A582" s="3" t="s">
        <v>4909</v>
      </c>
      <c r="B582" s="3" t="s">
        <v>23386</v>
      </c>
      <c r="C582" s="3" t="s">
        <v>23387</v>
      </c>
      <c r="D582" s="3" t="s">
        <v>270</v>
      </c>
      <c r="E582" s="3" t="s">
        <v>23388</v>
      </c>
      <c r="F582" s="3" t="s">
        <v>23389</v>
      </c>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row>
    <row r="583" spans="1:77" ht="18">
      <c r="A583" s="3" t="s">
        <v>7179</v>
      </c>
      <c r="B583" s="3" t="s">
        <v>23435</v>
      </c>
      <c r="C583" s="3" t="s">
        <v>25204</v>
      </c>
      <c r="D583" s="3"/>
      <c r="E583" s="3" t="s">
        <v>25205</v>
      </c>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row>
    <row r="584" spans="1:77" ht="18">
      <c r="A584" s="3" t="s">
        <v>13930</v>
      </c>
      <c r="B584" s="3" t="s">
        <v>30564</v>
      </c>
      <c r="C584" s="3" t="s">
        <v>30804</v>
      </c>
      <c r="D584" s="3"/>
      <c r="E584" s="3" t="s">
        <v>30805</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row>
    <row r="585" spans="1:77" ht="18">
      <c r="A585" s="3" t="s">
        <v>4266</v>
      </c>
      <c r="B585" s="3" t="s">
        <v>22513</v>
      </c>
      <c r="C585" s="3" t="s">
        <v>22830</v>
      </c>
      <c r="D585" s="3"/>
      <c r="E585" s="3" t="s">
        <v>22831</v>
      </c>
      <c r="F585" s="3" t="s">
        <v>22832</v>
      </c>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row>
    <row r="586" spans="1:77" ht="18">
      <c r="A586" s="3" t="s">
        <v>13597</v>
      </c>
      <c r="B586" s="3" t="s">
        <v>30564</v>
      </c>
      <c r="C586" s="3" t="s">
        <v>22830</v>
      </c>
      <c r="D586" s="3"/>
      <c r="E586" s="3" t="s">
        <v>30603</v>
      </c>
      <c r="F586" s="3" t="s">
        <v>30604</v>
      </c>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row>
    <row r="587" spans="1:77" ht="18">
      <c r="A587" s="3" t="s">
        <v>37925</v>
      </c>
      <c r="B587" s="3" t="s">
        <v>37108</v>
      </c>
      <c r="C587" s="3" t="s">
        <v>22830</v>
      </c>
      <c r="D587" s="3"/>
      <c r="E587" s="3" t="s">
        <v>37926</v>
      </c>
      <c r="F587" s="3" t="s">
        <v>37927</v>
      </c>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row>
    <row r="588" spans="1:77" ht="18">
      <c r="A588" s="3" t="s">
        <v>14872</v>
      </c>
      <c r="B588" s="3" t="s">
        <v>30903</v>
      </c>
      <c r="C588" s="3" t="s">
        <v>31457</v>
      </c>
      <c r="D588" s="3"/>
      <c r="E588" s="3" t="s">
        <v>31206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row>
    <row r="589" spans="1:77" ht="18">
      <c r="A589" s="3" t="s">
        <v>34092</v>
      </c>
      <c r="B589" s="3" t="s">
        <v>33988</v>
      </c>
      <c r="C589" s="3" t="s">
        <v>31457</v>
      </c>
      <c r="D589" s="3"/>
      <c r="E589" s="3" t="s">
        <v>34093</v>
      </c>
      <c r="F589" s="3" t="s">
        <v>34094</v>
      </c>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row>
    <row r="590" spans="1:77" ht="18">
      <c r="A590" s="3" t="s">
        <v>3918</v>
      </c>
      <c r="B590" s="3" t="s">
        <v>22430</v>
      </c>
      <c r="C590" s="3" t="s">
        <v>22479</v>
      </c>
      <c r="D590" s="3"/>
      <c r="E590" s="3" t="s">
        <v>22480</v>
      </c>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row>
    <row r="591" spans="1:77" ht="18">
      <c r="A591" s="3" t="s">
        <v>1612</v>
      </c>
      <c r="B591" s="3" t="s">
        <v>27429</v>
      </c>
      <c r="C591" s="3" t="s">
        <v>30035</v>
      </c>
      <c r="D591" s="3" t="s">
        <v>30036</v>
      </c>
      <c r="E591" s="3" t="s">
        <v>30037</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row>
    <row r="592" spans="1:77" ht="18">
      <c r="A592" s="3" t="s">
        <v>14718</v>
      </c>
      <c r="B592" s="3" t="s">
        <v>30903</v>
      </c>
      <c r="C592" s="3" t="s">
        <v>31363</v>
      </c>
      <c r="D592" s="3"/>
      <c r="E592" s="3" t="s">
        <v>31364</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row>
    <row r="593" spans="1:77" ht="18">
      <c r="A593" s="3" t="s">
        <v>35257</v>
      </c>
      <c r="B593" s="3" t="s">
        <v>35231</v>
      </c>
      <c r="C593" s="3" t="s">
        <v>31363</v>
      </c>
      <c r="D593" s="3" t="s">
        <v>11183</v>
      </c>
      <c r="E593" s="3" t="s">
        <v>35258</v>
      </c>
      <c r="F593" s="3" t="s">
        <v>35259</v>
      </c>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row>
    <row r="594" spans="1:77" ht="18">
      <c r="A594" s="3" t="s">
        <v>3989</v>
      </c>
      <c r="B594" s="3" t="s">
        <v>22513</v>
      </c>
      <c r="C594" s="3" t="s">
        <v>22546</v>
      </c>
      <c r="D594" s="3"/>
      <c r="E594" s="3" t="s">
        <v>22547</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row>
    <row r="595" spans="1:77" ht="18">
      <c r="A595" s="3" t="s">
        <v>7167</v>
      </c>
      <c r="B595" s="3" t="s">
        <v>23435</v>
      </c>
      <c r="C595" s="3" t="s">
        <v>22546</v>
      </c>
      <c r="D595" s="3"/>
      <c r="E595" s="3" t="s">
        <v>25196</v>
      </c>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row>
    <row r="596" spans="1:77" ht="18">
      <c r="A596" s="3" t="s">
        <v>2910</v>
      </c>
      <c r="B596" s="3" t="s">
        <v>36454</v>
      </c>
      <c r="C596" s="3" t="s">
        <v>22546</v>
      </c>
      <c r="D596" s="3"/>
      <c r="E596" s="3" t="s">
        <v>37033</v>
      </c>
      <c r="F596" s="3" t="e">
        <f>- gui tool cannot be used without training - development across the CGE&amp;Y lan</f>
        <v>#NAME?</v>
      </c>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row>
    <row r="597" spans="1:77" ht="18">
      <c r="A597" s="3" t="s">
        <v>3942</v>
      </c>
      <c r="B597" s="3" t="s">
        <v>22430</v>
      </c>
      <c r="C597" s="3" t="s">
        <v>22500</v>
      </c>
      <c r="D597" s="3"/>
      <c r="E597" s="3" t="s">
        <v>22501</v>
      </c>
      <c r="F597" s="3" t="s">
        <v>22502</v>
      </c>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row>
    <row r="598" spans="1:77" ht="18">
      <c r="A598" s="3" t="s">
        <v>8442</v>
      </c>
      <c r="B598" s="3" t="s">
        <v>26218</v>
      </c>
      <c r="C598" s="3" t="s">
        <v>22500</v>
      </c>
      <c r="D598" s="3"/>
      <c r="E598" s="3" t="s">
        <v>26259</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row>
    <row r="599" spans="1:77" ht="18">
      <c r="A599" s="3" t="s">
        <v>15220</v>
      </c>
      <c r="B599" s="3" t="s">
        <v>31632</v>
      </c>
      <c r="C599" s="3" t="s">
        <v>22500</v>
      </c>
      <c r="D599" s="3" t="s">
        <v>38</v>
      </c>
      <c r="E599" s="3" t="s">
        <v>31633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row>
    <row r="600" spans="1:77" ht="18">
      <c r="A600" s="3" t="s">
        <v>4925</v>
      </c>
      <c r="B600" s="3" t="s">
        <v>23054</v>
      </c>
      <c r="C600" s="3" t="s">
        <v>23406</v>
      </c>
      <c r="D600" s="3"/>
      <c r="E600" s="3" t="s">
        <v>23407</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row>
    <row r="601" spans="1:77" ht="18">
      <c r="A601" s="3" t="s">
        <v>33498</v>
      </c>
      <c r="B601" s="3" t="s">
        <v>33461</v>
      </c>
      <c r="C601" s="3" t="s">
        <v>23406</v>
      </c>
      <c r="D601" s="3"/>
      <c r="E601" s="3" t="s">
        <v>33499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row>
    <row r="602" spans="1:77" ht="18">
      <c r="A602" s="3" t="s">
        <v>9032</v>
      </c>
      <c r="B602" s="3" t="s">
        <v>26505</v>
      </c>
      <c r="C602" s="3" t="s">
        <v>26822</v>
      </c>
      <c r="D602" s="3"/>
      <c r="E602" s="3" t="s">
        <v>26748</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row>
    <row r="603" spans="1:77" ht="18">
      <c r="A603" s="3" t="s">
        <v>1319</v>
      </c>
      <c r="B603" s="3" t="s">
        <v>27429</v>
      </c>
      <c r="C603" s="3" t="s">
        <v>26822</v>
      </c>
      <c r="D603" s="3"/>
      <c r="E603" s="3" t="s">
        <v>290</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row>
    <row r="604" spans="1:77" ht="18">
      <c r="A604" s="3" t="s">
        <v>31759</v>
      </c>
      <c r="B604" s="3" t="s">
        <v>31669</v>
      </c>
      <c r="C604" s="3" t="s">
        <v>26822</v>
      </c>
      <c r="D604" s="3"/>
      <c r="E604" s="3" t="s">
        <v>3660</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row>
    <row r="605" spans="1:77" ht="18">
      <c r="A605" s="3" t="s">
        <v>14451</v>
      </c>
      <c r="B605" s="3" t="s">
        <v>30903</v>
      </c>
      <c r="C605" s="3" t="s">
        <v>31196</v>
      </c>
      <c r="D605" s="3"/>
      <c r="E605" s="3" t="s">
        <v>31197</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row>
    <row r="606" spans="1:77" ht="18">
      <c r="A606" s="3" t="s">
        <v>8389</v>
      </c>
      <c r="B606" s="3" t="s">
        <v>26186</v>
      </c>
      <c r="C606" s="3" t="s">
        <v>26187</v>
      </c>
      <c r="D606" s="3" t="s">
        <v>270</v>
      </c>
      <c r="E606" s="3" t="s">
        <v>26188</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row>
    <row r="607" spans="1:77" ht="18">
      <c r="A607" s="3" t="s">
        <v>15611</v>
      </c>
      <c r="B607" s="3" t="s">
        <v>31774</v>
      </c>
      <c r="C607" s="3" t="s">
        <v>26187</v>
      </c>
      <c r="D607" s="3" t="s">
        <v>2</v>
      </c>
      <c r="E607" s="3" t="s">
        <v>31863</v>
      </c>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row>
    <row r="608" spans="1:77" ht="18">
      <c r="A608" s="3" t="s">
        <v>3080</v>
      </c>
      <c r="B608" s="3" t="s">
        <v>36454</v>
      </c>
      <c r="C608" s="3" t="s">
        <v>26187</v>
      </c>
      <c r="D608" s="3" t="s">
        <v>1855</v>
      </c>
      <c r="E608" s="3" t="s">
        <v>37956</v>
      </c>
      <c r="F608" s="3" t="s">
        <v>37957</v>
      </c>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row>
    <row r="609" spans="1:77" ht="18">
      <c r="A609" s="3" t="s">
        <v>9408</v>
      </c>
      <c r="B609" s="3" t="s">
        <v>26505</v>
      </c>
      <c r="C609" s="3" t="s">
        <v>27162</v>
      </c>
      <c r="D609" s="3"/>
      <c r="E609" s="3" t="s">
        <v>27163</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row>
    <row r="610" spans="1:77" ht="18">
      <c r="A610" s="3" t="s">
        <v>14265</v>
      </c>
      <c r="B610" s="3" t="s">
        <v>30903</v>
      </c>
      <c r="C610" s="3" t="s">
        <v>27162</v>
      </c>
      <c r="D610" s="3"/>
      <c r="E610" s="3" t="s">
        <v>31104</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row>
    <row r="611" spans="1:77" ht="18">
      <c r="A611" s="3" t="s">
        <v>15265</v>
      </c>
      <c r="B611" s="3" t="s">
        <v>31669</v>
      </c>
      <c r="C611" s="3" t="s">
        <v>31671</v>
      </c>
      <c r="D611" s="3"/>
      <c r="E611" s="3" t="s">
        <v>31672</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row>
    <row r="612" spans="1:77" ht="18">
      <c r="A612" s="3" t="s">
        <v>15929</v>
      </c>
      <c r="B612" s="3" t="s">
        <v>31998</v>
      </c>
      <c r="C612" s="3" t="s">
        <v>31671</v>
      </c>
      <c r="D612" s="3" t="s">
        <v>60</v>
      </c>
      <c r="E612" s="3" t="s">
        <v>32076</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row>
    <row r="613" spans="1:77" ht="18">
      <c r="A613" s="3" t="s">
        <v>35035</v>
      </c>
      <c r="B613" s="3" t="s">
        <v>34945</v>
      </c>
      <c r="C613" s="3" t="s">
        <v>31671</v>
      </c>
      <c r="D613" s="3"/>
      <c r="E613" s="3" t="s">
        <v>35036</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row>
    <row r="614" spans="1:77" ht="18">
      <c r="A614" s="3" t="s">
        <v>483</v>
      </c>
      <c r="B614" s="3" t="s">
        <v>22468</v>
      </c>
      <c r="C614" s="3" t="s">
        <v>22685</v>
      </c>
      <c r="D614" s="3" t="s">
        <v>86</v>
      </c>
      <c r="E614" s="3" t="s">
        <v>22686</v>
      </c>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row>
    <row r="615" spans="1:77" ht="18">
      <c r="A615" s="3" t="s">
        <v>15641</v>
      </c>
      <c r="B615" s="3" t="s">
        <v>31873</v>
      </c>
      <c r="C615" s="3" t="s">
        <v>22685</v>
      </c>
      <c r="D615" s="3"/>
      <c r="E615" s="3" t="s">
        <v>31877</v>
      </c>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row>
    <row r="616" spans="1:77" ht="18">
      <c r="A616" s="3" t="s">
        <v>15870</v>
      </c>
      <c r="B616" s="3" t="s">
        <v>31998</v>
      </c>
      <c r="C616" s="3" t="s">
        <v>22685</v>
      </c>
      <c r="D616" s="3" t="s">
        <v>6301</v>
      </c>
      <c r="E616" s="3" t="s">
        <v>32037</v>
      </c>
      <c r="F616" s="3" t="s">
        <v>32038</v>
      </c>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row>
    <row r="617" spans="1:77" ht="18">
      <c r="A617" s="3" t="s">
        <v>4485</v>
      </c>
      <c r="B617" s="3" t="s">
        <v>22948</v>
      </c>
      <c r="C617" s="3" t="s">
        <v>23014</v>
      </c>
      <c r="D617" s="3" t="s">
        <v>8020</v>
      </c>
      <c r="E617" s="3" t="s">
        <v>23015</v>
      </c>
      <c r="F617" s="3" t="s">
        <v>23016</v>
      </c>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row>
    <row r="618" spans="1:77" ht="18">
      <c r="A618" s="3" t="s">
        <v>37683</v>
      </c>
      <c r="B618" s="3" t="s">
        <v>36454</v>
      </c>
      <c r="C618" s="3" t="s">
        <v>23014</v>
      </c>
      <c r="D618" s="3"/>
      <c r="E618" s="3" t="s">
        <v>37684</v>
      </c>
      <c r="F618" s="3" t="s">
        <v>37685</v>
      </c>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row>
    <row r="619" spans="1:77" ht="18">
      <c r="A619" s="3" t="s">
        <v>15837</v>
      </c>
      <c r="B619" s="3" t="s">
        <v>31998</v>
      </c>
      <c r="C619" s="3" t="s">
        <v>32017</v>
      </c>
      <c r="D619" s="3"/>
      <c r="E619" s="3" t="s">
        <v>32018</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row>
    <row r="620" spans="1:77" ht="18">
      <c r="A620" s="3" t="s">
        <v>8989</v>
      </c>
      <c r="B620" s="3" t="s">
        <v>26505</v>
      </c>
      <c r="C620" s="3" t="s">
        <v>26785</v>
      </c>
      <c r="D620" s="3"/>
      <c r="E620" s="3" t="s">
        <v>26748</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row>
    <row r="621" spans="1:77" ht="18">
      <c r="A621" s="3" t="s">
        <v>33484</v>
      </c>
      <c r="B621" s="3" t="s">
        <v>33461</v>
      </c>
      <c r="C621" s="3" t="s">
        <v>33485</v>
      </c>
      <c r="D621" s="3"/>
      <c r="E621" s="3" t="s">
        <v>33486</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row>
    <row r="622" spans="1:77" ht="18">
      <c r="A622" s="3" t="s">
        <v>31013</v>
      </c>
      <c r="B622" s="3" t="s">
        <v>30903</v>
      </c>
      <c r="C622" s="3" t="s">
        <v>31014</v>
      </c>
      <c r="D622" s="3"/>
      <c r="E622" s="3" t="s">
        <v>31015</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row>
    <row r="623" spans="1:77" ht="18">
      <c r="A623" s="3" t="s">
        <v>33849</v>
      </c>
      <c r="B623" s="3" t="s">
        <v>33814</v>
      </c>
      <c r="C623" s="3" t="s">
        <v>33850</v>
      </c>
      <c r="D623" s="3"/>
      <c r="E623" s="3" t="s">
        <v>33851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row>
    <row r="624" spans="1:77" ht="18">
      <c r="A624" s="3" t="s">
        <v>26653</v>
      </c>
      <c r="B624" s="3" t="s">
        <v>26505</v>
      </c>
      <c r="C624" s="3" t="s">
        <v>26654</v>
      </c>
      <c r="D624" s="3"/>
      <c r="E624" s="3" t="s">
        <v>26655</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row>
    <row r="625" spans="1:77" ht="18">
      <c r="A625" s="3" t="s">
        <v>4169</v>
      </c>
      <c r="B625" s="3" t="s">
        <v>22513</v>
      </c>
      <c r="C625" s="3" t="s">
        <v>22722</v>
      </c>
      <c r="D625" s="3"/>
      <c r="E625" s="3" t="s">
        <v>22723</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row>
    <row r="626" spans="1:77" ht="18">
      <c r="A626" s="3" t="s">
        <v>7169</v>
      </c>
      <c r="B626" s="3" t="s">
        <v>23435</v>
      </c>
      <c r="C626" s="3" t="s">
        <v>22722</v>
      </c>
      <c r="D626" s="3"/>
      <c r="E626" s="3" t="s">
        <v>25197</v>
      </c>
      <c r="F626" s="3" t="s">
        <v>25198</v>
      </c>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row>
    <row r="627" spans="1:77" ht="18">
      <c r="A627" s="3" t="s">
        <v>8945</v>
      </c>
      <c r="B627" s="3" t="s">
        <v>26505</v>
      </c>
      <c r="C627" s="3" t="s">
        <v>22722</v>
      </c>
      <c r="D627" s="3"/>
      <c r="E627" s="3" t="s">
        <v>26748</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row>
    <row r="628" spans="1:77" ht="18">
      <c r="A628" s="3" t="s">
        <v>1283</v>
      </c>
      <c r="B628" s="3" t="s">
        <v>27429</v>
      </c>
      <c r="C628" s="3" t="s">
        <v>22722</v>
      </c>
      <c r="D628" s="3"/>
      <c r="E628" s="3" t="s">
        <v>28313</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row>
    <row r="629" spans="1:77" ht="18">
      <c r="A629" s="3" t="s">
        <v>14988</v>
      </c>
      <c r="B629" s="3" t="s">
        <v>30903</v>
      </c>
      <c r="C629" s="3" t="s">
        <v>22722</v>
      </c>
      <c r="D629" s="3"/>
      <c r="E629" s="3" t="s">
        <v>31526</v>
      </c>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row>
    <row r="630" spans="1:77" ht="18">
      <c r="A630" s="3" t="s">
        <v>39034</v>
      </c>
      <c r="B630" s="3" t="s">
        <v>38999</v>
      </c>
      <c r="C630" s="3" t="s">
        <v>39035</v>
      </c>
      <c r="D630" s="3"/>
      <c r="E630" s="3" t="s">
        <v>39036</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row>
    <row r="631" spans="1:77" ht="18">
      <c r="A631" s="3" t="s">
        <v>3895</v>
      </c>
      <c r="B631" s="3" t="s">
        <v>22430</v>
      </c>
      <c r="C631" s="3" t="s">
        <v>22456</v>
      </c>
      <c r="D631" s="3" t="s">
        <v>22457</v>
      </c>
      <c r="E631" s="3" t="s">
        <v>22458</v>
      </c>
      <c r="F631" s="3" t="s">
        <v>22459</v>
      </c>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row>
    <row r="632" spans="1:77" ht="18">
      <c r="A632" s="3" t="s">
        <v>9138</v>
      </c>
      <c r="B632" s="3" t="s">
        <v>26505</v>
      </c>
      <c r="C632" s="3" t="s">
        <v>26910</v>
      </c>
      <c r="D632" s="3"/>
      <c r="E632" s="3" t="s">
        <v>26911</v>
      </c>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row>
    <row r="633" spans="1:77" ht="18">
      <c r="A633" s="3" t="s">
        <v>17882</v>
      </c>
      <c r="B633" s="3" t="s">
        <v>35231</v>
      </c>
      <c r="C633" s="3" t="s">
        <v>26910</v>
      </c>
      <c r="D633" s="3" t="s">
        <v>11183</v>
      </c>
      <c r="E633" s="3" t="s">
        <v>35249</v>
      </c>
      <c r="F633" s="3" t="s">
        <v>35250</v>
      </c>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row>
    <row r="634" spans="1:77" ht="18">
      <c r="A634" s="3" t="s">
        <v>4916</v>
      </c>
      <c r="B634" s="3" t="s">
        <v>23054</v>
      </c>
      <c r="C634" s="3" t="s">
        <v>23394</v>
      </c>
      <c r="D634" s="3" t="s">
        <v>23395</v>
      </c>
      <c r="E634" s="3" t="s">
        <v>23396</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row>
    <row r="635" spans="1:77" ht="18">
      <c r="A635" s="3" t="s">
        <v>38243</v>
      </c>
      <c r="B635" s="3" t="s">
        <v>37993</v>
      </c>
      <c r="C635" s="3" t="s">
        <v>23394</v>
      </c>
      <c r="D635" s="3" t="s">
        <v>270</v>
      </c>
      <c r="E635" s="3" t="s">
        <v>38244</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row>
    <row r="636" spans="1:77" ht="18">
      <c r="A636" s="3" t="s">
        <v>15521</v>
      </c>
      <c r="B636" s="3" t="s">
        <v>31774</v>
      </c>
      <c r="C636" s="3" t="s">
        <v>31821</v>
      </c>
      <c r="D636" s="3"/>
      <c r="E636" s="3" t="s">
        <v>31822</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row>
    <row r="637" spans="1:77" ht="18">
      <c r="A637" s="3" t="s">
        <v>4117</v>
      </c>
      <c r="B637" s="3" t="s">
        <v>22513</v>
      </c>
      <c r="C637" s="3" t="s">
        <v>22670</v>
      </c>
      <c r="D637" s="3"/>
      <c r="E637" s="3" t="s">
        <v>22671</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row>
    <row r="638" spans="1:77" ht="18">
      <c r="A638" s="3" t="s">
        <v>13887</v>
      </c>
      <c r="B638" s="3" t="s">
        <v>30564</v>
      </c>
      <c r="C638" s="3" t="s">
        <v>22670</v>
      </c>
      <c r="D638" s="3"/>
      <c r="E638" s="3" t="s">
        <v>30774</v>
      </c>
      <c r="F638" s="3" t="s">
        <v>30775</v>
      </c>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row>
    <row r="639" spans="1:77" ht="18">
      <c r="A639" s="3" t="s">
        <v>1917</v>
      </c>
      <c r="B639" s="3" t="s">
        <v>31420</v>
      </c>
      <c r="C639" s="3" t="s">
        <v>22670</v>
      </c>
      <c r="D639" s="3" t="s">
        <v>29174</v>
      </c>
      <c r="E639" s="3" t="s">
        <v>31421</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row>
    <row r="640" spans="1:77" ht="18">
      <c r="A640" s="3" t="s">
        <v>16624</v>
      </c>
      <c r="B640" s="3" t="s">
        <v>32339</v>
      </c>
      <c r="C640" s="3" t="s">
        <v>22670</v>
      </c>
      <c r="D640" s="3" t="s">
        <v>4729</v>
      </c>
      <c r="E640" s="3" t="s">
        <v>32549</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row>
    <row r="641" spans="1:77" ht="18">
      <c r="A641" s="3" t="s">
        <v>39734</v>
      </c>
      <c r="B641" s="3" t="s">
        <v>39729</v>
      </c>
      <c r="C641" s="3" t="s">
        <v>22670</v>
      </c>
      <c r="D641" s="3"/>
      <c r="E641" s="3" t="s">
        <v>39735</v>
      </c>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row>
    <row r="642" spans="1:77" ht="18">
      <c r="A642" s="3" t="s">
        <v>4902</v>
      </c>
      <c r="B642" s="3" t="s">
        <v>23054</v>
      </c>
      <c r="C642" s="3" t="s">
        <v>23380</v>
      </c>
      <c r="D642" s="3" t="s">
        <v>23381</v>
      </c>
      <c r="E642" s="3" t="s">
        <v>23382</v>
      </c>
      <c r="F642" s="3" t="s">
        <v>23383</v>
      </c>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row>
    <row r="643" spans="1:77" ht="18">
      <c r="A643" s="3" t="s">
        <v>7164</v>
      </c>
      <c r="B643" s="3" t="s">
        <v>23435</v>
      </c>
      <c r="C643" s="3" t="s">
        <v>23380</v>
      </c>
      <c r="D643" s="3"/>
      <c r="E643" s="3" t="s">
        <v>25195</v>
      </c>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row>
    <row r="644" spans="1:77" ht="18">
      <c r="A644" s="3" t="s">
        <v>8792</v>
      </c>
      <c r="B644" s="3" t="s">
        <v>26505</v>
      </c>
      <c r="C644" s="3" t="s">
        <v>26620</v>
      </c>
      <c r="D644" s="3"/>
      <c r="E644" s="3" t="s">
        <v>26621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row>
    <row r="645" spans="1:77" ht="18">
      <c r="A645" s="3" t="s">
        <v>15207</v>
      </c>
      <c r="B645" s="3" t="s">
        <v>31625</v>
      </c>
      <c r="C645" s="3" t="s">
        <v>26620</v>
      </c>
      <c r="D645" s="3" t="s">
        <v>31626</v>
      </c>
      <c r="E645" s="3" t="s">
        <v>31627</v>
      </c>
      <c r="F645" s="3" t="s">
        <v>31628</v>
      </c>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row>
    <row r="646" spans="1:77" ht="18">
      <c r="A646" s="3" t="s">
        <v>15477</v>
      </c>
      <c r="B646" s="3" t="s">
        <v>31774</v>
      </c>
      <c r="C646" s="3" t="s">
        <v>26620</v>
      </c>
      <c r="D646" s="3"/>
      <c r="E646" s="3" t="s">
        <v>31776</v>
      </c>
      <c r="F646" s="3" t="s">
        <v>31799</v>
      </c>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row>
    <row r="647" spans="1:77" ht="18">
      <c r="A647" s="3" t="s">
        <v>17291</v>
      </c>
      <c r="B647" s="3" t="s">
        <v>33461</v>
      </c>
      <c r="C647" s="3" t="s">
        <v>26620</v>
      </c>
      <c r="D647" s="3"/>
      <c r="E647" s="3" t="s">
        <v>33471</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row>
    <row r="648" spans="1:77" ht="18">
      <c r="A648" s="3" t="s">
        <v>20394</v>
      </c>
      <c r="B648" s="3" t="s">
        <v>37993</v>
      </c>
      <c r="C648" s="3" t="s">
        <v>26620</v>
      </c>
      <c r="D648" s="3" t="s">
        <v>38582</v>
      </c>
      <c r="E648" s="3" t="s">
        <v>38583</v>
      </c>
      <c r="F648" s="3" t="s">
        <v>38584</v>
      </c>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row>
    <row r="649" spans="1:77" ht="18">
      <c r="A649" s="3" t="s">
        <v>12550</v>
      </c>
      <c r="B649" s="3" t="s">
        <v>29986</v>
      </c>
      <c r="C649" s="3" t="s">
        <v>30027</v>
      </c>
      <c r="D649" s="3" t="s">
        <v>952</v>
      </c>
      <c r="E649" s="3" t="s">
        <v>30028</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row>
    <row r="650" spans="1:77" ht="18">
      <c r="A650" s="3" t="s">
        <v>1858</v>
      </c>
      <c r="B650" s="3" t="s">
        <v>30270</v>
      </c>
      <c r="C650" s="3" t="s">
        <v>31128</v>
      </c>
      <c r="D650" s="3" t="s">
        <v>219</v>
      </c>
      <c r="E650" s="3" t="s">
        <v>31129</v>
      </c>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row>
    <row r="651" spans="1:77" ht="18">
      <c r="A651" s="3" t="s">
        <v>15506</v>
      </c>
      <c r="B651" s="3" t="s">
        <v>31774</v>
      </c>
      <c r="C651" s="3" t="s">
        <v>31811</v>
      </c>
      <c r="D651" s="3" t="s">
        <v>952</v>
      </c>
      <c r="E651" s="3" t="s">
        <v>31812</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row>
    <row r="652" spans="1:77" ht="18">
      <c r="A652" s="3" t="s">
        <v>39443</v>
      </c>
      <c r="B652" s="3" t="s">
        <v>38999</v>
      </c>
      <c r="C652" s="3" t="s">
        <v>39444</v>
      </c>
      <c r="D652" s="3"/>
      <c r="E652" s="3" t="s">
        <v>39036</v>
      </c>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row>
    <row r="653" spans="1:77" ht="18">
      <c r="A653" s="3" t="s">
        <v>2327</v>
      </c>
      <c r="B653" s="3" t="s">
        <v>33310</v>
      </c>
      <c r="C653" s="3" t="s">
        <v>33543</v>
      </c>
      <c r="D653" s="3"/>
      <c r="E653" s="3" t="s">
        <v>33544</v>
      </c>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row>
    <row r="654" spans="1:77" ht="18">
      <c r="A654" s="3" t="s">
        <v>38275</v>
      </c>
      <c r="B654" s="3" t="s">
        <v>36454</v>
      </c>
      <c r="C654" s="3" t="s">
        <v>33543</v>
      </c>
      <c r="D654" s="3" t="s">
        <v>952</v>
      </c>
      <c r="E654" s="3" t="s">
        <v>31812</v>
      </c>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row>
    <row r="655" spans="1:77" ht="18">
      <c r="A655" s="3" t="s">
        <v>35080</v>
      </c>
      <c r="B655" s="3" t="s">
        <v>34945</v>
      </c>
      <c r="C655" s="3" t="s">
        <v>35081</v>
      </c>
      <c r="D655" s="3" t="s">
        <v>38</v>
      </c>
      <c r="E655" s="3" t="s">
        <v>35082</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row>
    <row r="656" spans="1:77" ht="18">
      <c r="A656" s="3" t="s">
        <v>37762</v>
      </c>
      <c r="B656" s="3" t="s">
        <v>37108</v>
      </c>
      <c r="C656" s="3" t="s">
        <v>37763</v>
      </c>
      <c r="D656" s="3" t="s">
        <v>38</v>
      </c>
      <c r="E656" s="3" t="s">
        <v>37764</v>
      </c>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row>
    <row r="657" spans="1:77" ht="18">
      <c r="A657" s="3" t="s">
        <v>8647</v>
      </c>
      <c r="B657" s="3" t="s">
        <v>26332</v>
      </c>
      <c r="C657" s="3" t="s">
        <v>26472</v>
      </c>
      <c r="D657" s="3"/>
      <c r="E657" s="3" t="s">
        <v>26473</v>
      </c>
      <c r="F657" s="3" t="s">
        <v>26474</v>
      </c>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row>
    <row r="658" spans="1:77" ht="18">
      <c r="A658" s="3" t="s">
        <v>1609</v>
      </c>
      <c r="B658" s="3" t="s">
        <v>27429</v>
      </c>
      <c r="C658" s="3" t="s">
        <v>30020</v>
      </c>
      <c r="D658" s="3"/>
      <c r="E658" s="3" t="s">
        <v>30021</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row>
    <row r="659" spans="1:77" ht="18">
      <c r="A659" s="3" t="s">
        <v>8779</v>
      </c>
      <c r="B659" s="3" t="s">
        <v>26505</v>
      </c>
      <c r="C659" s="3" t="s">
        <v>26606</v>
      </c>
      <c r="D659" s="3" t="s">
        <v>56</v>
      </c>
      <c r="E659" s="3" t="s">
        <v>26538</v>
      </c>
      <c r="F659" s="3" t="s">
        <v>26539</v>
      </c>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row>
    <row r="660" spans="1:77" ht="18">
      <c r="A660" s="3" t="s">
        <v>1557</v>
      </c>
      <c r="B660" s="3" t="s">
        <v>27429</v>
      </c>
      <c r="C660" s="3" t="s">
        <v>29736</v>
      </c>
      <c r="D660" s="3"/>
      <c r="E660" s="3" t="s">
        <v>29737</v>
      </c>
      <c r="F660" s="3" t="s">
        <v>29738</v>
      </c>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row>
    <row r="661" spans="1:77" ht="18">
      <c r="A661" s="3" t="s">
        <v>8716</v>
      </c>
      <c r="B661" s="3" t="s">
        <v>26505</v>
      </c>
      <c r="C661" s="3" t="s">
        <v>26537</v>
      </c>
      <c r="D661" s="3" t="s">
        <v>56</v>
      </c>
      <c r="E661" s="3" t="s">
        <v>26538</v>
      </c>
      <c r="F661" s="3" t="s">
        <v>26539</v>
      </c>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row>
    <row r="662" spans="1:77" ht="18">
      <c r="A662" s="3" t="s">
        <v>34289</v>
      </c>
      <c r="B662" s="3" t="s">
        <v>33310</v>
      </c>
      <c r="C662" s="3" t="s">
        <v>34290</v>
      </c>
      <c r="D662" s="3"/>
      <c r="E662" s="3" t="s">
        <v>34291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row>
    <row r="663" spans="1:77" ht="18">
      <c r="A663" s="3" t="s">
        <v>34191</v>
      </c>
      <c r="B663" s="3" t="s">
        <v>33988</v>
      </c>
      <c r="C663" s="3" t="s">
        <v>34192</v>
      </c>
      <c r="D663" s="3" t="s">
        <v>34009</v>
      </c>
      <c r="E663" s="3" t="s">
        <v>3692</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row>
    <row r="664" spans="1:77" ht="18">
      <c r="A664" s="3" t="s">
        <v>8994</v>
      </c>
      <c r="B664" s="3" t="s">
        <v>26505</v>
      </c>
      <c r="C664" s="3" t="s">
        <v>26791</v>
      </c>
      <c r="D664" s="3"/>
      <c r="E664" s="3" t="s">
        <v>26792</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row>
    <row r="665" spans="1:77" ht="18">
      <c r="A665" s="3" t="s">
        <v>9259</v>
      </c>
      <c r="B665" s="3" t="s">
        <v>26505</v>
      </c>
      <c r="C665" s="3" t="s">
        <v>26791</v>
      </c>
      <c r="D665" s="3"/>
      <c r="E665" s="3" t="s">
        <v>27030</v>
      </c>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row>
    <row r="666" spans="1:77" ht="18">
      <c r="A666" s="3" t="s">
        <v>9396</v>
      </c>
      <c r="B666" s="3" t="s">
        <v>26505</v>
      </c>
      <c r="C666" s="3" t="s">
        <v>26791</v>
      </c>
      <c r="D666" s="3"/>
      <c r="E666" s="3" t="s">
        <v>27149</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row>
    <row r="667" spans="1:77" ht="18">
      <c r="A667" s="3" t="s">
        <v>13679</v>
      </c>
      <c r="B667" s="3" t="s">
        <v>30564</v>
      </c>
      <c r="C667" s="3" t="s">
        <v>26791</v>
      </c>
      <c r="D667" s="3"/>
      <c r="E667" s="3" t="s">
        <v>30578</v>
      </c>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row>
    <row r="668" spans="1:77" ht="18">
      <c r="A668" s="3" t="s">
        <v>17073</v>
      </c>
      <c r="B668" s="3" t="s">
        <v>32929</v>
      </c>
      <c r="C668" s="3" t="s">
        <v>26791</v>
      </c>
      <c r="D668" s="3" t="s">
        <v>32932</v>
      </c>
      <c r="E668" s="3" t="s">
        <v>287</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row>
    <row r="669" spans="1:77" ht="18">
      <c r="A669" s="3" t="s">
        <v>15805</v>
      </c>
      <c r="B669" s="3" t="s">
        <v>31873</v>
      </c>
      <c r="C669" s="3" t="s">
        <v>31987</v>
      </c>
      <c r="D669" s="3" t="s">
        <v>31954</v>
      </c>
      <c r="E669" s="3" t="s">
        <v>31988</v>
      </c>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row>
    <row r="670" spans="1:77" ht="18">
      <c r="A670" s="3" t="s">
        <v>3910</v>
      </c>
      <c r="B670" s="3" t="s">
        <v>22430</v>
      </c>
      <c r="C670" s="3" t="s">
        <v>22473</v>
      </c>
      <c r="D670" s="3"/>
      <c r="E670" s="3" t="s">
        <v>22474</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row>
    <row r="671" spans="1:77" ht="18">
      <c r="A671" s="3" t="s">
        <v>3900</v>
      </c>
      <c r="B671" s="3" t="s">
        <v>22430</v>
      </c>
      <c r="C671" s="3" t="s">
        <v>22461</v>
      </c>
      <c r="D671" s="3"/>
      <c r="E671" s="3" t="s">
        <v>22447</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row>
    <row r="672" spans="1:77" ht="18">
      <c r="A672" s="3" t="s">
        <v>1257</v>
      </c>
      <c r="B672" s="3" t="s">
        <v>27429</v>
      </c>
      <c r="C672" s="3" t="s">
        <v>22461</v>
      </c>
      <c r="D672" s="3"/>
      <c r="E672" s="3" t="s">
        <v>28169</v>
      </c>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row>
    <row r="673" spans="1:77" ht="18">
      <c r="A673" s="3" t="s">
        <v>30261</v>
      </c>
      <c r="B673" s="3" t="s">
        <v>30145</v>
      </c>
      <c r="C673" s="3" t="s">
        <v>30262</v>
      </c>
      <c r="D673" s="3"/>
      <c r="E673" s="3" t="s">
        <v>30263</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row>
    <row r="674" spans="1:77" ht="18">
      <c r="A674" s="3" t="s">
        <v>3891</v>
      </c>
      <c r="B674" s="3" t="s">
        <v>22452</v>
      </c>
      <c r="C674" s="3" t="s">
        <v>22453</v>
      </c>
      <c r="D674" s="3" t="s">
        <v>2553</v>
      </c>
      <c r="E674" s="3" t="s">
        <v>5380</v>
      </c>
      <c r="F674" s="3" t="s">
        <v>22454</v>
      </c>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row>
    <row r="675" spans="1:77" ht="18">
      <c r="A675" s="3" t="s">
        <v>1225</v>
      </c>
      <c r="B675" s="3" t="s">
        <v>27429</v>
      </c>
      <c r="C675" s="3" t="s">
        <v>22453</v>
      </c>
      <c r="D675" s="3" t="s">
        <v>2553</v>
      </c>
      <c r="E675" s="3" t="s">
        <v>11040</v>
      </c>
      <c r="F675" s="3" t="s">
        <v>6533</v>
      </c>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row>
    <row r="676" spans="1:77" ht="18">
      <c r="A676" s="3" t="s">
        <v>28116</v>
      </c>
      <c r="B676" s="3" t="s">
        <v>28075</v>
      </c>
      <c r="C676" s="3" t="s">
        <v>22453</v>
      </c>
      <c r="D676" s="3"/>
      <c r="E676" s="3" t="s">
        <v>28117</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row>
    <row r="677" spans="1:77" ht="18">
      <c r="A677" s="3" t="s">
        <v>15991</v>
      </c>
      <c r="B677" s="3" t="s">
        <v>31998</v>
      </c>
      <c r="C677" s="3" t="s">
        <v>22453</v>
      </c>
      <c r="D677" s="3"/>
      <c r="E677" s="3" t="s">
        <v>17310</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row>
    <row r="678" spans="1:77" ht="18">
      <c r="A678" s="3" t="s">
        <v>33717</v>
      </c>
      <c r="B678" s="3" t="s">
        <v>33461</v>
      </c>
      <c r="C678" s="3" t="s">
        <v>22453</v>
      </c>
      <c r="D678" s="3"/>
      <c r="E678" s="3" t="s">
        <v>33495</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row>
    <row r="679" spans="1:77" ht="18">
      <c r="A679" s="3" t="s">
        <v>10125</v>
      </c>
      <c r="B679" s="3" t="s">
        <v>28075</v>
      </c>
      <c r="C679" s="3" t="s">
        <v>28243</v>
      </c>
      <c r="D679" s="3" t="s">
        <v>952</v>
      </c>
      <c r="E679" s="3" t="s">
        <v>28244</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row>
    <row r="680" spans="1:77" ht="18">
      <c r="A680" s="3" t="s">
        <v>30244</v>
      </c>
      <c r="B680" s="3" t="s">
        <v>30145</v>
      </c>
      <c r="C680" s="3" t="s">
        <v>28243</v>
      </c>
      <c r="D680" s="3"/>
      <c r="E680" s="3" t="s">
        <v>6786</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row>
    <row r="681" spans="1:77" ht="18">
      <c r="A681" s="3" t="s">
        <v>33669</v>
      </c>
      <c r="B681" s="3" t="s">
        <v>33461</v>
      </c>
      <c r="C681" s="3" t="s">
        <v>28243</v>
      </c>
      <c r="D681" s="3"/>
      <c r="E681" s="3" t="s">
        <v>33670</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row>
    <row r="682" spans="1:77" ht="18">
      <c r="A682" s="3" t="s">
        <v>15388</v>
      </c>
      <c r="B682" s="3" t="s">
        <v>31669</v>
      </c>
      <c r="C682" s="3" t="s">
        <v>31742</v>
      </c>
      <c r="D682" s="3" t="s">
        <v>31743</v>
      </c>
      <c r="E682" s="3" t="s">
        <v>31744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row>
    <row r="683" spans="1:77" ht="18">
      <c r="A683" s="3" t="s">
        <v>30113</v>
      </c>
      <c r="B683" s="3" t="s">
        <v>30106</v>
      </c>
      <c r="C683" s="3" t="s">
        <v>30114</v>
      </c>
      <c r="D683" s="3"/>
      <c r="E683" s="3" t="s">
        <v>30115</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row>
    <row r="684" spans="1:77" ht="18">
      <c r="A684" s="3" t="s">
        <v>33648</v>
      </c>
      <c r="B684" s="3" t="s">
        <v>33461</v>
      </c>
      <c r="C684" s="3" t="s">
        <v>30114</v>
      </c>
      <c r="D684" s="3"/>
      <c r="E684" s="3" t="s">
        <v>33649</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row>
    <row r="685" spans="1:77" ht="18">
      <c r="A685" s="3" t="s">
        <v>12492</v>
      </c>
      <c r="B685" s="3" t="s">
        <v>29995</v>
      </c>
      <c r="C685" s="3" t="s">
        <v>29996</v>
      </c>
      <c r="D685" s="3" t="s">
        <v>270</v>
      </c>
      <c r="E685" s="3" t="s">
        <v>29997</v>
      </c>
      <c r="F685" s="3" t="s">
        <v>29998</v>
      </c>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row>
    <row r="686" spans="1:77" ht="18">
      <c r="A686" s="3" t="s">
        <v>34955</v>
      </c>
      <c r="B686" s="3" t="s">
        <v>34945</v>
      </c>
      <c r="C686" s="3" t="s">
        <v>34956</v>
      </c>
      <c r="D686" s="3"/>
      <c r="E686" s="3" t="s">
        <v>34957</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row>
    <row r="687" spans="1:77" ht="18">
      <c r="A687" s="3" t="s">
        <v>7162</v>
      </c>
      <c r="B687" s="3" t="s">
        <v>23435</v>
      </c>
      <c r="C687" s="3" t="s">
        <v>25193</v>
      </c>
      <c r="D687" s="3"/>
      <c r="E687" s="3" t="s">
        <v>25194</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row>
    <row r="688" spans="1:77" ht="18">
      <c r="A688" s="3" t="s">
        <v>8397</v>
      </c>
      <c r="B688" s="3" t="s">
        <v>26177</v>
      </c>
      <c r="C688" s="3" t="s">
        <v>26203</v>
      </c>
      <c r="D688" s="3" t="s">
        <v>26204</v>
      </c>
      <c r="E688" s="3" t="s">
        <v>26205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row>
    <row r="689" spans="1:77" ht="18">
      <c r="A689" s="3" t="s">
        <v>2908</v>
      </c>
      <c r="B689" s="3" t="s">
        <v>36454</v>
      </c>
      <c r="C689" s="3" t="s">
        <v>37015</v>
      </c>
      <c r="D689" s="3" t="s">
        <v>25114</v>
      </c>
      <c r="E689" s="3" t="s">
        <v>37016</v>
      </c>
      <c r="F689" s="3" t="s">
        <v>37017</v>
      </c>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row>
    <row r="690" spans="1:77" ht="18">
      <c r="A690" s="3" t="s">
        <v>8500</v>
      </c>
      <c r="B690" s="3" t="s">
        <v>26177</v>
      </c>
      <c r="C690" s="3" t="s">
        <v>26327</v>
      </c>
      <c r="D690" s="3"/>
      <c r="E690" s="3" t="s">
        <v>26328</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row>
    <row r="691" spans="1:77" ht="18">
      <c r="A691" s="3" t="s">
        <v>36662</v>
      </c>
      <c r="B691" s="3" t="s">
        <v>36454</v>
      </c>
      <c r="C691" s="3" t="s">
        <v>36663</v>
      </c>
      <c r="D691" s="3"/>
      <c r="E691" s="3" t="s">
        <v>36664</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row>
    <row r="692" spans="1:77" ht="18">
      <c r="A692" s="3" t="s">
        <v>1815</v>
      </c>
      <c r="B692" s="3" t="s">
        <v>30210</v>
      </c>
      <c r="C692" s="3" t="s">
        <v>30822</v>
      </c>
      <c r="D692" s="3" t="s">
        <v>29197</v>
      </c>
      <c r="E692" s="3" t="s">
        <v>30823</v>
      </c>
      <c r="F692" s="3" t="s">
        <v>30824</v>
      </c>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row>
    <row r="693" spans="1:77" ht="18">
      <c r="A693" s="3" t="s">
        <v>3897</v>
      </c>
      <c r="B693" s="3" t="s">
        <v>22430</v>
      </c>
      <c r="C693" s="3" t="s">
        <v>22460</v>
      </c>
      <c r="D693" s="3"/>
      <c r="E693" s="3" t="s">
        <v>22447</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row>
    <row r="694" spans="1:77" ht="18">
      <c r="A694" s="3" t="s">
        <v>34068</v>
      </c>
      <c r="B694" s="3" t="s">
        <v>33988</v>
      </c>
      <c r="C694" s="3" t="s">
        <v>22460</v>
      </c>
      <c r="D694" s="3" t="s">
        <v>34009</v>
      </c>
      <c r="E694" s="3" t="s">
        <v>3692</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row>
    <row r="695" spans="1:77" ht="18">
      <c r="A695" s="3" t="s">
        <v>20023</v>
      </c>
      <c r="B695" s="3" t="s">
        <v>37030</v>
      </c>
      <c r="C695" s="3" t="s">
        <v>22460</v>
      </c>
      <c r="D695" s="3"/>
      <c r="E695" s="3" t="s">
        <v>37053</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row>
    <row r="696" spans="1:77" ht="18">
      <c r="A696" s="3" t="s">
        <v>9085</v>
      </c>
      <c r="B696" s="3" t="s">
        <v>26505</v>
      </c>
      <c r="C696" s="3" t="s">
        <v>26861</v>
      </c>
      <c r="D696" s="3"/>
      <c r="E696" s="3" t="s">
        <v>26862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row>
    <row r="697" spans="1:77" ht="18">
      <c r="A697" s="3" t="s">
        <v>13625</v>
      </c>
      <c r="B697" s="3" t="s">
        <v>30564</v>
      </c>
      <c r="C697" s="3" t="s">
        <v>26861</v>
      </c>
      <c r="D697" s="3"/>
      <c r="E697" s="3" t="s">
        <v>30578</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row>
    <row r="698" spans="1:77" ht="18">
      <c r="A698" s="3" t="s">
        <v>17067</v>
      </c>
      <c r="B698" s="3" t="s">
        <v>32929</v>
      </c>
      <c r="C698" s="3" t="s">
        <v>26861</v>
      </c>
      <c r="D698" s="3" t="s">
        <v>32932</v>
      </c>
      <c r="E698" s="3" t="s">
        <v>287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row>
    <row r="699" spans="1:77" ht="18">
      <c r="A699" s="3" t="s">
        <v>31922</v>
      </c>
      <c r="B699" s="3" t="s">
        <v>31873</v>
      </c>
      <c r="C699" s="3" t="s">
        <v>31923</v>
      </c>
      <c r="D699" s="3" t="s">
        <v>31883</v>
      </c>
      <c r="E699" s="3" t="s">
        <v>31913</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row>
    <row r="700" spans="1:77" ht="18">
      <c r="A700" s="3" t="s">
        <v>3879</v>
      </c>
      <c r="B700" s="3" t="s">
        <v>22430</v>
      </c>
      <c r="C700" s="3" t="s">
        <v>22440</v>
      </c>
      <c r="D700" s="3" t="s">
        <v>22441</v>
      </c>
      <c r="E700" s="3" t="s">
        <v>22442</v>
      </c>
      <c r="F700" s="3" t="s">
        <v>22443</v>
      </c>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row>
    <row r="701" spans="1:77" ht="18">
      <c r="A701" s="3" t="s">
        <v>14442</v>
      </c>
      <c r="B701" s="3" t="s">
        <v>30903</v>
      </c>
      <c r="C701" s="3" t="s">
        <v>31190</v>
      </c>
      <c r="D701" s="3"/>
      <c r="E701" s="3" t="s">
        <v>31191</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row>
    <row r="702" spans="1:77" ht="18">
      <c r="A702" s="3" t="s">
        <v>33971</v>
      </c>
      <c r="B702" s="3" t="s">
        <v>33814</v>
      </c>
      <c r="C702" s="3" t="s">
        <v>33972</v>
      </c>
      <c r="D702" s="3"/>
      <c r="E702" s="3" t="s">
        <v>33955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row>
    <row r="703" spans="1:77" ht="18">
      <c r="A703" s="3" t="s">
        <v>14260</v>
      </c>
      <c r="B703" s="3" t="s">
        <v>30903</v>
      </c>
      <c r="C703" s="3" t="s">
        <v>31100</v>
      </c>
      <c r="D703" s="3"/>
      <c r="E703" s="3" t="s">
        <v>31101</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row>
    <row r="704" spans="1:77" ht="18">
      <c r="A704" s="3" t="s">
        <v>3951</v>
      </c>
      <c r="B704" s="3" t="s">
        <v>22513</v>
      </c>
      <c r="C704" s="3" t="s">
        <v>22514</v>
      </c>
      <c r="D704" s="3"/>
      <c r="E704" s="3" t="s">
        <v>22515</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row>
    <row r="705" spans="1:77" ht="18">
      <c r="A705" s="3" t="s">
        <v>33630</v>
      </c>
      <c r="B705" s="3" t="s">
        <v>33461</v>
      </c>
      <c r="C705" s="3" t="s">
        <v>22514</v>
      </c>
      <c r="D705" s="3"/>
      <c r="E705" s="3" t="s">
        <v>33495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row>
    <row r="706" spans="1:77" ht="18">
      <c r="A706" s="3" t="s">
        <v>30203</v>
      </c>
      <c r="B706" s="3" t="s">
        <v>30145</v>
      </c>
      <c r="C706" s="3" t="s">
        <v>30204</v>
      </c>
      <c r="D706" s="3"/>
      <c r="E706" s="3" t="s">
        <v>6786</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row>
    <row r="707" spans="1:77" ht="18">
      <c r="A707" s="3" t="s">
        <v>9201</v>
      </c>
      <c r="B707" s="3" t="s">
        <v>26505</v>
      </c>
      <c r="C707" s="3" t="s">
        <v>26985</v>
      </c>
      <c r="D707" s="3"/>
      <c r="E707" s="3" t="s">
        <v>26986</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row>
    <row r="708" spans="1:77" ht="18">
      <c r="A708" s="3" t="s">
        <v>9976</v>
      </c>
      <c r="B708" s="3" t="s">
        <v>28075</v>
      </c>
      <c r="C708" s="3" t="s">
        <v>28076</v>
      </c>
      <c r="D708" s="3"/>
      <c r="E708" s="3" t="s">
        <v>28077</v>
      </c>
      <c r="F708" s="3" t="s">
        <v>28078</v>
      </c>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row>
    <row r="709" spans="1:77" ht="18">
      <c r="A709" s="3" t="s">
        <v>30944</v>
      </c>
      <c r="B709" s="3" t="s">
        <v>30903</v>
      </c>
      <c r="C709" s="3" t="s">
        <v>28076</v>
      </c>
      <c r="D709" s="3"/>
      <c r="E709" s="3" t="s">
        <v>25501</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row>
    <row r="710" spans="1:77" ht="18">
      <c r="A710" s="3" t="s">
        <v>8476</v>
      </c>
      <c r="B710" s="3" t="s">
        <v>26177</v>
      </c>
      <c r="C710" s="3" t="s">
        <v>26309</v>
      </c>
      <c r="D710" s="3"/>
      <c r="E710" s="3" t="s">
        <v>26310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row>
    <row r="711" spans="1:77" ht="18">
      <c r="A711" s="3" t="s">
        <v>10056</v>
      </c>
      <c r="B711" s="3" t="s">
        <v>28075</v>
      </c>
      <c r="C711" s="3" t="s">
        <v>28162</v>
      </c>
      <c r="D711" s="3"/>
      <c r="E711" s="3" t="s">
        <v>28163</v>
      </c>
      <c r="F711" s="3" t="s">
        <v>28164</v>
      </c>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row>
    <row r="712" spans="1:77" ht="18">
      <c r="A712" s="3" t="s">
        <v>9021</v>
      </c>
      <c r="B712" s="3" t="s">
        <v>26505</v>
      </c>
      <c r="C712" s="3" t="s">
        <v>26818</v>
      </c>
      <c r="D712" s="3"/>
      <c r="E712" s="3" t="s">
        <v>26819</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row>
    <row r="713" spans="1:77" ht="18">
      <c r="A713" s="3" t="s">
        <v>20057</v>
      </c>
      <c r="B713" s="3" t="s">
        <v>37060</v>
      </c>
      <c r="C713" s="3" t="s">
        <v>26818</v>
      </c>
      <c r="D713" s="3" t="s">
        <v>37082</v>
      </c>
      <c r="E713" s="3" t="s">
        <v>37083</v>
      </c>
      <c r="F713" s="3" t="s">
        <v>37084</v>
      </c>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row>
    <row r="714" spans="1:77" ht="18">
      <c r="A714" s="3" t="s">
        <v>2951</v>
      </c>
      <c r="B714" s="3" t="s">
        <v>36454</v>
      </c>
      <c r="C714" s="3" t="s">
        <v>26818</v>
      </c>
      <c r="D714" s="3"/>
      <c r="E714" s="3" t="s">
        <v>37203</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row>
    <row r="715" spans="1:77" ht="18">
      <c r="A715" s="3" t="s">
        <v>8473</v>
      </c>
      <c r="B715" s="3" t="s">
        <v>26218</v>
      </c>
      <c r="C715" s="3" t="s">
        <v>26302</v>
      </c>
      <c r="D715" s="3" t="s">
        <v>1963</v>
      </c>
      <c r="E715" s="3" t="s">
        <v>26303</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row>
    <row r="716" spans="1:77" ht="18">
      <c r="A716" s="3" t="s">
        <v>8816</v>
      </c>
      <c r="B716" s="3" t="s">
        <v>26505</v>
      </c>
      <c r="C716" s="3" t="s">
        <v>26302</v>
      </c>
      <c r="D716" s="3"/>
      <c r="E716" s="3" t="s">
        <v>26648</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row>
    <row r="717" spans="1:77" ht="18">
      <c r="A717" s="3" t="s">
        <v>15062</v>
      </c>
      <c r="B717" s="3" t="s">
        <v>30903</v>
      </c>
      <c r="C717" s="3" t="s">
        <v>31564</v>
      </c>
      <c r="D717" s="3"/>
      <c r="E717" s="3" t="s">
        <v>31565</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row>
    <row r="718" spans="1:77" ht="18">
      <c r="A718" s="3" t="s">
        <v>15352</v>
      </c>
      <c r="B718" s="3" t="s">
        <v>31669</v>
      </c>
      <c r="C718" s="3" t="s">
        <v>31564</v>
      </c>
      <c r="D718" s="3"/>
      <c r="E718" s="3" t="s">
        <v>31716</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row>
    <row r="719" spans="1:77" ht="18">
      <c r="A719" s="3" t="s">
        <v>7158</v>
      </c>
      <c r="B719" s="3" t="s">
        <v>23435</v>
      </c>
      <c r="C719" s="3" t="s">
        <v>25191</v>
      </c>
      <c r="D719" s="3"/>
      <c r="E719" s="3" t="s">
        <v>25192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row>
    <row r="720" spans="1:77" ht="18">
      <c r="A720" s="3" t="s">
        <v>37675</v>
      </c>
      <c r="B720" s="3" t="s">
        <v>37108</v>
      </c>
      <c r="C720" s="3" t="s">
        <v>37676</v>
      </c>
      <c r="D720" s="3" t="s">
        <v>35173</v>
      </c>
      <c r="E720" s="3" t="s">
        <v>37677</v>
      </c>
      <c r="F720" s="3" t="s">
        <v>37678</v>
      </c>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row>
    <row r="721" spans="1:77" ht="18">
      <c r="A721" s="3" t="s">
        <v>38306</v>
      </c>
      <c r="B721" s="3" t="s">
        <v>37993</v>
      </c>
      <c r="C721" s="3" t="s">
        <v>38307</v>
      </c>
      <c r="D721" s="3" t="s">
        <v>270</v>
      </c>
      <c r="E721" s="3" t="s">
        <v>38308</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row>
    <row r="722" spans="1:77" ht="18">
      <c r="A722" s="3" t="s">
        <v>27144</v>
      </c>
      <c r="B722" s="3" t="s">
        <v>26505</v>
      </c>
      <c r="C722" s="3" t="s">
        <v>27145</v>
      </c>
      <c r="D722" s="3" t="s">
        <v>27146</v>
      </c>
      <c r="E722" s="3" t="s">
        <v>27147</v>
      </c>
      <c r="F722" s="3" t="s">
        <v>27148</v>
      </c>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row>
    <row r="723" spans="1:77" ht="18">
      <c r="A723" s="3" t="s">
        <v>37090</v>
      </c>
      <c r="B723" s="3" t="s">
        <v>37091</v>
      </c>
      <c r="C723" s="3" t="s">
        <v>27145</v>
      </c>
      <c r="D723" s="3" t="s">
        <v>2580</v>
      </c>
      <c r="E723" s="3" t="s">
        <v>37092</v>
      </c>
      <c r="F723" s="3" t="s">
        <v>37093</v>
      </c>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row>
    <row r="724" spans="1:77" ht="18">
      <c r="A724" s="3" t="s">
        <v>39585</v>
      </c>
      <c r="B724" s="3" t="s">
        <v>39563</v>
      </c>
      <c r="C724" s="3" t="s">
        <v>27145</v>
      </c>
      <c r="D724" s="3" t="s">
        <v>2580</v>
      </c>
      <c r="E724" s="3" t="s">
        <v>39586</v>
      </c>
      <c r="F724" s="3" t="s">
        <v>37093</v>
      </c>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row>
    <row r="725" spans="1:77" ht="18">
      <c r="A725" s="3" t="s">
        <v>15229</v>
      </c>
      <c r="B725" s="3" t="s">
        <v>31629</v>
      </c>
      <c r="C725" s="3" t="s">
        <v>31642</v>
      </c>
      <c r="D725" s="3" t="s">
        <v>270</v>
      </c>
      <c r="E725" s="3" t="s">
        <v>31643</v>
      </c>
      <c r="F725" s="3" t="s">
        <v>20954</v>
      </c>
      <c r="G725" s="3" t="s">
        <v>31644</v>
      </c>
      <c r="H725" s="3" t="s">
        <v>31645</v>
      </c>
      <c r="I725" s="3" t="s">
        <v>31646</v>
      </c>
      <c r="J725" s="3" t="s">
        <v>31647</v>
      </c>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row>
    <row r="726" spans="1:77" ht="18">
      <c r="A726" s="3" t="s">
        <v>16282</v>
      </c>
      <c r="B726" s="3" t="s">
        <v>32331</v>
      </c>
      <c r="C726" s="3" t="s">
        <v>31642</v>
      </c>
      <c r="D726" s="3" t="s">
        <v>32332</v>
      </c>
      <c r="E726" s="3" t="s">
        <v>32333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row>
    <row r="727" spans="1:77" ht="18">
      <c r="A727" s="3" t="s">
        <v>16512</v>
      </c>
      <c r="B727" s="3" t="s">
        <v>32339</v>
      </c>
      <c r="C727" s="3" t="s">
        <v>31642</v>
      </c>
      <c r="D727" s="3" t="s">
        <v>38</v>
      </c>
      <c r="E727" s="3" t="s">
        <v>7273</v>
      </c>
      <c r="F727" s="3" t="s">
        <v>20954</v>
      </c>
      <c r="G727" s="3" t="s">
        <v>31644</v>
      </c>
      <c r="H727" s="3" t="s">
        <v>31645</v>
      </c>
      <c r="I727" s="3" t="s">
        <v>31646</v>
      </c>
      <c r="J727" s="3" t="s">
        <v>31647</v>
      </c>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row>
    <row r="728" spans="1:77" ht="18">
      <c r="A728" s="3" t="s">
        <v>19931</v>
      </c>
      <c r="B728" s="3" t="s">
        <v>36306</v>
      </c>
      <c r="C728" s="3" t="s">
        <v>36997</v>
      </c>
      <c r="D728" s="3"/>
      <c r="E728" s="3" t="s">
        <v>36998</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row>
    <row r="729" spans="1:77" ht="18">
      <c r="A729" s="3" t="s">
        <v>39062</v>
      </c>
      <c r="B729" s="3" t="s">
        <v>38999</v>
      </c>
      <c r="C729" s="3" t="s">
        <v>39063</v>
      </c>
      <c r="D729" s="3"/>
      <c r="E729" s="3" t="s">
        <v>39064</v>
      </c>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row>
    <row r="730" spans="1:77" ht="18">
      <c r="A730" s="3" t="s">
        <v>9922</v>
      </c>
      <c r="B730" s="3" t="s">
        <v>27919</v>
      </c>
      <c r="C730" s="3" t="s">
        <v>27920</v>
      </c>
      <c r="D730" s="3" t="s">
        <v>73</v>
      </c>
      <c r="E730" s="3" t="s">
        <v>27921</v>
      </c>
      <c r="F730" s="3" t="s">
        <v>27922</v>
      </c>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row>
    <row r="731" spans="1:77" ht="18">
      <c r="A731" s="3" t="s">
        <v>12564</v>
      </c>
      <c r="B731" s="3" t="s">
        <v>29986</v>
      </c>
      <c r="C731" s="3" t="s">
        <v>27920</v>
      </c>
      <c r="D731" s="3" t="s">
        <v>26006</v>
      </c>
      <c r="E731" s="3" t="s">
        <v>30034</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row>
    <row r="732" spans="1:77" ht="18">
      <c r="A732" s="3" t="s">
        <v>15201</v>
      </c>
      <c r="B732" s="3" t="s">
        <v>31619</v>
      </c>
      <c r="C732" s="3" t="s">
        <v>27920</v>
      </c>
      <c r="D732" s="3"/>
      <c r="E732" s="3" t="s">
        <v>31622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row>
    <row r="733" spans="1:77" ht="18">
      <c r="A733" s="3" t="s">
        <v>4473</v>
      </c>
      <c r="B733" s="3" t="s">
        <v>23005</v>
      </c>
      <c r="C733" s="3" t="s">
        <v>23006</v>
      </c>
      <c r="D733" s="3" t="s">
        <v>38</v>
      </c>
      <c r="E733" s="3" t="s">
        <v>23007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row>
    <row r="734" spans="1:77" ht="18">
      <c r="A734" s="3" t="s">
        <v>4897</v>
      </c>
      <c r="B734" s="3" t="s">
        <v>23054</v>
      </c>
      <c r="C734" s="3" t="s">
        <v>23006</v>
      </c>
      <c r="D734" s="3" t="s">
        <v>23374</v>
      </c>
      <c r="E734" s="3" t="s">
        <v>23375</v>
      </c>
      <c r="F734" s="3" t="s">
        <v>23376</v>
      </c>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row>
    <row r="735" spans="1:77" ht="18">
      <c r="A735" s="3" t="s">
        <v>8679</v>
      </c>
      <c r="B735" s="3" t="s">
        <v>26332</v>
      </c>
      <c r="C735" s="3" t="s">
        <v>23006</v>
      </c>
      <c r="D735" s="3"/>
      <c r="E735" s="3" t="s">
        <v>26501</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row>
    <row r="736" spans="1:77" ht="18">
      <c r="A736" s="3" t="s">
        <v>35172</v>
      </c>
      <c r="B736" s="3" t="s">
        <v>34945</v>
      </c>
      <c r="C736" s="3" t="s">
        <v>23006</v>
      </c>
      <c r="D736" s="3" t="s">
        <v>35173</v>
      </c>
      <c r="E736" s="3" t="s">
        <v>35174</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row>
    <row r="737" spans="1:77" ht="18">
      <c r="A737" s="3" t="s">
        <v>7155</v>
      </c>
      <c r="B737" s="3" t="s">
        <v>25014</v>
      </c>
      <c r="C737" s="3" t="s">
        <v>25188</v>
      </c>
      <c r="D737" s="3"/>
      <c r="E737" s="3" t="s">
        <v>25189</v>
      </c>
      <c r="F737" s="3" t="s">
        <v>25190</v>
      </c>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row>
    <row r="738" spans="1:77" ht="18">
      <c r="A738" s="3" t="s">
        <v>7150</v>
      </c>
      <c r="B738" s="3" t="s">
        <v>23435</v>
      </c>
      <c r="C738" s="3" t="s">
        <v>25184</v>
      </c>
      <c r="D738" s="3" t="s">
        <v>43</v>
      </c>
      <c r="E738" s="3" t="s">
        <v>44</v>
      </c>
      <c r="F738" s="3" t="s">
        <v>25185</v>
      </c>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row>
    <row r="739" spans="1:77" ht="18">
      <c r="A739" s="3" t="s">
        <v>9121</v>
      </c>
      <c r="B739" s="3" t="s">
        <v>26505</v>
      </c>
      <c r="C739" s="3" t="s">
        <v>25184</v>
      </c>
      <c r="D739" s="3"/>
      <c r="E739" s="3" t="s">
        <v>26902</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row>
    <row r="740" spans="1:77" ht="18">
      <c r="A740" s="3" t="s">
        <v>35198</v>
      </c>
      <c r="B740" s="3" t="s">
        <v>34945</v>
      </c>
      <c r="C740" s="3" t="s">
        <v>25184</v>
      </c>
      <c r="D740" s="3"/>
      <c r="E740" s="3" t="s">
        <v>35199</v>
      </c>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row>
    <row r="741" spans="1:77" ht="18">
      <c r="A741" s="3" t="s">
        <v>19965</v>
      </c>
      <c r="B741" s="3" t="s">
        <v>36306</v>
      </c>
      <c r="C741" s="3" t="s">
        <v>25184</v>
      </c>
      <c r="D741" s="3"/>
      <c r="E741" s="3" t="s">
        <v>37022</v>
      </c>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row>
    <row r="742" spans="1:77" ht="18">
      <c r="A742" s="3" t="s">
        <v>3893</v>
      </c>
      <c r="B742" s="3" t="s">
        <v>22430</v>
      </c>
      <c r="C742" s="3" t="s">
        <v>22455</v>
      </c>
      <c r="D742" s="3"/>
      <c r="E742" s="3" t="s">
        <v>22447</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row>
    <row r="743" spans="1:77" ht="18">
      <c r="A743" s="3" t="s">
        <v>8519</v>
      </c>
      <c r="B743" s="3" t="s">
        <v>26332</v>
      </c>
      <c r="C743" s="3" t="s">
        <v>22455</v>
      </c>
      <c r="D743" s="3"/>
      <c r="E743" s="3" t="s">
        <v>26352</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row>
    <row r="744" spans="1:77" ht="18">
      <c r="A744" s="3" t="s">
        <v>34054</v>
      </c>
      <c r="B744" s="3" t="s">
        <v>33988</v>
      </c>
      <c r="C744" s="3" t="s">
        <v>22455</v>
      </c>
      <c r="D744" s="3" t="s">
        <v>34009</v>
      </c>
      <c r="E744" s="3" t="s">
        <v>3692</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row>
    <row r="745" spans="1:77" ht="18">
      <c r="A745" s="3" t="s">
        <v>8936</v>
      </c>
      <c r="B745" s="3" t="s">
        <v>26505</v>
      </c>
      <c r="C745" s="3" t="s">
        <v>26741</v>
      </c>
      <c r="D745" s="3"/>
      <c r="E745" s="3" t="s">
        <v>26742</v>
      </c>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row>
    <row r="746" spans="1:77" ht="18">
      <c r="A746" s="3" t="s">
        <v>9194</v>
      </c>
      <c r="B746" s="3" t="s">
        <v>26505</v>
      </c>
      <c r="C746" s="3" t="s">
        <v>26741</v>
      </c>
      <c r="D746" s="3"/>
      <c r="E746" s="3" t="s">
        <v>26973</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row>
    <row r="747" spans="1:77" ht="18">
      <c r="A747" s="3" t="s">
        <v>9237</v>
      </c>
      <c r="B747" s="3" t="s">
        <v>26505</v>
      </c>
      <c r="C747" s="3" t="s">
        <v>26741</v>
      </c>
      <c r="D747" s="3"/>
      <c r="E747" s="3" t="s">
        <v>27016</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row>
    <row r="748" spans="1:77" ht="18">
      <c r="A748" s="3" t="s">
        <v>13590</v>
      </c>
      <c r="B748" s="3" t="s">
        <v>30564</v>
      </c>
      <c r="C748" s="3" t="s">
        <v>26741</v>
      </c>
      <c r="D748" s="3"/>
      <c r="E748" s="3" t="s">
        <v>30578</v>
      </c>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row>
    <row r="749" spans="1:77" ht="18">
      <c r="A749" s="3" t="s">
        <v>17064</v>
      </c>
      <c r="B749" s="3" t="s">
        <v>32929</v>
      </c>
      <c r="C749" s="3" t="s">
        <v>26741</v>
      </c>
      <c r="D749" s="3" t="s">
        <v>32932</v>
      </c>
      <c r="E749" s="3" t="s">
        <v>287</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row>
    <row r="750" spans="1:77" ht="18">
      <c r="A750" s="3" t="s">
        <v>33818</v>
      </c>
      <c r="B750" s="3" t="s">
        <v>33814</v>
      </c>
      <c r="C750" s="3" t="s">
        <v>33819</v>
      </c>
      <c r="D750" s="3"/>
      <c r="E750" s="3" t="s">
        <v>33820</v>
      </c>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row>
    <row r="751" spans="1:77" ht="18">
      <c r="A751" s="3" t="s">
        <v>33877</v>
      </c>
      <c r="B751" s="3" t="s">
        <v>33814</v>
      </c>
      <c r="C751" s="3" t="s">
        <v>33878</v>
      </c>
      <c r="D751" s="3"/>
      <c r="E751" s="3" t="s">
        <v>33879</v>
      </c>
      <c r="F751" s="3" t="s">
        <v>33880</v>
      </c>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row>
    <row r="752" spans="1:77" ht="18">
      <c r="A752" s="3" t="s">
        <v>17349</v>
      </c>
      <c r="B752" s="3" t="s">
        <v>33461</v>
      </c>
      <c r="C752" s="3" t="s">
        <v>33609</v>
      </c>
      <c r="D752" s="3"/>
      <c r="E752" s="3" t="s">
        <v>33495</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row>
    <row r="753" spans="1:77" ht="18">
      <c r="A753" s="3" t="s">
        <v>39501</v>
      </c>
      <c r="B753" s="3" t="s">
        <v>39495</v>
      </c>
      <c r="C753" s="3" t="s">
        <v>33609</v>
      </c>
      <c r="D753" s="3" t="s">
        <v>5395</v>
      </c>
      <c r="E753" s="3" t="s">
        <v>39502</v>
      </c>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row>
    <row r="754" spans="1:77" ht="18">
      <c r="A754" s="3" t="s">
        <v>8447</v>
      </c>
      <c r="B754" s="3" t="s">
        <v>26177</v>
      </c>
      <c r="C754" s="3" t="s">
        <v>26264</v>
      </c>
      <c r="D754" s="3" t="s">
        <v>26265</v>
      </c>
      <c r="E754" s="3" t="s">
        <v>26266</v>
      </c>
      <c r="F754" s="3" t="s">
        <v>26267</v>
      </c>
      <c r="G754" s="3" t="s">
        <v>25832</v>
      </c>
      <c r="H754" s="3" t="s">
        <v>26268</v>
      </c>
      <c r="I754" s="3" t="s">
        <v>26269</v>
      </c>
      <c r="J754" s="3" t="s">
        <v>26270</v>
      </c>
      <c r="K754" s="3" t="s">
        <v>26271</v>
      </c>
      <c r="L754" s="3" t="s">
        <v>26272</v>
      </c>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row>
    <row r="755" spans="1:77" ht="18">
      <c r="A755" s="3" t="s">
        <v>30183</v>
      </c>
      <c r="B755" s="3" t="s">
        <v>30145</v>
      </c>
      <c r="C755" s="3" t="s">
        <v>26264</v>
      </c>
      <c r="D755" s="3"/>
      <c r="E755" s="3" t="s">
        <v>6786</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row>
    <row r="756" spans="1:77" ht="18">
      <c r="A756" s="3" t="s">
        <v>17953</v>
      </c>
      <c r="B756" s="3" t="s">
        <v>35231</v>
      </c>
      <c r="C756" s="3" t="s">
        <v>26264</v>
      </c>
      <c r="D756" s="3" t="s">
        <v>35333</v>
      </c>
      <c r="E756" s="3" t="s">
        <v>35334</v>
      </c>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row>
    <row r="757" spans="1:77" ht="18">
      <c r="A757" s="3" t="s">
        <v>15453</v>
      </c>
      <c r="B757" s="3" t="s">
        <v>31774</v>
      </c>
      <c r="C757" s="3" t="s">
        <v>31786</v>
      </c>
      <c r="D757" s="3" t="s">
        <v>26006</v>
      </c>
      <c r="E757" s="3" t="s">
        <v>28141</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row>
    <row r="758" spans="1:77" ht="18">
      <c r="A758" s="3" t="s">
        <v>8429</v>
      </c>
      <c r="B758" s="3" t="s">
        <v>26177</v>
      </c>
      <c r="C758" s="3" t="s">
        <v>26248</v>
      </c>
      <c r="D758" s="3"/>
      <c r="E758" s="3" t="s">
        <v>26249</v>
      </c>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row>
    <row r="759" spans="1:77" ht="18">
      <c r="A759" s="3" t="s">
        <v>17961</v>
      </c>
      <c r="B759" s="3" t="s">
        <v>35231</v>
      </c>
      <c r="C759" s="3" t="s">
        <v>35340</v>
      </c>
      <c r="D759" s="3" t="s">
        <v>11183</v>
      </c>
      <c r="E759" s="3" t="s">
        <v>35341</v>
      </c>
      <c r="F759" s="3" t="s">
        <v>35342</v>
      </c>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row>
    <row r="760" spans="1:77" ht="18">
      <c r="A760" s="3" t="s">
        <v>9127</v>
      </c>
      <c r="B760" s="3" t="s">
        <v>26505</v>
      </c>
      <c r="C760" s="3" t="s">
        <v>26904</v>
      </c>
      <c r="D760" s="3"/>
      <c r="E760" s="3" t="s">
        <v>26905</v>
      </c>
      <c r="F760" s="3" t="s">
        <v>26906</v>
      </c>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row>
    <row r="761" spans="1:77" ht="18">
      <c r="A761" s="3" t="s">
        <v>12487</v>
      </c>
      <c r="B761" s="3" t="s">
        <v>29992</v>
      </c>
      <c r="C761" s="3" t="s">
        <v>26904</v>
      </c>
      <c r="D761" s="3" t="s">
        <v>3093</v>
      </c>
      <c r="E761" s="3" t="s">
        <v>7537</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row>
    <row r="762" spans="1:77" ht="18">
      <c r="A762" s="3" t="s">
        <v>15465</v>
      </c>
      <c r="B762" s="3" t="s">
        <v>31774</v>
      </c>
      <c r="C762" s="3" t="s">
        <v>26904</v>
      </c>
      <c r="D762" s="3" t="s">
        <v>952</v>
      </c>
      <c r="E762" s="3" t="s">
        <v>30007</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row>
    <row r="763" spans="1:77" ht="18">
      <c r="A763" s="3" t="s">
        <v>3013</v>
      </c>
      <c r="B763" s="3" t="s">
        <v>36454</v>
      </c>
      <c r="C763" s="3" t="s">
        <v>26904</v>
      </c>
      <c r="D763" s="3"/>
      <c r="E763" s="3" t="s">
        <v>37556</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row>
    <row r="764" spans="1:77" ht="18">
      <c r="A764" s="3" t="s">
        <v>10035</v>
      </c>
      <c r="B764" s="3" t="s">
        <v>28075</v>
      </c>
      <c r="C764" s="3" t="s">
        <v>28140</v>
      </c>
      <c r="D764" s="3" t="s">
        <v>26006</v>
      </c>
      <c r="E764" s="3" t="s">
        <v>28141</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row>
    <row r="765" spans="1:77" ht="18">
      <c r="A765" s="3" t="s">
        <v>16172</v>
      </c>
      <c r="B765" s="3" t="s">
        <v>31998</v>
      </c>
      <c r="C765" s="3" t="s">
        <v>28140</v>
      </c>
      <c r="D765" s="3" t="s">
        <v>952</v>
      </c>
      <c r="E765" s="3" t="s">
        <v>32248</v>
      </c>
      <c r="F765" s="3" t="s">
        <v>32249</v>
      </c>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row>
    <row r="766" spans="1:77" ht="18">
      <c r="A766" s="3" t="s">
        <v>7144</v>
      </c>
      <c r="B766" s="3" t="s">
        <v>23435</v>
      </c>
      <c r="C766" s="3" t="s">
        <v>25181</v>
      </c>
      <c r="D766" s="3"/>
      <c r="E766" s="3" t="s">
        <v>25073</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row>
    <row r="767" spans="1:77" ht="18">
      <c r="A767" s="3" t="s">
        <v>2285</v>
      </c>
      <c r="B767" s="3" t="s">
        <v>33310</v>
      </c>
      <c r="C767" s="3" t="s">
        <v>25181</v>
      </c>
      <c r="D767" s="3"/>
      <c r="E767" s="3" t="s">
        <v>33311</v>
      </c>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row>
    <row r="768" spans="1:77" ht="18">
      <c r="A768" s="3" t="s">
        <v>12503</v>
      </c>
      <c r="B768" s="3" t="s">
        <v>29986</v>
      </c>
      <c r="C768" s="3" t="s">
        <v>30006</v>
      </c>
      <c r="D768" s="3" t="s">
        <v>952</v>
      </c>
      <c r="E768" s="3" t="s">
        <v>30007</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row>
    <row r="769" spans="1:77" ht="18">
      <c r="A769" s="3" t="s">
        <v>16147</v>
      </c>
      <c r="B769" s="3" t="s">
        <v>31998</v>
      </c>
      <c r="C769" s="3" t="s">
        <v>30006</v>
      </c>
      <c r="D769" s="3"/>
      <c r="E769" s="3" t="s">
        <v>32226</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row>
    <row r="770" spans="1:77" ht="18">
      <c r="A770" s="3" t="s">
        <v>39497</v>
      </c>
      <c r="B770" s="3" t="s">
        <v>39495</v>
      </c>
      <c r="C770" s="3" t="s">
        <v>30006</v>
      </c>
      <c r="D770" s="3" t="s">
        <v>39498</v>
      </c>
      <c r="E770" s="3" t="s">
        <v>39499</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row>
    <row r="771" spans="1:77" ht="18">
      <c r="A771" s="3" t="s">
        <v>9959</v>
      </c>
      <c r="B771" s="3" t="s">
        <v>28008</v>
      </c>
      <c r="C771" s="3" t="s">
        <v>28009</v>
      </c>
      <c r="D771" s="3" t="s">
        <v>73</v>
      </c>
      <c r="E771" s="3" t="s">
        <v>28010</v>
      </c>
      <c r="F771" s="3" t="s">
        <v>28011</v>
      </c>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row>
    <row r="772" spans="1:77" ht="18">
      <c r="A772" s="3" t="s">
        <v>4894</v>
      </c>
      <c r="B772" s="3" t="s">
        <v>23096</v>
      </c>
      <c r="C772" s="3" t="s">
        <v>23372</v>
      </c>
      <c r="D772" s="3" t="s">
        <v>270</v>
      </c>
      <c r="E772" s="3" t="s">
        <v>23373</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row>
    <row r="773" spans="1:77" ht="18">
      <c r="A773" s="3" t="s">
        <v>7152</v>
      </c>
      <c r="B773" s="3" t="s">
        <v>25079</v>
      </c>
      <c r="C773" s="3" t="s">
        <v>23372</v>
      </c>
      <c r="D773" s="3"/>
      <c r="E773" s="3" t="s">
        <v>25186</v>
      </c>
      <c r="F773" s="3" t="s">
        <v>25187</v>
      </c>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row>
    <row r="774" spans="1:77" ht="18">
      <c r="A774" s="3" t="s">
        <v>8471</v>
      </c>
      <c r="B774" s="3" t="s">
        <v>26177</v>
      </c>
      <c r="C774" s="3" t="s">
        <v>23372</v>
      </c>
      <c r="D774" s="3" t="s">
        <v>22</v>
      </c>
      <c r="E774" s="3" t="s">
        <v>26300</v>
      </c>
      <c r="F774" s="3" t="s">
        <v>26301</v>
      </c>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row>
    <row r="775" spans="1:77" ht="18">
      <c r="A775" s="3" t="s">
        <v>16074</v>
      </c>
      <c r="B775" s="3" t="s">
        <v>31998</v>
      </c>
      <c r="C775" s="3" t="s">
        <v>23372</v>
      </c>
      <c r="D775" s="3" t="s">
        <v>32170</v>
      </c>
      <c r="E775" s="3" t="s">
        <v>845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row>
    <row r="776" spans="1:77" ht="18">
      <c r="A776" s="3" t="s">
        <v>32857</v>
      </c>
      <c r="B776" s="3" t="s">
        <v>32858</v>
      </c>
      <c r="C776" s="3" t="s">
        <v>23372</v>
      </c>
      <c r="D776" s="3" t="s">
        <v>270</v>
      </c>
      <c r="E776" s="3" t="s">
        <v>32859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row>
    <row r="777" spans="1:77" ht="18">
      <c r="A777" s="3" t="s">
        <v>20510</v>
      </c>
      <c r="B777" s="3" t="s">
        <v>39495</v>
      </c>
      <c r="C777" s="3" t="s">
        <v>23372</v>
      </c>
      <c r="D777" s="3" t="s">
        <v>5395</v>
      </c>
      <c r="E777" s="3" t="s">
        <v>39500</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row>
    <row r="778" spans="1:77" ht="18">
      <c r="A778" s="3" t="s">
        <v>15448</v>
      </c>
      <c r="B778" s="3" t="s">
        <v>31774</v>
      </c>
      <c r="C778" s="3" t="s">
        <v>31775</v>
      </c>
      <c r="D778" s="3"/>
      <c r="E778" s="3" t="s">
        <v>31776</v>
      </c>
      <c r="F778" s="3" t="s">
        <v>31777</v>
      </c>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row>
    <row r="779" spans="1:77" ht="18">
      <c r="A779" s="3" t="s">
        <v>26469</v>
      </c>
      <c r="B779" s="3" t="s">
        <v>26332</v>
      </c>
      <c r="C779" s="3" t="s">
        <v>26470</v>
      </c>
      <c r="D779" s="3"/>
      <c r="E779" s="3" t="s">
        <v>26471</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row>
    <row r="780" spans="1:77" ht="18">
      <c r="A780" s="3" t="s">
        <v>15695</v>
      </c>
      <c r="B780" s="3" t="s">
        <v>31873</v>
      </c>
      <c r="C780" s="3" t="s">
        <v>26470</v>
      </c>
      <c r="D780" s="3"/>
      <c r="E780" s="3" t="s">
        <v>31917</v>
      </c>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row>
    <row r="781" spans="1:77" ht="18">
      <c r="A781" s="3" t="s">
        <v>8633</v>
      </c>
      <c r="B781" s="3" t="s">
        <v>26332</v>
      </c>
      <c r="C781" s="3" t="s">
        <v>26457</v>
      </c>
      <c r="D781" s="3"/>
      <c r="E781" s="3" t="s">
        <v>26458</v>
      </c>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row>
    <row r="782" spans="1:77" ht="18">
      <c r="A782" s="3" t="s">
        <v>7137</v>
      </c>
      <c r="B782" s="3" t="s">
        <v>23435</v>
      </c>
      <c r="C782" s="3" t="s">
        <v>25175</v>
      </c>
      <c r="D782" s="3"/>
      <c r="E782" s="3" t="s">
        <v>25176</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row>
    <row r="783" spans="1:77" ht="18">
      <c r="A783" s="3" t="s">
        <v>8619</v>
      </c>
      <c r="B783" s="3" t="s">
        <v>26332</v>
      </c>
      <c r="C783" s="3" t="s">
        <v>25175</v>
      </c>
      <c r="D783" s="3"/>
      <c r="E783" s="3" t="s">
        <v>26445</v>
      </c>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row>
    <row r="784" spans="1:77" ht="18">
      <c r="A784" s="3" t="s">
        <v>9309</v>
      </c>
      <c r="B784" s="3" t="s">
        <v>26505</v>
      </c>
      <c r="C784" s="3" t="s">
        <v>25175</v>
      </c>
      <c r="D784" s="3"/>
      <c r="E784" s="3" t="s">
        <v>27076</v>
      </c>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row>
    <row r="785" spans="1:77" ht="18">
      <c r="A785" s="3" t="s">
        <v>10259</v>
      </c>
      <c r="B785" s="3" t="s">
        <v>28113</v>
      </c>
      <c r="C785" s="3" t="s">
        <v>25175</v>
      </c>
      <c r="D785" s="3" t="s">
        <v>48</v>
      </c>
      <c r="E785" s="3" t="s">
        <v>28334</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row>
    <row r="786" spans="1:77" ht="18">
      <c r="A786" s="3" t="s">
        <v>32328</v>
      </c>
      <c r="B786" s="3" t="s">
        <v>32329</v>
      </c>
      <c r="C786" s="3" t="s">
        <v>25175</v>
      </c>
      <c r="D786" s="3" t="s">
        <v>3093</v>
      </c>
      <c r="E786" s="3" t="s">
        <v>32330</v>
      </c>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row>
    <row r="787" spans="1:77" ht="18">
      <c r="A787" s="3" t="s">
        <v>11983</v>
      </c>
      <c r="B787" s="3" t="s">
        <v>29357</v>
      </c>
      <c r="C787" s="3" t="s">
        <v>29617</v>
      </c>
      <c r="D787" s="3" t="s">
        <v>48</v>
      </c>
      <c r="E787" s="3" t="s">
        <v>29618</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row>
    <row r="788" spans="1:77" ht="18">
      <c r="A788" s="3" t="s">
        <v>35128</v>
      </c>
      <c r="B788" s="3" t="s">
        <v>34945</v>
      </c>
      <c r="C788" s="3" t="s">
        <v>29617</v>
      </c>
      <c r="D788" s="3" t="s">
        <v>219</v>
      </c>
      <c r="E788" s="3" t="s">
        <v>35129</v>
      </c>
      <c r="F788" s="3" t="s">
        <v>35130</v>
      </c>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row>
    <row r="789" spans="1:77" ht="18">
      <c r="A789" s="3" t="s">
        <v>11884</v>
      </c>
      <c r="B789" s="3" t="s">
        <v>29357</v>
      </c>
      <c r="C789" s="3" t="s">
        <v>29541</v>
      </c>
      <c r="D789" s="3" t="s">
        <v>48</v>
      </c>
      <c r="E789" s="3" t="s">
        <v>29542</v>
      </c>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row>
    <row r="790" spans="1:77" ht="18">
      <c r="A790" s="3" t="s">
        <v>3888</v>
      </c>
      <c r="B790" s="3" t="s">
        <v>22430</v>
      </c>
      <c r="C790" s="3" t="s">
        <v>22451</v>
      </c>
      <c r="D790" s="3"/>
      <c r="E790" s="3" t="s">
        <v>22447</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row>
    <row r="791" spans="1:77" ht="18">
      <c r="A791" s="3" t="s">
        <v>33816</v>
      </c>
      <c r="B791" s="3" t="s">
        <v>33814</v>
      </c>
      <c r="C791" s="3" t="s">
        <v>22451</v>
      </c>
      <c r="D791" s="3"/>
      <c r="E791" s="3" t="s">
        <v>33817</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row>
    <row r="792" spans="1:77" ht="18">
      <c r="A792" s="3" t="s">
        <v>34008</v>
      </c>
      <c r="B792" s="3" t="s">
        <v>33988</v>
      </c>
      <c r="C792" s="3" t="s">
        <v>22451</v>
      </c>
      <c r="D792" s="3" t="s">
        <v>34009</v>
      </c>
      <c r="E792" s="3" t="s">
        <v>3692</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row>
    <row r="793" spans="1:77" ht="18">
      <c r="A793" s="3" t="s">
        <v>8863</v>
      </c>
      <c r="B793" s="3" t="s">
        <v>26505</v>
      </c>
      <c r="C793" s="3" t="s">
        <v>26686</v>
      </c>
      <c r="D793" s="3"/>
      <c r="E793" s="3" t="s">
        <v>26687</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row>
    <row r="794" spans="1:77" ht="18">
      <c r="A794" s="3" t="s">
        <v>9230</v>
      </c>
      <c r="B794" s="3" t="s">
        <v>27008</v>
      </c>
      <c r="C794" s="3" t="s">
        <v>26686</v>
      </c>
      <c r="D794" s="3"/>
      <c r="E794" s="3" t="s">
        <v>287</v>
      </c>
      <c r="F794" s="3" t="s">
        <v>26595</v>
      </c>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row>
    <row r="795" spans="1:77" ht="18">
      <c r="A795" s="3" t="s">
        <v>9387</v>
      </c>
      <c r="B795" s="3" t="s">
        <v>26505</v>
      </c>
      <c r="C795" s="3" t="s">
        <v>26686</v>
      </c>
      <c r="D795" s="3"/>
      <c r="E795" s="3" t="s">
        <v>27139</v>
      </c>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row>
    <row r="796" spans="1:77" ht="18">
      <c r="A796" s="3" t="s">
        <v>13545</v>
      </c>
      <c r="B796" s="3" t="s">
        <v>30564</v>
      </c>
      <c r="C796" s="3" t="s">
        <v>26686</v>
      </c>
      <c r="D796" s="3"/>
      <c r="E796" s="3" t="s">
        <v>30578</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row>
    <row r="797" spans="1:77" ht="18">
      <c r="A797" s="3" t="s">
        <v>19949</v>
      </c>
      <c r="B797" s="3" t="s">
        <v>36306</v>
      </c>
      <c r="C797" s="3" t="s">
        <v>26686</v>
      </c>
      <c r="D797" s="3"/>
      <c r="E797" s="3" t="s">
        <v>6786</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row>
    <row r="798" spans="1:77" ht="18">
      <c r="A798" s="3" t="s">
        <v>39006</v>
      </c>
      <c r="B798" s="3" t="s">
        <v>38999</v>
      </c>
      <c r="C798" s="3" t="s">
        <v>26686</v>
      </c>
      <c r="D798" s="3"/>
      <c r="E798" s="3" t="s">
        <v>39007</v>
      </c>
      <c r="F798" s="3" t="s">
        <v>39008</v>
      </c>
      <c r="G798" s="3" t="s">
        <v>39009</v>
      </c>
      <c r="H798" s="3"/>
      <c r="I798" s="3" t="s">
        <v>39010</v>
      </c>
      <c r="J798" s="3">
        <v>272134662049</v>
      </c>
      <c r="K798" s="3"/>
      <c r="L798" s="3" t="s">
        <v>39011</v>
      </c>
      <c r="M798" s="3" t="s">
        <v>39012</v>
      </c>
      <c r="N798" s="3"/>
      <c r="O798" s="3" t="s">
        <v>39013</v>
      </c>
      <c r="P798" s="3"/>
      <c r="Q798" s="3"/>
      <c r="R798" s="3"/>
      <c r="S798" s="3"/>
      <c r="T798" s="3"/>
      <c r="U798" s="3"/>
      <c r="V798" s="3"/>
      <c r="W798" s="3"/>
      <c r="X798" s="3"/>
      <c r="Y798" s="3"/>
      <c r="Z798" s="3"/>
      <c r="AA798" s="3"/>
      <c r="AB798" s="3"/>
      <c r="AC798" s="3"/>
      <c r="AD798" s="3" t="s">
        <v>39014</v>
      </c>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row>
    <row r="799" spans="1:77" ht="18">
      <c r="A799" s="3" t="s">
        <v>14501</v>
      </c>
      <c r="B799" s="3" t="s">
        <v>30903</v>
      </c>
      <c r="C799" s="3" t="s">
        <v>31232</v>
      </c>
      <c r="D799" s="3"/>
      <c r="E799" s="3" t="s">
        <v>31233</v>
      </c>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row>
    <row r="800" spans="1:77" ht="18">
      <c r="A800" s="3" t="s">
        <v>2819</v>
      </c>
      <c r="B800" s="3" t="s">
        <v>36454</v>
      </c>
      <c r="C800" s="3" t="s">
        <v>31232</v>
      </c>
      <c r="D800" s="3"/>
      <c r="E800" s="3" t="s">
        <v>36562</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row>
    <row r="801" spans="1:77" ht="18">
      <c r="A801" s="3" t="s">
        <v>16102</v>
      </c>
      <c r="B801" s="3" t="s">
        <v>31998</v>
      </c>
      <c r="C801" s="3" t="s">
        <v>32188</v>
      </c>
      <c r="D801" s="3" t="s">
        <v>6301</v>
      </c>
      <c r="E801" s="3" t="s">
        <v>32189</v>
      </c>
      <c r="F801" s="3" t="s">
        <v>32190</v>
      </c>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row>
    <row r="802" spans="1:77" ht="18">
      <c r="A802" s="3" t="s">
        <v>17334</v>
      </c>
      <c r="B802" s="3" t="s">
        <v>33461</v>
      </c>
      <c r="C802" s="3" t="s">
        <v>32188</v>
      </c>
      <c r="D802" s="3"/>
      <c r="E802" s="3" t="s">
        <v>33495</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row>
    <row r="803" spans="1:77" ht="18">
      <c r="A803" s="3" t="s">
        <v>12972</v>
      </c>
      <c r="B803" s="3" t="s">
        <v>30145</v>
      </c>
      <c r="C803" s="3" t="s">
        <v>30372</v>
      </c>
      <c r="D803" s="3"/>
      <c r="E803" s="3" t="s">
        <v>6786</v>
      </c>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row>
    <row r="804" spans="1:77" ht="18">
      <c r="A804" s="3" t="s">
        <v>14350</v>
      </c>
      <c r="B804" s="3" t="s">
        <v>30903</v>
      </c>
      <c r="C804" s="3" t="s">
        <v>30372</v>
      </c>
      <c r="D804" s="3"/>
      <c r="E804" s="3" t="s">
        <v>31151</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row>
    <row r="805" spans="1:77" ht="18">
      <c r="A805" s="3" t="s">
        <v>2856</v>
      </c>
      <c r="B805" s="3" t="s">
        <v>36454</v>
      </c>
      <c r="C805" s="3" t="s">
        <v>30372</v>
      </c>
      <c r="D805" s="3" t="s">
        <v>36791</v>
      </c>
      <c r="E805" s="3" t="s">
        <v>36792</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row>
    <row r="806" spans="1:77" ht="18">
      <c r="A806" s="3" t="s">
        <v>8387</v>
      </c>
      <c r="B806" s="3" t="s">
        <v>26177</v>
      </c>
      <c r="C806" s="3" t="s">
        <v>26184</v>
      </c>
      <c r="D806" s="3"/>
      <c r="E806" s="3" t="s">
        <v>26185</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row>
    <row r="807" spans="1:77" ht="18">
      <c r="A807" s="3" t="s">
        <v>9076</v>
      </c>
      <c r="B807" s="3" t="s">
        <v>26505</v>
      </c>
      <c r="C807" s="3" t="s">
        <v>26184</v>
      </c>
      <c r="D807" s="3"/>
      <c r="E807" s="3" t="s">
        <v>26858</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row>
    <row r="808" spans="1:77" ht="18">
      <c r="A808" s="3" t="s">
        <v>17330</v>
      </c>
      <c r="B808" s="3" t="s">
        <v>33461</v>
      </c>
      <c r="C808" s="3" t="s">
        <v>26184</v>
      </c>
      <c r="D808" s="3"/>
      <c r="E808" s="3" t="s">
        <v>33554</v>
      </c>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row>
    <row r="809" spans="1:77" ht="18">
      <c r="A809" s="3" t="s">
        <v>9330</v>
      </c>
      <c r="B809" s="3" t="s">
        <v>26505</v>
      </c>
      <c r="C809" s="3" t="s">
        <v>27094</v>
      </c>
      <c r="D809" s="3"/>
      <c r="E809" s="3" t="s">
        <v>27095</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row>
    <row r="810" spans="1:77" ht="18">
      <c r="A810" s="3" t="s">
        <v>38764</v>
      </c>
      <c r="B810" s="3" t="s">
        <v>37993</v>
      </c>
      <c r="C810" s="3" t="s">
        <v>27094</v>
      </c>
      <c r="D810" s="3" t="s">
        <v>270</v>
      </c>
      <c r="E810" s="3" t="s">
        <v>38765</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row>
    <row r="811" spans="1:77" ht="18">
      <c r="A811" s="3" t="s">
        <v>15495</v>
      </c>
      <c r="B811" s="3" t="s">
        <v>31774</v>
      </c>
      <c r="C811" s="3" t="s">
        <v>31806</v>
      </c>
      <c r="D811" s="3" t="s">
        <v>952</v>
      </c>
      <c r="E811" s="3" t="s">
        <v>28186</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row>
    <row r="812" spans="1:77" ht="18">
      <c r="A812" s="3" t="s">
        <v>15625</v>
      </c>
      <c r="B812" s="3" t="s">
        <v>31774</v>
      </c>
      <c r="C812" s="3" t="s">
        <v>31806</v>
      </c>
      <c r="D812" s="3"/>
      <c r="E812" s="3" t="s">
        <v>31867</v>
      </c>
      <c r="F812" s="3" t="s">
        <v>513</v>
      </c>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row>
    <row r="813" spans="1:77" ht="18">
      <c r="A813" s="3" t="s">
        <v>17320</v>
      </c>
      <c r="B813" s="3" t="s">
        <v>33461</v>
      </c>
      <c r="C813" s="3" t="s">
        <v>31806</v>
      </c>
      <c r="D813" s="3"/>
      <c r="E813" s="3" t="s">
        <v>33537</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row>
    <row r="814" spans="1:77" ht="18">
      <c r="A814" s="3" t="s">
        <v>14163</v>
      </c>
      <c r="B814" s="3" t="s">
        <v>30903</v>
      </c>
      <c r="C814" s="3" t="s">
        <v>31054</v>
      </c>
      <c r="D814" s="3"/>
      <c r="E814" s="3" t="s">
        <v>25621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row>
    <row r="815" spans="1:77" ht="18">
      <c r="A815" s="3" t="s">
        <v>10075</v>
      </c>
      <c r="B815" s="3" t="s">
        <v>28075</v>
      </c>
      <c r="C815" s="3" t="s">
        <v>28185</v>
      </c>
      <c r="D815" s="3" t="s">
        <v>952</v>
      </c>
      <c r="E815" s="3" t="s">
        <v>28186</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row>
    <row r="816" spans="1:77" ht="18">
      <c r="A816" s="3" t="s">
        <v>10122</v>
      </c>
      <c r="B816" s="3" t="s">
        <v>28075</v>
      </c>
      <c r="C816" s="3" t="s">
        <v>28239</v>
      </c>
      <c r="D816" s="3"/>
      <c r="E816" s="3" t="s">
        <v>28240</v>
      </c>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row>
    <row r="817" spans="1:77" ht="18">
      <c r="A817" s="3" t="s">
        <v>15381</v>
      </c>
      <c r="B817" s="3" t="s">
        <v>31669</v>
      </c>
      <c r="C817" s="3" t="s">
        <v>31735</v>
      </c>
      <c r="D817" s="3" t="s">
        <v>6029</v>
      </c>
      <c r="E817" s="3" t="s">
        <v>31736</v>
      </c>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row>
    <row r="818" spans="1:77" ht="18">
      <c r="A818" s="3" t="s">
        <v>15618</v>
      </c>
      <c r="B818" s="3" t="s">
        <v>31774</v>
      </c>
      <c r="C818" s="3" t="s">
        <v>31735</v>
      </c>
      <c r="D818" s="3"/>
      <c r="E818" s="3" t="s">
        <v>28240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row>
    <row r="819" spans="1:77" ht="18">
      <c r="A819" s="3" t="s">
        <v>26226</v>
      </c>
      <c r="B819" s="3" t="s">
        <v>26227</v>
      </c>
      <c r="C819" s="3" t="s">
        <v>26228</v>
      </c>
      <c r="D819" s="3" t="s">
        <v>26229</v>
      </c>
      <c r="E819" s="3" t="s">
        <v>287</v>
      </c>
      <c r="F819" s="3" t="s">
        <v>26230</v>
      </c>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row>
    <row r="820" spans="1:77" ht="18">
      <c r="A820" s="3" t="s">
        <v>1778</v>
      </c>
      <c r="B820" s="3" t="s">
        <v>30270</v>
      </c>
      <c r="C820" s="3" t="s">
        <v>26228</v>
      </c>
      <c r="D820" s="3"/>
      <c r="E820" s="3" t="s">
        <v>30620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row>
    <row r="821" spans="1:77" ht="18">
      <c r="A821" s="3" t="s">
        <v>15060</v>
      </c>
      <c r="B821" s="3" t="s">
        <v>30903</v>
      </c>
      <c r="C821" s="3" t="s">
        <v>26228</v>
      </c>
      <c r="D821" s="3"/>
      <c r="E821" s="3" t="s">
        <v>31563</v>
      </c>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row>
    <row r="822" spans="1:77" ht="18">
      <c r="A822" s="3" t="s">
        <v>18648</v>
      </c>
      <c r="B822" s="3" t="s">
        <v>35768</v>
      </c>
      <c r="C822" s="3" t="s">
        <v>35843</v>
      </c>
      <c r="D822" s="3" t="s">
        <v>6830</v>
      </c>
      <c r="E822" s="3" t="s">
        <v>35844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row>
    <row r="823" spans="1:77" ht="18">
      <c r="A823" s="3" t="s">
        <v>25173</v>
      </c>
      <c r="B823" s="3" t="s">
        <v>23435</v>
      </c>
      <c r="C823" s="3" t="s">
        <v>25174</v>
      </c>
      <c r="D823" s="3"/>
      <c r="E823" s="3" t="s">
        <v>25088</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row>
    <row r="824" spans="1:77" ht="18">
      <c r="A824" s="3" t="s">
        <v>28099</v>
      </c>
      <c r="B824" s="3" t="s">
        <v>28075</v>
      </c>
      <c r="C824" s="3" t="s">
        <v>25174</v>
      </c>
      <c r="D824" s="3"/>
      <c r="E824" s="3" t="s">
        <v>28100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row>
    <row r="825" spans="1:77" ht="18">
      <c r="A825" s="3" t="s">
        <v>10112</v>
      </c>
      <c r="B825" s="3" t="s">
        <v>28075</v>
      </c>
      <c r="C825" s="3" t="s">
        <v>25174</v>
      </c>
      <c r="D825" s="3"/>
      <c r="E825" s="3" t="s">
        <v>28222</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row>
    <row r="826" spans="1:77" ht="18">
      <c r="A826" s="3" t="s">
        <v>12533</v>
      </c>
      <c r="B826" s="3" t="s">
        <v>29995</v>
      </c>
      <c r="C826" s="3" t="s">
        <v>30018</v>
      </c>
      <c r="D826" s="3" t="s">
        <v>270</v>
      </c>
      <c r="E826" s="3" t="s">
        <v>299</v>
      </c>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row>
    <row r="827" spans="1:77" ht="18">
      <c r="A827" s="3" t="s">
        <v>858</v>
      </c>
      <c r="B827" s="3" t="s">
        <v>22945</v>
      </c>
      <c r="C827" s="3" t="s">
        <v>25200</v>
      </c>
      <c r="D827" s="3" t="s">
        <v>2778</v>
      </c>
      <c r="E827" s="3" t="s">
        <v>21020</v>
      </c>
      <c r="F827" s="3" t="s">
        <v>25201</v>
      </c>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row>
    <row r="828" spans="1:77" ht="18">
      <c r="A828" s="3" t="s">
        <v>12536</v>
      </c>
      <c r="B828" s="3" t="s">
        <v>29986</v>
      </c>
      <c r="C828" s="3" t="s">
        <v>25200</v>
      </c>
      <c r="D828" s="3" t="s">
        <v>952</v>
      </c>
      <c r="E828" s="3" t="s">
        <v>30019</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row>
    <row r="829" spans="1:77" ht="18">
      <c r="A829" s="3" t="s">
        <v>35028</v>
      </c>
      <c r="B829" s="3" t="s">
        <v>34945</v>
      </c>
      <c r="C829" s="3" t="s">
        <v>25200</v>
      </c>
      <c r="D829" s="3" t="s">
        <v>157</v>
      </c>
      <c r="E829" s="3" t="s">
        <v>35029</v>
      </c>
      <c r="F829" s="3" t="s">
        <v>35030</v>
      </c>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row>
    <row r="830" spans="1:77" ht="18">
      <c r="A830" s="3" t="s">
        <v>16529</v>
      </c>
      <c r="B830" s="3" t="s">
        <v>32339</v>
      </c>
      <c r="C830" s="3" t="s">
        <v>32495</v>
      </c>
      <c r="D830" s="3" t="s">
        <v>219</v>
      </c>
      <c r="E830" s="3" t="s">
        <v>7186</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row>
    <row r="831" spans="1:77" ht="18">
      <c r="A831" s="3" t="s">
        <v>35090</v>
      </c>
      <c r="B831" s="3" t="s">
        <v>34945</v>
      </c>
      <c r="C831" s="3" t="s">
        <v>32495</v>
      </c>
      <c r="D831" s="3"/>
      <c r="E831" s="3" t="s">
        <v>35091</v>
      </c>
      <c r="F831" s="3" t="s">
        <v>35091</v>
      </c>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row>
    <row r="832" spans="1:77" ht="18">
      <c r="A832" s="3" t="s">
        <v>9343</v>
      </c>
      <c r="B832" s="3" t="s">
        <v>27105</v>
      </c>
      <c r="C832" s="3" t="s">
        <v>27106</v>
      </c>
      <c r="D832" s="3"/>
      <c r="E832" s="3" t="s">
        <v>27107</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row>
    <row r="833" spans="1:77" ht="18">
      <c r="A833" s="3" t="s">
        <v>17315</v>
      </c>
      <c r="B833" s="3" t="s">
        <v>33461</v>
      </c>
      <c r="C833" s="3" t="s">
        <v>27106</v>
      </c>
      <c r="D833" s="3"/>
      <c r="E833" s="3" t="s">
        <v>33517</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row>
    <row r="834" spans="1:77" ht="18">
      <c r="A834" s="3" t="s">
        <v>19922</v>
      </c>
      <c r="B834" s="3" t="s">
        <v>36306</v>
      </c>
      <c r="C834" s="3" t="s">
        <v>36993</v>
      </c>
      <c r="D834" s="3"/>
      <c r="E834" s="3" t="s">
        <v>36994</v>
      </c>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row>
    <row r="835" spans="1:77" ht="18">
      <c r="A835" s="3" t="s">
        <v>39147</v>
      </c>
      <c r="B835" s="3" t="s">
        <v>38999</v>
      </c>
      <c r="C835" s="3" t="s">
        <v>36993</v>
      </c>
      <c r="D835" s="3" t="s">
        <v>1093</v>
      </c>
      <c r="E835" s="3" t="s">
        <v>39148</v>
      </c>
      <c r="F835" s="3" t="s">
        <v>39149</v>
      </c>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row>
    <row r="836" spans="1:77" ht="18">
      <c r="A836" s="3" t="s">
        <v>3883</v>
      </c>
      <c r="B836" s="3" t="s">
        <v>22430</v>
      </c>
      <c r="C836" s="3" t="s">
        <v>22446</v>
      </c>
      <c r="D836" s="3"/>
      <c r="E836" s="3" t="s">
        <v>22447</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row>
    <row r="837" spans="1:77" ht="18">
      <c r="A837" s="3" t="s">
        <v>33998</v>
      </c>
      <c r="B837" s="3" t="s">
        <v>33988</v>
      </c>
      <c r="C837" s="3" t="s">
        <v>22446</v>
      </c>
      <c r="D837" s="3"/>
      <c r="E837" s="3" t="s">
        <v>33999</v>
      </c>
      <c r="F837" s="3" t="s">
        <v>34000</v>
      </c>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row>
    <row r="838" spans="1:77" ht="18">
      <c r="A838" s="3" t="s">
        <v>26592</v>
      </c>
      <c r="B838" s="3" t="s">
        <v>26593</v>
      </c>
      <c r="C838" s="3" t="s">
        <v>26594</v>
      </c>
      <c r="D838" s="3"/>
      <c r="E838" s="3" t="s">
        <v>287</v>
      </c>
      <c r="F838" s="3" t="s">
        <v>26595</v>
      </c>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row>
    <row r="839" spans="1:77" ht="18">
      <c r="A839" s="3" t="s">
        <v>30837</v>
      </c>
      <c r="B839" s="3" t="s">
        <v>30564</v>
      </c>
      <c r="C839" s="3" t="s">
        <v>26594</v>
      </c>
      <c r="D839" s="3"/>
      <c r="E839" s="3" t="s">
        <v>30578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row>
    <row r="840" spans="1:77" ht="18">
      <c r="A840" s="3" t="s">
        <v>3870</v>
      </c>
      <c r="B840" s="3" t="s">
        <v>22430</v>
      </c>
      <c r="C840" s="3" t="s">
        <v>22431</v>
      </c>
      <c r="D840" s="3"/>
      <c r="E840" s="3" t="s">
        <v>22432</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row>
    <row r="841" spans="1:77" ht="18">
      <c r="A841" s="3" t="s">
        <v>1247</v>
      </c>
      <c r="B841" s="3" t="s">
        <v>27429</v>
      </c>
      <c r="C841" s="3" t="s">
        <v>28085</v>
      </c>
      <c r="D841" s="3" t="s">
        <v>28086</v>
      </c>
      <c r="E841" s="3" t="s">
        <v>28087</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row>
    <row r="842" spans="1:77" ht="18">
      <c r="A842" s="3" t="s">
        <v>7140</v>
      </c>
      <c r="B842" s="3" t="s">
        <v>25177</v>
      </c>
      <c r="C842" s="3" t="s">
        <v>25178</v>
      </c>
      <c r="D842" s="3" t="s">
        <v>270</v>
      </c>
      <c r="E842" s="3" t="s">
        <v>25179</v>
      </c>
      <c r="F842" s="3" t="s">
        <v>25180</v>
      </c>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row>
    <row r="843" spans="1:77" ht="18">
      <c r="A843" s="3" t="s">
        <v>12948</v>
      </c>
      <c r="B843" s="3" t="s">
        <v>30145</v>
      </c>
      <c r="C843" s="3" t="s">
        <v>25178</v>
      </c>
      <c r="D843" s="3"/>
      <c r="E843" s="3" t="s">
        <v>6786</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row>
    <row r="844" spans="1:77" ht="18">
      <c r="A844" s="3" t="s">
        <v>33494</v>
      </c>
      <c r="B844" s="3" t="s">
        <v>33461</v>
      </c>
      <c r="C844" s="3" t="s">
        <v>25178</v>
      </c>
      <c r="D844" s="3"/>
      <c r="E844" s="3" t="s">
        <v>33495</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row>
    <row r="845" spans="1:77" ht="18">
      <c r="A845" s="3" t="s">
        <v>17502</v>
      </c>
      <c r="B845" s="3" t="s">
        <v>33814</v>
      </c>
      <c r="C845" s="3" t="s">
        <v>25178</v>
      </c>
      <c r="D845" s="3"/>
      <c r="E845" s="3" t="s">
        <v>33970</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row>
    <row r="846" spans="1:77" ht="18">
      <c r="A846" s="3" t="s">
        <v>20526</v>
      </c>
      <c r="B846" s="3" t="s">
        <v>39563</v>
      </c>
      <c r="C846" s="3" t="s">
        <v>39642</v>
      </c>
      <c r="D846" s="3"/>
      <c r="E846" s="3" t="s">
        <v>39643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row>
    <row r="847" spans="1:77" ht="18">
      <c r="A847" s="3" t="s">
        <v>9282</v>
      </c>
      <c r="B847" s="3" t="s">
        <v>26505</v>
      </c>
      <c r="C847" s="3" t="s">
        <v>27053</v>
      </c>
      <c r="D847" s="3"/>
      <c r="E847" s="3" t="s">
        <v>287</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row>
    <row r="848" spans="1:77" ht="18">
      <c r="A848" s="3" t="s">
        <v>16039</v>
      </c>
      <c r="B848" s="3" t="s">
        <v>31998</v>
      </c>
      <c r="C848" s="3" t="s">
        <v>32141</v>
      </c>
      <c r="D848" s="3"/>
      <c r="E848" s="3" t="s">
        <v>32142</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row>
    <row r="849" spans="1:77" ht="18">
      <c r="A849" s="3" t="s">
        <v>32928</v>
      </c>
      <c r="B849" s="3" t="s">
        <v>32929</v>
      </c>
      <c r="C849" s="3" t="s">
        <v>32930</v>
      </c>
      <c r="D849" s="3"/>
      <c r="E849" s="3" t="s">
        <v>32931</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row>
    <row r="850" spans="1:77" ht="18">
      <c r="A850" s="3" t="s">
        <v>9866</v>
      </c>
      <c r="B850" s="3" t="s">
        <v>27832</v>
      </c>
      <c r="C850" s="3" t="s">
        <v>27833</v>
      </c>
      <c r="D850" s="3" t="s">
        <v>73</v>
      </c>
      <c r="E850" s="3" t="s">
        <v>27834</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row>
    <row r="851" spans="1:77" ht="18">
      <c r="A851" s="3" t="s">
        <v>34997</v>
      </c>
      <c r="B851" s="3" t="s">
        <v>34945</v>
      </c>
      <c r="C851" s="3" t="s">
        <v>27833</v>
      </c>
      <c r="D851" s="3" t="s">
        <v>2</v>
      </c>
      <c r="E851" s="3" t="s">
        <v>34998</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row>
    <row r="852" spans="1:77" ht="18">
      <c r="A852" s="3" t="s">
        <v>37635</v>
      </c>
      <c r="B852" s="3" t="s">
        <v>37108</v>
      </c>
      <c r="C852" s="3" t="s">
        <v>27833</v>
      </c>
      <c r="D852" s="3"/>
      <c r="E852" s="3" t="s">
        <v>37636</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row>
    <row r="853" spans="1:77" ht="18">
      <c r="A853" s="3" t="s">
        <v>4900</v>
      </c>
      <c r="B853" s="3" t="s">
        <v>23054</v>
      </c>
      <c r="C853" s="3" t="s">
        <v>23377</v>
      </c>
      <c r="D853" s="3" t="s">
        <v>23378</v>
      </c>
      <c r="E853" s="3" t="s">
        <v>23379</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row>
    <row r="854" spans="1:77" ht="18">
      <c r="A854" s="3" t="s">
        <v>8891</v>
      </c>
      <c r="B854" s="3" t="s">
        <v>26505</v>
      </c>
      <c r="C854" s="3" t="s">
        <v>23377</v>
      </c>
      <c r="D854" s="3" t="s">
        <v>26708</v>
      </c>
      <c r="E854" s="3" t="s">
        <v>26709</v>
      </c>
      <c r="F854" s="3" t="s">
        <v>26710</v>
      </c>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row>
    <row r="855" spans="1:77" ht="18">
      <c r="A855" s="3" t="s">
        <v>2297</v>
      </c>
      <c r="B855" s="3" t="s">
        <v>33377</v>
      </c>
      <c r="C855" s="3" t="s">
        <v>23377</v>
      </c>
      <c r="D855" s="3"/>
      <c r="E855" s="3" t="s">
        <v>33378</v>
      </c>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row>
    <row r="856" spans="1:77" ht="18">
      <c r="A856" s="3" t="s">
        <v>12635</v>
      </c>
      <c r="B856" s="3" t="s">
        <v>29986</v>
      </c>
      <c r="C856" s="3" t="s">
        <v>30083</v>
      </c>
      <c r="D856" s="3" t="s">
        <v>6029</v>
      </c>
      <c r="E856" s="3" t="s">
        <v>30084</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row>
    <row r="857" spans="1:77" ht="18">
      <c r="A857" s="3" t="s">
        <v>16056</v>
      </c>
      <c r="B857" s="3" t="s">
        <v>31998</v>
      </c>
      <c r="C857" s="3" t="s">
        <v>30083</v>
      </c>
      <c r="D857" s="3" t="s">
        <v>627</v>
      </c>
      <c r="E857" s="3" t="s">
        <v>32153</v>
      </c>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row>
    <row r="858" spans="1:77" ht="18">
      <c r="A858" s="3" t="s">
        <v>3945</v>
      </c>
      <c r="B858" s="3" t="s">
        <v>22503</v>
      </c>
      <c r="C858" s="3" t="s">
        <v>22504</v>
      </c>
      <c r="D858" s="3" t="s">
        <v>22505</v>
      </c>
      <c r="E858" s="3" t="s">
        <v>22506</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row>
    <row r="859" spans="1:77" ht="18">
      <c r="A859" s="3" t="s">
        <v>12624</v>
      </c>
      <c r="B859" s="3" t="s">
        <v>30076</v>
      </c>
      <c r="C859" s="3" t="s">
        <v>30077</v>
      </c>
      <c r="D859" s="3" t="s">
        <v>1442</v>
      </c>
      <c r="E859" s="3" t="s">
        <v>30078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row>
    <row r="860" spans="1:77" ht="18">
      <c r="A860" s="3" t="s">
        <v>19924</v>
      </c>
      <c r="B860" s="3" t="s">
        <v>36306</v>
      </c>
      <c r="C860" s="3" t="s">
        <v>30077</v>
      </c>
      <c r="D860" s="3"/>
      <c r="E860" s="3" t="s">
        <v>36996</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row>
    <row r="861" spans="1:77" ht="18">
      <c r="A861" s="3" t="s">
        <v>954</v>
      </c>
      <c r="B861" s="3" t="s">
        <v>22767</v>
      </c>
      <c r="C861" s="3" t="s">
        <v>25785</v>
      </c>
      <c r="D861" s="3"/>
      <c r="E861" s="3" t="s">
        <v>25786</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row>
    <row r="862" spans="1:77" ht="18">
      <c r="A862" s="3" t="s">
        <v>10173</v>
      </c>
      <c r="B862" s="3" t="s">
        <v>28113</v>
      </c>
      <c r="C862" s="3" t="s">
        <v>28291</v>
      </c>
      <c r="D862" s="3" t="s">
        <v>48</v>
      </c>
      <c r="E862" s="3" t="s">
        <v>28180</v>
      </c>
      <c r="F862" s="3" t="s">
        <v>28292</v>
      </c>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row>
    <row r="863" spans="1:77" ht="18">
      <c r="A863" s="3" t="s">
        <v>12328</v>
      </c>
      <c r="B863" s="3" t="s">
        <v>29357</v>
      </c>
      <c r="C863" s="3" t="s">
        <v>28291</v>
      </c>
      <c r="D863" s="3" t="s">
        <v>48</v>
      </c>
      <c r="E863" s="3" t="s">
        <v>29888</v>
      </c>
      <c r="F863" s="3" t="s">
        <v>29889</v>
      </c>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row>
    <row r="864" spans="1:77" ht="18">
      <c r="A864" s="3" t="s">
        <v>8404</v>
      </c>
      <c r="B864" s="3" t="s">
        <v>26177</v>
      </c>
      <c r="C864" s="3" t="s">
        <v>26214</v>
      </c>
      <c r="D864" s="3" t="s">
        <v>319</v>
      </c>
      <c r="E864" s="3" t="s">
        <v>26215</v>
      </c>
      <c r="F864" s="3" t="s">
        <v>26216</v>
      </c>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row>
    <row r="865" spans="1:77" ht="18">
      <c r="A865" s="3" t="s">
        <v>9017</v>
      </c>
      <c r="B865" s="3" t="s">
        <v>26505</v>
      </c>
      <c r="C865" s="3" t="s">
        <v>26214</v>
      </c>
      <c r="D865" s="3"/>
      <c r="E865" s="3" t="s">
        <v>26817</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row>
    <row r="866" spans="1:77" ht="18">
      <c r="A866" s="3" t="s">
        <v>28179</v>
      </c>
      <c r="B866" s="3" t="s">
        <v>28113</v>
      </c>
      <c r="C866" s="3" t="s">
        <v>26214</v>
      </c>
      <c r="D866" s="3" t="s">
        <v>48</v>
      </c>
      <c r="E866" s="3" t="s">
        <v>28180</v>
      </c>
      <c r="F866" s="3" t="s">
        <v>28181</v>
      </c>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row>
    <row r="867" spans="1:77" ht="18">
      <c r="A867" s="3" t="s">
        <v>12179</v>
      </c>
      <c r="B867" s="3" t="s">
        <v>29357</v>
      </c>
      <c r="C867" s="3" t="s">
        <v>26214</v>
      </c>
      <c r="D867" s="3" t="s">
        <v>319</v>
      </c>
      <c r="E867" s="3" t="s">
        <v>29767</v>
      </c>
      <c r="F867" s="3" t="s">
        <v>29768</v>
      </c>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row>
    <row r="868" spans="1:77" ht="18">
      <c r="A868" s="3" t="s">
        <v>12420</v>
      </c>
      <c r="B868" s="3" t="s">
        <v>29357</v>
      </c>
      <c r="C868" s="3" t="s">
        <v>26214</v>
      </c>
      <c r="D868" s="3" t="s">
        <v>48</v>
      </c>
      <c r="E868" s="3" t="s">
        <v>29947</v>
      </c>
      <c r="F868" s="3" t="s">
        <v>29948</v>
      </c>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row>
    <row r="869" spans="1:77" ht="18">
      <c r="A869" s="3" t="s">
        <v>11676</v>
      </c>
      <c r="B869" s="3" t="s">
        <v>29357</v>
      </c>
      <c r="C869" s="3" t="s">
        <v>29382</v>
      </c>
      <c r="D869" s="3" t="s">
        <v>48</v>
      </c>
      <c r="E869" s="3" t="s">
        <v>29383</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row>
    <row r="870" spans="1:77" ht="18">
      <c r="A870" s="3" t="s">
        <v>16133</v>
      </c>
      <c r="B870" s="3" t="s">
        <v>31998</v>
      </c>
      <c r="C870" s="3" t="s">
        <v>32214</v>
      </c>
      <c r="D870" s="3" t="s">
        <v>32215</v>
      </c>
      <c r="E870" s="3" t="s">
        <v>32216</v>
      </c>
      <c r="F870" s="3" t="s">
        <v>32217</v>
      </c>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row>
    <row r="871" spans="1:77" ht="18">
      <c r="A871" s="3" t="s">
        <v>8737</v>
      </c>
      <c r="B871" s="3" t="s">
        <v>26505</v>
      </c>
      <c r="C871" s="3" t="s">
        <v>26557</v>
      </c>
      <c r="D871" s="3"/>
      <c r="E871" s="3" t="s">
        <v>26558</v>
      </c>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row>
    <row r="872" spans="1:77" ht="18">
      <c r="A872" s="3" t="s">
        <v>13788</v>
      </c>
      <c r="B872" s="3" t="s">
        <v>30564</v>
      </c>
      <c r="C872" s="3" t="s">
        <v>26557</v>
      </c>
      <c r="D872" s="3"/>
      <c r="E872" s="3" t="s">
        <v>30710</v>
      </c>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row>
    <row r="873" spans="1:77" ht="18">
      <c r="A873" s="3" t="s">
        <v>13814</v>
      </c>
      <c r="B873" s="3" t="s">
        <v>30564</v>
      </c>
      <c r="C873" s="3" t="s">
        <v>26557</v>
      </c>
      <c r="D873" s="3"/>
      <c r="E873" s="3" t="s">
        <v>30729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row>
    <row r="874" spans="1:77" ht="18">
      <c r="A874" s="3" t="s">
        <v>13853</v>
      </c>
      <c r="B874" s="3" t="s">
        <v>30564</v>
      </c>
      <c r="C874" s="3" t="s">
        <v>26557</v>
      </c>
      <c r="D874" s="3"/>
      <c r="E874" s="3" t="s">
        <v>30743</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row>
    <row r="875" spans="1:77" ht="18">
      <c r="A875" s="3" t="s">
        <v>17287</v>
      </c>
      <c r="B875" s="3" t="s">
        <v>33461</v>
      </c>
      <c r="C875" s="3" t="s">
        <v>26557</v>
      </c>
      <c r="D875" s="3"/>
      <c r="E875" s="3" t="s">
        <v>33468</v>
      </c>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row>
    <row r="876" spans="1:77" ht="18">
      <c r="A876" s="3" t="s">
        <v>15680</v>
      </c>
      <c r="B876" s="3" t="s">
        <v>31873</v>
      </c>
      <c r="C876" s="3" t="s">
        <v>31906</v>
      </c>
      <c r="D876" s="3" t="s">
        <v>31883</v>
      </c>
      <c r="E876" s="3" t="s">
        <v>31907</v>
      </c>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row>
    <row r="877" spans="1:77" ht="18">
      <c r="A877" s="3" t="s">
        <v>1351</v>
      </c>
      <c r="B877" s="3" t="s">
        <v>27429</v>
      </c>
      <c r="C877" s="3" t="s">
        <v>28772</v>
      </c>
      <c r="D877" s="3"/>
      <c r="E877" s="3" t="s">
        <v>28773</v>
      </c>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row>
    <row r="878" spans="1:77" ht="18">
      <c r="A878" s="3" t="s">
        <v>3885</v>
      </c>
      <c r="B878" s="3" t="s">
        <v>22448</v>
      </c>
      <c r="C878" s="3" t="s">
        <v>22449</v>
      </c>
      <c r="D878" s="3" t="s">
        <v>270</v>
      </c>
      <c r="E878" s="3" t="s">
        <v>5380</v>
      </c>
      <c r="F878" s="3" t="s">
        <v>22450</v>
      </c>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row>
    <row r="879" spans="1:77" ht="18">
      <c r="A879" s="3" t="s">
        <v>4296</v>
      </c>
      <c r="B879" s="3" t="s">
        <v>22513</v>
      </c>
      <c r="C879" s="3" t="s">
        <v>22449</v>
      </c>
      <c r="D879" s="3"/>
      <c r="E879" s="3" t="s">
        <v>22863</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row>
    <row r="880" spans="1:77" ht="18">
      <c r="A880" s="3" t="s">
        <v>8979</v>
      </c>
      <c r="B880" s="3" t="s">
        <v>26774</v>
      </c>
      <c r="C880" s="3" t="s">
        <v>22449</v>
      </c>
      <c r="D880" s="3" t="s">
        <v>270</v>
      </c>
      <c r="E880" s="3" t="s">
        <v>26775</v>
      </c>
      <c r="F880" s="3" t="s">
        <v>26776</v>
      </c>
      <c r="G880" s="3" t="s">
        <v>1444</v>
      </c>
      <c r="H880" s="3" t="s">
        <v>26777</v>
      </c>
      <c r="I880" s="3" t="s">
        <v>26778</v>
      </c>
      <c r="J880" s="3" t="s">
        <v>26779</v>
      </c>
      <c r="K880" s="3" t="s">
        <v>26780</v>
      </c>
      <c r="L880" s="3" t="s">
        <v>7881</v>
      </c>
      <c r="M880" s="3" t="s">
        <v>26781</v>
      </c>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row>
    <row r="881" spans="1:77" ht="18">
      <c r="A881" s="3" t="s">
        <v>14776</v>
      </c>
      <c r="B881" s="3" t="s">
        <v>30903</v>
      </c>
      <c r="C881" s="3" t="s">
        <v>22449</v>
      </c>
      <c r="D881" s="3"/>
      <c r="E881" s="3" t="s">
        <v>31409</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row>
    <row r="882" spans="1:77" ht="18">
      <c r="A882" s="3" t="s">
        <v>15872</v>
      </c>
      <c r="B882" s="3" t="s">
        <v>31998</v>
      </c>
      <c r="C882" s="3" t="s">
        <v>22449</v>
      </c>
      <c r="D882" s="3"/>
      <c r="E882" s="3" t="s">
        <v>32039</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row>
    <row r="883" spans="1:77" ht="18">
      <c r="A883" s="3" t="s">
        <v>17398</v>
      </c>
      <c r="B883" s="3" t="s">
        <v>33461</v>
      </c>
      <c r="C883" s="3" t="s">
        <v>22449</v>
      </c>
      <c r="D883" s="3"/>
      <c r="E883" s="3" t="s">
        <v>33721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row>
    <row r="884" spans="1:77" ht="18">
      <c r="A884" s="3" t="s">
        <v>17406</v>
      </c>
      <c r="B884" s="3" t="s">
        <v>33461</v>
      </c>
      <c r="C884" s="3" t="s">
        <v>22449</v>
      </c>
      <c r="D884" s="3"/>
      <c r="E884" s="3" t="s">
        <v>33755</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row>
    <row r="885" spans="1:77" ht="18">
      <c r="A885" s="3" t="s">
        <v>19129</v>
      </c>
      <c r="B885" s="3" t="s">
        <v>35848</v>
      </c>
      <c r="C885" s="3" t="s">
        <v>22449</v>
      </c>
      <c r="D885" s="3" t="s">
        <v>270</v>
      </c>
      <c r="E885" s="3" t="s">
        <v>26775</v>
      </c>
      <c r="F885" s="3" t="s">
        <v>26776</v>
      </c>
      <c r="G885" s="3" t="s">
        <v>1444</v>
      </c>
      <c r="H885" s="3" t="s">
        <v>26777</v>
      </c>
      <c r="I885" s="3" t="s">
        <v>26778</v>
      </c>
      <c r="J885" s="3" t="s">
        <v>26779</v>
      </c>
      <c r="K885" s="3" t="s">
        <v>26780</v>
      </c>
      <c r="L885" s="3" t="s">
        <v>7881</v>
      </c>
      <c r="M885" s="3" t="s">
        <v>36235</v>
      </c>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row>
    <row r="886" spans="1:77" ht="18">
      <c r="A886" s="3" t="s">
        <v>8727</v>
      </c>
      <c r="B886" s="3" t="s">
        <v>26505</v>
      </c>
      <c r="C886" s="3" t="s">
        <v>26549</v>
      </c>
      <c r="D886" s="3"/>
      <c r="E886" s="3" t="s">
        <v>26550</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row>
    <row r="887" spans="1:77" ht="18">
      <c r="A887" s="3" t="s">
        <v>9662</v>
      </c>
      <c r="B887" s="3" t="s">
        <v>27480</v>
      </c>
      <c r="C887" s="3" t="s">
        <v>26549</v>
      </c>
      <c r="D887" s="3" t="s">
        <v>73</v>
      </c>
      <c r="E887" s="3" t="s">
        <v>27528</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row>
    <row r="888" spans="1:77" ht="18">
      <c r="A888" s="3" t="s">
        <v>33770</v>
      </c>
      <c r="B888" s="3" t="s">
        <v>33461</v>
      </c>
      <c r="C888" s="3" t="s">
        <v>26549</v>
      </c>
      <c r="D888" s="3"/>
      <c r="E888" s="3" t="s">
        <v>33771</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row>
    <row r="889" spans="1:77" ht="18">
      <c r="A889" s="3" t="s">
        <v>2418</v>
      </c>
      <c r="B889" s="3" t="s">
        <v>33310</v>
      </c>
      <c r="C889" s="3" t="s">
        <v>26549</v>
      </c>
      <c r="D889" s="3" t="s">
        <v>2</v>
      </c>
      <c r="E889" s="3" t="s">
        <v>3157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row>
    <row r="890" spans="1:77" ht="18">
      <c r="A890" s="3" t="s">
        <v>35166</v>
      </c>
      <c r="B890" s="3" t="s">
        <v>34945</v>
      </c>
      <c r="C890" s="3" t="s">
        <v>26549</v>
      </c>
      <c r="D890" s="3"/>
      <c r="E890" s="3" t="s">
        <v>35167</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row>
    <row r="891" spans="1:77" ht="18">
      <c r="A891" s="3" t="s">
        <v>35190</v>
      </c>
      <c r="B891" s="3" t="s">
        <v>34945</v>
      </c>
      <c r="C891" s="3" t="s">
        <v>26549</v>
      </c>
      <c r="D891" s="3"/>
      <c r="E891" s="3" t="s">
        <v>35191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row>
    <row r="892" spans="1:77" ht="18">
      <c r="A892" s="3" t="s">
        <v>35074</v>
      </c>
      <c r="B892" s="3" t="s">
        <v>34945</v>
      </c>
      <c r="C892" s="3" t="s">
        <v>35075</v>
      </c>
      <c r="D892" s="3"/>
      <c r="E892" s="3" t="s">
        <v>35076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row>
    <row r="893" spans="1:77" ht="18">
      <c r="A893" s="3" t="s">
        <v>728</v>
      </c>
      <c r="B893" s="3" t="s">
        <v>22767</v>
      </c>
      <c r="C893" s="3" t="s">
        <v>24401</v>
      </c>
      <c r="D893" s="3" t="s">
        <v>8020</v>
      </c>
      <c r="E893" s="3" t="s">
        <v>24402</v>
      </c>
      <c r="F893" s="3" t="s">
        <v>24403</v>
      </c>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row>
    <row r="894" spans="1:77" ht="18">
      <c r="A894" s="3" t="s">
        <v>9769</v>
      </c>
      <c r="B894" s="3" t="s">
        <v>27189</v>
      </c>
      <c r="C894" s="3" t="s">
        <v>24401</v>
      </c>
      <c r="D894" s="3" t="s">
        <v>73</v>
      </c>
      <c r="E894" s="3" t="s">
        <v>27664</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row>
    <row r="895" spans="1:77" ht="18">
      <c r="A895" s="3" t="s">
        <v>15947</v>
      </c>
      <c r="B895" s="3" t="s">
        <v>31998</v>
      </c>
      <c r="C895" s="3" t="s">
        <v>24401</v>
      </c>
      <c r="D895" s="3"/>
      <c r="E895" s="3" t="s">
        <v>32090</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row>
    <row r="896" spans="1:77" ht="18">
      <c r="A896" s="3" t="s">
        <v>33612</v>
      </c>
      <c r="B896" s="3" t="s">
        <v>33461</v>
      </c>
      <c r="C896" s="3" t="s">
        <v>33613</v>
      </c>
      <c r="D896" s="3"/>
      <c r="E896" s="3" t="s">
        <v>33614</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row>
    <row r="897" spans="1:77" ht="18">
      <c r="A897" s="3" t="s">
        <v>12597</v>
      </c>
      <c r="B897" s="3" t="s">
        <v>29986</v>
      </c>
      <c r="C897" s="3" t="s">
        <v>30063</v>
      </c>
      <c r="D897" s="3" t="s">
        <v>38</v>
      </c>
      <c r="E897" s="3" t="s">
        <v>30064</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row>
    <row r="898" spans="1:77" ht="18">
      <c r="A898" s="3" t="s">
        <v>38576</v>
      </c>
      <c r="B898" s="3" t="s">
        <v>37993</v>
      </c>
      <c r="C898" s="3" t="s">
        <v>30063</v>
      </c>
      <c r="D898" s="3" t="s">
        <v>38</v>
      </c>
      <c r="E898" s="3" t="s">
        <v>38577</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row>
    <row r="899" spans="1:77" ht="18">
      <c r="A899" s="3" t="s">
        <v>4262</v>
      </c>
      <c r="B899" s="3" t="s">
        <v>22513</v>
      </c>
      <c r="C899" s="3" t="s">
        <v>22824</v>
      </c>
      <c r="D899" s="3"/>
      <c r="E899" s="3" t="s">
        <v>22825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row>
    <row r="900" spans="1:77" ht="18">
      <c r="A900" s="3" t="s">
        <v>17337</v>
      </c>
      <c r="B900" s="3" t="s">
        <v>33461</v>
      </c>
      <c r="C900" s="3" t="s">
        <v>22824</v>
      </c>
      <c r="D900" s="3"/>
      <c r="E900" s="3" t="s">
        <v>33576</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row>
    <row r="901" spans="1:77" ht="18">
      <c r="A901" s="3" t="s">
        <v>8525</v>
      </c>
      <c r="B901" s="3" t="s">
        <v>26332</v>
      </c>
      <c r="C901" s="3" t="s">
        <v>26355</v>
      </c>
      <c r="D901" s="3"/>
      <c r="E901" s="3" t="s">
        <v>26356</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row>
    <row r="902" spans="1:77" ht="18">
      <c r="A902" s="3" t="s">
        <v>14636</v>
      </c>
      <c r="B902" s="3" t="s">
        <v>30903</v>
      </c>
      <c r="C902" s="3" t="s">
        <v>26355</v>
      </c>
      <c r="D902" s="3"/>
      <c r="E902" s="3" t="s">
        <v>31307</v>
      </c>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row>
    <row r="903" spans="1:77" ht="18">
      <c r="A903" s="3" t="s">
        <v>33559</v>
      </c>
      <c r="B903" s="3" t="s">
        <v>33461</v>
      </c>
      <c r="C903" s="3" t="s">
        <v>26355</v>
      </c>
      <c r="D903" s="3"/>
      <c r="E903" s="3" t="s">
        <v>33560</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row>
    <row r="904" spans="1:77" ht="18">
      <c r="A904" s="3" t="s">
        <v>17905</v>
      </c>
      <c r="B904" s="3" t="s">
        <v>35231</v>
      </c>
      <c r="C904" s="3" t="s">
        <v>26355</v>
      </c>
      <c r="D904" s="3" t="s">
        <v>1132</v>
      </c>
      <c r="E904" s="3" t="s">
        <v>35272</v>
      </c>
      <c r="F904" s="3" t="s">
        <v>35273</v>
      </c>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row>
    <row r="905" spans="1:77" ht="18">
      <c r="A905" s="3" t="s">
        <v>19934</v>
      </c>
      <c r="B905" s="3" t="s">
        <v>36306</v>
      </c>
      <c r="C905" s="3" t="s">
        <v>26355</v>
      </c>
      <c r="D905" s="3" t="s">
        <v>1132</v>
      </c>
      <c r="E905" s="3" t="s">
        <v>36999</v>
      </c>
      <c r="F905" s="3" t="s">
        <v>35273</v>
      </c>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row>
    <row r="906" spans="1:77" ht="18">
      <c r="A906" s="3" t="s">
        <v>34890</v>
      </c>
      <c r="B906" s="3" t="s">
        <v>33988</v>
      </c>
      <c r="C906" s="3" t="s">
        <v>34891</v>
      </c>
      <c r="D906" s="3"/>
      <c r="E906" s="3" t="s">
        <v>34892</v>
      </c>
      <c r="F906" s="3" t="s">
        <v>34893</v>
      </c>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row>
    <row r="907" spans="1:77" ht="18">
      <c r="A907" s="3" t="s">
        <v>9819</v>
      </c>
      <c r="B907" s="3" t="s">
        <v>27719</v>
      </c>
      <c r="C907" s="3" t="s">
        <v>27720</v>
      </c>
      <c r="D907" s="3" t="s">
        <v>73</v>
      </c>
      <c r="E907" s="3" t="s">
        <v>27721</v>
      </c>
      <c r="F907" s="3" t="s">
        <v>27722</v>
      </c>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row>
    <row r="908" spans="1:77" ht="18">
      <c r="A908" s="3" t="s">
        <v>33753</v>
      </c>
      <c r="B908" s="3" t="s">
        <v>33461</v>
      </c>
      <c r="C908" s="3" t="s">
        <v>27720</v>
      </c>
      <c r="D908" s="3"/>
      <c r="E908" s="3" t="s">
        <v>33754</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row>
    <row r="909" spans="1:77" ht="18">
      <c r="A909" s="3" t="s">
        <v>33760</v>
      </c>
      <c r="B909" s="3" t="s">
        <v>33461</v>
      </c>
      <c r="C909" s="3" t="s">
        <v>27720</v>
      </c>
      <c r="D909" s="3"/>
      <c r="E909" s="3" t="s">
        <v>33761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row>
    <row r="910" spans="1:77" ht="18">
      <c r="A910" s="3" t="s">
        <v>38124</v>
      </c>
      <c r="B910" s="3" t="s">
        <v>36454</v>
      </c>
      <c r="C910" s="3" t="s">
        <v>27720</v>
      </c>
      <c r="D910" s="3"/>
      <c r="E910" s="3" t="s">
        <v>38125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row>
    <row r="911" spans="1:77" ht="18">
      <c r="A911" s="3" t="s">
        <v>8513</v>
      </c>
      <c r="B911" s="3" t="s">
        <v>26332</v>
      </c>
      <c r="C911" s="3" t="s">
        <v>26346</v>
      </c>
      <c r="D911" s="3"/>
      <c r="E911" s="3" t="s">
        <v>26347</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row>
    <row r="912" spans="1:77" ht="18">
      <c r="A912" s="3" t="s">
        <v>15655</v>
      </c>
      <c r="B912" s="3" t="s">
        <v>31873</v>
      </c>
      <c r="C912" s="3" t="s">
        <v>26346</v>
      </c>
      <c r="D912" s="3" t="s">
        <v>31887</v>
      </c>
      <c r="E912" s="3" t="s">
        <v>31888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row>
    <row r="913" spans="1:77" ht="18">
      <c r="A913" s="3" t="s">
        <v>33736</v>
      </c>
      <c r="B913" s="3" t="s">
        <v>33461</v>
      </c>
      <c r="C913" s="3" t="s">
        <v>26346</v>
      </c>
      <c r="D913" s="3"/>
      <c r="E913" s="3" t="s">
        <v>33737</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row>
    <row r="914" spans="1:77" ht="18">
      <c r="A914" s="3" t="s">
        <v>7126</v>
      </c>
      <c r="B914" s="3" t="s">
        <v>23435</v>
      </c>
      <c r="C914" s="3" t="s">
        <v>25142</v>
      </c>
      <c r="D914" s="3"/>
      <c r="E914" s="3" t="s">
        <v>25143</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row>
    <row r="915" spans="1:77" ht="18">
      <c r="A915" s="3" t="s">
        <v>3873</v>
      </c>
      <c r="B915" s="3" t="s">
        <v>22433</v>
      </c>
      <c r="C915" s="3" t="s">
        <v>22434</v>
      </c>
      <c r="D915" s="3"/>
      <c r="E915" s="3" t="s">
        <v>22435</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row>
    <row r="916" spans="1:77" ht="18">
      <c r="A916" s="3" t="s">
        <v>26200</v>
      </c>
      <c r="B916" s="3" t="s">
        <v>26177</v>
      </c>
      <c r="C916" s="3" t="s">
        <v>22434</v>
      </c>
      <c r="D916" s="3"/>
      <c r="E916" s="3" t="s">
        <v>26201</v>
      </c>
      <c r="F916" s="3" t="s">
        <v>26202</v>
      </c>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row>
    <row r="917" spans="1:77" ht="18">
      <c r="A917" s="3" t="s">
        <v>8930</v>
      </c>
      <c r="B917" s="3" t="s">
        <v>26505</v>
      </c>
      <c r="C917" s="3" t="s">
        <v>22434</v>
      </c>
      <c r="D917" s="3"/>
      <c r="E917" s="3" t="s">
        <v>26734</v>
      </c>
      <c r="F917" s="3" t="s">
        <v>26735</v>
      </c>
      <c r="G917" s="3"/>
      <c r="H917" s="3"/>
      <c r="I917" s="3" t="s">
        <v>26736</v>
      </c>
      <c r="J917" s="3"/>
      <c r="K917" s="3"/>
      <c r="L917" s="3" t="s">
        <v>26737</v>
      </c>
      <c r="M917" s="3"/>
      <c r="N917" s="3"/>
      <c r="O917" s="3" t="s">
        <v>26738</v>
      </c>
      <c r="P917" s="3"/>
      <c r="Q917" s="3"/>
      <c r="R917" s="3" t="s">
        <v>26739</v>
      </c>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row>
    <row r="918" spans="1:77" ht="18">
      <c r="A918" s="3" t="s">
        <v>2257</v>
      </c>
      <c r="B918" s="3" t="s">
        <v>30270</v>
      </c>
      <c r="C918" s="3" t="s">
        <v>22434</v>
      </c>
      <c r="D918" s="3"/>
      <c r="E918" s="3" t="s">
        <v>33057</v>
      </c>
      <c r="F918" s="3" t="s">
        <v>26735</v>
      </c>
      <c r="G918" s="3"/>
      <c r="H918" s="3"/>
      <c r="I918" s="3" t="s">
        <v>26736</v>
      </c>
      <c r="J918" s="3"/>
      <c r="K918" s="3"/>
      <c r="L918" s="3" t="s">
        <v>26737</v>
      </c>
      <c r="M918" s="3"/>
      <c r="N918" s="3"/>
      <c r="O918" s="3" t="s">
        <v>26738</v>
      </c>
      <c r="P918" s="3"/>
      <c r="Q918" s="3"/>
      <c r="R918" s="3" t="s">
        <v>26739</v>
      </c>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row>
    <row r="919" spans="1:77" ht="18">
      <c r="A919" s="3" t="s">
        <v>33664</v>
      </c>
      <c r="B919" s="3" t="s">
        <v>33461</v>
      </c>
      <c r="C919" s="3" t="s">
        <v>22434</v>
      </c>
      <c r="D919" s="3"/>
      <c r="E919" s="3" t="s">
        <v>33665</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row>
    <row r="920" spans="1:77" ht="18">
      <c r="A920" s="3" t="s">
        <v>33714</v>
      </c>
      <c r="B920" s="3" t="s">
        <v>33461</v>
      </c>
      <c r="C920" s="3" t="s">
        <v>22434</v>
      </c>
      <c r="D920" s="3"/>
      <c r="E920" s="3" t="s">
        <v>33715</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row>
    <row r="921" spans="1:77" ht="18">
      <c r="A921" s="3" t="s">
        <v>9010</v>
      </c>
      <c r="B921" s="3" t="s">
        <v>26811</v>
      </c>
      <c r="C921" s="3" t="s">
        <v>26812</v>
      </c>
      <c r="D921" s="3"/>
      <c r="E921" s="3" t="s">
        <v>26813</v>
      </c>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row>
    <row r="922" spans="1:77" ht="18">
      <c r="A922" s="3" t="s">
        <v>33645</v>
      </c>
      <c r="B922" s="3" t="s">
        <v>33461</v>
      </c>
      <c r="C922" s="3" t="s">
        <v>33646</v>
      </c>
      <c r="D922" s="3"/>
      <c r="E922" s="3" t="s">
        <v>33647</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row>
    <row r="923" spans="1:77" ht="18">
      <c r="A923" s="3" t="s">
        <v>25146</v>
      </c>
      <c r="B923" s="3" t="s">
        <v>23435</v>
      </c>
      <c r="C923" s="3" t="s">
        <v>25147</v>
      </c>
      <c r="D923" s="3"/>
      <c r="E923" s="3" t="s">
        <v>24991</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row>
    <row r="924" spans="1:77" ht="18">
      <c r="A924" s="3" t="s">
        <v>7133</v>
      </c>
      <c r="B924" s="3" t="s">
        <v>25148</v>
      </c>
      <c r="C924" s="3" t="s">
        <v>25149</v>
      </c>
      <c r="D924" s="3"/>
      <c r="E924" s="3" t="s">
        <v>25150</v>
      </c>
      <c r="F924" s="3" t="s">
        <v>25151</v>
      </c>
      <c r="G924" s="3" t="s">
        <v>1885</v>
      </c>
      <c r="H924" s="3" t="s">
        <v>25152</v>
      </c>
      <c r="I924" s="3" t="s">
        <v>25153</v>
      </c>
      <c r="J924" s="3" t="s">
        <v>25154</v>
      </c>
      <c r="K924" s="3" t="s">
        <v>25155</v>
      </c>
      <c r="L924" s="3" t="s">
        <v>25156</v>
      </c>
      <c r="M924" s="3" t="s">
        <v>23088</v>
      </c>
      <c r="N924" s="3" t="s">
        <v>25157</v>
      </c>
      <c r="O924" s="3" t="s">
        <v>25158</v>
      </c>
      <c r="P924" s="3" t="s">
        <v>25159</v>
      </c>
      <c r="Q924" s="3" t="s">
        <v>25160</v>
      </c>
      <c r="R924" s="3" t="s">
        <v>25161</v>
      </c>
      <c r="S924" s="3" t="s">
        <v>25162</v>
      </c>
      <c r="T924" s="3" t="s">
        <v>25163</v>
      </c>
      <c r="U924" s="3" t="s">
        <v>25164</v>
      </c>
      <c r="V924" s="3" t="s">
        <v>23088</v>
      </c>
      <c r="W924" s="3" t="s">
        <v>25165</v>
      </c>
      <c r="X924" s="3"/>
      <c r="Y924" s="3" t="s">
        <v>25166</v>
      </c>
      <c r="Z924" s="3"/>
      <c r="AA924" s="3" t="s">
        <v>25167</v>
      </c>
      <c r="AB924" s="3"/>
      <c r="AC924" s="3" t="s">
        <v>56</v>
      </c>
      <c r="AD924" s="3"/>
      <c r="AE924" s="3" t="s">
        <v>25168</v>
      </c>
      <c r="AF924" s="3"/>
      <c r="AG924" s="3"/>
      <c r="AH924" s="3" t="s">
        <v>25169</v>
      </c>
      <c r="AI924" s="3"/>
      <c r="AJ924" s="3" t="s">
        <v>25170</v>
      </c>
      <c r="AK924" s="3" t="s">
        <v>25166</v>
      </c>
      <c r="AL924" s="3"/>
      <c r="AM924" s="3" t="s">
        <v>25171</v>
      </c>
      <c r="AN924" s="3"/>
      <c r="AO924" s="3"/>
      <c r="AP924" s="3" t="s">
        <v>25172</v>
      </c>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row>
    <row r="925" spans="1:77" ht="18">
      <c r="A925" s="3" t="s">
        <v>9335</v>
      </c>
      <c r="B925" s="3" t="s">
        <v>26505</v>
      </c>
      <c r="C925" s="3" t="s">
        <v>27098</v>
      </c>
      <c r="D925" s="3"/>
      <c r="E925" s="3" t="s">
        <v>27099</v>
      </c>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row>
    <row r="926" spans="1:77" ht="18">
      <c r="A926" s="3" t="s">
        <v>13955</v>
      </c>
      <c r="B926" s="3" t="s">
        <v>30564</v>
      </c>
      <c r="C926" s="3" t="s">
        <v>27098</v>
      </c>
      <c r="D926" s="3"/>
      <c r="E926" s="3" t="s">
        <v>30814</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row>
    <row r="927" spans="1:77" ht="18">
      <c r="A927" s="3" t="s">
        <v>2324</v>
      </c>
      <c r="B927" s="3" t="s">
        <v>33310</v>
      </c>
      <c r="C927" s="3" t="s">
        <v>33518</v>
      </c>
      <c r="D927" s="3" t="s">
        <v>33519</v>
      </c>
      <c r="E927" s="3" t="s">
        <v>33520</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row>
    <row r="928" spans="1:77" ht="18">
      <c r="A928" s="3" t="s">
        <v>15787</v>
      </c>
      <c r="B928" s="3" t="s">
        <v>31873</v>
      </c>
      <c r="C928" s="3" t="s">
        <v>31973</v>
      </c>
      <c r="D928" s="3"/>
      <c r="E928" s="3" t="s">
        <v>31974</v>
      </c>
      <c r="F928" s="3" t="s">
        <v>31975</v>
      </c>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row>
    <row r="929" spans="1:77" ht="18">
      <c r="A929" s="3" t="s">
        <v>14336</v>
      </c>
      <c r="B929" s="3" t="s">
        <v>30903</v>
      </c>
      <c r="C929" s="3" t="s">
        <v>31143</v>
      </c>
      <c r="D929" s="3"/>
      <c r="E929" s="3" t="s">
        <v>5462</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row>
    <row r="930" spans="1:77" ht="18">
      <c r="A930" s="3" t="s">
        <v>34372</v>
      </c>
      <c r="B930" s="3" t="s">
        <v>33988</v>
      </c>
      <c r="C930" s="3" t="s">
        <v>34373</v>
      </c>
      <c r="D930" s="3"/>
      <c r="E930" s="3" t="s">
        <v>34374</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row>
    <row r="931" spans="1:77" ht="18">
      <c r="A931" s="3" t="s">
        <v>17455</v>
      </c>
      <c r="B931" s="3" t="s">
        <v>33814</v>
      </c>
      <c r="C931" s="3" t="s">
        <v>33840</v>
      </c>
      <c r="D931" s="3" t="s">
        <v>33841</v>
      </c>
      <c r="E931" s="3" t="s">
        <v>33842</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row>
    <row r="932" spans="1:77" ht="18">
      <c r="A932" s="3" t="s">
        <v>19915</v>
      </c>
      <c r="B932" s="3" t="s">
        <v>36306</v>
      </c>
      <c r="C932" s="3" t="s">
        <v>36982</v>
      </c>
      <c r="D932" s="3" t="s">
        <v>1093</v>
      </c>
      <c r="E932" s="3" t="s">
        <v>36983</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row>
    <row r="933" spans="1:77" ht="18">
      <c r="A933" s="3" t="s">
        <v>33627</v>
      </c>
      <c r="B933" s="3" t="s">
        <v>33461</v>
      </c>
      <c r="C933" s="3" t="s">
        <v>33628</v>
      </c>
      <c r="D933" s="3"/>
      <c r="E933" s="3" t="s">
        <v>33629</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row>
    <row r="934" spans="1:77" ht="18">
      <c r="A934" s="3" t="s">
        <v>4086</v>
      </c>
      <c r="B934" s="3" t="s">
        <v>22513</v>
      </c>
      <c r="C934" s="3" t="s">
        <v>22636</v>
      </c>
      <c r="D934" s="3"/>
      <c r="E934" s="3" t="s">
        <v>22637</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row>
    <row r="935" spans="1:77" ht="18">
      <c r="A935" s="3" t="s">
        <v>4400</v>
      </c>
      <c r="B935" s="3" t="s">
        <v>22513</v>
      </c>
      <c r="C935" s="3" t="s">
        <v>22939</v>
      </c>
      <c r="D935" s="3"/>
      <c r="E935" s="3" t="s">
        <v>18638</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row>
    <row r="936" spans="1:77" ht="18">
      <c r="A936" s="3" t="s">
        <v>8922</v>
      </c>
      <c r="B936" s="3" t="s">
        <v>26505</v>
      </c>
      <c r="C936" s="3" t="s">
        <v>22939</v>
      </c>
      <c r="D936" s="3"/>
      <c r="E936" s="3" t="s">
        <v>26730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row>
    <row r="937" spans="1:77" ht="18">
      <c r="A937" s="3" t="s">
        <v>33607</v>
      </c>
      <c r="B937" s="3" t="s">
        <v>33461</v>
      </c>
      <c r="C937" s="3" t="s">
        <v>22939</v>
      </c>
      <c r="D937" s="3"/>
      <c r="E937" s="3" t="s">
        <v>33608</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row>
    <row r="938" spans="1:77" ht="18">
      <c r="A938" s="3" t="s">
        <v>36969</v>
      </c>
      <c r="B938" s="3" t="s">
        <v>36306</v>
      </c>
      <c r="C938" s="3" t="s">
        <v>36970</v>
      </c>
      <c r="D938" s="3"/>
      <c r="E938" s="3" t="s">
        <v>36971</v>
      </c>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row>
    <row r="939" spans="1:77" ht="18">
      <c r="A939" s="3" t="s">
        <v>7120</v>
      </c>
      <c r="B939" s="3" t="s">
        <v>23435</v>
      </c>
      <c r="C939" s="3" t="s">
        <v>25132</v>
      </c>
      <c r="D939" s="3"/>
      <c r="E939" s="3" t="s">
        <v>25133</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row>
    <row r="940" spans="1:77" ht="18">
      <c r="A940" s="3" t="s">
        <v>27009</v>
      </c>
      <c r="B940" s="3" t="s">
        <v>27010</v>
      </c>
      <c r="C940" s="3" t="s">
        <v>25132</v>
      </c>
      <c r="D940" s="3"/>
      <c r="E940" s="3" t="s">
        <v>27011</v>
      </c>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row>
    <row r="941" spans="1:77" ht="18">
      <c r="A941" s="3" t="s">
        <v>15608</v>
      </c>
      <c r="B941" s="3" t="s">
        <v>31774</v>
      </c>
      <c r="C941" s="3" t="s">
        <v>25132</v>
      </c>
      <c r="D941" s="3"/>
      <c r="E941" s="3" t="s">
        <v>31852</v>
      </c>
      <c r="F941" s="3" t="s">
        <v>31862</v>
      </c>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row>
    <row r="942" spans="1:77" ht="18">
      <c r="A942" s="3" t="s">
        <v>33570</v>
      </c>
      <c r="B942" s="3" t="s">
        <v>33461</v>
      </c>
      <c r="C942" s="3" t="s">
        <v>25132</v>
      </c>
      <c r="D942" s="3"/>
      <c r="E942" s="3" t="s">
        <v>33571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row>
    <row r="943" spans="1:77" ht="18">
      <c r="A943" s="3" t="s">
        <v>19958</v>
      </c>
      <c r="B943" s="3" t="s">
        <v>36306</v>
      </c>
      <c r="C943" s="3" t="s">
        <v>25132</v>
      </c>
      <c r="D943" s="3"/>
      <c r="E943" s="3" t="s">
        <v>37014</v>
      </c>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row>
    <row r="944" spans="1:77" ht="18">
      <c r="A944" s="3" t="s">
        <v>12583</v>
      </c>
      <c r="B944" s="3" t="s">
        <v>29986</v>
      </c>
      <c r="C944" s="3" t="s">
        <v>30046</v>
      </c>
      <c r="D944" s="3" t="s">
        <v>1855</v>
      </c>
      <c r="E944" s="3" t="s">
        <v>30047</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row>
    <row r="945" spans="1:77" ht="18">
      <c r="A945" s="3" t="s">
        <v>15595</v>
      </c>
      <c r="B945" s="3" t="s">
        <v>31774</v>
      </c>
      <c r="C945" s="3" t="s">
        <v>30046</v>
      </c>
      <c r="D945" s="3"/>
      <c r="E945" s="3" t="s">
        <v>31852</v>
      </c>
      <c r="F945" s="3" t="s">
        <v>31853</v>
      </c>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row>
    <row r="946" spans="1:77" ht="18">
      <c r="A946" s="3" t="s">
        <v>7123</v>
      </c>
      <c r="B946" s="3" t="s">
        <v>23435</v>
      </c>
      <c r="C946" s="3" t="s">
        <v>25138</v>
      </c>
      <c r="D946" s="3"/>
      <c r="E946" s="3" t="s">
        <v>25139</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row>
    <row r="947" spans="1:77" ht="18">
      <c r="A947" s="3" t="s">
        <v>8410</v>
      </c>
      <c r="B947" s="3" t="s">
        <v>26223</v>
      </c>
      <c r="C947" s="3" t="s">
        <v>25138</v>
      </c>
      <c r="D947" s="3" t="s">
        <v>73</v>
      </c>
      <c r="E947" s="3" t="s">
        <v>26224</v>
      </c>
      <c r="F947" s="3" t="s">
        <v>26225</v>
      </c>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row>
    <row r="948" spans="1:77" ht="18">
      <c r="A948" s="3" t="s">
        <v>38537</v>
      </c>
      <c r="B948" s="3" t="s">
        <v>37993</v>
      </c>
      <c r="C948" s="3" t="s">
        <v>25138</v>
      </c>
      <c r="D948" s="3" t="s">
        <v>270</v>
      </c>
      <c r="E948" s="3" t="s">
        <v>38538</v>
      </c>
      <c r="F948" s="3" t="s">
        <v>38539</v>
      </c>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row>
    <row r="949" spans="1:77" ht="18">
      <c r="A949" s="3" t="s">
        <v>14153</v>
      </c>
      <c r="B949" s="3" t="s">
        <v>30903</v>
      </c>
      <c r="C949" s="3" t="s">
        <v>31048</v>
      </c>
      <c r="D949" s="3"/>
      <c r="E949" s="3" t="s">
        <v>31049</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row>
    <row r="950" spans="1:77" ht="18">
      <c r="A950" s="3" t="s">
        <v>1491</v>
      </c>
      <c r="B950" s="3" t="s">
        <v>27429</v>
      </c>
      <c r="C950" s="3" t="s">
        <v>29354</v>
      </c>
      <c r="D950" s="3"/>
      <c r="E950" s="3" t="s">
        <v>6755</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row>
    <row r="951" spans="1:77" ht="18">
      <c r="A951" s="3" t="s">
        <v>13838</v>
      </c>
      <c r="B951" s="3" t="s">
        <v>30564</v>
      </c>
      <c r="C951" s="3" t="s">
        <v>29354</v>
      </c>
      <c r="D951" s="3"/>
      <c r="E951" s="3" t="s">
        <v>30738</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row>
    <row r="952" spans="1:77" ht="18">
      <c r="A952" s="3" t="s">
        <v>17328</v>
      </c>
      <c r="B952" s="3" t="s">
        <v>33461</v>
      </c>
      <c r="C952" s="3" t="s">
        <v>33550</v>
      </c>
      <c r="D952" s="3"/>
      <c r="E952" s="3" t="s">
        <v>33551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row>
    <row r="953" spans="1:77" ht="18">
      <c r="A953" s="3" t="s">
        <v>17939</v>
      </c>
      <c r="B953" s="3" t="s">
        <v>35231</v>
      </c>
      <c r="C953" s="3" t="s">
        <v>33550</v>
      </c>
      <c r="D953" s="3"/>
      <c r="E953" s="3" t="s">
        <v>35294</v>
      </c>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row>
    <row r="954" spans="1:77" ht="18">
      <c r="A954" s="3" t="s">
        <v>23040</v>
      </c>
      <c r="B954" s="3" t="s">
        <v>23041</v>
      </c>
      <c r="C954" s="3" t="s">
        <v>23042</v>
      </c>
      <c r="D954" s="3" t="s">
        <v>38</v>
      </c>
      <c r="E954" s="3" t="s">
        <v>2758</v>
      </c>
      <c r="F954" s="3" t="s">
        <v>20954</v>
      </c>
      <c r="G954" s="3" t="s">
        <v>23043</v>
      </c>
      <c r="H954" s="3" t="s">
        <v>23044</v>
      </c>
      <c r="I954" s="3" t="s">
        <v>23045</v>
      </c>
      <c r="J954" s="3" t="s">
        <v>23046</v>
      </c>
      <c r="K954" s="3" t="s">
        <v>23047</v>
      </c>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row>
    <row r="955" spans="1:77" ht="18">
      <c r="A955" s="3" t="s">
        <v>7115</v>
      </c>
      <c r="B955" s="3" t="s">
        <v>23435</v>
      </c>
      <c r="C955" s="3" t="s">
        <v>23042</v>
      </c>
      <c r="D955" s="3"/>
      <c r="E955" s="3" t="s">
        <v>25129</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row>
    <row r="956" spans="1:77" ht="18">
      <c r="A956" s="3" t="s">
        <v>3005</v>
      </c>
      <c r="B956" s="3" t="s">
        <v>36454</v>
      </c>
      <c r="C956" s="3" t="s">
        <v>37521</v>
      </c>
      <c r="D956" s="3" t="s">
        <v>22</v>
      </c>
      <c r="E956" s="3" t="s">
        <v>37522</v>
      </c>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row>
    <row r="957" spans="1:77" ht="18">
      <c r="A957" s="3" t="s">
        <v>25140</v>
      </c>
      <c r="B957" s="3" t="s">
        <v>23435</v>
      </c>
      <c r="C957" s="3" t="s">
        <v>25141</v>
      </c>
      <c r="D957" s="3"/>
      <c r="E957" s="3" t="s">
        <v>23586</v>
      </c>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row>
    <row r="958" spans="1:77" ht="18">
      <c r="A958" s="3" t="s">
        <v>31537</v>
      </c>
      <c r="B958" s="3" t="s">
        <v>30270</v>
      </c>
      <c r="C958" s="3" t="s">
        <v>25141</v>
      </c>
      <c r="D958" s="3" t="s">
        <v>28842</v>
      </c>
      <c r="E958" s="3" t="s">
        <v>31538</v>
      </c>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row>
    <row r="959" spans="1:77" ht="18">
      <c r="A959" s="3" t="s">
        <v>15554</v>
      </c>
      <c r="B959" s="3" t="s">
        <v>31774</v>
      </c>
      <c r="C959" s="3" t="s">
        <v>25141</v>
      </c>
      <c r="D959" s="3"/>
      <c r="E959" s="3" t="s">
        <v>31831</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row>
    <row r="960" spans="1:77" ht="18">
      <c r="A960" s="3" t="s">
        <v>2003</v>
      </c>
      <c r="B960" s="3" t="s">
        <v>30270</v>
      </c>
      <c r="C960" s="3" t="s">
        <v>25141</v>
      </c>
      <c r="D960" s="3"/>
      <c r="E960" s="3" t="s">
        <v>31870</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row>
    <row r="961" spans="1:77" ht="18">
      <c r="A961" s="3" t="s">
        <v>33512</v>
      </c>
      <c r="B961" s="3" t="s">
        <v>33461</v>
      </c>
      <c r="C961" s="3" t="s">
        <v>25141</v>
      </c>
      <c r="D961" s="3"/>
      <c r="E961" s="3" t="s">
        <v>33513</v>
      </c>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row>
    <row r="962" spans="1:77" ht="18">
      <c r="A962" s="3" t="s">
        <v>33532</v>
      </c>
      <c r="B962" s="3" t="s">
        <v>33461</v>
      </c>
      <c r="C962" s="3" t="s">
        <v>25141</v>
      </c>
      <c r="D962" s="3" t="s">
        <v>33533</v>
      </c>
      <c r="E962" s="3" t="s">
        <v>33534</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row>
    <row r="963" spans="1:77" ht="18">
      <c r="A963" s="3" t="s">
        <v>7118</v>
      </c>
      <c r="B963" s="3" t="s">
        <v>23435</v>
      </c>
      <c r="C963" s="3" t="s">
        <v>25130</v>
      </c>
      <c r="D963" s="3"/>
      <c r="E963" s="3" t="s">
        <v>25131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row>
    <row r="964" spans="1:77" ht="18">
      <c r="A964" s="3" t="s">
        <v>5178</v>
      </c>
      <c r="B964" s="3" t="s">
        <v>23614</v>
      </c>
      <c r="C964" s="3" t="s">
        <v>23615</v>
      </c>
      <c r="D964" s="3" t="s">
        <v>22</v>
      </c>
      <c r="E964" s="3" t="s">
        <v>23141</v>
      </c>
      <c r="F964" s="3" t="s">
        <v>23142</v>
      </c>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row>
    <row r="965" spans="1:77" ht="18">
      <c r="A965" s="3" t="s">
        <v>26443</v>
      </c>
      <c r="B965" s="3" t="s">
        <v>26332</v>
      </c>
      <c r="C965" s="3" t="s">
        <v>23615</v>
      </c>
      <c r="D965" s="3"/>
      <c r="E965" s="3" t="s">
        <v>26444</v>
      </c>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row>
    <row r="966" spans="1:77" ht="18">
      <c r="A966" s="3" t="s">
        <v>20374</v>
      </c>
      <c r="B966" s="3" t="s">
        <v>37993</v>
      </c>
      <c r="C966" s="3" t="s">
        <v>23615</v>
      </c>
      <c r="D966" s="3" t="s">
        <v>270</v>
      </c>
      <c r="E966" s="3" t="s">
        <v>38458</v>
      </c>
      <c r="F966" s="3" t="s">
        <v>23142</v>
      </c>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row>
    <row r="967" spans="1:77" ht="18">
      <c r="A967" s="3" t="s">
        <v>4623</v>
      </c>
      <c r="B967" s="3" t="s">
        <v>23139</v>
      </c>
      <c r="C967" s="3" t="s">
        <v>23140</v>
      </c>
      <c r="D967" s="3" t="s">
        <v>22</v>
      </c>
      <c r="E967" s="3" t="s">
        <v>23141</v>
      </c>
      <c r="F967" s="3" t="s">
        <v>23142</v>
      </c>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row>
    <row r="968" spans="1:77" ht="18">
      <c r="A968" s="3" t="s">
        <v>8608</v>
      </c>
      <c r="B968" s="3" t="s">
        <v>26332</v>
      </c>
      <c r="C968" s="3" t="s">
        <v>23140</v>
      </c>
      <c r="D968" s="3"/>
      <c r="E968" s="3" t="s">
        <v>26438</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row>
    <row r="969" spans="1:77" ht="18">
      <c r="A969" s="3" t="s">
        <v>17283</v>
      </c>
      <c r="B969" s="3" t="s">
        <v>33461</v>
      </c>
      <c r="C969" s="3" t="s">
        <v>33463</v>
      </c>
      <c r="D969" s="3"/>
      <c r="E969" s="3" t="s">
        <v>33464</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row>
    <row r="970" spans="1:77" ht="18">
      <c r="A970" s="3" t="s">
        <v>17409</v>
      </c>
      <c r="B970" s="3" t="s">
        <v>33461</v>
      </c>
      <c r="C970" s="3" t="s">
        <v>33764</v>
      </c>
      <c r="D970" s="3"/>
      <c r="E970" s="3" t="s">
        <v>33765</v>
      </c>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row>
    <row r="971" spans="1:77" ht="18">
      <c r="A971" s="3" t="s">
        <v>13621</v>
      </c>
      <c r="B971" s="3" t="s">
        <v>30564</v>
      </c>
      <c r="C971" s="3" t="s">
        <v>30621</v>
      </c>
      <c r="D971" s="3"/>
      <c r="E971" s="3" t="s">
        <v>30622</v>
      </c>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row>
    <row r="972" spans="1:77" ht="18">
      <c r="A972" s="3" t="s">
        <v>14050</v>
      </c>
      <c r="B972" s="3" t="s">
        <v>30903</v>
      </c>
      <c r="C972" s="3" t="s">
        <v>30934</v>
      </c>
      <c r="D972" s="3"/>
      <c r="E972" s="3" t="s">
        <v>30935</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row>
    <row r="973" spans="1:77" ht="18">
      <c r="A973" s="3" t="s">
        <v>39644</v>
      </c>
      <c r="B973" s="3" t="s">
        <v>39563</v>
      </c>
      <c r="C973" s="3" t="s">
        <v>30934</v>
      </c>
      <c r="D973" s="3"/>
      <c r="E973" s="3" t="s">
        <v>39645</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row>
    <row r="974" spans="1:77" ht="18">
      <c r="A974" s="3" t="s">
        <v>3940</v>
      </c>
      <c r="B974" s="3" t="s">
        <v>22430</v>
      </c>
      <c r="C974" s="3" t="s">
        <v>22499</v>
      </c>
      <c r="D974" s="3"/>
      <c r="E974" s="3" t="s">
        <v>22488</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row>
    <row r="975" spans="1:77" ht="18">
      <c r="A975" s="3" t="s">
        <v>1460</v>
      </c>
      <c r="B975" s="3" t="s">
        <v>27429</v>
      </c>
      <c r="C975" s="3" t="s">
        <v>29273</v>
      </c>
      <c r="D975" s="3"/>
      <c r="E975" s="3" t="s">
        <v>29274</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row>
    <row r="976" spans="1:77" ht="18">
      <c r="A976" s="3" t="s">
        <v>19906</v>
      </c>
      <c r="B976" s="3" t="s">
        <v>36306</v>
      </c>
      <c r="C976" s="3" t="s">
        <v>36966</v>
      </c>
      <c r="D976" s="3"/>
      <c r="E976" s="3" t="s">
        <v>36967</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row>
    <row r="977" spans="1:77" ht="18">
      <c r="A977" s="3" t="s">
        <v>8489</v>
      </c>
      <c r="B977" s="3" t="s">
        <v>26177</v>
      </c>
      <c r="C977" s="3" t="s">
        <v>26318</v>
      </c>
      <c r="D977" s="3"/>
      <c r="E977" s="3" t="s">
        <v>26319</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row>
    <row r="978" spans="1:77" ht="18">
      <c r="A978" s="3" t="s">
        <v>8976</v>
      </c>
      <c r="B978" s="3" t="s">
        <v>26505</v>
      </c>
      <c r="C978" s="3" t="s">
        <v>26318</v>
      </c>
      <c r="D978" s="3"/>
      <c r="E978" s="3" t="s">
        <v>26773</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row>
    <row r="979" spans="1:77" ht="18">
      <c r="A979" s="3" t="s">
        <v>15041</v>
      </c>
      <c r="B979" s="3" t="s">
        <v>30903</v>
      </c>
      <c r="C979" s="3" t="s">
        <v>26318</v>
      </c>
      <c r="D979" s="3"/>
      <c r="E979" s="3" t="s">
        <v>31557</v>
      </c>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row>
    <row r="980" spans="1:77" ht="18">
      <c r="A980" s="3" t="s">
        <v>33758</v>
      </c>
      <c r="B980" s="3" t="s">
        <v>33461</v>
      </c>
      <c r="C980" s="3" t="s">
        <v>26318</v>
      </c>
      <c r="D980" s="3"/>
      <c r="E980" s="3" t="s">
        <v>33759</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row>
    <row r="981" spans="1:77" ht="18">
      <c r="A981" s="3" t="s">
        <v>19903</v>
      </c>
      <c r="B981" s="3" t="s">
        <v>36306</v>
      </c>
      <c r="C981" s="3" t="s">
        <v>26318</v>
      </c>
      <c r="D981" s="3"/>
      <c r="E981" s="3" t="s">
        <v>36965</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row>
    <row r="982" spans="1:77" ht="18">
      <c r="A982" s="3" t="s">
        <v>4891</v>
      </c>
      <c r="B982" s="3" t="s">
        <v>23368</v>
      </c>
      <c r="C982" s="3" t="s">
        <v>23369</v>
      </c>
      <c r="D982" s="3"/>
      <c r="E982" s="3" t="s">
        <v>23370</v>
      </c>
      <c r="F982" s="3" t="s">
        <v>23371</v>
      </c>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row>
    <row r="983" spans="1:77" ht="18">
      <c r="A983" s="3" t="s">
        <v>9376</v>
      </c>
      <c r="B983" s="3" t="s">
        <v>26505</v>
      </c>
      <c r="C983" s="3" t="s">
        <v>23369</v>
      </c>
      <c r="D983" s="3"/>
      <c r="E983" s="3" t="s">
        <v>27134</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row>
    <row r="984" spans="1:77" ht="18">
      <c r="A984" s="3" t="s">
        <v>1524</v>
      </c>
      <c r="B984" s="3" t="s">
        <v>27429</v>
      </c>
      <c r="C984" s="3" t="s">
        <v>23369</v>
      </c>
      <c r="D984" s="3"/>
      <c r="E984" s="3" t="s">
        <v>29528</v>
      </c>
      <c r="F984" s="3" t="s">
        <v>29529</v>
      </c>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row>
    <row r="985" spans="1:77" ht="18">
      <c r="A985" s="3" t="s">
        <v>19918</v>
      </c>
      <c r="B985" s="3" t="s">
        <v>36306</v>
      </c>
      <c r="C985" s="3" t="s">
        <v>36987</v>
      </c>
      <c r="D985" s="3"/>
      <c r="E985" s="3" t="s">
        <v>36988</v>
      </c>
      <c r="F985" s="3" t="s">
        <v>36989</v>
      </c>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row>
    <row r="986" spans="1:77" ht="18">
      <c r="A986" s="3" t="s">
        <v>1088</v>
      </c>
      <c r="B986" s="3" t="s">
        <v>22767</v>
      </c>
      <c r="C986" s="3" t="s">
        <v>26726</v>
      </c>
      <c r="D986" s="3"/>
      <c r="E986" s="3" t="s">
        <v>3252</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row>
    <row r="987" spans="1:77" ht="18">
      <c r="A987" s="3" t="s">
        <v>14917</v>
      </c>
      <c r="B987" s="3" t="s">
        <v>30903</v>
      </c>
      <c r="C987" s="3" t="s">
        <v>31484</v>
      </c>
      <c r="D987" s="3"/>
      <c r="E987" s="3" t="s">
        <v>31485</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row>
    <row r="988" spans="1:77" ht="18">
      <c r="A988" s="3" t="s">
        <v>4237</v>
      </c>
      <c r="B988" s="3" t="s">
        <v>22513</v>
      </c>
      <c r="C988" s="3" t="s">
        <v>22800</v>
      </c>
      <c r="D988" s="3" t="s">
        <v>22801</v>
      </c>
      <c r="E988" s="3" t="s">
        <v>22802</v>
      </c>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row>
    <row r="989" spans="1:77" ht="18">
      <c r="A989" s="3" t="s">
        <v>33751</v>
      </c>
      <c r="B989" s="3" t="s">
        <v>33461</v>
      </c>
      <c r="C989" s="3" t="s">
        <v>22800</v>
      </c>
      <c r="D989" s="3"/>
      <c r="E989" s="3" t="s">
        <v>33752</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row>
    <row r="990" spans="1:77" ht="18">
      <c r="A990" s="3" t="s">
        <v>33854</v>
      </c>
      <c r="B990" s="3" t="s">
        <v>33814</v>
      </c>
      <c r="C990" s="3" t="s">
        <v>33855</v>
      </c>
      <c r="D990" s="3" t="s">
        <v>2610</v>
      </c>
      <c r="E990" s="3" t="s">
        <v>33856</v>
      </c>
      <c r="F990" s="3" t="s">
        <v>33857</v>
      </c>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row>
    <row r="991" spans="1:77" ht="18">
      <c r="A991" s="3" t="s">
        <v>7129</v>
      </c>
      <c r="B991" s="3" t="s">
        <v>23435</v>
      </c>
      <c r="C991" s="3" t="s">
        <v>25144</v>
      </c>
      <c r="D991" s="3"/>
      <c r="E991" s="3" t="s">
        <v>25145</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row>
    <row r="992" spans="1:77" ht="18">
      <c r="A992" s="3" t="s">
        <v>9424</v>
      </c>
      <c r="B992" s="3" t="s">
        <v>26505</v>
      </c>
      <c r="C992" s="3" t="s">
        <v>25144</v>
      </c>
      <c r="D992" s="3"/>
      <c r="E992" s="3" t="s">
        <v>26725</v>
      </c>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row>
    <row r="993" spans="1:77" ht="18">
      <c r="A993" s="3" t="s">
        <v>1643</v>
      </c>
      <c r="B993" s="3" t="s">
        <v>30210</v>
      </c>
      <c r="C993" s="3" t="s">
        <v>25144</v>
      </c>
      <c r="D993" s="3" t="s">
        <v>30211</v>
      </c>
      <c r="E993" s="3" t="s">
        <v>30212</v>
      </c>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row>
    <row r="994" spans="1:77" ht="18">
      <c r="A994" s="3" t="s">
        <v>8440</v>
      </c>
      <c r="B994" s="3" t="s">
        <v>26177</v>
      </c>
      <c r="C994" s="3" t="s">
        <v>26257</v>
      </c>
      <c r="D994" s="3"/>
      <c r="E994" s="3" t="s">
        <v>26258</v>
      </c>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row>
    <row r="995" spans="1:77" ht="18">
      <c r="A995" s="3" t="s">
        <v>13869</v>
      </c>
      <c r="B995" s="3" t="s">
        <v>30564</v>
      </c>
      <c r="C995" s="3" t="s">
        <v>26257</v>
      </c>
      <c r="D995" s="3" t="s">
        <v>30764</v>
      </c>
      <c r="E995" s="3" t="s">
        <v>30765</v>
      </c>
      <c r="F995" s="3" t="s">
        <v>30766</v>
      </c>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row>
    <row r="996" spans="1:77" ht="18">
      <c r="A996" s="3" t="s">
        <v>14629</v>
      </c>
      <c r="B996" s="3" t="s">
        <v>30903</v>
      </c>
      <c r="C996" s="3" t="s">
        <v>26257</v>
      </c>
      <c r="D996" s="3"/>
      <c r="E996" s="3" t="s">
        <v>31303</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row>
    <row r="997" spans="1:77" ht="18">
      <c r="A997" s="3" t="s">
        <v>15759</v>
      </c>
      <c r="B997" s="3" t="s">
        <v>31873</v>
      </c>
      <c r="C997" s="3" t="s">
        <v>26257</v>
      </c>
      <c r="D997" s="3" t="s">
        <v>31955</v>
      </c>
      <c r="E997" s="3" t="s">
        <v>31956</v>
      </c>
      <c r="F997" s="3" t="s">
        <v>31957</v>
      </c>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row>
    <row r="998" spans="1:77" ht="18">
      <c r="A998" s="3" t="s">
        <v>7111</v>
      </c>
      <c r="B998" s="3" t="s">
        <v>25125</v>
      </c>
      <c r="C998" s="3" t="s">
        <v>25126</v>
      </c>
      <c r="D998" s="3" t="s">
        <v>22</v>
      </c>
      <c r="E998" s="3" t="s">
        <v>25127</v>
      </c>
      <c r="F998" s="3" t="s">
        <v>25128</v>
      </c>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row>
    <row r="999" spans="1:77" ht="18">
      <c r="A999" s="3" t="s">
        <v>1267</v>
      </c>
      <c r="B999" s="3" t="s">
        <v>27429</v>
      </c>
      <c r="C999" s="3" t="s">
        <v>28235</v>
      </c>
      <c r="D999" s="3" t="s">
        <v>28236</v>
      </c>
      <c r="E999" s="3" t="s">
        <v>28237</v>
      </c>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row>
    <row r="1000" spans="1:77" ht="18">
      <c r="A1000" s="3" t="s">
        <v>34978</v>
      </c>
      <c r="B1000" s="3" t="s">
        <v>34945</v>
      </c>
      <c r="C1000" s="3" t="s">
        <v>34979</v>
      </c>
      <c r="D1000" s="3"/>
      <c r="E1000" s="3" t="s">
        <v>34980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row>
    <row r="1001" spans="1:77" ht="18">
      <c r="A1001" s="3" t="s">
        <v>19896</v>
      </c>
      <c r="B1001" s="3" t="s">
        <v>36306</v>
      </c>
      <c r="C1001" s="3" t="s">
        <v>34979</v>
      </c>
      <c r="D1001" s="3"/>
      <c r="E1001" s="3" t="s">
        <v>36962</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row>
    <row r="1002" spans="1:77" ht="18">
      <c r="A1002" s="3" t="s">
        <v>761</v>
      </c>
      <c r="B1002" s="3" t="s">
        <v>22767</v>
      </c>
      <c r="C1002" s="3" t="s">
        <v>24594</v>
      </c>
      <c r="D1002" s="3"/>
      <c r="E1002" s="3" t="s">
        <v>24595</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row>
    <row r="1003" spans="1:77" ht="18">
      <c r="A1003" s="3" t="s">
        <v>8785</v>
      </c>
      <c r="B1003" s="3" t="s">
        <v>26505</v>
      </c>
      <c r="C1003" s="3" t="s">
        <v>24594</v>
      </c>
      <c r="D1003" s="3"/>
      <c r="E1003" s="3" t="s">
        <v>26610</v>
      </c>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row>
    <row r="1004" spans="1:77" ht="18">
      <c r="A1004" s="3" t="s">
        <v>16009</v>
      </c>
      <c r="B1004" s="3" t="s">
        <v>31998</v>
      </c>
      <c r="C1004" s="3" t="s">
        <v>24594</v>
      </c>
      <c r="D1004" s="3" t="s">
        <v>22166</v>
      </c>
      <c r="E1004" s="3" t="s">
        <v>32119</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row>
    <row r="1005" spans="1:77" ht="18">
      <c r="A1005" s="3" t="s">
        <v>17401</v>
      </c>
      <c r="B1005" s="3" t="s">
        <v>33461</v>
      </c>
      <c r="C1005" s="3" t="s">
        <v>24594</v>
      </c>
      <c r="D1005" s="3"/>
      <c r="E1005" s="3" t="s">
        <v>33735</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row>
    <row r="1006" spans="1:77" ht="18">
      <c r="A1006" s="3" t="s">
        <v>19901</v>
      </c>
      <c r="B1006" s="3" t="s">
        <v>36306</v>
      </c>
      <c r="C1006" s="3" t="s">
        <v>36963</v>
      </c>
      <c r="D1006" s="3"/>
      <c r="E1006" s="3" t="s">
        <v>36964</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row>
    <row r="1007" spans="1:77" ht="18">
      <c r="A1007" s="3" t="s">
        <v>26897</v>
      </c>
      <c r="B1007" s="3" t="s">
        <v>26505</v>
      </c>
      <c r="C1007" s="3" t="s">
        <v>26898</v>
      </c>
      <c r="D1007" s="3"/>
      <c r="E1007" s="3" t="s">
        <v>26899</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row>
    <row r="1008" spans="1:77" ht="18">
      <c r="A1008" s="3" t="s">
        <v>13913</v>
      </c>
      <c r="B1008" s="3" t="s">
        <v>30564</v>
      </c>
      <c r="C1008" s="3" t="s">
        <v>26898</v>
      </c>
      <c r="D1008" s="3"/>
      <c r="E1008" s="3" t="s">
        <v>30795</v>
      </c>
      <c r="F1008" s="3" t="s">
        <v>4458</v>
      </c>
      <c r="G1008" s="3" t="s">
        <v>30575</v>
      </c>
      <c r="H1008" s="3" t="s">
        <v>30796</v>
      </c>
      <c r="I1008" s="3" t="s">
        <v>30797</v>
      </c>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row>
    <row r="1009" spans="1:77" ht="18">
      <c r="A1009" s="3" t="s">
        <v>3935</v>
      </c>
      <c r="B1009" s="3" t="s">
        <v>22430</v>
      </c>
      <c r="C1009" s="3" t="s">
        <v>22494</v>
      </c>
      <c r="D1009" s="3"/>
      <c r="E1009" s="3" t="s">
        <v>22495</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row>
    <row r="1010" spans="1:77" ht="18">
      <c r="A1010" s="3" t="s">
        <v>1418</v>
      </c>
      <c r="B1010" s="3" t="s">
        <v>27429</v>
      </c>
      <c r="C1010" s="3" t="s">
        <v>29112</v>
      </c>
      <c r="D1010" s="3"/>
      <c r="E1010" s="3" t="s">
        <v>29113</v>
      </c>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row>
    <row r="1011" spans="1:77" ht="18">
      <c r="A1011" s="3" t="s">
        <v>14478</v>
      </c>
      <c r="B1011" s="3" t="s">
        <v>30903</v>
      </c>
      <c r="C1011" s="3" t="s">
        <v>31214</v>
      </c>
      <c r="D1011" s="3"/>
      <c r="E1011" s="3" t="s">
        <v>31215</v>
      </c>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row>
    <row r="1012" spans="1:77" ht="18">
      <c r="A1012" s="3" t="s">
        <v>1303</v>
      </c>
      <c r="B1012" s="3" t="s">
        <v>27429</v>
      </c>
      <c r="C1012" s="3" t="s">
        <v>28446</v>
      </c>
      <c r="D1012" s="3" t="s">
        <v>28447</v>
      </c>
      <c r="E1012" s="3" t="s">
        <v>28448</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row>
    <row r="1013" spans="1:77" ht="18">
      <c r="A1013" s="3" t="s">
        <v>14320</v>
      </c>
      <c r="B1013" s="3" t="s">
        <v>30903</v>
      </c>
      <c r="C1013" s="3" t="s">
        <v>31136</v>
      </c>
      <c r="D1013" s="3"/>
      <c r="E1013" s="3" t="s">
        <v>31137</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row>
    <row r="1014" spans="1:77" ht="18">
      <c r="A1014" s="3" t="s">
        <v>33699</v>
      </c>
      <c r="B1014" s="3" t="s">
        <v>33461</v>
      </c>
      <c r="C1014" s="3" t="s">
        <v>33700</v>
      </c>
      <c r="D1014" s="3"/>
      <c r="E1014" s="3" t="s">
        <v>33701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row>
    <row r="1015" spans="1:77" ht="18">
      <c r="A1015" s="3" t="s">
        <v>14138</v>
      </c>
      <c r="B1015" s="3" t="s">
        <v>30903</v>
      </c>
      <c r="C1015" s="3" t="s">
        <v>31036</v>
      </c>
      <c r="D1015" s="3"/>
      <c r="E1015" s="3" t="s">
        <v>31037</v>
      </c>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row>
    <row r="1016" spans="1:77" ht="18">
      <c r="A1016" s="3" t="s">
        <v>17344</v>
      </c>
      <c r="B1016" s="3" t="s">
        <v>33461</v>
      </c>
      <c r="C1016" s="3" t="s">
        <v>33589</v>
      </c>
      <c r="D1016" s="3" t="s">
        <v>33590</v>
      </c>
      <c r="E1016" s="3" t="s">
        <v>33591</v>
      </c>
      <c r="F1016" s="3" t="s">
        <v>33592</v>
      </c>
      <c r="G1016" s="3"/>
      <c r="H1016" s="3"/>
      <c r="I1016" s="3" t="s">
        <v>33593</v>
      </c>
      <c r="J1016" s="3"/>
      <c r="K1016" s="3"/>
      <c r="L1016" s="3" t="s">
        <v>33594</v>
      </c>
      <c r="M1016" s="3" t="e">
        <f>- e2b solutions</f>
        <v>#NAME?</v>
      </c>
      <c r="N1016" s="3" t="e">
        <f>- branch Banking &amp; Trust</f>
        <v>#NAME?</v>
      </c>
      <c r="O1016" s="3" t="e">
        <f>- Prudential Insurance</f>
        <v>#NAME?</v>
      </c>
      <c r="P1016" s="3" t="s">
        <v>33595</v>
      </c>
      <c r="Q1016" s="3"/>
      <c r="R1016" s="3"/>
      <c r="S1016" s="3" t="s">
        <v>33596</v>
      </c>
      <c r="T1016" s="3" t="e">
        <f>- Bear Steards</f>
        <v>#NAME?</v>
      </c>
      <c r="U1016" s="3" t="s">
        <v>33597</v>
      </c>
      <c r="V1016" s="3"/>
      <c r="W1016" s="3"/>
      <c r="X1016" s="3"/>
      <c r="Y1016" s="3"/>
      <c r="Z1016" s="3" t="e">
        <f>- Bank of America</f>
        <v>#NAME?</v>
      </c>
      <c r="AA1016" s="3" t="e">
        <f>- first Union   Please be prepared to share any updates on these accounts.</f>
        <v>#NAME?</v>
      </c>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row>
    <row r="1017" spans="1:77" ht="18">
      <c r="A1017" s="3" t="s">
        <v>11452</v>
      </c>
      <c r="B1017" s="3" t="s">
        <v>29005</v>
      </c>
      <c r="C1017" s="3" t="s">
        <v>29316</v>
      </c>
      <c r="D1017" s="3"/>
      <c r="E1017" s="3" t="s">
        <v>29317</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row>
    <row r="1018" spans="1:77" ht="18">
      <c r="A1018" s="3" t="s">
        <v>13949</v>
      </c>
      <c r="B1018" s="3" t="s">
        <v>30564</v>
      </c>
      <c r="C1018" s="3" t="s">
        <v>29316</v>
      </c>
      <c r="D1018" s="3"/>
      <c r="E1018" s="3" t="s">
        <v>30810</v>
      </c>
      <c r="F1018" s="3" t="s">
        <v>4458</v>
      </c>
      <c r="G1018" s="3" t="s">
        <v>30575</v>
      </c>
      <c r="H1018" s="3" t="s">
        <v>30811</v>
      </c>
      <c r="I1018" s="3" t="s">
        <v>30812</v>
      </c>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row>
    <row r="1019" spans="1:77" ht="18">
      <c r="A1019" s="3" t="s">
        <v>25119</v>
      </c>
      <c r="B1019" s="3" t="s">
        <v>25120</v>
      </c>
      <c r="C1019" s="3" t="s">
        <v>25121</v>
      </c>
      <c r="D1019" s="3" t="s">
        <v>25122</v>
      </c>
      <c r="E1019" s="3" t="s">
        <v>25123</v>
      </c>
      <c r="F1019" s="3" t="s">
        <v>25124</v>
      </c>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row>
    <row r="1020" spans="1:77" ht="18">
      <c r="A1020" s="3" t="s">
        <v>29196</v>
      </c>
      <c r="B1020" s="3" t="s">
        <v>28647</v>
      </c>
      <c r="C1020" s="3" t="s">
        <v>25121</v>
      </c>
      <c r="D1020" s="3" t="s">
        <v>29197</v>
      </c>
      <c r="E1020" s="3" t="s">
        <v>29198</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row>
    <row r="1021" spans="1:77" ht="18">
      <c r="A1021" s="3" t="s">
        <v>13861</v>
      </c>
      <c r="B1021" s="3" t="s">
        <v>30564</v>
      </c>
      <c r="C1021" s="3" t="s">
        <v>30746</v>
      </c>
      <c r="D1021" s="3"/>
      <c r="E1021" s="3" t="s">
        <v>30747</v>
      </c>
      <c r="F1021" s="3" t="s">
        <v>4458</v>
      </c>
      <c r="G1021" s="3" t="s">
        <v>30575</v>
      </c>
      <c r="H1021" s="3" t="s">
        <v>30748</v>
      </c>
      <c r="I1021" s="3" t="s">
        <v>30749</v>
      </c>
      <c r="J1021" s="3" t="s">
        <v>30750</v>
      </c>
      <c r="K1021" s="3" t="s">
        <v>30751</v>
      </c>
      <c r="L1021" s="3" t="s">
        <v>30752</v>
      </c>
      <c r="M1021" s="3" t="s">
        <v>30753</v>
      </c>
      <c r="N1021" s="3" t="s">
        <v>30754</v>
      </c>
      <c r="O1021" s="3" t="s">
        <v>7584</v>
      </c>
      <c r="P1021" s="3" t="s">
        <v>30755</v>
      </c>
      <c r="Q1021" s="3" t="s">
        <v>30756</v>
      </c>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row>
    <row r="1022" spans="1:77" ht="18">
      <c r="A1022" s="3" t="s">
        <v>14047</v>
      </c>
      <c r="B1022" s="3" t="s">
        <v>30903</v>
      </c>
      <c r="C1022" s="3" t="s">
        <v>30925</v>
      </c>
      <c r="D1022" s="3"/>
      <c r="E1022" s="3" t="s">
        <v>30926</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row>
    <row r="1023" spans="1:77" ht="18">
      <c r="A1023" s="3" t="s">
        <v>17381</v>
      </c>
      <c r="B1023" s="3" t="s">
        <v>33461</v>
      </c>
      <c r="C1023" s="3" t="s">
        <v>33661</v>
      </c>
      <c r="D1023" s="3"/>
      <c r="E1023" s="3" t="s">
        <v>33662</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row>
    <row r="1024" spans="1:77" ht="18">
      <c r="A1024" s="3" t="s">
        <v>35114</v>
      </c>
      <c r="B1024" s="3" t="s">
        <v>34945</v>
      </c>
      <c r="C1024" s="3" t="s">
        <v>33661</v>
      </c>
      <c r="D1024" s="3" t="s">
        <v>219</v>
      </c>
      <c r="E1024" s="3" t="s">
        <v>35115</v>
      </c>
      <c r="F1024" s="3" t="s">
        <v>35116</v>
      </c>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row>
    <row r="1025" spans="1:77" ht="18">
      <c r="A1025" s="3" t="s">
        <v>31721</v>
      </c>
      <c r="B1025" s="3" t="s">
        <v>30270</v>
      </c>
      <c r="C1025" s="3" t="s">
        <v>31722</v>
      </c>
      <c r="D1025" s="3" t="s">
        <v>31723</v>
      </c>
      <c r="E1025" s="3" t="s">
        <v>31724</v>
      </c>
      <c r="F1025" s="3" t="s">
        <v>31725</v>
      </c>
      <c r="G1025" s="3"/>
      <c r="H1025" s="3" t="s">
        <v>31726</v>
      </c>
      <c r="I1025" s="3"/>
      <c r="J1025" s="3" t="s">
        <v>31727</v>
      </c>
      <c r="K1025" s="3"/>
      <c r="L1025" s="3" t="s">
        <v>31728</v>
      </c>
      <c r="M1025" s="3"/>
      <c r="N1025" s="3" t="s">
        <v>31729</v>
      </c>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row>
    <row r="1026" spans="1:77" ht="18">
      <c r="A1026" s="3" t="s">
        <v>15903</v>
      </c>
      <c r="B1026" s="3" t="s">
        <v>31998</v>
      </c>
      <c r="C1026" s="3" t="s">
        <v>31722</v>
      </c>
      <c r="D1026" s="3" t="s">
        <v>31723</v>
      </c>
      <c r="E1026" s="3" t="s">
        <v>32064</v>
      </c>
      <c r="F1026" s="3" t="s">
        <v>31725</v>
      </c>
      <c r="G1026" s="3"/>
      <c r="H1026" s="3" t="s">
        <v>31726</v>
      </c>
      <c r="I1026" s="3"/>
      <c r="J1026" s="3" t="s">
        <v>31727</v>
      </c>
      <c r="K1026" s="3"/>
      <c r="L1026" s="3" t="s">
        <v>31729</v>
      </c>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row>
    <row r="1027" spans="1:77" ht="18">
      <c r="A1027" s="3" t="s">
        <v>3974</v>
      </c>
      <c r="B1027" s="3" t="s">
        <v>22535</v>
      </c>
      <c r="C1027" s="3" t="s">
        <v>22536</v>
      </c>
      <c r="D1027" s="3"/>
      <c r="E1027" s="3" t="s">
        <v>22537</v>
      </c>
      <c r="F1027" s="3" t="s">
        <v>22538</v>
      </c>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row>
    <row r="1028" spans="1:77" ht="18">
      <c r="A1028" s="3" t="s">
        <v>15033</v>
      </c>
      <c r="B1028" s="3" t="s">
        <v>30903</v>
      </c>
      <c r="C1028" s="3" t="s">
        <v>22536</v>
      </c>
      <c r="D1028" s="3"/>
      <c r="E1028" s="3" t="s">
        <v>31554</v>
      </c>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row>
    <row r="1029" spans="1:77" ht="18">
      <c r="A1029" s="3" t="s">
        <v>16405</v>
      </c>
      <c r="B1029" s="3" t="s">
        <v>32339</v>
      </c>
      <c r="C1029" s="3" t="s">
        <v>22536</v>
      </c>
      <c r="D1029" s="3" t="s">
        <v>1855</v>
      </c>
      <c r="E1029" s="3" t="s">
        <v>32413</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row>
    <row r="1030" spans="1:77" ht="18">
      <c r="A1030" s="3" t="s">
        <v>20048</v>
      </c>
      <c r="B1030" s="3" t="s">
        <v>37068</v>
      </c>
      <c r="C1030" s="3" t="s">
        <v>22536</v>
      </c>
      <c r="D1030" s="3"/>
      <c r="E1030" s="3" t="s">
        <v>37069</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row>
    <row r="1031" spans="1:77" ht="18">
      <c r="A1031" s="3" t="s">
        <v>8475</v>
      </c>
      <c r="B1031" s="3" t="s">
        <v>26218</v>
      </c>
      <c r="C1031" s="3" t="s">
        <v>26307</v>
      </c>
      <c r="D1031" s="3"/>
      <c r="E1031" s="3" t="s">
        <v>26308</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row>
    <row r="1032" spans="1:77" ht="18">
      <c r="A1032" s="3" t="s">
        <v>39628</v>
      </c>
      <c r="B1032" s="3" t="s">
        <v>39563</v>
      </c>
      <c r="C1032" s="3" t="s">
        <v>26307</v>
      </c>
      <c r="D1032" s="3"/>
      <c r="E1032" s="3" t="s">
        <v>2440</v>
      </c>
      <c r="F1032" s="3" t="s">
        <v>39629</v>
      </c>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row>
    <row r="1033" spans="1:77" ht="18">
      <c r="A1033" s="3" t="s">
        <v>911</v>
      </c>
      <c r="B1033" s="3" t="s">
        <v>25545</v>
      </c>
      <c r="C1033" s="3" t="s">
        <v>25546</v>
      </c>
      <c r="D1033" s="3" t="s">
        <v>11316</v>
      </c>
      <c r="E1033" s="3" t="s">
        <v>25547</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row>
    <row r="1034" spans="1:77" ht="18">
      <c r="A1034" s="3" t="s">
        <v>16100</v>
      </c>
      <c r="B1034" s="3" t="s">
        <v>31998</v>
      </c>
      <c r="C1034" s="3" t="s">
        <v>25546</v>
      </c>
      <c r="D1034" s="3"/>
      <c r="E1034" s="3" t="s">
        <v>32185</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row>
    <row r="1035" spans="1:77" ht="18">
      <c r="A1035" s="3" t="s">
        <v>17946</v>
      </c>
      <c r="B1035" s="3" t="s">
        <v>35231</v>
      </c>
      <c r="C1035" s="3" t="s">
        <v>25546</v>
      </c>
      <c r="D1035" s="3"/>
      <c r="E1035" s="3" t="s">
        <v>35331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row>
    <row r="1036" spans="1:77" ht="18">
      <c r="A1036" s="3" t="s">
        <v>39613</v>
      </c>
      <c r="B1036" s="3" t="s">
        <v>39563</v>
      </c>
      <c r="C1036" s="3" t="s">
        <v>39614</v>
      </c>
      <c r="D1036" s="3"/>
      <c r="E1036" s="3" t="s">
        <v>1060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row>
    <row r="1037" spans="1:77" ht="18">
      <c r="A1037" s="3" t="s">
        <v>4126</v>
      </c>
      <c r="B1037" s="3" t="s">
        <v>22513</v>
      </c>
      <c r="C1037" s="3" t="s">
        <v>22676</v>
      </c>
      <c r="D1037" s="3"/>
      <c r="E1037" s="3" t="s">
        <v>22677</v>
      </c>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row>
    <row r="1038" spans="1:77" ht="18">
      <c r="A1038" s="3" t="s">
        <v>7718</v>
      </c>
      <c r="B1038" s="3" t="s">
        <v>25600</v>
      </c>
      <c r="C1038" s="3" t="s">
        <v>22676</v>
      </c>
      <c r="D1038" s="3" t="s">
        <v>8226</v>
      </c>
      <c r="E1038" s="3" t="s">
        <v>25601</v>
      </c>
      <c r="F1038" s="3" t="s">
        <v>25602</v>
      </c>
      <c r="G1038" s="3" t="s">
        <v>5975</v>
      </c>
      <c r="H1038" s="3" t="s">
        <v>25603</v>
      </c>
      <c r="I1038" s="3" t="s">
        <v>25604</v>
      </c>
      <c r="J1038" s="3" t="s">
        <v>9060</v>
      </c>
      <c r="K1038" s="3" t="s">
        <v>25605</v>
      </c>
      <c r="L1038" s="3" t="s">
        <v>8226</v>
      </c>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row>
    <row r="1039" spans="1:77" ht="18">
      <c r="A1039" s="3" t="s">
        <v>687</v>
      </c>
      <c r="B1039" s="3" t="s">
        <v>22767</v>
      </c>
      <c r="C1039" s="3" t="s">
        <v>24175</v>
      </c>
      <c r="D1039" s="3"/>
      <c r="E1039" s="3" t="s">
        <v>24176</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row>
    <row r="1040" spans="1:77" ht="18">
      <c r="A1040" s="3" t="s">
        <v>13831</v>
      </c>
      <c r="B1040" s="3" t="s">
        <v>30564</v>
      </c>
      <c r="C1040" s="3" t="s">
        <v>30735</v>
      </c>
      <c r="D1040" s="3"/>
      <c r="E1040" s="3" t="s">
        <v>30736</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row>
    <row r="1041" spans="1:77" ht="18">
      <c r="A1041" s="3" t="s">
        <v>9278</v>
      </c>
      <c r="B1041" s="3" t="s">
        <v>26505</v>
      </c>
      <c r="C1041" s="3" t="s">
        <v>27049</v>
      </c>
      <c r="D1041" s="3" t="s">
        <v>27050</v>
      </c>
      <c r="E1041" s="3" t="s">
        <v>27051</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row>
    <row r="1042" spans="1:77" ht="18">
      <c r="A1042" s="3" t="s">
        <v>15558</v>
      </c>
      <c r="B1042" s="3" t="s">
        <v>31774</v>
      </c>
      <c r="C1042" s="3" t="s">
        <v>27049</v>
      </c>
      <c r="D1042" s="3" t="s">
        <v>952</v>
      </c>
      <c r="E1042" s="3" t="s">
        <v>31832</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row>
    <row r="1043" spans="1:77" ht="18">
      <c r="A1043" s="3" t="s">
        <v>33643</v>
      </c>
      <c r="B1043" s="3" t="s">
        <v>33461</v>
      </c>
      <c r="C1043" s="3" t="s">
        <v>27049</v>
      </c>
      <c r="D1043" s="3"/>
      <c r="E1043" s="3" t="s">
        <v>33644</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row>
    <row r="1044" spans="1:77" ht="18">
      <c r="A1044" s="3" t="s">
        <v>17903</v>
      </c>
      <c r="B1044" s="3" t="s">
        <v>35231</v>
      </c>
      <c r="C1044" s="3" t="s">
        <v>27049</v>
      </c>
      <c r="D1044" s="3" t="s">
        <v>26006</v>
      </c>
      <c r="E1044" s="3" t="s">
        <v>31829</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row>
    <row r="1045" spans="1:77" ht="18">
      <c r="A1045" s="3" t="s">
        <v>15543</v>
      </c>
      <c r="B1045" s="3" t="s">
        <v>31774</v>
      </c>
      <c r="C1045" s="3" t="s">
        <v>31828</v>
      </c>
      <c r="D1045" s="3" t="s">
        <v>26006</v>
      </c>
      <c r="E1045" s="3" t="s">
        <v>31829</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row>
    <row r="1046" spans="1:77" ht="18">
      <c r="A1046" s="3" t="s">
        <v>35269</v>
      </c>
      <c r="B1046" s="3" t="s">
        <v>35231</v>
      </c>
      <c r="C1046" s="3" t="s">
        <v>35270</v>
      </c>
      <c r="D1046" s="3" t="s">
        <v>952</v>
      </c>
      <c r="E1046" s="3" t="s">
        <v>31832</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row>
    <row r="1047" spans="1:77" ht="18">
      <c r="A1047" s="3" t="s">
        <v>12530</v>
      </c>
      <c r="B1047" s="3" t="s">
        <v>29986</v>
      </c>
      <c r="C1047" s="3" t="s">
        <v>30017</v>
      </c>
      <c r="D1047" s="3" t="s">
        <v>27050</v>
      </c>
      <c r="E1047" s="3" t="s">
        <v>27051</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row>
    <row r="1048" spans="1:77" ht="18">
      <c r="A1048" s="3" t="s">
        <v>36984</v>
      </c>
      <c r="B1048" s="3" t="s">
        <v>36306</v>
      </c>
      <c r="C1048" s="3" t="s">
        <v>36985</v>
      </c>
      <c r="D1048" s="3"/>
      <c r="E1048" s="3" t="s">
        <v>36986</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row>
    <row r="1049" spans="1:77" ht="18">
      <c r="A1049" s="3" t="s">
        <v>8768</v>
      </c>
      <c r="B1049" s="3" t="s">
        <v>26505</v>
      </c>
      <c r="C1049" s="3" t="s">
        <v>26584</v>
      </c>
      <c r="D1049" s="3"/>
      <c r="E1049" s="3" t="s">
        <v>26585</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row>
    <row r="1050" spans="1:77" ht="18">
      <c r="A1050" s="3" t="s">
        <v>26631</v>
      </c>
      <c r="B1050" s="3" t="s">
        <v>26505</v>
      </c>
      <c r="C1050" s="3" t="s">
        <v>26584</v>
      </c>
      <c r="D1050" s="3"/>
      <c r="E1050" s="3" t="s">
        <v>26632</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row>
    <row r="1051" spans="1:77" ht="18">
      <c r="A1051" s="3" t="s">
        <v>14911</v>
      </c>
      <c r="B1051" s="3" t="s">
        <v>30903</v>
      </c>
      <c r="C1051" s="3" t="s">
        <v>31477</v>
      </c>
      <c r="D1051" s="3"/>
      <c r="E1051" s="3" t="s">
        <v>31478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row>
    <row r="1052" spans="1:77" ht="18">
      <c r="A1052" s="3" t="s">
        <v>39731</v>
      </c>
      <c r="B1052" s="3" t="s">
        <v>39729</v>
      </c>
      <c r="C1052" s="3" t="s">
        <v>39732</v>
      </c>
      <c r="D1052" s="3"/>
      <c r="E1052" s="3" t="s">
        <v>39733</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row>
    <row r="1053" spans="1:77" ht="18">
      <c r="A1053" s="3" t="s">
        <v>10142</v>
      </c>
      <c r="B1053" s="3" t="s">
        <v>28075</v>
      </c>
      <c r="C1053" s="3" t="s">
        <v>28265</v>
      </c>
      <c r="D1053" s="3"/>
      <c r="E1053" s="3" t="s">
        <v>28266</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row>
    <row r="1054" spans="1:77" ht="18">
      <c r="A1054" s="3" t="s">
        <v>1433</v>
      </c>
      <c r="B1054" s="3" t="s">
        <v>27429</v>
      </c>
      <c r="C1054" s="3" t="s">
        <v>29176</v>
      </c>
      <c r="D1054" s="3"/>
      <c r="E1054" s="3" t="s">
        <v>29177</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row>
    <row r="1055" spans="1:77" ht="18">
      <c r="A1055" s="3" t="s">
        <v>13779</v>
      </c>
      <c r="B1055" s="3" t="s">
        <v>30564</v>
      </c>
      <c r="C1055" s="3" t="s">
        <v>29176</v>
      </c>
      <c r="D1055" s="3"/>
      <c r="E1055" s="3" t="s">
        <v>30702</v>
      </c>
      <c r="F1055" s="3" t="s">
        <v>4458</v>
      </c>
      <c r="G1055" s="3" t="s">
        <v>30703</v>
      </c>
      <c r="H1055" s="3" t="s">
        <v>30704</v>
      </c>
      <c r="I1055" s="3" t="s">
        <v>30705</v>
      </c>
      <c r="J1055" s="3" t="s">
        <v>30706</v>
      </c>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row>
    <row r="1056" spans="1:77" ht="18">
      <c r="A1056" s="3" t="s">
        <v>2900</v>
      </c>
      <c r="B1056" s="3" t="s">
        <v>36454</v>
      </c>
      <c r="C1056" s="3" t="s">
        <v>29176</v>
      </c>
      <c r="D1056" s="3" t="s">
        <v>30072</v>
      </c>
      <c r="E1056" s="3" t="s">
        <v>36995</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row>
    <row r="1057" spans="1:77" ht="18">
      <c r="A1057" s="3" t="s">
        <v>2037</v>
      </c>
      <c r="B1057" s="3" t="s">
        <v>30270</v>
      </c>
      <c r="C1057" s="3" t="s">
        <v>32086</v>
      </c>
      <c r="D1057" s="3"/>
      <c r="E1057" s="3" t="s">
        <v>32087</v>
      </c>
      <c r="F1057" s="3" t="s">
        <v>32088</v>
      </c>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row>
    <row r="1058" spans="1:77" ht="18">
      <c r="A1058" s="3" t="s">
        <v>10159</v>
      </c>
      <c r="B1058" s="3" t="s">
        <v>28075</v>
      </c>
      <c r="C1058" s="3" t="s">
        <v>28278</v>
      </c>
      <c r="D1058" s="3" t="s">
        <v>319</v>
      </c>
      <c r="E1058" s="3" t="s">
        <v>28279</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row>
    <row r="1059" spans="1:77" ht="18">
      <c r="A1059" s="3" t="s">
        <v>11791</v>
      </c>
      <c r="B1059" s="3" t="s">
        <v>29357</v>
      </c>
      <c r="C1059" s="3" t="s">
        <v>28278</v>
      </c>
      <c r="D1059" s="3" t="s">
        <v>48</v>
      </c>
      <c r="E1059" s="3" t="s">
        <v>29472</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row>
    <row r="1060" spans="1:77" ht="18">
      <c r="A1060" s="3" t="s">
        <v>33864</v>
      </c>
      <c r="B1060" s="3" t="s">
        <v>33814</v>
      </c>
      <c r="C1060" s="3" t="s">
        <v>28278</v>
      </c>
      <c r="D1060" s="3"/>
      <c r="E1060" s="3" t="s">
        <v>33865</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row>
    <row r="1061" spans="1:77" ht="18">
      <c r="A1061" s="3" t="s">
        <v>38639</v>
      </c>
      <c r="B1061" s="3" t="s">
        <v>37993</v>
      </c>
      <c r="C1061" s="3" t="s">
        <v>28278</v>
      </c>
      <c r="D1061" s="3" t="s">
        <v>270</v>
      </c>
      <c r="E1061" s="3" t="s">
        <v>38640</v>
      </c>
      <c r="F1061" s="3" t="s">
        <v>38641</v>
      </c>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row>
    <row r="1062" spans="1:77" ht="18">
      <c r="A1062" s="3" t="s">
        <v>25117</v>
      </c>
      <c r="B1062" s="3" t="s">
        <v>23435</v>
      </c>
      <c r="C1062" s="3" t="s">
        <v>25118</v>
      </c>
      <c r="D1062" s="3"/>
      <c r="E1062" s="3" t="s">
        <v>24991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row>
    <row r="1063" spans="1:77" ht="18">
      <c r="A1063" s="3" t="s">
        <v>15865</v>
      </c>
      <c r="B1063" s="3" t="s">
        <v>31998</v>
      </c>
      <c r="C1063" s="3" t="s">
        <v>25118</v>
      </c>
      <c r="D1063" s="3"/>
      <c r="E1063" s="3" t="s">
        <v>32033</v>
      </c>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row>
    <row r="1064" spans="1:77" ht="18">
      <c r="A1064" s="3" t="s">
        <v>1181</v>
      </c>
      <c r="B1064" s="3" t="s">
        <v>22767</v>
      </c>
      <c r="C1064" s="3" t="s">
        <v>27396</v>
      </c>
      <c r="D1064" s="3"/>
      <c r="E1064" s="3" t="s">
        <v>27397</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row>
    <row r="1065" spans="1:77" ht="18">
      <c r="A1065" s="3" t="s">
        <v>16407</v>
      </c>
      <c r="B1065" s="3" t="s">
        <v>32414</v>
      </c>
      <c r="C1065" s="3" t="s">
        <v>27396</v>
      </c>
      <c r="D1065" s="3"/>
      <c r="E1065" s="3" t="s">
        <v>32415</v>
      </c>
      <c r="F1065" s="3" t="s">
        <v>32416</v>
      </c>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row>
    <row r="1066" spans="1:77" ht="18">
      <c r="A1066" s="3" t="s">
        <v>17914</v>
      </c>
      <c r="B1066" s="3" t="s">
        <v>35231</v>
      </c>
      <c r="C1066" s="3" t="s">
        <v>27396</v>
      </c>
      <c r="D1066" s="3" t="s">
        <v>48</v>
      </c>
      <c r="E1066" s="3" t="s">
        <v>35278</v>
      </c>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row>
    <row r="1067" spans="1:77" ht="18">
      <c r="A1067" s="3" t="s">
        <v>39728</v>
      </c>
      <c r="B1067" s="3" t="s">
        <v>39729</v>
      </c>
      <c r="C1067" s="3" t="s">
        <v>27396</v>
      </c>
      <c r="D1067" s="3"/>
      <c r="E1067" s="3" t="s">
        <v>39730</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row>
    <row r="1068" spans="1:77" ht="18">
      <c r="A1068" s="3" t="s">
        <v>7099</v>
      </c>
      <c r="B1068" s="3" t="s">
        <v>23435</v>
      </c>
      <c r="C1068" s="3" t="s">
        <v>25109</v>
      </c>
      <c r="D1068" s="3"/>
      <c r="E1068" s="3" t="s">
        <v>23586</v>
      </c>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row>
    <row r="1069" spans="1:77" ht="18">
      <c r="A1069" s="3" t="s">
        <v>12189</v>
      </c>
      <c r="B1069" s="3" t="s">
        <v>29357</v>
      </c>
      <c r="C1069" s="3" t="s">
        <v>25109</v>
      </c>
      <c r="D1069" s="3" t="s">
        <v>48</v>
      </c>
      <c r="E1069" s="3" t="s">
        <v>29778</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row>
    <row r="1070" spans="1:77" ht="18">
      <c r="A1070" s="3" t="s">
        <v>13652</v>
      </c>
      <c r="B1070" s="3" t="s">
        <v>30564</v>
      </c>
      <c r="C1070" s="3" t="s">
        <v>25109</v>
      </c>
      <c r="D1070" s="3"/>
      <c r="E1070" s="3" t="s">
        <v>30650</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row>
    <row r="1071" spans="1:77" ht="18">
      <c r="A1071" s="3" t="s">
        <v>30833</v>
      </c>
      <c r="B1071" s="3" t="s">
        <v>30564</v>
      </c>
      <c r="C1071" s="3" t="s">
        <v>25109</v>
      </c>
      <c r="D1071" s="3"/>
      <c r="E1071" s="3" t="s">
        <v>30834</v>
      </c>
      <c r="F1071" s="3" t="s">
        <v>4458</v>
      </c>
      <c r="G1071" s="3" t="s">
        <v>30575</v>
      </c>
      <c r="H1071" s="3" t="s">
        <v>30835</v>
      </c>
      <c r="I1071" s="3" t="s">
        <v>30836</v>
      </c>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row>
    <row r="1072" spans="1:77" ht="18">
      <c r="A1072" s="3" t="s">
        <v>15289</v>
      </c>
      <c r="B1072" s="3" t="s">
        <v>31669</v>
      </c>
      <c r="C1072" s="3" t="s">
        <v>25109</v>
      </c>
      <c r="D1072" s="3" t="s">
        <v>2</v>
      </c>
      <c r="E1072" s="3" t="s">
        <v>31681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row>
    <row r="1073" spans="1:77" ht="18">
      <c r="A1073" s="3" t="s">
        <v>15462</v>
      </c>
      <c r="B1073" s="3" t="s">
        <v>31774</v>
      </c>
      <c r="C1073" s="3" t="s">
        <v>25109</v>
      </c>
      <c r="D1073" s="3"/>
      <c r="E1073" s="3" t="s">
        <v>31790</v>
      </c>
      <c r="F1073" s="3" t="s">
        <v>31791</v>
      </c>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row>
    <row r="1074" spans="1:77" ht="18">
      <c r="A1074" s="3" t="s">
        <v>4275</v>
      </c>
      <c r="B1074" s="3" t="s">
        <v>22513</v>
      </c>
      <c r="C1074" s="3" t="s">
        <v>22839</v>
      </c>
      <c r="D1074" s="3" t="s">
        <v>13162</v>
      </c>
      <c r="E1074" s="3" t="s">
        <v>22840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row>
    <row r="1075" spans="1:77" ht="18">
      <c r="A1075" s="3" t="s">
        <v>758</v>
      </c>
      <c r="B1075" s="3" t="s">
        <v>22945</v>
      </c>
      <c r="C1075" s="3" t="s">
        <v>22839</v>
      </c>
      <c r="D1075" s="3" t="s">
        <v>219</v>
      </c>
      <c r="E1075" s="3" t="s">
        <v>24570</v>
      </c>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row>
    <row r="1076" spans="1:77" ht="18">
      <c r="A1076" s="3" t="s">
        <v>7092</v>
      </c>
      <c r="B1076" s="3" t="s">
        <v>23435</v>
      </c>
      <c r="C1076" s="3" t="s">
        <v>22839</v>
      </c>
      <c r="D1076" s="3"/>
      <c r="E1076" s="3" t="s">
        <v>25105</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row>
    <row r="1077" spans="1:77" ht="18">
      <c r="A1077" s="3" t="s">
        <v>1682</v>
      </c>
      <c r="B1077" s="3" t="s">
        <v>30210</v>
      </c>
      <c r="C1077" s="3" t="s">
        <v>22839</v>
      </c>
      <c r="D1077" s="3" t="s">
        <v>30420</v>
      </c>
      <c r="E1077" s="3" t="s">
        <v>30421</v>
      </c>
      <c r="F1077" s="3" t="s">
        <v>30422</v>
      </c>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row>
    <row r="1078" spans="1:77" ht="18">
      <c r="A1078" s="3" t="s">
        <v>13541</v>
      </c>
      <c r="B1078" s="3" t="s">
        <v>30564</v>
      </c>
      <c r="C1078" s="3" t="s">
        <v>22839</v>
      </c>
      <c r="D1078" s="3"/>
      <c r="E1078" s="3" t="s">
        <v>30574</v>
      </c>
      <c r="F1078" s="3" t="s">
        <v>4458</v>
      </c>
      <c r="G1078" s="3" t="s">
        <v>30575</v>
      </c>
      <c r="H1078" s="3" t="s">
        <v>30576</v>
      </c>
      <c r="I1078" s="3" t="s">
        <v>30577</v>
      </c>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row>
    <row r="1079" spans="1:77" ht="18">
      <c r="A1079" s="3" t="s">
        <v>31784</v>
      </c>
      <c r="B1079" s="3" t="s">
        <v>31774</v>
      </c>
      <c r="C1079" s="3" t="s">
        <v>22839</v>
      </c>
      <c r="D1079" s="3"/>
      <c r="E1079" s="3" t="s">
        <v>28317</v>
      </c>
      <c r="F1079" s="3" t="s">
        <v>31785</v>
      </c>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row>
    <row r="1080" spans="1:77" ht="18">
      <c r="A1080" s="3" t="s">
        <v>15474</v>
      </c>
      <c r="B1080" s="3" t="s">
        <v>31774</v>
      </c>
      <c r="C1080" s="3" t="s">
        <v>31797</v>
      </c>
      <c r="D1080" s="3"/>
      <c r="E1080" s="3" t="s">
        <v>31798</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row>
    <row r="1081" spans="1:77" ht="18">
      <c r="A1081" s="3" t="s">
        <v>4252</v>
      </c>
      <c r="B1081" s="3" t="s">
        <v>22513</v>
      </c>
      <c r="C1081" s="3" t="s">
        <v>22814</v>
      </c>
      <c r="D1081" s="3" t="s">
        <v>22815</v>
      </c>
      <c r="E1081" s="3" t="s">
        <v>3917</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row>
    <row r="1082" spans="1:77" ht="18">
      <c r="A1082" s="3" t="s">
        <v>4392</v>
      </c>
      <c r="B1082" s="3" t="s">
        <v>22513</v>
      </c>
      <c r="C1082" s="3" t="s">
        <v>22814</v>
      </c>
      <c r="D1082" s="3" t="s">
        <v>22931</v>
      </c>
      <c r="E1082" s="3" t="s">
        <v>22932</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row>
    <row r="1083" spans="1:77" ht="18">
      <c r="A1083" s="3" t="s">
        <v>10223</v>
      </c>
      <c r="B1083" s="3" t="s">
        <v>28125</v>
      </c>
      <c r="C1083" s="3" t="s">
        <v>22814</v>
      </c>
      <c r="D1083" s="3"/>
      <c r="E1083" s="3" t="s">
        <v>28317</v>
      </c>
      <c r="F1083" s="3" t="s">
        <v>28318</v>
      </c>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row>
    <row r="1084" spans="1:77" ht="18">
      <c r="A1084" s="3" t="s">
        <v>13719</v>
      </c>
      <c r="B1084" s="3" t="s">
        <v>30564</v>
      </c>
      <c r="C1084" s="3" t="s">
        <v>22814</v>
      </c>
      <c r="D1084" s="3"/>
      <c r="E1084" s="3" t="s">
        <v>30682</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row>
    <row r="1085" spans="1:77" ht="18">
      <c r="A1085" s="3" t="s">
        <v>33566</v>
      </c>
      <c r="B1085" s="3" t="s">
        <v>33461</v>
      </c>
      <c r="C1085" s="3" t="s">
        <v>22814</v>
      </c>
      <c r="D1085" s="3"/>
      <c r="E1085" s="3" t="s">
        <v>33567</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row>
    <row r="1086" spans="1:77" ht="18">
      <c r="A1086" s="3" t="s">
        <v>15518</v>
      </c>
      <c r="B1086" s="3" t="s">
        <v>31774</v>
      </c>
      <c r="C1086" s="3" t="s">
        <v>31818</v>
      </c>
      <c r="D1086" s="3"/>
      <c r="E1086" s="3" t="s">
        <v>28317</v>
      </c>
      <c r="F1086" s="3" t="s">
        <v>31819</v>
      </c>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row>
    <row r="1087" spans="1:77" ht="18">
      <c r="A1087" s="3" t="s">
        <v>8803</v>
      </c>
      <c r="B1087" s="3" t="s">
        <v>26505</v>
      </c>
      <c r="C1087" s="3" t="s">
        <v>26629</v>
      </c>
      <c r="D1087" s="3"/>
      <c r="E1087" s="3" t="s">
        <v>26630</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row>
    <row r="1088" spans="1:77" ht="18">
      <c r="A1088" s="3" t="s">
        <v>35117</v>
      </c>
      <c r="B1088" s="3" t="s">
        <v>34945</v>
      </c>
      <c r="C1088" s="3" t="s">
        <v>35118</v>
      </c>
      <c r="D1088" s="3" t="s">
        <v>35119</v>
      </c>
      <c r="E1088" s="3" t="s">
        <v>35120</v>
      </c>
      <c r="F1088" s="3" t="s">
        <v>35121</v>
      </c>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row>
    <row r="1089" spans="1:77" ht="18">
      <c r="A1089" s="3" t="s">
        <v>13702</v>
      </c>
      <c r="B1089" s="3" t="s">
        <v>30564</v>
      </c>
      <c r="C1089" s="3" t="s">
        <v>30672</v>
      </c>
      <c r="D1089" s="3"/>
      <c r="E1089" s="3" t="s">
        <v>30673</v>
      </c>
      <c r="F1089" s="3" t="s">
        <v>30674</v>
      </c>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row>
    <row r="1090" spans="1:77" ht="18">
      <c r="A1090" s="3" t="s">
        <v>37104</v>
      </c>
      <c r="B1090" s="3" t="s">
        <v>37030</v>
      </c>
      <c r="C1090" s="3" t="s">
        <v>30672</v>
      </c>
      <c r="D1090" s="3"/>
      <c r="E1090" s="3" t="s">
        <v>37105</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row>
    <row r="1091" spans="1:77" ht="18">
      <c r="A1091" s="3" t="s">
        <v>14544</v>
      </c>
      <c r="B1091" s="3" t="s">
        <v>30903</v>
      </c>
      <c r="C1091" s="3" t="s">
        <v>31255</v>
      </c>
      <c r="D1091" s="3" t="s">
        <v>31256</v>
      </c>
      <c r="E1091" s="3" t="s">
        <v>31257</v>
      </c>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row>
    <row r="1092" spans="1:77" ht="18">
      <c r="A1092" s="3" t="s">
        <v>22648</v>
      </c>
      <c r="B1092" s="3" t="s">
        <v>22513</v>
      </c>
      <c r="C1092" s="3" t="s">
        <v>22649</v>
      </c>
      <c r="D1092" s="3" t="s">
        <v>22650</v>
      </c>
      <c r="E1092" s="3" t="s">
        <v>22651</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row>
    <row r="1093" spans="1:77" ht="18">
      <c r="A1093" s="3" t="s">
        <v>1332</v>
      </c>
      <c r="B1093" s="3" t="s">
        <v>27429</v>
      </c>
      <c r="C1093" s="3" t="s">
        <v>28695</v>
      </c>
      <c r="D1093" s="3"/>
      <c r="E1093" s="3" t="s">
        <v>28696</v>
      </c>
      <c r="F1093" s="3" t="s">
        <v>28697</v>
      </c>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row>
    <row r="1094" spans="1:77" ht="18">
      <c r="A1094" s="3" t="s">
        <v>36944</v>
      </c>
      <c r="B1094" s="3" t="s">
        <v>36306</v>
      </c>
      <c r="C1094" s="3" t="s">
        <v>28695</v>
      </c>
      <c r="D1094" s="3" t="s">
        <v>36945</v>
      </c>
      <c r="E1094" s="3" t="s">
        <v>26703</v>
      </c>
      <c r="F1094" s="3" t="s">
        <v>36946</v>
      </c>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row>
    <row r="1095" spans="1:77" ht="18">
      <c r="A1095" s="3" t="s">
        <v>3924</v>
      </c>
      <c r="B1095" s="3" t="s">
        <v>22430</v>
      </c>
      <c r="C1095" s="3" t="s">
        <v>22483</v>
      </c>
      <c r="D1095" s="3"/>
      <c r="E1095" s="3" t="s">
        <v>22484</v>
      </c>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row>
    <row r="1096" spans="1:77" ht="18">
      <c r="A1096" s="3" t="s">
        <v>4285</v>
      </c>
      <c r="B1096" s="3" t="s">
        <v>22513</v>
      </c>
      <c r="C1096" s="3" t="s">
        <v>22483</v>
      </c>
      <c r="D1096" s="3"/>
      <c r="E1096" s="3" t="s">
        <v>22850</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row>
    <row r="1097" spans="1:77" ht="18">
      <c r="A1097" s="3" t="s">
        <v>13809</v>
      </c>
      <c r="B1097" s="3" t="s">
        <v>30564</v>
      </c>
      <c r="C1097" s="3" t="s">
        <v>22483</v>
      </c>
      <c r="D1097" s="3"/>
      <c r="E1097" s="3" t="s">
        <v>30725</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row>
    <row r="1098" spans="1:77" ht="18">
      <c r="A1098" s="3" t="s">
        <v>4123</v>
      </c>
      <c r="B1098" s="3" t="s">
        <v>22513</v>
      </c>
      <c r="C1098" s="3" t="s">
        <v>22674</v>
      </c>
      <c r="D1098" s="3"/>
      <c r="E1098" s="3" t="s">
        <v>22675</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row>
    <row r="1099" spans="1:77" ht="18">
      <c r="A1099" s="3" t="s">
        <v>8870</v>
      </c>
      <c r="B1099" s="3" t="s">
        <v>26505</v>
      </c>
      <c r="C1099" s="3" t="s">
        <v>26695</v>
      </c>
      <c r="D1099" s="3"/>
      <c r="E1099" s="3" t="s">
        <v>26696</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row>
    <row r="1100" spans="1:77" ht="18">
      <c r="A1100" s="3" t="s">
        <v>4888</v>
      </c>
      <c r="B1100" s="3" t="s">
        <v>23054</v>
      </c>
      <c r="C1100" s="3" t="s">
        <v>23365</v>
      </c>
      <c r="D1100" s="3"/>
      <c r="E1100" s="3" t="s">
        <v>23366</v>
      </c>
      <c r="F1100" s="3" t="s">
        <v>23367</v>
      </c>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row>
    <row r="1101" spans="1:77" ht="18">
      <c r="A1101" s="3" t="s">
        <v>25103</v>
      </c>
      <c r="B1101" s="3" t="s">
        <v>23435</v>
      </c>
      <c r="C1101" s="3" t="s">
        <v>23365</v>
      </c>
      <c r="D1101" s="3" t="s">
        <v>22</v>
      </c>
      <c r="E1101" s="3" t="s">
        <v>25104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row>
    <row r="1102" spans="1:77" ht="18">
      <c r="A1102" s="3" t="s">
        <v>10281</v>
      </c>
      <c r="B1102" s="3" t="s">
        <v>28245</v>
      </c>
      <c r="C1102" s="3" t="s">
        <v>23365</v>
      </c>
      <c r="D1102" s="3"/>
      <c r="E1102" s="3" t="s">
        <v>28352</v>
      </c>
      <c r="F1102" s="3" t="s">
        <v>28353</v>
      </c>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row>
    <row r="1103" spans="1:77" ht="18">
      <c r="A1103" s="3" t="s">
        <v>4304</v>
      </c>
      <c r="B1103" s="3" t="s">
        <v>22513</v>
      </c>
      <c r="C1103" s="3" t="s">
        <v>22871</v>
      </c>
      <c r="D1103" s="3"/>
      <c r="E1103" s="3" t="s">
        <v>22872</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row>
    <row r="1104" spans="1:77" ht="18">
      <c r="A1104" s="3" t="s">
        <v>13748</v>
      </c>
      <c r="B1104" s="3" t="s">
        <v>30564</v>
      </c>
      <c r="C1104" s="3" t="s">
        <v>22871</v>
      </c>
      <c r="D1104" s="3"/>
      <c r="E1104" s="3" t="s">
        <v>30649</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row>
    <row r="1105" spans="1:77" ht="18">
      <c r="A1105" s="3" t="s">
        <v>33507</v>
      </c>
      <c r="B1105" s="3" t="s">
        <v>33461</v>
      </c>
      <c r="C1105" s="3" t="s">
        <v>22871</v>
      </c>
      <c r="D1105" s="3"/>
      <c r="E1105" s="3" t="s">
        <v>33508</v>
      </c>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row>
    <row r="1106" spans="1:77" ht="18">
      <c r="A1106" s="3" t="s">
        <v>4343</v>
      </c>
      <c r="B1106" s="3" t="s">
        <v>22513</v>
      </c>
      <c r="C1106" s="3" t="s">
        <v>22888</v>
      </c>
      <c r="D1106" s="3"/>
      <c r="E1106" s="3" t="s">
        <v>22889</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row>
    <row r="1107" spans="1:77" ht="18">
      <c r="A1107" s="3" t="s">
        <v>683</v>
      </c>
      <c r="B1107" s="3" t="s">
        <v>22945</v>
      </c>
      <c r="C1107" s="3" t="s">
        <v>22888</v>
      </c>
      <c r="D1107" s="3" t="s">
        <v>8020</v>
      </c>
      <c r="E1107" s="3" t="s">
        <v>24150</v>
      </c>
      <c r="F1107" s="3" t="s">
        <v>24151</v>
      </c>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row>
    <row r="1108" spans="1:77" ht="18">
      <c r="A1108" s="3" t="s">
        <v>7084</v>
      </c>
      <c r="B1108" s="3" t="s">
        <v>23435</v>
      </c>
      <c r="C1108" s="3" t="s">
        <v>22888</v>
      </c>
      <c r="D1108" s="3" t="s">
        <v>9638</v>
      </c>
      <c r="E1108" s="3" t="s">
        <v>25101</v>
      </c>
      <c r="F1108" s="3" t="s">
        <v>25102</v>
      </c>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row>
    <row r="1109" spans="1:77" ht="18">
      <c r="A1109" s="3" t="s">
        <v>32986</v>
      </c>
      <c r="B1109" s="3" t="s">
        <v>32985</v>
      </c>
      <c r="C1109" s="3" t="s">
        <v>22888</v>
      </c>
      <c r="D1109" s="3"/>
      <c r="E1109" s="3" t="s">
        <v>1100</v>
      </c>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row>
    <row r="1110" spans="1:77" ht="18">
      <c r="A1110" s="3" t="s">
        <v>9291</v>
      </c>
      <c r="B1110" s="3" t="s">
        <v>26505</v>
      </c>
      <c r="C1110" s="3" t="s">
        <v>27058</v>
      </c>
      <c r="D1110" s="3"/>
      <c r="E1110" s="3" t="s">
        <v>27059</v>
      </c>
      <c r="F1110" s="3" t="s">
        <v>27060</v>
      </c>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row>
    <row r="1111" spans="1:77" ht="18">
      <c r="A1111" s="3" t="s">
        <v>17304</v>
      </c>
      <c r="B1111" s="3" t="s">
        <v>33461</v>
      </c>
      <c r="C1111" s="3" t="s">
        <v>27058</v>
      </c>
      <c r="D1111" s="3"/>
      <c r="E1111" s="3" t="s">
        <v>33493</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row>
    <row r="1112" spans="1:77" ht="18">
      <c r="A1112" s="3" t="s">
        <v>18523</v>
      </c>
      <c r="B1112" s="3" t="s">
        <v>35768</v>
      </c>
      <c r="C1112" s="3" t="s">
        <v>35777</v>
      </c>
      <c r="D1112" s="3"/>
      <c r="E1112" s="3" t="s">
        <v>35778</v>
      </c>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row>
    <row r="1113" spans="1:77" ht="18">
      <c r="A1113" s="3" t="s">
        <v>4312</v>
      </c>
      <c r="B1113" s="3" t="s">
        <v>22513</v>
      </c>
      <c r="C1113" s="3" t="s">
        <v>22873</v>
      </c>
      <c r="D1113" s="3"/>
      <c r="E1113" s="3" t="s">
        <v>22874</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row>
    <row r="1114" spans="1:77" ht="18">
      <c r="A1114" s="3" t="s">
        <v>39244</v>
      </c>
      <c r="B1114" s="3" t="s">
        <v>38999</v>
      </c>
      <c r="C1114" s="3" t="s">
        <v>22873</v>
      </c>
      <c r="D1114" s="3" t="s">
        <v>6891</v>
      </c>
      <c r="E1114" s="3" t="s">
        <v>39245</v>
      </c>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row>
    <row r="1115" spans="1:77" ht="18">
      <c r="A1115" s="3" t="s">
        <v>8724</v>
      </c>
      <c r="B1115" s="3" t="s">
        <v>26505</v>
      </c>
      <c r="C1115" s="3" t="s">
        <v>26543</v>
      </c>
      <c r="D1115" s="3"/>
      <c r="E1115" s="3" t="s">
        <v>26544</v>
      </c>
      <c r="F1115" s="3" t="s">
        <v>26545</v>
      </c>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row>
    <row r="1116" spans="1:77" ht="18">
      <c r="A1116" s="3" t="s">
        <v>30596</v>
      </c>
      <c r="B1116" s="3" t="s">
        <v>30270</v>
      </c>
      <c r="C1116" s="3" t="s">
        <v>26543</v>
      </c>
      <c r="D1116" s="3"/>
      <c r="E1116" s="3" t="s">
        <v>30597</v>
      </c>
      <c r="F1116" s="3" t="s">
        <v>26545</v>
      </c>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row>
    <row r="1117" spans="1:77" ht="18">
      <c r="A1117" s="3" t="s">
        <v>13717</v>
      </c>
      <c r="B1117" s="3" t="s">
        <v>30564</v>
      </c>
      <c r="C1117" s="3" t="s">
        <v>26543</v>
      </c>
      <c r="D1117" s="3"/>
      <c r="E1117" s="3" t="s">
        <v>30681</v>
      </c>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row>
    <row r="1118" spans="1:77" ht="18">
      <c r="A1118" s="3" t="s">
        <v>19920</v>
      </c>
      <c r="B1118" s="3" t="s">
        <v>36306</v>
      </c>
      <c r="C1118" s="3" t="s">
        <v>26543</v>
      </c>
      <c r="D1118" s="3"/>
      <c r="E1118" s="3" t="s">
        <v>36990</v>
      </c>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row>
    <row r="1119" spans="1:77" ht="18">
      <c r="A1119" s="3" t="s">
        <v>4358</v>
      </c>
      <c r="B1119" s="3" t="s">
        <v>22513</v>
      </c>
      <c r="C1119" s="3" t="s">
        <v>22899</v>
      </c>
      <c r="D1119" s="3"/>
      <c r="E1119" s="3" t="s">
        <v>22900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row>
    <row r="1120" spans="1:77" ht="18">
      <c r="A1120" s="3" t="s">
        <v>32984</v>
      </c>
      <c r="B1120" s="3" t="s">
        <v>32985</v>
      </c>
      <c r="C1120" s="3" t="s">
        <v>22899</v>
      </c>
      <c r="D1120" s="3"/>
      <c r="E1120" s="3" t="s">
        <v>1100</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row>
    <row r="1121" spans="1:77" ht="18">
      <c r="A1121" s="3" t="s">
        <v>4179</v>
      </c>
      <c r="B1121" s="3" t="s">
        <v>22513</v>
      </c>
      <c r="C1121" s="3" t="s">
        <v>22731</v>
      </c>
      <c r="D1121" s="3"/>
      <c r="E1121" s="3" t="s">
        <v>22732</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row>
    <row r="1122" spans="1:77" ht="18">
      <c r="A1122" s="3" t="s">
        <v>19881</v>
      </c>
      <c r="B1122" s="3" t="s">
        <v>36306</v>
      </c>
      <c r="C1122" s="3" t="s">
        <v>22731</v>
      </c>
      <c r="D1122" s="3"/>
      <c r="E1122" s="3" t="s">
        <v>36941</v>
      </c>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row>
    <row r="1123" spans="1:77" ht="18">
      <c r="A1123" s="3" t="s">
        <v>4036</v>
      </c>
      <c r="B1123" s="3" t="s">
        <v>22513</v>
      </c>
      <c r="C1123" s="3" t="s">
        <v>22591</v>
      </c>
      <c r="D1123" s="3"/>
      <c r="E1123" s="3" t="s">
        <v>22592</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row>
    <row r="1124" spans="1:77" ht="18">
      <c r="A1124" s="3" t="s">
        <v>7087</v>
      </c>
      <c r="B1124" s="3" t="s">
        <v>23435</v>
      </c>
      <c r="C1124" s="3" t="s">
        <v>22591</v>
      </c>
      <c r="D1124" s="3"/>
      <c r="E1124" s="3" t="s">
        <v>24991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row>
    <row r="1125" spans="1:77" ht="18">
      <c r="A1125" s="3" t="s">
        <v>1935</v>
      </c>
      <c r="B1125" s="3" t="s">
        <v>30210</v>
      </c>
      <c r="C1125" s="3" t="s">
        <v>22591</v>
      </c>
      <c r="D1125" s="3" t="s">
        <v>638</v>
      </c>
      <c r="E1125" s="3" t="s">
        <v>31517</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row>
    <row r="1126" spans="1:77" ht="18">
      <c r="A1126" s="3" t="s">
        <v>16034</v>
      </c>
      <c r="B1126" s="3" t="s">
        <v>31998</v>
      </c>
      <c r="C1126" s="3" t="s">
        <v>22591</v>
      </c>
      <c r="D1126" s="3"/>
      <c r="E1126" s="3" t="s">
        <v>32139</v>
      </c>
      <c r="F1126" s="3" t="s">
        <v>32140</v>
      </c>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row>
    <row r="1127" spans="1:77" ht="18">
      <c r="A1127" s="3" t="s">
        <v>4202</v>
      </c>
      <c r="B1127" s="3" t="s">
        <v>22513</v>
      </c>
      <c r="C1127" s="3" t="s">
        <v>22756</v>
      </c>
      <c r="D1127" s="3"/>
      <c r="E1127" s="3" t="s">
        <v>22757</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row>
    <row r="1128" spans="1:77" ht="18">
      <c r="A1128" s="3" t="s">
        <v>4383</v>
      </c>
      <c r="B1128" s="3" t="s">
        <v>22513</v>
      </c>
      <c r="C1128" s="3" t="s">
        <v>22919</v>
      </c>
      <c r="D1128" s="3"/>
      <c r="E1128" s="3" t="s">
        <v>22920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row>
    <row r="1129" spans="1:77" ht="18">
      <c r="A1129" s="3" t="s">
        <v>16693</v>
      </c>
      <c r="B1129" s="3" t="s">
        <v>32339</v>
      </c>
      <c r="C1129" s="3" t="s">
        <v>22919</v>
      </c>
      <c r="D1129" s="3" t="s">
        <v>219</v>
      </c>
      <c r="E1129" s="3" t="s">
        <v>32618</v>
      </c>
      <c r="F1129" s="3" t="s">
        <v>32619</v>
      </c>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row>
    <row r="1130" spans="1:77" ht="18">
      <c r="A1130" s="3" t="s">
        <v>33762</v>
      </c>
      <c r="B1130" s="3" t="s">
        <v>33461</v>
      </c>
      <c r="C1130" s="3" t="s">
        <v>22919</v>
      </c>
      <c r="D1130" s="3"/>
      <c r="E1130" s="3" t="s">
        <v>33763</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row>
    <row r="1131" spans="1:77" ht="18">
      <c r="A1131" s="3" t="s">
        <v>35023</v>
      </c>
      <c r="B1131" s="3" t="s">
        <v>34945</v>
      </c>
      <c r="C1131" s="3" t="s">
        <v>22919</v>
      </c>
      <c r="D1131" s="3"/>
      <c r="E1131" s="3" t="s">
        <v>35024</v>
      </c>
      <c r="F1131" s="3" t="s">
        <v>35025</v>
      </c>
      <c r="G1131" s="3" t="s">
        <v>9800</v>
      </c>
      <c r="H1131" s="3" t="s">
        <v>35026</v>
      </c>
      <c r="I1131" s="3" t="s">
        <v>35027</v>
      </c>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row>
    <row r="1132" spans="1:77" ht="18">
      <c r="A1132" s="3" t="s">
        <v>2923</v>
      </c>
      <c r="B1132" s="3" t="s">
        <v>36454</v>
      </c>
      <c r="C1132" s="3" t="s">
        <v>22919</v>
      </c>
      <c r="D1132" s="3" t="s">
        <v>270</v>
      </c>
      <c r="E1132" s="3" t="s">
        <v>37094</v>
      </c>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row>
    <row r="1133" spans="1:77" ht="18">
      <c r="A1133" s="3" t="s">
        <v>38241</v>
      </c>
      <c r="B1133" s="3" t="s">
        <v>37993</v>
      </c>
      <c r="C1133" s="3" t="s">
        <v>22919</v>
      </c>
      <c r="D1133" s="3" t="s">
        <v>270</v>
      </c>
      <c r="E1133" s="3" t="s">
        <v>38242</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row>
    <row r="1134" spans="1:77" ht="18">
      <c r="A1134" s="3" t="s">
        <v>25094</v>
      </c>
      <c r="B1134" s="3" t="s">
        <v>23435</v>
      </c>
      <c r="C1134" s="3" t="s">
        <v>25095</v>
      </c>
      <c r="D1134" s="3"/>
      <c r="E1134" s="3" t="s">
        <v>10969</v>
      </c>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row>
    <row r="1135" spans="1:77" ht="18">
      <c r="A1135" s="3" t="s">
        <v>16006</v>
      </c>
      <c r="B1135" s="3" t="s">
        <v>31998</v>
      </c>
      <c r="C1135" s="3" t="s">
        <v>32117</v>
      </c>
      <c r="D1135" s="3"/>
      <c r="E1135" s="3" t="s">
        <v>32118</v>
      </c>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row>
    <row r="1136" spans="1:77" ht="18">
      <c r="A1136" s="3" t="s">
        <v>35096</v>
      </c>
      <c r="B1136" s="3" t="s">
        <v>34945</v>
      </c>
      <c r="C1136" s="3" t="s">
        <v>32117</v>
      </c>
      <c r="D1136" s="3"/>
      <c r="E1136" s="3" t="s">
        <v>35097</v>
      </c>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row>
    <row r="1137" spans="1:77" ht="18">
      <c r="A1137" s="3" t="s">
        <v>16584</v>
      </c>
      <c r="B1137" s="3" t="s">
        <v>32339</v>
      </c>
      <c r="C1137" s="3" t="s">
        <v>32526</v>
      </c>
      <c r="D1137" s="3" t="s">
        <v>3093</v>
      </c>
      <c r="E1137" s="3" t="s">
        <v>32527</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row>
    <row r="1138" spans="1:77" ht="18">
      <c r="A1138" s="3" t="s">
        <v>33409</v>
      </c>
      <c r="B1138" s="3" t="s">
        <v>33018</v>
      </c>
      <c r="C1138" s="3" t="s">
        <v>33410</v>
      </c>
      <c r="D1138" s="3" t="s">
        <v>219</v>
      </c>
      <c r="E1138" s="3" t="s">
        <v>26170</v>
      </c>
      <c r="F1138" s="3" t="s">
        <v>33411</v>
      </c>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row>
    <row r="1139" spans="1:77" ht="18">
      <c r="A1139" s="3" t="s">
        <v>8369</v>
      </c>
      <c r="B1139" s="3" t="s">
        <v>25827</v>
      </c>
      <c r="C1139" s="3" t="s">
        <v>26169</v>
      </c>
      <c r="D1139" s="3" t="s">
        <v>219</v>
      </c>
      <c r="E1139" s="3" t="s">
        <v>26170</v>
      </c>
      <c r="F1139" s="3" t="s">
        <v>26171</v>
      </c>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row>
    <row r="1140" spans="1:77" ht="18">
      <c r="A1140" s="3" t="s">
        <v>5156</v>
      </c>
      <c r="B1140" s="3" t="s">
        <v>23587</v>
      </c>
      <c r="C1140" s="3" t="s">
        <v>23588</v>
      </c>
      <c r="D1140" s="3" t="s">
        <v>22</v>
      </c>
      <c r="E1140" s="3" t="s">
        <v>23589</v>
      </c>
      <c r="F1140" s="3" t="s">
        <v>23590</v>
      </c>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row>
    <row r="1141" spans="1:77" ht="18">
      <c r="A1141" s="3" t="s">
        <v>25134</v>
      </c>
      <c r="B1141" s="3" t="s">
        <v>23435</v>
      </c>
      <c r="C1141" s="3" t="s">
        <v>23588</v>
      </c>
      <c r="D1141" s="3"/>
      <c r="E1141" s="3" t="s">
        <v>25135</v>
      </c>
      <c r="F1141" s="3" t="s">
        <v>23590</v>
      </c>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row>
    <row r="1142" spans="1:77" ht="18">
      <c r="A1142" s="3" t="s">
        <v>25885</v>
      </c>
      <c r="B1142" s="3" t="s">
        <v>25886</v>
      </c>
      <c r="C1142" s="3" t="s">
        <v>23588</v>
      </c>
      <c r="D1142" s="3"/>
      <c r="E1142" s="3" t="s">
        <v>25887</v>
      </c>
      <c r="F1142" s="3" t="s">
        <v>25888</v>
      </c>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row>
    <row r="1143" spans="1:77" ht="18">
      <c r="A1143" s="3" t="s">
        <v>8546</v>
      </c>
      <c r="B1143" s="3" t="s">
        <v>26332</v>
      </c>
      <c r="C1143" s="3" t="s">
        <v>23588</v>
      </c>
      <c r="D1143" s="3"/>
      <c r="E1143" s="3" t="s">
        <v>26385</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row>
    <row r="1144" spans="1:77" ht="18">
      <c r="A1144" s="3" t="s">
        <v>33732</v>
      </c>
      <c r="B1144" s="3" t="s">
        <v>33461</v>
      </c>
      <c r="C1144" s="3" t="s">
        <v>23588</v>
      </c>
      <c r="D1144" s="3"/>
      <c r="E1144" s="3" t="s">
        <v>33733</v>
      </c>
      <c r="F1144" s="3" t="s">
        <v>33734</v>
      </c>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row>
    <row r="1145" spans="1:77" ht="18">
      <c r="A1145" s="3" t="s">
        <v>8541</v>
      </c>
      <c r="B1145" s="3" t="s">
        <v>26332</v>
      </c>
      <c r="C1145" s="3" t="s">
        <v>26373</v>
      </c>
      <c r="D1145" s="3"/>
      <c r="E1145" s="3" t="s">
        <v>26374</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row>
    <row r="1146" spans="1:77" ht="18">
      <c r="A1146" s="3" t="s">
        <v>8522</v>
      </c>
      <c r="B1146" s="3" t="s">
        <v>26332</v>
      </c>
      <c r="C1146" s="3" t="s">
        <v>26353</v>
      </c>
      <c r="D1146" s="3"/>
      <c r="E1146" s="3" t="s">
        <v>26354</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row>
    <row r="1147" spans="1:77" ht="18">
      <c r="A1147" s="3" t="s">
        <v>2470</v>
      </c>
      <c r="B1147" s="3" t="s">
        <v>33310</v>
      </c>
      <c r="C1147" s="3" t="s">
        <v>34643</v>
      </c>
      <c r="D1147" s="3" t="s">
        <v>34644</v>
      </c>
      <c r="E1147" s="3" t="s">
        <v>34645</v>
      </c>
      <c r="F1147" s="3" t="s">
        <v>34646</v>
      </c>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row>
    <row r="1148" spans="1:77" ht="18">
      <c r="A1148" s="3" t="s">
        <v>9358</v>
      </c>
      <c r="B1148" s="3" t="s">
        <v>26505</v>
      </c>
      <c r="C1148" s="3" t="s">
        <v>27123</v>
      </c>
      <c r="D1148" s="3"/>
      <c r="E1148" s="3" t="s">
        <v>26602</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row>
    <row r="1149" spans="1:77" ht="18">
      <c r="A1149" s="3" t="s">
        <v>13881</v>
      </c>
      <c r="B1149" s="3" t="s">
        <v>30564</v>
      </c>
      <c r="C1149" s="3" t="s">
        <v>27123</v>
      </c>
      <c r="D1149" s="3"/>
      <c r="E1149" s="3" t="s">
        <v>30772</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row>
    <row r="1150" spans="1:77" ht="18">
      <c r="A1150" s="3" t="s">
        <v>17666</v>
      </c>
      <c r="B1150" s="3" t="s">
        <v>33988</v>
      </c>
      <c r="C1150" s="3" t="s">
        <v>34731</v>
      </c>
      <c r="D1150" s="3" t="s">
        <v>4381</v>
      </c>
      <c r="E1150" s="3" t="s">
        <v>34732</v>
      </c>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row>
    <row r="1151" spans="1:77" ht="18">
      <c r="A1151" s="3" t="s">
        <v>4152</v>
      </c>
      <c r="B1151" s="3" t="s">
        <v>22513</v>
      </c>
      <c r="C1151" s="3" t="s">
        <v>22703</v>
      </c>
      <c r="D1151" s="3"/>
      <c r="E1151" s="3" t="s">
        <v>22704</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row>
    <row r="1152" spans="1:77" ht="18">
      <c r="A1152" s="3" t="s">
        <v>7070</v>
      </c>
      <c r="B1152" s="3" t="s">
        <v>23528</v>
      </c>
      <c r="C1152" s="3" t="s">
        <v>22703</v>
      </c>
      <c r="D1152" s="3" t="s">
        <v>6413</v>
      </c>
      <c r="E1152" s="3" t="s">
        <v>25093</v>
      </c>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row>
    <row r="1153" spans="1:77" ht="18">
      <c r="A1153" s="3" t="s">
        <v>39662</v>
      </c>
      <c r="B1153" s="3" t="s">
        <v>39563</v>
      </c>
      <c r="C1153" s="3" t="s">
        <v>22703</v>
      </c>
      <c r="D1153" s="3"/>
      <c r="E1153" s="3" t="s">
        <v>39663</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row>
    <row r="1154" spans="1:77" ht="18">
      <c r="A1154" s="3" t="s">
        <v>4095</v>
      </c>
      <c r="B1154" s="3" t="s">
        <v>22513</v>
      </c>
      <c r="C1154" s="3" t="s">
        <v>22652</v>
      </c>
      <c r="D1154" s="3"/>
      <c r="E1154" s="3" t="s">
        <v>22653</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row>
    <row r="1155" spans="1:77" ht="18">
      <c r="A1155" s="3" t="s">
        <v>36947</v>
      </c>
      <c r="B1155" s="3" t="s">
        <v>36306</v>
      </c>
      <c r="C1155" s="3" t="s">
        <v>22652</v>
      </c>
      <c r="D1155" s="3" t="s">
        <v>32290</v>
      </c>
      <c r="E1155" s="3" t="s">
        <v>36948</v>
      </c>
      <c r="F1155" s="3" t="s">
        <v>36949</v>
      </c>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row>
    <row r="1156" spans="1:77" ht="18">
      <c r="A1156" s="3" t="s">
        <v>7075</v>
      </c>
      <c r="B1156" s="3" t="s">
        <v>24214</v>
      </c>
      <c r="C1156" s="3" t="s">
        <v>25096</v>
      </c>
      <c r="D1156" s="3"/>
      <c r="E1156" s="3" t="s">
        <v>23341</v>
      </c>
      <c r="F1156" s="3" t="s">
        <v>25097</v>
      </c>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row>
    <row r="1157" spans="1:77" ht="18">
      <c r="A1157" s="3" t="s">
        <v>2125</v>
      </c>
      <c r="B1157" s="3" t="s">
        <v>30270</v>
      </c>
      <c r="C1157" s="3" t="s">
        <v>32493</v>
      </c>
      <c r="D1157" s="3"/>
      <c r="E1157" s="3" t="s">
        <v>32494</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row>
    <row r="1158" spans="1:77" ht="18">
      <c r="A1158" s="3" t="s">
        <v>4212</v>
      </c>
      <c r="B1158" s="3" t="s">
        <v>22513</v>
      </c>
      <c r="C1158" s="3" t="s">
        <v>22772</v>
      </c>
      <c r="D1158" s="3"/>
      <c r="E1158" s="3" t="s">
        <v>22773</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row>
    <row r="1159" spans="1:77" ht="18">
      <c r="A1159" s="3" t="s">
        <v>4913</v>
      </c>
      <c r="B1159" s="3" t="s">
        <v>23054</v>
      </c>
      <c r="C1159" s="3" t="s">
        <v>22772</v>
      </c>
      <c r="D1159" s="3"/>
      <c r="E1159" s="3" t="s">
        <v>23390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row>
    <row r="1160" spans="1:77" ht="18">
      <c r="A1160" s="3" t="s">
        <v>789</v>
      </c>
      <c r="B1160" s="3" t="s">
        <v>22767</v>
      </c>
      <c r="C1160" s="3" t="s">
        <v>22772</v>
      </c>
      <c r="D1160" s="3" t="s">
        <v>219</v>
      </c>
      <c r="E1160" s="3" t="s">
        <v>23968</v>
      </c>
      <c r="F1160" s="3" t="s">
        <v>23969</v>
      </c>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row>
    <row r="1161" spans="1:77" ht="18">
      <c r="A1161" s="3" t="s">
        <v>32244</v>
      </c>
      <c r="B1161" s="3" t="s">
        <v>31998</v>
      </c>
      <c r="C1161" s="3" t="s">
        <v>32245</v>
      </c>
      <c r="D1161" s="3" t="s">
        <v>32246</v>
      </c>
      <c r="E1161" s="3" t="s">
        <v>32247</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row>
    <row r="1162" spans="1:77" ht="18">
      <c r="A1162" s="3" t="s">
        <v>36978</v>
      </c>
      <c r="B1162" s="3" t="s">
        <v>36306</v>
      </c>
      <c r="C1162" s="3" t="s">
        <v>32245</v>
      </c>
      <c r="D1162" s="3" t="s">
        <v>36979</v>
      </c>
      <c r="E1162" s="3" t="s">
        <v>36980</v>
      </c>
      <c r="F1162" s="3" t="s">
        <v>36981</v>
      </c>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row>
    <row r="1163" spans="1:77" ht="18">
      <c r="A1163" s="3" t="s">
        <v>4115</v>
      </c>
      <c r="B1163" s="3" t="s">
        <v>22513</v>
      </c>
      <c r="C1163" s="3" t="s">
        <v>22668</v>
      </c>
      <c r="D1163" s="3"/>
      <c r="E1163" s="3" t="s">
        <v>22669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row>
    <row r="1164" spans="1:77" ht="18">
      <c r="A1164" s="3" t="s">
        <v>26967</v>
      </c>
      <c r="B1164" s="3" t="s">
        <v>26505</v>
      </c>
      <c r="C1164" s="3" t="s">
        <v>22668</v>
      </c>
      <c r="D1164" s="3" t="s">
        <v>6413</v>
      </c>
      <c r="E1164" s="3" t="s">
        <v>26968</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row>
    <row r="1165" spans="1:77" ht="18">
      <c r="A1165" s="3" t="s">
        <v>32936</v>
      </c>
      <c r="B1165" s="3" t="s">
        <v>32929</v>
      </c>
      <c r="C1165" s="3" t="s">
        <v>22668</v>
      </c>
      <c r="D1165" s="3"/>
      <c r="E1165" s="3" t="s">
        <v>32937</v>
      </c>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row>
    <row r="1166" spans="1:77" ht="18">
      <c r="A1166" s="3" t="s">
        <v>36952</v>
      </c>
      <c r="B1166" s="3" t="s">
        <v>36306</v>
      </c>
      <c r="C1166" s="3" t="s">
        <v>22668</v>
      </c>
      <c r="D1166" s="3"/>
      <c r="E1166" s="3" t="s">
        <v>36953</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row>
    <row r="1167" spans="1:77" ht="18">
      <c r="A1167" s="3" t="s">
        <v>38206</v>
      </c>
      <c r="B1167" s="3" t="s">
        <v>36454</v>
      </c>
      <c r="C1167" s="3" t="s">
        <v>22668</v>
      </c>
      <c r="D1167" s="3"/>
      <c r="E1167" s="3" t="s">
        <v>38207</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row>
    <row r="1168" spans="1:77" ht="18">
      <c r="A1168" s="3" t="s">
        <v>4886</v>
      </c>
      <c r="B1168" s="3" t="s">
        <v>23054</v>
      </c>
      <c r="C1168" s="3" t="s">
        <v>23362</v>
      </c>
      <c r="D1168" s="3"/>
      <c r="E1168" s="3" t="s">
        <v>23363</v>
      </c>
      <c r="F1168" s="3" t="s">
        <v>23364</v>
      </c>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row>
    <row r="1169" spans="1:77" ht="18">
      <c r="A1169" s="3" t="s">
        <v>9267</v>
      </c>
      <c r="B1169" s="3" t="s">
        <v>26505</v>
      </c>
      <c r="C1169" s="3" t="s">
        <v>23362</v>
      </c>
      <c r="D1169" s="3"/>
      <c r="E1169" s="3" t="s">
        <v>27035</v>
      </c>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row>
    <row r="1170" spans="1:77" ht="18">
      <c r="A1170" s="3" t="s">
        <v>33620</v>
      </c>
      <c r="B1170" s="3" t="s">
        <v>33461</v>
      </c>
      <c r="C1170" s="3" t="s">
        <v>23362</v>
      </c>
      <c r="D1170" s="3"/>
      <c r="E1170" s="3" t="s">
        <v>33621</v>
      </c>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row>
    <row r="1171" spans="1:77" ht="18">
      <c r="A1171" s="3" t="s">
        <v>15205</v>
      </c>
      <c r="B1171" s="3" t="s">
        <v>31623</v>
      </c>
      <c r="C1171" s="3" t="s">
        <v>31624</v>
      </c>
      <c r="D1171" s="3" t="s">
        <v>38</v>
      </c>
      <c r="E1171" s="3" t="s">
        <v>22765</v>
      </c>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row>
    <row r="1172" spans="1:77" ht="18">
      <c r="A1172" s="3" t="s">
        <v>7080</v>
      </c>
      <c r="B1172" s="3" t="s">
        <v>25019</v>
      </c>
      <c r="C1172" s="3" t="s">
        <v>25098</v>
      </c>
      <c r="D1172" s="3"/>
      <c r="E1172" s="3" t="s">
        <v>25099</v>
      </c>
      <c r="F1172" s="3" t="s">
        <v>25100</v>
      </c>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row>
    <row r="1173" spans="1:77" ht="18">
      <c r="A1173" s="3" t="s">
        <v>35141</v>
      </c>
      <c r="B1173" s="3" t="s">
        <v>34945</v>
      </c>
      <c r="C1173" s="3" t="s">
        <v>25098</v>
      </c>
      <c r="D1173" s="3"/>
      <c r="E1173" s="3" t="s">
        <v>35142</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row>
    <row r="1174" spans="1:77" ht="18">
      <c r="A1174" s="3" t="s">
        <v>19892</v>
      </c>
      <c r="B1174" s="3" t="s">
        <v>36306</v>
      </c>
      <c r="C1174" s="3" t="s">
        <v>25098</v>
      </c>
      <c r="D1174" s="3" t="s">
        <v>36954</v>
      </c>
      <c r="E1174" s="3" t="s">
        <v>36955</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row>
    <row r="1175" spans="1:77" ht="18">
      <c r="A1175" s="3" t="s">
        <v>4207</v>
      </c>
      <c r="B1175" s="3" t="s">
        <v>22513</v>
      </c>
      <c r="C1175" s="3" t="s">
        <v>22761</v>
      </c>
      <c r="D1175" s="3"/>
      <c r="E1175" s="3" t="s">
        <v>22762</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row>
    <row r="1176" spans="1:77" ht="18">
      <c r="A1176" s="3" t="s">
        <v>15191</v>
      </c>
      <c r="B1176" s="3" t="s">
        <v>31619</v>
      </c>
      <c r="C1176" s="3" t="s">
        <v>22761</v>
      </c>
      <c r="D1176" s="3" t="s">
        <v>219</v>
      </c>
      <c r="E1176" s="3" t="s">
        <v>31620</v>
      </c>
      <c r="F1176" s="3" t="s">
        <v>30450</v>
      </c>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row>
    <row r="1177" spans="1:77" ht="18">
      <c r="A1177" s="3" t="s">
        <v>15801</v>
      </c>
      <c r="B1177" s="3" t="s">
        <v>31873</v>
      </c>
      <c r="C1177" s="3" t="s">
        <v>22761</v>
      </c>
      <c r="D1177" s="3" t="s">
        <v>31985</v>
      </c>
      <c r="E1177" s="3" t="s">
        <v>31986</v>
      </c>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row>
    <row r="1178" spans="1:77" ht="18">
      <c r="A1178" s="3" t="s">
        <v>41</v>
      </c>
      <c r="B1178" s="3" t="s">
        <v>21886</v>
      </c>
      <c r="C1178" s="3" t="s">
        <v>21887</v>
      </c>
      <c r="D1178" s="3" t="s">
        <v>2</v>
      </c>
      <c r="E1178" s="3" t="s">
        <v>135</v>
      </c>
      <c r="F1178" s="3" t="s">
        <v>21888</v>
      </c>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row>
    <row r="1179" spans="1:77" ht="18">
      <c r="A1179" s="3" t="s">
        <v>8505</v>
      </c>
      <c r="B1179" s="3" t="s">
        <v>26332</v>
      </c>
      <c r="C1179" s="3" t="s">
        <v>21887</v>
      </c>
      <c r="D1179" s="3"/>
      <c r="E1179" s="3" t="s">
        <v>26333</v>
      </c>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row>
    <row r="1180" spans="1:77" ht="18">
      <c r="A1180" s="3" t="s">
        <v>19880</v>
      </c>
      <c r="B1180" s="3" t="s">
        <v>36306</v>
      </c>
      <c r="C1180" s="3" t="s">
        <v>21887</v>
      </c>
      <c r="D1180" s="3"/>
      <c r="E1180" s="3" t="s">
        <v>36940</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row>
    <row r="1181" spans="1:77" ht="18">
      <c r="A1181" s="3" t="s">
        <v>8668</v>
      </c>
      <c r="B1181" s="3" t="s">
        <v>26332</v>
      </c>
      <c r="C1181" s="3" t="s">
        <v>26486</v>
      </c>
      <c r="D1181" s="3"/>
      <c r="E1181" s="3" t="s">
        <v>26487</v>
      </c>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row>
    <row r="1182" spans="1:77" ht="18">
      <c r="A1182" s="3" t="s">
        <v>19216</v>
      </c>
      <c r="B1182" s="3" t="s">
        <v>36301</v>
      </c>
      <c r="C1182" s="3" t="s">
        <v>26486</v>
      </c>
      <c r="D1182" s="3" t="s">
        <v>219</v>
      </c>
      <c r="E1182" s="3" t="s">
        <v>22792</v>
      </c>
      <c r="F1182" s="3" t="s">
        <v>22793</v>
      </c>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row>
    <row r="1183" spans="1:77" ht="18">
      <c r="A1183" s="3" t="s">
        <v>4455</v>
      </c>
      <c r="B1183" s="3" t="s">
        <v>22998</v>
      </c>
      <c r="C1183" s="3" t="s">
        <v>22999</v>
      </c>
      <c r="D1183" s="3" t="s">
        <v>219</v>
      </c>
      <c r="E1183" s="3" t="s">
        <v>23000</v>
      </c>
      <c r="F1183" s="3" t="s">
        <v>23001</v>
      </c>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row>
    <row r="1184" spans="1:77" ht="18">
      <c r="A1184" s="3" t="s">
        <v>4878</v>
      </c>
      <c r="B1184" s="3" t="s">
        <v>23353</v>
      </c>
      <c r="C1184" s="3" t="s">
        <v>23354</v>
      </c>
      <c r="D1184" s="3" t="s">
        <v>22</v>
      </c>
      <c r="E1184" s="3" t="s">
        <v>23355</v>
      </c>
      <c r="F1184" s="3" t="s">
        <v>23356</v>
      </c>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row>
    <row r="1185" spans="1:77" ht="18">
      <c r="A1185" s="3" t="s">
        <v>8345</v>
      </c>
      <c r="B1185" s="3" t="s">
        <v>25827</v>
      </c>
      <c r="C1185" s="3" t="s">
        <v>23354</v>
      </c>
      <c r="D1185" s="3"/>
      <c r="E1185" s="3" t="s">
        <v>26140</v>
      </c>
      <c r="F1185" s="3" t="s">
        <v>45</v>
      </c>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row>
    <row r="1186" spans="1:77" ht="18">
      <c r="A1186" s="3" t="s">
        <v>8293</v>
      </c>
      <c r="B1186" s="3" t="s">
        <v>25827</v>
      </c>
      <c r="C1186" s="3" t="s">
        <v>26115</v>
      </c>
      <c r="D1186" s="3"/>
      <c r="E1186" s="3" t="s">
        <v>26116</v>
      </c>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row>
    <row r="1187" spans="1:77" ht="18">
      <c r="A1187" s="3" t="s">
        <v>33598</v>
      </c>
      <c r="B1187" s="3" t="s">
        <v>33461</v>
      </c>
      <c r="C1187" s="3" t="s">
        <v>33599</v>
      </c>
      <c r="D1187" s="3"/>
      <c r="E1187" s="3" t="s">
        <v>33600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row>
    <row r="1188" spans="1:77" ht="18">
      <c r="A1188" s="3" t="s">
        <v>26498</v>
      </c>
      <c r="B1188" s="3" t="s">
        <v>26332</v>
      </c>
      <c r="C1188" s="3" t="s">
        <v>26499</v>
      </c>
      <c r="D1188" s="3"/>
      <c r="E1188" s="3" t="s">
        <v>26500</v>
      </c>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row>
    <row r="1189" spans="1:77" ht="18">
      <c r="A1189" s="3" t="s">
        <v>9417</v>
      </c>
      <c r="B1189" s="3" t="s">
        <v>26505</v>
      </c>
      <c r="C1189" s="3" t="s">
        <v>27169</v>
      </c>
      <c r="D1189" s="3"/>
      <c r="E1189" s="3" t="s">
        <v>27170</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row>
    <row r="1190" spans="1:77" ht="18">
      <c r="A1190" s="3" t="s">
        <v>4346</v>
      </c>
      <c r="B1190" s="3" t="s">
        <v>22513</v>
      </c>
      <c r="C1190" s="3" t="s">
        <v>22890</v>
      </c>
      <c r="D1190" s="3"/>
      <c r="E1190" s="3" t="s">
        <v>22891</v>
      </c>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row>
    <row r="1191" spans="1:77" ht="18">
      <c r="A1191" s="3" t="s">
        <v>4274</v>
      </c>
      <c r="B1191" s="3" t="s">
        <v>22513</v>
      </c>
      <c r="C1191" s="3" t="s">
        <v>22837</v>
      </c>
      <c r="D1191" s="3"/>
      <c r="E1191" s="3" t="s">
        <v>22838</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row>
    <row r="1192" spans="1:77" ht="18">
      <c r="A1192" s="3" t="s">
        <v>4070</v>
      </c>
      <c r="B1192" s="3" t="s">
        <v>22513</v>
      </c>
      <c r="C1192" s="3" t="s">
        <v>22619</v>
      </c>
      <c r="D1192" s="3"/>
      <c r="E1192" s="3" t="s">
        <v>22620</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row>
    <row r="1193" spans="1:77" ht="18">
      <c r="A1193" s="3" t="s">
        <v>805</v>
      </c>
      <c r="B1193" s="3" t="s">
        <v>22767</v>
      </c>
      <c r="C1193" s="3" t="s">
        <v>24865</v>
      </c>
      <c r="D1193" s="3"/>
      <c r="E1193" s="3" t="s">
        <v>24866</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row>
    <row r="1194" spans="1:77" ht="18">
      <c r="A1194" s="3" t="s">
        <v>7108</v>
      </c>
      <c r="B1194" s="3" t="s">
        <v>25113</v>
      </c>
      <c r="C1194" s="3" t="s">
        <v>24865</v>
      </c>
      <c r="D1194" s="3" t="s">
        <v>25114</v>
      </c>
      <c r="E1194" s="3" t="s">
        <v>25115</v>
      </c>
      <c r="F1194" s="3" t="s">
        <v>25116</v>
      </c>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row>
    <row r="1195" spans="1:77" ht="18">
      <c r="A1195" s="3" t="s">
        <v>14947</v>
      </c>
      <c r="B1195" s="3" t="s">
        <v>30903</v>
      </c>
      <c r="C1195" s="3" t="s">
        <v>31502</v>
      </c>
      <c r="D1195" s="3"/>
      <c r="E1195" s="3" t="s">
        <v>31503</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row>
    <row r="1196" spans="1:77" ht="18">
      <c r="A1196" s="3" t="s">
        <v>19913</v>
      </c>
      <c r="B1196" s="3" t="s">
        <v>36306</v>
      </c>
      <c r="C1196" s="3" t="s">
        <v>31502</v>
      </c>
      <c r="D1196" s="3"/>
      <c r="E1196" s="3" t="s">
        <v>36977</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row>
    <row r="1197" spans="1:77" ht="18">
      <c r="A1197" s="3" t="s">
        <v>7095</v>
      </c>
      <c r="B1197" s="3" t="s">
        <v>25079</v>
      </c>
      <c r="C1197" s="3" t="s">
        <v>25106</v>
      </c>
      <c r="D1197" s="3" t="s">
        <v>22</v>
      </c>
      <c r="E1197" s="3" t="s">
        <v>25107</v>
      </c>
      <c r="F1197" s="3" t="s">
        <v>25108</v>
      </c>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row>
    <row r="1198" spans="1:77" ht="18">
      <c r="A1198" s="3" t="s">
        <v>35020</v>
      </c>
      <c r="B1198" s="3" t="s">
        <v>34945</v>
      </c>
      <c r="C1198" s="3" t="s">
        <v>25106</v>
      </c>
      <c r="D1198" s="3"/>
      <c r="E1198" s="3" t="s">
        <v>35021</v>
      </c>
      <c r="F1198" s="3" t="s">
        <v>27133</v>
      </c>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row>
    <row r="1199" spans="1:77" ht="18">
      <c r="A1199" s="3" t="s">
        <v>12470</v>
      </c>
      <c r="B1199" s="3" t="s">
        <v>29986</v>
      </c>
      <c r="C1199" s="3" t="s">
        <v>29987</v>
      </c>
      <c r="D1199" s="3"/>
      <c r="E1199" s="3" t="s">
        <v>29988</v>
      </c>
      <c r="F1199" s="3" t="s">
        <v>29989</v>
      </c>
      <c r="G1199" s="3" t="s">
        <v>105</v>
      </c>
      <c r="H1199" s="3" t="s">
        <v>106</v>
      </c>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row>
    <row r="1200" spans="1:77" ht="18">
      <c r="A1200" s="3" t="s">
        <v>17844</v>
      </c>
      <c r="B1200" s="3" t="s">
        <v>34945</v>
      </c>
      <c r="C1200" s="3" t="s">
        <v>29987</v>
      </c>
      <c r="D1200" s="3" t="s">
        <v>1093</v>
      </c>
      <c r="E1200" s="3" t="s">
        <v>35224</v>
      </c>
      <c r="F1200" s="3" t="s">
        <v>35225</v>
      </c>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row>
    <row r="1201" spans="1:77" ht="18">
      <c r="A1201" s="3" t="s">
        <v>19871</v>
      </c>
      <c r="B1201" s="3" t="s">
        <v>36306</v>
      </c>
      <c r="C1201" s="3" t="s">
        <v>36930</v>
      </c>
      <c r="D1201" s="3"/>
      <c r="E1201" s="3" t="s">
        <v>36931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row>
    <row r="1202" spans="1:77" ht="18">
      <c r="A1202" s="3" t="s">
        <v>35186</v>
      </c>
      <c r="B1202" s="3" t="s">
        <v>34945</v>
      </c>
      <c r="C1202" s="3" t="s">
        <v>35187</v>
      </c>
      <c r="D1202" s="3"/>
      <c r="E1202" s="3" t="s">
        <v>35188</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row>
    <row r="1203" spans="1:77" ht="18">
      <c r="A1203" s="3" t="s">
        <v>37947</v>
      </c>
      <c r="B1203" s="3" t="s">
        <v>36454</v>
      </c>
      <c r="C1203" s="3" t="s">
        <v>35187</v>
      </c>
      <c r="D1203" s="3" t="s">
        <v>38</v>
      </c>
      <c r="E1203" s="3" t="s">
        <v>37948</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row>
    <row r="1204" spans="1:77" ht="18">
      <c r="A1204" s="3" t="s">
        <v>2345</v>
      </c>
      <c r="B1204" s="3" t="s">
        <v>33310</v>
      </c>
      <c r="C1204" s="3" t="s">
        <v>33677</v>
      </c>
      <c r="D1204" s="3"/>
      <c r="E1204" s="3" t="s">
        <v>33678</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row>
    <row r="1205" spans="1:77" ht="18">
      <c r="A1205" s="3" t="s">
        <v>35567</v>
      </c>
      <c r="B1205" s="3" t="s">
        <v>35343</v>
      </c>
      <c r="C1205" s="3" t="s">
        <v>35568</v>
      </c>
      <c r="D1205" s="3"/>
      <c r="E1205" s="3" t="s">
        <v>35569</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row>
    <row r="1206" spans="1:77" ht="18">
      <c r="A1206" s="3" t="s">
        <v>33072</v>
      </c>
      <c r="B1206" s="3" t="s">
        <v>30210</v>
      </c>
      <c r="C1206" s="3" t="s">
        <v>33073</v>
      </c>
      <c r="D1206" s="3" t="s">
        <v>319</v>
      </c>
      <c r="E1206" s="3" t="s">
        <v>33074</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row>
    <row r="1207" spans="1:77" ht="18">
      <c r="A1207" s="3" t="s">
        <v>1849</v>
      </c>
      <c r="B1207" s="3" t="s">
        <v>30270</v>
      </c>
      <c r="C1207" s="3" t="s">
        <v>31073</v>
      </c>
      <c r="D1207" s="3"/>
      <c r="E1207" s="3" t="s">
        <v>26794</v>
      </c>
      <c r="F1207" s="3" t="s">
        <v>31074</v>
      </c>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row>
    <row r="1208" spans="1:77" ht="18">
      <c r="A1208" s="3" t="s">
        <v>7063</v>
      </c>
      <c r="B1208" s="3" t="s">
        <v>23435</v>
      </c>
      <c r="C1208" s="3" t="s">
        <v>25089</v>
      </c>
      <c r="D1208" s="3"/>
      <c r="E1208" s="3" t="s">
        <v>25090</v>
      </c>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row>
    <row r="1209" spans="1:77" ht="18">
      <c r="A1209" s="3" t="s">
        <v>1211</v>
      </c>
      <c r="B1209" s="3" t="s">
        <v>27429</v>
      </c>
      <c r="C1209" s="3" t="s">
        <v>25089</v>
      </c>
      <c r="D1209" s="3"/>
      <c r="E1209" s="3" t="s">
        <v>27661</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row>
    <row r="1210" spans="1:77" ht="18">
      <c r="A1210" s="3" t="s">
        <v>8629</v>
      </c>
      <c r="B1210" s="3" t="s">
        <v>26332</v>
      </c>
      <c r="C1210" s="3" t="s">
        <v>26455</v>
      </c>
      <c r="D1210" s="3"/>
      <c r="E1210" s="3" t="s">
        <v>26456</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row>
    <row r="1211" spans="1:77" ht="18">
      <c r="A1211" s="3" t="s">
        <v>8645</v>
      </c>
      <c r="B1211" s="3" t="s">
        <v>26332</v>
      </c>
      <c r="C1211" s="3" t="s">
        <v>26467</v>
      </c>
      <c r="D1211" s="3"/>
      <c r="E1211" s="3" t="s">
        <v>26468</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row>
    <row r="1212" spans="1:77" ht="18">
      <c r="A1212" s="3" t="s">
        <v>8596</v>
      </c>
      <c r="B1212" s="3" t="s">
        <v>26332</v>
      </c>
      <c r="C1212" s="3" t="s">
        <v>26428</v>
      </c>
      <c r="D1212" s="3"/>
      <c r="E1212" s="3" t="s">
        <v>26429</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row>
    <row r="1213" spans="1:77" ht="18">
      <c r="A1213" s="3" t="s">
        <v>13648</v>
      </c>
      <c r="B1213" s="3" t="s">
        <v>30564</v>
      </c>
      <c r="C1213" s="3" t="s">
        <v>30648</v>
      </c>
      <c r="D1213" s="3"/>
      <c r="E1213" s="3" t="s">
        <v>30649</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row>
    <row r="1214" spans="1:77" ht="18">
      <c r="A1214" s="3" t="s">
        <v>13676</v>
      </c>
      <c r="B1214" s="3" t="s">
        <v>30564</v>
      </c>
      <c r="C1214" s="3" t="s">
        <v>30648</v>
      </c>
      <c r="D1214" s="3"/>
      <c r="E1214" s="3" t="s">
        <v>30661</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row>
    <row r="1215" spans="1:77" ht="18">
      <c r="A1215" s="3" t="s">
        <v>13963</v>
      </c>
      <c r="B1215" s="3" t="s">
        <v>30564</v>
      </c>
      <c r="C1215" s="3" t="s">
        <v>30648</v>
      </c>
      <c r="D1215" s="3"/>
      <c r="E1215" s="3" t="s">
        <v>30818</v>
      </c>
      <c r="F1215" s="3" t="s">
        <v>30819</v>
      </c>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row>
    <row r="1216" spans="1:77" ht="18">
      <c r="A1216" s="3" t="s">
        <v>14825</v>
      </c>
      <c r="B1216" s="3" t="s">
        <v>30903</v>
      </c>
      <c r="C1216" s="3" t="s">
        <v>31429</v>
      </c>
      <c r="D1216" s="3"/>
      <c r="E1216" s="3" t="s">
        <v>31430</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row>
    <row r="1217" spans="1:77" ht="18">
      <c r="A1217" s="3" t="s">
        <v>4032</v>
      </c>
      <c r="B1217" s="3" t="s">
        <v>22513</v>
      </c>
      <c r="C1217" s="3" t="s">
        <v>22587</v>
      </c>
      <c r="D1217" s="3"/>
      <c r="E1217" s="3" t="s">
        <v>22588</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row>
    <row r="1218" spans="1:77" ht="18">
      <c r="A1218" s="3" t="s">
        <v>14675</v>
      </c>
      <c r="B1218" s="3" t="s">
        <v>30903</v>
      </c>
      <c r="C1218" s="3" t="s">
        <v>22587</v>
      </c>
      <c r="D1218" s="3"/>
      <c r="E1218" s="3" t="s">
        <v>31337</v>
      </c>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row>
    <row r="1219" spans="1:77" ht="18">
      <c r="A1219" s="3" t="s">
        <v>3997</v>
      </c>
      <c r="B1219" s="3" t="s">
        <v>22513</v>
      </c>
      <c r="C1219" s="3" t="s">
        <v>22553</v>
      </c>
      <c r="D1219" s="3"/>
      <c r="E1219" s="3" t="s">
        <v>22554</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row>
    <row r="1220" spans="1:77" ht="18">
      <c r="A1220" s="3" t="s">
        <v>10140</v>
      </c>
      <c r="B1220" s="3" t="s">
        <v>28075</v>
      </c>
      <c r="C1220" s="3" t="s">
        <v>28255</v>
      </c>
      <c r="D1220" s="3" t="s">
        <v>5395</v>
      </c>
      <c r="E1220" s="3" t="s">
        <v>28256</v>
      </c>
      <c r="F1220" s="3" t="s">
        <v>28257</v>
      </c>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row>
    <row r="1221" spans="1:77" ht="18">
      <c r="A1221" s="3" t="s">
        <v>17505</v>
      </c>
      <c r="B1221" s="3" t="s">
        <v>33814</v>
      </c>
      <c r="C1221" s="3" t="s">
        <v>28255</v>
      </c>
      <c r="D1221" s="3"/>
      <c r="E1221" s="3" t="s">
        <v>33980</v>
      </c>
      <c r="F1221" s="3" t="s">
        <v>33981</v>
      </c>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row>
    <row r="1222" spans="1:77" ht="18">
      <c r="A1222" s="3" t="s">
        <v>4231</v>
      </c>
      <c r="B1222" s="3" t="s">
        <v>22513</v>
      </c>
      <c r="C1222" s="3" t="s">
        <v>22797</v>
      </c>
      <c r="D1222" s="3"/>
      <c r="E1222" s="3" t="s">
        <v>22798</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row>
    <row r="1223" spans="1:77" ht="18">
      <c r="A1223" s="3" t="s">
        <v>14538</v>
      </c>
      <c r="B1223" s="3" t="s">
        <v>30903</v>
      </c>
      <c r="C1223" s="3" t="s">
        <v>22797</v>
      </c>
      <c r="D1223" s="3"/>
      <c r="E1223" s="3" t="s">
        <v>31250</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row>
    <row r="1224" spans="1:77" ht="18">
      <c r="A1224" s="3" t="s">
        <v>4158</v>
      </c>
      <c r="B1224" s="3" t="s">
        <v>22513</v>
      </c>
      <c r="C1224" s="3" t="s">
        <v>22707</v>
      </c>
      <c r="D1224" s="3"/>
      <c r="E1224" s="3" t="s">
        <v>22708</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row>
    <row r="1225" spans="1:77" ht="18">
      <c r="A1225" s="3" t="s">
        <v>4185</v>
      </c>
      <c r="B1225" s="3" t="s">
        <v>22513</v>
      </c>
      <c r="C1225" s="3" t="s">
        <v>22707</v>
      </c>
      <c r="D1225" s="3" t="s">
        <v>22737</v>
      </c>
      <c r="E1225" s="3" t="s">
        <v>22738</v>
      </c>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row>
    <row r="1226" spans="1:77" ht="18">
      <c r="A1226" s="3" t="s">
        <v>554</v>
      </c>
      <c r="B1226" s="3" t="s">
        <v>22767</v>
      </c>
      <c r="C1226" s="3" t="s">
        <v>22707</v>
      </c>
      <c r="D1226" s="3"/>
      <c r="E1226" s="3" t="s">
        <v>23304</v>
      </c>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row>
    <row r="1227" spans="1:77" ht="18">
      <c r="A1227" s="3" t="s">
        <v>15633</v>
      </c>
      <c r="B1227" s="3" t="s">
        <v>31774</v>
      </c>
      <c r="C1227" s="3" t="s">
        <v>22707</v>
      </c>
      <c r="D1227" s="3"/>
      <c r="E1227" s="3" t="s">
        <v>31871</v>
      </c>
      <c r="F1227" s="3" t="s">
        <v>31872</v>
      </c>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row>
    <row r="1228" spans="1:77" ht="18">
      <c r="A1228" s="3" t="s">
        <v>10012</v>
      </c>
      <c r="B1228" s="3" t="s">
        <v>28075</v>
      </c>
      <c r="C1228" s="3" t="s">
        <v>28109</v>
      </c>
      <c r="D1228" s="3"/>
      <c r="E1228" s="3" t="s">
        <v>28110</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row>
    <row r="1229" spans="1:77" ht="18">
      <c r="A1229" s="3" t="s">
        <v>16127</v>
      </c>
      <c r="B1229" s="3" t="s">
        <v>31998</v>
      </c>
      <c r="C1229" s="3" t="s">
        <v>28109</v>
      </c>
      <c r="D1229" s="3" t="s">
        <v>32210</v>
      </c>
      <c r="E1229" s="3" t="s">
        <v>32211</v>
      </c>
      <c r="F1229" s="3" t="s">
        <v>32212</v>
      </c>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row>
    <row r="1230" spans="1:77" ht="18">
      <c r="A1230" s="3" t="s">
        <v>12656</v>
      </c>
      <c r="B1230" s="3" t="s">
        <v>30098</v>
      </c>
      <c r="C1230" s="3" t="s">
        <v>30099</v>
      </c>
      <c r="D1230" s="3" t="s">
        <v>38</v>
      </c>
      <c r="E1230" s="3" t="s">
        <v>737</v>
      </c>
      <c r="F1230" s="3" t="s">
        <v>30100</v>
      </c>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row>
    <row r="1231" spans="1:77" ht="18">
      <c r="A1231" s="3" t="s">
        <v>17885</v>
      </c>
      <c r="B1231" s="3" t="s">
        <v>35231</v>
      </c>
      <c r="C1231" s="3" t="s">
        <v>30099</v>
      </c>
      <c r="D1231" s="3"/>
      <c r="E1231" s="3" t="s">
        <v>35255</v>
      </c>
      <c r="F1231" s="3" t="s">
        <v>35256</v>
      </c>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row>
    <row r="1232" spans="1:77" ht="18">
      <c r="A1232" s="3" t="s">
        <v>19883</v>
      </c>
      <c r="B1232" s="3" t="s">
        <v>36306</v>
      </c>
      <c r="C1232" s="3" t="s">
        <v>30099</v>
      </c>
      <c r="D1232" s="3"/>
      <c r="E1232" s="3" t="s">
        <v>36942</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row>
    <row r="1233" spans="1:77" ht="18">
      <c r="A1233" s="3" t="s">
        <v>14391</v>
      </c>
      <c r="B1233" s="3" t="s">
        <v>30903</v>
      </c>
      <c r="C1233" s="3" t="s">
        <v>31163</v>
      </c>
      <c r="D1233" s="3"/>
      <c r="E1233" s="3" t="s">
        <v>31164</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row>
    <row r="1234" spans="1:77" ht="18">
      <c r="A1234" s="3" t="s">
        <v>4110</v>
      </c>
      <c r="B1234" s="3" t="s">
        <v>22513</v>
      </c>
      <c r="C1234" s="3" t="s">
        <v>22664</v>
      </c>
      <c r="D1234" s="3">
        <v>6612603047</v>
      </c>
      <c r="E1234" s="3" t="s">
        <v>22665</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row>
    <row r="1235" spans="1:77" ht="18">
      <c r="A1235" s="3" t="s">
        <v>25086</v>
      </c>
      <c r="B1235" s="3" t="s">
        <v>24862</v>
      </c>
      <c r="C1235" s="3" t="s">
        <v>25087</v>
      </c>
      <c r="D1235" s="3"/>
      <c r="E1235" s="3" t="s">
        <v>25088</v>
      </c>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row>
    <row r="1236" spans="1:77" ht="18">
      <c r="A1236" s="3" t="s">
        <v>1710</v>
      </c>
      <c r="B1236" s="3" t="s">
        <v>30270</v>
      </c>
      <c r="C1236" s="3" t="s">
        <v>25087</v>
      </c>
      <c r="D1236" s="3"/>
      <c r="E1236" s="3" t="s">
        <v>30533</v>
      </c>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row>
    <row r="1237" spans="1:77" ht="18">
      <c r="A1237" s="3" t="s">
        <v>15636</v>
      </c>
      <c r="B1237" s="3" t="s">
        <v>31774</v>
      </c>
      <c r="C1237" s="3" t="s">
        <v>25087</v>
      </c>
      <c r="D1237" s="3" t="s">
        <v>952</v>
      </c>
      <c r="E1237" s="3" t="s">
        <v>30005</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row>
    <row r="1238" spans="1:77" ht="18">
      <c r="A1238" s="3" t="s">
        <v>33528</v>
      </c>
      <c r="B1238" s="3" t="s">
        <v>33461</v>
      </c>
      <c r="C1238" s="3" t="s">
        <v>25087</v>
      </c>
      <c r="D1238" s="3"/>
      <c r="E1238" s="3" t="s">
        <v>33529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row>
    <row r="1239" spans="1:77" ht="18">
      <c r="A1239" s="3" t="s">
        <v>4875</v>
      </c>
      <c r="B1239" s="3" t="s">
        <v>23054</v>
      </c>
      <c r="C1239" s="3" t="s">
        <v>23351</v>
      </c>
      <c r="D1239" s="3" t="s">
        <v>23352</v>
      </c>
      <c r="E1239" s="3" t="s">
        <v>1166</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row>
    <row r="1240" spans="1:77" ht="18">
      <c r="A1240" s="3" t="s">
        <v>12514</v>
      </c>
      <c r="B1240" s="3" t="s">
        <v>29986</v>
      </c>
      <c r="C1240" s="3" t="s">
        <v>23351</v>
      </c>
      <c r="D1240" s="3" t="s">
        <v>952</v>
      </c>
      <c r="E1240" s="3" t="s">
        <v>30005</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row>
    <row r="1241" spans="1:77" ht="18">
      <c r="A1241" s="3" t="s">
        <v>26281</v>
      </c>
      <c r="B1241" s="3" t="s">
        <v>26177</v>
      </c>
      <c r="C1241" s="3" t="s">
        <v>26282</v>
      </c>
      <c r="D1241" s="3" t="s">
        <v>26283</v>
      </c>
      <c r="E1241" s="3" t="s">
        <v>26284</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row>
    <row r="1242" spans="1:77" ht="18">
      <c r="A1242" s="3" t="s">
        <v>12501</v>
      </c>
      <c r="B1242" s="3" t="s">
        <v>29986</v>
      </c>
      <c r="C1242" s="3" t="s">
        <v>26282</v>
      </c>
      <c r="D1242" s="3" t="s">
        <v>952</v>
      </c>
      <c r="E1242" s="3" t="s">
        <v>30005</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row>
    <row r="1243" spans="1:77" ht="18">
      <c r="A1243" s="3" t="s">
        <v>17870</v>
      </c>
      <c r="B1243" s="3" t="s">
        <v>35231</v>
      </c>
      <c r="C1243" s="3" t="s">
        <v>26282</v>
      </c>
      <c r="D1243" s="3" t="s">
        <v>35242</v>
      </c>
      <c r="E1243" s="3" t="s">
        <v>35243</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row>
    <row r="1244" spans="1:77" ht="18">
      <c r="A1244" s="3" t="s">
        <v>15982</v>
      </c>
      <c r="B1244" s="3" t="s">
        <v>31998</v>
      </c>
      <c r="C1244" s="3" t="s">
        <v>32104</v>
      </c>
      <c r="D1244" s="3" t="s">
        <v>952</v>
      </c>
      <c r="E1244" s="3" t="s">
        <v>32105</v>
      </c>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row>
    <row r="1245" spans="1:77" ht="18">
      <c r="A1245" s="3" t="s">
        <v>14293</v>
      </c>
      <c r="B1245" s="3" t="s">
        <v>30903</v>
      </c>
      <c r="C1245" s="3" t="s">
        <v>31122</v>
      </c>
      <c r="D1245" s="3"/>
      <c r="E1245" s="3" t="s">
        <v>31123</v>
      </c>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row>
    <row r="1246" spans="1:77" ht="18">
      <c r="A1246" s="3" t="s">
        <v>15605</v>
      </c>
      <c r="B1246" s="3" t="s">
        <v>31859</v>
      </c>
      <c r="C1246" s="3" t="s">
        <v>31860</v>
      </c>
      <c r="D1246" s="3"/>
      <c r="E1246" s="3" t="s">
        <v>28135</v>
      </c>
      <c r="F1246" s="3" t="s">
        <v>31861</v>
      </c>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row>
    <row r="1247" spans="1:77" ht="18">
      <c r="A1247" s="3" t="s">
        <v>1170</v>
      </c>
      <c r="B1247" s="3" t="s">
        <v>22945</v>
      </c>
      <c r="C1247" s="3" t="s">
        <v>27304</v>
      </c>
      <c r="D1247" s="3" t="s">
        <v>11316</v>
      </c>
      <c r="E1247" s="3" t="s">
        <v>27305</v>
      </c>
      <c r="F1247" s="3" t="s">
        <v>27306</v>
      </c>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row>
    <row r="1248" spans="1:77" ht="18">
      <c r="A1248" s="3" t="s">
        <v>1836</v>
      </c>
      <c r="B1248" s="3" t="s">
        <v>30210</v>
      </c>
      <c r="C1248" s="3" t="s">
        <v>27304</v>
      </c>
      <c r="D1248" s="3" t="s">
        <v>319</v>
      </c>
      <c r="E1248" s="3" t="s">
        <v>31005</v>
      </c>
      <c r="F1248" s="3" t="s">
        <v>31006</v>
      </c>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row>
    <row r="1249" spans="1:77" ht="18">
      <c r="A1249" s="3" t="s">
        <v>15436</v>
      </c>
      <c r="B1249" s="3" t="s">
        <v>31768</v>
      </c>
      <c r="C1249" s="3" t="s">
        <v>27304</v>
      </c>
      <c r="D1249" s="3"/>
      <c r="E1249" s="3" t="s">
        <v>31769</v>
      </c>
      <c r="F1249" s="3" t="s">
        <v>31770</v>
      </c>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row>
    <row r="1250" spans="1:77" ht="18">
      <c r="A1250" s="3" t="s">
        <v>15539</v>
      </c>
      <c r="B1250" s="3" t="s">
        <v>31774</v>
      </c>
      <c r="C1250" s="3" t="s">
        <v>27304</v>
      </c>
      <c r="D1250" s="3"/>
      <c r="E1250" s="3" t="s">
        <v>31827</v>
      </c>
      <c r="F1250" s="3" t="s">
        <v>31770</v>
      </c>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row>
    <row r="1251" spans="1:77" ht="18">
      <c r="A1251" s="3" t="s">
        <v>15593</v>
      </c>
      <c r="B1251" s="3" t="s">
        <v>31774</v>
      </c>
      <c r="C1251" s="3" t="s">
        <v>27304</v>
      </c>
      <c r="D1251" s="3"/>
      <c r="E1251" s="3" t="s">
        <v>28135</v>
      </c>
      <c r="F1251" s="3" t="s">
        <v>31851</v>
      </c>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row>
    <row r="1252" spans="1:77" ht="18">
      <c r="A1252" s="3" t="s">
        <v>14121</v>
      </c>
      <c r="B1252" s="3" t="s">
        <v>30903</v>
      </c>
      <c r="C1252" s="3" t="s">
        <v>31030</v>
      </c>
      <c r="D1252" s="3"/>
      <c r="E1252" s="3" t="s">
        <v>31031</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row>
    <row r="1253" spans="1:77" ht="18">
      <c r="A1253" s="3" t="s">
        <v>15581</v>
      </c>
      <c r="B1253" s="3" t="s">
        <v>31774</v>
      </c>
      <c r="C1253" s="3" t="s">
        <v>31030</v>
      </c>
      <c r="D1253" s="3"/>
      <c r="E1253" s="3" t="s">
        <v>28135</v>
      </c>
      <c r="F1253" s="3" t="s">
        <v>31844</v>
      </c>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row>
    <row r="1254" spans="1:77" ht="18">
      <c r="A1254" s="3" t="s">
        <v>10027</v>
      </c>
      <c r="B1254" s="3" t="s">
        <v>28125</v>
      </c>
      <c r="C1254" s="3" t="s">
        <v>28134</v>
      </c>
      <c r="D1254" s="3"/>
      <c r="E1254" s="3" t="s">
        <v>28135</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row>
    <row r="1255" spans="1:77" ht="18">
      <c r="A1255" s="3" t="s">
        <v>15780</v>
      </c>
      <c r="B1255" s="3" t="s">
        <v>31873</v>
      </c>
      <c r="C1255" s="3" t="s">
        <v>28134</v>
      </c>
      <c r="D1255" s="3"/>
      <c r="E1255" s="3" t="s">
        <v>31877</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row>
    <row r="1256" spans="1:77" ht="18">
      <c r="A1256" s="3" t="s">
        <v>10096</v>
      </c>
      <c r="B1256" s="3" t="s">
        <v>28075</v>
      </c>
      <c r="C1256" s="3" t="s">
        <v>28207</v>
      </c>
      <c r="D1256" s="3" t="s">
        <v>319</v>
      </c>
      <c r="E1256" s="3" t="s">
        <v>28208</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row>
    <row r="1257" spans="1:77" ht="18">
      <c r="A1257" s="3" t="s">
        <v>19997</v>
      </c>
      <c r="B1257" s="3" t="s">
        <v>37030</v>
      </c>
      <c r="C1257" s="3" t="s">
        <v>28207</v>
      </c>
      <c r="D1257" s="3"/>
      <c r="E1257" s="3" t="s">
        <v>37036</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row>
    <row r="1258" spans="1:77" ht="18">
      <c r="A1258" s="3" t="s">
        <v>8438</v>
      </c>
      <c r="B1258" s="3" t="s">
        <v>26254</v>
      </c>
      <c r="C1258" s="3" t="s">
        <v>26255</v>
      </c>
      <c r="D1258" s="3" t="s">
        <v>73</v>
      </c>
      <c r="E1258" s="3" t="s">
        <v>26256</v>
      </c>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row>
    <row r="1259" spans="1:77" ht="18">
      <c r="A1259" s="3" t="s">
        <v>12033</v>
      </c>
      <c r="B1259" s="3" t="s">
        <v>29357</v>
      </c>
      <c r="C1259" s="3" t="s">
        <v>26255</v>
      </c>
      <c r="D1259" s="3" t="s">
        <v>48</v>
      </c>
      <c r="E1259" s="3" t="s">
        <v>29662</v>
      </c>
      <c r="F1259" s="3" t="s">
        <v>29663</v>
      </c>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row>
    <row r="1260" spans="1:77" ht="18">
      <c r="A1260" s="3" t="s">
        <v>16168</v>
      </c>
      <c r="B1260" s="3" t="s">
        <v>31998</v>
      </c>
      <c r="C1260" s="3" t="s">
        <v>26255</v>
      </c>
      <c r="D1260" s="3"/>
      <c r="E1260" s="3" t="s">
        <v>32238</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row>
    <row r="1261" spans="1:77" ht="18">
      <c r="A1261" s="3" t="s">
        <v>33780</v>
      </c>
      <c r="B1261" s="3" t="s">
        <v>33781</v>
      </c>
      <c r="C1261" s="3" t="s">
        <v>33782</v>
      </c>
      <c r="D1261" s="3" t="s">
        <v>219</v>
      </c>
      <c r="E1261" s="3" t="s">
        <v>33783</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row>
    <row r="1262" spans="1:77" ht="18">
      <c r="A1262" s="3" t="s">
        <v>4434</v>
      </c>
      <c r="B1262" s="3" t="s">
        <v>22965</v>
      </c>
      <c r="C1262" s="3" t="s">
        <v>22966</v>
      </c>
      <c r="D1262" s="3"/>
      <c r="E1262" s="3" t="s">
        <v>22967</v>
      </c>
      <c r="F1262" s="3" t="s">
        <v>22968</v>
      </c>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row>
    <row r="1263" spans="1:77" ht="18">
      <c r="A1263" s="3" t="s">
        <v>15425</v>
      </c>
      <c r="B1263" s="3" t="s">
        <v>31669</v>
      </c>
      <c r="C1263" s="3" t="s">
        <v>31758</v>
      </c>
      <c r="D1263" s="3" t="s">
        <v>3093</v>
      </c>
      <c r="E1263" s="3" t="s">
        <v>30447</v>
      </c>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row>
    <row r="1264" spans="1:77" ht="18">
      <c r="A1264" s="3" t="s">
        <v>19877</v>
      </c>
      <c r="B1264" s="3" t="s">
        <v>36306</v>
      </c>
      <c r="C1264" s="3" t="s">
        <v>31758</v>
      </c>
      <c r="D1264" s="3"/>
      <c r="E1264" s="3" t="s">
        <v>36939</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row>
    <row r="1265" spans="1:77" ht="18">
      <c r="A1265" s="3" t="s">
        <v>36933</v>
      </c>
      <c r="B1265" s="3" t="s">
        <v>36306</v>
      </c>
      <c r="C1265" s="3" t="s">
        <v>36934</v>
      </c>
      <c r="D1265" s="3"/>
      <c r="E1265" s="3" t="s">
        <v>36935</v>
      </c>
      <c r="F1265" s="3" t="s">
        <v>36936</v>
      </c>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row>
    <row r="1266" spans="1:77" ht="18">
      <c r="A1266" s="3" t="s">
        <v>3916</v>
      </c>
      <c r="B1266" s="3" t="s">
        <v>22430</v>
      </c>
      <c r="C1266" s="3" t="s">
        <v>22477</v>
      </c>
      <c r="D1266" s="3"/>
      <c r="E1266" s="3" t="s">
        <v>22478</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row>
    <row r="1267" spans="1:77" ht="18">
      <c r="A1267" s="3" t="s">
        <v>9143</v>
      </c>
      <c r="B1267" s="3" t="s">
        <v>26505</v>
      </c>
      <c r="C1267" s="3" t="s">
        <v>26919</v>
      </c>
      <c r="D1267" s="3"/>
      <c r="E1267" s="3" t="s">
        <v>26920</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row>
    <row r="1268" spans="1:77" ht="18">
      <c r="A1268" s="3" t="s">
        <v>9185</v>
      </c>
      <c r="B1268" s="3" t="s">
        <v>26505</v>
      </c>
      <c r="C1268" s="3" t="s">
        <v>26919</v>
      </c>
      <c r="D1268" s="3"/>
      <c r="E1268" s="3" t="s">
        <v>26964</v>
      </c>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row>
    <row r="1269" spans="1:77" ht="18">
      <c r="A1269" s="3" t="s">
        <v>13537</v>
      </c>
      <c r="B1269" s="3" t="s">
        <v>30564</v>
      </c>
      <c r="C1269" s="3" t="s">
        <v>26919</v>
      </c>
      <c r="D1269" s="3"/>
      <c r="E1269" s="3" t="s">
        <v>30573</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row>
    <row r="1270" spans="1:77" ht="18">
      <c r="A1270" s="3" t="s">
        <v>13878</v>
      </c>
      <c r="B1270" s="3" t="s">
        <v>30564</v>
      </c>
      <c r="C1270" s="3" t="s">
        <v>26919</v>
      </c>
      <c r="D1270" s="3"/>
      <c r="E1270" s="3" t="s">
        <v>30770</v>
      </c>
      <c r="F1270" s="3" t="s">
        <v>30771</v>
      </c>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row>
    <row r="1271" spans="1:77" ht="18">
      <c r="A1271" s="3" t="s">
        <v>15003</v>
      </c>
      <c r="B1271" s="3" t="s">
        <v>30903</v>
      </c>
      <c r="C1271" s="3" t="s">
        <v>31531</v>
      </c>
      <c r="D1271" s="3"/>
      <c r="E1271" s="3" t="s">
        <v>31532</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row>
    <row r="1272" spans="1:77" ht="18">
      <c r="A1272" s="3" t="s">
        <v>3929</v>
      </c>
      <c r="B1272" s="3" t="s">
        <v>22430</v>
      </c>
      <c r="C1272" s="3" t="s">
        <v>22487</v>
      </c>
      <c r="D1272" s="3"/>
      <c r="E1272" s="3" t="s">
        <v>22488</v>
      </c>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row>
    <row r="1273" spans="1:77" ht="18">
      <c r="A1273" s="3" t="s">
        <v>4271</v>
      </c>
      <c r="B1273" s="3" t="s">
        <v>22513</v>
      </c>
      <c r="C1273" s="3" t="s">
        <v>22487</v>
      </c>
      <c r="D1273" s="3"/>
      <c r="E1273" s="3" t="s">
        <v>22836</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row>
    <row r="1274" spans="1:77" ht="18">
      <c r="A1274" s="3" t="s">
        <v>15407</v>
      </c>
      <c r="B1274" s="3" t="s">
        <v>31669</v>
      </c>
      <c r="C1274" s="3" t="s">
        <v>31752</v>
      </c>
      <c r="D1274" s="3"/>
      <c r="E1274" s="3" t="s">
        <v>31753</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row>
    <row r="1275" spans="1:77" ht="18">
      <c r="A1275" s="3" t="s">
        <v>17299</v>
      </c>
      <c r="B1275" s="3" t="s">
        <v>33461</v>
      </c>
      <c r="C1275" s="3" t="s">
        <v>33480</v>
      </c>
      <c r="D1275" s="3"/>
      <c r="E1275" s="3" t="s">
        <v>33481</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row>
    <row r="1276" spans="1:77" ht="18">
      <c r="A1276" s="3" t="s">
        <v>7057</v>
      </c>
      <c r="B1276" s="3" t="s">
        <v>24214</v>
      </c>
      <c r="C1276" s="3" t="s">
        <v>25084</v>
      </c>
      <c r="D1276" s="3" t="s">
        <v>22</v>
      </c>
      <c r="E1276" s="3" t="s">
        <v>25085</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row>
    <row r="1277" spans="1:77" ht="18">
      <c r="A1277" s="3" t="s">
        <v>15488</v>
      </c>
      <c r="B1277" s="3" t="s">
        <v>31774</v>
      </c>
      <c r="C1277" s="3" t="s">
        <v>25084</v>
      </c>
      <c r="D1277" s="3"/>
      <c r="E1277" s="3" t="s">
        <v>31782</v>
      </c>
      <c r="F1277" s="3" t="s">
        <v>31804</v>
      </c>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row>
    <row r="1278" spans="1:77" ht="18">
      <c r="A1278" s="3" t="s">
        <v>33460</v>
      </c>
      <c r="B1278" s="3" t="s">
        <v>33461</v>
      </c>
      <c r="C1278" s="3" t="s">
        <v>25084</v>
      </c>
      <c r="D1278" s="3"/>
      <c r="E1278" s="3" t="s">
        <v>33462</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row>
    <row r="1279" spans="1:77" ht="18">
      <c r="A1279" s="3" t="s">
        <v>2415</v>
      </c>
      <c r="B1279" s="3" t="s">
        <v>33310</v>
      </c>
      <c r="C1279" s="3" t="s">
        <v>25084</v>
      </c>
      <c r="D1279" s="3" t="s">
        <v>22</v>
      </c>
      <c r="E1279" s="3" t="s">
        <v>34137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row>
    <row r="1280" spans="1:77" ht="18">
      <c r="A1280" s="3" t="s">
        <v>15460</v>
      </c>
      <c r="B1280" s="3" t="s">
        <v>31774</v>
      </c>
      <c r="C1280" s="3" t="s">
        <v>31788</v>
      </c>
      <c r="D1280" s="3"/>
      <c r="E1280" s="3" t="s">
        <v>31782</v>
      </c>
      <c r="F1280" s="3" t="s">
        <v>31789</v>
      </c>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row>
    <row r="1281" spans="1:77" ht="18">
      <c r="A1281" s="3" t="s">
        <v>9989</v>
      </c>
      <c r="B1281" s="3" t="s">
        <v>28075</v>
      </c>
      <c r="C1281" s="3" t="s">
        <v>28094</v>
      </c>
      <c r="D1281" s="3"/>
      <c r="E1281" s="3" t="s">
        <v>28095</v>
      </c>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row>
    <row r="1282" spans="1:77" ht="18">
      <c r="A1282" s="3" t="s">
        <v>15471</v>
      </c>
      <c r="B1282" s="3" t="s">
        <v>31774</v>
      </c>
      <c r="C1282" s="3" t="s">
        <v>28094</v>
      </c>
      <c r="D1282" s="3"/>
      <c r="E1282" s="3" t="s">
        <v>31782</v>
      </c>
      <c r="F1282" s="3" t="s">
        <v>31796</v>
      </c>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row>
    <row r="1283" spans="1:77" ht="18">
      <c r="A1283" s="3" t="s">
        <v>17449</v>
      </c>
      <c r="B1283" s="3" t="s">
        <v>33814</v>
      </c>
      <c r="C1283" s="3" t="s">
        <v>28094</v>
      </c>
      <c r="D1283" s="3"/>
      <c r="E1283" s="3" t="s">
        <v>33821</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row>
    <row r="1284" spans="1:77" ht="18">
      <c r="A1284" s="3" t="s">
        <v>19867</v>
      </c>
      <c r="B1284" s="3" t="s">
        <v>36306</v>
      </c>
      <c r="C1284" s="3" t="s">
        <v>28094</v>
      </c>
      <c r="D1284" s="3" t="s">
        <v>32399</v>
      </c>
      <c r="E1284" s="3" t="s">
        <v>32400</v>
      </c>
      <c r="F1284" s="3" t="s">
        <v>36928</v>
      </c>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row>
    <row r="1285" spans="1:77" ht="18">
      <c r="A1285" s="3" t="s">
        <v>15451</v>
      </c>
      <c r="B1285" s="3" t="s">
        <v>31774</v>
      </c>
      <c r="C1285" s="3" t="s">
        <v>31781</v>
      </c>
      <c r="D1285" s="3"/>
      <c r="E1285" s="3" t="s">
        <v>31782</v>
      </c>
      <c r="F1285" s="3" t="s">
        <v>31783</v>
      </c>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row>
    <row r="1286" spans="1:77" ht="18">
      <c r="A1286" s="3" t="s">
        <v>4445</v>
      </c>
      <c r="B1286" s="3" t="s">
        <v>22942</v>
      </c>
      <c r="C1286" s="3" t="s">
        <v>22973</v>
      </c>
      <c r="D1286" s="3"/>
      <c r="E1286" s="3" t="s">
        <v>22963</v>
      </c>
      <c r="F1286" s="3" t="s">
        <v>22974</v>
      </c>
      <c r="G1286" s="3" t="s">
        <v>22975</v>
      </c>
      <c r="H1286" s="3" t="s">
        <v>22976</v>
      </c>
      <c r="I1286" s="3" t="s">
        <v>22977</v>
      </c>
      <c r="J1286" s="3" t="s">
        <v>22978</v>
      </c>
      <c r="K1286" s="3" t="s">
        <v>22979</v>
      </c>
      <c r="L1286" s="3" t="s">
        <v>22980</v>
      </c>
      <c r="M1286" s="3" t="s">
        <v>22981</v>
      </c>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row>
    <row r="1287" spans="1:77" ht="18">
      <c r="A1287" s="3" t="s">
        <v>7048</v>
      </c>
      <c r="B1287" s="3" t="s">
        <v>23435</v>
      </c>
      <c r="C1287" s="3" t="s">
        <v>22973</v>
      </c>
      <c r="D1287" s="3"/>
      <c r="E1287" s="3" t="s">
        <v>25075</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row>
    <row r="1288" spans="1:77" ht="18">
      <c r="A1288" s="3" t="s">
        <v>8403</v>
      </c>
      <c r="B1288" s="3" t="s">
        <v>26177</v>
      </c>
      <c r="C1288" s="3" t="s">
        <v>22973</v>
      </c>
      <c r="D1288" s="3" t="s">
        <v>60</v>
      </c>
      <c r="E1288" s="3" t="s">
        <v>26212</v>
      </c>
      <c r="F1288" s="3" t="s">
        <v>26213</v>
      </c>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row>
    <row r="1289" spans="1:77" ht="18">
      <c r="A1289" s="3" t="s">
        <v>1128</v>
      </c>
      <c r="B1289" s="3" t="s">
        <v>22945</v>
      </c>
      <c r="C1289" s="3" t="s">
        <v>22973</v>
      </c>
      <c r="D1289" s="3" t="s">
        <v>11316</v>
      </c>
      <c r="E1289" s="3" t="s">
        <v>26960</v>
      </c>
      <c r="F1289" s="3" t="s">
        <v>26961</v>
      </c>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row>
    <row r="1290" spans="1:77" ht="18">
      <c r="A1290" s="3" t="s">
        <v>10156</v>
      </c>
      <c r="B1290" s="3" t="s">
        <v>28075</v>
      </c>
      <c r="C1290" s="3" t="s">
        <v>22973</v>
      </c>
      <c r="D1290" s="3"/>
      <c r="E1290" s="3" t="s">
        <v>28277</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row>
    <row r="1291" spans="1:77" ht="18">
      <c r="A1291" s="3" t="s">
        <v>15883</v>
      </c>
      <c r="B1291" s="3" t="s">
        <v>31998</v>
      </c>
      <c r="C1291" s="3" t="s">
        <v>32049</v>
      </c>
      <c r="D1291" s="3" t="s">
        <v>32050</v>
      </c>
      <c r="E1291" s="3" t="s">
        <v>32051</v>
      </c>
      <c r="F1291" s="3" t="s">
        <v>32052</v>
      </c>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row>
    <row r="1292" spans="1:77" ht="18">
      <c r="A1292" s="3" t="s">
        <v>4417</v>
      </c>
      <c r="B1292" s="3" t="s">
        <v>22948</v>
      </c>
      <c r="C1292" s="3" t="s">
        <v>22949</v>
      </c>
      <c r="D1292" s="3" t="s">
        <v>22950</v>
      </c>
      <c r="E1292" s="3" t="s">
        <v>22951</v>
      </c>
      <c r="F1292" s="3" t="s">
        <v>22952</v>
      </c>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row>
    <row r="1293" spans="1:77" ht="18">
      <c r="A1293" s="3" t="s">
        <v>19866</v>
      </c>
      <c r="B1293" s="3" t="s">
        <v>36306</v>
      </c>
      <c r="C1293" s="3" t="s">
        <v>22949</v>
      </c>
      <c r="D1293" s="3" t="s">
        <v>319</v>
      </c>
      <c r="E1293" s="3" t="s">
        <v>36926</v>
      </c>
      <c r="F1293" s="3" t="s">
        <v>36927</v>
      </c>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row>
    <row r="1294" spans="1:77" ht="18">
      <c r="A1294" s="3" t="s">
        <v>20009</v>
      </c>
      <c r="B1294" s="3" t="s">
        <v>37030</v>
      </c>
      <c r="C1294" s="3" t="s">
        <v>22949</v>
      </c>
      <c r="D1294" s="3"/>
      <c r="E1294" s="3" t="s">
        <v>37039</v>
      </c>
      <c r="F1294" s="3" t="s">
        <v>37040</v>
      </c>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row>
    <row r="1295" spans="1:77" ht="18">
      <c r="A1295" s="3" t="s">
        <v>25076</v>
      </c>
      <c r="B1295" s="3" t="s">
        <v>23435</v>
      </c>
      <c r="C1295" s="3" t="s">
        <v>25077</v>
      </c>
      <c r="D1295" s="3"/>
      <c r="E1295" s="3" t="s">
        <v>25078</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row>
    <row r="1296" spans="1:77" ht="18">
      <c r="A1296" s="3" t="s">
        <v>17866</v>
      </c>
      <c r="B1296" s="3" t="s">
        <v>34945</v>
      </c>
      <c r="C1296" s="3" t="s">
        <v>25077</v>
      </c>
      <c r="D1296" s="3" t="s">
        <v>35230</v>
      </c>
      <c r="E1296" s="3" t="s">
        <v>27034</v>
      </c>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row>
    <row r="1297" spans="1:77" ht="18">
      <c r="A1297" s="3" t="s">
        <v>7328</v>
      </c>
      <c r="B1297" s="3" t="s">
        <v>25216</v>
      </c>
      <c r="C1297" s="3" t="s">
        <v>25315</v>
      </c>
      <c r="D1297" s="3"/>
      <c r="E1297" s="3" t="s">
        <v>25261</v>
      </c>
      <c r="F1297" s="3" t="s">
        <v>25262</v>
      </c>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row>
    <row r="1298" spans="1:77" ht="18">
      <c r="A1298" s="3" t="s">
        <v>1802</v>
      </c>
      <c r="B1298" s="3" t="s">
        <v>30270</v>
      </c>
      <c r="C1298" s="3" t="s">
        <v>25315</v>
      </c>
      <c r="D1298" s="3"/>
      <c r="E1298" s="3" t="s">
        <v>30763</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row>
    <row r="1299" spans="1:77" ht="18">
      <c r="A1299" s="3" t="s">
        <v>12593</v>
      </c>
      <c r="B1299" s="3" t="s">
        <v>30058</v>
      </c>
      <c r="C1299" s="3" t="s">
        <v>30059</v>
      </c>
      <c r="D1299" s="3" t="s">
        <v>3093</v>
      </c>
      <c r="E1299" s="3" t="s">
        <v>30060</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row>
    <row r="1300" spans="1:77" ht="18">
      <c r="A1300" s="3" t="s">
        <v>13671</v>
      </c>
      <c r="B1300" s="3" t="s">
        <v>30564</v>
      </c>
      <c r="C1300" s="3" t="s">
        <v>30059</v>
      </c>
      <c r="D1300" s="3"/>
      <c r="E1300" s="3" t="s">
        <v>30660</v>
      </c>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row>
    <row r="1301" spans="1:77" ht="18">
      <c r="A1301" s="3" t="s">
        <v>32987</v>
      </c>
      <c r="B1301" s="3" t="s">
        <v>32985</v>
      </c>
      <c r="C1301" s="3" t="s">
        <v>30059</v>
      </c>
      <c r="D1301" s="3"/>
      <c r="E1301" s="3" t="s">
        <v>1423</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row>
    <row r="1302" spans="1:77" ht="18">
      <c r="A1302" s="3" t="s">
        <v>38852</v>
      </c>
      <c r="B1302" s="3" t="s">
        <v>37993</v>
      </c>
      <c r="C1302" s="3" t="s">
        <v>30059</v>
      </c>
      <c r="D1302" s="3" t="s">
        <v>270</v>
      </c>
      <c r="E1302" s="3" t="s">
        <v>38853</v>
      </c>
      <c r="F1302" s="3" t="s">
        <v>38854</v>
      </c>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row>
    <row r="1303" spans="1:77" ht="18">
      <c r="A1303" s="3" t="s">
        <v>3878</v>
      </c>
      <c r="B1303" s="3" t="s">
        <v>22430</v>
      </c>
      <c r="C1303" s="3" t="s">
        <v>22438</v>
      </c>
      <c r="D1303" s="3"/>
      <c r="E1303" s="3" t="s">
        <v>22439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row>
    <row r="1304" spans="1:77" ht="18">
      <c r="A1304" s="3" t="s">
        <v>518</v>
      </c>
      <c r="B1304" s="3" t="s">
        <v>22945</v>
      </c>
      <c r="C1304" s="3" t="s">
        <v>22438</v>
      </c>
      <c r="D1304" s="3" t="s">
        <v>22946</v>
      </c>
      <c r="E1304" s="3" t="s">
        <v>22947</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row>
    <row r="1305" spans="1:77" ht="18">
      <c r="A1305" s="3" t="s">
        <v>9042</v>
      </c>
      <c r="B1305" s="3" t="s">
        <v>26505</v>
      </c>
      <c r="C1305" s="3" t="s">
        <v>22438</v>
      </c>
      <c r="D1305" s="3"/>
      <c r="E1305" s="3" t="s">
        <v>26837</v>
      </c>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row>
    <row r="1306" spans="1:77" ht="18">
      <c r="A1306" s="3" t="s">
        <v>28157</v>
      </c>
      <c r="B1306" s="3" t="s">
        <v>28113</v>
      </c>
      <c r="C1306" s="3" t="s">
        <v>22438</v>
      </c>
      <c r="D1306" s="3" t="s">
        <v>48</v>
      </c>
      <c r="E1306" s="3" t="s">
        <v>28158</v>
      </c>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row>
    <row r="1307" spans="1:77" ht="18">
      <c r="A1307" s="3" t="s">
        <v>19885</v>
      </c>
      <c r="B1307" s="3" t="s">
        <v>36306</v>
      </c>
      <c r="C1307" s="3" t="s">
        <v>22438</v>
      </c>
      <c r="D1307" s="3"/>
      <c r="E1307" s="3" t="s">
        <v>36943</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row>
    <row r="1308" spans="1:77" ht="18">
      <c r="A1308" s="3" t="s">
        <v>4411</v>
      </c>
      <c r="B1308" s="3" t="s">
        <v>22942</v>
      </c>
      <c r="C1308" s="3" t="s">
        <v>22943</v>
      </c>
      <c r="D1308" s="3"/>
      <c r="E1308" s="3" t="s">
        <v>22944</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row>
    <row r="1309" spans="1:77" ht="18">
      <c r="A1309" s="3" t="s">
        <v>8421</v>
      </c>
      <c r="B1309" s="3" t="s">
        <v>26177</v>
      </c>
      <c r="C1309" s="3" t="s">
        <v>26242</v>
      </c>
      <c r="D1309" s="3"/>
      <c r="E1309" s="3" t="s">
        <v>26243</v>
      </c>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row>
    <row r="1310" spans="1:77" ht="18">
      <c r="A1310" s="3" t="s">
        <v>15622</v>
      </c>
      <c r="B1310" s="3" t="s">
        <v>31774</v>
      </c>
      <c r="C1310" s="3" t="s">
        <v>26242</v>
      </c>
      <c r="D1310" s="3"/>
      <c r="E1310" s="3" t="s">
        <v>31782</v>
      </c>
      <c r="F1310" s="3" t="s">
        <v>31866</v>
      </c>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row>
    <row r="1311" spans="1:77" ht="18">
      <c r="A1311" s="3" t="s">
        <v>2096</v>
      </c>
      <c r="B1311" s="3" t="s">
        <v>30270</v>
      </c>
      <c r="C1311" s="3" t="s">
        <v>26242</v>
      </c>
      <c r="D1311" s="3" t="s">
        <v>32399</v>
      </c>
      <c r="E1311" s="3" t="s">
        <v>32400</v>
      </c>
      <c r="F1311" s="3" t="s">
        <v>32401</v>
      </c>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row>
    <row r="1312" spans="1:77" ht="18">
      <c r="A1312" s="3" t="s">
        <v>33756</v>
      </c>
      <c r="B1312" s="3" t="s">
        <v>33461</v>
      </c>
      <c r="C1312" s="3" t="s">
        <v>26242</v>
      </c>
      <c r="D1312" s="3"/>
      <c r="E1312" s="3" t="s">
        <v>33757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row>
    <row r="1313" spans="1:77" ht="18">
      <c r="A1313" s="3" t="s">
        <v>20093</v>
      </c>
      <c r="B1313" s="3" t="s">
        <v>37030</v>
      </c>
      <c r="C1313" s="3" t="s">
        <v>26242</v>
      </c>
      <c r="D1313" s="3"/>
      <c r="E1313" s="3" t="s">
        <v>37103</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row>
    <row r="1314" spans="1:77" ht="18">
      <c r="A1314" s="3" t="s">
        <v>11973</v>
      </c>
      <c r="B1314" s="3" t="s">
        <v>29357</v>
      </c>
      <c r="C1314" s="3" t="s">
        <v>29607</v>
      </c>
      <c r="D1314" s="3" t="s">
        <v>48</v>
      </c>
      <c r="E1314" s="3" t="s">
        <v>29608</v>
      </c>
      <c r="F1314" s="3" t="s">
        <v>29609</v>
      </c>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row>
    <row r="1315" spans="1:77" ht="18">
      <c r="A1315" s="3" t="s">
        <v>17101</v>
      </c>
      <c r="B1315" s="3" t="s">
        <v>32985</v>
      </c>
      <c r="C1315" s="3" t="s">
        <v>32988</v>
      </c>
      <c r="D1315" s="3"/>
      <c r="E1315" s="3" t="s">
        <v>1423</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row>
    <row r="1316" spans="1:77" ht="18">
      <c r="A1316" s="3" t="s">
        <v>30091</v>
      </c>
      <c r="B1316" s="3" t="s">
        <v>29986</v>
      </c>
      <c r="C1316" s="3" t="s">
        <v>30092</v>
      </c>
      <c r="D1316" s="3" t="s">
        <v>27050</v>
      </c>
      <c r="E1316" s="3" t="s">
        <v>30093</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row>
    <row r="1317" spans="1:77" ht="18">
      <c r="A1317" s="3" t="s">
        <v>34972</v>
      </c>
      <c r="B1317" s="3" t="s">
        <v>34945</v>
      </c>
      <c r="C1317" s="3" t="s">
        <v>30092</v>
      </c>
      <c r="D1317" s="3"/>
      <c r="E1317" s="3" t="s">
        <v>34973</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row>
    <row r="1318" spans="1:77" ht="18">
      <c r="A1318" s="3" t="s">
        <v>8511</v>
      </c>
      <c r="B1318" s="3" t="s">
        <v>26332</v>
      </c>
      <c r="C1318" s="3" t="s">
        <v>26344</v>
      </c>
      <c r="D1318" s="3"/>
      <c r="E1318" s="3" t="s">
        <v>26345</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row>
    <row r="1319" spans="1:77" ht="18">
      <c r="A1319" s="3" t="s">
        <v>8846</v>
      </c>
      <c r="B1319" s="3" t="s">
        <v>26505</v>
      </c>
      <c r="C1319" s="3" t="s">
        <v>26676</v>
      </c>
      <c r="D1319" s="3"/>
      <c r="E1319" s="3" t="s">
        <v>26677</v>
      </c>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row>
    <row r="1320" spans="1:77" ht="18">
      <c r="A1320" s="3" t="s">
        <v>8959</v>
      </c>
      <c r="B1320" s="3" t="s">
        <v>26505</v>
      </c>
      <c r="C1320" s="3" t="s">
        <v>26676</v>
      </c>
      <c r="D1320" s="3"/>
      <c r="E1320" s="3" t="s">
        <v>26762</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row>
    <row r="1321" spans="1:77" ht="18">
      <c r="A1321" s="3" t="s">
        <v>8682</v>
      </c>
      <c r="B1321" s="3" t="s">
        <v>26332</v>
      </c>
      <c r="C1321" s="3" t="s">
        <v>26502</v>
      </c>
      <c r="D1321" s="3"/>
      <c r="E1321" s="3" t="s">
        <v>26503</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row>
    <row r="1322" spans="1:77" ht="18">
      <c r="A1322" s="3" t="s">
        <v>4067</v>
      </c>
      <c r="B1322" s="3" t="s">
        <v>22513</v>
      </c>
      <c r="C1322" s="3" t="s">
        <v>22613</v>
      </c>
      <c r="D1322" s="3"/>
      <c r="E1322" s="3" t="s">
        <v>22614</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row>
    <row r="1323" spans="1:77" ht="18">
      <c r="A1323" s="3" t="s">
        <v>29351</v>
      </c>
      <c r="B1323" s="3" t="s">
        <v>27429</v>
      </c>
      <c r="C1323" s="3" t="s">
        <v>22613</v>
      </c>
      <c r="D1323" s="3"/>
      <c r="E1323" s="3" t="s">
        <v>29352</v>
      </c>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row>
    <row r="1324" spans="1:77" ht="18">
      <c r="A1324" s="3" t="s">
        <v>4107</v>
      </c>
      <c r="B1324" s="3" t="s">
        <v>22513</v>
      </c>
      <c r="C1324" s="3" t="s">
        <v>22662</v>
      </c>
      <c r="D1324" s="3"/>
      <c r="E1324" s="3" t="s">
        <v>22663</v>
      </c>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row>
    <row r="1325" spans="1:77" ht="18">
      <c r="A1325" s="3" t="s">
        <v>14732</v>
      </c>
      <c r="B1325" s="3" t="s">
        <v>30903</v>
      </c>
      <c r="C1325" s="3" t="s">
        <v>22662</v>
      </c>
      <c r="D1325" s="3"/>
      <c r="E1325" s="3" t="s">
        <v>31375</v>
      </c>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row>
    <row r="1326" spans="1:77" ht="18">
      <c r="A1326" s="3" t="s">
        <v>33745</v>
      </c>
      <c r="B1326" s="3" t="s">
        <v>33461</v>
      </c>
      <c r="C1326" s="3" t="s">
        <v>22662</v>
      </c>
      <c r="D1326" s="3" t="s">
        <v>33746</v>
      </c>
      <c r="E1326" s="3" t="s">
        <v>33747</v>
      </c>
      <c r="F1326" s="3" t="s">
        <v>33748</v>
      </c>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row>
    <row r="1327" spans="1:77" ht="18">
      <c r="A1327" s="3" t="s">
        <v>1413</v>
      </c>
      <c r="B1327" s="3" t="s">
        <v>27429</v>
      </c>
      <c r="C1327" s="3" t="s">
        <v>29082</v>
      </c>
      <c r="D1327" s="3" t="s">
        <v>29083</v>
      </c>
      <c r="E1327" s="3" t="s">
        <v>29084</v>
      </c>
      <c r="F1327" s="3" t="s">
        <v>29085</v>
      </c>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row>
    <row r="1328" spans="1:77" ht="18">
      <c r="A1328" s="3" t="s">
        <v>10090</v>
      </c>
      <c r="B1328" s="3" t="s">
        <v>28075</v>
      </c>
      <c r="C1328" s="3" t="s">
        <v>28201</v>
      </c>
      <c r="D1328" s="3" t="s">
        <v>28202</v>
      </c>
      <c r="E1328" s="3" t="s">
        <v>28203</v>
      </c>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row>
    <row r="1329" spans="1:77" ht="18">
      <c r="A1329" s="3" t="s">
        <v>33601</v>
      </c>
      <c r="B1329" s="3" t="s">
        <v>33461</v>
      </c>
      <c r="C1329" s="3" t="s">
        <v>28201</v>
      </c>
      <c r="D1329" s="3" t="s">
        <v>33602</v>
      </c>
      <c r="E1329" s="3" t="s">
        <v>33603</v>
      </c>
      <c r="F1329" s="3" t="s">
        <v>33604</v>
      </c>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row>
    <row r="1330" spans="1:77" ht="18">
      <c r="A1330" s="3" t="s">
        <v>35207</v>
      </c>
      <c r="B1330" s="3" t="s">
        <v>34945</v>
      </c>
      <c r="C1330" s="3" t="s">
        <v>28201</v>
      </c>
      <c r="D1330" s="3"/>
      <c r="E1330" s="3" t="s">
        <v>35208</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row>
    <row r="1331" spans="1:77" ht="18">
      <c r="A1331" s="3" t="s">
        <v>12632</v>
      </c>
      <c r="B1331" s="3" t="s">
        <v>30022</v>
      </c>
      <c r="C1331" s="3" t="s">
        <v>30079</v>
      </c>
      <c r="D1331" s="3" t="s">
        <v>30080</v>
      </c>
      <c r="E1331" s="3" t="s">
        <v>30081</v>
      </c>
      <c r="F1331" s="3" t="s">
        <v>30082</v>
      </c>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row>
    <row r="1332" spans="1:77" ht="18">
      <c r="A1332" s="3" t="s">
        <v>14592</v>
      </c>
      <c r="B1332" s="3" t="s">
        <v>30903</v>
      </c>
      <c r="C1332" s="3" t="s">
        <v>30079</v>
      </c>
      <c r="D1332" s="3"/>
      <c r="E1332" s="3" t="s">
        <v>31285</v>
      </c>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row>
    <row r="1333" spans="1:77" ht="18">
      <c r="A1333" s="3" t="s">
        <v>15530</v>
      </c>
      <c r="B1333" s="3" t="s">
        <v>31774</v>
      </c>
      <c r="C1333" s="3" t="s">
        <v>31825</v>
      </c>
      <c r="D1333" s="3" t="s">
        <v>26006</v>
      </c>
      <c r="E1333" s="3" t="s">
        <v>28326</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row>
    <row r="1334" spans="1:77" ht="18">
      <c r="A1334" s="3" t="s">
        <v>33749</v>
      </c>
      <c r="B1334" s="3" t="s">
        <v>33461</v>
      </c>
      <c r="C1334" s="3" t="s">
        <v>31825</v>
      </c>
      <c r="D1334" s="3"/>
      <c r="E1334" s="3" t="s">
        <v>33750</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row>
    <row r="1335" spans="1:77" ht="18">
      <c r="A1335" s="3" t="s">
        <v>12606</v>
      </c>
      <c r="B1335" s="3" t="s">
        <v>30061</v>
      </c>
      <c r="C1335" s="3" t="s">
        <v>30067</v>
      </c>
      <c r="D1335" s="3" t="s">
        <v>26006</v>
      </c>
      <c r="E1335" s="3" t="s">
        <v>28326</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row>
    <row r="1336" spans="1:77" ht="18">
      <c r="A1336" s="3" t="s">
        <v>35047</v>
      </c>
      <c r="B1336" s="3" t="s">
        <v>34945</v>
      </c>
      <c r="C1336" s="3" t="s">
        <v>30067</v>
      </c>
      <c r="D1336" s="3"/>
      <c r="E1336" s="3" t="s">
        <v>35048</v>
      </c>
      <c r="F1336" s="3" t="s">
        <v>35049</v>
      </c>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row>
    <row r="1337" spans="1:77" ht="18">
      <c r="A1337" s="3" t="s">
        <v>4528</v>
      </c>
      <c r="B1337" s="3" t="s">
        <v>23030</v>
      </c>
      <c r="C1337" s="3" t="s">
        <v>23048</v>
      </c>
      <c r="D1337" s="3" t="s">
        <v>157</v>
      </c>
      <c r="E1337" s="3" t="s">
        <v>23049</v>
      </c>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row>
    <row r="1338" spans="1:77" ht="18">
      <c r="A1338" s="3" t="s">
        <v>7045</v>
      </c>
      <c r="B1338" s="3" t="s">
        <v>23435</v>
      </c>
      <c r="C1338" s="3" t="s">
        <v>23048</v>
      </c>
      <c r="D1338" s="3"/>
      <c r="E1338" s="3" t="s">
        <v>25074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row>
    <row r="1339" spans="1:77" ht="18">
      <c r="A1339" s="3" t="s">
        <v>1454</v>
      </c>
      <c r="B1339" s="3" t="s">
        <v>27429</v>
      </c>
      <c r="C1339" s="3" t="s">
        <v>23048</v>
      </c>
      <c r="D1339" s="3"/>
      <c r="E1339" s="3" t="s">
        <v>29249</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row>
    <row r="1340" spans="1:77" ht="18">
      <c r="A1340" s="3" t="s">
        <v>15854</v>
      </c>
      <c r="B1340" s="3" t="s">
        <v>31998</v>
      </c>
      <c r="C1340" s="3" t="s">
        <v>23048</v>
      </c>
      <c r="D1340" s="3"/>
      <c r="E1340" s="3" t="s">
        <v>32027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row>
    <row r="1341" spans="1:77" ht="18">
      <c r="A1341" s="3" t="s">
        <v>33730</v>
      </c>
      <c r="B1341" s="3" t="s">
        <v>33461</v>
      </c>
      <c r="C1341" s="3" t="s">
        <v>23048</v>
      </c>
      <c r="D1341" s="3"/>
      <c r="E1341" s="3" t="s">
        <v>33731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row>
    <row r="1342" spans="1:77" ht="18">
      <c r="A1342" s="3" t="s">
        <v>35110</v>
      </c>
      <c r="B1342" s="3" t="s">
        <v>34945</v>
      </c>
      <c r="C1342" s="3" t="s">
        <v>23048</v>
      </c>
      <c r="D1342" s="3" t="s">
        <v>270</v>
      </c>
      <c r="E1342" s="3" t="s">
        <v>6636</v>
      </c>
      <c r="F1342" s="3" t="s">
        <v>35111</v>
      </c>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row>
    <row r="1343" spans="1:77" ht="18">
      <c r="A1343" s="3" t="s">
        <v>30259</v>
      </c>
      <c r="B1343" s="3" t="s">
        <v>30145</v>
      </c>
      <c r="C1343" s="3" t="s">
        <v>30260</v>
      </c>
      <c r="D1343" s="3"/>
      <c r="E1343" s="3" t="s">
        <v>30216</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row>
    <row r="1344" spans="1:77" ht="18">
      <c r="A1344" s="3" t="s">
        <v>39524</v>
      </c>
      <c r="B1344" s="3" t="s">
        <v>39495</v>
      </c>
      <c r="C1344" s="3" t="s">
        <v>30260</v>
      </c>
      <c r="D1344" s="3" t="s">
        <v>25485</v>
      </c>
      <c r="E1344" s="3" t="s">
        <v>9574</v>
      </c>
      <c r="F1344" s="3" t="s">
        <v>39525</v>
      </c>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row>
    <row r="1345" spans="1:77" ht="18">
      <c r="A1345" s="3" t="s">
        <v>4178</v>
      </c>
      <c r="B1345" s="3" t="s">
        <v>22513</v>
      </c>
      <c r="C1345" s="3" t="s">
        <v>22730</v>
      </c>
      <c r="D1345" s="3"/>
      <c r="E1345" s="3" t="s">
        <v>6111</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row>
    <row r="1346" spans="1:77" ht="18">
      <c r="A1346" s="3" t="s">
        <v>9243</v>
      </c>
      <c r="B1346" s="3" t="s">
        <v>27020</v>
      </c>
      <c r="C1346" s="3" t="s">
        <v>22730</v>
      </c>
      <c r="D1346" s="3" t="s">
        <v>6891</v>
      </c>
      <c r="E1346" s="3" t="s">
        <v>27021</v>
      </c>
      <c r="F1346" s="3" t="s">
        <v>27022</v>
      </c>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row>
    <row r="1347" spans="1:77" ht="18">
      <c r="A1347" s="3" t="s">
        <v>10250</v>
      </c>
      <c r="B1347" s="3" t="s">
        <v>28075</v>
      </c>
      <c r="C1347" s="3" t="s">
        <v>22730</v>
      </c>
      <c r="D1347" s="3" t="s">
        <v>26006</v>
      </c>
      <c r="E1347" s="3" t="s">
        <v>28326</v>
      </c>
      <c r="F1347" s="3" t="s">
        <v>28327</v>
      </c>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row>
    <row r="1348" spans="1:77" ht="18">
      <c r="A1348" s="3" t="s">
        <v>33697</v>
      </c>
      <c r="B1348" s="3" t="s">
        <v>33461</v>
      </c>
      <c r="C1348" s="3" t="s">
        <v>22730</v>
      </c>
      <c r="D1348" s="3"/>
      <c r="E1348" s="3" t="s">
        <v>33698</v>
      </c>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row>
    <row r="1349" spans="1:77" ht="18">
      <c r="A1349" s="3" t="s">
        <v>10278</v>
      </c>
      <c r="B1349" s="3" t="s">
        <v>28075</v>
      </c>
      <c r="C1349" s="3" t="s">
        <v>28350</v>
      </c>
      <c r="D1349" s="3"/>
      <c r="E1349" s="3" t="s">
        <v>28351</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row>
    <row r="1350" spans="1:77" ht="18">
      <c r="A1350" s="3" t="s">
        <v>416</v>
      </c>
      <c r="B1350" s="3" t="s">
        <v>21921</v>
      </c>
      <c r="C1350" s="3" t="s">
        <v>22226</v>
      </c>
      <c r="D1350" s="3" t="s">
        <v>270</v>
      </c>
      <c r="E1350" s="3" t="s">
        <v>9325</v>
      </c>
      <c r="F1350" s="3" t="s">
        <v>22227</v>
      </c>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row>
    <row r="1351" spans="1:77" ht="18">
      <c r="A1351" s="3" t="s">
        <v>12580</v>
      </c>
      <c r="B1351" s="3" t="s">
        <v>29986</v>
      </c>
      <c r="C1351" s="3" t="s">
        <v>22226</v>
      </c>
      <c r="D1351" s="3" t="s">
        <v>30044</v>
      </c>
      <c r="E1351" s="3" t="s">
        <v>30045</v>
      </c>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row>
    <row r="1352" spans="1:77" ht="18">
      <c r="A1352" s="3" t="s">
        <v>12733</v>
      </c>
      <c r="B1352" s="3" t="s">
        <v>30145</v>
      </c>
      <c r="C1352" s="3" t="s">
        <v>22226</v>
      </c>
      <c r="D1352" s="3"/>
      <c r="E1352" s="3" t="s">
        <v>30182</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row>
    <row r="1353" spans="1:77" ht="18">
      <c r="A1353" s="3" t="s">
        <v>35112</v>
      </c>
      <c r="B1353" s="3" t="s">
        <v>34945</v>
      </c>
      <c r="C1353" s="3" t="s">
        <v>22226</v>
      </c>
      <c r="D1353" s="3"/>
      <c r="E1353" s="3" t="s">
        <v>35113</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row>
    <row r="1354" spans="1:77" ht="18">
      <c r="A1354" s="3" t="s">
        <v>39522</v>
      </c>
      <c r="B1354" s="3" t="s">
        <v>39495</v>
      </c>
      <c r="C1354" s="3" t="s">
        <v>22226</v>
      </c>
      <c r="D1354" s="3" t="s">
        <v>25485</v>
      </c>
      <c r="E1354" s="3" t="s">
        <v>9574</v>
      </c>
      <c r="F1354" s="3" t="s">
        <v>39523</v>
      </c>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row>
    <row r="1355" spans="1:77" ht="18">
      <c r="A1355" s="3" t="s">
        <v>31635</v>
      </c>
      <c r="B1355" s="3" t="s">
        <v>30270</v>
      </c>
      <c r="C1355" s="3" t="s">
        <v>31636</v>
      </c>
      <c r="D1355" s="3"/>
      <c r="E1355" s="3" t="s">
        <v>31637</v>
      </c>
      <c r="F1355" s="3" t="s">
        <v>31638</v>
      </c>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row>
    <row r="1356" spans="1:77" ht="18">
      <c r="A1356" s="3" t="s">
        <v>7041</v>
      </c>
      <c r="B1356" s="3" t="s">
        <v>23435</v>
      </c>
      <c r="C1356" s="3" t="s">
        <v>25072</v>
      </c>
      <c r="D1356" s="3"/>
      <c r="E1356" s="3" t="s">
        <v>25073</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row>
    <row r="1357" spans="1:77" ht="18">
      <c r="A1357" s="3" t="s">
        <v>9001</v>
      </c>
      <c r="B1357" s="3" t="s">
        <v>26505</v>
      </c>
      <c r="C1357" s="3" t="s">
        <v>25072</v>
      </c>
      <c r="D1357" s="3"/>
      <c r="E1357" s="3" t="s">
        <v>26796</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row>
    <row r="1358" spans="1:77" ht="18">
      <c r="A1358" s="3" t="s">
        <v>17379</v>
      </c>
      <c r="B1358" s="3" t="s">
        <v>33461</v>
      </c>
      <c r="C1358" s="3" t="s">
        <v>25072</v>
      </c>
      <c r="D1358" s="3"/>
      <c r="E1358" s="3" t="s">
        <v>33660</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row>
    <row r="1359" spans="1:77" ht="18">
      <c r="A1359" s="3" t="s">
        <v>39521</v>
      </c>
      <c r="B1359" s="3" t="s">
        <v>39495</v>
      </c>
      <c r="C1359" s="3" t="s">
        <v>25072</v>
      </c>
      <c r="D1359" s="3" t="s">
        <v>25485</v>
      </c>
      <c r="E1359" s="3" t="s">
        <v>9574</v>
      </c>
      <c r="F1359" s="3" t="s">
        <v>39520</v>
      </c>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row>
    <row r="1360" spans="1:77" ht="18">
      <c r="A1360" s="3" t="s">
        <v>35059</v>
      </c>
      <c r="B1360" s="3" t="s">
        <v>34945</v>
      </c>
      <c r="C1360" s="3" t="s">
        <v>35060</v>
      </c>
      <c r="D1360" s="3" t="s">
        <v>2778</v>
      </c>
      <c r="E1360" s="3" t="s">
        <v>35061</v>
      </c>
      <c r="F1360" s="3" t="s">
        <v>35062</v>
      </c>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row>
    <row r="1361" spans="1:77" ht="18">
      <c r="A1361" s="3" t="s">
        <v>7037</v>
      </c>
      <c r="B1361" s="3" t="s">
        <v>23435</v>
      </c>
      <c r="C1361" s="3" t="s">
        <v>25067</v>
      </c>
      <c r="D1361" s="3"/>
      <c r="E1361" s="3" t="s">
        <v>25068</v>
      </c>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row>
    <row r="1362" spans="1:77" ht="18">
      <c r="A1362" s="3" t="s">
        <v>31792</v>
      </c>
      <c r="B1362" s="3" t="s">
        <v>30210</v>
      </c>
      <c r="C1362" s="3" t="s">
        <v>25067</v>
      </c>
      <c r="D1362" s="3" t="s">
        <v>29197</v>
      </c>
      <c r="E1362" s="3" t="s">
        <v>30823</v>
      </c>
      <c r="F1362" s="3" t="s">
        <v>31793</v>
      </c>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row>
    <row r="1363" spans="1:77" ht="18">
      <c r="A1363" s="3" t="s">
        <v>15831</v>
      </c>
      <c r="B1363" s="3" t="s">
        <v>31998</v>
      </c>
      <c r="C1363" s="3" t="s">
        <v>25067</v>
      </c>
      <c r="D1363" s="3"/>
      <c r="E1363" s="3" t="s">
        <v>32011</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row>
    <row r="1364" spans="1:77" ht="18">
      <c r="A1364" s="3" t="s">
        <v>39518</v>
      </c>
      <c r="B1364" s="3" t="s">
        <v>39495</v>
      </c>
      <c r="C1364" s="3" t="s">
        <v>25067</v>
      </c>
      <c r="D1364" s="3" t="s">
        <v>25485</v>
      </c>
      <c r="E1364" s="3" t="s">
        <v>39519</v>
      </c>
      <c r="F1364" s="3" t="s">
        <v>39520</v>
      </c>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row>
    <row r="1365" spans="1:77" ht="18">
      <c r="A1365" s="3" t="s">
        <v>19858</v>
      </c>
      <c r="B1365" s="3" t="s">
        <v>36306</v>
      </c>
      <c r="C1365" s="3" t="s">
        <v>36918</v>
      </c>
      <c r="D1365" s="3" t="s">
        <v>36919</v>
      </c>
      <c r="E1365" s="3" t="s">
        <v>36920</v>
      </c>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row>
    <row r="1366" spans="1:77" ht="18">
      <c r="A1366" s="3" t="s">
        <v>39509</v>
      </c>
      <c r="B1366" s="3" t="s">
        <v>39495</v>
      </c>
      <c r="C1366" s="3" t="s">
        <v>39510</v>
      </c>
      <c r="D1366" s="3" t="s">
        <v>25485</v>
      </c>
      <c r="E1366" s="3" t="s">
        <v>39511</v>
      </c>
      <c r="F1366" s="3" t="s">
        <v>39512</v>
      </c>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row>
    <row r="1367" spans="1:77" ht="18">
      <c r="A1367" s="3" t="s">
        <v>8881</v>
      </c>
      <c r="B1367" s="3" t="s">
        <v>26505</v>
      </c>
      <c r="C1367" s="3" t="s">
        <v>26701</v>
      </c>
      <c r="D1367" s="3"/>
      <c r="E1367" s="3" t="s">
        <v>26702</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row>
    <row r="1368" spans="1:77" ht="18">
      <c r="A1368" s="3" t="s">
        <v>33640</v>
      </c>
      <c r="B1368" s="3" t="s">
        <v>33461</v>
      </c>
      <c r="C1368" s="3" t="s">
        <v>33641</v>
      </c>
      <c r="D1368" s="3"/>
      <c r="E1368" s="3" t="s">
        <v>33642</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row>
    <row r="1369" spans="1:77" ht="18">
      <c r="A1369" s="3" t="s">
        <v>34803</v>
      </c>
      <c r="B1369" s="3" t="s">
        <v>33988</v>
      </c>
      <c r="C1369" s="3" t="s">
        <v>34804</v>
      </c>
      <c r="D1369" s="3" t="s">
        <v>29595</v>
      </c>
      <c r="E1369" s="3" t="s">
        <v>34805</v>
      </c>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row>
    <row r="1370" spans="1:77" ht="18">
      <c r="A1370" s="3" t="s">
        <v>15653</v>
      </c>
      <c r="B1370" s="3" t="s">
        <v>31873</v>
      </c>
      <c r="C1370" s="3" t="s">
        <v>31885</v>
      </c>
      <c r="D1370" s="3" t="s">
        <v>31875</v>
      </c>
      <c r="E1370" s="3" t="s">
        <v>31886</v>
      </c>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row>
    <row r="1371" spans="1:77" ht="18">
      <c r="A1371" s="3" t="s">
        <v>7104</v>
      </c>
      <c r="B1371" s="3" t="s">
        <v>25110</v>
      </c>
      <c r="C1371" s="3" t="s">
        <v>25111</v>
      </c>
      <c r="D1371" s="3" t="s">
        <v>38</v>
      </c>
      <c r="E1371" s="3" t="s">
        <v>23341</v>
      </c>
      <c r="F1371" s="3" t="s">
        <v>25112</v>
      </c>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row>
    <row r="1372" spans="1:77" ht="18">
      <c r="A1372" s="3" t="s">
        <v>14459</v>
      </c>
      <c r="B1372" s="3" t="s">
        <v>30903</v>
      </c>
      <c r="C1372" s="3" t="s">
        <v>31204</v>
      </c>
      <c r="D1372" s="3"/>
      <c r="E1372" s="3" t="s">
        <v>31205</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row>
    <row r="1373" spans="1:77" ht="18">
      <c r="A1373" s="3" t="s">
        <v>15378</v>
      </c>
      <c r="B1373" s="3" t="s">
        <v>31669</v>
      </c>
      <c r="C1373" s="3" t="s">
        <v>31204</v>
      </c>
      <c r="D1373" s="3"/>
      <c r="E1373" s="3" t="s">
        <v>25253</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row>
    <row r="1374" spans="1:77" ht="18">
      <c r="A1374" s="3" t="s">
        <v>39578</v>
      </c>
      <c r="B1374" s="3" t="s">
        <v>39563</v>
      </c>
      <c r="C1374" s="3" t="s">
        <v>31204</v>
      </c>
      <c r="D1374" s="3"/>
      <c r="E1374" s="3" t="s">
        <v>39579</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row>
    <row r="1375" spans="1:77" ht="18">
      <c r="A1375" s="3" t="s">
        <v>25063</v>
      </c>
      <c r="B1375" s="3" t="s">
        <v>24862</v>
      </c>
      <c r="C1375" s="3" t="s">
        <v>25064</v>
      </c>
      <c r="D1375" s="3" t="s">
        <v>22</v>
      </c>
      <c r="E1375" s="3" t="s">
        <v>25065</v>
      </c>
      <c r="F1375" s="3" t="s">
        <v>25066</v>
      </c>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row>
    <row r="1376" spans="1:77" ht="18">
      <c r="A1376" s="3" t="s">
        <v>15516</v>
      </c>
      <c r="B1376" s="3" t="s">
        <v>31774</v>
      </c>
      <c r="C1376" s="3" t="s">
        <v>25064</v>
      </c>
      <c r="D1376" s="3" t="s">
        <v>26006</v>
      </c>
      <c r="E1376" s="3" t="s">
        <v>30062</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row>
    <row r="1377" spans="1:77" ht="18">
      <c r="A1377" s="3" t="s">
        <v>10136</v>
      </c>
      <c r="B1377" s="3" t="s">
        <v>28092</v>
      </c>
      <c r="C1377" s="3" t="s">
        <v>28251</v>
      </c>
      <c r="D1377" s="3"/>
      <c r="E1377" s="3" t="s">
        <v>28252</v>
      </c>
      <c r="F1377" s="3" t="s">
        <v>28253</v>
      </c>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row>
    <row r="1378" spans="1:77" ht="18">
      <c r="A1378" s="3" t="s">
        <v>12595</v>
      </c>
      <c r="B1378" s="3" t="s">
        <v>30061</v>
      </c>
      <c r="C1378" s="3" t="s">
        <v>28251</v>
      </c>
      <c r="D1378" s="3" t="s">
        <v>26006</v>
      </c>
      <c r="E1378" s="3" t="s">
        <v>30062</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row>
    <row r="1379" spans="1:77" ht="18">
      <c r="A1379" s="3" t="s">
        <v>12548</v>
      </c>
      <c r="B1379" s="3" t="s">
        <v>29986</v>
      </c>
      <c r="C1379" s="3" t="s">
        <v>30025</v>
      </c>
      <c r="D1379" s="3" t="s">
        <v>1855</v>
      </c>
      <c r="E1379" s="3" t="s">
        <v>30026</v>
      </c>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row>
    <row r="1380" spans="1:77" ht="18">
      <c r="A1380" s="3" t="s">
        <v>14274</v>
      </c>
      <c r="B1380" s="3" t="s">
        <v>30903</v>
      </c>
      <c r="C1380" s="3" t="s">
        <v>30025</v>
      </c>
      <c r="D1380" s="3"/>
      <c r="E1380" s="3" t="s">
        <v>25515</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row>
    <row r="1381" spans="1:77" ht="18">
      <c r="A1381" s="3" t="s">
        <v>17479</v>
      </c>
      <c r="B1381" s="3" t="s">
        <v>33814</v>
      </c>
      <c r="C1381" s="3" t="s">
        <v>33892</v>
      </c>
      <c r="D1381" s="3"/>
      <c r="E1381" s="3" t="s">
        <v>33893</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row>
    <row r="1382" spans="1:77" ht="18">
      <c r="A1382" s="3" t="s">
        <v>10221</v>
      </c>
      <c r="B1382" s="3" t="s">
        <v>28075</v>
      </c>
      <c r="C1382" s="3" t="s">
        <v>28314</v>
      </c>
      <c r="D1382" s="3" t="s">
        <v>26006</v>
      </c>
      <c r="E1382" s="3" t="s">
        <v>28315</v>
      </c>
      <c r="F1382" s="3" t="s">
        <v>28316</v>
      </c>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row>
    <row r="1383" spans="1:77" ht="18">
      <c r="A1383" s="3" t="s">
        <v>12562</v>
      </c>
      <c r="B1383" s="3" t="s">
        <v>29986</v>
      </c>
      <c r="C1383" s="3" t="s">
        <v>28314</v>
      </c>
      <c r="D1383" s="3" t="s">
        <v>3216</v>
      </c>
      <c r="E1383" s="3" t="s">
        <v>30032</v>
      </c>
      <c r="F1383" s="3" t="s">
        <v>30033</v>
      </c>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row>
    <row r="1384" spans="1:77" ht="18">
      <c r="A1384" s="3" t="s">
        <v>8655</v>
      </c>
      <c r="B1384" s="3" t="s">
        <v>26332</v>
      </c>
      <c r="C1384" s="3" t="s">
        <v>26480</v>
      </c>
      <c r="D1384" s="3"/>
      <c r="E1384" s="3" t="s">
        <v>26481</v>
      </c>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row>
    <row r="1385" spans="1:77" ht="18">
      <c r="A1385" s="3" t="s">
        <v>19857</v>
      </c>
      <c r="B1385" s="3" t="s">
        <v>36306</v>
      </c>
      <c r="C1385" s="3" t="s">
        <v>36917</v>
      </c>
      <c r="D1385" s="3"/>
      <c r="E1385" s="3" t="s">
        <v>36748</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row>
    <row r="1386" spans="1:77" ht="18">
      <c r="A1386" s="3" t="s">
        <v>39506</v>
      </c>
      <c r="B1386" s="3" t="s">
        <v>39495</v>
      </c>
      <c r="C1386" s="3" t="s">
        <v>36917</v>
      </c>
      <c r="D1386" s="3" t="s">
        <v>9573</v>
      </c>
      <c r="E1386" s="3" t="s">
        <v>39507</v>
      </c>
      <c r="F1386" s="3" t="s">
        <v>39508</v>
      </c>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row>
    <row r="1387" spans="1:77" ht="18">
      <c r="A1387" s="3" t="s">
        <v>929</v>
      </c>
      <c r="B1387" s="3" t="s">
        <v>22767</v>
      </c>
      <c r="C1387" s="3" t="s">
        <v>25660</v>
      </c>
      <c r="D1387" s="3" t="s">
        <v>219</v>
      </c>
      <c r="E1387" s="3" t="s">
        <v>25661</v>
      </c>
      <c r="F1387" s="3" t="s">
        <v>22793</v>
      </c>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row>
    <row r="1388" spans="1:77" ht="18">
      <c r="A1388" s="3" t="s">
        <v>1071</v>
      </c>
      <c r="B1388" s="3" t="s">
        <v>22767</v>
      </c>
      <c r="C1388" s="3" t="s">
        <v>25660</v>
      </c>
      <c r="D1388" s="3" t="s">
        <v>219</v>
      </c>
      <c r="E1388" s="3" t="s">
        <v>26618</v>
      </c>
      <c r="F1388" s="3" t="s">
        <v>26619</v>
      </c>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row>
    <row r="1389" spans="1:77" ht="18">
      <c r="A1389" s="3" t="s">
        <v>2892</v>
      </c>
      <c r="B1389" s="3" t="s">
        <v>36454</v>
      </c>
      <c r="C1389" s="3" t="s">
        <v>25660</v>
      </c>
      <c r="D1389" s="3"/>
      <c r="E1389" s="3" t="s">
        <v>36956</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row>
    <row r="1390" spans="1:77" ht="18">
      <c r="A1390" s="3" t="s">
        <v>8704</v>
      </c>
      <c r="B1390" s="3" t="s">
        <v>26527</v>
      </c>
      <c r="C1390" s="3" t="s">
        <v>26528</v>
      </c>
      <c r="D1390" s="3" t="s">
        <v>5395</v>
      </c>
      <c r="E1390" s="3" t="s">
        <v>26529</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row>
    <row r="1391" spans="1:77" ht="18">
      <c r="A1391" s="3" t="s">
        <v>19873</v>
      </c>
      <c r="B1391" s="3" t="s">
        <v>36306</v>
      </c>
      <c r="C1391" s="3" t="s">
        <v>26528</v>
      </c>
      <c r="D1391" s="3" t="s">
        <v>3093</v>
      </c>
      <c r="E1391" s="3" t="s">
        <v>36932</v>
      </c>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row>
    <row r="1392" spans="1:77" ht="18">
      <c r="A1392" s="3" t="s">
        <v>37613</v>
      </c>
      <c r="B1392" s="3" t="s">
        <v>37108</v>
      </c>
      <c r="C1392" s="3" t="s">
        <v>26528</v>
      </c>
      <c r="D1392" s="3" t="s">
        <v>38</v>
      </c>
      <c r="E1392" s="3" t="s">
        <v>22765</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row>
    <row r="1393" spans="1:77" ht="18">
      <c r="A1393" s="3" t="s">
        <v>37629</v>
      </c>
      <c r="B1393" s="3" t="s">
        <v>37108</v>
      </c>
      <c r="C1393" s="3" t="s">
        <v>26528</v>
      </c>
      <c r="D1393" s="3" t="s">
        <v>219</v>
      </c>
      <c r="E1393" s="3" t="s">
        <v>37630</v>
      </c>
      <c r="F1393" s="3" t="s">
        <v>37631</v>
      </c>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row>
    <row r="1394" spans="1:77" ht="18">
      <c r="A1394" s="3" t="s">
        <v>4518</v>
      </c>
      <c r="B1394" s="3" t="s">
        <v>22985</v>
      </c>
      <c r="C1394" s="3" t="s">
        <v>23036</v>
      </c>
      <c r="D1394" s="3"/>
      <c r="E1394" s="3" t="s">
        <v>23037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row>
    <row r="1395" spans="1:77" ht="18">
      <c r="A1395" s="3" t="s">
        <v>15764</v>
      </c>
      <c r="B1395" s="3" t="s">
        <v>31873</v>
      </c>
      <c r="C1395" s="3" t="s">
        <v>23036</v>
      </c>
      <c r="D1395" s="3"/>
      <c r="E1395" s="3" t="s">
        <v>31959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row>
    <row r="1396" spans="1:77" ht="18">
      <c r="A1396" s="3" t="s">
        <v>33926</v>
      </c>
      <c r="B1396" s="3" t="s">
        <v>33814</v>
      </c>
      <c r="C1396" s="3" t="s">
        <v>23036</v>
      </c>
      <c r="D1396" s="3"/>
      <c r="E1396" s="3" t="s">
        <v>33927</v>
      </c>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row>
    <row r="1397" spans="1:77" ht="18">
      <c r="A1397" s="3" t="s">
        <v>34883</v>
      </c>
      <c r="B1397" s="3" t="s">
        <v>34884</v>
      </c>
      <c r="C1397" s="3" t="s">
        <v>23036</v>
      </c>
      <c r="D1397" s="3" t="s">
        <v>38</v>
      </c>
      <c r="E1397" s="3" t="s">
        <v>23341</v>
      </c>
      <c r="F1397" s="3" t="s">
        <v>25112</v>
      </c>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row>
    <row r="1398" spans="1:77" ht="18">
      <c r="A1398" s="3" t="s">
        <v>34990</v>
      </c>
      <c r="B1398" s="3" t="s">
        <v>34945</v>
      </c>
      <c r="C1398" s="3" t="s">
        <v>23036</v>
      </c>
      <c r="D1398" s="3"/>
      <c r="E1398" s="3" t="s">
        <v>34991</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row>
    <row r="1399" spans="1:77" ht="18">
      <c r="A1399" s="3" t="s">
        <v>39504</v>
      </c>
      <c r="B1399" s="3" t="s">
        <v>39495</v>
      </c>
      <c r="C1399" s="3" t="s">
        <v>23036</v>
      </c>
      <c r="D1399" s="3" t="s">
        <v>25485</v>
      </c>
      <c r="E1399" s="3" t="s">
        <v>9574</v>
      </c>
      <c r="F1399" s="3" t="s">
        <v>39505</v>
      </c>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row>
    <row r="1400" spans="1:77" ht="18">
      <c r="A1400" s="3" t="s">
        <v>15335</v>
      </c>
      <c r="B1400" s="3" t="s">
        <v>31669</v>
      </c>
      <c r="C1400" s="3" t="s">
        <v>31707</v>
      </c>
      <c r="D1400" s="3"/>
      <c r="E1400" s="3" t="s">
        <v>31708</v>
      </c>
      <c r="F1400" s="3" t="s">
        <v>31709</v>
      </c>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row>
    <row r="1401" spans="1:77" ht="18">
      <c r="A1401" s="3" t="s">
        <v>33540</v>
      </c>
      <c r="B1401" s="3" t="s">
        <v>33461</v>
      </c>
      <c r="C1401" s="3" t="s">
        <v>33541</v>
      </c>
      <c r="D1401" s="3"/>
      <c r="E1401" s="3" t="s">
        <v>33542</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row>
    <row r="1402" spans="1:77" ht="18">
      <c r="A1402" s="3" t="s">
        <v>1096</v>
      </c>
      <c r="B1402" s="3" t="s">
        <v>22767</v>
      </c>
      <c r="C1402" s="3" t="s">
        <v>26765</v>
      </c>
      <c r="D1402" s="3"/>
      <c r="E1402" s="3" t="s">
        <v>26766</v>
      </c>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row>
    <row r="1403" spans="1:77" ht="18">
      <c r="A1403" s="3" t="s">
        <v>19848</v>
      </c>
      <c r="B1403" s="3" t="s">
        <v>36306</v>
      </c>
      <c r="C1403" s="3" t="s">
        <v>26765</v>
      </c>
      <c r="D1403" s="3"/>
      <c r="E1403" s="3" t="s">
        <v>36911</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row>
    <row r="1404" spans="1:77" ht="18">
      <c r="A1404" s="3" t="s">
        <v>37670</v>
      </c>
      <c r="B1404" s="3" t="s">
        <v>37116</v>
      </c>
      <c r="C1404" s="3" t="s">
        <v>26765</v>
      </c>
      <c r="D1404" s="3" t="s">
        <v>270</v>
      </c>
      <c r="E1404" s="3" t="s">
        <v>37671</v>
      </c>
      <c r="F1404" s="3" t="s">
        <v>37672</v>
      </c>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row>
    <row r="1405" spans="1:77" ht="18">
      <c r="A1405" s="3" t="s">
        <v>33523</v>
      </c>
      <c r="B1405" s="3" t="s">
        <v>33461</v>
      </c>
      <c r="C1405" s="3" t="s">
        <v>33524</v>
      </c>
      <c r="D1405" s="3"/>
      <c r="E1405" s="3" t="s">
        <v>33525</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row>
    <row r="1406" spans="1:77" ht="18">
      <c r="A1406" s="3" t="s">
        <v>4618</v>
      </c>
      <c r="B1406" s="3" t="s">
        <v>23136</v>
      </c>
      <c r="C1406" s="3" t="s">
        <v>23137</v>
      </c>
      <c r="D1406" s="3" t="s">
        <v>270</v>
      </c>
      <c r="E1406" s="3" t="s">
        <v>44</v>
      </c>
      <c r="F1406" s="3" t="s">
        <v>23138</v>
      </c>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row>
    <row r="1407" spans="1:77" ht="18">
      <c r="A1407" s="3" t="s">
        <v>4866</v>
      </c>
      <c r="B1407" s="3" t="s">
        <v>23344</v>
      </c>
      <c r="C1407" s="3" t="s">
        <v>23137</v>
      </c>
      <c r="D1407" s="3" t="s">
        <v>43</v>
      </c>
      <c r="E1407" s="3" t="s">
        <v>3674</v>
      </c>
      <c r="F1407" s="3" t="s">
        <v>45</v>
      </c>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row>
    <row r="1408" spans="1:77" ht="18">
      <c r="A1408" s="3" t="s">
        <v>37056</v>
      </c>
      <c r="B1408" s="3" t="s">
        <v>37030</v>
      </c>
      <c r="C1408" s="3" t="s">
        <v>23137</v>
      </c>
      <c r="D1408" s="3" t="s">
        <v>270</v>
      </c>
      <c r="E1408" s="3" t="s">
        <v>44</v>
      </c>
      <c r="F1408" s="3" t="s">
        <v>25185</v>
      </c>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row>
    <row r="1409" spans="1:77" ht="18">
      <c r="A1409" s="3" t="s">
        <v>38405</v>
      </c>
      <c r="B1409" s="3" t="s">
        <v>37993</v>
      </c>
      <c r="C1409" s="3" t="s">
        <v>38406</v>
      </c>
      <c r="D1409" s="3" t="s">
        <v>270</v>
      </c>
      <c r="E1409" s="3" t="s">
        <v>38407</v>
      </c>
      <c r="F1409" s="3" t="s">
        <v>38408</v>
      </c>
      <c r="G1409" s="3" t="s">
        <v>38409</v>
      </c>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row>
    <row r="1410" spans="1:77" ht="18">
      <c r="A1410" s="3" t="s">
        <v>19876</v>
      </c>
      <c r="B1410" s="3" t="s">
        <v>36306</v>
      </c>
      <c r="C1410" s="3" t="s">
        <v>36937</v>
      </c>
      <c r="D1410" s="3"/>
      <c r="E1410" s="3" t="s">
        <v>36938</v>
      </c>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row>
    <row r="1411" spans="1:77" ht="18">
      <c r="A1411" s="3" t="s">
        <v>34743</v>
      </c>
      <c r="B1411" s="3" t="s">
        <v>33988</v>
      </c>
      <c r="C1411" s="3" t="s">
        <v>34744</v>
      </c>
      <c r="D1411" s="3" t="s">
        <v>38</v>
      </c>
      <c r="E1411" s="3" t="s">
        <v>23341</v>
      </c>
      <c r="F1411" s="3" t="s">
        <v>25112</v>
      </c>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row>
    <row r="1412" spans="1:77" ht="18">
      <c r="A1412" s="3" t="s">
        <v>34898</v>
      </c>
      <c r="B1412" s="3" t="s">
        <v>33988</v>
      </c>
      <c r="C1412" s="3" t="s">
        <v>34744</v>
      </c>
      <c r="D1412" s="3" t="s">
        <v>29595</v>
      </c>
      <c r="E1412" s="3" t="s">
        <v>34805</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row>
    <row r="1413" spans="1:77" ht="18">
      <c r="A1413" s="3" t="s">
        <v>13617</v>
      </c>
      <c r="B1413" s="3" t="s">
        <v>30564</v>
      </c>
      <c r="C1413" s="3" t="s">
        <v>30617</v>
      </c>
      <c r="D1413" s="3"/>
      <c r="E1413" s="3" t="s">
        <v>30618</v>
      </c>
      <c r="F1413" s="3" t="s">
        <v>30619</v>
      </c>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row>
    <row r="1414" spans="1:77" ht="18">
      <c r="A1414" s="3" t="s">
        <v>13743</v>
      </c>
      <c r="B1414" s="3" t="s">
        <v>30564</v>
      </c>
      <c r="C1414" s="3" t="s">
        <v>30617</v>
      </c>
      <c r="D1414" s="3"/>
      <c r="E1414" s="3" t="s">
        <v>30692</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row>
    <row r="1415" spans="1:77" ht="18">
      <c r="A1415" s="3" t="s">
        <v>13945</v>
      </c>
      <c r="B1415" s="3" t="s">
        <v>30564</v>
      </c>
      <c r="C1415" s="3" t="s">
        <v>30617</v>
      </c>
      <c r="D1415" s="3"/>
      <c r="E1415" s="3" t="s">
        <v>30809</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row>
    <row r="1416" spans="1:77" ht="18">
      <c r="A1416" s="3" t="s">
        <v>30831</v>
      </c>
      <c r="B1416" s="3" t="s">
        <v>30564</v>
      </c>
      <c r="C1416" s="3" t="s">
        <v>30617</v>
      </c>
      <c r="D1416" s="3"/>
      <c r="E1416" s="3" t="s">
        <v>30832</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row>
    <row r="1417" spans="1:77" ht="18">
      <c r="A1417" s="3" t="s">
        <v>14107</v>
      </c>
      <c r="B1417" s="3" t="s">
        <v>30903</v>
      </c>
      <c r="C1417" s="3" t="s">
        <v>31020</v>
      </c>
      <c r="D1417" s="3"/>
      <c r="E1417" s="3" t="s">
        <v>31021</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row>
    <row r="1418" spans="1:77" ht="18">
      <c r="A1418" s="3" t="s">
        <v>1297</v>
      </c>
      <c r="B1418" s="3" t="s">
        <v>27429</v>
      </c>
      <c r="C1418" s="3" t="s">
        <v>28401</v>
      </c>
      <c r="D1418" s="3" t="s">
        <v>28402</v>
      </c>
      <c r="E1418" s="3" t="s">
        <v>28403</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row>
    <row r="1419" spans="1:77" ht="18">
      <c r="A1419" s="3" t="s">
        <v>4369</v>
      </c>
      <c r="B1419" s="3" t="s">
        <v>22513</v>
      </c>
      <c r="C1419" s="3" t="s">
        <v>22906</v>
      </c>
      <c r="D1419" s="3"/>
      <c r="E1419" s="3" t="s">
        <v>22907</v>
      </c>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row>
    <row r="1420" spans="1:77" ht="18">
      <c r="A1420" s="3" t="s">
        <v>30959</v>
      </c>
      <c r="B1420" s="3" t="s">
        <v>30903</v>
      </c>
      <c r="C1420" s="3" t="s">
        <v>22906</v>
      </c>
      <c r="D1420" s="3"/>
      <c r="E1420" s="3" t="s">
        <v>30960</v>
      </c>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row>
    <row r="1421" spans="1:77" ht="18">
      <c r="A1421" s="3" t="s">
        <v>4295</v>
      </c>
      <c r="B1421" s="3" t="s">
        <v>22513</v>
      </c>
      <c r="C1421" s="3" t="s">
        <v>22861</v>
      </c>
      <c r="D1421" s="3"/>
      <c r="E1421" s="3" t="s">
        <v>22862</v>
      </c>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row>
    <row r="1422" spans="1:77" ht="18">
      <c r="A1422" s="3" t="s">
        <v>1264</v>
      </c>
      <c r="B1422" s="3" t="s">
        <v>27429</v>
      </c>
      <c r="C1422" s="3" t="s">
        <v>22861</v>
      </c>
      <c r="D1422" s="3"/>
      <c r="E1422" s="3" t="s">
        <v>28212</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row>
    <row r="1423" spans="1:77" ht="18">
      <c r="A1423" s="3" t="s">
        <v>19842</v>
      </c>
      <c r="B1423" s="3" t="s">
        <v>36306</v>
      </c>
      <c r="C1423" s="3" t="s">
        <v>22861</v>
      </c>
      <c r="D1423" s="3"/>
      <c r="E1423" s="3" t="s">
        <v>23234</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row>
    <row r="1424" spans="1:77" ht="18">
      <c r="A1424" s="3" t="s">
        <v>3984</v>
      </c>
      <c r="B1424" s="3" t="s">
        <v>22513</v>
      </c>
      <c r="C1424" s="3" t="s">
        <v>22544</v>
      </c>
      <c r="D1424" s="3"/>
      <c r="E1424" s="3" t="s">
        <v>22545</v>
      </c>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row>
    <row r="1425" spans="1:77" ht="18">
      <c r="A1425" s="3" t="s">
        <v>7053</v>
      </c>
      <c r="B1425" s="3" t="s">
        <v>23435</v>
      </c>
      <c r="C1425" s="3" t="s">
        <v>25081</v>
      </c>
      <c r="D1425" s="3"/>
      <c r="E1425" s="3" t="s">
        <v>25082</v>
      </c>
      <c r="F1425" s="3" t="s">
        <v>25083</v>
      </c>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row>
    <row r="1426" spans="1:77" ht="18">
      <c r="A1426" s="3" t="s">
        <v>17787</v>
      </c>
      <c r="B1426" s="3" t="s">
        <v>34945</v>
      </c>
      <c r="C1426" s="3" t="s">
        <v>25081</v>
      </c>
      <c r="D1426" s="3" t="s">
        <v>2</v>
      </c>
      <c r="E1426" s="3" t="s">
        <v>35104</v>
      </c>
      <c r="F1426" s="3" t="s">
        <v>35105</v>
      </c>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row>
    <row r="1427" spans="1:77" ht="18">
      <c r="A1427" s="3" t="s">
        <v>19855</v>
      </c>
      <c r="B1427" s="3" t="s">
        <v>36306</v>
      </c>
      <c r="C1427" s="3" t="s">
        <v>25081</v>
      </c>
      <c r="D1427" s="3" t="s">
        <v>36914</v>
      </c>
      <c r="E1427" s="3" t="s">
        <v>36915</v>
      </c>
      <c r="F1427" s="3" t="s">
        <v>36916</v>
      </c>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row>
    <row r="1428" spans="1:77" ht="18">
      <c r="A1428" s="3" t="s">
        <v>19982</v>
      </c>
      <c r="B1428" s="3" t="s">
        <v>37030</v>
      </c>
      <c r="C1428" s="3" t="s">
        <v>25081</v>
      </c>
      <c r="D1428" s="3" t="s">
        <v>22</v>
      </c>
      <c r="E1428" s="3" t="s">
        <v>25080</v>
      </c>
      <c r="F1428" s="3" t="s">
        <v>25083</v>
      </c>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row>
    <row r="1429" spans="1:77" ht="18">
      <c r="A1429" s="3" t="s">
        <v>4020</v>
      </c>
      <c r="B1429" s="3" t="s">
        <v>22513</v>
      </c>
      <c r="C1429" s="3" t="s">
        <v>22570</v>
      </c>
      <c r="D1429" s="3"/>
      <c r="E1429" s="3" t="s">
        <v>22571</v>
      </c>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row>
    <row r="1430" spans="1:77" ht="18">
      <c r="A1430" s="3" t="s">
        <v>13712</v>
      </c>
      <c r="B1430" s="3" t="s">
        <v>30564</v>
      </c>
      <c r="C1430" s="3" t="s">
        <v>22570</v>
      </c>
      <c r="D1430" s="3"/>
      <c r="E1430" s="3" t="s">
        <v>30679</v>
      </c>
      <c r="F1430" s="3" t="s">
        <v>30680</v>
      </c>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row>
    <row r="1431" spans="1:77" ht="18">
      <c r="A1431" s="3" t="s">
        <v>16119</v>
      </c>
      <c r="B1431" s="3" t="s">
        <v>31998</v>
      </c>
      <c r="C1431" s="3" t="s">
        <v>22570</v>
      </c>
      <c r="D1431" s="3" t="s">
        <v>6301</v>
      </c>
      <c r="E1431" s="3" t="s">
        <v>32205</v>
      </c>
      <c r="F1431" s="3" t="s">
        <v>32206</v>
      </c>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row>
    <row r="1432" spans="1:77" ht="18">
      <c r="A1432" s="3" t="s">
        <v>36908</v>
      </c>
      <c r="B1432" s="3" t="s">
        <v>36306</v>
      </c>
      <c r="C1432" s="3" t="s">
        <v>22570</v>
      </c>
      <c r="D1432" s="3"/>
      <c r="E1432" s="3" t="s">
        <v>36909</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row>
    <row r="1433" spans="1:77" ht="18">
      <c r="A1433" s="3" t="s">
        <v>9585</v>
      </c>
      <c r="B1433" s="3" t="s">
        <v>27189</v>
      </c>
      <c r="C1433" s="3" t="s">
        <v>27442</v>
      </c>
      <c r="D1433" s="3" t="s">
        <v>73</v>
      </c>
      <c r="E1433" s="3" t="s">
        <v>27443</v>
      </c>
      <c r="F1433" s="3" t="s">
        <v>27444</v>
      </c>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row>
    <row r="1434" spans="1:77" ht="18">
      <c r="A1434" s="3" t="s">
        <v>1826</v>
      </c>
      <c r="B1434" s="3" t="s">
        <v>30270</v>
      </c>
      <c r="C1434" s="3" t="s">
        <v>30919</v>
      </c>
      <c r="D1434" s="3"/>
      <c r="E1434" s="3" t="s">
        <v>30920</v>
      </c>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row>
    <row r="1435" spans="1:77" ht="18">
      <c r="A1435" s="3" t="s">
        <v>4248</v>
      </c>
      <c r="B1435" s="3" t="s">
        <v>22513</v>
      </c>
      <c r="C1435" s="3" t="s">
        <v>22810</v>
      </c>
      <c r="D1435" s="3"/>
      <c r="E1435" s="3" t="s">
        <v>22811</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row>
    <row r="1436" spans="1:77" ht="18">
      <c r="A1436" s="3" t="s">
        <v>4868</v>
      </c>
      <c r="B1436" s="3" t="s">
        <v>23345</v>
      </c>
      <c r="C1436" s="3" t="s">
        <v>23346</v>
      </c>
      <c r="D1436" s="3" t="s">
        <v>270</v>
      </c>
      <c r="E1436" s="3" t="s">
        <v>23347</v>
      </c>
      <c r="F1436" s="3" t="s">
        <v>23348</v>
      </c>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row>
    <row r="1437" spans="1:77" ht="18">
      <c r="A1437" s="3" t="s">
        <v>28274</v>
      </c>
      <c r="B1437" s="3" t="s">
        <v>28075</v>
      </c>
      <c r="C1437" s="3" t="s">
        <v>23346</v>
      </c>
      <c r="D1437" s="3" t="s">
        <v>223</v>
      </c>
      <c r="E1437" s="3" t="s">
        <v>28275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row>
    <row r="1438" spans="1:77" ht="18">
      <c r="A1438" s="3" t="s">
        <v>10201</v>
      </c>
      <c r="B1438" s="3" t="s">
        <v>28075</v>
      </c>
      <c r="C1438" s="3" t="s">
        <v>28301</v>
      </c>
      <c r="D1438" s="3" t="s">
        <v>26006</v>
      </c>
      <c r="E1438" s="3" t="s">
        <v>28302</v>
      </c>
      <c r="F1438" s="3" t="s">
        <v>28303</v>
      </c>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row>
    <row r="1439" spans="1:77" ht="18">
      <c r="A1439" s="3" t="s">
        <v>35324</v>
      </c>
      <c r="B1439" s="3" t="s">
        <v>35231</v>
      </c>
      <c r="C1439" s="3" t="s">
        <v>28301</v>
      </c>
      <c r="D1439" s="3" t="s">
        <v>35325</v>
      </c>
      <c r="E1439" s="3" t="s">
        <v>35326</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row>
    <row r="1440" spans="1:77" ht="18">
      <c r="A1440" s="3" t="s">
        <v>15505</v>
      </c>
      <c r="B1440" s="3" t="s">
        <v>31774</v>
      </c>
      <c r="C1440" s="3" t="s">
        <v>31809</v>
      </c>
      <c r="D1440" s="3" t="s">
        <v>26006</v>
      </c>
      <c r="E1440" s="3" t="s">
        <v>31810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row>
    <row r="1441" spans="1:77" ht="18">
      <c r="A1441" s="3" t="s">
        <v>3992</v>
      </c>
      <c r="B1441" s="3" t="s">
        <v>22513</v>
      </c>
      <c r="C1441" s="3" t="s">
        <v>22550</v>
      </c>
      <c r="D1441" s="3"/>
      <c r="E1441" s="3" t="s">
        <v>22551</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row>
    <row r="1442" spans="1:77" ht="18">
      <c r="A1442" s="3" t="s">
        <v>10242</v>
      </c>
      <c r="B1442" s="3" t="s">
        <v>28106</v>
      </c>
      <c r="C1442" s="3" t="s">
        <v>22550</v>
      </c>
      <c r="D1442" s="3"/>
      <c r="E1442" s="3" t="s">
        <v>28324</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row>
    <row r="1443" spans="1:77" ht="18">
      <c r="A1443" s="3" t="s">
        <v>10273</v>
      </c>
      <c r="B1443" s="3" t="s">
        <v>28075</v>
      </c>
      <c r="C1443" s="3" t="s">
        <v>28344</v>
      </c>
      <c r="D1443" s="3"/>
      <c r="E1443" s="3" t="s">
        <v>28345</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row>
    <row r="1444" spans="1:77" ht="18">
      <c r="A1444" s="3" t="s">
        <v>2830</v>
      </c>
      <c r="B1444" s="3" t="s">
        <v>36454</v>
      </c>
      <c r="C1444" s="3" t="s">
        <v>36625</v>
      </c>
      <c r="D1444" s="3"/>
      <c r="E1444" s="3" t="s">
        <v>11603</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row>
    <row r="1445" spans="1:77" ht="18">
      <c r="A1445" s="3" t="s">
        <v>9324</v>
      </c>
      <c r="B1445" s="3" t="s">
        <v>26505</v>
      </c>
      <c r="C1445" s="3" t="s">
        <v>27087</v>
      </c>
      <c r="D1445" s="3" t="s">
        <v>27088</v>
      </c>
      <c r="E1445" s="3" t="s">
        <v>27089</v>
      </c>
      <c r="F1445" s="3" t="s">
        <v>27090</v>
      </c>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row>
    <row r="1446" spans="1:77" ht="18">
      <c r="A1446" s="3" t="s">
        <v>15286</v>
      </c>
      <c r="B1446" s="3" t="s">
        <v>31669</v>
      </c>
      <c r="C1446" s="3" t="s">
        <v>27087</v>
      </c>
      <c r="D1446" s="3"/>
      <c r="E1446" s="3" t="s">
        <v>31680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row>
    <row r="1447" spans="1:77" ht="18">
      <c r="A1447" s="3" t="s">
        <v>15591</v>
      </c>
      <c r="B1447" s="3" t="s">
        <v>31774</v>
      </c>
      <c r="C1447" s="3" t="s">
        <v>27087</v>
      </c>
      <c r="D1447" s="3"/>
      <c r="E1447" s="3" t="s">
        <v>31850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row>
    <row r="1448" spans="1:77" ht="18">
      <c r="A1448" s="3" t="s">
        <v>4863</v>
      </c>
      <c r="B1448" s="3" t="s">
        <v>23054</v>
      </c>
      <c r="C1448" s="3" t="s">
        <v>23342</v>
      </c>
      <c r="D1448" s="3"/>
      <c r="E1448" s="3" t="s">
        <v>23343</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row>
    <row r="1449" spans="1:77" ht="18">
      <c r="A1449" s="3" t="s">
        <v>15614</v>
      </c>
      <c r="B1449" s="3" t="s">
        <v>31774</v>
      </c>
      <c r="C1449" s="3" t="s">
        <v>31864</v>
      </c>
      <c r="D1449" s="3"/>
      <c r="E1449" s="3" t="s">
        <v>31865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row>
    <row r="1450" spans="1:77" ht="18">
      <c r="A1450" s="3" t="s">
        <v>10295</v>
      </c>
      <c r="B1450" s="3" t="s">
        <v>28075</v>
      </c>
      <c r="C1450" s="3" t="s">
        <v>28365</v>
      </c>
      <c r="D1450" s="3" t="s">
        <v>28366</v>
      </c>
      <c r="E1450" s="3" t="s">
        <v>28367</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row>
    <row r="1451" spans="1:77" ht="18">
      <c r="A1451" s="3" t="s">
        <v>4859</v>
      </c>
      <c r="B1451" s="3" t="s">
        <v>23054</v>
      </c>
      <c r="C1451" s="3" t="s">
        <v>23340</v>
      </c>
      <c r="D1451" s="3"/>
      <c r="E1451" s="3" t="s">
        <v>23341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row>
    <row r="1452" spans="1:77" ht="18">
      <c r="A1452" s="3" t="s">
        <v>1655</v>
      </c>
      <c r="B1452" s="3" t="s">
        <v>30270</v>
      </c>
      <c r="C1452" s="3" t="s">
        <v>23340</v>
      </c>
      <c r="D1452" s="3" t="s">
        <v>28911</v>
      </c>
      <c r="E1452" s="3" t="s">
        <v>30293</v>
      </c>
      <c r="F1452" s="3" t="s">
        <v>30294</v>
      </c>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row>
    <row r="1453" spans="1:77" ht="18">
      <c r="A1453" s="3" t="s">
        <v>19850</v>
      </c>
      <c r="B1453" s="3" t="s">
        <v>36306</v>
      </c>
      <c r="C1453" s="3" t="s">
        <v>23340</v>
      </c>
      <c r="D1453" s="3" t="s">
        <v>28692</v>
      </c>
      <c r="E1453" s="3" t="s">
        <v>36912</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row>
    <row r="1454" spans="1:77" ht="18">
      <c r="A1454" s="3" t="s">
        <v>17376</v>
      </c>
      <c r="B1454" s="3" t="s">
        <v>33461</v>
      </c>
      <c r="C1454" s="3" t="s">
        <v>33654</v>
      </c>
      <c r="D1454" s="3"/>
      <c r="E1454" s="3" t="s">
        <v>33655</v>
      </c>
      <c r="F1454" s="3" t="s">
        <v>33656</v>
      </c>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row>
    <row r="1455" spans="1:77" ht="18">
      <c r="A1455" s="3" t="s">
        <v>33831</v>
      </c>
      <c r="B1455" s="3" t="s">
        <v>33832</v>
      </c>
      <c r="C1455" s="3" t="s">
        <v>33654</v>
      </c>
      <c r="D1455" s="3"/>
      <c r="E1455" s="3" t="s">
        <v>33833</v>
      </c>
      <c r="F1455" s="3" t="s">
        <v>33656</v>
      </c>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row>
    <row r="1456" spans="1:77" ht="18">
      <c r="A1456" s="3" t="s">
        <v>32827</v>
      </c>
      <c r="B1456" s="3" t="s">
        <v>32802</v>
      </c>
      <c r="C1456" s="3" t="s">
        <v>32828</v>
      </c>
      <c r="D1456" s="3"/>
      <c r="E1456" s="3" t="s">
        <v>32829</v>
      </c>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row>
    <row r="1457" spans="1:77" ht="18">
      <c r="A1457" s="3" t="s">
        <v>19840</v>
      </c>
      <c r="B1457" s="3" t="s">
        <v>36306</v>
      </c>
      <c r="C1457" s="3" t="s">
        <v>36902</v>
      </c>
      <c r="D1457" s="3" t="s">
        <v>28911</v>
      </c>
      <c r="E1457" s="3" t="s">
        <v>36903</v>
      </c>
      <c r="F1457" s="3" t="s">
        <v>36904</v>
      </c>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row>
    <row r="1458" spans="1:77" ht="18">
      <c r="A1458" s="3" t="s">
        <v>3907</v>
      </c>
      <c r="B1458" s="3" t="s">
        <v>22430</v>
      </c>
      <c r="C1458" s="3" t="s">
        <v>22471</v>
      </c>
      <c r="D1458" s="3"/>
      <c r="E1458" s="3" t="s">
        <v>22472</v>
      </c>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row>
    <row r="1459" spans="1:77" ht="18">
      <c r="A1459" s="3" t="s">
        <v>4139</v>
      </c>
      <c r="B1459" s="3" t="s">
        <v>22513</v>
      </c>
      <c r="C1459" s="3" t="s">
        <v>22471</v>
      </c>
      <c r="D1459" s="3"/>
      <c r="E1459" s="3" t="s">
        <v>22691</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row>
    <row r="1460" spans="1:77" ht="18">
      <c r="A1460" s="3" t="s">
        <v>34628</v>
      </c>
      <c r="B1460" s="3" t="s">
        <v>33988</v>
      </c>
      <c r="C1460" s="3" t="s">
        <v>22471</v>
      </c>
      <c r="D1460" s="3" t="s">
        <v>38</v>
      </c>
      <c r="E1460" s="3" t="s">
        <v>23341</v>
      </c>
      <c r="F1460" s="3" t="s">
        <v>25112</v>
      </c>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row>
    <row r="1461" spans="1:77" ht="18">
      <c r="A1461" s="3" t="s">
        <v>34824</v>
      </c>
      <c r="B1461" s="3" t="s">
        <v>33988</v>
      </c>
      <c r="C1461" s="3" t="s">
        <v>22471</v>
      </c>
      <c r="D1461" s="3" t="s">
        <v>29595</v>
      </c>
      <c r="E1461" s="3" t="s">
        <v>34805</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row>
    <row r="1462" spans="1:77" ht="18">
      <c r="A1462" s="3" t="s">
        <v>31993</v>
      </c>
      <c r="B1462" s="3" t="s">
        <v>31873</v>
      </c>
      <c r="C1462" s="3" t="s">
        <v>31994</v>
      </c>
      <c r="D1462" s="3" t="s">
        <v>31995</v>
      </c>
      <c r="E1462" s="3" t="s">
        <v>31996</v>
      </c>
      <c r="F1462" s="3" t="s">
        <v>31997</v>
      </c>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row>
    <row r="1463" spans="1:77" ht="18">
      <c r="A1463" s="3" t="s">
        <v>14869</v>
      </c>
      <c r="B1463" s="3" t="s">
        <v>30903</v>
      </c>
      <c r="C1463" s="3" t="s">
        <v>31456</v>
      </c>
      <c r="D1463" s="3"/>
      <c r="E1463" s="3" t="s">
        <v>25501</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row>
    <row r="1464" spans="1:77" ht="18">
      <c r="A1464" s="3" t="s">
        <v>14715</v>
      </c>
      <c r="B1464" s="3" t="s">
        <v>30903</v>
      </c>
      <c r="C1464" s="3" t="s">
        <v>31361</v>
      </c>
      <c r="D1464" s="3"/>
      <c r="E1464" s="3" t="s">
        <v>31362</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row>
    <row r="1465" spans="1:77" ht="18">
      <c r="A1465" s="3" t="s">
        <v>4026</v>
      </c>
      <c r="B1465" s="3" t="s">
        <v>22578</v>
      </c>
      <c r="C1465" s="3" t="s">
        <v>22579</v>
      </c>
      <c r="D1465" s="3" t="s">
        <v>270</v>
      </c>
      <c r="E1465" s="3" t="s">
        <v>22580</v>
      </c>
      <c r="F1465" s="3" t="s">
        <v>22581</v>
      </c>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row>
    <row r="1466" spans="1:77" ht="18">
      <c r="A1466" s="3" t="s">
        <v>4264</v>
      </c>
      <c r="B1466" s="3" t="s">
        <v>22826</v>
      </c>
      <c r="C1466" s="3" t="s">
        <v>22579</v>
      </c>
      <c r="D1466" s="3"/>
      <c r="E1466" s="3" t="s">
        <v>22827</v>
      </c>
      <c r="F1466" s="3" t="s">
        <v>22828</v>
      </c>
      <c r="G1466" s="3" t="s">
        <v>22829</v>
      </c>
      <c r="H1466" s="3">
        <v>3531821</v>
      </c>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row>
    <row r="1467" spans="1:77" ht="18">
      <c r="A1467" s="3" t="s">
        <v>7051</v>
      </c>
      <c r="B1467" s="3" t="s">
        <v>25079</v>
      </c>
      <c r="C1467" s="3" t="s">
        <v>22579</v>
      </c>
      <c r="D1467" s="3" t="s">
        <v>22</v>
      </c>
      <c r="E1467" s="3" t="s">
        <v>25080</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row>
    <row r="1468" spans="1:77" ht="18">
      <c r="A1468" s="3" t="s">
        <v>8840</v>
      </c>
      <c r="B1468" s="3" t="s">
        <v>26505</v>
      </c>
      <c r="C1468" s="3" t="s">
        <v>26671</v>
      </c>
      <c r="D1468" s="3"/>
      <c r="E1468" s="3" t="s">
        <v>26672</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row>
    <row r="1469" spans="1:77" ht="18">
      <c r="A1469" s="3" t="s">
        <v>10024</v>
      </c>
      <c r="B1469" s="3" t="s">
        <v>28075</v>
      </c>
      <c r="C1469" s="3" t="s">
        <v>28132</v>
      </c>
      <c r="D1469" s="3"/>
      <c r="E1469" s="3" t="s">
        <v>28133</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row>
    <row r="1470" spans="1:77" ht="18">
      <c r="A1470" s="3" t="s">
        <v>15567</v>
      </c>
      <c r="B1470" s="3" t="s">
        <v>31774</v>
      </c>
      <c r="C1470" s="3" t="s">
        <v>28132</v>
      </c>
      <c r="D1470" s="3"/>
      <c r="E1470" s="3" t="s">
        <v>31834</v>
      </c>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row>
    <row r="1471" spans="1:77" ht="18">
      <c r="A1471" s="3" t="s">
        <v>8747</v>
      </c>
      <c r="B1471" s="3" t="s">
        <v>26505</v>
      </c>
      <c r="C1471" s="3" t="s">
        <v>26570</v>
      </c>
      <c r="D1471" s="3" t="s">
        <v>26571</v>
      </c>
      <c r="E1471" s="3" t="s">
        <v>26572</v>
      </c>
      <c r="F1471" s="3" t="s">
        <v>26573</v>
      </c>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row>
    <row r="1472" spans="1:77" ht="18">
      <c r="A1472" s="3" t="s">
        <v>904</v>
      </c>
      <c r="B1472" s="3" t="s">
        <v>22767</v>
      </c>
      <c r="C1472" s="3" t="s">
        <v>25487</v>
      </c>
      <c r="D1472" s="3"/>
      <c r="E1472" s="3" t="s">
        <v>25488</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row>
    <row r="1473" spans="1:77" ht="18">
      <c r="A1473" s="3" t="s">
        <v>8999</v>
      </c>
      <c r="B1473" s="3" t="s">
        <v>26505</v>
      </c>
      <c r="C1473" s="3" t="s">
        <v>25487</v>
      </c>
      <c r="D1473" s="3"/>
      <c r="E1473" s="3" t="s">
        <v>26795</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row>
    <row r="1474" spans="1:77" ht="18">
      <c r="A1474" s="3" t="s">
        <v>15547</v>
      </c>
      <c r="B1474" s="3" t="s">
        <v>31774</v>
      </c>
      <c r="C1474" s="3" t="s">
        <v>25487</v>
      </c>
      <c r="D1474" s="3"/>
      <c r="E1474" s="3" t="s">
        <v>31830</v>
      </c>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row>
    <row r="1475" spans="1:77" ht="18">
      <c r="A1475" s="3" t="s">
        <v>1033</v>
      </c>
      <c r="B1475" s="3" t="s">
        <v>22767</v>
      </c>
      <c r="C1475" s="3" t="s">
        <v>26348</v>
      </c>
      <c r="D1475" s="3" t="s">
        <v>8020</v>
      </c>
      <c r="E1475" s="3" t="s">
        <v>8030</v>
      </c>
      <c r="F1475" s="3" t="s">
        <v>26349</v>
      </c>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row>
    <row r="1476" spans="1:77" ht="18">
      <c r="A1476" s="3" t="s">
        <v>3816</v>
      </c>
      <c r="B1476" s="3" t="s">
        <v>22362</v>
      </c>
      <c r="C1476" s="3" t="s">
        <v>22373</v>
      </c>
      <c r="D1476" s="3" t="s">
        <v>219</v>
      </c>
      <c r="E1476" s="3" t="s">
        <v>22374</v>
      </c>
      <c r="F1476" s="3" t="s">
        <v>22375</v>
      </c>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row>
    <row r="1477" spans="1:77" ht="18">
      <c r="A1477" s="3" t="s">
        <v>28286</v>
      </c>
      <c r="B1477" s="3" t="s">
        <v>28075</v>
      </c>
      <c r="C1477" s="3" t="s">
        <v>22373</v>
      </c>
      <c r="D1477" s="3" t="s">
        <v>28287</v>
      </c>
      <c r="E1477" s="3" t="s">
        <v>440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row>
    <row r="1478" spans="1:77" ht="18">
      <c r="A1478" s="3" t="s">
        <v>14590</v>
      </c>
      <c r="B1478" s="3" t="s">
        <v>30903</v>
      </c>
      <c r="C1478" s="3" t="s">
        <v>22373</v>
      </c>
      <c r="D1478" s="3"/>
      <c r="E1478" s="3" t="s">
        <v>31284</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row>
    <row r="1479" spans="1:77" ht="18">
      <c r="A1479" s="3" t="s">
        <v>19001</v>
      </c>
      <c r="B1479" s="3" t="s">
        <v>36114</v>
      </c>
      <c r="C1479" s="3" t="s">
        <v>22373</v>
      </c>
      <c r="D1479" s="3" t="s">
        <v>60</v>
      </c>
      <c r="E1479" s="3" t="s">
        <v>36115</v>
      </c>
      <c r="F1479" s="3" t="s">
        <v>36116</v>
      </c>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row>
    <row r="1480" spans="1:77" ht="18">
      <c r="A1480" s="3" t="s">
        <v>27080</v>
      </c>
      <c r="B1480" s="3" t="s">
        <v>26505</v>
      </c>
      <c r="C1480" s="3" t="s">
        <v>27081</v>
      </c>
      <c r="D1480" s="3" t="s">
        <v>27082</v>
      </c>
      <c r="E1480" s="3" t="s">
        <v>27083</v>
      </c>
      <c r="F1480" s="3" t="s">
        <v>27084</v>
      </c>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row>
    <row r="1481" spans="1:77" ht="18">
      <c r="A1481" s="3" t="s">
        <v>12696</v>
      </c>
      <c r="B1481" s="3" t="s">
        <v>30145</v>
      </c>
      <c r="C1481" s="3" t="s">
        <v>27081</v>
      </c>
      <c r="D1481" s="3"/>
      <c r="E1481" s="3" t="s">
        <v>30148</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row>
    <row r="1482" spans="1:77" ht="18">
      <c r="A1482" s="3" t="s">
        <v>2184</v>
      </c>
      <c r="B1482" s="3" t="s">
        <v>30861</v>
      </c>
      <c r="C1482" s="3" t="s">
        <v>27081</v>
      </c>
      <c r="D1482" s="3" t="s">
        <v>270</v>
      </c>
      <c r="E1482" s="3" t="s">
        <v>32786</v>
      </c>
      <c r="F1482" s="3" t="s">
        <v>32787</v>
      </c>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row>
    <row r="1483" spans="1:77" ht="18">
      <c r="A1483" s="3" t="s">
        <v>1386</v>
      </c>
      <c r="B1483" s="3" t="s">
        <v>27429</v>
      </c>
      <c r="C1483" s="3" t="s">
        <v>28965</v>
      </c>
      <c r="D1483" s="3"/>
      <c r="E1483" s="3" t="s">
        <v>28966</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row>
    <row r="1484" spans="1:77" ht="18">
      <c r="A1484" s="3" t="s">
        <v>1236</v>
      </c>
      <c r="B1484" s="3" t="s">
        <v>27429</v>
      </c>
      <c r="C1484" s="3" t="s">
        <v>27886</v>
      </c>
      <c r="D1484" s="3"/>
      <c r="E1484" s="3" t="s">
        <v>27887</v>
      </c>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row>
    <row r="1485" spans="1:77" ht="18">
      <c r="A1485" s="3" t="s">
        <v>9623</v>
      </c>
      <c r="B1485" s="3" t="s">
        <v>27480</v>
      </c>
      <c r="C1485" s="3" t="s">
        <v>27481</v>
      </c>
      <c r="D1485" s="3" t="s">
        <v>73</v>
      </c>
      <c r="E1485" s="3" t="s">
        <v>27482</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row>
    <row r="1486" spans="1:77" ht="18">
      <c r="A1486" s="3" t="s">
        <v>3903</v>
      </c>
      <c r="B1486" s="3" t="s">
        <v>22430</v>
      </c>
      <c r="C1486" s="3" t="s">
        <v>22462</v>
      </c>
      <c r="D1486" s="3" t="s">
        <v>22463</v>
      </c>
      <c r="E1486" s="3" t="s">
        <v>22464</v>
      </c>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row>
    <row r="1487" spans="1:77" ht="18">
      <c r="A1487" s="3" t="s">
        <v>4524</v>
      </c>
      <c r="B1487" s="3" t="s">
        <v>22942</v>
      </c>
      <c r="C1487" s="3" t="s">
        <v>22462</v>
      </c>
      <c r="D1487" s="3"/>
      <c r="E1487" s="3" t="s">
        <v>22963</v>
      </c>
      <c r="F1487" s="3" t="s">
        <v>23038</v>
      </c>
      <c r="G1487" s="3" t="s">
        <v>22979</v>
      </c>
      <c r="H1487" s="3" t="s">
        <v>22980</v>
      </c>
      <c r="I1487" s="3" t="s">
        <v>23039</v>
      </c>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row>
    <row r="1488" spans="1:77" ht="18">
      <c r="A1488" s="3" t="s">
        <v>17912</v>
      </c>
      <c r="B1488" s="3" t="s">
        <v>35231</v>
      </c>
      <c r="C1488" s="3" t="s">
        <v>22462</v>
      </c>
      <c r="D1488" s="3" t="s">
        <v>1132</v>
      </c>
      <c r="E1488" s="3" t="s">
        <v>35276</v>
      </c>
      <c r="F1488" s="3" t="s">
        <v>35277</v>
      </c>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row>
    <row r="1489" spans="1:77" ht="18">
      <c r="A1489" s="3" t="s">
        <v>19847</v>
      </c>
      <c r="B1489" s="3" t="s">
        <v>36306</v>
      </c>
      <c r="C1489" s="3" t="s">
        <v>22462</v>
      </c>
      <c r="D1489" s="3" t="s">
        <v>1132</v>
      </c>
      <c r="E1489" s="3" t="s">
        <v>36910</v>
      </c>
      <c r="F1489" s="3" t="s">
        <v>35277</v>
      </c>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row>
    <row r="1490" spans="1:77" ht="18">
      <c r="A1490" s="3" t="s">
        <v>550</v>
      </c>
      <c r="B1490" s="3" t="s">
        <v>22767</v>
      </c>
      <c r="C1490" s="3" t="s">
        <v>23282</v>
      </c>
      <c r="D1490" s="3"/>
      <c r="E1490" s="3" t="s">
        <v>23283</v>
      </c>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row>
    <row r="1491" spans="1:77" ht="18">
      <c r="A1491" s="3" t="s">
        <v>464</v>
      </c>
      <c r="B1491" s="3" t="s">
        <v>22638</v>
      </c>
      <c r="C1491" s="3" t="s">
        <v>22639</v>
      </c>
      <c r="D1491" s="3" t="s">
        <v>8226</v>
      </c>
      <c r="E1491" s="3" t="s">
        <v>8227</v>
      </c>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row>
    <row r="1492" spans="1:77" ht="18">
      <c r="A1492" s="3" t="s">
        <v>15580</v>
      </c>
      <c r="B1492" s="3" t="s">
        <v>31774</v>
      </c>
      <c r="C1492" s="3" t="s">
        <v>22639</v>
      </c>
      <c r="D1492" s="3"/>
      <c r="E1492" s="3" t="s">
        <v>31837</v>
      </c>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row>
    <row r="1493" spans="1:77" ht="18">
      <c r="A1493" s="3" t="s">
        <v>34968</v>
      </c>
      <c r="B1493" s="3" t="s">
        <v>34969</v>
      </c>
      <c r="C1493" s="3" t="s">
        <v>22639</v>
      </c>
      <c r="D1493" s="3" t="s">
        <v>270</v>
      </c>
      <c r="E1493" s="3" t="s">
        <v>34970</v>
      </c>
      <c r="F1493" s="3" t="s">
        <v>34971</v>
      </c>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row>
    <row r="1494" spans="1:77" ht="18">
      <c r="A1494" s="3" t="s">
        <v>1204</v>
      </c>
      <c r="B1494" s="3" t="s">
        <v>27429</v>
      </c>
      <c r="C1494" s="3" t="s">
        <v>27588</v>
      </c>
      <c r="D1494" s="3"/>
      <c r="E1494" s="3" t="s">
        <v>27589</v>
      </c>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row>
    <row r="1495" spans="1:77" ht="18">
      <c r="A1495" s="3" t="s">
        <v>17831</v>
      </c>
      <c r="B1495" s="3" t="s">
        <v>34945</v>
      </c>
      <c r="C1495" s="3" t="s">
        <v>27588</v>
      </c>
      <c r="D1495" s="3" t="s">
        <v>35221</v>
      </c>
      <c r="E1495" s="3" t="s">
        <v>35222</v>
      </c>
      <c r="F1495" s="3" t="s">
        <v>35223</v>
      </c>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row>
    <row r="1496" spans="1:77" ht="18">
      <c r="A1496" s="3" t="s">
        <v>509</v>
      </c>
      <c r="B1496" s="3" t="s">
        <v>22767</v>
      </c>
      <c r="C1496" s="3" t="s">
        <v>22887</v>
      </c>
      <c r="D1496" s="3"/>
      <c r="E1496" s="3" t="s">
        <v>18990</v>
      </c>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row>
    <row r="1497" spans="1:77" ht="18">
      <c r="A1497" s="3" t="s">
        <v>4502</v>
      </c>
      <c r="B1497" s="3" t="s">
        <v>23030</v>
      </c>
      <c r="C1497" s="3" t="s">
        <v>23031</v>
      </c>
      <c r="D1497" s="3" t="s">
        <v>219</v>
      </c>
      <c r="E1497" s="3" t="s">
        <v>23032</v>
      </c>
      <c r="F1497" s="3" t="s">
        <v>23033</v>
      </c>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row>
    <row r="1498" spans="1:77" ht="18">
      <c r="A1498" s="3" t="s">
        <v>10134</v>
      </c>
      <c r="B1498" s="3" t="s">
        <v>28113</v>
      </c>
      <c r="C1498" s="3" t="s">
        <v>28248</v>
      </c>
      <c r="D1498" s="3" t="s">
        <v>48</v>
      </c>
      <c r="E1498" s="3" t="s">
        <v>28249</v>
      </c>
      <c r="F1498" s="3" t="s">
        <v>28250</v>
      </c>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row>
    <row r="1499" spans="1:77" ht="18">
      <c r="A1499" s="3" t="s">
        <v>25060</v>
      </c>
      <c r="B1499" s="3" t="s">
        <v>23435</v>
      </c>
      <c r="C1499" s="3" t="s">
        <v>25061</v>
      </c>
      <c r="D1499" s="3"/>
      <c r="E1499" s="3" t="s">
        <v>25062</v>
      </c>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row>
    <row r="1500" spans="1:77" ht="18">
      <c r="A1500" s="3" t="s">
        <v>17370</v>
      </c>
      <c r="B1500" s="3" t="s">
        <v>33461</v>
      </c>
      <c r="C1500" s="3" t="s">
        <v>25061</v>
      </c>
      <c r="D1500" s="3" t="s">
        <v>33636</v>
      </c>
      <c r="E1500" s="3" t="s">
        <v>33637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row>
    <row r="1501" spans="1:77" ht="18">
      <c r="A1501" s="3" t="s">
        <v>2364</v>
      </c>
      <c r="B1501" s="3" t="s">
        <v>33310</v>
      </c>
      <c r="C1501" s="3" t="s">
        <v>33811</v>
      </c>
      <c r="D1501" s="3" t="s">
        <v>60</v>
      </c>
      <c r="E1501" s="3" t="s">
        <v>39</v>
      </c>
      <c r="F1501" s="3" t="s">
        <v>33812</v>
      </c>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row>
    <row r="1502" spans="1:77" ht="18">
      <c r="A1502" s="3" t="s">
        <v>39650</v>
      </c>
      <c r="B1502" s="3" t="s">
        <v>39563</v>
      </c>
      <c r="C1502" s="3" t="s">
        <v>39651</v>
      </c>
      <c r="D1502" s="3"/>
      <c r="E1502" s="3" t="s">
        <v>39652</v>
      </c>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row>
    <row r="1503" spans="1:77" ht="18">
      <c r="A1503" s="3" t="s">
        <v>39691</v>
      </c>
      <c r="B1503" s="3" t="s">
        <v>39563</v>
      </c>
      <c r="C1503" s="3" t="s">
        <v>39651</v>
      </c>
      <c r="D1503" s="3"/>
      <c r="E1503" s="3" t="s">
        <v>39692</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row>
    <row r="1504" spans="1:77" ht="18">
      <c r="A1504" s="3" t="s">
        <v>33834</v>
      </c>
      <c r="B1504" s="3" t="s">
        <v>33814</v>
      </c>
      <c r="C1504" s="3" t="s">
        <v>33835</v>
      </c>
      <c r="D1504" s="3"/>
      <c r="E1504" s="3" t="s">
        <v>33836</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row>
    <row r="1505" spans="1:77" ht="18">
      <c r="A1505" s="3" t="s">
        <v>17460</v>
      </c>
      <c r="B1505" s="3" t="s">
        <v>33814</v>
      </c>
      <c r="C1505" s="3" t="s">
        <v>33835</v>
      </c>
      <c r="D1505" s="3"/>
      <c r="E1505" s="3" t="s">
        <v>33852</v>
      </c>
      <c r="F1505" s="3" t="s">
        <v>33853</v>
      </c>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row>
    <row r="1506" spans="1:77" ht="18">
      <c r="A1506" s="3" t="s">
        <v>17644</v>
      </c>
      <c r="B1506" s="3" t="s">
        <v>33988</v>
      </c>
      <c r="C1506" s="3" t="s">
        <v>33835</v>
      </c>
      <c r="D1506" s="3" t="s">
        <v>38</v>
      </c>
      <c r="E1506" s="3" t="s">
        <v>23341</v>
      </c>
      <c r="F1506" s="3" t="s">
        <v>25112</v>
      </c>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row>
    <row r="1507" spans="1:77" ht="18">
      <c r="A1507" s="3" t="s">
        <v>15753</v>
      </c>
      <c r="B1507" s="3" t="s">
        <v>31873</v>
      </c>
      <c r="C1507" s="3" t="s">
        <v>31951</v>
      </c>
      <c r="D1507" s="3" t="s">
        <v>31952</v>
      </c>
      <c r="E1507" s="3" t="s">
        <v>31953</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row>
    <row r="1508" spans="1:77" ht="18">
      <c r="A1508" s="3" t="s">
        <v>14449</v>
      </c>
      <c r="B1508" s="3" t="s">
        <v>30903</v>
      </c>
      <c r="C1508" s="3" t="s">
        <v>31194</v>
      </c>
      <c r="D1508" s="3"/>
      <c r="E1508" s="3" t="s">
        <v>31195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row>
    <row r="1509" spans="1:77" ht="18">
      <c r="A1509" s="3" t="s">
        <v>4149</v>
      </c>
      <c r="B1509" s="3" t="s">
        <v>22513</v>
      </c>
      <c r="C1509" s="3" t="s">
        <v>22700</v>
      </c>
      <c r="D1509" s="3" t="s">
        <v>22701</v>
      </c>
      <c r="E1509" s="3" t="s">
        <v>22702</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row>
    <row r="1510" spans="1:77" ht="18">
      <c r="A1510" s="3" t="s">
        <v>1188</v>
      </c>
      <c r="B1510" s="3" t="s">
        <v>27429</v>
      </c>
      <c r="C1510" s="3" t="s">
        <v>22700</v>
      </c>
      <c r="D1510" s="3"/>
      <c r="E1510" s="3" t="s">
        <v>27460</v>
      </c>
      <c r="F1510" s="3" t="s">
        <v>27461</v>
      </c>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row>
    <row r="1511" spans="1:77" ht="18">
      <c r="A1511" s="3" t="s">
        <v>12866</v>
      </c>
      <c r="B1511" s="3" t="s">
        <v>30145</v>
      </c>
      <c r="C1511" s="3" t="s">
        <v>22700</v>
      </c>
      <c r="D1511" s="3"/>
      <c r="E1511" s="3" t="s">
        <v>30317</v>
      </c>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row>
    <row r="1512" spans="1:77" ht="18">
      <c r="A1512" s="3" t="s">
        <v>33725</v>
      </c>
      <c r="B1512" s="3" t="s">
        <v>33461</v>
      </c>
      <c r="C1512" s="3" t="s">
        <v>33726</v>
      </c>
      <c r="D1512" s="3" t="s">
        <v>33727</v>
      </c>
      <c r="E1512" s="3" t="s">
        <v>33728</v>
      </c>
      <c r="F1512" s="3" t="s">
        <v>33729</v>
      </c>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row>
    <row r="1513" spans="1:77" ht="18">
      <c r="A1513" s="3" t="s">
        <v>4882</v>
      </c>
      <c r="B1513" s="3" t="s">
        <v>23357</v>
      </c>
      <c r="C1513" s="3" t="s">
        <v>23358</v>
      </c>
      <c r="D1513" s="3" t="s">
        <v>2</v>
      </c>
      <c r="E1513" s="3" t="s">
        <v>23359</v>
      </c>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row>
    <row r="1514" spans="1:77" ht="18">
      <c r="A1514" s="3" t="s">
        <v>22784</v>
      </c>
      <c r="B1514" s="3" t="s">
        <v>22513</v>
      </c>
      <c r="C1514" s="3" t="s">
        <v>22785</v>
      </c>
      <c r="D1514" s="3"/>
      <c r="E1514" s="3" t="s">
        <v>22786</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row>
    <row r="1515" spans="1:77" ht="18">
      <c r="A1515" s="3" t="s">
        <v>8902</v>
      </c>
      <c r="B1515" s="3" t="s">
        <v>26505</v>
      </c>
      <c r="C1515" s="3" t="s">
        <v>22785</v>
      </c>
      <c r="D1515" s="3"/>
      <c r="E1515" s="3" t="s">
        <v>26722</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row>
    <row r="1516" spans="1:77" ht="18">
      <c r="A1516" s="3" t="s">
        <v>17294</v>
      </c>
      <c r="B1516" s="3" t="s">
        <v>33461</v>
      </c>
      <c r="C1516" s="3" t="s">
        <v>22785</v>
      </c>
      <c r="D1516" s="3"/>
      <c r="E1516" s="3" t="s">
        <v>33472</v>
      </c>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row>
    <row r="1517" spans="1:77" ht="18">
      <c r="A1517" s="3" t="s">
        <v>22778</v>
      </c>
      <c r="B1517" s="3" t="s">
        <v>22513</v>
      </c>
      <c r="C1517" s="3" t="s">
        <v>22779</v>
      </c>
      <c r="D1517" s="3"/>
      <c r="E1517" s="3" t="s">
        <v>22780</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row>
    <row r="1518" spans="1:77" ht="18">
      <c r="A1518" s="3" t="s">
        <v>27401</v>
      </c>
      <c r="B1518" s="3" t="s">
        <v>27289</v>
      </c>
      <c r="C1518" s="3" t="s">
        <v>27402</v>
      </c>
      <c r="D1518" s="3" t="s">
        <v>73</v>
      </c>
      <c r="E1518" s="3" t="s">
        <v>6394</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row>
    <row r="1519" spans="1:77" ht="18">
      <c r="A1519" s="3" t="s">
        <v>15445</v>
      </c>
      <c r="B1519" s="3" t="s">
        <v>31669</v>
      </c>
      <c r="C1519" s="3" t="s">
        <v>31773</v>
      </c>
      <c r="D1519" s="3"/>
      <c r="E1519" s="3" t="s">
        <v>9371</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row>
    <row r="1520" spans="1:77" ht="18">
      <c r="A1520" s="3" t="s">
        <v>9255</v>
      </c>
      <c r="B1520" s="3" t="s">
        <v>26505</v>
      </c>
      <c r="C1520" s="3" t="s">
        <v>27028</v>
      </c>
      <c r="D1520" s="3"/>
      <c r="E1520" s="3" t="s">
        <v>27029</v>
      </c>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row>
    <row r="1521" spans="1:77" ht="18">
      <c r="A1521" s="3" t="s">
        <v>13908</v>
      </c>
      <c r="B1521" s="3" t="s">
        <v>30564</v>
      </c>
      <c r="C1521" s="3" t="s">
        <v>27028</v>
      </c>
      <c r="D1521" s="3"/>
      <c r="E1521" s="3" t="s">
        <v>30794</v>
      </c>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row>
    <row r="1522" spans="1:77" ht="18">
      <c r="A1522" s="3" t="s">
        <v>15894</v>
      </c>
      <c r="B1522" s="3" t="s">
        <v>31998</v>
      </c>
      <c r="C1522" s="3" t="s">
        <v>27028</v>
      </c>
      <c r="D1522" s="3"/>
      <c r="E1522" s="3" t="s">
        <v>32058</v>
      </c>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row>
    <row r="1523" spans="1:77" ht="18">
      <c r="A1523" s="3" t="s">
        <v>9410</v>
      </c>
      <c r="B1523" s="3" t="s">
        <v>26505</v>
      </c>
      <c r="C1523" s="3" t="s">
        <v>27165</v>
      </c>
      <c r="D1523" s="3"/>
      <c r="E1523" s="3" t="s">
        <v>27166</v>
      </c>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row>
    <row r="1524" spans="1:77" ht="18">
      <c r="A1524" s="3" t="s">
        <v>4324</v>
      </c>
      <c r="B1524" s="3" t="s">
        <v>22513</v>
      </c>
      <c r="C1524" s="3" t="s">
        <v>22876</v>
      </c>
      <c r="D1524" s="3"/>
      <c r="E1524" s="3" t="s">
        <v>22877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row>
    <row r="1525" spans="1:77" ht="18">
      <c r="A1525" s="3" t="s">
        <v>17415</v>
      </c>
      <c r="B1525" s="3" t="s">
        <v>33461</v>
      </c>
      <c r="C1525" s="3" t="s">
        <v>33774</v>
      </c>
      <c r="D1525" s="3"/>
      <c r="E1525" s="3" t="s">
        <v>33775</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row>
    <row r="1526" spans="1:77" ht="18">
      <c r="A1526" s="3" t="s">
        <v>33622</v>
      </c>
      <c r="B1526" s="3" t="s">
        <v>33461</v>
      </c>
      <c r="C1526" s="3" t="s">
        <v>33623</v>
      </c>
      <c r="D1526" s="3"/>
      <c r="E1526" s="3" t="s">
        <v>33624</v>
      </c>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row>
    <row r="1527" spans="1:77" ht="18">
      <c r="A1527" s="3" t="s">
        <v>33547</v>
      </c>
      <c r="B1527" s="3" t="s">
        <v>33461</v>
      </c>
      <c r="C1527" s="3" t="s">
        <v>33548</v>
      </c>
      <c r="D1527" s="3"/>
      <c r="E1527" s="3" t="s">
        <v>33549</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row>
    <row r="1528" spans="1:77" ht="18">
      <c r="A1528" s="3" t="s">
        <v>33617</v>
      </c>
      <c r="B1528" s="3" t="s">
        <v>33461</v>
      </c>
      <c r="C1528" s="3" t="s">
        <v>33618</v>
      </c>
      <c r="D1528" s="3"/>
      <c r="E1528" s="3" t="s">
        <v>33619</v>
      </c>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row>
    <row r="1529" spans="1:77" ht="18">
      <c r="A1529" s="3" t="s">
        <v>17340</v>
      </c>
      <c r="B1529" s="3" t="s">
        <v>33461</v>
      </c>
      <c r="C1529" s="3" t="s">
        <v>33583</v>
      </c>
      <c r="D1529" s="3"/>
      <c r="E1529" s="3" t="s">
        <v>33584</v>
      </c>
      <c r="F1529" s="3" t="s">
        <v>33585</v>
      </c>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row>
    <row r="1530" spans="1:77" ht="18">
      <c r="A1530" s="3" t="s">
        <v>31010</v>
      </c>
      <c r="B1530" s="3" t="s">
        <v>30903</v>
      </c>
      <c r="C1530" s="3" t="s">
        <v>31011</v>
      </c>
      <c r="D1530" s="3"/>
      <c r="E1530" s="3" t="s">
        <v>31012</v>
      </c>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row>
    <row r="1531" spans="1:77" ht="18">
      <c r="A1531" s="3" t="s">
        <v>30951</v>
      </c>
      <c r="B1531" s="3" t="s">
        <v>30903</v>
      </c>
      <c r="C1531" s="3" t="s">
        <v>30952</v>
      </c>
      <c r="D1531" s="3"/>
      <c r="E1531" s="3" t="s">
        <v>30953</v>
      </c>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row>
    <row r="1532" spans="1:77" ht="18">
      <c r="A1532" s="3" t="s">
        <v>14986</v>
      </c>
      <c r="B1532" s="3" t="s">
        <v>30903</v>
      </c>
      <c r="C1532" s="3" t="s">
        <v>31524</v>
      </c>
      <c r="D1532" s="3"/>
      <c r="E1532" s="3" t="s">
        <v>31525</v>
      </c>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row>
    <row r="1533" spans="1:77" ht="18">
      <c r="A1533" s="3" t="s">
        <v>8887</v>
      </c>
      <c r="B1533" s="3" t="s">
        <v>26505</v>
      </c>
      <c r="C1533" s="3" t="s">
        <v>26705</v>
      </c>
      <c r="D1533" s="3"/>
      <c r="E1533" s="3" t="s">
        <v>26706</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row>
    <row r="1534" spans="1:77" ht="18">
      <c r="A1534" s="3" t="s">
        <v>8948</v>
      </c>
      <c r="B1534" s="3" t="s">
        <v>26505</v>
      </c>
      <c r="C1534" s="3" t="s">
        <v>26705</v>
      </c>
      <c r="D1534" s="3"/>
      <c r="E1534" s="3" t="s">
        <v>26749</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row>
    <row r="1535" spans="1:77" ht="18">
      <c r="A1535" s="3" t="s">
        <v>8992</v>
      </c>
      <c r="B1535" s="3" t="s">
        <v>26505</v>
      </c>
      <c r="C1535" s="3" t="s">
        <v>26705</v>
      </c>
      <c r="D1535" s="3"/>
      <c r="E1535" s="3" t="s">
        <v>26790</v>
      </c>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row>
    <row r="1536" spans="1:77" ht="18">
      <c r="A1536" s="3" t="s">
        <v>9029</v>
      </c>
      <c r="B1536" s="3" t="s">
        <v>26505</v>
      </c>
      <c r="C1536" s="3" t="s">
        <v>26705</v>
      </c>
      <c r="D1536" s="3"/>
      <c r="E1536" s="3" t="s">
        <v>26821</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row>
    <row r="1537" spans="1:77" ht="18">
      <c r="A1537" s="3" t="s">
        <v>9095</v>
      </c>
      <c r="B1537" s="3" t="s">
        <v>26505</v>
      </c>
      <c r="C1537" s="3" t="s">
        <v>26705</v>
      </c>
      <c r="D1537" s="3"/>
      <c r="E1537" s="3" t="s">
        <v>26868</v>
      </c>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row>
    <row r="1538" spans="1:77" ht="18">
      <c r="A1538" s="3" t="s">
        <v>9134</v>
      </c>
      <c r="B1538" s="3" t="s">
        <v>26505</v>
      </c>
      <c r="C1538" s="3" t="s">
        <v>26705</v>
      </c>
      <c r="D1538" s="3"/>
      <c r="E1538" s="3" t="s">
        <v>26909</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row>
    <row r="1539" spans="1:77" ht="18">
      <c r="A1539" s="3" t="s">
        <v>13586</v>
      </c>
      <c r="B1539" s="3" t="s">
        <v>30564</v>
      </c>
      <c r="C1539" s="3" t="s">
        <v>26705</v>
      </c>
      <c r="D1539" s="3"/>
      <c r="E1539" s="3" t="s">
        <v>30598</v>
      </c>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row>
    <row r="1540" spans="1:77" ht="18">
      <c r="A1540" s="3" t="s">
        <v>13770</v>
      </c>
      <c r="B1540" s="3" t="s">
        <v>30564</v>
      </c>
      <c r="C1540" s="3" t="s">
        <v>26705</v>
      </c>
      <c r="D1540" s="3"/>
      <c r="E1540" s="3" t="s">
        <v>30699</v>
      </c>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row>
    <row r="1541" spans="1:77" ht="18">
      <c r="A1541" s="3" t="s">
        <v>4100</v>
      </c>
      <c r="B1541" s="3" t="s">
        <v>22513</v>
      </c>
      <c r="C1541" s="3" t="s">
        <v>22656</v>
      </c>
      <c r="D1541" s="3"/>
      <c r="E1541" s="3" t="s">
        <v>22657</v>
      </c>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row>
    <row r="1542" spans="1:77" ht="18">
      <c r="A1542" s="3" t="s">
        <v>12846</v>
      </c>
      <c r="B1542" s="3" t="s">
        <v>30145</v>
      </c>
      <c r="C1542" s="3" t="s">
        <v>22656</v>
      </c>
      <c r="D1542" s="3"/>
      <c r="E1542" s="3" t="s">
        <v>30292</v>
      </c>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row>
    <row r="1543" spans="1:77" ht="18">
      <c r="A1543" s="3" t="s">
        <v>14648</v>
      </c>
      <c r="B1543" s="3" t="s">
        <v>30903</v>
      </c>
      <c r="C1543" s="3" t="s">
        <v>31315</v>
      </c>
      <c r="D1543" s="3" t="s">
        <v>4326</v>
      </c>
      <c r="E1543" s="3" t="s">
        <v>31316</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row>
    <row r="1544" spans="1:77" ht="18">
      <c r="A1544" s="3" t="s">
        <v>4611</v>
      </c>
      <c r="B1544" s="3" t="s">
        <v>23054</v>
      </c>
      <c r="C1544" s="3" t="s">
        <v>23132</v>
      </c>
      <c r="D1544" s="3"/>
      <c r="E1544" s="3" t="s">
        <v>23133</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row>
    <row r="1545" spans="1:77" ht="18">
      <c r="A1545" s="3" t="s">
        <v>30133</v>
      </c>
      <c r="B1545" s="3" t="s">
        <v>30106</v>
      </c>
      <c r="C1545" s="3" t="s">
        <v>23132</v>
      </c>
      <c r="D1545" s="3"/>
      <c r="E1545" s="3" t="s">
        <v>30134</v>
      </c>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row>
    <row r="1546" spans="1:77" ht="18">
      <c r="A1546" s="3" t="s">
        <v>8246</v>
      </c>
      <c r="B1546" s="3" t="s">
        <v>25827</v>
      </c>
      <c r="C1546" s="3" t="s">
        <v>26070</v>
      </c>
      <c r="D1546" s="3"/>
      <c r="E1546" s="3" t="s">
        <v>26071</v>
      </c>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row>
    <row r="1547" spans="1:77" ht="18">
      <c r="A1547" s="3" t="s">
        <v>17614</v>
      </c>
      <c r="B1547" s="3" t="s">
        <v>33988</v>
      </c>
      <c r="C1547" s="3" t="s">
        <v>26070</v>
      </c>
      <c r="D1547" s="3" t="s">
        <v>2610</v>
      </c>
      <c r="E1547" s="3" t="s">
        <v>34434</v>
      </c>
      <c r="F1547" s="3" t="s">
        <v>34435</v>
      </c>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row>
    <row r="1548" spans="1:77" ht="18">
      <c r="A1548" s="3" t="s">
        <v>14440</v>
      </c>
      <c r="B1548" s="3" t="s">
        <v>30903</v>
      </c>
      <c r="C1548" s="3" t="s">
        <v>31188</v>
      </c>
      <c r="D1548" s="3"/>
      <c r="E1548" s="3" t="s">
        <v>31189</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row>
    <row r="1549" spans="1:77" ht="18">
      <c r="A1549" s="3" t="s">
        <v>753</v>
      </c>
      <c r="B1549" s="3" t="s">
        <v>22767</v>
      </c>
      <c r="C1549" s="3" t="s">
        <v>24550</v>
      </c>
      <c r="D1549" s="3"/>
      <c r="E1549" s="3" t="s">
        <v>24551</v>
      </c>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row>
    <row r="1550" spans="1:77" ht="18">
      <c r="A1550" s="3" t="s">
        <v>19833</v>
      </c>
      <c r="B1550" s="3" t="s">
        <v>36306</v>
      </c>
      <c r="C1550" s="3" t="s">
        <v>36894</v>
      </c>
      <c r="D1550" s="3"/>
      <c r="E1550" s="3" t="s">
        <v>36895</v>
      </c>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row>
    <row r="1551" spans="1:77" ht="18">
      <c r="A1551" s="3" t="s">
        <v>12892</v>
      </c>
      <c r="B1551" s="3" t="s">
        <v>30145</v>
      </c>
      <c r="C1551" s="3" t="s">
        <v>30339</v>
      </c>
      <c r="D1551" s="3" t="s">
        <v>2778</v>
      </c>
      <c r="E1551" s="3" t="s">
        <v>30340</v>
      </c>
      <c r="F1551" s="3" t="s">
        <v>30143</v>
      </c>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row>
    <row r="1552" spans="1:77" ht="18">
      <c r="A1552" s="3" t="s">
        <v>8893</v>
      </c>
      <c r="B1552" s="3" t="s">
        <v>26505</v>
      </c>
      <c r="C1552" s="3" t="s">
        <v>26714</v>
      </c>
      <c r="D1552" s="3"/>
      <c r="E1552" s="3" t="s">
        <v>26715</v>
      </c>
      <c r="F1552" s="3" t="s">
        <v>26716</v>
      </c>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row>
    <row r="1553" spans="1:77" ht="18">
      <c r="A1553" s="3" t="s">
        <v>8953</v>
      </c>
      <c r="B1553" s="3" t="s">
        <v>26505</v>
      </c>
      <c r="C1553" s="3" t="s">
        <v>26714</v>
      </c>
      <c r="D1553" s="3"/>
      <c r="E1553" s="3" t="s">
        <v>26750</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row>
    <row r="1554" spans="1:77" ht="18">
      <c r="A1554" s="3" t="s">
        <v>30141</v>
      </c>
      <c r="B1554" s="3" t="s">
        <v>30106</v>
      </c>
      <c r="C1554" s="3" t="s">
        <v>26714</v>
      </c>
      <c r="D1554" s="3" t="s">
        <v>2778</v>
      </c>
      <c r="E1554" s="3" t="s">
        <v>30142</v>
      </c>
      <c r="F1554" s="3" t="s">
        <v>30143</v>
      </c>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row>
    <row r="1555" spans="1:77" ht="18">
      <c r="A1555" s="3" t="s">
        <v>15881</v>
      </c>
      <c r="B1555" s="3" t="s">
        <v>31998</v>
      </c>
      <c r="C1555" s="3" t="s">
        <v>32047</v>
      </c>
      <c r="D1555" s="3"/>
      <c r="E1555" s="3" t="s">
        <v>32048</v>
      </c>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row>
    <row r="1556" spans="1:77" ht="18">
      <c r="A1556" s="3" t="s">
        <v>26990</v>
      </c>
      <c r="B1556" s="3" t="s">
        <v>26505</v>
      </c>
      <c r="C1556" s="3" t="s">
        <v>26991</v>
      </c>
      <c r="D1556" s="3" t="s">
        <v>26992</v>
      </c>
      <c r="E1556" s="3" t="s">
        <v>26993</v>
      </c>
      <c r="F1556" s="3" t="s">
        <v>26994</v>
      </c>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row>
    <row r="1557" spans="1:77" ht="18">
      <c r="A1557" s="3" t="s">
        <v>19832</v>
      </c>
      <c r="B1557" s="3" t="s">
        <v>36306</v>
      </c>
      <c r="C1557" s="3" t="s">
        <v>26991</v>
      </c>
      <c r="D1557" s="3" t="s">
        <v>36824</v>
      </c>
      <c r="E1557" s="3" t="s">
        <v>36893</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row>
    <row r="1558" spans="1:77" ht="18">
      <c r="A1558" s="3" t="s">
        <v>36991</v>
      </c>
      <c r="B1558" s="3" t="s">
        <v>36306</v>
      </c>
      <c r="C1558" s="3" t="s">
        <v>26991</v>
      </c>
      <c r="D1558" s="3"/>
      <c r="E1558" s="3" t="s">
        <v>36992</v>
      </c>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row>
    <row r="1559" spans="1:77" ht="18">
      <c r="A1559" s="3" t="s">
        <v>4607</v>
      </c>
      <c r="B1559" s="3" t="s">
        <v>23054</v>
      </c>
      <c r="C1559" s="3" t="s">
        <v>23130</v>
      </c>
      <c r="D1559" s="3"/>
      <c r="E1559" s="3" t="s">
        <v>23131</v>
      </c>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row>
    <row r="1560" spans="1:77" ht="18">
      <c r="A1560" s="3" t="s">
        <v>4614</v>
      </c>
      <c r="B1560" s="3" t="s">
        <v>23054</v>
      </c>
      <c r="C1560" s="3" t="s">
        <v>23134</v>
      </c>
      <c r="D1560" s="3"/>
      <c r="E1560" s="3" t="s">
        <v>23135</v>
      </c>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row>
    <row r="1561" spans="1:77" ht="18">
      <c r="A1561" s="3" t="s">
        <v>7025</v>
      </c>
      <c r="B1561" s="3" t="s">
        <v>23435</v>
      </c>
      <c r="C1561" s="3" t="s">
        <v>23134</v>
      </c>
      <c r="D1561" s="3" t="s">
        <v>22</v>
      </c>
      <c r="E1561" s="3" t="s">
        <v>25053</v>
      </c>
      <c r="F1561" s="3" t="s">
        <v>25054</v>
      </c>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row>
    <row r="1562" spans="1:77" ht="18">
      <c r="A1562" s="3" t="s">
        <v>8289</v>
      </c>
      <c r="B1562" s="3" t="s">
        <v>25827</v>
      </c>
      <c r="C1562" s="3" t="s">
        <v>23134</v>
      </c>
      <c r="D1562" s="3" t="s">
        <v>10952</v>
      </c>
      <c r="E1562" s="3" t="s">
        <v>26114</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row>
    <row r="1563" spans="1:77" ht="18">
      <c r="A1563" s="3" t="s">
        <v>7011</v>
      </c>
      <c r="B1563" s="3" t="s">
        <v>24862</v>
      </c>
      <c r="C1563" s="3" t="s">
        <v>25046</v>
      </c>
      <c r="D1563" s="3" t="s">
        <v>60</v>
      </c>
      <c r="E1563" s="3" t="s">
        <v>25047</v>
      </c>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row>
    <row r="1564" spans="1:77" ht="18">
      <c r="A1564" s="3" t="s">
        <v>33564</v>
      </c>
      <c r="B1564" s="3" t="s">
        <v>33461</v>
      </c>
      <c r="C1564" s="3" t="s">
        <v>25046</v>
      </c>
      <c r="D1564" s="3"/>
      <c r="E1564" s="3" t="s">
        <v>33565</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row>
    <row r="1565" spans="1:77" ht="18">
      <c r="A1565" s="3" t="s">
        <v>19834</v>
      </c>
      <c r="B1565" s="3" t="s">
        <v>36306</v>
      </c>
      <c r="C1565" s="3" t="s">
        <v>25046</v>
      </c>
      <c r="D1565" s="3"/>
      <c r="E1565" s="3" t="s">
        <v>36896</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row>
    <row r="1566" spans="1:77" ht="18">
      <c r="A1566" s="3" t="s">
        <v>38296</v>
      </c>
      <c r="B1566" s="3" t="s">
        <v>36922</v>
      </c>
      <c r="C1566" s="3" t="s">
        <v>25046</v>
      </c>
      <c r="D1566" s="3" t="s">
        <v>270</v>
      </c>
      <c r="E1566" s="3" t="s">
        <v>38297</v>
      </c>
      <c r="F1566" s="3" t="s">
        <v>38298</v>
      </c>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row>
    <row r="1567" spans="1:77" ht="18">
      <c r="A1567" s="3" t="s">
        <v>33867</v>
      </c>
      <c r="B1567" s="3" t="s">
        <v>33814</v>
      </c>
      <c r="C1567" s="3" t="s">
        <v>33868</v>
      </c>
      <c r="D1567" s="3"/>
      <c r="E1567" s="3" t="s">
        <v>33869</v>
      </c>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row>
    <row r="1568" spans="1:77" ht="18">
      <c r="A1568" s="3" t="s">
        <v>14256</v>
      </c>
      <c r="B1568" s="3" t="s">
        <v>30903</v>
      </c>
      <c r="C1568" s="3" t="s">
        <v>31099</v>
      </c>
      <c r="D1568" s="3"/>
      <c r="E1568" s="3" t="s">
        <v>5462</v>
      </c>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row>
    <row r="1569" spans="1:77" ht="18">
      <c r="A1569" s="3" t="s">
        <v>14096</v>
      </c>
      <c r="B1569" s="3" t="s">
        <v>30903</v>
      </c>
      <c r="C1569" s="3" t="s">
        <v>31007</v>
      </c>
      <c r="D1569" s="3"/>
      <c r="E1569" s="3" t="s">
        <v>31008</v>
      </c>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row>
    <row r="1570" spans="1:77" ht="18">
      <c r="A1570" s="3" t="s">
        <v>33561</v>
      </c>
      <c r="B1570" s="3" t="s">
        <v>33461</v>
      </c>
      <c r="C1570" s="3" t="s">
        <v>33562</v>
      </c>
      <c r="D1570" s="3"/>
      <c r="E1570" s="3" t="s">
        <v>33563</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row>
    <row r="1571" spans="1:77" ht="18">
      <c r="A1571" s="3" t="s">
        <v>4850</v>
      </c>
      <c r="B1571" s="3" t="s">
        <v>23054</v>
      </c>
      <c r="C1571" s="3" t="s">
        <v>23335</v>
      </c>
      <c r="D1571" s="3"/>
      <c r="E1571" s="3" t="s">
        <v>23336</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row>
    <row r="1572" spans="1:77" ht="18">
      <c r="A1572" s="3" t="s">
        <v>7028</v>
      </c>
      <c r="B1572" s="3" t="s">
        <v>23435</v>
      </c>
      <c r="C1572" s="3" t="s">
        <v>23335</v>
      </c>
      <c r="D1572" s="3"/>
      <c r="E1572" s="3" t="s">
        <v>25055</v>
      </c>
      <c r="F1572" s="3" t="s">
        <v>25056</v>
      </c>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row>
    <row r="1573" spans="1:77" ht="18">
      <c r="A1573" s="3" t="s">
        <v>26561</v>
      </c>
      <c r="B1573" s="3" t="s">
        <v>26505</v>
      </c>
      <c r="C1573" s="3" t="s">
        <v>23335</v>
      </c>
      <c r="D1573" s="3"/>
      <c r="E1573" s="3" t="s">
        <v>26562</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row>
    <row r="1574" spans="1:77" ht="18">
      <c r="A1574" s="3" t="s">
        <v>17936</v>
      </c>
      <c r="B1574" s="3" t="s">
        <v>35231</v>
      </c>
      <c r="C1574" s="3" t="s">
        <v>23335</v>
      </c>
      <c r="D1574" s="3" t="s">
        <v>35287</v>
      </c>
      <c r="E1574" s="3" t="s">
        <v>35288</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row>
    <row r="1575" spans="1:77" ht="18">
      <c r="A1575" s="3" t="s">
        <v>18624</v>
      </c>
      <c r="B1575" s="3" t="s">
        <v>35768</v>
      </c>
      <c r="C1575" s="3" t="s">
        <v>23335</v>
      </c>
      <c r="D1575" s="3" t="s">
        <v>35819</v>
      </c>
      <c r="E1575" s="3" t="s">
        <v>35820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row>
    <row r="1576" spans="1:77" ht="18">
      <c r="A1576" s="3" t="s">
        <v>25904</v>
      </c>
      <c r="B1576" s="3" t="s">
        <v>25905</v>
      </c>
      <c r="C1576" s="3" t="s">
        <v>25906</v>
      </c>
      <c r="D1576" s="3" t="s">
        <v>25845</v>
      </c>
      <c r="E1576" s="3" t="s">
        <v>25907</v>
      </c>
      <c r="F1576" s="3" t="s">
        <v>25875</v>
      </c>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row>
    <row r="1577" spans="1:77" ht="18">
      <c r="A1577" s="3" t="s">
        <v>26624</v>
      </c>
      <c r="B1577" s="3" t="s">
        <v>26505</v>
      </c>
      <c r="C1577" s="3" t="s">
        <v>25906</v>
      </c>
      <c r="D1577" s="3"/>
      <c r="E1577" s="3" t="s">
        <v>26625</v>
      </c>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row>
    <row r="1578" spans="1:77" ht="18">
      <c r="A1578" s="3" t="s">
        <v>30131</v>
      </c>
      <c r="B1578" s="3" t="s">
        <v>30106</v>
      </c>
      <c r="C1578" s="3" t="s">
        <v>25906</v>
      </c>
      <c r="D1578" s="3"/>
      <c r="E1578" s="3" t="s">
        <v>30132</v>
      </c>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row>
    <row r="1579" spans="1:77" ht="18">
      <c r="A1579" s="3" t="s">
        <v>19868</v>
      </c>
      <c r="B1579" s="3" t="s">
        <v>36306</v>
      </c>
      <c r="C1579" s="3" t="s">
        <v>25906</v>
      </c>
      <c r="D1579" s="3"/>
      <c r="E1579" s="3" t="s">
        <v>36929</v>
      </c>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row>
    <row r="1580" spans="1:77" ht="18">
      <c r="A1580" s="3" t="s">
        <v>8366</v>
      </c>
      <c r="B1580" s="3" t="s">
        <v>25827</v>
      </c>
      <c r="C1580" s="3" t="s">
        <v>26166</v>
      </c>
      <c r="D1580" s="3" t="s">
        <v>25845</v>
      </c>
      <c r="E1580" s="3" t="s">
        <v>26167</v>
      </c>
      <c r="F1580" s="3" t="s">
        <v>26168</v>
      </c>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row>
    <row r="1581" spans="1:77" ht="18">
      <c r="A1581" s="3" t="s">
        <v>32061</v>
      </c>
      <c r="B1581" s="3" t="s">
        <v>31998</v>
      </c>
      <c r="C1581" s="3" t="s">
        <v>26166</v>
      </c>
      <c r="D1581" s="3" t="s">
        <v>32062</v>
      </c>
      <c r="E1581" s="3" t="s">
        <v>32063</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row>
    <row r="1582" spans="1:77" ht="18">
      <c r="A1582" s="3" t="s">
        <v>34797</v>
      </c>
      <c r="B1582" s="3" t="s">
        <v>33988</v>
      </c>
      <c r="C1582" s="3" t="s">
        <v>26166</v>
      </c>
      <c r="D1582" s="3" t="s">
        <v>34487</v>
      </c>
      <c r="E1582" s="3" t="s">
        <v>34798</v>
      </c>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row>
    <row r="1583" spans="1:77" ht="18">
      <c r="A1583" s="3" t="s">
        <v>17937</v>
      </c>
      <c r="B1583" s="3" t="s">
        <v>35231</v>
      </c>
      <c r="C1583" s="3" t="s">
        <v>26166</v>
      </c>
      <c r="D1583" s="3"/>
      <c r="E1583" s="3" t="s">
        <v>35289</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row>
    <row r="1584" spans="1:77" ht="18">
      <c r="A1584" s="3" t="s">
        <v>19909</v>
      </c>
      <c r="B1584" s="3" t="s">
        <v>36306</v>
      </c>
      <c r="C1584" s="3" t="s">
        <v>26166</v>
      </c>
      <c r="D1584" s="3"/>
      <c r="E1584" s="3" t="s">
        <v>36968</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row>
    <row r="1585" spans="1:77" ht="18">
      <c r="A1585" s="3" t="s">
        <v>8319</v>
      </c>
      <c r="B1585" s="3" t="s">
        <v>25827</v>
      </c>
      <c r="C1585" s="3" t="s">
        <v>26127</v>
      </c>
      <c r="D1585" s="3" t="s">
        <v>25845</v>
      </c>
      <c r="E1585" s="3" t="s">
        <v>26128</v>
      </c>
      <c r="F1585" s="3" t="s">
        <v>26129</v>
      </c>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row>
    <row r="1586" spans="1:77" ht="18">
      <c r="A1586" s="3" t="s">
        <v>2961</v>
      </c>
      <c r="B1586" s="3" t="s">
        <v>36454</v>
      </c>
      <c r="C1586" s="3" t="s">
        <v>26127</v>
      </c>
      <c r="D1586" s="3"/>
      <c r="E1586" s="3" t="s">
        <v>37281</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row>
    <row r="1587" spans="1:77" ht="18">
      <c r="A1587" s="3" t="s">
        <v>8268</v>
      </c>
      <c r="B1587" s="3" t="s">
        <v>25827</v>
      </c>
      <c r="C1587" s="3" t="s">
        <v>26095</v>
      </c>
      <c r="D1587" s="3" t="s">
        <v>22</v>
      </c>
      <c r="E1587" s="3" t="s">
        <v>26096</v>
      </c>
      <c r="F1587" s="3" t="s">
        <v>26097</v>
      </c>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row>
    <row r="1588" spans="1:77" ht="18">
      <c r="A1588" s="3" t="s">
        <v>20223</v>
      </c>
      <c r="B1588" s="3" t="s">
        <v>37108</v>
      </c>
      <c r="C1588" s="3" t="s">
        <v>26095</v>
      </c>
      <c r="D1588" s="3" t="s">
        <v>38</v>
      </c>
      <c r="E1588" s="3" t="s">
        <v>22765</v>
      </c>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row>
    <row r="1589" spans="1:77" ht="18">
      <c r="A1589" s="3" t="s">
        <v>20269</v>
      </c>
      <c r="B1589" s="3" t="s">
        <v>37108</v>
      </c>
      <c r="C1589" s="3" t="s">
        <v>26095</v>
      </c>
      <c r="D1589" s="3" t="s">
        <v>38</v>
      </c>
      <c r="E1589" s="3" t="s">
        <v>23867</v>
      </c>
      <c r="F1589" s="3" t="s">
        <v>20954</v>
      </c>
      <c r="G1589" s="3" t="s">
        <v>37841</v>
      </c>
      <c r="H1589" s="3" t="s">
        <v>37842</v>
      </c>
      <c r="I1589" s="3" t="s">
        <v>37843</v>
      </c>
      <c r="J1589" s="3" t="s">
        <v>37844</v>
      </c>
      <c r="K1589" s="3" t="s">
        <v>37845</v>
      </c>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row>
    <row r="1590" spans="1:77" ht="18">
      <c r="A1590" s="3" t="s">
        <v>7000</v>
      </c>
      <c r="B1590" s="3" t="s">
        <v>23435</v>
      </c>
      <c r="C1590" s="3" t="s">
        <v>25032</v>
      </c>
      <c r="D1590" s="3"/>
      <c r="E1590" s="3" t="s">
        <v>25033</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row>
    <row r="1591" spans="1:77" ht="18">
      <c r="A1591" s="3" t="s">
        <v>8693</v>
      </c>
      <c r="B1591" s="3" t="s">
        <v>26517</v>
      </c>
      <c r="C1591" s="3" t="s">
        <v>25032</v>
      </c>
      <c r="D1591" s="3" t="s">
        <v>270</v>
      </c>
      <c r="E1591" s="3" t="s">
        <v>26518</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row>
    <row r="1592" spans="1:77" ht="18">
      <c r="A1592" s="3" t="s">
        <v>8833</v>
      </c>
      <c r="B1592" s="3" t="s">
        <v>26505</v>
      </c>
      <c r="C1592" s="3" t="s">
        <v>26657</v>
      </c>
      <c r="D1592" s="3" t="s">
        <v>26658</v>
      </c>
      <c r="E1592" s="3" t="s">
        <v>26659</v>
      </c>
      <c r="F1592" s="3" t="s">
        <v>26660</v>
      </c>
      <c r="G1592" s="3"/>
      <c r="H1592" s="3"/>
      <c r="I1592" s="3" t="s">
        <v>26661</v>
      </c>
      <c r="J1592" s="3"/>
      <c r="K1592" s="3"/>
      <c r="L1592" s="3"/>
      <c r="M1592" s="3" t="s">
        <v>26662</v>
      </c>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row>
    <row r="1593" spans="1:77" ht="18">
      <c r="A1593" s="3" t="s">
        <v>25939</v>
      </c>
      <c r="B1593" s="3" t="s">
        <v>25827</v>
      </c>
      <c r="C1593" s="3" t="s">
        <v>25940</v>
      </c>
      <c r="D1593" s="3"/>
      <c r="E1593" s="3" t="s">
        <v>25941</v>
      </c>
      <c r="F1593" s="3" t="s">
        <v>25052</v>
      </c>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row>
    <row r="1594" spans="1:77" ht="18">
      <c r="A1594" s="3" t="s">
        <v>7022</v>
      </c>
      <c r="B1594" s="3" t="s">
        <v>25050</v>
      </c>
      <c r="C1594" s="3" t="s">
        <v>25051</v>
      </c>
      <c r="D1594" s="3" t="s">
        <v>2</v>
      </c>
      <c r="E1594" s="3" t="s">
        <v>25052</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row>
    <row r="1595" spans="1:77" ht="18">
      <c r="A1595" s="3" t="s">
        <v>15920</v>
      </c>
      <c r="B1595" s="3" t="s">
        <v>31998</v>
      </c>
      <c r="C1595" s="3" t="s">
        <v>32070</v>
      </c>
      <c r="D1595" s="3" t="s">
        <v>32071</v>
      </c>
      <c r="E1595" s="3" t="s">
        <v>32072</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row>
    <row r="1596" spans="1:77" ht="18">
      <c r="A1596" s="3" t="s">
        <v>35184</v>
      </c>
      <c r="B1596" s="3" t="s">
        <v>34945</v>
      </c>
      <c r="C1596" s="3" t="s">
        <v>32070</v>
      </c>
      <c r="D1596" s="3"/>
      <c r="E1596" s="3" t="s">
        <v>35185</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row>
    <row r="1597" spans="1:77" ht="18">
      <c r="A1597" s="3" t="s">
        <v>8563</v>
      </c>
      <c r="B1597" s="3" t="s">
        <v>26332</v>
      </c>
      <c r="C1597" s="3" t="s">
        <v>26397</v>
      </c>
      <c r="D1597" s="3"/>
      <c r="E1597" s="3" t="s">
        <v>26398</v>
      </c>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row>
    <row r="1598" spans="1:77" ht="18">
      <c r="A1598" s="3" t="s">
        <v>13641</v>
      </c>
      <c r="B1598" s="3" t="s">
        <v>30564</v>
      </c>
      <c r="C1598" s="3" t="s">
        <v>30646</v>
      </c>
      <c r="D1598" s="3"/>
      <c r="E1598" s="3" t="s">
        <v>30647</v>
      </c>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row>
    <row r="1599" spans="1:77" ht="18">
      <c r="A1599" s="3" t="s">
        <v>1622</v>
      </c>
      <c r="B1599" s="3" t="s">
        <v>27429</v>
      </c>
      <c r="C1599" s="3" t="s">
        <v>30087</v>
      </c>
      <c r="D1599" s="3"/>
      <c r="E1599" s="3" t="s">
        <v>30088</v>
      </c>
      <c r="F1599" s="3" t="s">
        <v>30089</v>
      </c>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row>
    <row r="1600" spans="1:77" ht="18">
      <c r="A1600" s="3" t="s">
        <v>26953</v>
      </c>
      <c r="B1600" s="3" t="s">
        <v>26954</v>
      </c>
      <c r="C1600" s="3" t="s">
        <v>26955</v>
      </c>
      <c r="D1600" s="3" t="s">
        <v>270</v>
      </c>
      <c r="E1600" s="3" t="s">
        <v>26956</v>
      </c>
      <c r="F1600" s="3" t="s">
        <v>26957</v>
      </c>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row>
    <row r="1601" spans="1:77" ht="18">
      <c r="A1601" s="3" t="s">
        <v>8011</v>
      </c>
      <c r="B1601" s="3" t="s">
        <v>25827</v>
      </c>
      <c r="C1601" s="3" t="s">
        <v>25844</v>
      </c>
      <c r="D1601" s="3" t="s">
        <v>25845</v>
      </c>
      <c r="E1601" s="3" t="s">
        <v>25846</v>
      </c>
      <c r="F1601" s="3" t="s">
        <v>25847</v>
      </c>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row>
    <row r="1602" spans="1:77" ht="18">
      <c r="A1602" s="3" t="s">
        <v>17943</v>
      </c>
      <c r="B1602" s="3" t="s">
        <v>35231</v>
      </c>
      <c r="C1602" s="3" t="s">
        <v>25844</v>
      </c>
      <c r="D1602" s="3" t="s">
        <v>319</v>
      </c>
      <c r="E1602" s="3" t="s">
        <v>35330</v>
      </c>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row>
    <row r="1603" spans="1:77" ht="18">
      <c r="A1603" s="3" t="s">
        <v>7004</v>
      </c>
      <c r="B1603" s="3" t="s">
        <v>24214</v>
      </c>
      <c r="C1603" s="3" t="s">
        <v>25034</v>
      </c>
      <c r="D1603" s="3" t="s">
        <v>25035</v>
      </c>
      <c r="E1603" s="3" t="s">
        <v>25036</v>
      </c>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row>
    <row r="1604" spans="1:77" ht="18">
      <c r="A1604" s="3" t="s">
        <v>8169</v>
      </c>
      <c r="B1604" s="3" t="s">
        <v>25827</v>
      </c>
      <c r="C1604" s="3" t="s">
        <v>25034</v>
      </c>
      <c r="D1604" s="3"/>
      <c r="E1604" s="3" t="s">
        <v>26018</v>
      </c>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row>
    <row r="1605" spans="1:77" ht="18">
      <c r="A1605" s="3" t="s">
        <v>14704</v>
      </c>
      <c r="B1605" s="3" t="s">
        <v>30903</v>
      </c>
      <c r="C1605" s="3" t="s">
        <v>25034</v>
      </c>
      <c r="D1605" s="3"/>
      <c r="E1605" s="3" t="s">
        <v>31351</v>
      </c>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row>
    <row r="1606" spans="1:77" ht="18">
      <c r="A1606" s="3" t="s">
        <v>15824</v>
      </c>
      <c r="B1606" s="3" t="s">
        <v>31998</v>
      </c>
      <c r="C1606" s="3" t="s">
        <v>25034</v>
      </c>
      <c r="D1606" s="3" t="s">
        <v>32004</v>
      </c>
      <c r="E1606" s="3" t="s">
        <v>32005</v>
      </c>
      <c r="F1606" s="3" t="s">
        <v>32006</v>
      </c>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row>
    <row r="1607" spans="1:77" ht="18">
      <c r="A1607" s="3" t="s">
        <v>4233</v>
      </c>
      <c r="B1607" s="3" t="s">
        <v>22513</v>
      </c>
      <c r="C1607" s="3" t="s">
        <v>22799</v>
      </c>
      <c r="D1607" s="3"/>
      <c r="E1607" s="3" t="s">
        <v>22605</v>
      </c>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row>
    <row r="1608" spans="1:77" ht="18">
      <c r="A1608" s="3" t="s">
        <v>25057</v>
      </c>
      <c r="B1608" s="3" t="s">
        <v>23435</v>
      </c>
      <c r="C1608" s="3" t="s">
        <v>22799</v>
      </c>
      <c r="D1608" s="3"/>
      <c r="E1608" s="3" t="s">
        <v>25058</v>
      </c>
      <c r="F1608" s="3" t="s">
        <v>25059</v>
      </c>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row>
    <row r="1609" spans="1:77" ht="18">
      <c r="A1609" s="3" t="s">
        <v>25873</v>
      </c>
      <c r="B1609" s="3" t="s">
        <v>25827</v>
      </c>
      <c r="C1609" s="3" t="s">
        <v>22799</v>
      </c>
      <c r="D1609" s="3" t="s">
        <v>25845</v>
      </c>
      <c r="E1609" s="3" t="s">
        <v>25874</v>
      </c>
      <c r="F1609" s="3" t="s">
        <v>25875</v>
      </c>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row>
    <row r="1610" spans="1:77" ht="18">
      <c r="A1610" s="3" t="s">
        <v>7007</v>
      </c>
      <c r="B1610" s="3" t="s">
        <v>24214</v>
      </c>
      <c r="C1610" s="3" t="s">
        <v>25037</v>
      </c>
      <c r="D1610" s="3" t="s">
        <v>60</v>
      </c>
      <c r="E1610" s="3" t="s">
        <v>25038</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row>
    <row r="1611" spans="1:77" ht="18">
      <c r="A1611" s="3" t="s">
        <v>17801</v>
      </c>
      <c r="B1611" s="3" t="s">
        <v>34945</v>
      </c>
      <c r="C1611" s="3" t="s">
        <v>25037</v>
      </c>
      <c r="D1611" s="3" t="s">
        <v>2778</v>
      </c>
      <c r="E1611" s="3" t="s">
        <v>35163</v>
      </c>
      <c r="F1611" s="3" t="s">
        <v>35164</v>
      </c>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row>
    <row r="1612" spans="1:77" ht="18">
      <c r="A1612" s="3" t="s">
        <v>4855</v>
      </c>
      <c r="B1612" s="3" t="s">
        <v>23054</v>
      </c>
      <c r="C1612" s="3" t="s">
        <v>23337</v>
      </c>
      <c r="D1612" s="3"/>
      <c r="E1612" s="3" t="s">
        <v>23338</v>
      </c>
      <c r="F1612" s="3" t="s">
        <v>23339</v>
      </c>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row>
    <row r="1613" spans="1:77" ht="18">
      <c r="A1613" s="3" t="s">
        <v>8202</v>
      </c>
      <c r="B1613" s="3" t="s">
        <v>25827</v>
      </c>
      <c r="C1613" s="3" t="s">
        <v>26030</v>
      </c>
      <c r="D1613" s="3" t="s">
        <v>25845</v>
      </c>
      <c r="E1613" s="3" t="s">
        <v>26031</v>
      </c>
      <c r="F1613" s="3" t="s">
        <v>26032</v>
      </c>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row>
    <row r="1614" spans="1:77" ht="18">
      <c r="A1614" s="3" t="s">
        <v>15994</v>
      </c>
      <c r="B1614" s="3" t="s">
        <v>31998</v>
      </c>
      <c r="C1614" s="3" t="s">
        <v>26030</v>
      </c>
      <c r="D1614" s="3" t="s">
        <v>2072</v>
      </c>
      <c r="E1614" s="3" t="s">
        <v>32109</v>
      </c>
      <c r="F1614" s="3" t="s">
        <v>32110</v>
      </c>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row>
    <row r="1615" spans="1:77" ht="18">
      <c r="A1615" s="3" t="s">
        <v>25923</v>
      </c>
      <c r="B1615" s="3" t="s">
        <v>25827</v>
      </c>
      <c r="C1615" s="3" t="s">
        <v>25924</v>
      </c>
      <c r="D1615" s="3" t="s">
        <v>10952</v>
      </c>
      <c r="E1615" s="3" t="s">
        <v>25913</v>
      </c>
      <c r="F1615" s="3" t="s">
        <v>25925</v>
      </c>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row>
    <row r="1616" spans="1:77" ht="18">
      <c r="A1616" s="3" t="s">
        <v>14581</v>
      </c>
      <c r="B1616" s="3" t="s">
        <v>30903</v>
      </c>
      <c r="C1616" s="3" t="s">
        <v>25924</v>
      </c>
      <c r="D1616" s="3"/>
      <c r="E1616" s="3" t="s">
        <v>31282</v>
      </c>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row>
    <row r="1617" spans="1:77" ht="18">
      <c r="A1617" s="3" t="s">
        <v>4195</v>
      </c>
      <c r="B1617" s="3" t="s">
        <v>22513</v>
      </c>
      <c r="C1617" s="3" t="s">
        <v>22748</v>
      </c>
      <c r="D1617" s="3"/>
      <c r="E1617" s="3" t="s">
        <v>22749</v>
      </c>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row>
    <row r="1618" spans="1:77" ht="18">
      <c r="A1618" s="3" t="s">
        <v>4846</v>
      </c>
      <c r="B1618" s="3" t="s">
        <v>23054</v>
      </c>
      <c r="C1618" s="3" t="s">
        <v>22748</v>
      </c>
      <c r="D1618" s="3"/>
      <c r="E1618" s="3" t="s">
        <v>23332</v>
      </c>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row>
    <row r="1619" spans="1:77" ht="18">
      <c r="A1619" s="3" t="s">
        <v>7015</v>
      </c>
      <c r="B1619" s="3" t="s">
        <v>23435</v>
      </c>
      <c r="C1619" s="3" t="s">
        <v>22748</v>
      </c>
      <c r="D1619" s="3" t="s">
        <v>22</v>
      </c>
      <c r="E1619" s="3" t="s">
        <v>25048</v>
      </c>
      <c r="F1619" s="3" t="s">
        <v>25049</v>
      </c>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row>
    <row r="1620" spans="1:77" ht="18">
      <c r="A1620" s="3" t="s">
        <v>8144</v>
      </c>
      <c r="B1620" s="3" t="s">
        <v>25827</v>
      </c>
      <c r="C1620" s="3" t="s">
        <v>22748</v>
      </c>
      <c r="D1620" s="3" t="s">
        <v>22</v>
      </c>
      <c r="E1620" s="3" t="s">
        <v>25998</v>
      </c>
      <c r="F1620" s="3" t="s">
        <v>25049</v>
      </c>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row>
    <row r="1621" spans="1:77" ht="18">
      <c r="A1621" s="3" t="s">
        <v>12528</v>
      </c>
      <c r="B1621" s="3" t="s">
        <v>29986</v>
      </c>
      <c r="C1621" s="3" t="s">
        <v>22748</v>
      </c>
      <c r="D1621" s="3" t="s">
        <v>26006</v>
      </c>
      <c r="E1621" s="3" t="s">
        <v>30016</v>
      </c>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row>
    <row r="1622" spans="1:77" ht="18">
      <c r="A1622" s="3" t="s">
        <v>2312</v>
      </c>
      <c r="B1622" s="3" t="s">
        <v>33377</v>
      </c>
      <c r="C1622" s="3" t="s">
        <v>22748</v>
      </c>
      <c r="D1622" s="3" t="s">
        <v>22</v>
      </c>
      <c r="E1622" s="3" t="s">
        <v>33431</v>
      </c>
      <c r="F1622" s="3" t="s">
        <v>33432</v>
      </c>
      <c r="G1622" s="3" t="s">
        <v>1444</v>
      </c>
      <c r="H1622" s="3" t="s">
        <v>33433</v>
      </c>
      <c r="I1622" s="3" t="s">
        <v>33434</v>
      </c>
      <c r="J1622" s="3" t="s">
        <v>33435</v>
      </c>
      <c r="K1622" s="3" t="s">
        <v>33436</v>
      </c>
      <c r="L1622" s="3" t="s">
        <v>33437</v>
      </c>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row>
    <row r="1623" spans="1:77" ht="18">
      <c r="A1623" s="3" t="s">
        <v>15603</v>
      </c>
      <c r="B1623" s="3" t="s">
        <v>31774</v>
      </c>
      <c r="C1623" s="3" t="s">
        <v>31857</v>
      </c>
      <c r="D1623" s="3" t="s">
        <v>26006</v>
      </c>
      <c r="E1623" s="3" t="s">
        <v>30016</v>
      </c>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row>
    <row r="1624" spans="1:77" ht="18">
      <c r="A1624" s="3" t="s">
        <v>893</v>
      </c>
      <c r="B1624" s="3" t="s">
        <v>22945</v>
      </c>
      <c r="C1624" s="3" t="s">
        <v>25428</v>
      </c>
      <c r="D1624" s="3"/>
      <c r="E1624" s="3" t="s">
        <v>25429</v>
      </c>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row>
    <row r="1625" spans="1:77" ht="18">
      <c r="A1625" s="3" t="s">
        <v>8361</v>
      </c>
      <c r="B1625" s="3" t="s">
        <v>25827</v>
      </c>
      <c r="C1625" s="3" t="s">
        <v>25428</v>
      </c>
      <c r="D1625" s="3" t="s">
        <v>25845</v>
      </c>
      <c r="E1625" s="3" t="s">
        <v>26161</v>
      </c>
      <c r="F1625" s="3" t="s">
        <v>26162</v>
      </c>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row>
    <row r="1626" spans="1:77" ht="18">
      <c r="A1626" s="3" t="s">
        <v>9171</v>
      </c>
      <c r="B1626" s="3" t="s">
        <v>26505</v>
      </c>
      <c r="C1626" s="3" t="s">
        <v>25428</v>
      </c>
      <c r="D1626" s="3"/>
      <c r="E1626" s="3" t="s">
        <v>26950</v>
      </c>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row>
    <row r="1627" spans="1:77" ht="18">
      <c r="A1627" s="3" t="s">
        <v>12078</v>
      </c>
      <c r="B1627" s="3" t="s">
        <v>29357</v>
      </c>
      <c r="C1627" s="3" t="s">
        <v>25428</v>
      </c>
      <c r="D1627" s="3" t="s">
        <v>48</v>
      </c>
      <c r="E1627" s="3" t="s">
        <v>29696</v>
      </c>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row>
    <row r="1628" spans="1:77" ht="18">
      <c r="A1628" s="3" t="s">
        <v>4603</v>
      </c>
      <c r="B1628" s="3" t="s">
        <v>23126</v>
      </c>
      <c r="C1628" s="3" t="s">
        <v>23127</v>
      </c>
      <c r="D1628" s="3" t="s">
        <v>60</v>
      </c>
      <c r="E1628" s="3" t="s">
        <v>23128</v>
      </c>
      <c r="F1628" s="3" t="s">
        <v>23129</v>
      </c>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row>
    <row r="1629" spans="1:77" ht="18">
      <c r="A1629" s="3" t="s">
        <v>8315</v>
      </c>
      <c r="B1629" s="3" t="s">
        <v>25827</v>
      </c>
      <c r="C1629" s="3" t="s">
        <v>23127</v>
      </c>
      <c r="D1629" s="3" t="s">
        <v>22</v>
      </c>
      <c r="E1629" s="3" t="s">
        <v>8414</v>
      </c>
      <c r="F1629" s="3" t="s">
        <v>26126</v>
      </c>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row>
    <row r="1630" spans="1:77" ht="18">
      <c r="A1630" s="3" t="s">
        <v>9353</v>
      </c>
      <c r="B1630" s="3" t="s">
        <v>26505</v>
      </c>
      <c r="C1630" s="3" t="s">
        <v>23127</v>
      </c>
      <c r="D1630" s="3" t="s">
        <v>26006</v>
      </c>
      <c r="E1630" s="3" t="s">
        <v>27120</v>
      </c>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row>
    <row r="1631" spans="1:77" ht="18">
      <c r="A1631" s="3" t="s">
        <v>20062</v>
      </c>
      <c r="B1631" s="3" t="s">
        <v>37030</v>
      </c>
      <c r="C1631" s="3" t="s">
        <v>23127</v>
      </c>
      <c r="D1631" s="3" t="s">
        <v>43</v>
      </c>
      <c r="E1631" s="3" t="s">
        <v>44</v>
      </c>
      <c r="F1631" s="3" t="s">
        <v>45</v>
      </c>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row>
    <row r="1632" spans="1:77" ht="18">
      <c r="A1632" s="3" t="s">
        <v>9207</v>
      </c>
      <c r="B1632" s="3" t="s">
        <v>26505</v>
      </c>
      <c r="C1632" s="3" t="s">
        <v>26988</v>
      </c>
      <c r="D1632" s="3"/>
      <c r="E1632" s="3" t="s">
        <v>26989</v>
      </c>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row>
    <row r="1633" spans="1:77" ht="18">
      <c r="A1633" s="3" t="s">
        <v>15913</v>
      </c>
      <c r="B1633" s="3" t="s">
        <v>31998</v>
      </c>
      <c r="C1633" s="3" t="s">
        <v>26988</v>
      </c>
      <c r="D1633" s="3" t="s">
        <v>26006</v>
      </c>
      <c r="E1633" s="3" t="s">
        <v>27120</v>
      </c>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row>
    <row r="1634" spans="1:77" ht="18">
      <c r="A1634" s="3" t="s">
        <v>17824</v>
      </c>
      <c r="B1634" s="3" t="s">
        <v>34945</v>
      </c>
      <c r="C1634" s="3" t="s">
        <v>26988</v>
      </c>
      <c r="D1634" s="3" t="s">
        <v>157</v>
      </c>
      <c r="E1634" s="3" t="s">
        <v>35217</v>
      </c>
      <c r="F1634" s="3" t="s">
        <v>35218</v>
      </c>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row>
    <row r="1635" spans="1:77" ht="18">
      <c r="A1635" s="3" t="s">
        <v>17890</v>
      </c>
      <c r="B1635" s="3" t="s">
        <v>35231</v>
      </c>
      <c r="C1635" s="3" t="s">
        <v>26988</v>
      </c>
      <c r="D1635" s="3" t="s">
        <v>319</v>
      </c>
      <c r="E1635" s="3" t="s">
        <v>35264</v>
      </c>
      <c r="F1635" s="3" t="s">
        <v>35265</v>
      </c>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row>
    <row r="1636" spans="1:77" ht="18">
      <c r="A1636" s="3" t="s">
        <v>20046</v>
      </c>
      <c r="B1636" s="3" t="s">
        <v>37030</v>
      </c>
      <c r="C1636" s="3" t="s">
        <v>37066</v>
      </c>
      <c r="D1636" s="3" t="s">
        <v>25845</v>
      </c>
      <c r="E1636" s="3" t="s">
        <v>37067</v>
      </c>
      <c r="F1636" s="3" t="s">
        <v>25847</v>
      </c>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row>
    <row r="1637" spans="1:77" ht="18">
      <c r="A1637" s="3" t="s">
        <v>37451</v>
      </c>
      <c r="B1637" s="3" t="s">
        <v>37108</v>
      </c>
      <c r="C1637" s="3" t="s">
        <v>37452</v>
      </c>
      <c r="D1637" s="3" t="s">
        <v>270</v>
      </c>
      <c r="E1637" s="3" t="s">
        <v>37453</v>
      </c>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row>
    <row r="1638" spans="1:77" ht="18">
      <c r="A1638" s="3" t="s">
        <v>38532</v>
      </c>
      <c r="B1638" s="3" t="s">
        <v>37993</v>
      </c>
      <c r="C1638" s="3" t="s">
        <v>37452</v>
      </c>
      <c r="D1638" s="3" t="s">
        <v>270</v>
      </c>
      <c r="E1638" s="3" t="s">
        <v>38533</v>
      </c>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row>
    <row r="1639" spans="1:77" ht="18">
      <c r="A1639" s="3" t="s">
        <v>4872</v>
      </c>
      <c r="B1639" s="3" t="s">
        <v>23054</v>
      </c>
      <c r="C1639" s="3" t="s">
        <v>23349</v>
      </c>
      <c r="D1639" s="3" t="s">
        <v>2</v>
      </c>
      <c r="E1639" s="3" t="s">
        <v>23350</v>
      </c>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row>
    <row r="1640" spans="1:77" ht="18">
      <c r="A1640" s="3" t="s">
        <v>8121</v>
      </c>
      <c r="B1640" s="3" t="s">
        <v>25827</v>
      </c>
      <c r="C1640" s="3" t="s">
        <v>25968</v>
      </c>
      <c r="D1640" s="3" t="s">
        <v>25969</v>
      </c>
      <c r="E1640" s="3" t="s">
        <v>25970</v>
      </c>
      <c r="F1640" s="3" t="s">
        <v>25971</v>
      </c>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row>
    <row r="1641" spans="1:77" ht="18">
      <c r="A1641" s="3" t="s">
        <v>9248</v>
      </c>
      <c r="B1641" s="3" t="s">
        <v>26505</v>
      </c>
      <c r="C1641" s="3" t="s">
        <v>27026</v>
      </c>
      <c r="D1641" s="3"/>
      <c r="E1641" s="3" t="s">
        <v>27027</v>
      </c>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row>
    <row r="1642" spans="1:77" ht="18">
      <c r="A1642" s="3" t="s">
        <v>13567</v>
      </c>
      <c r="B1642" s="3" t="s">
        <v>30564</v>
      </c>
      <c r="C1642" s="3" t="s">
        <v>27026</v>
      </c>
      <c r="D1642" s="3"/>
      <c r="E1642" s="3" t="s">
        <v>30583</v>
      </c>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row>
    <row r="1643" spans="1:77" ht="18">
      <c r="A1643" s="3" t="s">
        <v>13761</v>
      </c>
      <c r="B1643" s="3" t="s">
        <v>30564</v>
      </c>
      <c r="C1643" s="3" t="s">
        <v>27026</v>
      </c>
      <c r="D1643" s="3"/>
      <c r="E1643" s="3" t="s">
        <v>30696</v>
      </c>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row>
    <row r="1644" spans="1:77" ht="18">
      <c r="A1644" s="3" t="s">
        <v>13767</v>
      </c>
      <c r="B1644" s="3" t="s">
        <v>30564</v>
      </c>
      <c r="C1644" s="3" t="s">
        <v>27026</v>
      </c>
      <c r="D1644" s="3"/>
      <c r="E1644" s="3" t="s">
        <v>30698</v>
      </c>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row>
    <row r="1645" spans="1:77" ht="18">
      <c r="A1645" s="3" t="s">
        <v>3076</v>
      </c>
      <c r="B1645" s="3" t="s">
        <v>36454</v>
      </c>
      <c r="C1645" s="3" t="s">
        <v>27026</v>
      </c>
      <c r="D1645" s="3"/>
      <c r="E1645" s="3" t="s">
        <v>37937</v>
      </c>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row>
    <row r="1646" spans="1:77" ht="18">
      <c r="A1646" s="3" t="s">
        <v>15799</v>
      </c>
      <c r="B1646" s="3" t="s">
        <v>31873</v>
      </c>
      <c r="C1646" s="3" t="s">
        <v>31983</v>
      </c>
      <c r="D1646" s="3" t="s">
        <v>31954</v>
      </c>
      <c r="E1646" s="3" t="s">
        <v>31984</v>
      </c>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row>
    <row r="1647" spans="1:77" ht="18">
      <c r="A1647" s="3" t="s">
        <v>14246</v>
      </c>
      <c r="B1647" s="3" t="s">
        <v>30903</v>
      </c>
      <c r="C1647" s="3" t="s">
        <v>31096</v>
      </c>
      <c r="D1647" s="3"/>
      <c r="E1647" s="3" t="s">
        <v>31097</v>
      </c>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row>
    <row r="1648" spans="1:77" ht="18">
      <c r="A1648" s="3" t="s">
        <v>14347</v>
      </c>
      <c r="B1648" s="3" t="s">
        <v>30903</v>
      </c>
      <c r="C1648" s="3" t="s">
        <v>31096</v>
      </c>
      <c r="D1648" s="3"/>
      <c r="E1648" s="3" t="s">
        <v>31150</v>
      </c>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row>
    <row r="1649" spans="1:77" ht="18">
      <c r="A1649" s="3" t="s">
        <v>33687</v>
      </c>
      <c r="B1649" s="3" t="s">
        <v>33461</v>
      </c>
      <c r="C1649" s="3" t="s">
        <v>33688</v>
      </c>
      <c r="D1649" s="3"/>
      <c r="E1649" s="3" t="s">
        <v>33689</v>
      </c>
      <c r="F1649" s="3" t="s">
        <v>33690</v>
      </c>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row>
    <row r="1650" spans="1:77" ht="18">
      <c r="A1650" s="3" t="s">
        <v>12654</v>
      </c>
      <c r="B1650" s="3" t="s">
        <v>29995</v>
      </c>
      <c r="C1650" s="3" t="s">
        <v>30095</v>
      </c>
      <c r="D1650" s="3" t="s">
        <v>270</v>
      </c>
      <c r="E1650" s="3" t="s">
        <v>30096</v>
      </c>
      <c r="F1650" s="3" t="s">
        <v>30097</v>
      </c>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row>
    <row r="1651" spans="1:77" ht="18">
      <c r="A1651" s="3" t="s">
        <v>1625</v>
      </c>
      <c r="B1651" s="3" t="s">
        <v>27429</v>
      </c>
      <c r="C1651" s="3" t="s">
        <v>30095</v>
      </c>
      <c r="D1651" s="3"/>
      <c r="E1651" s="3" t="s">
        <v>30103</v>
      </c>
      <c r="F1651" s="3" t="s">
        <v>30104</v>
      </c>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row>
    <row r="1652" spans="1:77" ht="18">
      <c r="A1652" s="3" t="s">
        <v>25043</v>
      </c>
      <c r="B1652" s="3" t="s">
        <v>24214</v>
      </c>
      <c r="C1652" s="3" t="s">
        <v>25044</v>
      </c>
      <c r="D1652" s="3" t="s">
        <v>22</v>
      </c>
      <c r="E1652" s="3" t="s">
        <v>25045</v>
      </c>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row>
    <row r="1653" spans="1:77" ht="18">
      <c r="A1653" s="3" t="s">
        <v>8986</v>
      </c>
      <c r="B1653" s="3" t="s">
        <v>26505</v>
      </c>
      <c r="C1653" s="3" t="s">
        <v>25044</v>
      </c>
      <c r="D1653" s="3"/>
      <c r="E1653" s="3" t="s">
        <v>26784</v>
      </c>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row>
    <row r="1654" spans="1:77" ht="18">
      <c r="A1654" s="3" t="s">
        <v>37079</v>
      </c>
      <c r="B1654" s="3" t="s">
        <v>37030</v>
      </c>
      <c r="C1654" s="3" t="s">
        <v>25044</v>
      </c>
      <c r="D1654" s="3"/>
      <c r="E1654" s="3" t="s">
        <v>37080</v>
      </c>
      <c r="F1654" s="3" t="s">
        <v>37081</v>
      </c>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row>
    <row r="1655" spans="1:77" ht="18">
      <c r="A1655" s="3" t="s">
        <v>39626</v>
      </c>
      <c r="B1655" s="3" t="s">
        <v>39563</v>
      </c>
      <c r="C1655" s="3" t="s">
        <v>25044</v>
      </c>
      <c r="D1655" s="3"/>
      <c r="E1655" s="3" t="s">
        <v>39627</v>
      </c>
      <c r="F1655" s="3" t="s">
        <v>37081</v>
      </c>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row>
    <row r="1656" spans="1:77" ht="18">
      <c r="A1656" s="3" t="s">
        <v>4328</v>
      </c>
      <c r="B1656" s="3" t="s">
        <v>22513</v>
      </c>
      <c r="C1656" s="3" t="s">
        <v>22878</v>
      </c>
      <c r="D1656" s="3"/>
      <c r="E1656" s="3" t="s">
        <v>22569</v>
      </c>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row>
    <row r="1657" spans="1:77" ht="18">
      <c r="A1657" s="3" t="s">
        <v>4830</v>
      </c>
      <c r="B1657" s="3" t="s">
        <v>23054</v>
      </c>
      <c r="C1657" s="3" t="s">
        <v>22878</v>
      </c>
      <c r="D1657" s="3" t="s">
        <v>23321</v>
      </c>
      <c r="E1657" s="3" t="s">
        <v>23322</v>
      </c>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row>
    <row r="1658" spans="1:77" ht="18">
      <c r="A1658" s="3" t="s">
        <v>9025</v>
      </c>
      <c r="B1658" s="3" t="s">
        <v>26505</v>
      </c>
      <c r="C1658" s="3" t="s">
        <v>22878</v>
      </c>
      <c r="D1658" s="3"/>
      <c r="E1658" s="3" t="s">
        <v>26820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row>
    <row r="1659" spans="1:77" ht="18">
      <c r="A1659" s="3" t="s">
        <v>17443</v>
      </c>
      <c r="B1659" s="3" t="s">
        <v>33781</v>
      </c>
      <c r="C1659" s="3" t="s">
        <v>22878</v>
      </c>
      <c r="D1659" s="3"/>
      <c r="E1659" s="3" t="s">
        <v>7632</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row>
    <row r="1660" spans="1:77" ht="18">
      <c r="A1660" s="3" t="s">
        <v>17817</v>
      </c>
      <c r="B1660" s="3" t="s">
        <v>34945</v>
      </c>
      <c r="C1660" s="3" t="s">
        <v>22878</v>
      </c>
      <c r="D1660" s="3" t="s">
        <v>8020</v>
      </c>
      <c r="E1660" s="3" t="s">
        <v>35203</v>
      </c>
      <c r="F1660" s="3" t="s">
        <v>35204</v>
      </c>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row>
    <row r="1661" spans="1:77" ht="18">
      <c r="A1661" s="3" t="s">
        <v>20134</v>
      </c>
      <c r="B1661" s="3" t="s">
        <v>37108</v>
      </c>
      <c r="C1661" s="3" t="s">
        <v>37136</v>
      </c>
      <c r="D1661" s="3" t="s">
        <v>1458</v>
      </c>
      <c r="E1661" s="3" t="s">
        <v>37137</v>
      </c>
      <c r="F1661" s="3" t="s">
        <v>37138</v>
      </c>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row>
    <row r="1662" spans="1:77" ht="18">
      <c r="A1662" s="3" t="s">
        <v>4834</v>
      </c>
      <c r="B1662" s="3" t="s">
        <v>23054</v>
      </c>
      <c r="C1662" s="3" t="s">
        <v>23323</v>
      </c>
      <c r="D1662" s="3"/>
      <c r="E1662" s="3" t="s">
        <v>23324</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row>
    <row r="1663" spans="1:77" ht="18">
      <c r="A1663" s="3" t="s">
        <v>12622</v>
      </c>
      <c r="B1663" s="3" t="s">
        <v>29986</v>
      </c>
      <c r="C1663" s="3" t="s">
        <v>23323</v>
      </c>
      <c r="D1663" s="3" t="s">
        <v>56</v>
      </c>
      <c r="E1663" s="3" t="s">
        <v>30075</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row>
    <row r="1664" spans="1:77" ht="18">
      <c r="A1664" s="3" t="s">
        <v>12827</v>
      </c>
      <c r="B1664" s="3" t="s">
        <v>30145</v>
      </c>
      <c r="C1664" s="3" t="s">
        <v>23323</v>
      </c>
      <c r="D1664" s="3"/>
      <c r="E1664" s="3" t="s">
        <v>30216</v>
      </c>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row>
    <row r="1665" spans="1:77" ht="18">
      <c r="A1665" s="3" t="s">
        <v>38450</v>
      </c>
      <c r="B1665" s="3" t="s">
        <v>37993</v>
      </c>
      <c r="C1665" s="3" t="s">
        <v>23323</v>
      </c>
      <c r="D1665" s="3" t="s">
        <v>270</v>
      </c>
      <c r="E1665" s="3" t="s">
        <v>38451</v>
      </c>
      <c r="F1665" s="3" t="s">
        <v>38452</v>
      </c>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row>
    <row r="1666" spans="1:77" ht="18">
      <c r="A1666" s="3" t="s">
        <v>9405</v>
      </c>
      <c r="B1666" s="3" t="s">
        <v>26565</v>
      </c>
      <c r="C1666" s="3" t="s">
        <v>27154</v>
      </c>
      <c r="D1666" s="3" t="s">
        <v>27155</v>
      </c>
      <c r="E1666" s="3" t="s">
        <v>27156</v>
      </c>
      <c r="F1666" s="3" t="s">
        <v>27157</v>
      </c>
      <c r="G1666" s="3"/>
      <c r="H1666" s="3" t="s">
        <v>27158</v>
      </c>
      <c r="I1666" s="3"/>
      <c r="J1666" s="3" t="s">
        <v>27159</v>
      </c>
      <c r="K1666" s="3" t="s">
        <v>27160</v>
      </c>
      <c r="L1666" s="3" t="s">
        <v>27161</v>
      </c>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row>
    <row r="1667" spans="1:77" ht="18">
      <c r="A1667" s="3" t="s">
        <v>38076</v>
      </c>
      <c r="B1667" s="3" t="s">
        <v>37993</v>
      </c>
      <c r="C1667" s="3" t="s">
        <v>27154</v>
      </c>
      <c r="D1667" s="3" t="s">
        <v>270</v>
      </c>
      <c r="E1667" s="3" t="s">
        <v>38077</v>
      </c>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row>
    <row r="1668" spans="1:77" ht="18">
      <c r="A1668" s="3" t="s">
        <v>14692</v>
      </c>
      <c r="B1668" s="3" t="s">
        <v>30903</v>
      </c>
      <c r="C1668" s="3" t="s">
        <v>31344</v>
      </c>
      <c r="D1668" s="3"/>
      <c r="E1668" s="3" t="s">
        <v>31345</v>
      </c>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row>
    <row r="1669" spans="1:77" ht="18">
      <c r="A1669" s="3" t="s">
        <v>14774</v>
      </c>
      <c r="B1669" s="3" t="s">
        <v>30903</v>
      </c>
      <c r="C1669" s="3" t="s">
        <v>31344</v>
      </c>
      <c r="D1669" s="3"/>
      <c r="E1669" s="3" t="s">
        <v>31408</v>
      </c>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row>
    <row r="1670" spans="1:77" ht="18">
      <c r="A1670" s="3" t="s">
        <v>14849</v>
      </c>
      <c r="B1670" s="3" t="s">
        <v>30903</v>
      </c>
      <c r="C1670" s="3" t="s">
        <v>31344</v>
      </c>
      <c r="D1670" s="3"/>
      <c r="E1670" s="3" t="s">
        <v>25621</v>
      </c>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row>
    <row r="1671" spans="1:77" ht="18">
      <c r="A1671" s="3" t="s">
        <v>15276</v>
      </c>
      <c r="B1671" s="3" t="s">
        <v>31669</v>
      </c>
      <c r="C1671" s="3" t="s">
        <v>31677</v>
      </c>
      <c r="D1671" s="3" t="s">
        <v>6029</v>
      </c>
      <c r="E1671" s="3" t="s">
        <v>31678</v>
      </c>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row>
    <row r="1672" spans="1:77" ht="18">
      <c r="A1672" s="3" t="s">
        <v>2269</v>
      </c>
      <c r="B1672" s="3" t="s">
        <v>30210</v>
      </c>
      <c r="C1672" s="3" t="s">
        <v>31677</v>
      </c>
      <c r="D1672" s="3" t="s">
        <v>319</v>
      </c>
      <c r="E1672" s="3" t="s">
        <v>33178</v>
      </c>
      <c r="F1672" s="3" t="s">
        <v>33179</v>
      </c>
      <c r="G1672" s="3" t="s">
        <v>29298</v>
      </c>
      <c r="H1672" s="3" t="s">
        <v>29299</v>
      </c>
      <c r="I1672" s="3" t="s">
        <v>29300</v>
      </c>
      <c r="J1672" s="3" t="s">
        <v>29301</v>
      </c>
      <c r="K1672" s="3" t="s">
        <v>29302</v>
      </c>
      <c r="L1672" s="3" t="s">
        <v>29303</v>
      </c>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row>
    <row r="1673" spans="1:77" ht="18">
      <c r="A1673" s="3" t="s">
        <v>25026</v>
      </c>
      <c r="B1673" s="3" t="s">
        <v>24862</v>
      </c>
      <c r="C1673" s="3" t="s">
        <v>25027</v>
      </c>
      <c r="D1673" s="3" t="s">
        <v>1855</v>
      </c>
      <c r="E1673" s="3" t="s">
        <v>25028</v>
      </c>
      <c r="F1673" s="3" t="s">
        <v>25029</v>
      </c>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row>
    <row r="1674" spans="1:77" ht="18">
      <c r="A1674" s="3" t="s">
        <v>10005</v>
      </c>
      <c r="B1674" s="3" t="s">
        <v>28106</v>
      </c>
      <c r="C1674" s="3" t="s">
        <v>25027</v>
      </c>
      <c r="D1674" s="3" t="s">
        <v>38</v>
      </c>
      <c r="E1674" s="3" t="s">
        <v>28107</v>
      </c>
      <c r="F1674" s="3" t="s">
        <v>28108</v>
      </c>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row>
    <row r="1675" spans="1:77" ht="18">
      <c r="A1675" s="3" t="s">
        <v>33960</v>
      </c>
      <c r="B1675" s="3" t="s">
        <v>33814</v>
      </c>
      <c r="C1675" s="3" t="s">
        <v>33961</v>
      </c>
      <c r="D1675" s="3"/>
      <c r="E1675" s="3" t="s">
        <v>33962</v>
      </c>
      <c r="F1675" s="3" t="s">
        <v>33963</v>
      </c>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row>
    <row r="1676" spans="1:77" ht="18">
      <c r="A1676" s="3" t="s">
        <v>9091</v>
      </c>
      <c r="B1676" s="3" t="s">
        <v>26505</v>
      </c>
      <c r="C1676" s="3" t="s">
        <v>26865</v>
      </c>
      <c r="D1676" s="3"/>
      <c r="E1676" s="3" t="s">
        <v>26866</v>
      </c>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row>
    <row r="1677" spans="1:77" ht="18">
      <c r="A1677" s="3" t="s">
        <v>10045</v>
      </c>
      <c r="B1677" s="3" t="s">
        <v>28113</v>
      </c>
      <c r="C1677" s="3" t="s">
        <v>26865</v>
      </c>
      <c r="D1677" s="3" t="s">
        <v>48</v>
      </c>
      <c r="E1677" s="3" t="s">
        <v>28152</v>
      </c>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row>
    <row r="1678" spans="1:77" ht="18">
      <c r="A1678" s="3" t="s">
        <v>17311</v>
      </c>
      <c r="B1678" s="3" t="s">
        <v>33461</v>
      </c>
      <c r="C1678" s="3" t="s">
        <v>26865</v>
      </c>
      <c r="D1678" s="3"/>
      <c r="E1678" s="3" t="s">
        <v>33501</v>
      </c>
      <c r="F1678" s="3" t="s">
        <v>33502</v>
      </c>
      <c r="G1678" s="3" t="s">
        <v>33503</v>
      </c>
      <c r="H1678" s="3"/>
      <c r="I1678" s="3" t="s">
        <v>33504</v>
      </c>
      <c r="J1678" s="3" t="s">
        <v>33505</v>
      </c>
      <c r="K1678" s="3" t="s">
        <v>33506</v>
      </c>
      <c r="L1678" s="3">
        <v>3553916</v>
      </c>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row>
    <row r="1679" spans="1:77" ht="18">
      <c r="A1679" s="3" t="s">
        <v>19822</v>
      </c>
      <c r="B1679" s="3" t="s">
        <v>36874</v>
      </c>
      <c r="C1679" s="3" t="s">
        <v>36875</v>
      </c>
      <c r="D1679" s="3" t="s">
        <v>2778</v>
      </c>
      <c r="E1679" s="3" t="s">
        <v>36876</v>
      </c>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row>
    <row r="1680" spans="1:77" ht="18">
      <c r="A1680" s="3" t="s">
        <v>33923</v>
      </c>
      <c r="B1680" s="3" t="s">
        <v>33814</v>
      </c>
      <c r="C1680" s="3" t="s">
        <v>33924</v>
      </c>
      <c r="D1680" s="3"/>
      <c r="E1680" s="3" t="s">
        <v>33925</v>
      </c>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row>
    <row r="1681" spans="1:77" ht="18">
      <c r="A1681" s="3" t="s">
        <v>14491</v>
      </c>
      <c r="B1681" s="3" t="s">
        <v>30903</v>
      </c>
      <c r="C1681" s="3" t="s">
        <v>31225</v>
      </c>
      <c r="D1681" s="3"/>
      <c r="E1681" s="3" t="s">
        <v>31226</v>
      </c>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row>
    <row r="1682" spans="1:77" ht="18">
      <c r="A1682" s="3" t="s">
        <v>4258</v>
      </c>
      <c r="B1682" s="3" t="s">
        <v>22513</v>
      </c>
      <c r="C1682" s="3" t="s">
        <v>22822</v>
      </c>
      <c r="D1682" s="3"/>
      <c r="E1682" s="3" t="s">
        <v>22823</v>
      </c>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row>
    <row r="1683" spans="1:77" ht="18">
      <c r="A1683" s="3" t="s">
        <v>15536</v>
      </c>
      <c r="B1683" s="3" t="s">
        <v>31774</v>
      </c>
      <c r="C1683" s="3" t="s">
        <v>31826</v>
      </c>
      <c r="D1683" s="3" t="s">
        <v>952</v>
      </c>
      <c r="E1683" s="3" t="s">
        <v>28216</v>
      </c>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row>
    <row r="1684" spans="1:77" ht="18">
      <c r="A1684" s="3" t="s">
        <v>16141</v>
      </c>
      <c r="B1684" s="3" t="s">
        <v>31998</v>
      </c>
      <c r="C1684" s="3" t="s">
        <v>31826</v>
      </c>
      <c r="D1684" s="3"/>
      <c r="E1684" s="3" t="s">
        <v>32219</v>
      </c>
      <c r="F1684" s="3" t="s">
        <v>32220</v>
      </c>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row>
    <row r="1685" spans="1:77" ht="18">
      <c r="A1685" s="3" t="s">
        <v>17301</v>
      </c>
      <c r="B1685" s="3" t="s">
        <v>33461</v>
      </c>
      <c r="C1685" s="3" t="s">
        <v>31826</v>
      </c>
      <c r="D1685" s="3"/>
      <c r="E1685" s="3" t="s">
        <v>33489</v>
      </c>
      <c r="F1685" s="3" t="s">
        <v>33490</v>
      </c>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row>
    <row r="1686" spans="1:77" ht="18">
      <c r="A1686" s="3" t="s">
        <v>4165</v>
      </c>
      <c r="B1686" s="3" t="s">
        <v>22513</v>
      </c>
      <c r="C1686" s="3" t="s">
        <v>22717</v>
      </c>
      <c r="D1686" s="3"/>
      <c r="E1686" s="3" t="s">
        <v>22718</v>
      </c>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row>
    <row r="1687" spans="1:77" ht="18">
      <c r="A1687" s="3" t="s">
        <v>4841</v>
      </c>
      <c r="B1687" s="3" t="s">
        <v>23054</v>
      </c>
      <c r="C1687" s="3" t="s">
        <v>22717</v>
      </c>
      <c r="D1687" s="3" t="s">
        <v>23329</v>
      </c>
      <c r="E1687" s="3" t="s">
        <v>23330</v>
      </c>
      <c r="F1687" s="3" t="s">
        <v>23331</v>
      </c>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row>
    <row r="1688" spans="1:77" ht="18">
      <c r="A1688" s="3" t="s">
        <v>8617</v>
      </c>
      <c r="B1688" s="3" t="s">
        <v>26332</v>
      </c>
      <c r="C1688" s="3" t="s">
        <v>22717</v>
      </c>
      <c r="D1688" s="3"/>
      <c r="E1688" s="3" t="s">
        <v>26442</v>
      </c>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row>
    <row r="1689" spans="1:77" ht="18">
      <c r="A1689" s="3" t="s">
        <v>10052</v>
      </c>
      <c r="B1689" s="3" t="s">
        <v>28075</v>
      </c>
      <c r="C1689" s="3" t="s">
        <v>22717</v>
      </c>
      <c r="D1689" s="3" t="s">
        <v>270</v>
      </c>
      <c r="E1689" s="3" t="s">
        <v>28156</v>
      </c>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row>
    <row r="1690" spans="1:77" ht="18">
      <c r="A1690" s="3" t="s">
        <v>13583</v>
      </c>
      <c r="B1690" s="3" t="s">
        <v>30564</v>
      </c>
      <c r="C1690" s="3" t="s">
        <v>22717</v>
      </c>
      <c r="D1690" s="3"/>
      <c r="E1690" s="3" t="s">
        <v>30593</v>
      </c>
      <c r="F1690" s="3" t="s">
        <v>4458</v>
      </c>
      <c r="G1690" s="3" t="s">
        <v>30575</v>
      </c>
      <c r="H1690" s="3" t="s">
        <v>30594</v>
      </c>
      <c r="I1690" s="3" t="s">
        <v>30595</v>
      </c>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row>
    <row r="1691" spans="1:77" ht="18">
      <c r="A1691" s="3" t="s">
        <v>15514</v>
      </c>
      <c r="B1691" s="3" t="s">
        <v>31774</v>
      </c>
      <c r="C1691" s="3" t="s">
        <v>22717</v>
      </c>
      <c r="D1691" s="3"/>
      <c r="E1691" s="3" t="s">
        <v>31816</v>
      </c>
      <c r="F1691" s="3" t="s">
        <v>31817</v>
      </c>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row>
    <row r="1692" spans="1:77" ht="18">
      <c r="A1692" s="3" t="s">
        <v>35180</v>
      </c>
      <c r="B1692" s="3" t="s">
        <v>34945</v>
      </c>
      <c r="C1692" s="3" t="s">
        <v>22717</v>
      </c>
      <c r="D1692" s="3" t="s">
        <v>5301</v>
      </c>
      <c r="E1692" s="3" t="s">
        <v>35181</v>
      </c>
      <c r="F1692" s="3" t="s">
        <v>23331</v>
      </c>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row>
    <row r="1693" spans="1:77" ht="18">
      <c r="A1693" s="3" t="s">
        <v>20314</v>
      </c>
      <c r="B1693" s="3" t="s">
        <v>37993</v>
      </c>
      <c r="C1693" s="3" t="s">
        <v>22717</v>
      </c>
      <c r="D1693" s="3" t="s">
        <v>270</v>
      </c>
      <c r="E1693" s="3" t="s">
        <v>38011</v>
      </c>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row>
    <row r="1694" spans="1:77" ht="18">
      <c r="A1694" s="3" t="s">
        <v>4008</v>
      </c>
      <c r="B1694" s="3" t="s">
        <v>22513</v>
      </c>
      <c r="C1694" s="3" t="s">
        <v>22561</v>
      </c>
      <c r="D1694" s="3"/>
      <c r="E1694" s="3" t="s">
        <v>22562</v>
      </c>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row>
    <row r="1695" spans="1:77" ht="18">
      <c r="A1695" s="3" t="s">
        <v>35195</v>
      </c>
      <c r="B1695" s="3" t="s">
        <v>34945</v>
      </c>
      <c r="C1695" s="3" t="s">
        <v>22561</v>
      </c>
      <c r="D1695" s="3"/>
      <c r="E1695" s="3" t="s">
        <v>35196</v>
      </c>
      <c r="F1695" s="3" t="s">
        <v>35197</v>
      </c>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row>
    <row r="1696" spans="1:77" ht="18">
      <c r="A1696" s="3" t="s">
        <v>10108</v>
      </c>
      <c r="B1696" s="3" t="s">
        <v>28075</v>
      </c>
      <c r="C1696" s="3" t="s">
        <v>28215</v>
      </c>
      <c r="D1696" s="3" t="s">
        <v>952</v>
      </c>
      <c r="E1696" s="3" t="s">
        <v>28216</v>
      </c>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row>
    <row r="1697" spans="1:77" ht="18">
      <c r="A1697" s="3" t="s">
        <v>20020</v>
      </c>
      <c r="B1697" s="3" t="s">
        <v>37030</v>
      </c>
      <c r="C1697" s="3" t="s">
        <v>28215</v>
      </c>
      <c r="D1697" s="3"/>
      <c r="E1697" s="3" t="s">
        <v>37051</v>
      </c>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row>
    <row r="1698" spans="1:77" ht="18">
      <c r="A1698" s="3" t="s">
        <v>15385</v>
      </c>
      <c r="B1698" s="3" t="s">
        <v>31732</v>
      </c>
      <c r="C1698" s="3" t="s">
        <v>31740</v>
      </c>
      <c r="D1698" s="3" t="s">
        <v>26447</v>
      </c>
      <c r="E1698" s="3" t="s">
        <v>31741</v>
      </c>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row>
    <row r="1699" spans="1:77" ht="18">
      <c r="A1699" s="3" t="s">
        <v>17901</v>
      </c>
      <c r="B1699" s="3" t="s">
        <v>35231</v>
      </c>
      <c r="C1699" s="3" t="s">
        <v>31740</v>
      </c>
      <c r="D1699" s="3" t="s">
        <v>319</v>
      </c>
      <c r="E1699" s="3" t="s">
        <v>35271</v>
      </c>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row>
    <row r="1700" spans="1:77" ht="18">
      <c r="A1700" s="3" t="s">
        <v>19817</v>
      </c>
      <c r="B1700" s="3" t="s">
        <v>36306</v>
      </c>
      <c r="C1700" s="3" t="s">
        <v>36871</v>
      </c>
      <c r="D1700" s="3" t="s">
        <v>27308</v>
      </c>
      <c r="E1700" s="3" t="s">
        <v>36872</v>
      </c>
      <c r="F1700" s="3" t="s">
        <v>36873</v>
      </c>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row>
    <row r="1701" spans="1:77" ht="18">
      <c r="A1701" s="3" t="s">
        <v>6990</v>
      </c>
      <c r="B1701" s="3" t="s">
        <v>23435</v>
      </c>
      <c r="C1701" s="3" t="s">
        <v>25030</v>
      </c>
      <c r="D1701" s="3"/>
      <c r="E1701" s="3" t="s">
        <v>25031</v>
      </c>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row>
    <row r="1702" spans="1:77" ht="18">
      <c r="A1702" s="3" t="s">
        <v>19837</v>
      </c>
      <c r="B1702" s="3" t="s">
        <v>36306</v>
      </c>
      <c r="C1702" s="3" t="s">
        <v>36899</v>
      </c>
      <c r="D1702" s="3" t="s">
        <v>319</v>
      </c>
      <c r="E1702" s="3" t="s">
        <v>36900</v>
      </c>
      <c r="F1702" s="3" t="s">
        <v>36901</v>
      </c>
      <c r="G1702" s="3" t="s">
        <v>29298</v>
      </c>
      <c r="H1702" s="3" t="s">
        <v>29299</v>
      </c>
      <c r="I1702" s="3" t="s">
        <v>29300</v>
      </c>
      <c r="J1702" s="3" t="s">
        <v>29301</v>
      </c>
      <c r="K1702" s="3" t="s">
        <v>29302</v>
      </c>
      <c r="L1702" s="3" t="s">
        <v>29303</v>
      </c>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row>
    <row r="1703" spans="1:77" ht="18">
      <c r="A1703" s="3" t="s">
        <v>14333</v>
      </c>
      <c r="B1703" s="3" t="s">
        <v>30903</v>
      </c>
      <c r="C1703" s="3" t="s">
        <v>31141</v>
      </c>
      <c r="D1703" s="3"/>
      <c r="E1703" s="3" t="s">
        <v>31142</v>
      </c>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row>
    <row r="1704" spans="1:77" ht="18">
      <c r="A1704" s="3" t="s">
        <v>2230</v>
      </c>
      <c r="B1704" s="3" t="s">
        <v>30270</v>
      </c>
      <c r="C1704" s="3" t="s">
        <v>31141</v>
      </c>
      <c r="D1704" s="3" t="s">
        <v>319</v>
      </c>
      <c r="E1704" s="3" t="s">
        <v>32938</v>
      </c>
      <c r="F1704" s="3" t="s">
        <v>32939</v>
      </c>
      <c r="G1704" s="3" t="s">
        <v>29298</v>
      </c>
      <c r="H1704" s="3" t="s">
        <v>29299</v>
      </c>
      <c r="I1704" s="3" t="s">
        <v>29300</v>
      </c>
      <c r="J1704" s="3" t="s">
        <v>29301</v>
      </c>
      <c r="K1704" s="3" t="s">
        <v>29302</v>
      </c>
      <c r="L1704" s="3" t="s">
        <v>29303</v>
      </c>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row>
    <row r="1705" spans="1:77" ht="18">
      <c r="A1705" s="3" t="s">
        <v>19828</v>
      </c>
      <c r="B1705" s="3" t="s">
        <v>36306</v>
      </c>
      <c r="C1705" s="3" t="s">
        <v>36885</v>
      </c>
      <c r="D1705" s="3" t="s">
        <v>36886</v>
      </c>
      <c r="E1705" s="3" t="s">
        <v>36887</v>
      </c>
      <c r="F1705" s="3" t="s">
        <v>36888</v>
      </c>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row>
    <row r="1706" spans="1:77" ht="18">
      <c r="A1706" s="3" t="s">
        <v>17975</v>
      </c>
      <c r="B1706" s="3" t="s">
        <v>35343</v>
      </c>
      <c r="C1706" s="3" t="s">
        <v>35347</v>
      </c>
      <c r="D1706" s="3"/>
      <c r="E1706" s="3" t="s">
        <v>35348</v>
      </c>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row>
    <row r="1707" spans="1:77" ht="18">
      <c r="A1707" s="3" t="s">
        <v>19815</v>
      </c>
      <c r="B1707" s="3" t="s">
        <v>36306</v>
      </c>
      <c r="C1707" s="3" t="s">
        <v>36869</v>
      </c>
      <c r="D1707" s="3"/>
      <c r="E1707" s="3" t="s">
        <v>36870</v>
      </c>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row>
    <row r="1708" spans="1:77" ht="18">
      <c r="A1708" s="3" t="s">
        <v>36858</v>
      </c>
      <c r="B1708" s="3" t="s">
        <v>36306</v>
      </c>
      <c r="C1708" s="3" t="s">
        <v>36859</v>
      </c>
      <c r="D1708" s="3"/>
      <c r="E1708" s="3" t="s">
        <v>36860</v>
      </c>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row>
    <row r="1709" spans="1:77" ht="18">
      <c r="A1709" s="3" t="s">
        <v>13636</v>
      </c>
      <c r="B1709" s="3" t="s">
        <v>30564</v>
      </c>
      <c r="C1709" s="3" t="s">
        <v>30632</v>
      </c>
      <c r="D1709" s="3"/>
      <c r="E1709" s="3" t="s">
        <v>30633</v>
      </c>
      <c r="F1709" s="3" t="s">
        <v>4458</v>
      </c>
      <c r="G1709" s="3" t="s">
        <v>30634</v>
      </c>
      <c r="H1709" s="3" t="s">
        <v>30635</v>
      </c>
      <c r="I1709" s="3" t="s">
        <v>30636</v>
      </c>
      <c r="J1709" s="3" t="s">
        <v>30637</v>
      </c>
      <c r="K1709" s="3" t="s">
        <v>30638</v>
      </c>
      <c r="L1709" s="3" t="s">
        <v>30639</v>
      </c>
      <c r="M1709" s="3" t="s">
        <v>30640</v>
      </c>
      <c r="N1709" s="3" t="s">
        <v>30641</v>
      </c>
      <c r="O1709" s="3" t="s">
        <v>30642</v>
      </c>
      <c r="P1709" s="3" t="s">
        <v>30643</v>
      </c>
      <c r="Q1709" s="3" t="s">
        <v>30644</v>
      </c>
      <c r="R1709" s="3" t="s">
        <v>30645</v>
      </c>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row>
    <row r="1710" spans="1:77" ht="18">
      <c r="A1710" s="3" t="s">
        <v>13827</v>
      </c>
      <c r="B1710" s="3" t="s">
        <v>30564</v>
      </c>
      <c r="C1710" s="3" t="s">
        <v>30632</v>
      </c>
      <c r="D1710" s="3"/>
      <c r="E1710" s="3" t="s">
        <v>30732</v>
      </c>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row>
    <row r="1711" spans="1:77" ht="18">
      <c r="A1711" s="3" t="s">
        <v>22846</v>
      </c>
      <c r="B1711" s="3" t="s">
        <v>22513</v>
      </c>
      <c r="C1711" s="3" t="s">
        <v>22847</v>
      </c>
      <c r="D1711" s="3"/>
      <c r="E1711" s="3" t="s">
        <v>22848</v>
      </c>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row>
    <row r="1712" spans="1:77" ht="18">
      <c r="A1712" s="3" t="s">
        <v>15039</v>
      </c>
      <c r="B1712" s="3" t="s">
        <v>30903</v>
      </c>
      <c r="C1712" s="3" t="s">
        <v>22847</v>
      </c>
      <c r="D1712" s="3"/>
      <c r="E1712" s="3" t="s">
        <v>31019</v>
      </c>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row>
    <row r="1713" spans="1:77" ht="18">
      <c r="A1713" s="3" t="s">
        <v>13577</v>
      </c>
      <c r="B1713" s="3" t="s">
        <v>30564</v>
      </c>
      <c r="C1713" s="3" t="s">
        <v>30591</v>
      </c>
      <c r="D1713" s="3"/>
      <c r="E1713" s="3" t="s">
        <v>30592</v>
      </c>
      <c r="F1713" s="3" t="s">
        <v>6533</v>
      </c>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row>
    <row r="1714" spans="1:77" ht="18">
      <c r="A1714" s="3" t="s">
        <v>19814</v>
      </c>
      <c r="B1714" s="3" t="s">
        <v>36306</v>
      </c>
      <c r="C1714" s="3" t="s">
        <v>36861</v>
      </c>
      <c r="D1714" s="3"/>
      <c r="E1714" s="3" t="s">
        <v>36862</v>
      </c>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row>
    <row r="1715" spans="1:77" ht="18">
      <c r="A1715" s="3" t="s">
        <v>15501</v>
      </c>
      <c r="B1715" s="3" t="s">
        <v>31774</v>
      </c>
      <c r="C1715" s="3" t="s">
        <v>31808</v>
      </c>
      <c r="D1715" s="3" t="s">
        <v>952</v>
      </c>
      <c r="E1715" s="3" t="s">
        <v>26514</v>
      </c>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row>
    <row r="1716" spans="1:77" ht="18">
      <c r="A1716" s="3" t="s">
        <v>17874</v>
      </c>
      <c r="B1716" s="3" t="s">
        <v>35231</v>
      </c>
      <c r="C1716" s="3" t="s">
        <v>31808</v>
      </c>
      <c r="D1716" s="3" t="s">
        <v>11183</v>
      </c>
      <c r="E1716" s="3" t="s">
        <v>35244</v>
      </c>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row>
    <row r="1717" spans="1:77" ht="18">
      <c r="A1717" s="3" t="s">
        <v>10064</v>
      </c>
      <c r="B1717" s="3" t="s">
        <v>28075</v>
      </c>
      <c r="C1717" s="3" t="s">
        <v>28175</v>
      </c>
      <c r="D1717" s="3" t="s">
        <v>270</v>
      </c>
      <c r="E1717" s="3" t="s">
        <v>28176</v>
      </c>
      <c r="F1717" s="3" t="s">
        <v>28177</v>
      </c>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row>
    <row r="1718" spans="1:77" ht="18">
      <c r="A1718" s="3" t="s">
        <v>12646</v>
      </c>
      <c r="B1718" s="3" t="s">
        <v>29986</v>
      </c>
      <c r="C1718" s="3" t="s">
        <v>28175</v>
      </c>
      <c r="D1718" s="3" t="s">
        <v>952</v>
      </c>
      <c r="E1718" s="3" t="s">
        <v>26514</v>
      </c>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row>
    <row r="1719" spans="1:77" ht="18">
      <c r="A1719" s="3" t="s">
        <v>1949</v>
      </c>
      <c r="B1719" s="3" t="s">
        <v>30210</v>
      </c>
      <c r="C1719" s="3" t="s">
        <v>31594</v>
      </c>
      <c r="D1719" s="3" t="s">
        <v>29197</v>
      </c>
      <c r="E1719" s="3" t="s">
        <v>30403</v>
      </c>
      <c r="F1719" s="3" t="s">
        <v>31595</v>
      </c>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row>
    <row r="1720" spans="1:77" ht="18">
      <c r="A1720" s="3" t="s">
        <v>4129</v>
      </c>
      <c r="B1720" s="3" t="s">
        <v>22513</v>
      </c>
      <c r="C1720" s="3" t="s">
        <v>22680</v>
      </c>
      <c r="D1720" s="3"/>
      <c r="E1720" s="3" t="s">
        <v>22681</v>
      </c>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row>
    <row r="1721" spans="1:77" ht="18">
      <c r="A1721" s="3" t="s">
        <v>8689</v>
      </c>
      <c r="B1721" s="3" t="s">
        <v>26513</v>
      </c>
      <c r="C1721" s="3" t="s">
        <v>22680</v>
      </c>
      <c r="D1721" s="3" t="s">
        <v>952</v>
      </c>
      <c r="E1721" s="3" t="s">
        <v>26514</v>
      </c>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row>
    <row r="1722" spans="1:77" ht="18">
      <c r="A1722" s="3" t="s">
        <v>1895</v>
      </c>
      <c r="B1722" s="3" t="s">
        <v>30270</v>
      </c>
      <c r="C1722" s="3" t="s">
        <v>22680</v>
      </c>
      <c r="D1722" s="3"/>
      <c r="E1722" s="3" t="s">
        <v>31296</v>
      </c>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row>
    <row r="1723" spans="1:77" ht="18">
      <c r="A1723" s="3" t="s">
        <v>4599</v>
      </c>
      <c r="B1723" s="3" t="s">
        <v>23124</v>
      </c>
      <c r="C1723" s="3" t="s">
        <v>23125</v>
      </c>
      <c r="D1723" s="3" t="s">
        <v>270</v>
      </c>
      <c r="E1723" s="3" t="s">
        <v>6636</v>
      </c>
      <c r="F1723" s="3" t="s">
        <v>6637</v>
      </c>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row>
    <row r="1724" spans="1:77" ht="18">
      <c r="A1724" s="3" t="s">
        <v>10550</v>
      </c>
      <c r="B1724" s="3" t="s">
        <v>28622</v>
      </c>
      <c r="C1724" s="3" t="s">
        <v>23125</v>
      </c>
      <c r="D1724" s="3"/>
      <c r="E1724" s="3" t="s">
        <v>28698</v>
      </c>
      <c r="F1724" s="3" t="s">
        <v>28699</v>
      </c>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row>
    <row r="1725" spans="1:77" ht="18">
      <c r="A1725" s="3" t="s">
        <v>2425</v>
      </c>
      <c r="B1725" s="3" t="s">
        <v>33310</v>
      </c>
      <c r="C1725" s="3" t="s">
        <v>23125</v>
      </c>
      <c r="D1725" s="3"/>
      <c r="E1725" s="3" t="s">
        <v>34240</v>
      </c>
      <c r="F1725" s="3" t="s">
        <v>34241</v>
      </c>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row>
    <row r="1726" spans="1:77" ht="18">
      <c r="A1726" s="3" t="s">
        <v>850</v>
      </c>
      <c r="B1726" s="3" t="s">
        <v>22945</v>
      </c>
      <c r="C1726" s="3" t="s">
        <v>25136</v>
      </c>
      <c r="D1726" s="3" t="s">
        <v>11316</v>
      </c>
      <c r="E1726" s="3" t="s">
        <v>25137</v>
      </c>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row>
    <row r="1727" spans="1:77" ht="18">
      <c r="A1727" s="3" t="s">
        <v>14916</v>
      </c>
      <c r="B1727" s="3" t="s">
        <v>30903</v>
      </c>
      <c r="C1727" s="3" t="s">
        <v>31481</v>
      </c>
      <c r="D1727" s="3"/>
      <c r="E1727" s="3" t="s">
        <v>31482</v>
      </c>
      <c r="F1727" s="3" t="s">
        <v>31483</v>
      </c>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row>
    <row r="1728" spans="1:77" ht="18">
      <c r="A1728" s="3" t="s">
        <v>36863</v>
      </c>
      <c r="B1728" s="3" t="s">
        <v>36306</v>
      </c>
      <c r="C1728" s="3" t="s">
        <v>31481</v>
      </c>
      <c r="D1728" s="3"/>
      <c r="E1728" s="3" t="s">
        <v>36864</v>
      </c>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row>
    <row r="1729" spans="1:77" ht="18">
      <c r="A1729" s="3" t="s">
        <v>10690</v>
      </c>
      <c r="B1729" s="3" t="s">
        <v>28849</v>
      </c>
      <c r="C1729" s="3" t="s">
        <v>28850</v>
      </c>
      <c r="D1729" s="3"/>
      <c r="E1729" s="3" t="s">
        <v>28851</v>
      </c>
      <c r="F1729" s="3" t="s">
        <v>28852</v>
      </c>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row>
    <row r="1730" spans="1:77" ht="18">
      <c r="A1730" s="3" t="s">
        <v>33822</v>
      </c>
      <c r="B1730" s="3" t="s">
        <v>33814</v>
      </c>
      <c r="C1730" s="3" t="s">
        <v>33823</v>
      </c>
      <c r="D1730" s="3" t="s">
        <v>33824</v>
      </c>
      <c r="E1730" s="3" t="s">
        <v>33825</v>
      </c>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row>
    <row r="1731" spans="1:77" ht="18">
      <c r="A1731" s="3" t="s">
        <v>6981</v>
      </c>
      <c r="B1731" s="3" t="s">
        <v>25019</v>
      </c>
      <c r="C1731" s="3" t="s">
        <v>25020</v>
      </c>
      <c r="D1731" s="3" t="s">
        <v>60</v>
      </c>
      <c r="E1731" s="3" t="s">
        <v>25021</v>
      </c>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row>
    <row r="1732" spans="1:77" ht="18">
      <c r="A1732" s="3" t="s">
        <v>15485</v>
      </c>
      <c r="B1732" s="3" t="s">
        <v>31774</v>
      </c>
      <c r="C1732" s="3" t="s">
        <v>31803</v>
      </c>
      <c r="D1732" s="3" t="s">
        <v>952</v>
      </c>
      <c r="E1732" s="3" t="s">
        <v>30071</v>
      </c>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row>
    <row r="1733" spans="1:77" ht="18">
      <c r="A1733" s="3" t="s">
        <v>9301</v>
      </c>
      <c r="B1733" s="3" t="s">
        <v>26513</v>
      </c>
      <c r="C1733" s="3" t="s">
        <v>27068</v>
      </c>
      <c r="D1733" s="3" t="s">
        <v>952</v>
      </c>
      <c r="E1733" s="3" t="s">
        <v>27069</v>
      </c>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row>
    <row r="1734" spans="1:77" ht="18">
      <c r="A1734" s="3" t="s">
        <v>20052</v>
      </c>
      <c r="B1734" s="3" t="s">
        <v>37030</v>
      </c>
      <c r="C1734" s="3" t="s">
        <v>27068</v>
      </c>
      <c r="D1734" s="3" t="s">
        <v>2294</v>
      </c>
      <c r="E1734" s="3" t="s">
        <v>37075</v>
      </c>
      <c r="F1734" s="3" t="s">
        <v>37076</v>
      </c>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row>
    <row r="1735" spans="1:77" ht="18">
      <c r="A1735" s="3" t="s">
        <v>6983</v>
      </c>
      <c r="B1735" s="3" t="s">
        <v>23435</v>
      </c>
      <c r="C1735" s="3" t="s">
        <v>25022</v>
      </c>
      <c r="D1735" s="3"/>
      <c r="E1735" s="3" t="s">
        <v>24092</v>
      </c>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row>
    <row r="1736" spans="1:77" ht="18">
      <c r="A1736" s="3" t="s">
        <v>12616</v>
      </c>
      <c r="B1736" s="3" t="s">
        <v>29986</v>
      </c>
      <c r="C1736" s="3" t="s">
        <v>30070</v>
      </c>
      <c r="D1736" s="3" t="s">
        <v>952</v>
      </c>
      <c r="E1736" s="3" t="s">
        <v>30071</v>
      </c>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row>
    <row r="1737" spans="1:77" ht="18">
      <c r="A1737" s="3" t="s">
        <v>35101</v>
      </c>
      <c r="B1737" s="3" t="s">
        <v>34945</v>
      </c>
      <c r="C1737" s="3" t="s">
        <v>35102</v>
      </c>
      <c r="D1737" s="3"/>
      <c r="E1737" s="3" t="s">
        <v>35103</v>
      </c>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row>
    <row r="1738" spans="1:77" ht="18">
      <c r="A1738" s="3" t="s">
        <v>8879</v>
      </c>
      <c r="B1738" s="3" t="s">
        <v>26505</v>
      </c>
      <c r="C1738" s="3" t="s">
        <v>26699</v>
      </c>
      <c r="D1738" s="3"/>
      <c r="E1738" s="3" t="s">
        <v>26700</v>
      </c>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row>
    <row r="1739" spans="1:77" ht="18">
      <c r="A1739" s="3" t="s">
        <v>9166</v>
      </c>
      <c r="B1739" s="3" t="s">
        <v>26505</v>
      </c>
      <c r="C1739" s="3" t="s">
        <v>26699</v>
      </c>
      <c r="D1739" s="3"/>
      <c r="E1739" s="3" t="s">
        <v>26947</v>
      </c>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row>
    <row r="1740" spans="1:77" ht="18">
      <c r="A1740" s="3" t="s">
        <v>33651</v>
      </c>
      <c r="B1740" s="3" t="s">
        <v>33461</v>
      </c>
      <c r="C1740" s="3" t="s">
        <v>33652</v>
      </c>
      <c r="D1740" s="3"/>
      <c r="E1740" s="3" t="s">
        <v>33653</v>
      </c>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row>
    <row r="1741" spans="1:77" ht="18">
      <c r="A1741" s="3" t="s">
        <v>30119</v>
      </c>
      <c r="B1741" s="3" t="s">
        <v>30106</v>
      </c>
      <c r="C1741" s="3" t="s">
        <v>30120</v>
      </c>
      <c r="D1741" s="3"/>
      <c r="E1741" s="3" t="s">
        <v>30121</v>
      </c>
      <c r="F1741" s="3" t="s">
        <v>30122</v>
      </c>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row>
    <row r="1742" spans="1:77" ht="18">
      <c r="A1742" s="3" t="s">
        <v>33638</v>
      </c>
      <c r="B1742" s="3" t="s">
        <v>33461</v>
      </c>
      <c r="C1742" s="3" t="s">
        <v>30120</v>
      </c>
      <c r="D1742" s="3"/>
      <c r="E1742" s="3" t="s">
        <v>33639</v>
      </c>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row>
    <row r="1743" spans="1:77" ht="18">
      <c r="A1743" s="3" t="s">
        <v>36950</v>
      </c>
      <c r="B1743" s="3" t="s">
        <v>36306</v>
      </c>
      <c r="C1743" s="3" t="s">
        <v>30120</v>
      </c>
      <c r="D1743" s="3"/>
      <c r="E1743" s="3" t="s">
        <v>36951</v>
      </c>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row>
    <row r="1744" spans="1:77" ht="18">
      <c r="A1744" s="3" t="s">
        <v>33684</v>
      </c>
      <c r="B1744" s="3" t="s">
        <v>33461</v>
      </c>
      <c r="C1744" s="3" t="s">
        <v>33685</v>
      </c>
      <c r="D1744" s="3"/>
      <c r="E1744" s="3" t="s">
        <v>33686</v>
      </c>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row>
    <row r="1745" spans="1:77" ht="18">
      <c r="A1745" s="3" t="s">
        <v>14766</v>
      </c>
      <c r="B1745" s="3" t="s">
        <v>30903</v>
      </c>
      <c r="C1745" s="3" t="s">
        <v>31396</v>
      </c>
      <c r="D1745" s="3"/>
      <c r="E1745" s="3" t="s">
        <v>31397</v>
      </c>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row>
    <row r="1746" spans="1:77" ht="18">
      <c r="A1746" s="3" t="s">
        <v>33899</v>
      </c>
      <c r="B1746" s="3" t="s">
        <v>33814</v>
      </c>
      <c r="C1746" s="3" t="s">
        <v>31396</v>
      </c>
      <c r="D1746" s="3"/>
      <c r="E1746" s="3" t="s">
        <v>33900</v>
      </c>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row>
    <row r="1747" spans="1:77" ht="18">
      <c r="A1747" s="3" t="s">
        <v>17898</v>
      </c>
      <c r="B1747" s="3" t="s">
        <v>35252</v>
      </c>
      <c r="C1747" s="3" t="s">
        <v>31396</v>
      </c>
      <c r="D1747" s="3" t="s">
        <v>35267</v>
      </c>
      <c r="E1747" s="3" t="s">
        <v>35268</v>
      </c>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row>
    <row r="1748" spans="1:77" ht="18">
      <c r="A1748" s="3" t="s">
        <v>20471</v>
      </c>
      <c r="B1748" s="3" t="s">
        <v>38999</v>
      </c>
      <c r="C1748" s="3" t="s">
        <v>31396</v>
      </c>
      <c r="D1748" s="3"/>
      <c r="E1748" s="3" t="s">
        <v>39057</v>
      </c>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row>
    <row r="1749" spans="1:77" ht="18">
      <c r="A1749" s="3" t="s">
        <v>32160</v>
      </c>
      <c r="B1749" s="3" t="s">
        <v>32007</v>
      </c>
      <c r="C1749" s="3" t="s">
        <v>32161</v>
      </c>
      <c r="D1749" s="3" t="s">
        <v>60</v>
      </c>
      <c r="E1749" s="3" t="s">
        <v>32162</v>
      </c>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row>
    <row r="1750" spans="1:77" ht="18">
      <c r="A1750" s="3" t="s">
        <v>9345</v>
      </c>
      <c r="B1750" s="3" t="s">
        <v>26505</v>
      </c>
      <c r="C1750" s="3" t="s">
        <v>27108</v>
      </c>
      <c r="D1750" s="3"/>
      <c r="E1750" s="3" t="s">
        <v>27109</v>
      </c>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row>
    <row r="1751" spans="1:77" ht="18">
      <c r="A1751" s="3" t="s">
        <v>16322</v>
      </c>
      <c r="B1751" s="3" t="s">
        <v>32339</v>
      </c>
      <c r="C1751" s="3" t="s">
        <v>27108</v>
      </c>
      <c r="D1751" s="3"/>
      <c r="E1751" s="3" t="s">
        <v>32354</v>
      </c>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row>
    <row r="1752" spans="1:77" ht="18">
      <c r="A1752" s="3" t="s">
        <v>39240</v>
      </c>
      <c r="B1752" s="3" t="s">
        <v>38999</v>
      </c>
      <c r="C1752" s="3" t="s">
        <v>39241</v>
      </c>
      <c r="D1752" s="3"/>
      <c r="E1752" s="3" t="s">
        <v>39242</v>
      </c>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row>
    <row r="1753" spans="1:77" ht="18">
      <c r="A1753" s="3" t="s">
        <v>1479</v>
      </c>
      <c r="B1753" s="3" t="s">
        <v>27429</v>
      </c>
      <c r="C1753" s="3" t="s">
        <v>29333</v>
      </c>
      <c r="D1753" s="3"/>
      <c r="E1753" s="3" t="s">
        <v>29334</v>
      </c>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row>
    <row r="1754" spans="1:77" ht="18">
      <c r="A1754" s="3" t="s">
        <v>13709</v>
      </c>
      <c r="B1754" s="3" t="s">
        <v>30564</v>
      </c>
      <c r="C1754" s="3" t="s">
        <v>29333</v>
      </c>
      <c r="D1754" s="3"/>
      <c r="E1754" s="3" t="s">
        <v>30677</v>
      </c>
      <c r="F1754" s="3" t="s">
        <v>30678</v>
      </c>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row>
    <row r="1755" spans="1:77" ht="18">
      <c r="A1755" s="3" t="s">
        <v>16047</v>
      </c>
      <c r="B1755" s="3" t="s">
        <v>31998</v>
      </c>
      <c r="C1755" s="3" t="s">
        <v>29333</v>
      </c>
      <c r="D1755" s="3"/>
      <c r="E1755" s="3" t="s">
        <v>32147</v>
      </c>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row>
    <row r="1756" spans="1:77" ht="18">
      <c r="A1756" s="3" t="s">
        <v>5174</v>
      </c>
      <c r="B1756" s="3" t="s">
        <v>23435</v>
      </c>
      <c r="C1756" s="3" t="s">
        <v>23611</v>
      </c>
      <c r="D1756" s="3" t="s">
        <v>43</v>
      </c>
      <c r="E1756" s="3" t="s">
        <v>23612</v>
      </c>
      <c r="F1756" s="3" t="s">
        <v>23613</v>
      </c>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row>
    <row r="1757" spans="1:77" ht="18">
      <c r="A1757" s="3" t="s">
        <v>8787</v>
      </c>
      <c r="B1757" s="3" t="s">
        <v>26520</v>
      </c>
      <c r="C1757" s="3" t="s">
        <v>26611</v>
      </c>
      <c r="D1757" s="3" t="s">
        <v>26612</v>
      </c>
      <c r="E1757" s="3" t="s">
        <v>26613</v>
      </c>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row>
    <row r="1758" spans="1:77" ht="18">
      <c r="A1758" s="3" t="s">
        <v>4826</v>
      </c>
      <c r="B1758" s="3" t="s">
        <v>23096</v>
      </c>
      <c r="C1758" s="3" t="s">
        <v>23318</v>
      </c>
      <c r="D1758" s="3" t="s">
        <v>43</v>
      </c>
      <c r="E1758" s="3" t="s">
        <v>23319</v>
      </c>
      <c r="F1758" s="3" t="s">
        <v>23320</v>
      </c>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row>
    <row r="1759" spans="1:77" ht="18">
      <c r="A1759" s="3" t="s">
        <v>8813</v>
      </c>
      <c r="B1759" s="3" t="s">
        <v>26505</v>
      </c>
      <c r="C1759" s="3" t="s">
        <v>23318</v>
      </c>
      <c r="D1759" s="3" t="s">
        <v>18073</v>
      </c>
      <c r="E1759" s="3" t="s">
        <v>26647</v>
      </c>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row>
    <row r="1760" spans="1:77" ht="18">
      <c r="A1760" s="3" t="s">
        <v>35235</v>
      </c>
      <c r="B1760" s="3" t="s">
        <v>35231</v>
      </c>
      <c r="C1760" s="3" t="s">
        <v>23318</v>
      </c>
      <c r="D1760" s="3"/>
      <c r="E1760" s="3" t="s">
        <v>35236</v>
      </c>
      <c r="F1760" s="3" t="s">
        <v>4458</v>
      </c>
      <c r="G1760" s="3" t="s">
        <v>35237</v>
      </c>
      <c r="H1760" s="3" t="s">
        <v>35238</v>
      </c>
      <c r="I1760" s="3" t="s">
        <v>35239</v>
      </c>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row>
    <row r="1761" spans="1:77" ht="18">
      <c r="A1761" s="3" t="s">
        <v>37523</v>
      </c>
      <c r="B1761" s="3" t="s">
        <v>37108</v>
      </c>
      <c r="C1761" s="3" t="s">
        <v>23318</v>
      </c>
      <c r="D1761" s="3" t="s">
        <v>38</v>
      </c>
      <c r="E1761" s="3" t="s">
        <v>22765</v>
      </c>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row>
    <row r="1762" spans="1:77" ht="18">
      <c r="A1762" s="3" t="s">
        <v>4242</v>
      </c>
      <c r="B1762" s="3" t="s">
        <v>22513</v>
      </c>
      <c r="C1762" s="3" t="s">
        <v>22806</v>
      </c>
      <c r="D1762" s="3" t="s">
        <v>22807</v>
      </c>
      <c r="E1762" s="3" t="s">
        <v>22808</v>
      </c>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row>
    <row r="1763" spans="1:77" ht="18">
      <c r="A1763" s="3" t="s">
        <v>666</v>
      </c>
      <c r="B1763" s="3" t="s">
        <v>22767</v>
      </c>
      <c r="C1763" s="3" t="s">
        <v>22806</v>
      </c>
      <c r="D1763" s="3"/>
      <c r="E1763" s="3" t="s">
        <v>24046</v>
      </c>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row>
    <row r="1764" spans="1:77" ht="18">
      <c r="A1764" s="3" t="s">
        <v>8485</v>
      </c>
      <c r="B1764" s="3" t="s">
        <v>26315</v>
      </c>
      <c r="C1764" s="3" t="s">
        <v>26316</v>
      </c>
      <c r="D1764" s="3" t="s">
        <v>73</v>
      </c>
      <c r="E1764" s="3" t="s">
        <v>26317</v>
      </c>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row>
    <row r="1765" spans="1:77" ht="18">
      <c r="A1765" s="3" t="s">
        <v>9118</v>
      </c>
      <c r="B1765" s="3" t="s">
        <v>26505</v>
      </c>
      <c r="C1765" s="3" t="s">
        <v>26316</v>
      </c>
      <c r="D1765" s="3"/>
      <c r="E1765" s="3" t="s">
        <v>26901</v>
      </c>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row>
    <row r="1766" spans="1:77" ht="18">
      <c r="A1766" s="3" t="s">
        <v>13212</v>
      </c>
      <c r="B1766" s="3" t="s">
        <v>30405</v>
      </c>
      <c r="C1766" s="3" t="s">
        <v>26316</v>
      </c>
      <c r="D1766" s="3"/>
      <c r="E1766" s="3" t="s">
        <v>30451</v>
      </c>
      <c r="F1766" s="3" t="s">
        <v>30452</v>
      </c>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row>
    <row r="1767" spans="1:77" ht="18">
      <c r="A1767" s="3" t="s">
        <v>6970</v>
      </c>
      <c r="B1767" s="3" t="s">
        <v>25014</v>
      </c>
      <c r="C1767" s="3" t="s">
        <v>25015</v>
      </c>
      <c r="D1767" s="3" t="s">
        <v>22</v>
      </c>
      <c r="E1767" s="3" t="s">
        <v>25016</v>
      </c>
      <c r="F1767" s="3" t="s">
        <v>25017</v>
      </c>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row>
    <row r="1768" spans="1:77" ht="18">
      <c r="A1768" s="3" t="s">
        <v>16669</v>
      </c>
      <c r="B1768" s="3" t="s">
        <v>32339</v>
      </c>
      <c r="C1768" s="3" t="s">
        <v>32599</v>
      </c>
      <c r="D1768" s="3" t="s">
        <v>6029</v>
      </c>
      <c r="E1768" s="3" t="s">
        <v>32600</v>
      </c>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row>
    <row r="1769" spans="1:77" ht="18">
      <c r="A1769" s="3" t="s">
        <v>8126</v>
      </c>
      <c r="B1769" s="3" t="s">
        <v>25827</v>
      </c>
      <c r="C1769" s="3" t="s">
        <v>25972</v>
      </c>
      <c r="D1769" s="3"/>
      <c r="E1769" s="3" t="s">
        <v>25973</v>
      </c>
      <c r="F1769" s="3" t="s">
        <v>25974</v>
      </c>
      <c r="G1769" s="3" t="s">
        <v>25975</v>
      </c>
      <c r="H1769" s="3" t="s">
        <v>25976</v>
      </c>
      <c r="I1769" s="3" t="s">
        <v>25977</v>
      </c>
      <c r="J1769" s="3" t="s">
        <v>25978</v>
      </c>
      <c r="K1769" s="3" t="s">
        <v>2992</v>
      </c>
      <c r="L1769" s="3" t="s">
        <v>25979</v>
      </c>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row>
    <row r="1770" spans="1:77" ht="18">
      <c r="A1770" s="3" t="s">
        <v>15188</v>
      </c>
      <c r="B1770" s="3" t="s">
        <v>31616</v>
      </c>
      <c r="C1770" s="3" t="s">
        <v>25972</v>
      </c>
      <c r="D1770" s="3"/>
      <c r="E1770" s="3" t="s">
        <v>31617</v>
      </c>
      <c r="F1770" s="3" t="s">
        <v>31618</v>
      </c>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row>
    <row r="1771" spans="1:77" ht="18">
      <c r="A1771" s="3" t="s">
        <v>35006</v>
      </c>
      <c r="B1771" s="3" t="s">
        <v>34945</v>
      </c>
      <c r="C1771" s="3" t="s">
        <v>35007</v>
      </c>
      <c r="D1771" s="3" t="s">
        <v>157</v>
      </c>
      <c r="E1771" s="3" t="s">
        <v>35008</v>
      </c>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row>
    <row r="1772" spans="1:77" ht="18">
      <c r="A1772" s="3" t="s">
        <v>20082</v>
      </c>
      <c r="B1772" s="3" t="s">
        <v>37030</v>
      </c>
      <c r="C1772" s="3" t="s">
        <v>35007</v>
      </c>
      <c r="D1772" s="3" t="s">
        <v>43</v>
      </c>
      <c r="E1772" s="3" t="s">
        <v>44</v>
      </c>
      <c r="F1772" s="3" t="s">
        <v>37096</v>
      </c>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row>
    <row r="1773" spans="1:77" ht="18">
      <c r="A1773" s="3" t="s">
        <v>17716</v>
      </c>
      <c r="B1773" s="3" t="s">
        <v>34945</v>
      </c>
      <c r="C1773" s="3" t="s">
        <v>34949</v>
      </c>
      <c r="D1773" s="3"/>
      <c r="E1773" s="3" t="s">
        <v>34950</v>
      </c>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row>
    <row r="1774" spans="1:77" ht="18">
      <c r="A1774" s="3" t="s">
        <v>9197</v>
      </c>
      <c r="B1774" s="3" t="s">
        <v>26505</v>
      </c>
      <c r="C1774" s="3" t="s">
        <v>26979</v>
      </c>
      <c r="D1774" s="3"/>
      <c r="E1774" s="3" t="s">
        <v>26980</v>
      </c>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row>
    <row r="1775" spans="1:77" ht="18">
      <c r="A1775" s="3" t="s">
        <v>9240</v>
      </c>
      <c r="B1775" s="3" t="s">
        <v>26505</v>
      </c>
      <c r="C1775" s="3" t="s">
        <v>26979</v>
      </c>
      <c r="D1775" s="3"/>
      <c r="E1775" s="3" t="s">
        <v>27019</v>
      </c>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row>
    <row r="1776" spans="1:77" ht="18">
      <c r="A1776" s="3" t="s">
        <v>9342</v>
      </c>
      <c r="B1776" s="3" t="s">
        <v>26505</v>
      </c>
      <c r="C1776" s="3" t="s">
        <v>26979</v>
      </c>
      <c r="D1776" s="3"/>
      <c r="E1776" s="3" t="s">
        <v>27104</v>
      </c>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row>
    <row r="1777" spans="1:77" ht="18">
      <c r="A1777" s="3" t="s">
        <v>14626</v>
      </c>
      <c r="B1777" s="3" t="s">
        <v>30903</v>
      </c>
      <c r="C1777" s="3" t="s">
        <v>31302</v>
      </c>
      <c r="D1777" s="3"/>
      <c r="E1777" s="3" t="s">
        <v>31266</v>
      </c>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row>
    <row r="1778" spans="1:77" ht="18">
      <c r="A1778" s="3" t="s">
        <v>14557</v>
      </c>
      <c r="B1778" s="3" t="s">
        <v>30903</v>
      </c>
      <c r="C1778" s="3" t="s">
        <v>31265</v>
      </c>
      <c r="D1778" s="3"/>
      <c r="E1778" s="3" t="s">
        <v>31266</v>
      </c>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row>
    <row r="1779" spans="1:77" ht="18">
      <c r="A1779" s="3" t="s">
        <v>4112</v>
      </c>
      <c r="B1779" s="3" t="s">
        <v>22513</v>
      </c>
      <c r="C1779" s="3" t="s">
        <v>22666</v>
      </c>
      <c r="D1779" s="3"/>
      <c r="E1779" s="3" t="s">
        <v>22667</v>
      </c>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row>
    <row r="1780" spans="1:77" ht="18">
      <c r="A1780" s="3" t="s">
        <v>12484</v>
      </c>
      <c r="B1780" s="3" t="s">
        <v>29992</v>
      </c>
      <c r="C1780" s="3" t="s">
        <v>22666</v>
      </c>
      <c r="D1780" s="3" t="s">
        <v>2</v>
      </c>
      <c r="E1780" s="3" t="s">
        <v>29993</v>
      </c>
      <c r="F1780" s="3" t="s">
        <v>29994</v>
      </c>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row>
    <row r="1781" spans="1:77" ht="18">
      <c r="A1781" s="3" t="s">
        <v>33615</v>
      </c>
      <c r="B1781" s="3" t="s">
        <v>33461</v>
      </c>
      <c r="C1781" s="3" t="s">
        <v>22666</v>
      </c>
      <c r="D1781" s="3"/>
      <c r="E1781" s="3" t="s">
        <v>33616</v>
      </c>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row>
    <row r="1782" spans="1:77" ht="18">
      <c r="A1782" s="3" t="s">
        <v>17342</v>
      </c>
      <c r="B1782" s="3" t="s">
        <v>33461</v>
      </c>
      <c r="C1782" s="3" t="s">
        <v>33586</v>
      </c>
      <c r="D1782" s="3"/>
      <c r="E1782" s="3" t="s">
        <v>33587</v>
      </c>
      <c r="F1782" s="3" t="s">
        <v>33588</v>
      </c>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row>
    <row r="1783" spans="1:77" ht="18">
      <c r="A1783" s="3" t="s">
        <v>717</v>
      </c>
      <c r="B1783" s="3" t="s">
        <v>22767</v>
      </c>
      <c r="C1783" s="3" t="s">
        <v>24337</v>
      </c>
      <c r="D1783" s="3"/>
      <c r="E1783" s="3" t="s">
        <v>24338</v>
      </c>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row>
    <row r="1784" spans="1:77" ht="18">
      <c r="A1784" s="3" t="s">
        <v>2916</v>
      </c>
      <c r="B1784" s="3" t="s">
        <v>36454</v>
      </c>
      <c r="C1784" s="3" t="s">
        <v>24337</v>
      </c>
      <c r="D1784" s="3"/>
      <c r="E1784" s="3" t="s">
        <v>37052</v>
      </c>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row>
    <row r="1785" spans="1:77" ht="18">
      <c r="A1785" s="3" t="s">
        <v>38523</v>
      </c>
      <c r="B1785" s="3" t="s">
        <v>37993</v>
      </c>
      <c r="C1785" s="3" t="s">
        <v>24337</v>
      </c>
      <c r="D1785" s="3" t="s">
        <v>270</v>
      </c>
      <c r="E1785" s="3" t="s">
        <v>38524</v>
      </c>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row>
    <row r="1786" spans="1:77" ht="18">
      <c r="A1786" s="3" t="s">
        <v>616</v>
      </c>
      <c r="B1786" s="3" t="s">
        <v>22767</v>
      </c>
      <c r="C1786" s="3" t="s">
        <v>23743</v>
      </c>
      <c r="D1786" s="3"/>
      <c r="E1786" s="3" t="s">
        <v>14134</v>
      </c>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row>
    <row r="1787" spans="1:77" ht="18">
      <c r="A1787" s="3" t="s">
        <v>6958</v>
      </c>
      <c r="B1787" s="3" t="s">
        <v>23435</v>
      </c>
      <c r="C1787" s="3" t="s">
        <v>23743</v>
      </c>
      <c r="D1787" s="3" t="s">
        <v>1093</v>
      </c>
      <c r="E1787" s="3" t="s">
        <v>25009</v>
      </c>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row>
    <row r="1788" spans="1:77" ht="18">
      <c r="A1788" s="3" t="s">
        <v>6962</v>
      </c>
      <c r="B1788" s="3" t="s">
        <v>24579</v>
      </c>
      <c r="C1788" s="3" t="s">
        <v>25010</v>
      </c>
      <c r="D1788" s="3" t="s">
        <v>22</v>
      </c>
      <c r="E1788" s="3" t="s">
        <v>25011</v>
      </c>
      <c r="F1788" s="3" t="s">
        <v>25012</v>
      </c>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row>
    <row r="1789" spans="1:77" ht="18">
      <c r="A1789" s="3" t="s">
        <v>6966</v>
      </c>
      <c r="B1789" s="3" t="s">
        <v>23435</v>
      </c>
      <c r="C1789" s="3" t="s">
        <v>25010</v>
      </c>
      <c r="D1789" s="3"/>
      <c r="E1789" s="3" t="s">
        <v>25013</v>
      </c>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row>
    <row r="1790" spans="1:77" ht="18">
      <c r="A1790" s="3" t="s">
        <v>38569</v>
      </c>
      <c r="B1790" s="3" t="s">
        <v>37993</v>
      </c>
      <c r="C1790" s="3" t="s">
        <v>25010</v>
      </c>
      <c r="D1790" s="3" t="s">
        <v>270</v>
      </c>
      <c r="E1790" s="3" t="s">
        <v>38570</v>
      </c>
      <c r="F1790" s="3" t="s">
        <v>38571</v>
      </c>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row>
    <row r="1791" spans="1:77" ht="18">
      <c r="A1791" s="3" t="s">
        <v>1696</v>
      </c>
      <c r="B1791" s="3" t="s">
        <v>30270</v>
      </c>
      <c r="C1791" s="3" t="s">
        <v>30456</v>
      </c>
      <c r="D1791" s="3"/>
      <c r="E1791" s="3" t="s">
        <v>5327</v>
      </c>
      <c r="F1791" s="3" t="s">
        <v>30457</v>
      </c>
      <c r="G1791" s="3" t="s">
        <v>105</v>
      </c>
      <c r="H1791" s="3" t="s">
        <v>106</v>
      </c>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row>
    <row r="1792" spans="1:77" ht="18">
      <c r="A1792" s="3" t="s">
        <v>14407</v>
      </c>
      <c r="B1792" s="3" t="s">
        <v>30903</v>
      </c>
      <c r="C1792" s="3" t="s">
        <v>30456</v>
      </c>
      <c r="D1792" s="3"/>
      <c r="E1792" s="3" t="s">
        <v>31175</v>
      </c>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row>
    <row r="1793" spans="1:77" ht="18">
      <c r="A1793" s="3" t="s">
        <v>14312</v>
      </c>
      <c r="B1793" s="3" t="s">
        <v>30903</v>
      </c>
      <c r="C1793" s="3" t="s">
        <v>31132</v>
      </c>
      <c r="D1793" s="3"/>
      <c r="E1793" s="3" t="s">
        <v>31133</v>
      </c>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row>
    <row r="1794" spans="1:77" ht="18">
      <c r="A1794" s="3" t="s">
        <v>32639</v>
      </c>
      <c r="B1794" s="3" t="s">
        <v>32339</v>
      </c>
      <c r="C1794" s="3" t="s">
        <v>31132</v>
      </c>
      <c r="D1794" s="3" t="s">
        <v>2778</v>
      </c>
      <c r="E1794" s="3" t="s">
        <v>31667</v>
      </c>
      <c r="F1794" s="3" t="s">
        <v>32640</v>
      </c>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row>
    <row r="1795" spans="1:77" ht="18">
      <c r="A1795" s="3" t="s">
        <v>12559</v>
      </c>
      <c r="B1795" s="3" t="s">
        <v>29986</v>
      </c>
      <c r="C1795" s="3" t="s">
        <v>30029</v>
      </c>
      <c r="D1795" s="3" t="s">
        <v>30030</v>
      </c>
      <c r="E1795" s="3" t="s">
        <v>30031</v>
      </c>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row>
    <row r="1796" spans="1:77" ht="18">
      <c r="A1796" s="3" t="s">
        <v>15458</v>
      </c>
      <c r="B1796" s="3" t="s">
        <v>31774</v>
      </c>
      <c r="C1796" s="3" t="s">
        <v>30029</v>
      </c>
      <c r="D1796" s="3" t="s">
        <v>3993</v>
      </c>
      <c r="E1796" s="3" t="s">
        <v>31787</v>
      </c>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row>
    <row r="1797" spans="1:77" ht="18">
      <c r="A1797" s="3" t="s">
        <v>39467</v>
      </c>
      <c r="B1797" s="3" t="s">
        <v>38999</v>
      </c>
      <c r="C1797" s="3" t="s">
        <v>30029</v>
      </c>
      <c r="D1797" s="3"/>
      <c r="E1797" s="3" t="s">
        <v>39468</v>
      </c>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row>
    <row r="1798" spans="1:77" ht="18">
      <c r="A1798" s="3" t="s">
        <v>8731</v>
      </c>
      <c r="B1798" s="3" t="s">
        <v>26520</v>
      </c>
      <c r="C1798" s="3" t="s">
        <v>26553</v>
      </c>
      <c r="D1798" s="3"/>
      <c r="E1798" s="3" t="s">
        <v>26554</v>
      </c>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row>
    <row r="1799" spans="1:77" ht="18">
      <c r="A1799" s="3" t="s">
        <v>3972</v>
      </c>
      <c r="B1799" s="3" t="s">
        <v>22513</v>
      </c>
      <c r="C1799" s="3" t="s">
        <v>22533</v>
      </c>
      <c r="D1799" s="3"/>
      <c r="E1799" s="3" t="s">
        <v>22534</v>
      </c>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row>
    <row r="1800" spans="1:77" ht="18">
      <c r="A1800" s="3" t="s">
        <v>8537</v>
      </c>
      <c r="B1800" s="3" t="s">
        <v>26332</v>
      </c>
      <c r="C1800" s="3" t="s">
        <v>22533</v>
      </c>
      <c r="D1800" s="3"/>
      <c r="E1800" s="3" t="s">
        <v>26363</v>
      </c>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row>
    <row r="1801" spans="1:77" ht="18">
      <c r="A1801" s="3" t="s">
        <v>14227</v>
      </c>
      <c r="B1801" s="3" t="s">
        <v>30903</v>
      </c>
      <c r="C1801" s="3" t="s">
        <v>22533</v>
      </c>
      <c r="D1801" s="3"/>
      <c r="E1801" s="3" t="s">
        <v>31086</v>
      </c>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row>
    <row r="1802" spans="1:77" ht="18">
      <c r="A1802" s="3" t="s">
        <v>4049</v>
      </c>
      <c r="B1802" s="3" t="s">
        <v>22513</v>
      </c>
      <c r="C1802" s="3" t="s">
        <v>22604</v>
      </c>
      <c r="D1802" s="3"/>
      <c r="E1802" s="3" t="s">
        <v>22605</v>
      </c>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row>
    <row r="1803" spans="1:77" ht="18">
      <c r="A1803" s="3" t="s">
        <v>580</v>
      </c>
      <c r="B1803" s="3" t="s">
        <v>22945</v>
      </c>
      <c r="C1803" s="3" t="s">
        <v>22604</v>
      </c>
      <c r="D1803" s="3"/>
      <c r="E1803" s="3" t="s">
        <v>23545</v>
      </c>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row>
    <row r="1804" spans="1:77" ht="18">
      <c r="A1804" s="3" t="s">
        <v>2571</v>
      </c>
      <c r="B1804" s="3" t="s">
        <v>34858</v>
      </c>
      <c r="C1804" s="3" t="s">
        <v>35274</v>
      </c>
      <c r="D1804" s="3"/>
      <c r="E1804" s="3" t="s">
        <v>35275</v>
      </c>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row>
    <row r="1805" spans="1:77" ht="18">
      <c r="A1805" s="3" t="s">
        <v>4819</v>
      </c>
      <c r="B1805" s="3" t="s">
        <v>23312</v>
      </c>
      <c r="C1805" s="3" t="s">
        <v>23313</v>
      </c>
      <c r="D1805" s="3" t="s">
        <v>22</v>
      </c>
      <c r="E1805" s="3" t="s">
        <v>23314</v>
      </c>
      <c r="F1805" s="3" t="s">
        <v>23315</v>
      </c>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row>
    <row r="1806" spans="1:77" ht="18">
      <c r="A1806" s="3" t="s">
        <v>14136</v>
      </c>
      <c r="B1806" s="3" t="s">
        <v>30903</v>
      </c>
      <c r="C1806" s="3" t="s">
        <v>23313</v>
      </c>
      <c r="D1806" s="3"/>
      <c r="E1806" s="3" t="s">
        <v>31035</v>
      </c>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row>
    <row r="1807" spans="1:77" ht="18">
      <c r="A1807" s="3" t="s">
        <v>13533</v>
      </c>
      <c r="B1807" s="3" t="s">
        <v>30564</v>
      </c>
      <c r="C1807" s="3" t="s">
        <v>30571</v>
      </c>
      <c r="D1807" s="3"/>
      <c r="E1807" s="3" t="s">
        <v>30572</v>
      </c>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row>
    <row r="1808" spans="1:77" ht="18">
      <c r="A1808" s="3" t="s">
        <v>2090</v>
      </c>
      <c r="B1808" s="3" t="s">
        <v>30438</v>
      </c>
      <c r="C1808" s="3" t="s">
        <v>30571</v>
      </c>
      <c r="D1808" s="3" t="s">
        <v>32365</v>
      </c>
      <c r="E1808" s="3" t="s">
        <v>32366</v>
      </c>
      <c r="F1808" s="3" t="s">
        <v>32367</v>
      </c>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row>
    <row r="1809" spans="1:77" ht="18">
      <c r="A1809" s="3" t="s">
        <v>29781</v>
      </c>
      <c r="B1809" s="3" t="s">
        <v>27429</v>
      </c>
      <c r="C1809" s="3" t="s">
        <v>29782</v>
      </c>
      <c r="D1809" s="3"/>
      <c r="E1809" s="3" t="s">
        <v>3692</v>
      </c>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row>
    <row r="1810" spans="1:77" ht="18">
      <c r="A1810" s="3" t="s">
        <v>13775</v>
      </c>
      <c r="B1810" s="3" t="s">
        <v>30564</v>
      </c>
      <c r="C1810" s="3" t="s">
        <v>30700</v>
      </c>
      <c r="D1810" s="3"/>
      <c r="E1810" s="3" t="s">
        <v>30701</v>
      </c>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row>
    <row r="1811" spans="1:77" ht="18">
      <c r="A1811" s="3" t="s">
        <v>30984</v>
      </c>
      <c r="B1811" s="3" t="s">
        <v>30903</v>
      </c>
      <c r="C1811" s="3" t="s">
        <v>30985</v>
      </c>
      <c r="D1811" s="3"/>
      <c r="E1811" s="3" t="s">
        <v>30986</v>
      </c>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row>
    <row r="1812" spans="1:77" ht="18">
      <c r="A1812" s="3" t="s">
        <v>33945</v>
      </c>
      <c r="B1812" s="3" t="s">
        <v>33814</v>
      </c>
      <c r="C1812" s="3" t="s">
        <v>30985</v>
      </c>
      <c r="D1812" s="3"/>
      <c r="E1812" s="3" t="s">
        <v>33946</v>
      </c>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row>
    <row r="1813" spans="1:77" ht="18">
      <c r="A1813" s="3" t="s">
        <v>19823</v>
      </c>
      <c r="B1813" s="3" t="s">
        <v>36306</v>
      </c>
      <c r="C1813" s="3" t="s">
        <v>36881</v>
      </c>
      <c r="D1813" s="3"/>
      <c r="E1813" s="3" t="s">
        <v>36882</v>
      </c>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row>
    <row r="1814" spans="1:77" ht="18">
      <c r="A1814" s="3" t="s">
        <v>1922</v>
      </c>
      <c r="B1814" s="3" t="s">
        <v>31458</v>
      </c>
      <c r="C1814" s="3" t="s">
        <v>31459</v>
      </c>
      <c r="D1814" s="3" t="s">
        <v>1593</v>
      </c>
      <c r="E1814" s="3" t="s">
        <v>31460</v>
      </c>
      <c r="F1814" s="3" t="s">
        <v>31461</v>
      </c>
      <c r="G1814" s="3" t="s">
        <v>31462</v>
      </c>
      <c r="H1814" s="3" t="s">
        <v>31463</v>
      </c>
      <c r="I1814" s="3">
        <v>3592190</v>
      </c>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row>
    <row r="1815" spans="1:77" ht="18">
      <c r="A1815" s="3" t="s">
        <v>33722</v>
      </c>
      <c r="B1815" s="3" t="s">
        <v>33461</v>
      </c>
      <c r="C1815" s="3" t="s">
        <v>33723</v>
      </c>
      <c r="D1815" s="3"/>
      <c r="E1815" s="3" t="s">
        <v>33724</v>
      </c>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row>
    <row r="1816" spans="1:77" ht="18">
      <c r="A1816" s="3" t="s">
        <v>25004</v>
      </c>
      <c r="B1816" s="3" t="s">
        <v>23435</v>
      </c>
      <c r="C1816" s="3" t="s">
        <v>25005</v>
      </c>
      <c r="D1816" s="3"/>
      <c r="E1816" s="3" t="s">
        <v>25006</v>
      </c>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row>
    <row r="1817" spans="1:77" ht="18">
      <c r="A1817" s="3" t="s">
        <v>19807</v>
      </c>
      <c r="B1817" s="3" t="s">
        <v>36306</v>
      </c>
      <c r="C1817" s="3" t="s">
        <v>25005</v>
      </c>
      <c r="D1817" s="3"/>
      <c r="E1817" s="3" t="s">
        <v>36856</v>
      </c>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row>
    <row r="1818" spans="1:77" ht="18">
      <c r="A1818" s="3" t="s">
        <v>20060</v>
      </c>
      <c r="B1818" s="3" t="s">
        <v>37030</v>
      </c>
      <c r="C1818" s="3" t="s">
        <v>25005</v>
      </c>
      <c r="D1818" s="3"/>
      <c r="E1818" s="3" t="s">
        <v>37051</v>
      </c>
      <c r="F1818" s="3" t="s">
        <v>37085</v>
      </c>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row>
    <row r="1819" spans="1:77" ht="18">
      <c r="A1819" s="3" t="s">
        <v>12498</v>
      </c>
      <c r="B1819" s="3" t="s">
        <v>29986</v>
      </c>
      <c r="C1819" s="3" t="s">
        <v>29999</v>
      </c>
      <c r="D1819" s="3" t="s">
        <v>270</v>
      </c>
      <c r="E1819" s="3" t="s">
        <v>30000</v>
      </c>
      <c r="F1819" s="3" t="s">
        <v>30001</v>
      </c>
      <c r="G1819" s="3" t="s">
        <v>89</v>
      </c>
      <c r="H1819" s="3" t="s">
        <v>30002</v>
      </c>
      <c r="I1819" s="3" t="s">
        <v>30003</v>
      </c>
      <c r="J1819" s="3" t="s">
        <v>30004</v>
      </c>
      <c r="K1819" s="3" t="s">
        <v>270</v>
      </c>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row>
    <row r="1820" spans="1:77" ht="18">
      <c r="A1820" s="3" t="s">
        <v>36921</v>
      </c>
      <c r="B1820" s="3" t="s">
        <v>36922</v>
      </c>
      <c r="C1820" s="3" t="s">
        <v>29999</v>
      </c>
      <c r="D1820" s="3" t="s">
        <v>270</v>
      </c>
      <c r="E1820" s="3" t="s">
        <v>36923</v>
      </c>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row>
    <row r="1821" spans="1:77" ht="18">
      <c r="A1821" s="3" t="s">
        <v>37938</v>
      </c>
      <c r="B1821" s="3" t="s">
        <v>37932</v>
      </c>
      <c r="C1821" s="3" t="s">
        <v>29999</v>
      </c>
      <c r="D1821" s="3" t="s">
        <v>1442</v>
      </c>
      <c r="E1821" s="3" t="s">
        <v>37939</v>
      </c>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row>
    <row r="1822" spans="1:77" ht="18">
      <c r="A1822" s="3" t="s">
        <v>12666</v>
      </c>
      <c r="B1822" s="3" t="s">
        <v>30106</v>
      </c>
      <c r="C1822" s="3" t="s">
        <v>30109</v>
      </c>
      <c r="D1822" s="3" t="s">
        <v>30110</v>
      </c>
      <c r="E1822" s="3" t="s">
        <v>30111</v>
      </c>
      <c r="F1822" s="3" t="s">
        <v>30112</v>
      </c>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row>
    <row r="1823" spans="1:77" ht="18">
      <c r="A1823" s="3" t="s">
        <v>30921</v>
      </c>
      <c r="B1823" s="3" t="s">
        <v>30903</v>
      </c>
      <c r="C1823" s="3" t="s">
        <v>30109</v>
      </c>
      <c r="D1823" s="3" t="s">
        <v>30922</v>
      </c>
      <c r="E1823" s="3" t="s">
        <v>30923</v>
      </c>
      <c r="F1823" s="3" t="s">
        <v>30924</v>
      </c>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row>
    <row r="1824" spans="1:77" ht="18">
      <c r="A1824" s="3" t="s">
        <v>15821</v>
      </c>
      <c r="B1824" s="3" t="s">
        <v>31998</v>
      </c>
      <c r="C1824" s="3" t="s">
        <v>30109</v>
      </c>
      <c r="D1824" s="3"/>
      <c r="E1824" s="3" t="s">
        <v>32002</v>
      </c>
      <c r="F1824" s="3" t="s">
        <v>32003</v>
      </c>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row>
    <row r="1825" spans="1:77" ht="18">
      <c r="A1825" s="3" t="s">
        <v>37626</v>
      </c>
      <c r="B1825" s="3" t="s">
        <v>37108</v>
      </c>
      <c r="C1825" s="3" t="s">
        <v>30109</v>
      </c>
      <c r="D1825" s="3" t="s">
        <v>2778</v>
      </c>
      <c r="E1825" s="3" t="s">
        <v>31667</v>
      </c>
      <c r="F1825" s="3" t="s">
        <v>32640</v>
      </c>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row>
    <row r="1826" spans="1:77" ht="18">
      <c r="A1826" s="3" t="s">
        <v>4822</v>
      </c>
      <c r="B1826" s="3" t="s">
        <v>23054</v>
      </c>
      <c r="C1826" s="3" t="s">
        <v>23316</v>
      </c>
      <c r="D1826" s="3"/>
      <c r="E1826" s="3" t="s">
        <v>23317</v>
      </c>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row>
    <row r="1827" spans="1:77" ht="18">
      <c r="A1827" s="3" t="s">
        <v>8942</v>
      </c>
      <c r="B1827" s="3" t="s">
        <v>26505</v>
      </c>
      <c r="C1827" s="3" t="s">
        <v>23316</v>
      </c>
      <c r="D1827" s="3"/>
      <c r="E1827" s="3" t="s">
        <v>26747</v>
      </c>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row>
    <row r="1828" spans="1:77" ht="18">
      <c r="A1828" s="3" t="s">
        <v>4354</v>
      </c>
      <c r="B1828" s="3" t="s">
        <v>22513</v>
      </c>
      <c r="C1828" s="3" t="s">
        <v>22897</v>
      </c>
      <c r="D1828" s="3"/>
      <c r="E1828" s="3" t="s">
        <v>22898</v>
      </c>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row>
    <row r="1829" spans="1:77" ht="18">
      <c r="A1829" s="3" t="s">
        <v>33633</v>
      </c>
      <c r="B1829" s="3" t="s">
        <v>33461</v>
      </c>
      <c r="C1829" s="3" t="s">
        <v>33634</v>
      </c>
      <c r="D1829" s="3"/>
      <c r="E1829" s="3" t="s">
        <v>33635</v>
      </c>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row>
    <row r="1830" spans="1:77" ht="18">
      <c r="A1830" s="3" t="s">
        <v>19980</v>
      </c>
      <c r="B1830" s="3" t="s">
        <v>37030</v>
      </c>
      <c r="C1830" s="3" t="s">
        <v>37031</v>
      </c>
      <c r="D1830" s="3"/>
      <c r="E1830" s="3" t="s">
        <v>37032</v>
      </c>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row>
    <row r="1831" spans="1:77" ht="18">
      <c r="A1831" s="3" t="s">
        <v>792</v>
      </c>
      <c r="B1831" s="3" t="s">
        <v>22767</v>
      </c>
      <c r="C1831" s="3" t="s">
        <v>24773</v>
      </c>
      <c r="D1831" s="3" t="s">
        <v>2778</v>
      </c>
      <c r="E1831" s="3" t="s">
        <v>23012</v>
      </c>
      <c r="F1831" s="3" t="s">
        <v>24774</v>
      </c>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row>
    <row r="1832" spans="1:77" ht="18">
      <c r="A1832" s="3" t="s">
        <v>1015</v>
      </c>
      <c r="B1832" s="3" t="s">
        <v>22767</v>
      </c>
      <c r="C1832" s="3" t="s">
        <v>26206</v>
      </c>
      <c r="D1832" s="3" t="s">
        <v>11316</v>
      </c>
      <c r="E1832" s="3" t="s">
        <v>25964</v>
      </c>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row>
    <row r="1833" spans="1:77" ht="18">
      <c r="A1833" s="3" t="s">
        <v>11242</v>
      </c>
      <c r="B1833" s="3" t="s">
        <v>28622</v>
      </c>
      <c r="C1833" s="3" t="s">
        <v>26206</v>
      </c>
      <c r="D1833" s="3" t="s">
        <v>29186</v>
      </c>
      <c r="E1833" s="3" t="s">
        <v>29187</v>
      </c>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row>
    <row r="1834" spans="1:77" ht="18">
      <c r="A1834" s="3" t="s">
        <v>36850</v>
      </c>
      <c r="B1834" s="3" t="s">
        <v>36306</v>
      </c>
      <c r="C1834" s="3" t="s">
        <v>36851</v>
      </c>
      <c r="D1834" s="3"/>
      <c r="E1834" s="3" t="s">
        <v>36852</v>
      </c>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row>
    <row r="1835" spans="1:77" ht="18">
      <c r="A1835" s="3" t="s">
        <v>4255</v>
      </c>
      <c r="B1835" s="3" t="s">
        <v>22513</v>
      </c>
      <c r="C1835" s="3" t="s">
        <v>22820</v>
      </c>
      <c r="D1835" s="3"/>
      <c r="E1835" s="3" t="s">
        <v>22821</v>
      </c>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row>
    <row r="1836" spans="1:77" ht="18">
      <c r="A1836" s="3" t="s">
        <v>4396</v>
      </c>
      <c r="B1836" s="3" t="s">
        <v>22513</v>
      </c>
      <c r="C1836" s="3" t="s">
        <v>22820</v>
      </c>
      <c r="D1836" s="3"/>
      <c r="E1836" s="3" t="s">
        <v>22938</v>
      </c>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row>
    <row r="1837" spans="1:77" ht="18">
      <c r="A1837" s="3" t="s">
        <v>16221</v>
      </c>
      <c r="B1837" s="3" t="s">
        <v>32255</v>
      </c>
      <c r="C1837" s="3" t="s">
        <v>22820</v>
      </c>
      <c r="D1837" s="3" t="s">
        <v>32290</v>
      </c>
      <c r="E1837" s="3" t="s">
        <v>32291</v>
      </c>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row>
    <row r="1838" spans="1:77" ht="18">
      <c r="A1838" s="3" t="s">
        <v>37086</v>
      </c>
      <c r="B1838" s="3" t="s">
        <v>37087</v>
      </c>
      <c r="C1838" s="3" t="s">
        <v>37088</v>
      </c>
      <c r="D1838" s="3"/>
      <c r="E1838" s="3" t="s">
        <v>3627</v>
      </c>
      <c r="F1838" s="3" t="s">
        <v>37089</v>
      </c>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row>
    <row r="1839" spans="1:77" ht="18">
      <c r="A1839" s="3" t="s">
        <v>9383</v>
      </c>
      <c r="B1839" s="3" t="s">
        <v>26505</v>
      </c>
      <c r="C1839" s="3" t="s">
        <v>27136</v>
      </c>
      <c r="D1839" s="3"/>
      <c r="E1839" s="3" t="s">
        <v>27137</v>
      </c>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row>
    <row r="1840" spans="1:77" ht="18">
      <c r="A1840" s="3" t="s">
        <v>4162</v>
      </c>
      <c r="B1840" s="3" t="s">
        <v>22513</v>
      </c>
      <c r="C1840" s="3" t="s">
        <v>22713</v>
      </c>
      <c r="D1840" s="3" t="s">
        <v>22714</v>
      </c>
      <c r="E1840" s="3" t="s">
        <v>22715</v>
      </c>
      <c r="F1840" s="3" t="s">
        <v>22716</v>
      </c>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row>
    <row r="1841" spans="1:77" ht="18">
      <c r="A1841" s="3" t="s">
        <v>15273</v>
      </c>
      <c r="B1841" s="3" t="s">
        <v>31669</v>
      </c>
      <c r="C1841" s="3" t="s">
        <v>22713</v>
      </c>
      <c r="D1841" s="3"/>
      <c r="E1841" s="3" t="s">
        <v>31676</v>
      </c>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row>
    <row r="1842" spans="1:77" ht="18">
      <c r="A1842" s="3" t="s">
        <v>1591</v>
      </c>
      <c r="B1842" s="3" t="s">
        <v>27429</v>
      </c>
      <c r="C1842" s="3" t="s">
        <v>29939</v>
      </c>
      <c r="D1842" s="3"/>
      <c r="E1842" s="3" t="s">
        <v>3692</v>
      </c>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row>
    <row r="1843" spans="1:77" ht="18">
      <c r="A1843" s="3" t="s">
        <v>26607</v>
      </c>
      <c r="B1843" s="3" t="s">
        <v>26505</v>
      </c>
      <c r="C1843" s="3" t="s">
        <v>26608</v>
      </c>
      <c r="D1843" s="3"/>
      <c r="E1843" s="3" t="s">
        <v>26609</v>
      </c>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row>
    <row r="1844" spans="1:77" ht="18">
      <c r="A1844" s="3" t="s">
        <v>9385</v>
      </c>
      <c r="B1844" s="3" t="s">
        <v>26505</v>
      </c>
      <c r="C1844" s="3" t="s">
        <v>26608</v>
      </c>
      <c r="D1844" s="3"/>
      <c r="E1844" s="3" t="s">
        <v>27138</v>
      </c>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row>
    <row r="1845" spans="1:77" ht="18">
      <c r="A1845" s="3" t="s">
        <v>15112</v>
      </c>
      <c r="B1845" s="3" t="s">
        <v>30903</v>
      </c>
      <c r="C1845" s="3" t="s">
        <v>31584</v>
      </c>
      <c r="D1845" s="3"/>
      <c r="E1845" s="3" t="s">
        <v>31585</v>
      </c>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row>
    <row r="1846" spans="1:77" ht="18">
      <c r="A1846" s="3" t="s">
        <v>4043</v>
      </c>
      <c r="B1846" s="3" t="s">
        <v>22513</v>
      </c>
      <c r="C1846" s="3" t="s">
        <v>22600</v>
      </c>
      <c r="D1846" s="3"/>
      <c r="E1846" s="3" t="s">
        <v>22601</v>
      </c>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row>
    <row r="1847" spans="1:77" ht="18">
      <c r="A1847" s="3" t="s">
        <v>15030</v>
      </c>
      <c r="B1847" s="3" t="s">
        <v>30903</v>
      </c>
      <c r="C1847" s="3" t="s">
        <v>22600</v>
      </c>
      <c r="D1847" s="3" t="s">
        <v>31550</v>
      </c>
      <c r="E1847" s="3" t="s">
        <v>31551</v>
      </c>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row>
    <row r="1848" spans="1:77" ht="18">
      <c r="A1848" s="3" t="s">
        <v>15910</v>
      </c>
      <c r="B1848" s="3" t="s">
        <v>31998</v>
      </c>
      <c r="C1848" s="3" t="s">
        <v>22600</v>
      </c>
      <c r="D1848" s="3"/>
      <c r="E1848" s="3" t="s">
        <v>32067</v>
      </c>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row>
    <row r="1849" spans="1:77" ht="18">
      <c r="A1849" s="3" t="s">
        <v>33657</v>
      </c>
      <c r="B1849" s="3" t="s">
        <v>33461</v>
      </c>
      <c r="C1849" s="3" t="s">
        <v>33658</v>
      </c>
      <c r="D1849" s="3"/>
      <c r="E1849" s="3" t="s">
        <v>33659</v>
      </c>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row>
    <row r="1850" spans="1:77" ht="18">
      <c r="A1850" s="3" t="s">
        <v>33695</v>
      </c>
      <c r="B1850" s="3" t="s">
        <v>33461</v>
      </c>
      <c r="C1850" s="3" t="s">
        <v>33658</v>
      </c>
      <c r="D1850" s="3"/>
      <c r="E1850" s="3" t="s">
        <v>33696</v>
      </c>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row>
    <row r="1851" spans="1:77" ht="18">
      <c r="A1851" s="3" t="s">
        <v>6925</v>
      </c>
      <c r="B1851" s="3" t="s">
        <v>23597</v>
      </c>
      <c r="C1851" s="3" t="s">
        <v>24993</v>
      </c>
      <c r="D1851" s="3"/>
      <c r="E1851" s="3" t="s">
        <v>22403</v>
      </c>
      <c r="F1851" s="3" t="s">
        <v>22404</v>
      </c>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row>
    <row r="1852" spans="1:77" ht="18">
      <c r="A1852" s="3" t="s">
        <v>6951</v>
      </c>
      <c r="B1852" s="3" t="s">
        <v>23435</v>
      </c>
      <c r="C1852" s="3" t="s">
        <v>24993</v>
      </c>
      <c r="D1852" s="3" t="s">
        <v>2</v>
      </c>
      <c r="E1852" s="3" t="s">
        <v>25007</v>
      </c>
      <c r="F1852" s="3" t="s">
        <v>25008</v>
      </c>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row>
    <row r="1853" spans="1:77" ht="18">
      <c r="A1853" s="3" t="s">
        <v>13612</v>
      </c>
      <c r="B1853" s="3" t="s">
        <v>30564</v>
      </c>
      <c r="C1853" s="3" t="s">
        <v>24993</v>
      </c>
      <c r="D1853" s="3"/>
      <c r="E1853" s="3" t="s">
        <v>30613</v>
      </c>
      <c r="F1853" s="3" t="s">
        <v>4458</v>
      </c>
      <c r="G1853" s="3" t="s">
        <v>30614</v>
      </c>
      <c r="H1853" s="3" t="s">
        <v>30615</v>
      </c>
      <c r="I1853" s="3" t="s">
        <v>30616</v>
      </c>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row>
    <row r="1854" spans="1:77" ht="18">
      <c r="A1854" s="3" t="s">
        <v>12604</v>
      </c>
      <c r="B1854" s="3" t="s">
        <v>29986</v>
      </c>
      <c r="C1854" s="3" t="s">
        <v>30066</v>
      </c>
      <c r="D1854" s="3" t="s">
        <v>952</v>
      </c>
      <c r="E1854" s="3" t="s">
        <v>26514</v>
      </c>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row>
    <row r="1855" spans="1:77" ht="18">
      <c r="A1855" s="3" t="s">
        <v>14955</v>
      </c>
      <c r="B1855" s="3" t="s">
        <v>30903</v>
      </c>
      <c r="C1855" s="3" t="s">
        <v>30066</v>
      </c>
      <c r="D1855" s="3" t="s">
        <v>30938</v>
      </c>
      <c r="E1855" s="3" t="s">
        <v>5462</v>
      </c>
      <c r="F1855" s="3" t="s">
        <v>31508</v>
      </c>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row>
    <row r="1856" spans="1:77" ht="18">
      <c r="A1856" s="3" t="s">
        <v>12591</v>
      </c>
      <c r="B1856" s="3" t="s">
        <v>29986</v>
      </c>
      <c r="C1856" s="3" t="s">
        <v>30053</v>
      </c>
      <c r="D1856" s="3" t="s">
        <v>952</v>
      </c>
      <c r="E1856" s="3" t="s">
        <v>26514</v>
      </c>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row>
    <row r="1857" spans="1:77" ht="18">
      <c r="A1857" s="3" t="s">
        <v>37071</v>
      </c>
      <c r="B1857" s="3" t="s">
        <v>37030</v>
      </c>
      <c r="C1857" s="3" t="s">
        <v>30053</v>
      </c>
      <c r="D1857" s="3"/>
      <c r="E1857" s="3" t="s">
        <v>37072</v>
      </c>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row>
    <row r="1858" spans="1:77" ht="18">
      <c r="A1858" s="3" t="s">
        <v>4210</v>
      </c>
      <c r="B1858" s="3" t="s">
        <v>22513</v>
      </c>
      <c r="C1858" s="3" t="s">
        <v>22770</v>
      </c>
      <c r="D1858" s="3"/>
      <c r="E1858" s="3" t="s">
        <v>22771</v>
      </c>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row>
    <row r="1859" spans="1:77" ht="18">
      <c r="A1859" s="3" t="s">
        <v>6936</v>
      </c>
      <c r="B1859" s="3" t="s">
        <v>24214</v>
      </c>
      <c r="C1859" s="3" t="s">
        <v>22770</v>
      </c>
      <c r="D1859" s="3" t="s">
        <v>22</v>
      </c>
      <c r="E1859" s="3" t="s">
        <v>25001</v>
      </c>
      <c r="F1859" s="3" t="s">
        <v>25002</v>
      </c>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row>
    <row r="1860" spans="1:77" ht="18">
      <c r="A1860" s="3" t="s">
        <v>12578</v>
      </c>
      <c r="B1860" s="3" t="s">
        <v>29986</v>
      </c>
      <c r="C1860" s="3" t="s">
        <v>22770</v>
      </c>
      <c r="D1860" s="3"/>
      <c r="E1860" s="3" t="s">
        <v>30042</v>
      </c>
      <c r="F1860" s="3" t="s">
        <v>30043</v>
      </c>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row>
    <row r="1861" spans="1:77" ht="18">
      <c r="A1861" s="3" t="s">
        <v>14903</v>
      </c>
      <c r="B1861" s="3" t="s">
        <v>30903</v>
      </c>
      <c r="C1861" s="3" t="s">
        <v>22770</v>
      </c>
      <c r="D1861" s="3"/>
      <c r="E1861" s="3" t="s">
        <v>31475</v>
      </c>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row>
    <row r="1862" spans="1:77" ht="18">
      <c r="A1862" s="3" t="s">
        <v>33577</v>
      </c>
      <c r="B1862" s="3" t="s">
        <v>33461</v>
      </c>
      <c r="C1862" s="3" t="s">
        <v>22770</v>
      </c>
      <c r="D1862" s="3"/>
      <c r="E1862" s="3" t="s">
        <v>33578</v>
      </c>
      <c r="F1862" s="3" t="s">
        <v>33579</v>
      </c>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row>
    <row r="1863" spans="1:77" ht="18">
      <c r="A1863" s="3" t="s">
        <v>33691</v>
      </c>
      <c r="B1863" s="3" t="s">
        <v>33461</v>
      </c>
      <c r="C1863" s="3" t="s">
        <v>22770</v>
      </c>
      <c r="D1863" s="3" t="s">
        <v>29954</v>
      </c>
      <c r="E1863" s="3" t="s">
        <v>33692</v>
      </c>
      <c r="F1863" s="3" t="s">
        <v>33693</v>
      </c>
      <c r="G1863" s="3" t="s">
        <v>33694</v>
      </c>
      <c r="H1863" s="3" t="s">
        <v>29957</v>
      </c>
      <c r="I1863" s="3" t="s">
        <v>29958</v>
      </c>
      <c r="J1863" s="3" t="e">
        <f>-No associated sales team under him.. yet.  AvocadoIT: Andy Wong - Presenter/Biz Dev tony Tarsia, Philip OConnell, Jeff Newman - EP Direct sales Toni Oliveria - Partner Program Manager</f>
        <v>#NAME?</v>
      </c>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row>
    <row r="1864" spans="1:77" ht="18">
      <c r="A1864" s="3" t="s">
        <v>4079</v>
      </c>
      <c r="B1864" s="3" t="s">
        <v>22513</v>
      </c>
      <c r="C1864" s="3" t="s">
        <v>22628</v>
      </c>
      <c r="D1864" s="3"/>
      <c r="E1864" s="3" t="s">
        <v>22629</v>
      </c>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row>
    <row r="1865" spans="1:77" ht="18">
      <c r="A1865" s="3" t="s">
        <v>33473</v>
      </c>
      <c r="B1865" s="3" t="s">
        <v>33461</v>
      </c>
      <c r="C1865" s="3" t="s">
        <v>33474</v>
      </c>
      <c r="D1865" s="3"/>
      <c r="E1865" s="3" t="s">
        <v>33475</v>
      </c>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row>
    <row r="1866" spans="1:77" ht="18">
      <c r="A1866" s="3" t="s">
        <v>18645</v>
      </c>
      <c r="B1866" s="3" t="s">
        <v>35768</v>
      </c>
      <c r="C1866" s="3" t="s">
        <v>33474</v>
      </c>
      <c r="D1866" s="3" t="s">
        <v>35828</v>
      </c>
      <c r="E1866" s="3" t="s">
        <v>35829</v>
      </c>
      <c r="F1866" s="3" t="s">
        <v>35830</v>
      </c>
      <c r="G1866" s="3" t="s">
        <v>35831</v>
      </c>
      <c r="H1866" s="3" t="s">
        <v>35832</v>
      </c>
      <c r="I1866" s="3" t="s">
        <v>35833</v>
      </c>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row>
    <row r="1867" spans="1:77" ht="18">
      <c r="A1867" s="3" t="s">
        <v>19803</v>
      </c>
      <c r="B1867" s="3" t="s">
        <v>36412</v>
      </c>
      <c r="C1867" s="3" t="s">
        <v>33474</v>
      </c>
      <c r="D1867" s="3" t="s">
        <v>270</v>
      </c>
      <c r="E1867" s="3" t="s">
        <v>36848</v>
      </c>
      <c r="F1867" s="3" t="s">
        <v>36849</v>
      </c>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row>
    <row r="1868" spans="1:77" ht="18">
      <c r="A1868" s="3" t="s">
        <v>19811</v>
      </c>
      <c r="B1868" s="3" t="s">
        <v>36306</v>
      </c>
      <c r="C1868" s="3" t="s">
        <v>33474</v>
      </c>
      <c r="D1868" s="3"/>
      <c r="E1868" s="3" t="s">
        <v>36857</v>
      </c>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row>
    <row r="1869" spans="1:77" ht="18">
      <c r="A1869" s="3" t="s">
        <v>4277</v>
      </c>
      <c r="B1869" s="3" t="s">
        <v>22513</v>
      </c>
      <c r="C1869" s="3" t="s">
        <v>22841</v>
      </c>
      <c r="D1869" s="3"/>
      <c r="E1869" s="3" t="s">
        <v>22842</v>
      </c>
      <c r="F1869" s="3" t="s">
        <v>22843</v>
      </c>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row>
    <row r="1870" spans="1:77" ht="18">
      <c r="A1870" s="3" t="s">
        <v>4315</v>
      </c>
      <c r="B1870" s="3" t="s">
        <v>22513</v>
      </c>
      <c r="C1870" s="3" t="s">
        <v>22841</v>
      </c>
      <c r="D1870" s="3"/>
      <c r="E1870" s="3" t="s">
        <v>22875</v>
      </c>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row>
    <row r="1871" spans="1:77" ht="18">
      <c r="A1871" s="3" t="s">
        <v>6929</v>
      </c>
      <c r="B1871" s="3" t="s">
        <v>23435</v>
      </c>
      <c r="C1871" s="3" t="s">
        <v>22841</v>
      </c>
      <c r="D1871" s="3"/>
      <c r="E1871" s="3" t="s">
        <v>24994</v>
      </c>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row>
    <row r="1872" spans="1:77" ht="18">
      <c r="A1872" s="3" t="s">
        <v>16111</v>
      </c>
      <c r="B1872" s="3" t="s">
        <v>31998</v>
      </c>
      <c r="C1872" s="3" t="s">
        <v>22841</v>
      </c>
      <c r="D1872" s="3" t="s">
        <v>32200</v>
      </c>
      <c r="E1872" s="3" t="s">
        <v>32201</v>
      </c>
      <c r="F1872" s="3" t="s">
        <v>32202</v>
      </c>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row>
    <row r="1873" spans="1:77" ht="18">
      <c r="A1873" s="3" t="s">
        <v>39348</v>
      </c>
      <c r="B1873" s="3" t="s">
        <v>38999</v>
      </c>
      <c r="C1873" s="3" t="s">
        <v>22841</v>
      </c>
      <c r="D1873" s="3"/>
      <c r="E1873" s="3" t="s">
        <v>39349</v>
      </c>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row>
    <row r="1874" spans="1:77" ht="18">
      <c r="A1874" s="3" t="s">
        <v>15401</v>
      </c>
      <c r="B1874" s="3" t="s">
        <v>31669</v>
      </c>
      <c r="C1874" s="3" t="s">
        <v>31750</v>
      </c>
      <c r="D1874" s="3"/>
      <c r="E1874" s="3" t="s">
        <v>31751</v>
      </c>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row>
    <row r="1875" spans="1:77" ht="18">
      <c r="A1875" s="3" t="s">
        <v>17297</v>
      </c>
      <c r="B1875" s="3" t="s">
        <v>33461</v>
      </c>
      <c r="C1875" s="3" t="s">
        <v>31750</v>
      </c>
      <c r="D1875" s="3"/>
      <c r="E1875" s="3" t="s">
        <v>33476</v>
      </c>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row>
    <row r="1876" spans="1:77" ht="18">
      <c r="A1876" s="3" t="s">
        <v>9287</v>
      </c>
      <c r="B1876" s="3" t="s">
        <v>26505</v>
      </c>
      <c r="C1876" s="3" t="s">
        <v>27056</v>
      </c>
      <c r="D1876" s="3"/>
      <c r="E1876" s="3" t="s">
        <v>27057</v>
      </c>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row>
    <row r="1877" spans="1:77" ht="18">
      <c r="A1877" s="3" t="s">
        <v>15258</v>
      </c>
      <c r="B1877" s="3" t="s">
        <v>31619</v>
      </c>
      <c r="C1877" s="3" t="s">
        <v>27056</v>
      </c>
      <c r="D1877" s="3"/>
      <c r="E1877" s="3" t="s">
        <v>31667</v>
      </c>
      <c r="F1877" s="3" t="s">
        <v>31668</v>
      </c>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row>
    <row r="1878" spans="1:77" ht="18">
      <c r="A1878" s="3" t="s">
        <v>15435</v>
      </c>
      <c r="B1878" s="3" t="s">
        <v>31669</v>
      </c>
      <c r="C1878" s="3" t="s">
        <v>27056</v>
      </c>
      <c r="D1878" s="3" t="s">
        <v>6029</v>
      </c>
      <c r="E1878" s="3" t="s">
        <v>31767</v>
      </c>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row>
    <row r="1879" spans="1:77" ht="18">
      <c r="A1879" s="3" t="s">
        <v>30897</v>
      </c>
      <c r="B1879" s="3" t="s">
        <v>30898</v>
      </c>
      <c r="C1879" s="3" t="s">
        <v>30899</v>
      </c>
      <c r="D1879" s="3" t="s">
        <v>22</v>
      </c>
      <c r="E1879" s="3" t="s">
        <v>30900</v>
      </c>
      <c r="F1879" s="3" t="s">
        <v>30901</v>
      </c>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row>
    <row r="1880" spans="1:77" ht="18">
      <c r="A1880" s="3" t="s">
        <v>38902</v>
      </c>
      <c r="B1880" s="3" t="s">
        <v>37993</v>
      </c>
      <c r="C1880" s="3" t="s">
        <v>30899</v>
      </c>
      <c r="D1880" s="3" t="s">
        <v>270</v>
      </c>
      <c r="E1880" s="3" t="s">
        <v>38903</v>
      </c>
      <c r="F1880" s="3" t="s">
        <v>38904</v>
      </c>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row>
    <row r="1881" spans="1:77" ht="18">
      <c r="A1881" s="3" t="s">
        <v>37643</v>
      </c>
      <c r="B1881" s="3" t="s">
        <v>36454</v>
      </c>
      <c r="C1881" s="3" t="s">
        <v>37644</v>
      </c>
      <c r="D1881" s="3" t="s">
        <v>37645</v>
      </c>
      <c r="E1881" s="3" t="s">
        <v>37646</v>
      </c>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row>
    <row r="1882" spans="1:77" ht="18">
      <c r="A1882" s="3" t="s">
        <v>18180</v>
      </c>
      <c r="B1882" s="3" t="s">
        <v>35343</v>
      </c>
      <c r="C1882" s="3" t="s">
        <v>35521</v>
      </c>
      <c r="D1882" s="3"/>
      <c r="E1882" s="3" t="s">
        <v>35503</v>
      </c>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row>
    <row r="1883" spans="1:77" ht="18">
      <c r="A1883" s="3" t="s">
        <v>35501</v>
      </c>
      <c r="B1883" s="3" t="s">
        <v>35343</v>
      </c>
      <c r="C1883" s="3" t="s">
        <v>35502</v>
      </c>
      <c r="D1883" s="3"/>
      <c r="E1883" s="3" t="s">
        <v>35503</v>
      </c>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row>
    <row r="1884" spans="1:77" ht="18">
      <c r="A1884" s="3" t="s">
        <v>8808</v>
      </c>
      <c r="B1884" s="3" t="s">
        <v>26505</v>
      </c>
      <c r="C1884" s="3" t="s">
        <v>26638</v>
      </c>
      <c r="D1884" s="3"/>
      <c r="E1884" s="3" t="s">
        <v>26639</v>
      </c>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row>
    <row r="1885" spans="1:77" ht="18">
      <c r="A1885" s="3" t="s">
        <v>8919</v>
      </c>
      <c r="B1885" s="3" t="s">
        <v>26505</v>
      </c>
      <c r="C1885" s="3" t="s">
        <v>26638</v>
      </c>
      <c r="D1885" s="3"/>
      <c r="E1885" s="3" t="s">
        <v>26729</v>
      </c>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row>
    <row r="1886" spans="1:77" ht="18">
      <c r="A1886" s="3" t="s">
        <v>8970</v>
      </c>
      <c r="B1886" s="3" t="s">
        <v>26505</v>
      </c>
      <c r="C1886" s="3" t="s">
        <v>26638</v>
      </c>
      <c r="D1886" s="3"/>
      <c r="E1886" s="3" t="s">
        <v>26768</v>
      </c>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row>
    <row r="1887" spans="1:77" ht="18">
      <c r="A1887" s="3" t="s">
        <v>9156</v>
      </c>
      <c r="B1887" s="3" t="s">
        <v>26505</v>
      </c>
      <c r="C1887" s="3" t="s">
        <v>26638</v>
      </c>
      <c r="D1887" s="3"/>
      <c r="E1887" s="3" t="s">
        <v>26926</v>
      </c>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row>
    <row r="1888" spans="1:77" ht="18">
      <c r="A1888" s="3" t="s">
        <v>9190</v>
      </c>
      <c r="B1888" s="3" t="s">
        <v>26505</v>
      </c>
      <c r="C1888" s="3" t="s">
        <v>26638</v>
      </c>
      <c r="D1888" s="3"/>
      <c r="E1888" s="3" t="s">
        <v>26971</v>
      </c>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row>
    <row r="1889" spans="1:77" ht="18">
      <c r="A1889" s="3" t="s">
        <v>9390</v>
      </c>
      <c r="B1889" s="3" t="s">
        <v>26596</v>
      </c>
      <c r="C1889" s="3" t="s">
        <v>27140</v>
      </c>
      <c r="D1889" s="3" t="s">
        <v>27141</v>
      </c>
      <c r="E1889" s="3" t="s">
        <v>27142</v>
      </c>
      <c r="F1889" s="3" t="s">
        <v>27143</v>
      </c>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row>
    <row r="1890" spans="1:77" ht="18">
      <c r="A1890" s="3" t="s">
        <v>15877</v>
      </c>
      <c r="B1890" s="3" t="s">
        <v>31998</v>
      </c>
      <c r="C1890" s="3" t="s">
        <v>27140</v>
      </c>
      <c r="D1890" s="3" t="s">
        <v>32043</v>
      </c>
      <c r="E1890" s="3" t="s">
        <v>32044</v>
      </c>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row>
    <row r="1891" spans="1:77" ht="18">
      <c r="A1891" s="3" t="s">
        <v>26692</v>
      </c>
      <c r="B1891" s="3" t="s">
        <v>26505</v>
      </c>
      <c r="C1891" s="3" t="s">
        <v>26693</v>
      </c>
      <c r="D1891" s="3"/>
      <c r="E1891" s="3" t="s">
        <v>26694</v>
      </c>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row>
    <row r="1892" spans="1:77" ht="18">
      <c r="A1892" s="3" t="s">
        <v>19800</v>
      </c>
      <c r="B1892" s="3" t="s">
        <v>36306</v>
      </c>
      <c r="C1892" s="3" t="s">
        <v>26693</v>
      </c>
      <c r="D1892" s="3"/>
      <c r="E1892" s="3" t="s">
        <v>36847</v>
      </c>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row>
    <row r="1893" spans="1:77" ht="18">
      <c r="A1893" s="3" t="s">
        <v>17326</v>
      </c>
      <c r="B1893" s="3" t="s">
        <v>33461</v>
      </c>
      <c r="C1893" s="3" t="s">
        <v>33545</v>
      </c>
      <c r="D1893" s="3"/>
      <c r="E1893" s="3" t="s">
        <v>33546</v>
      </c>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row>
    <row r="1894" spans="1:77" ht="18">
      <c r="A1894" s="3" t="s">
        <v>14834</v>
      </c>
      <c r="B1894" s="3" t="s">
        <v>30903</v>
      </c>
      <c r="C1894" s="3" t="s">
        <v>31434</v>
      </c>
      <c r="D1894" s="3"/>
      <c r="E1894" s="3" t="s">
        <v>31435</v>
      </c>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row>
    <row r="1895" spans="1:77" ht="18">
      <c r="A1895" s="3" t="s">
        <v>33526</v>
      </c>
      <c r="B1895" s="3" t="s">
        <v>33461</v>
      </c>
      <c r="C1895" s="3" t="s">
        <v>31434</v>
      </c>
      <c r="D1895" s="3"/>
      <c r="E1895" s="3" t="s">
        <v>33527</v>
      </c>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row>
    <row r="1896" spans="1:77" ht="18">
      <c r="A1896" s="3" t="s">
        <v>20492</v>
      </c>
      <c r="B1896" s="3" t="s">
        <v>38999</v>
      </c>
      <c r="C1896" s="3" t="s">
        <v>31434</v>
      </c>
      <c r="D1896" s="3"/>
      <c r="E1896" s="3" t="s">
        <v>39270</v>
      </c>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row>
    <row r="1897" spans="1:77" ht="18">
      <c r="A1897" s="3" t="s">
        <v>12511</v>
      </c>
      <c r="B1897" s="3" t="s">
        <v>29986</v>
      </c>
      <c r="C1897" s="3" t="s">
        <v>30011</v>
      </c>
      <c r="D1897" s="3" t="s">
        <v>270</v>
      </c>
      <c r="E1897" s="3" t="s">
        <v>28176</v>
      </c>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row>
    <row r="1898" spans="1:77" ht="18">
      <c r="A1898" s="3" t="s">
        <v>17308</v>
      </c>
      <c r="B1898" s="3" t="s">
        <v>33461</v>
      </c>
      <c r="C1898" s="3" t="s">
        <v>30011</v>
      </c>
      <c r="D1898" s="3"/>
      <c r="E1898" s="3" t="s">
        <v>33500</v>
      </c>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row>
    <row r="1899" spans="1:77" ht="18">
      <c r="A1899" s="3" t="s">
        <v>4042</v>
      </c>
      <c r="B1899" s="3" t="s">
        <v>22513</v>
      </c>
      <c r="C1899" s="3" t="s">
        <v>22598</v>
      </c>
      <c r="D1899" s="3"/>
      <c r="E1899" s="3" t="s">
        <v>22599</v>
      </c>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row>
    <row r="1900" spans="1:77" ht="18">
      <c r="A1900" s="3" t="s">
        <v>33487</v>
      </c>
      <c r="B1900" s="3" t="s">
        <v>33461</v>
      </c>
      <c r="C1900" s="3" t="s">
        <v>22598</v>
      </c>
      <c r="D1900" s="3"/>
      <c r="E1900" s="3" t="s">
        <v>33488</v>
      </c>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row>
    <row r="1901" spans="1:77" ht="18">
      <c r="A1901" s="3" t="s">
        <v>4481</v>
      </c>
      <c r="B1901" s="3" t="s">
        <v>22985</v>
      </c>
      <c r="C1901" s="3" t="s">
        <v>23011</v>
      </c>
      <c r="D1901" s="3" t="s">
        <v>2778</v>
      </c>
      <c r="E1901" s="3" t="s">
        <v>23012</v>
      </c>
      <c r="F1901" s="3" t="s">
        <v>23013</v>
      </c>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row>
    <row r="1902" spans="1:77" ht="18">
      <c r="A1902" s="3" t="s">
        <v>2455</v>
      </c>
      <c r="B1902" s="3" t="s">
        <v>33310</v>
      </c>
      <c r="C1902" s="3" t="s">
        <v>23011</v>
      </c>
      <c r="D1902" s="3"/>
      <c r="E1902" s="3" t="s">
        <v>34532</v>
      </c>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row>
    <row r="1903" spans="1:77" ht="18">
      <c r="A1903" s="3" t="s">
        <v>9064</v>
      </c>
      <c r="B1903" s="3" t="s">
        <v>26505</v>
      </c>
      <c r="C1903" s="3" t="s">
        <v>26848</v>
      </c>
      <c r="D1903" s="3" t="s">
        <v>26849</v>
      </c>
      <c r="E1903" s="3" t="s">
        <v>26850</v>
      </c>
      <c r="F1903" s="3" t="s">
        <v>26851</v>
      </c>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row>
    <row r="1904" spans="1:77" ht="18">
      <c r="A1904" s="3" t="s">
        <v>9109</v>
      </c>
      <c r="B1904" s="3" t="s">
        <v>26505</v>
      </c>
      <c r="C1904" s="3" t="s">
        <v>26848</v>
      </c>
      <c r="D1904" s="3"/>
      <c r="E1904" s="3" t="s">
        <v>26885</v>
      </c>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row>
    <row r="1905" spans="1:77" ht="18">
      <c r="A1905" s="3" t="s">
        <v>14758</v>
      </c>
      <c r="B1905" s="3" t="s">
        <v>30903</v>
      </c>
      <c r="C1905" s="3" t="s">
        <v>31394</v>
      </c>
      <c r="D1905" s="3" t="s">
        <v>14276</v>
      </c>
      <c r="E1905" s="3" t="s">
        <v>161</v>
      </c>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row>
    <row r="1906" spans="1:77" ht="18">
      <c r="A1906" s="3" t="s">
        <v>35245</v>
      </c>
      <c r="B1906" s="3" t="s">
        <v>35231</v>
      </c>
      <c r="C1906" s="3" t="s">
        <v>35246</v>
      </c>
      <c r="D1906" s="3" t="s">
        <v>35247</v>
      </c>
      <c r="E1906" s="3" t="s">
        <v>35248</v>
      </c>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row>
    <row r="1907" spans="1:77" ht="18">
      <c r="A1907" s="3" t="s">
        <v>36716</v>
      </c>
      <c r="B1907" s="3" t="s">
        <v>36454</v>
      </c>
      <c r="C1907" s="3" t="s">
        <v>35246</v>
      </c>
      <c r="D1907" s="3"/>
      <c r="E1907" s="3" t="s">
        <v>114</v>
      </c>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row>
    <row r="1908" spans="1:77" ht="18">
      <c r="A1908" s="3" t="s">
        <v>19829</v>
      </c>
      <c r="B1908" s="3" t="s">
        <v>36306</v>
      </c>
      <c r="C1908" s="3" t="s">
        <v>35246</v>
      </c>
      <c r="D1908" s="3" t="s">
        <v>35247</v>
      </c>
      <c r="E1908" s="3" t="s">
        <v>36891</v>
      </c>
      <c r="F1908" s="3" t="s">
        <v>36892</v>
      </c>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row>
    <row r="1909" spans="1:77" ht="18">
      <c r="A1909" s="3" t="s">
        <v>4159</v>
      </c>
      <c r="B1909" s="3" t="s">
        <v>22513</v>
      </c>
      <c r="C1909" s="3" t="s">
        <v>22709</v>
      </c>
      <c r="D1909" s="3"/>
      <c r="E1909" s="3" t="s">
        <v>22710</v>
      </c>
      <c r="F1909" s="3" t="s">
        <v>22711</v>
      </c>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row>
    <row r="1910" spans="1:77" ht="18">
      <c r="A1910" s="3" t="s">
        <v>2042</v>
      </c>
      <c r="B1910" s="3" t="s">
        <v>30270</v>
      </c>
      <c r="C1910" s="3" t="s">
        <v>22709</v>
      </c>
      <c r="D1910" s="3"/>
      <c r="E1910" s="3" t="s">
        <v>32108</v>
      </c>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row>
    <row r="1911" spans="1:77" ht="18">
      <c r="A1911" s="3" t="s">
        <v>26600</v>
      </c>
      <c r="B1911" s="3" t="s">
        <v>26505</v>
      </c>
      <c r="C1911" s="3" t="s">
        <v>26601</v>
      </c>
      <c r="D1911" s="3"/>
      <c r="E1911" s="3" t="s">
        <v>26602</v>
      </c>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row>
    <row r="1912" spans="1:77" ht="18">
      <c r="A1912" s="3" t="s">
        <v>10193</v>
      </c>
      <c r="B1912" s="3" t="s">
        <v>28075</v>
      </c>
      <c r="C1912" s="3" t="s">
        <v>26601</v>
      </c>
      <c r="D1912" s="3"/>
      <c r="E1912" s="3" t="s">
        <v>28298</v>
      </c>
      <c r="F1912" s="3" t="s">
        <v>28299</v>
      </c>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row>
    <row r="1913" spans="1:77" ht="18">
      <c r="A1913" s="3" t="s">
        <v>11228</v>
      </c>
      <c r="B1913" s="3" t="s">
        <v>28622</v>
      </c>
      <c r="C1913" s="3" t="s">
        <v>26601</v>
      </c>
      <c r="D1913" s="3" t="s">
        <v>28692</v>
      </c>
      <c r="E1913" s="3" t="s">
        <v>29181</v>
      </c>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row>
    <row r="1914" spans="1:77" ht="18">
      <c r="A1914" s="3" t="s">
        <v>33843</v>
      </c>
      <c r="B1914" s="3" t="s">
        <v>33814</v>
      </c>
      <c r="C1914" s="3" t="s">
        <v>26601</v>
      </c>
      <c r="D1914" s="3"/>
      <c r="E1914" s="3" t="s">
        <v>33844</v>
      </c>
      <c r="F1914" s="3" t="s">
        <v>33845</v>
      </c>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row>
    <row r="1915" spans="1:77" ht="18">
      <c r="A1915" s="3" t="s">
        <v>8855</v>
      </c>
      <c r="B1915" s="3" t="s">
        <v>26505</v>
      </c>
      <c r="C1915" s="3" t="s">
        <v>26682</v>
      </c>
      <c r="D1915" s="3"/>
      <c r="E1915" s="3" t="s">
        <v>26683</v>
      </c>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row>
    <row r="1916" spans="1:77" ht="18">
      <c r="A1916" s="3" t="s">
        <v>12525</v>
      </c>
      <c r="B1916" s="3" t="s">
        <v>29995</v>
      </c>
      <c r="C1916" s="3" t="s">
        <v>26682</v>
      </c>
      <c r="D1916" s="3" t="s">
        <v>270</v>
      </c>
      <c r="E1916" s="3" t="s">
        <v>30015</v>
      </c>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row>
    <row r="1917" spans="1:77" ht="18">
      <c r="A1917" s="3" t="s">
        <v>2162</v>
      </c>
      <c r="B1917" s="3" t="s">
        <v>30270</v>
      </c>
      <c r="C1917" s="3" t="s">
        <v>26682</v>
      </c>
      <c r="D1917" s="3"/>
      <c r="E1917" s="3" t="s">
        <v>32670</v>
      </c>
      <c r="F1917" s="3" t="s">
        <v>32671</v>
      </c>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row>
    <row r="1918" spans="1:77" ht="18">
      <c r="A1918" s="3" t="s">
        <v>13575</v>
      </c>
      <c r="B1918" s="3" t="s">
        <v>30564</v>
      </c>
      <c r="C1918" s="3" t="s">
        <v>30589</v>
      </c>
      <c r="D1918" s="3"/>
      <c r="E1918" s="3" t="s">
        <v>30590</v>
      </c>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row>
    <row r="1919" spans="1:77" ht="18">
      <c r="A1919" s="3" t="s">
        <v>32888</v>
      </c>
      <c r="B1919" s="3" t="s">
        <v>30270</v>
      </c>
      <c r="C1919" s="3" t="s">
        <v>32889</v>
      </c>
      <c r="D1919" s="3" t="s">
        <v>638</v>
      </c>
      <c r="E1919" s="3" t="s">
        <v>32890</v>
      </c>
      <c r="F1919" s="3" t="s">
        <v>32891</v>
      </c>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row>
    <row r="1920" spans="1:77" ht="18">
      <c r="A1920" s="3" t="s">
        <v>19789</v>
      </c>
      <c r="B1920" s="3" t="s">
        <v>36306</v>
      </c>
      <c r="C1920" s="3" t="s">
        <v>32889</v>
      </c>
      <c r="D1920" s="3"/>
      <c r="E1920" s="3" t="s">
        <v>36843</v>
      </c>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row>
    <row r="1921" spans="1:77" ht="18">
      <c r="A1921" s="3" t="s">
        <v>1329</v>
      </c>
      <c r="B1921" s="3" t="s">
        <v>27429</v>
      </c>
      <c r="C1921" s="3" t="s">
        <v>28661</v>
      </c>
      <c r="D1921" s="3"/>
      <c r="E1921" s="3" t="s">
        <v>28662</v>
      </c>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row>
    <row r="1922" spans="1:77" ht="18">
      <c r="A1922" s="3" t="s">
        <v>33932</v>
      </c>
      <c r="B1922" s="3" t="s">
        <v>33814</v>
      </c>
      <c r="C1922" s="3" t="s">
        <v>28661</v>
      </c>
      <c r="D1922" s="3"/>
      <c r="E1922" s="3" t="s">
        <v>33933</v>
      </c>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row>
    <row r="1923" spans="1:77" ht="18">
      <c r="A1923" s="3" t="s">
        <v>8508</v>
      </c>
      <c r="B1923" s="3" t="s">
        <v>26332</v>
      </c>
      <c r="C1923" s="3" t="s">
        <v>26342</v>
      </c>
      <c r="D1923" s="3"/>
      <c r="E1923" s="3" t="s">
        <v>26343</v>
      </c>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row>
    <row r="1924" spans="1:77" ht="18">
      <c r="A1924" s="3" t="s">
        <v>8721</v>
      </c>
      <c r="B1924" s="3" t="s">
        <v>26505</v>
      </c>
      <c r="C1924" s="3" t="s">
        <v>26541</v>
      </c>
      <c r="D1924" s="3"/>
      <c r="E1924" s="3" t="s">
        <v>26542</v>
      </c>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row>
    <row r="1925" spans="1:77" ht="18">
      <c r="A1925" s="3" t="s">
        <v>9372</v>
      </c>
      <c r="B1925" s="3" t="s">
        <v>26505</v>
      </c>
      <c r="C1925" s="3" t="s">
        <v>26541</v>
      </c>
      <c r="D1925" s="3"/>
      <c r="E1925" s="3" t="s">
        <v>27131</v>
      </c>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row>
    <row r="1926" spans="1:77" ht="18">
      <c r="A1926" s="3" t="s">
        <v>13736</v>
      </c>
      <c r="B1926" s="3" t="s">
        <v>30564</v>
      </c>
      <c r="C1926" s="3" t="s">
        <v>26541</v>
      </c>
      <c r="D1926" s="3"/>
      <c r="E1926" s="3" t="s">
        <v>30686</v>
      </c>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row>
    <row r="1927" spans="1:77" ht="18">
      <c r="A1927" s="3" t="s">
        <v>38606</v>
      </c>
      <c r="B1927" s="3" t="s">
        <v>37993</v>
      </c>
      <c r="C1927" s="3" t="s">
        <v>38607</v>
      </c>
      <c r="D1927" s="3" t="s">
        <v>270</v>
      </c>
      <c r="E1927" s="3" t="s">
        <v>38608</v>
      </c>
      <c r="F1927" s="3" t="s">
        <v>38609</v>
      </c>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row>
    <row r="1928" spans="1:77" ht="18">
      <c r="A1928" s="3" t="s">
        <v>4003</v>
      </c>
      <c r="B1928" s="3" t="s">
        <v>22513</v>
      </c>
      <c r="C1928" s="3" t="s">
        <v>22557</v>
      </c>
      <c r="D1928" s="3"/>
      <c r="E1928" s="3" t="s">
        <v>22558</v>
      </c>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row>
    <row r="1929" spans="1:77" ht="18">
      <c r="A1929" s="3" t="s">
        <v>9421</v>
      </c>
      <c r="B1929" s="3" t="s">
        <v>26505</v>
      </c>
      <c r="C1929" s="3" t="s">
        <v>22557</v>
      </c>
      <c r="D1929" s="3"/>
      <c r="E1929" s="3" t="s">
        <v>27183</v>
      </c>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row>
    <row r="1930" spans="1:77" ht="18">
      <c r="A1930" s="3" t="s">
        <v>33675</v>
      </c>
      <c r="B1930" s="3" t="s">
        <v>33461</v>
      </c>
      <c r="C1930" s="3" t="s">
        <v>22557</v>
      </c>
      <c r="D1930" s="3"/>
      <c r="E1930" s="3" t="s">
        <v>33676</v>
      </c>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row>
    <row r="1931" spans="1:77" ht="18">
      <c r="A1931" s="3" t="s">
        <v>4035</v>
      </c>
      <c r="B1931" s="3" t="s">
        <v>22513</v>
      </c>
      <c r="C1931" s="3" t="s">
        <v>22589</v>
      </c>
      <c r="D1931" s="3"/>
      <c r="E1931" s="3" t="s">
        <v>22590</v>
      </c>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row>
    <row r="1932" spans="1:77" ht="18">
      <c r="A1932" s="3" t="s">
        <v>30828</v>
      </c>
      <c r="B1932" s="3" t="s">
        <v>30564</v>
      </c>
      <c r="C1932" s="3" t="s">
        <v>22589</v>
      </c>
      <c r="D1932" s="3"/>
      <c r="E1932" s="3" t="s">
        <v>30829</v>
      </c>
      <c r="F1932" s="3" t="s">
        <v>30830</v>
      </c>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row>
    <row r="1933" spans="1:77" ht="18">
      <c r="A1933" s="3" t="s">
        <v>15285</v>
      </c>
      <c r="B1933" s="3" t="s">
        <v>31669</v>
      </c>
      <c r="C1933" s="3" t="s">
        <v>31679</v>
      </c>
      <c r="D1933" s="3"/>
      <c r="E1933" s="3" t="s">
        <v>31676</v>
      </c>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row>
    <row r="1934" spans="1:77" ht="18">
      <c r="A1934" s="3" t="s">
        <v>2130</v>
      </c>
      <c r="B1934" s="3" t="s">
        <v>30270</v>
      </c>
      <c r="C1934" s="3" t="s">
        <v>32504</v>
      </c>
      <c r="D1934" s="3" t="s">
        <v>32505</v>
      </c>
      <c r="E1934" s="3" t="s">
        <v>32506</v>
      </c>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row>
    <row r="1935" spans="1:77" ht="18">
      <c r="A1935" s="3" t="s">
        <v>17611</v>
      </c>
      <c r="B1935" s="3" t="s">
        <v>33988</v>
      </c>
      <c r="C1935" s="3" t="s">
        <v>32504</v>
      </c>
      <c r="D1935" s="3" t="s">
        <v>2960</v>
      </c>
      <c r="E1935" s="3" t="s">
        <v>34426</v>
      </c>
      <c r="F1935" s="3" t="s">
        <v>34427</v>
      </c>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row>
    <row r="1936" spans="1:77" ht="18">
      <c r="A1936" s="3" t="s">
        <v>35131</v>
      </c>
      <c r="B1936" s="3" t="s">
        <v>34945</v>
      </c>
      <c r="C1936" s="3" t="s">
        <v>35132</v>
      </c>
      <c r="D1936" s="3" t="s">
        <v>2778</v>
      </c>
      <c r="E1936" s="3" t="s">
        <v>35133</v>
      </c>
      <c r="F1936" s="3" t="s">
        <v>35134</v>
      </c>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row>
    <row r="1937" spans="1:77" ht="18">
      <c r="A1937" s="3" t="s">
        <v>16157</v>
      </c>
      <c r="B1937" s="3" t="s">
        <v>31998</v>
      </c>
      <c r="C1937" s="3" t="s">
        <v>32231</v>
      </c>
      <c r="D1937" s="3" t="s">
        <v>2443</v>
      </c>
      <c r="E1937" s="3" t="s">
        <v>32232</v>
      </c>
      <c r="F1937" s="3" t="s">
        <v>32233</v>
      </c>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row>
    <row r="1938" spans="1:77" ht="18">
      <c r="A1938" s="3" t="s">
        <v>4812</v>
      </c>
      <c r="B1938" s="3" t="s">
        <v>23096</v>
      </c>
      <c r="C1938" s="3" t="s">
        <v>23305</v>
      </c>
      <c r="D1938" s="3" t="s">
        <v>38</v>
      </c>
      <c r="E1938" s="3" t="s">
        <v>23306</v>
      </c>
      <c r="F1938" s="3" t="s">
        <v>23307</v>
      </c>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row>
    <row r="1939" spans="1:77" ht="18">
      <c r="A1939" s="3" t="s">
        <v>5172</v>
      </c>
      <c r="B1939" s="3" t="s">
        <v>23435</v>
      </c>
      <c r="C1939" s="3" t="s">
        <v>23305</v>
      </c>
      <c r="D1939" s="3" t="s">
        <v>38</v>
      </c>
      <c r="E1939" s="3" t="s">
        <v>23609</v>
      </c>
      <c r="F1939" s="3" t="s">
        <v>23610</v>
      </c>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row>
    <row r="1940" spans="1:77" ht="18">
      <c r="A1940" s="3" t="s">
        <v>6945</v>
      </c>
      <c r="B1940" s="3" t="s">
        <v>24862</v>
      </c>
      <c r="C1940" s="3" t="s">
        <v>23305</v>
      </c>
      <c r="D1940" s="3" t="s">
        <v>60</v>
      </c>
      <c r="E1940" s="3" t="s">
        <v>25003</v>
      </c>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row>
    <row r="1941" spans="1:77" ht="18">
      <c r="A1941" s="3" t="s">
        <v>15364</v>
      </c>
      <c r="B1941" s="3" t="s">
        <v>31669</v>
      </c>
      <c r="C1941" s="3" t="s">
        <v>23305</v>
      </c>
      <c r="D1941" s="3"/>
      <c r="E1941" s="3" t="s">
        <v>1593</v>
      </c>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row>
    <row r="1942" spans="1:77" ht="18">
      <c r="A1942" s="3" t="s">
        <v>2081</v>
      </c>
      <c r="B1942" s="3" t="s">
        <v>30270</v>
      </c>
      <c r="C1942" s="3" t="s">
        <v>23305</v>
      </c>
      <c r="D1942" s="3"/>
      <c r="E1942" s="3" t="s">
        <v>29310</v>
      </c>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row>
    <row r="1943" spans="1:77" ht="18">
      <c r="A1943" s="3" t="s">
        <v>17930</v>
      </c>
      <c r="B1943" s="3" t="s">
        <v>35231</v>
      </c>
      <c r="C1943" s="3" t="s">
        <v>23305</v>
      </c>
      <c r="D1943" s="3" t="s">
        <v>1132</v>
      </c>
      <c r="E1943" s="3" t="s">
        <v>35283</v>
      </c>
      <c r="F1943" s="3" t="s">
        <v>35284</v>
      </c>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row>
    <row r="1944" spans="1:77" ht="18">
      <c r="A1944" s="3" t="s">
        <v>19853</v>
      </c>
      <c r="B1944" s="3" t="s">
        <v>36306</v>
      </c>
      <c r="C1944" s="3" t="s">
        <v>23305</v>
      </c>
      <c r="D1944" s="3" t="s">
        <v>1132</v>
      </c>
      <c r="E1944" s="3" t="s">
        <v>36913</v>
      </c>
      <c r="F1944" s="3" t="s">
        <v>35284</v>
      </c>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row>
    <row r="1945" spans="1:77" ht="18">
      <c r="A1945" s="3" t="s">
        <v>8823</v>
      </c>
      <c r="B1945" s="3" t="s">
        <v>26505</v>
      </c>
      <c r="C1945" s="3" t="s">
        <v>26651</v>
      </c>
      <c r="D1945" s="3"/>
      <c r="E1945" s="3" t="s">
        <v>26652</v>
      </c>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row>
    <row r="1946" spans="1:77" ht="18">
      <c r="A1946" s="3" t="s">
        <v>10167</v>
      </c>
      <c r="B1946" s="3" t="s">
        <v>28075</v>
      </c>
      <c r="C1946" s="3" t="s">
        <v>28285</v>
      </c>
      <c r="D1946" s="3"/>
      <c r="E1946" s="3" t="s">
        <v>28269</v>
      </c>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row>
    <row r="1947" spans="1:77" ht="18">
      <c r="A1947" s="3" t="s">
        <v>11436</v>
      </c>
      <c r="B1947" s="3" t="s">
        <v>28622</v>
      </c>
      <c r="C1947" s="3" t="s">
        <v>29309</v>
      </c>
      <c r="D1947" s="3"/>
      <c r="E1947" s="3" t="s">
        <v>29310</v>
      </c>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row>
    <row r="1948" spans="1:77" ht="18">
      <c r="A1948" s="3" t="s">
        <v>15299</v>
      </c>
      <c r="B1948" s="3" t="s">
        <v>31669</v>
      </c>
      <c r="C1948" s="3" t="s">
        <v>29309</v>
      </c>
      <c r="D1948" s="3" t="s">
        <v>6029</v>
      </c>
      <c r="E1948" s="3" t="s">
        <v>31684</v>
      </c>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row>
    <row r="1949" spans="1:77" ht="18">
      <c r="A1949" s="3" t="s">
        <v>15382</v>
      </c>
      <c r="B1949" s="3" t="s">
        <v>31669</v>
      </c>
      <c r="C1949" s="3" t="s">
        <v>31737</v>
      </c>
      <c r="D1949" s="3"/>
      <c r="E1949" s="3" t="s">
        <v>31738</v>
      </c>
      <c r="F1949" s="3" t="s">
        <v>31739</v>
      </c>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row>
    <row r="1950" spans="1:77" ht="18">
      <c r="A1950" s="3" t="s">
        <v>34733</v>
      </c>
      <c r="B1950" s="3" t="s">
        <v>25896</v>
      </c>
      <c r="C1950" s="3" t="s">
        <v>34734</v>
      </c>
      <c r="D1950" s="3" t="s">
        <v>38</v>
      </c>
      <c r="E1950" s="3" t="s">
        <v>23867</v>
      </c>
      <c r="F1950" s="3" t="s">
        <v>20954</v>
      </c>
      <c r="G1950" s="3" t="s">
        <v>34735</v>
      </c>
      <c r="H1950" s="3" t="s">
        <v>34736</v>
      </c>
      <c r="I1950" s="3" t="s">
        <v>34737</v>
      </c>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row>
    <row r="1951" spans="1:77" ht="18">
      <c r="A1951" s="3" t="s">
        <v>2497</v>
      </c>
      <c r="B1951" s="3" t="s">
        <v>34858</v>
      </c>
      <c r="C1951" s="3" t="s">
        <v>34734</v>
      </c>
      <c r="D1951" s="3"/>
      <c r="E1951" s="3" t="s">
        <v>34905</v>
      </c>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row>
    <row r="1952" spans="1:77" ht="18">
      <c r="A1952" s="3" t="s">
        <v>20032</v>
      </c>
      <c r="B1952" s="3" t="s">
        <v>37030</v>
      </c>
      <c r="C1952" s="3" t="s">
        <v>34734</v>
      </c>
      <c r="D1952" s="3"/>
      <c r="E1952" s="3" t="s">
        <v>31738</v>
      </c>
      <c r="F1952" s="3" t="s">
        <v>31739</v>
      </c>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row>
    <row r="1953" spans="1:77" ht="18">
      <c r="A1953" s="3" t="s">
        <v>37484</v>
      </c>
      <c r="B1953" s="3" t="s">
        <v>37108</v>
      </c>
      <c r="C1953" s="3" t="s">
        <v>34734</v>
      </c>
      <c r="D1953" s="3" t="s">
        <v>38</v>
      </c>
      <c r="E1953" s="3" t="s">
        <v>22765</v>
      </c>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row>
    <row r="1954" spans="1:77" ht="18">
      <c r="A1954" s="3" t="s">
        <v>20495</v>
      </c>
      <c r="B1954" s="3" t="s">
        <v>38999</v>
      </c>
      <c r="C1954" s="3" t="s">
        <v>34734</v>
      </c>
      <c r="D1954" s="3"/>
      <c r="E1954" s="3" t="s">
        <v>39290</v>
      </c>
      <c r="F1954" s="3" t="s">
        <v>39291</v>
      </c>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row>
    <row r="1955" spans="1:77" ht="18">
      <c r="A1955" s="3" t="s">
        <v>38173</v>
      </c>
      <c r="B1955" s="3" t="s">
        <v>36922</v>
      </c>
      <c r="C1955" s="3" t="s">
        <v>38174</v>
      </c>
      <c r="D1955" s="3" t="s">
        <v>270</v>
      </c>
      <c r="E1955" s="3" t="s">
        <v>38175</v>
      </c>
      <c r="F1955" s="3" t="s">
        <v>38176</v>
      </c>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row>
    <row r="1956" spans="1:77" ht="18">
      <c r="A1956" s="3" t="s">
        <v>6919</v>
      </c>
      <c r="B1956" s="3" t="s">
        <v>23435</v>
      </c>
      <c r="C1956" s="3" t="s">
        <v>24990</v>
      </c>
      <c r="D1956" s="3"/>
      <c r="E1956" s="3" t="s">
        <v>24991</v>
      </c>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row>
    <row r="1957" spans="1:77" ht="18">
      <c r="A1957" s="3" t="s">
        <v>35137</v>
      </c>
      <c r="B1957" s="3" t="s">
        <v>34945</v>
      </c>
      <c r="C1957" s="3" t="s">
        <v>24990</v>
      </c>
      <c r="D1957" s="3" t="s">
        <v>2778</v>
      </c>
      <c r="E1957" s="3" t="s">
        <v>31667</v>
      </c>
      <c r="F1957" s="3" t="s">
        <v>32640</v>
      </c>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row>
    <row r="1958" spans="1:77" ht="18">
      <c r="A1958" s="3" t="s">
        <v>36341</v>
      </c>
      <c r="B1958" s="3" t="s">
        <v>34858</v>
      </c>
      <c r="C1958" s="3" t="s">
        <v>24990</v>
      </c>
      <c r="D1958" s="3"/>
      <c r="E1958" s="3" t="s">
        <v>36342</v>
      </c>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row>
    <row r="1959" spans="1:77" ht="18">
      <c r="A1959" s="3" t="s">
        <v>13872</v>
      </c>
      <c r="B1959" s="3" t="s">
        <v>30564</v>
      </c>
      <c r="C1959" s="3" t="s">
        <v>30767</v>
      </c>
      <c r="D1959" s="3"/>
      <c r="E1959" s="3" t="s">
        <v>30768</v>
      </c>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row>
    <row r="1960" spans="1:77" ht="18">
      <c r="A1960" s="3" t="s">
        <v>15630</v>
      </c>
      <c r="B1960" s="3" t="s">
        <v>31774</v>
      </c>
      <c r="C1960" s="3" t="s">
        <v>30767</v>
      </c>
      <c r="D1960" s="3"/>
      <c r="E1960" s="3" t="s">
        <v>31869</v>
      </c>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row>
    <row r="1961" spans="1:77" ht="18">
      <c r="A1961" s="3" t="s">
        <v>1407</v>
      </c>
      <c r="B1961" s="3" t="s">
        <v>27429</v>
      </c>
      <c r="C1961" s="3" t="s">
        <v>29060</v>
      </c>
      <c r="D1961" s="3" t="s">
        <v>29061</v>
      </c>
      <c r="E1961" s="3" t="s">
        <v>29062</v>
      </c>
      <c r="F1961" s="3" t="s">
        <v>29063</v>
      </c>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row>
    <row r="1962" spans="1:77" ht="18">
      <c r="A1962" s="3" t="s">
        <v>9295</v>
      </c>
      <c r="B1962" s="3" t="s">
        <v>26505</v>
      </c>
      <c r="C1962" s="3" t="s">
        <v>27063</v>
      </c>
      <c r="D1962" s="3"/>
      <c r="E1962" s="3" t="s">
        <v>27064</v>
      </c>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row>
    <row r="1963" spans="1:77" ht="18">
      <c r="A1963" s="3" t="s">
        <v>30825</v>
      </c>
      <c r="B1963" s="3" t="s">
        <v>30564</v>
      </c>
      <c r="C1963" s="3" t="s">
        <v>30826</v>
      </c>
      <c r="D1963" s="3"/>
      <c r="E1963" s="3" t="s">
        <v>30827</v>
      </c>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row>
    <row r="1964" spans="1:77" ht="18">
      <c r="A1964" s="3" t="s">
        <v>36803</v>
      </c>
      <c r="B1964" s="3" t="s">
        <v>36454</v>
      </c>
      <c r="C1964" s="3" t="s">
        <v>30826</v>
      </c>
      <c r="D1964" s="3"/>
      <c r="E1964" s="3" t="s">
        <v>36804</v>
      </c>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row>
    <row r="1965" spans="1:77" ht="18">
      <c r="A1965" s="3" t="s">
        <v>13631</v>
      </c>
      <c r="B1965" s="3" t="s">
        <v>30564</v>
      </c>
      <c r="C1965" s="3" t="s">
        <v>30624</v>
      </c>
      <c r="D1965" s="3"/>
      <c r="E1965" s="3" t="s">
        <v>30625</v>
      </c>
      <c r="F1965" s="3" t="s">
        <v>4458</v>
      </c>
      <c r="G1965" s="3" t="s">
        <v>30626</v>
      </c>
      <c r="H1965" s="3" t="s">
        <v>30627</v>
      </c>
      <c r="I1965" s="3" t="s">
        <v>30628</v>
      </c>
      <c r="J1965" s="3" t="s">
        <v>30629</v>
      </c>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row>
    <row r="1966" spans="1:77" ht="18">
      <c r="A1966" s="3" t="s">
        <v>17403</v>
      </c>
      <c r="B1966" s="3" t="s">
        <v>33461</v>
      </c>
      <c r="C1966" s="3" t="s">
        <v>33740</v>
      </c>
      <c r="D1966" s="3"/>
      <c r="E1966" s="3" t="s">
        <v>33741</v>
      </c>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row>
    <row r="1967" spans="1:77" ht="18">
      <c r="A1967" s="3" t="s">
        <v>35002</v>
      </c>
      <c r="B1967" s="3" t="s">
        <v>34945</v>
      </c>
      <c r="C1967" s="3" t="s">
        <v>33740</v>
      </c>
      <c r="D1967" s="3"/>
      <c r="E1967" s="3" t="s">
        <v>35003</v>
      </c>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row>
    <row r="1968" spans="1:77" ht="18">
      <c r="A1968" s="3" t="s">
        <v>13894</v>
      </c>
      <c r="B1968" s="3" t="s">
        <v>30564</v>
      </c>
      <c r="C1968" s="3" t="s">
        <v>30777</v>
      </c>
      <c r="D1968" s="3"/>
      <c r="E1968" s="3" t="s">
        <v>30778</v>
      </c>
      <c r="F1968" s="3" t="s">
        <v>4458</v>
      </c>
      <c r="G1968" s="3" t="s">
        <v>30614</v>
      </c>
      <c r="H1968" s="3" t="s">
        <v>30779</v>
      </c>
      <c r="I1968" s="3" t="s">
        <v>30780</v>
      </c>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row>
    <row r="1969" spans="1:77" ht="18">
      <c r="A1969" s="3" t="s">
        <v>3962</v>
      </c>
      <c r="B1969" s="3" t="s">
        <v>22513</v>
      </c>
      <c r="C1969" s="3" t="s">
        <v>22526</v>
      </c>
      <c r="D1969" s="3"/>
      <c r="E1969" s="3" t="s">
        <v>22527</v>
      </c>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row>
    <row r="1970" spans="1:77" ht="18">
      <c r="A1970" s="3" t="s">
        <v>9275</v>
      </c>
      <c r="B1970" s="3" t="s">
        <v>26505</v>
      </c>
      <c r="C1970" s="3" t="s">
        <v>22526</v>
      </c>
      <c r="D1970" s="3"/>
      <c r="E1970" s="3" t="s">
        <v>27048</v>
      </c>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row>
    <row r="1971" spans="1:77" ht="18">
      <c r="A1971" s="3" t="s">
        <v>6917</v>
      </c>
      <c r="B1971" s="3" t="s">
        <v>23435</v>
      </c>
      <c r="C1971" s="3" t="s">
        <v>24988</v>
      </c>
      <c r="D1971" s="3"/>
      <c r="E1971" s="3" t="s">
        <v>24961</v>
      </c>
      <c r="F1971" s="3" t="s">
        <v>24989</v>
      </c>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row>
    <row r="1972" spans="1:77" ht="18">
      <c r="A1972" s="3" t="s">
        <v>29051</v>
      </c>
      <c r="B1972" s="3" t="s">
        <v>28647</v>
      </c>
      <c r="C1972" s="3" t="s">
        <v>29052</v>
      </c>
      <c r="D1972" s="3" t="s">
        <v>319</v>
      </c>
      <c r="E1972" s="3" t="s">
        <v>29053</v>
      </c>
      <c r="F1972" s="3" t="s">
        <v>29054</v>
      </c>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row>
    <row r="1973" spans="1:77" ht="18">
      <c r="A1973" s="3" t="s">
        <v>4250</v>
      </c>
      <c r="B1973" s="3" t="s">
        <v>22513</v>
      </c>
      <c r="C1973" s="3" t="s">
        <v>22812</v>
      </c>
      <c r="D1973" s="3"/>
      <c r="E1973" s="3" t="s">
        <v>22813</v>
      </c>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row>
    <row r="1974" spans="1:77" ht="18">
      <c r="A1974" s="3" t="s">
        <v>9487</v>
      </c>
      <c r="B1974" s="3" t="s">
        <v>27289</v>
      </c>
      <c r="C1974" s="3" t="s">
        <v>22812</v>
      </c>
      <c r="D1974" s="3" t="s">
        <v>73</v>
      </c>
      <c r="E1974" s="3" t="s">
        <v>27290</v>
      </c>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row>
    <row r="1975" spans="1:77" ht="18">
      <c r="A1975" s="3" t="s">
        <v>15907</v>
      </c>
      <c r="B1975" s="3" t="s">
        <v>31998</v>
      </c>
      <c r="C1975" s="3" t="s">
        <v>22812</v>
      </c>
      <c r="D1975" s="3"/>
      <c r="E1975" s="3" t="s">
        <v>32066</v>
      </c>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row>
    <row r="1976" spans="1:77" ht="18">
      <c r="A1976" s="3" t="s">
        <v>18593</v>
      </c>
      <c r="B1976" s="3" t="s">
        <v>35768</v>
      </c>
      <c r="C1976" s="3" t="s">
        <v>22812</v>
      </c>
      <c r="D1976" s="3" t="s">
        <v>11140</v>
      </c>
      <c r="E1976" s="3" t="s">
        <v>35811</v>
      </c>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row>
    <row r="1977" spans="1:77" ht="18">
      <c r="A1977" s="3" t="s">
        <v>3023</v>
      </c>
      <c r="B1977" s="3" t="s">
        <v>36922</v>
      </c>
      <c r="C1977" s="3" t="s">
        <v>22812</v>
      </c>
      <c r="D1977" s="3" t="s">
        <v>270</v>
      </c>
      <c r="E1977" s="3" t="s">
        <v>36758</v>
      </c>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row>
    <row r="1978" spans="1:77" ht="18">
      <c r="A1978" s="3" t="s">
        <v>655</v>
      </c>
      <c r="B1978" s="3" t="s">
        <v>22767</v>
      </c>
      <c r="C1978" s="3" t="s">
        <v>23967</v>
      </c>
      <c r="D1978" s="3" t="s">
        <v>219</v>
      </c>
      <c r="E1978" s="3" t="s">
        <v>23968</v>
      </c>
      <c r="F1978" s="3" t="s">
        <v>23969</v>
      </c>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row>
    <row r="1979" spans="1:77" ht="18">
      <c r="A1979" s="3" t="s">
        <v>14018</v>
      </c>
      <c r="B1979" s="3" t="s">
        <v>30850</v>
      </c>
      <c r="C1979" s="3" t="s">
        <v>23967</v>
      </c>
      <c r="D1979" s="3" t="s">
        <v>30882</v>
      </c>
      <c r="E1979" s="3" t="s">
        <v>30883</v>
      </c>
      <c r="F1979" s="3" t="s">
        <v>30884</v>
      </c>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row>
    <row r="1980" spans="1:77" ht="18">
      <c r="A1980" s="3" t="s">
        <v>6915</v>
      </c>
      <c r="B1980" s="3" t="s">
        <v>23435</v>
      </c>
      <c r="C1980" s="3" t="s">
        <v>24986</v>
      </c>
      <c r="D1980" s="3"/>
      <c r="E1980" s="3" t="s">
        <v>24987</v>
      </c>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row>
    <row r="1981" spans="1:77" ht="18">
      <c r="A1981" s="3" t="s">
        <v>19793</v>
      </c>
      <c r="B1981" s="3" t="s">
        <v>36306</v>
      </c>
      <c r="C1981" s="3" t="s">
        <v>24986</v>
      </c>
      <c r="D1981" s="3" t="s">
        <v>35247</v>
      </c>
      <c r="E1981" s="3" t="s">
        <v>36844</v>
      </c>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row>
    <row r="1982" spans="1:77" ht="18">
      <c r="A1982" s="3" t="s">
        <v>4809</v>
      </c>
      <c r="B1982" s="3" t="s">
        <v>23054</v>
      </c>
      <c r="C1982" s="3" t="s">
        <v>23301</v>
      </c>
      <c r="D1982" s="3"/>
      <c r="E1982" s="3" t="s">
        <v>23302</v>
      </c>
      <c r="F1982" s="3" t="s">
        <v>23303</v>
      </c>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row>
    <row r="1983" spans="1:77" ht="18">
      <c r="A1983" s="3" t="s">
        <v>24995</v>
      </c>
      <c r="B1983" s="3" t="s">
        <v>23435</v>
      </c>
      <c r="C1983" s="3" t="s">
        <v>23301</v>
      </c>
      <c r="D1983" s="3"/>
      <c r="E1983" s="3" t="s">
        <v>24996</v>
      </c>
      <c r="F1983" s="3" t="s">
        <v>24997</v>
      </c>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row>
    <row r="1984" spans="1:77" ht="18">
      <c r="A1984" s="3" t="s">
        <v>2361</v>
      </c>
      <c r="B1984" s="3" t="s">
        <v>33787</v>
      </c>
      <c r="C1984" s="3" t="s">
        <v>23301</v>
      </c>
      <c r="D1984" s="3"/>
      <c r="E1984" s="3" t="s">
        <v>33788</v>
      </c>
      <c r="F1984" s="3" t="s">
        <v>24997</v>
      </c>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row>
    <row r="1985" spans="1:77" ht="18">
      <c r="A1985" s="3" t="s">
        <v>11830</v>
      </c>
      <c r="B1985" s="3" t="s">
        <v>29357</v>
      </c>
      <c r="C1985" s="3" t="s">
        <v>29499</v>
      </c>
      <c r="D1985" s="3" t="s">
        <v>48</v>
      </c>
      <c r="E1985" s="3" t="s">
        <v>29500</v>
      </c>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row>
    <row r="1986" spans="1:77" ht="18">
      <c r="A1986" s="3" t="s">
        <v>37727</v>
      </c>
      <c r="B1986" s="3" t="s">
        <v>36454</v>
      </c>
      <c r="C1986" s="3" t="s">
        <v>29499</v>
      </c>
      <c r="D1986" s="3"/>
      <c r="E1986" s="3" t="s">
        <v>19779</v>
      </c>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row>
    <row r="1987" spans="1:77" ht="18">
      <c r="A1987" s="3" t="s">
        <v>9305</v>
      </c>
      <c r="B1987" s="3" t="s">
        <v>27072</v>
      </c>
      <c r="C1987" s="3" t="s">
        <v>27073</v>
      </c>
      <c r="D1987" s="3" t="s">
        <v>270</v>
      </c>
      <c r="E1987" s="3" t="s">
        <v>27074</v>
      </c>
      <c r="F1987" s="3" t="s">
        <v>27075</v>
      </c>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row>
    <row r="1988" spans="1:77" ht="18">
      <c r="A1988" s="3" t="s">
        <v>34981</v>
      </c>
      <c r="B1988" s="3" t="s">
        <v>34945</v>
      </c>
      <c r="C1988" s="3" t="s">
        <v>27073</v>
      </c>
      <c r="D1988" s="3"/>
      <c r="E1988" s="3" t="s">
        <v>34982</v>
      </c>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row>
    <row r="1989" spans="1:77" ht="18">
      <c r="A1989" s="3" t="s">
        <v>30289</v>
      </c>
      <c r="B1989" s="3" t="s">
        <v>30145</v>
      </c>
      <c r="C1989" s="3" t="s">
        <v>30290</v>
      </c>
      <c r="D1989" s="3"/>
      <c r="E1989" s="3" t="s">
        <v>30291</v>
      </c>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row>
    <row r="1990" spans="1:77" ht="18">
      <c r="A1990" s="3" t="s">
        <v>2914</v>
      </c>
      <c r="B1990" s="3" t="s">
        <v>36454</v>
      </c>
      <c r="C1990" s="3" t="s">
        <v>30290</v>
      </c>
      <c r="D1990" s="3"/>
      <c r="E1990" s="3" t="s">
        <v>9371</v>
      </c>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row>
    <row r="1991" spans="1:77" ht="18">
      <c r="A1991" s="3" t="s">
        <v>39392</v>
      </c>
      <c r="B1991" s="3" t="s">
        <v>38999</v>
      </c>
      <c r="C1991" s="3" t="s">
        <v>39393</v>
      </c>
      <c r="D1991" s="3" t="s">
        <v>2778</v>
      </c>
      <c r="E1991" s="3" t="s">
        <v>39394</v>
      </c>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row>
    <row r="1992" spans="1:77" ht="18">
      <c r="A1992" s="3" t="s">
        <v>8385</v>
      </c>
      <c r="B1992" s="3" t="s">
        <v>26177</v>
      </c>
      <c r="C1992" s="3" t="s">
        <v>26180</v>
      </c>
      <c r="D1992" s="3" t="s">
        <v>26181</v>
      </c>
      <c r="E1992" s="3" t="s">
        <v>26182</v>
      </c>
      <c r="F1992" s="3" t="s">
        <v>26183</v>
      </c>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row>
    <row r="1993" spans="1:77" ht="18">
      <c r="A1993" s="3" t="s">
        <v>4801</v>
      </c>
      <c r="B1993" s="3" t="s">
        <v>23054</v>
      </c>
      <c r="C1993" s="3" t="s">
        <v>23295</v>
      </c>
      <c r="D1993" s="3"/>
      <c r="E1993" s="3" t="s">
        <v>8464</v>
      </c>
      <c r="F1993" s="3" t="s">
        <v>23296</v>
      </c>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row>
    <row r="1994" spans="1:77" ht="18">
      <c r="A1994" s="3" t="s">
        <v>35017</v>
      </c>
      <c r="B1994" s="3" t="s">
        <v>34945</v>
      </c>
      <c r="C1994" s="3" t="s">
        <v>35018</v>
      </c>
      <c r="D1994" s="3"/>
      <c r="E1994" s="3" t="s">
        <v>35019</v>
      </c>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row>
    <row r="1995" spans="1:77" ht="18">
      <c r="A1995" s="3" t="s">
        <v>8286</v>
      </c>
      <c r="B1995" s="3" t="s">
        <v>25827</v>
      </c>
      <c r="C1995" s="3" t="s">
        <v>26111</v>
      </c>
      <c r="D1995" s="3" t="s">
        <v>25930</v>
      </c>
      <c r="E1995" s="3" t="s">
        <v>26112</v>
      </c>
      <c r="F1995" s="3" t="s">
        <v>26113</v>
      </c>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row>
    <row r="1996" spans="1:77" ht="18">
      <c r="A1996" s="3" t="s">
        <v>9006</v>
      </c>
      <c r="B1996" s="3" t="s">
        <v>26505</v>
      </c>
      <c r="C1996" s="3" t="s">
        <v>26803</v>
      </c>
      <c r="D1996" s="3"/>
      <c r="E1996" s="3" t="s">
        <v>26804</v>
      </c>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row>
    <row r="1997" spans="1:77" ht="18">
      <c r="A1997" s="3" t="s">
        <v>9050</v>
      </c>
      <c r="B1997" s="3" t="s">
        <v>26505</v>
      </c>
      <c r="C1997" s="3" t="s">
        <v>26803</v>
      </c>
      <c r="D1997" s="3"/>
      <c r="E1997" s="3" t="s">
        <v>26844</v>
      </c>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row>
    <row r="1998" spans="1:77" ht="18">
      <c r="A1998" s="3" t="s">
        <v>9103</v>
      </c>
      <c r="B1998" s="3" t="s">
        <v>26505</v>
      </c>
      <c r="C1998" s="3" t="s">
        <v>26803</v>
      </c>
      <c r="D1998" s="3"/>
      <c r="E1998" s="3" t="s">
        <v>26883</v>
      </c>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row>
    <row r="1999" spans="1:77" ht="18">
      <c r="A1999" s="3" t="s">
        <v>9152</v>
      </c>
      <c r="B1999" s="3" t="s">
        <v>26505</v>
      </c>
      <c r="C1999" s="3" t="s">
        <v>26803</v>
      </c>
      <c r="D1999" s="3"/>
      <c r="E1999" s="3" t="s">
        <v>26923</v>
      </c>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row>
    <row r="2000" spans="1:77" ht="18">
      <c r="A2000" s="3" t="s">
        <v>13800</v>
      </c>
      <c r="B2000" s="3" t="s">
        <v>30564</v>
      </c>
      <c r="C2000" s="3" t="s">
        <v>26803</v>
      </c>
      <c r="D2000" s="3"/>
      <c r="E2000" s="3" t="s">
        <v>30721</v>
      </c>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row>
    <row r="2001" spans="1:77" ht="18">
      <c r="A2001" s="3" t="s">
        <v>8200</v>
      </c>
      <c r="B2001" s="3" t="s">
        <v>25827</v>
      </c>
      <c r="C2001" s="3" t="s">
        <v>26028</v>
      </c>
      <c r="D2001" s="3" t="s">
        <v>25921</v>
      </c>
      <c r="E2001" s="3" t="s">
        <v>10845</v>
      </c>
      <c r="F2001" s="3" t="s">
        <v>26029</v>
      </c>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row>
    <row r="2002" spans="1:77" ht="18">
      <c r="A2002" s="3" t="s">
        <v>8166</v>
      </c>
      <c r="B2002" s="3" t="s">
        <v>25827</v>
      </c>
      <c r="C2002" s="3" t="s">
        <v>26013</v>
      </c>
      <c r="D2002" s="3" t="s">
        <v>25921</v>
      </c>
      <c r="E2002" s="3" t="s">
        <v>10845</v>
      </c>
      <c r="F2002" s="3" t="s">
        <v>26014</v>
      </c>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row>
    <row r="2003" spans="1:77" ht="18">
      <c r="A2003" s="3" t="s">
        <v>8160</v>
      </c>
      <c r="B2003" s="3" t="s">
        <v>25827</v>
      </c>
      <c r="C2003" s="3" t="s">
        <v>26008</v>
      </c>
      <c r="D2003" s="3" t="s">
        <v>25930</v>
      </c>
      <c r="E2003" s="3" t="s">
        <v>26009</v>
      </c>
      <c r="F2003" s="3" t="s">
        <v>26010</v>
      </c>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row>
    <row r="2004" spans="1:77" ht="18">
      <c r="A2004" s="3" t="s">
        <v>8141</v>
      </c>
      <c r="B2004" s="3" t="s">
        <v>25827</v>
      </c>
      <c r="C2004" s="3" t="s">
        <v>25990</v>
      </c>
      <c r="D2004" s="3" t="s">
        <v>25930</v>
      </c>
      <c r="E2004" s="3" t="s">
        <v>25991</v>
      </c>
      <c r="F2004" s="3" t="s">
        <v>25992</v>
      </c>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row>
    <row r="2005" spans="1:77" ht="18">
      <c r="A2005" s="3" t="s">
        <v>8115</v>
      </c>
      <c r="B2005" s="3" t="s">
        <v>25827</v>
      </c>
      <c r="C2005" s="3" t="s">
        <v>25960</v>
      </c>
      <c r="D2005" s="3" t="s">
        <v>25930</v>
      </c>
      <c r="E2005" s="3" t="s">
        <v>25961</v>
      </c>
      <c r="F2005" s="3" t="s">
        <v>25962</v>
      </c>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row>
    <row r="2006" spans="1:77" ht="18">
      <c r="A2006" s="3" t="s">
        <v>25928</v>
      </c>
      <c r="B2006" s="3" t="s">
        <v>25827</v>
      </c>
      <c r="C2006" s="3" t="s">
        <v>25929</v>
      </c>
      <c r="D2006" s="3" t="s">
        <v>25930</v>
      </c>
      <c r="E2006" s="3" t="s">
        <v>25931</v>
      </c>
      <c r="F2006" s="3" t="s">
        <v>25932</v>
      </c>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row>
    <row r="2007" spans="1:77" ht="18">
      <c r="A2007" s="3" t="s">
        <v>4075</v>
      </c>
      <c r="B2007" s="3" t="s">
        <v>22513</v>
      </c>
      <c r="C2007" s="3" t="s">
        <v>22624</v>
      </c>
      <c r="D2007" s="3"/>
      <c r="E2007" s="3" t="s">
        <v>22625</v>
      </c>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row>
    <row r="2008" spans="1:77" ht="18">
      <c r="A2008" s="3" t="s">
        <v>8243</v>
      </c>
      <c r="B2008" s="3" t="s">
        <v>25827</v>
      </c>
      <c r="C2008" s="3" t="s">
        <v>22624</v>
      </c>
      <c r="D2008" s="3" t="s">
        <v>25921</v>
      </c>
      <c r="E2008" s="3" t="s">
        <v>1060</v>
      </c>
      <c r="F2008" s="3" t="s">
        <v>26069</v>
      </c>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row>
    <row r="2009" spans="1:77" ht="18">
      <c r="A2009" s="3" t="s">
        <v>8218</v>
      </c>
      <c r="B2009" s="3" t="s">
        <v>25827</v>
      </c>
      <c r="C2009" s="3" t="s">
        <v>26040</v>
      </c>
      <c r="D2009" s="3" t="s">
        <v>25921</v>
      </c>
      <c r="E2009" s="3" t="s">
        <v>10845</v>
      </c>
      <c r="F2009" s="3" t="s">
        <v>26041</v>
      </c>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row>
    <row r="2010" spans="1:77" ht="18">
      <c r="A2010" s="3" t="s">
        <v>11444</v>
      </c>
      <c r="B2010" s="3" t="s">
        <v>28622</v>
      </c>
      <c r="C2010" s="3" t="s">
        <v>29313</v>
      </c>
      <c r="D2010" s="3"/>
      <c r="E2010" s="3" t="s">
        <v>29314</v>
      </c>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row>
    <row r="2011" spans="1:77" ht="18">
      <c r="A2011" s="3" t="s">
        <v>1451</v>
      </c>
      <c r="B2011" s="3" t="s">
        <v>27429</v>
      </c>
      <c r="C2011" s="3" t="s">
        <v>29225</v>
      </c>
      <c r="D2011" s="3" t="s">
        <v>29226</v>
      </c>
      <c r="E2011" s="3" t="s">
        <v>7822</v>
      </c>
      <c r="F2011" s="3" t="s">
        <v>29227</v>
      </c>
      <c r="G2011" s="3" t="s">
        <v>29228</v>
      </c>
      <c r="H2011" s="3"/>
      <c r="I2011" s="3"/>
      <c r="J2011" s="3" t="s">
        <v>29229</v>
      </c>
      <c r="K2011" s="3"/>
      <c r="L2011" s="3"/>
      <c r="M2011" s="3" t="s">
        <v>29230</v>
      </c>
      <c r="N2011" s="3"/>
      <c r="O2011" s="3"/>
      <c r="P2011" s="3" t="s">
        <v>29231</v>
      </c>
      <c r="Q2011" s="3"/>
      <c r="R2011" s="3"/>
      <c r="S2011" s="3" t="s">
        <v>29232</v>
      </c>
      <c r="T2011" s="3"/>
      <c r="U2011" s="3"/>
      <c r="V2011" s="3" t="s">
        <v>29233</v>
      </c>
      <c r="W2011" s="3"/>
      <c r="X2011" s="3"/>
      <c r="Y2011" s="3" t="s">
        <v>29234</v>
      </c>
      <c r="Z2011" s="3"/>
      <c r="AA2011" s="3"/>
      <c r="AB2011" s="3" t="s">
        <v>29235</v>
      </c>
      <c r="AC2011" s="3"/>
      <c r="AD2011" s="3"/>
      <c r="AE2011" s="3" t="s">
        <v>29236</v>
      </c>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row>
    <row r="2012" spans="1:77" ht="18">
      <c r="A2012" s="3" t="s">
        <v>20416</v>
      </c>
      <c r="B2012" s="3" t="s">
        <v>37993</v>
      </c>
      <c r="C2012" s="3" t="s">
        <v>29225</v>
      </c>
      <c r="D2012" s="3" t="s">
        <v>270</v>
      </c>
      <c r="E2012" s="3" t="s">
        <v>38695</v>
      </c>
      <c r="F2012" s="3" t="s">
        <v>38696</v>
      </c>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row>
    <row r="2013" spans="1:77" ht="18">
      <c r="A2013" s="3" t="s">
        <v>20497</v>
      </c>
      <c r="B2013" s="3" t="s">
        <v>38999</v>
      </c>
      <c r="C2013" s="3" t="s">
        <v>29225</v>
      </c>
      <c r="D2013" s="3"/>
      <c r="E2013" s="3" t="s">
        <v>39343</v>
      </c>
      <c r="F2013" s="3" t="s">
        <v>39344</v>
      </c>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row>
    <row r="2014" spans="1:77" ht="18">
      <c r="A2014" s="3" t="s">
        <v>39460</v>
      </c>
      <c r="B2014" s="3" t="s">
        <v>38999</v>
      </c>
      <c r="C2014" s="3" t="s">
        <v>29225</v>
      </c>
      <c r="D2014" s="3"/>
      <c r="E2014" s="3" t="s">
        <v>39461</v>
      </c>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row>
    <row r="2015" spans="1:77" ht="18">
      <c r="A2015" s="3" t="s">
        <v>39494</v>
      </c>
      <c r="B2015" s="3" t="s">
        <v>39495</v>
      </c>
      <c r="C2015" s="3" t="s">
        <v>29225</v>
      </c>
      <c r="D2015" s="3"/>
      <c r="E2015" s="3" t="s">
        <v>39496</v>
      </c>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row>
    <row r="2016" spans="1:77" ht="18">
      <c r="A2016" s="3" t="s">
        <v>9951</v>
      </c>
      <c r="B2016" s="3" t="s">
        <v>27189</v>
      </c>
      <c r="C2016" s="3" t="s">
        <v>28003</v>
      </c>
      <c r="D2016" s="3" t="s">
        <v>73</v>
      </c>
      <c r="E2016" s="3" t="s">
        <v>28004</v>
      </c>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row>
    <row r="2017" spans="1:77" ht="18">
      <c r="A2017" s="3" t="s">
        <v>12619</v>
      </c>
      <c r="B2017" s="3" t="s">
        <v>29986</v>
      </c>
      <c r="C2017" s="3" t="s">
        <v>28003</v>
      </c>
      <c r="D2017" s="3" t="s">
        <v>30072</v>
      </c>
      <c r="E2017" s="3" t="s">
        <v>30073</v>
      </c>
      <c r="F2017" s="3" t="s">
        <v>30074</v>
      </c>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row>
    <row r="2018" spans="1:77" ht="18">
      <c r="A2018" s="3" t="s">
        <v>2968</v>
      </c>
      <c r="B2018" s="3" t="s">
        <v>36454</v>
      </c>
      <c r="C2018" s="3" t="s">
        <v>28003</v>
      </c>
      <c r="D2018" s="3" t="s">
        <v>30072</v>
      </c>
      <c r="E2018" s="3" t="s">
        <v>37315</v>
      </c>
      <c r="F2018" s="3" t="s">
        <v>30074</v>
      </c>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row>
    <row r="2019" spans="1:77" ht="18">
      <c r="A2019" s="3" t="s">
        <v>6913</v>
      </c>
      <c r="B2019" s="3" t="s">
        <v>23435</v>
      </c>
      <c r="C2019" s="3" t="s">
        <v>24984</v>
      </c>
      <c r="D2019" s="3"/>
      <c r="E2019" s="3" t="s">
        <v>24961</v>
      </c>
      <c r="F2019" s="3" t="s">
        <v>24985</v>
      </c>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row>
    <row r="2020" spans="1:77" ht="18">
      <c r="A2020" s="3" t="s">
        <v>9985</v>
      </c>
      <c r="B2020" s="3" t="s">
        <v>28075</v>
      </c>
      <c r="C2020" s="3" t="s">
        <v>24984</v>
      </c>
      <c r="D2020" s="3"/>
      <c r="E2020" s="3" t="s">
        <v>28091</v>
      </c>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row>
    <row r="2021" spans="1:77" ht="18">
      <c r="A2021" s="3" t="s">
        <v>30909</v>
      </c>
      <c r="B2021" s="3" t="s">
        <v>30903</v>
      </c>
      <c r="C2021" s="3" t="s">
        <v>30910</v>
      </c>
      <c r="D2021" s="3"/>
      <c r="E2021" s="3" t="s">
        <v>30911</v>
      </c>
      <c r="F2021" s="3" t="s">
        <v>30912</v>
      </c>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row>
    <row r="2022" spans="1:77" ht="18">
      <c r="A2022" s="3" t="s">
        <v>15305</v>
      </c>
      <c r="B2022" s="3" t="s">
        <v>31669</v>
      </c>
      <c r="C2022" s="3" t="s">
        <v>30910</v>
      </c>
      <c r="D2022" s="3"/>
      <c r="E2022" s="3" t="s">
        <v>31689</v>
      </c>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row>
    <row r="2023" spans="1:77" ht="18">
      <c r="A2023" s="3" t="s">
        <v>10152</v>
      </c>
      <c r="B2023" s="3" t="s">
        <v>28270</v>
      </c>
      <c r="C2023" s="3" t="s">
        <v>28271</v>
      </c>
      <c r="D2023" s="3" t="s">
        <v>319</v>
      </c>
      <c r="E2023" s="3" t="s">
        <v>28272</v>
      </c>
      <c r="F2023" s="3" t="s">
        <v>28273</v>
      </c>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row>
    <row r="2024" spans="1:77" ht="18">
      <c r="A2024" s="3" t="s">
        <v>12888</v>
      </c>
      <c r="B2024" s="3" t="s">
        <v>30145</v>
      </c>
      <c r="C2024" s="3" t="s">
        <v>28271</v>
      </c>
      <c r="D2024" s="3"/>
      <c r="E2024" s="3" t="s">
        <v>30338</v>
      </c>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row>
    <row r="2025" spans="1:77" ht="18">
      <c r="A2025" s="3" t="s">
        <v>18606</v>
      </c>
      <c r="B2025" s="3" t="s">
        <v>35768</v>
      </c>
      <c r="C2025" s="3" t="s">
        <v>28271</v>
      </c>
      <c r="D2025" s="3" t="s">
        <v>56</v>
      </c>
      <c r="E2025" s="3" t="s">
        <v>35814</v>
      </c>
      <c r="F2025" s="3" t="s">
        <v>35815</v>
      </c>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row>
    <row r="2026" spans="1:77" ht="18">
      <c r="A2026" s="3" t="s">
        <v>2985</v>
      </c>
      <c r="B2026" s="3" t="s">
        <v>36454</v>
      </c>
      <c r="C2026" s="3" t="s">
        <v>28271</v>
      </c>
      <c r="D2026" s="3"/>
      <c r="E2026" s="3" t="s">
        <v>37445</v>
      </c>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row>
    <row r="2027" spans="1:77" ht="18">
      <c r="A2027" s="3" t="s">
        <v>4469</v>
      </c>
      <c r="B2027" s="3" t="s">
        <v>22985</v>
      </c>
      <c r="C2027" s="3" t="s">
        <v>23004</v>
      </c>
      <c r="D2027" s="3"/>
      <c r="E2027" s="3" t="s">
        <v>6635</v>
      </c>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row>
    <row r="2028" spans="1:77" ht="18">
      <c r="A2028" s="3" t="s">
        <v>8163</v>
      </c>
      <c r="B2028" s="3" t="s">
        <v>25827</v>
      </c>
      <c r="C2028" s="3" t="s">
        <v>23004</v>
      </c>
      <c r="D2028" s="3"/>
      <c r="E2028" s="3" t="s">
        <v>26011</v>
      </c>
      <c r="F2028" s="3" t="s">
        <v>26012</v>
      </c>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row>
    <row r="2029" spans="1:77" ht="18">
      <c r="A2029" s="3" t="s">
        <v>1553</v>
      </c>
      <c r="B2029" s="3" t="s">
        <v>27429</v>
      </c>
      <c r="C2029" s="3" t="s">
        <v>23004</v>
      </c>
      <c r="D2029" s="3"/>
      <c r="E2029" s="3" t="s">
        <v>29723</v>
      </c>
      <c r="F2029" s="3" t="s">
        <v>29724</v>
      </c>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row>
    <row r="2030" spans="1:77" ht="18">
      <c r="A2030" s="3" t="s">
        <v>35938</v>
      </c>
      <c r="B2030" s="3" t="s">
        <v>34858</v>
      </c>
      <c r="C2030" s="3" t="s">
        <v>23004</v>
      </c>
      <c r="D2030" s="3"/>
      <c r="E2030" s="3" t="s">
        <v>35939</v>
      </c>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row>
    <row r="2031" spans="1:77" ht="18">
      <c r="A2031" s="3" t="s">
        <v>38437</v>
      </c>
      <c r="B2031" s="3" t="s">
        <v>37993</v>
      </c>
      <c r="C2031" s="3" t="s">
        <v>23004</v>
      </c>
      <c r="D2031" s="3" t="s">
        <v>270</v>
      </c>
      <c r="E2031" s="3" t="s">
        <v>38438</v>
      </c>
      <c r="F2031" s="3" t="s">
        <v>38439</v>
      </c>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row>
    <row r="2032" spans="1:77" ht="18">
      <c r="A2032" s="3" t="s">
        <v>938</v>
      </c>
      <c r="B2032" s="3" t="s">
        <v>22767</v>
      </c>
      <c r="C2032" s="3" t="s">
        <v>25699</v>
      </c>
      <c r="D2032" s="3"/>
      <c r="E2032" s="3" t="s">
        <v>25700</v>
      </c>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row>
    <row r="2033" spans="1:77" ht="18">
      <c r="A2033" s="3" t="s">
        <v>978</v>
      </c>
      <c r="B2033" s="3" t="s">
        <v>22767</v>
      </c>
      <c r="C2033" s="3" t="s">
        <v>25963</v>
      </c>
      <c r="D2033" s="3" t="s">
        <v>11316</v>
      </c>
      <c r="E2033" s="3" t="s">
        <v>25964</v>
      </c>
      <c r="F2033" s="3" t="s">
        <v>25965</v>
      </c>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row>
    <row r="2034" spans="1:77" ht="18">
      <c r="A2034" s="3" t="s">
        <v>1054</v>
      </c>
      <c r="B2034" s="3" t="s">
        <v>22767</v>
      </c>
      <c r="C2034" s="3" t="s">
        <v>25963</v>
      </c>
      <c r="D2034" s="3" t="s">
        <v>8020</v>
      </c>
      <c r="E2034" s="3" t="s">
        <v>24927</v>
      </c>
      <c r="F2034" s="3" t="s">
        <v>26490</v>
      </c>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row>
    <row r="2035" spans="1:77" ht="18">
      <c r="A2035" s="3" t="s">
        <v>13938</v>
      </c>
      <c r="B2035" s="3" t="s">
        <v>30564</v>
      </c>
      <c r="C2035" s="3" t="s">
        <v>25963</v>
      </c>
      <c r="D2035" s="3"/>
      <c r="E2035" s="3" t="s">
        <v>30807</v>
      </c>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row>
    <row r="2036" spans="1:77" ht="18">
      <c r="A2036" s="3" t="s">
        <v>19805</v>
      </c>
      <c r="B2036" s="3" t="s">
        <v>36306</v>
      </c>
      <c r="C2036" s="3" t="s">
        <v>25963</v>
      </c>
      <c r="D2036" s="3" t="s">
        <v>36853</v>
      </c>
      <c r="E2036" s="3" t="s">
        <v>36854</v>
      </c>
      <c r="F2036" s="3" t="s">
        <v>36855</v>
      </c>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row>
    <row r="2037" spans="1:77" ht="18">
      <c r="A2037" s="3" t="s">
        <v>15248</v>
      </c>
      <c r="B2037" s="3" t="s">
        <v>31629</v>
      </c>
      <c r="C2037" s="3" t="s">
        <v>31655</v>
      </c>
      <c r="D2037" s="3"/>
      <c r="E2037" s="3" t="s">
        <v>31656</v>
      </c>
      <c r="F2037" s="3" t="s">
        <v>31657</v>
      </c>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row>
    <row r="2038" spans="1:77" ht="18">
      <c r="A2038" s="3" t="s">
        <v>1807</v>
      </c>
      <c r="B2038" s="3" t="s">
        <v>30270</v>
      </c>
      <c r="C2038" s="3" t="s">
        <v>30789</v>
      </c>
      <c r="D2038" s="3"/>
      <c r="E2038" s="3" t="s">
        <v>30790</v>
      </c>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row>
    <row r="2039" spans="1:77" ht="18">
      <c r="A2039" s="3" t="s">
        <v>33742</v>
      </c>
      <c r="B2039" s="3" t="s">
        <v>33461</v>
      </c>
      <c r="C2039" s="3" t="s">
        <v>30789</v>
      </c>
      <c r="D2039" s="3"/>
      <c r="E2039" s="3" t="s">
        <v>33743</v>
      </c>
      <c r="F2039" s="3" t="s">
        <v>33744</v>
      </c>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row>
    <row r="2040" spans="1:77" ht="18">
      <c r="A2040" s="3" t="s">
        <v>15018</v>
      </c>
      <c r="B2040" s="3" t="s">
        <v>30903</v>
      </c>
      <c r="C2040" s="3" t="s">
        <v>31544</v>
      </c>
      <c r="D2040" s="3" t="s">
        <v>31545</v>
      </c>
      <c r="E2040" s="3" t="s">
        <v>31546</v>
      </c>
      <c r="F2040" s="3" t="s">
        <v>31547</v>
      </c>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row>
    <row r="2041" spans="1:77" ht="18">
      <c r="A2041" s="3" t="s">
        <v>31731</v>
      </c>
      <c r="B2041" s="3" t="s">
        <v>31732</v>
      </c>
      <c r="C2041" s="3" t="s">
        <v>31544</v>
      </c>
      <c r="D2041" s="3" t="s">
        <v>6029</v>
      </c>
      <c r="E2041" s="3" t="s">
        <v>31733</v>
      </c>
      <c r="F2041" s="3" t="s">
        <v>31734</v>
      </c>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row>
    <row r="2042" spans="1:77" ht="18">
      <c r="A2042" s="3" t="s">
        <v>17750</v>
      </c>
      <c r="B2042" s="3" t="s">
        <v>34945</v>
      </c>
      <c r="C2042" s="3" t="s">
        <v>31544</v>
      </c>
      <c r="D2042" s="3"/>
      <c r="E2042" s="3" t="s">
        <v>35034</v>
      </c>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row>
    <row r="2043" spans="1:77" ht="18">
      <c r="A2043" s="3" t="s">
        <v>19768</v>
      </c>
      <c r="B2043" s="3" t="s">
        <v>36306</v>
      </c>
      <c r="C2043" s="3" t="s">
        <v>31544</v>
      </c>
      <c r="D2043" s="3"/>
      <c r="E2043" s="3" t="s">
        <v>36830</v>
      </c>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row>
    <row r="2044" spans="1:77" ht="18">
      <c r="A2044" s="3" t="s">
        <v>6909</v>
      </c>
      <c r="B2044" s="3" t="s">
        <v>24980</v>
      </c>
      <c r="C2044" s="3" t="s">
        <v>24981</v>
      </c>
      <c r="D2044" s="3" t="s">
        <v>270</v>
      </c>
      <c r="E2044" s="3" t="s">
        <v>24982</v>
      </c>
      <c r="F2044" s="3" t="s">
        <v>24983</v>
      </c>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row>
    <row r="2045" spans="1:77" ht="18">
      <c r="A2045" s="3" t="s">
        <v>17810</v>
      </c>
      <c r="B2045" s="3" t="s">
        <v>34945</v>
      </c>
      <c r="C2045" s="3" t="s">
        <v>35170</v>
      </c>
      <c r="D2045" s="3"/>
      <c r="E2045" s="3" t="s">
        <v>35171</v>
      </c>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row>
    <row r="2046" spans="1:77" ht="18">
      <c r="A2046" s="3" t="s">
        <v>35148</v>
      </c>
      <c r="B2046" s="3" t="s">
        <v>34945</v>
      </c>
      <c r="C2046" s="3" t="s">
        <v>35149</v>
      </c>
      <c r="D2046" s="3"/>
      <c r="E2046" s="3" t="s">
        <v>35150</v>
      </c>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row>
    <row r="2047" spans="1:77" ht="18">
      <c r="A2047" s="3" t="s">
        <v>13195</v>
      </c>
      <c r="B2047" s="3" t="s">
        <v>30405</v>
      </c>
      <c r="C2047" s="3" t="s">
        <v>30446</v>
      </c>
      <c r="D2047" s="3" t="s">
        <v>3093</v>
      </c>
      <c r="E2047" s="3" t="s">
        <v>30447</v>
      </c>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row>
    <row r="2048" spans="1:77" ht="18">
      <c r="A2048" s="3" t="s">
        <v>19770</v>
      </c>
      <c r="B2048" s="3" t="s">
        <v>36306</v>
      </c>
      <c r="C2048" s="3" t="s">
        <v>36831</v>
      </c>
      <c r="D2048" s="3"/>
      <c r="E2048" s="3" t="s">
        <v>36832</v>
      </c>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row>
    <row r="2049" spans="1:77" ht="18">
      <c r="A2049" s="3" t="s">
        <v>13739</v>
      </c>
      <c r="B2049" s="3" t="s">
        <v>30564</v>
      </c>
      <c r="C2049" s="3" t="s">
        <v>30687</v>
      </c>
      <c r="D2049" s="3"/>
      <c r="E2049" s="3" t="s">
        <v>30688</v>
      </c>
      <c r="F2049" s="3" t="s">
        <v>4458</v>
      </c>
      <c r="G2049" s="3" t="s">
        <v>30689</v>
      </c>
      <c r="H2049" s="3" t="s">
        <v>30690</v>
      </c>
      <c r="I2049" s="3" t="s">
        <v>30691</v>
      </c>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row>
    <row r="2050" spans="1:77" ht="18">
      <c r="A2050" s="3" t="s">
        <v>13794</v>
      </c>
      <c r="B2050" s="3" t="s">
        <v>30564</v>
      </c>
      <c r="C2050" s="3" t="s">
        <v>30687</v>
      </c>
      <c r="D2050" s="3"/>
      <c r="E2050" s="3" t="s">
        <v>30716</v>
      </c>
      <c r="F2050" s="3" t="s">
        <v>4458</v>
      </c>
      <c r="G2050" s="3" t="s">
        <v>30717</v>
      </c>
      <c r="H2050" s="3" t="s">
        <v>30718</v>
      </c>
      <c r="I2050" s="3" t="s">
        <v>30719</v>
      </c>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row>
    <row r="2051" spans="1:77" ht="18">
      <c r="A2051" s="3" t="s">
        <v>13876</v>
      </c>
      <c r="B2051" s="3" t="s">
        <v>30564</v>
      </c>
      <c r="C2051" s="3" t="s">
        <v>30687</v>
      </c>
      <c r="D2051" s="3"/>
      <c r="E2051" s="3" t="s">
        <v>30769</v>
      </c>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row>
    <row r="2052" spans="1:77" ht="18">
      <c r="A2052" s="3" t="s">
        <v>13901</v>
      </c>
      <c r="B2052" s="3" t="s">
        <v>30564</v>
      </c>
      <c r="C2052" s="3" t="s">
        <v>30687</v>
      </c>
      <c r="D2052" s="3"/>
      <c r="E2052" s="3" t="s">
        <v>30791</v>
      </c>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row>
    <row r="2053" spans="1:77" ht="18">
      <c r="A2053" s="3" t="s">
        <v>8265</v>
      </c>
      <c r="B2053" s="3" t="s">
        <v>25827</v>
      </c>
      <c r="C2053" s="3" t="s">
        <v>26090</v>
      </c>
      <c r="D2053" s="3" t="s">
        <v>26091</v>
      </c>
      <c r="E2053" s="3" t="s">
        <v>26092</v>
      </c>
      <c r="F2053" s="3" t="s">
        <v>26093</v>
      </c>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row>
    <row r="2054" spans="1:77" ht="18">
      <c r="A2054" s="3" t="s">
        <v>14941</v>
      </c>
      <c r="B2054" s="3" t="s">
        <v>30903</v>
      </c>
      <c r="C2054" s="3" t="s">
        <v>31499</v>
      </c>
      <c r="D2054" s="3"/>
      <c r="E2054" s="3" t="s">
        <v>31500</v>
      </c>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row>
    <row r="2055" spans="1:77" ht="18">
      <c r="A2055" s="3" t="s">
        <v>10991</v>
      </c>
      <c r="B2055" s="3" t="s">
        <v>29067</v>
      </c>
      <c r="C2055" s="3" t="s">
        <v>29068</v>
      </c>
      <c r="D2055" s="3" t="s">
        <v>270</v>
      </c>
      <c r="E2055" s="3" t="s">
        <v>28971</v>
      </c>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row>
    <row r="2056" spans="1:77" ht="18">
      <c r="A2056" s="3" t="s">
        <v>14889</v>
      </c>
      <c r="B2056" s="3" t="s">
        <v>30903</v>
      </c>
      <c r="C2056" s="3" t="s">
        <v>29068</v>
      </c>
      <c r="D2056" s="3"/>
      <c r="E2056" s="3" t="s">
        <v>31470</v>
      </c>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row>
    <row r="2057" spans="1:77" ht="18">
      <c r="A2057" s="3" t="s">
        <v>32899</v>
      </c>
      <c r="B2057" s="3" t="s">
        <v>32802</v>
      </c>
      <c r="C2057" s="3" t="s">
        <v>29068</v>
      </c>
      <c r="D2057" s="3"/>
      <c r="E2057" s="3" t="s">
        <v>9167</v>
      </c>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row>
    <row r="2058" spans="1:77" ht="18">
      <c r="A2058" s="3" t="s">
        <v>36877</v>
      </c>
      <c r="B2058" s="3" t="s">
        <v>36306</v>
      </c>
      <c r="C2058" s="3" t="s">
        <v>29068</v>
      </c>
      <c r="D2058" s="3" t="s">
        <v>36878</v>
      </c>
      <c r="E2058" s="3" t="s">
        <v>36879</v>
      </c>
      <c r="F2058" s="3" t="s">
        <v>36880</v>
      </c>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row>
    <row r="2059" spans="1:77" ht="18">
      <c r="A2059" s="3" t="s">
        <v>38000</v>
      </c>
      <c r="B2059" s="3" t="s">
        <v>37993</v>
      </c>
      <c r="C2059" s="3" t="s">
        <v>29068</v>
      </c>
      <c r="D2059" s="3" t="s">
        <v>270</v>
      </c>
      <c r="E2059" s="3" t="s">
        <v>38001</v>
      </c>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row>
    <row r="2060" spans="1:77" ht="18">
      <c r="A2060" s="3" t="s">
        <v>39423</v>
      </c>
      <c r="B2060" s="3" t="s">
        <v>38999</v>
      </c>
      <c r="C2060" s="3" t="s">
        <v>39424</v>
      </c>
      <c r="D2060" s="3" t="s">
        <v>39425</v>
      </c>
      <c r="E2060" s="3" t="s">
        <v>39426</v>
      </c>
      <c r="F2060" s="3" t="s">
        <v>39427</v>
      </c>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row>
    <row r="2061" spans="1:77" ht="18">
      <c r="A2061" s="3" t="s">
        <v>15270</v>
      </c>
      <c r="B2061" s="3" t="s">
        <v>31669</v>
      </c>
      <c r="C2061" s="3" t="s">
        <v>31674</v>
      </c>
      <c r="D2061" s="3"/>
      <c r="E2061" s="3" t="s">
        <v>31675</v>
      </c>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row>
    <row r="2062" spans="1:77" ht="18">
      <c r="A2062" s="3" t="s">
        <v>33491</v>
      </c>
      <c r="B2062" s="3" t="s">
        <v>33461</v>
      </c>
      <c r="C2062" s="3" t="s">
        <v>31674</v>
      </c>
      <c r="D2062" s="3"/>
      <c r="E2062" s="3" t="s">
        <v>33492</v>
      </c>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row>
    <row r="2063" spans="1:77" ht="18">
      <c r="A2063" s="3" t="s">
        <v>6902</v>
      </c>
      <c r="B2063" s="3" t="s">
        <v>24579</v>
      </c>
      <c r="C2063" s="3" t="s">
        <v>24970</v>
      </c>
      <c r="D2063" s="3" t="s">
        <v>22</v>
      </c>
      <c r="E2063" s="3" t="s">
        <v>24971</v>
      </c>
      <c r="F2063" s="3" t="s">
        <v>24972</v>
      </c>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row>
    <row r="2064" spans="1:77" ht="18">
      <c r="A2064" s="3" t="s">
        <v>14821</v>
      </c>
      <c r="B2064" s="3" t="s">
        <v>30903</v>
      </c>
      <c r="C2064" s="3" t="s">
        <v>24970</v>
      </c>
      <c r="D2064" s="3" t="s">
        <v>31426</v>
      </c>
      <c r="E2064" s="3" t="s">
        <v>31427</v>
      </c>
      <c r="F2064" s="3" t="s">
        <v>31428</v>
      </c>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row>
    <row r="2065" spans="1:77" ht="18">
      <c r="A2065" s="3" t="s">
        <v>3693</v>
      </c>
      <c r="B2065" s="3" t="s">
        <v>21893</v>
      </c>
      <c r="C2065" s="3" t="s">
        <v>22208</v>
      </c>
      <c r="D2065" s="3"/>
      <c r="E2065" s="3" t="s">
        <v>22209</v>
      </c>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row>
    <row r="2066" spans="1:77" ht="18">
      <c r="A2066" s="3" t="s">
        <v>32808</v>
      </c>
      <c r="B2066" s="3" t="s">
        <v>32802</v>
      </c>
      <c r="C2066" s="3" t="s">
        <v>22208</v>
      </c>
      <c r="D2066" s="3"/>
      <c r="E2066" s="3" t="s">
        <v>32809</v>
      </c>
      <c r="F2066" s="3" t="s">
        <v>32810</v>
      </c>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row>
    <row r="2067" spans="1:77" ht="18">
      <c r="A2067" s="3" t="s">
        <v>17395</v>
      </c>
      <c r="B2067" s="3" t="s">
        <v>33461</v>
      </c>
      <c r="C2067" s="3" t="s">
        <v>22208</v>
      </c>
      <c r="D2067" s="3"/>
      <c r="E2067" s="3" t="s">
        <v>33718</v>
      </c>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row>
    <row r="2068" spans="1:77" ht="18">
      <c r="A2068" s="3" t="s">
        <v>19788</v>
      </c>
      <c r="B2068" s="3" t="s">
        <v>36306</v>
      </c>
      <c r="C2068" s="3" t="s">
        <v>22208</v>
      </c>
      <c r="D2068" s="3" t="s">
        <v>36841</v>
      </c>
      <c r="E2068" s="3" t="s">
        <v>36842</v>
      </c>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row>
    <row r="2069" spans="1:77" ht="18">
      <c r="A2069" s="3" t="s">
        <v>37931</v>
      </c>
      <c r="B2069" s="3" t="s">
        <v>37932</v>
      </c>
      <c r="C2069" s="3" t="s">
        <v>22208</v>
      </c>
      <c r="D2069" s="3" t="s">
        <v>1442</v>
      </c>
      <c r="E2069" s="3" t="s">
        <v>37933</v>
      </c>
      <c r="F2069" s="3" t="s">
        <v>37934</v>
      </c>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row>
    <row r="2070" spans="1:77" ht="18">
      <c r="A2070" s="3" t="s">
        <v>1255</v>
      </c>
      <c r="B2070" s="3" t="s">
        <v>27429</v>
      </c>
      <c r="C2070" s="3" t="s">
        <v>28146</v>
      </c>
      <c r="D2070" s="3"/>
      <c r="E2070" s="3" t="s">
        <v>28147</v>
      </c>
      <c r="F2070" s="3" t="s">
        <v>28148</v>
      </c>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row>
    <row r="2071" spans="1:77" ht="18">
      <c r="A2071" s="3" t="s">
        <v>1594</v>
      </c>
      <c r="B2071" s="3" t="s">
        <v>29953</v>
      </c>
      <c r="C2071" s="3" t="s">
        <v>28146</v>
      </c>
      <c r="D2071" s="3" t="s">
        <v>29954</v>
      </c>
      <c r="E2071" s="3" t="s">
        <v>29955</v>
      </c>
      <c r="F2071" s="3" t="s">
        <v>29956</v>
      </c>
      <c r="G2071" s="3" t="s">
        <v>29957</v>
      </c>
      <c r="H2071" s="3" t="s">
        <v>29958</v>
      </c>
      <c r="I2071" s="3" t="e">
        <f>-No associated sales team under him.. yet.  AvocadoIT: Andy Wong - Presenter/Biz Dev tony Tarsia, Philip OConnell, Jeff Newman - EP Direct sales</f>
        <v>#NAME?</v>
      </c>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row>
    <row r="2072" spans="1:77" ht="18">
      <c r="A2072" s="3" t="s">
        <v>13758</v>
      </c>
      <c r="B2072" s="3" t="s">
        <v>30564</v>
      </c>
      <c r="C2072" s="3" t="s">
        <v>28146</v>
      </c>
      <c r="D2072" s="3"/>
      <c r="E2072" s="3" t="s">
        <v>10504</v>
      </c>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row>
    <row r="2073" spans="1:77" ht="18">
      <c r="A2073" s="3" t="s">
        <v>14743</v>
      </c>
      <c r="B2073" s="3" t="s">
        <v>30903</v>
      </c>
      <c r="C2073" s="3" t="s">
        <v>28146</v>
      </c>
      <c r="D2073" s="3" t="s">
        <v>31385</v>
      </c>
      <c r="E2073" s="3" t="s">
        <v>31386</v>
      </c>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row>
    <row r="2074" spans="1:77" ht="18">
      <c r="A2074" s="3" t="s">
        <v>542</v>
      </c>
      <c r="B2074" s="3" t="s">
        <v>22767</v>
      </c>
      <c r="C2074" s="3" t="s">
        <v>23204</v>
      </c>
      <c r="D2074" s="3"/>
      <c r="E2074" s="3" t="s">
        <v>23205</v>
      </c>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row>
    <row r="2075" spans="1:77" ht="18">
      <c r="A2075" s="3" t="s">
        <v>608</v>
      </c>
      <c r="B2075" s="3" t="s">
        <v>22767</v>
      </c>
      <c r="C2075" s="3" t="s">
        <v>23697</v>
      </c>
      <c r="D2075" s="3"/>
      <c r="E2075" s="3" t="s">
        <v>18990</v>
      </c>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row>
    <row r="2076" spans="1:77" ht="18">
      <c r="A2076" s="3" t="s">
        <v>12710</v>
      </c>
      <c r="B2076" s="3" t="s">
        <v>30145</v>
      </c>
      <c r="C2076" s="3" t="s">
        <v>23697</v>
      </c>
      <c r="D2076" s="3"/>
      <c r="E2076" s="3" t="s">
        <v>30165</v>
      </c>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row>
    <row r="2077" spans="1:77" ht="18">
      <c r="A2077" s="3" t="s">
        <v>14672</v>
      </c>
      <c r="B2077" s="3" t="s">
        <v>30903</v>
      </c>
      <c r="C2077" s="3" t="s">
        <v>23697</v>
      </c>
      <c r="D2077" s="3"/>
      <c r="E2077" s="3" t="s">
        <v>31336</v>
      </c>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row>
    <row r="2078" spans="1:77" ht="18">
      <c r="A2078" s="3" t="s">
        <v>8468</v>
      </c>
      <c r="B2078" s="3" t="s">
        <v>26177</v>
      </c>
      <c r="C2078" s="3" t="s">
        <v>26293</v>
      </c>
      <c r="D2078" s="3" t="s">
        <v>26294</v>
      </c>
      <c r="E2078" s="3" t="s">
        <v>26295</v>
      </c>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row>
    <row r="2079" spans="1:77" ht="18">
      <c r="A2079" s="3" t="s">
        <v>39196</v>
      </c>
      <c r="B2079" s="3" t="s">
        <v>38999</v>
      </c>
      <c r="C2079" s="3" t="s">
        <v>26293</v>
      </c>
      <c r="D2079" s="3"/>
      <c r="E2079" s="3" t="s">
        <v>39197</v>
      </c>
      <c r="F2079" s="3" t="s">
        <v>39198</v>
      </c>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row>
    <row r="2080" spans="1:77" ht="18">
      <c r="A2080" s="3" t="s">
        <v>30893</v>
      </c>
      <c r="B2080" s="3" t="s">
        <v>30846</v>
      </c>
      <c r="C2080" s="3" t="s">
        <v>30894</v>
      </c>
      <c r="D2080" s="3"/>
      <c r="E2080" s="3" t="s">
        <v>30895</v>
      </c>
      <c r="F2080" s="3" t="s">
        <v>30896</v>
      </c>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row>
    <row r="2081" spans="1:77" ht="18">
      <c r="A2081" s="3" t="s">
        <v>18546</v>
      </c>
      <c r="B2081" s="3" t="s">
        <v>35790</v>
      </c>
      <c r="C2081" s="3" t="s">
        <v>30894</v>
      </c>
      <c r="D2081" s="3" t="s">
        <v>35791</v>
      </c>
      <c r="E2081" s="3" t="s">
        <v>35792</v>
      </c>
      <c r="F2081" s="3" t="s">
        <v>35793</v>
      </c>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row>
    <row r="2082" spans="1:77" ht="18">
      <c r="A2082" s="3" t="s">
        <v>20476</v>
      </c>
      <c r="B2082" s="3" t="s">
        <v>38999</v>
      </c>
      <c r="C2082" s="3" t="s">
        <v>39163</v>
      </c>
      <c r="D2082" s="3"/>
      <c r="E2082" s="3" t="s">
        <v>30895</v>
      </c>
      <c r="F2082" s="3" t="s">
        <v>30896</v>
      </c>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row>
    <row r="2083" spans="1:77" ht="18">
      <c r="A2083" s="3" t="s">
        <v>13608</v>
      </c>
      <c r="B2083" s="3" t="s">
        <v>30564</v>
      </c>
      <c r="C2083" s="3" t="s">
        <v>30610</v>
      </c>
      <c r="D2083" s="3"/>
      <c r="E2083" s="3" t="s">
        <v>30611</v>
      </c>
      <c r="F2083" s="3" t="s">
        <v>30612</v>
      </c>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row>
    <row r="2084" spans="1:77" ht="18">
      <c r="A2084" s="3" t="s">
        <v>3587</v>
      </c>
      <c r="B2084" s="3" t="s">
        <v>22099</v>
      </c>
      <c r="C2084" s="3" t="s">
        <v>22100</v>
      </c>
      <c r="D2084" s="3"/>
      <c r="E2084" s="3" t="s">
        <v>1220</v>
      </c>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row>
    <row r="2085" spans="1:77" ht="18">
      <c r="A2085" s="3" t="s">
        <v>6906</v>
      </c>
      <c r="B2085" s="3" t="s">
        <v>24979</v>
      </c>
      <c r="C2085" s="3" t="s">
        <v>22100</v>
      </c>
      <c r="D2085" s="3"/>
      <c r="E2085" s="3" t="s">
        <v>6669</v>
      </c>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row>
    <row r="2086" spans="1:77" ht="18">
      <c r="A2086" s="3" t="s">
        <v>7284</v>
      </c>
      <c r="B2086" s="3" t="s">
        <v>25216</v>
      </c>
      <c r="C2086" s="3" t="s">
        <v>22100</v>
      </c>
      <c r="D2086" s="3"/>
      <c r="E2086" s="3" t="s">
        <v>25261</v>
      </c>
      <c r="F2086" s="3" t="s">
        <v>25262</v>
      </c>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row>
    <row r="2087" spans="1:77" ht="18">
      <c r="A2087" s="3" t="s">
        <v>8264</v>
      </c>
      <c r="B2087" s="3" t="s">
        <v>25993</v>
      </c>
      <c r="C2087" s="3" t="s">
        <v>22100</v>
      </c>
      <c r="D2087" s="3" t="s">
        <v>2</v>
      </c>
      <c r="E2087" s="3" t="s">
        <v>26089</v>
      </c>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row>
    <row r="2088" spans="1:77" ht="18">
      <c r="A2088" s="3" t="s">
        <v>15936</v>
      </c>
      <c r="B2088" s="3" t="s">
        <v>32084</v>
      </c>
      <c r="C2088" s="3" t="s">
        <v>22100</v>
      </c>
      <c r="D2088" s="3"/>
      <c r="E2088" s="3" t="s">
        <v>456</v>
      </c>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row>
    <row r="2089" spans="1:77" ht="18">
      <c r="A2089" s="3" t="s">
        <v>2040</v>
      </c>
      <c r="B2089" s="3" t="s">
        <v>32098</v>
      </c>
      <c r="C2089" s="3" t="s">
        <v>22100</v>
      </c>
      <c r="D2089" s="3"/>
      <c r="E2089" s="3" t="s">
        <v>27034</v>
      </c>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row>
    <row r="2090" spans="1:77" ht="18">
      <c r="A2090" s="3" t="s">
        <v>33777</v>
      </c>
      <c r="B2090" s="3" t="s">
        <v>33461</v>
      </c>
      <c r="C2090" s="3" t="s">
        <v>22100</v>
      </c>
      <c r="D2090" s="3"/>
      <c r="E2090" s="3" t="s">
        <v>33778</v>
      </c>
      <c r="F2090" s="3" t="s">
        <v>33779</v>
      </c>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row>
    <row r="2091" spans="1:77" ht="18">
      <c r="A2091" s="3" t="s">
        <v>36148</v>
      </c>
      <c r="B2091" s="3" t="s">
        <v>34858</v>
      </c>
      <c r="C2091" s="3" t="s">
        <v>22100</v>
      </c>
      <c r="D2091" s="3"/>
      <c r="E2091" s="3" t="s">
        <v>10580</v>
      </c>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row>
    <row r="2092" spans="1:77" ht="18">
      <c r="A2092" s="3" t="s">
        <v>19797</v>
      </c>
      <c r="B2092" s="3" t="s">
        <v>36306</v>
      </c>
      <c r="C2092" s="3" t="s">
        <v>22100</v>
      </c>
      <c r="D2092" s="3" t="s">
        <v>38</v>
      </c>
      <c r="E2092" s="3" t="s">
        <v>36846</v>
      </c>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row>
    <row r="2093" spans="1:77" ht="18">
      <c r="A2093" s="3" t="s">
        <v>6900</v>
      </c>
      <c r="B2093" s="3" t="s">
        <v>23435</v>
      </c>
      <c r="C2093" s="3" t="s">
        <v>24969</v>
      </c>
      <c r="D2093" s="3"/>
      <c r="E2093" s="3" t="s">
        <v>23586</v>
      </c>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row>
    <row r="2094" spans="1:77" ht="18">
      <c r="A2094" s="3" t="s">
        <v>39224</v>
      </c>
      <c r="B2094" s="3" t="s">
        <v>38999</v>
      </c>
      <c r="C2094" s="3" t="s">
        <v>24969</v>
      </c>
      <c r="D2094" s="3"/>
      <c r="E2094" s="3" t="s">
        <v>39225</v>
      </c>
      <c r="F2094" s="3" t="s">
        <v>39226</v>
      </c>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row>
    <row r="2095" spans="1:77" ht="18">
      <c r="A2095" s="3" t="s">
        <v>35125</v>
      </c>
      <c r="B2095" s="3" t="s">
        <v>34945</v>
      </c>
      <c r="C2095" s="3" t="s">
        <v>35126</v>
      </c>
      <c r="D2095" s="3"/>
      <c r="E2095" s="3" t="s">
        <v>35127</v>
      </c>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row>
    <row r="2096" spans="1:77" ht="18">
      <c r="A2096" s="3" t="s">
        <v>3091</v>
      </c>
      <c r="B2096" s="3" t="s">
        <v>36454</v>
      </c>
      <c r="C2096" s="3" t="s">
        <v>35126</v>
      </c>
      <c r="D2096" s="3" t="s">
        <v>38009</v>
      </c>
      <c r="E2096" s="3" t="s">
        <v>38010</v>
      </c>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row>
    <row r="2097" spans="1:77" ht="18">
      <c r="A2097" s="3" t="s">
        <v>10086</v>
      </c>
      <c r="B2097" s="3" t="s">
        <v>28198</v>
      </c>
      <c r="C2097" s="3" t="s">
        <v>28199</v>
      </c>
      <c r="D2097" s="3" t="s">
        <v>319</v>
      </c>
      <c r="E2097" s="3" t="s">
        <v>28200</v>
      </c>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row>
    <row r="2098" spans="1:77" ht="18">
      <c r="A2098" s="3" t="s">
        <v>13033</v>
      </c>
      <c r="B2098" s="3" t="s">
        <v>30145</v>
      </c>
      <c r="C2098" s="3" t="s">
        <v>28199</v>
      </c>
      <c r="D2098" s="3" t="s">
        <v>1132</v>
      </c>
      <c r="E2098" s="3" t="s">
        <v>30390</v>
      </c>
      <c r="F2098" s="3" t="s">
        <v>30391</v>
      </c>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row>
    <row r="2099" spans="1:77" ht="18">
      <c r="A2099" s="3" t="s">
        <v>35337</v>
      </c>
      <c r="B2099" s="3" t="s">
        <v>35231</v>
      </c>
      <c r="C2099" s="3" t="s">
        <v>35338</v>
      </c>
      <c r="D2099" s="3" t="s">
        <v>223</v>
      </c>
      <c r="E2099" s="3" t="s">
        <v>35339</v>
      </c>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row>
    <row r="2100" spans="1:77" ht="18">
      <c r="A2100" s="3" t="s">
        <v>10726</v>
      </c>
      <c r="B2100" s="3" t="s">
        <v>28690</v>
      </c>
      <c r="C2100" s="3" t="s">
        <v>28893</v>
      </c>
      <c r="D2100" s="3"/>
      <c r="E2100" s="3" t="s">
        <v>28894</v>
      </c>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row>
    <row r="2101" spans="1:77" ht="18">
      <c r="A2101" s="3" t="s">
        <v>6921</v>
      </c>
      <c r="B2101" s="3" t="s">
        <v>23435</v>
      </c>
      <c r="C2101" s="3" t="s">
        <v>24992</v>
      </c>
      <c r="D2101" s="3"/>
      <c r="E2101" s="3" t="s">
        <v>23586</v>
      </c>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row>
    <row r="2102" spans="1:77" ht="18">
      <c r="A2102" s="3" t="s">
        <v>11033</v>
      </c>
      <c r="B2102" s="3" t="s">
        <v>28622</v>
      </c>
      <c r="C2102" s="3" t="s">
        <v>29080</v>
      </c>
      <c r="D2102" s="3"/>
      <c r="E2102" s="3" t="s">
        <v>3994</v>
      </c>
      <c r="F2102" s="3" t="s">
        <v>29081</v>
      </c>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row>
    <row r="2103" spans="1:77" ht="18">
      <c r="A2103" s="3" t="s">
        <v>8071</v>
      </c>
      <c r="B2103" s="3" t="s">
        <v>25827</v>
      </c>
      <c r="C2103" s="3" t="s">
        <v>25920</v>
      </c>
      <c r="D2103" s="3" t="s">
        <v>25921</v>
      </c>
      <c r="E2103" s="3" t="s">
        <v>1060</v>
      </c>
      <c r="F2103" s="3" t="s">
        <v>25922</v>
      </c>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row>
    <row r="2104" spans="1:77" ht="18">
      <c r="A2104" s="3" t="s">
        <v>8119</v>
      </c>
      <c r="B2104" s="3" t="s">
        <v>25827</v>
      </c>
      <c r="C2104" s="3" t="s">
        <v>25966</v>
      </c>
      <c r="D2104" s="3" t="s">
        <v>25921</v>
      </c>
      <c r="E2104" s="3" t="s">
        <v>1060</v>
      </c>
      <c r="F2104" s="3" t="s">
        <v>25967</v>
      </c>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row>
    <row r="2105" spans="1:77" ht="18">
      <c r="A2105" s="3" t="s">
        <v>25936</v>
      </c>
      <c r="B2105" s="3" t="s">
        <v>25827</v>
      </c>
      <c r="C2105" s="3" t="s">
        <v>25937</v>
      </c>
      <c r="D2105" s="3" t="s">
        <v>25921</v>
      </c>
      <c r="E2105" s="3" t="s">
        <v>1060</v>
      </c>
      <c r="F2105" s="3" t="s">
        <v>25938</v>
      </c>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row>
    <row r="2106" spans="1:77" ht="18">
      <c r="A2106" s="3" t="s">
        <v>36957</v>
      </c>
      <c r="B2106" s="3" t="s">
        <v>36306</v>
      </c>
      <c r="C2106" s="3" t="s">
        <v>36958</v>
      </c>
      <c r="D2106" s="3" t="s">
        <v>36959</v>
      </c>
      <c r="E2106" s="3" t="s">
        <v>36960</v>
      </c>
      <c r="F2106" s="3" t="s">
        <v>36961</v>
      </c>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row>
    <row r="2107" spans="1:77" ht="18">
      <c r="A2107" s="3" t="s">
        <v>6896</v>
      </c>
      <c r="B2107" s="3" t="s">
        <v>23435</v>
      </c>
      <c r="C2107" s="3" t="s">
        <v>24967</v>
      </c>
      <c r="D2107" s="3"/>
      <c r="E2107" s="3" t="s">
        <v>24968</v>
      </c>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row>
    <row r="2108" spans="1:77" ht="18">
      <c r="A2108" s="3" t="s">
        <v>24964</v>
      </c>
      <c r="B2108" s="3" t="s">
        <v>23435</v>
      </c>
      <c r="C2108" s="3" t="s">
        <v>24965</v>
      </c>
      <c r="D2108" s="3"/>
      <c r="E2108" s="3" t="s">
        <v>24966</v>
      </c>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row>
    <row r="2109" spans="1:77" ht="18">
      <c r="A2109" s="3" t="s">
        <v>25901</v>
      </c>
      <c r="B2109" s="3" t="s">
        <v>25827</v>
      </c>
      <c r="C2109" s="3" t="s">
        <v>25902</v>
      </c>
      <c r="D2109" s="3" t="s">
        <v>2898</v>
      </c>
      <c r="E2109" s="3" t="s">
        <v>7654</v>
      </c>
      <c r="F2109" s="3" t="s">
        <v>25903</v>
      </c>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row>
    <row r="2110" spans="1:77" ht="18">
      <c r="A2110" s="3" t="s">
        <v>9081</v>
      </c>
      <c r="B2110" s="3" t="s">
        <v>26505</v>
      </c>
      <c r="C2110" s="3" t="s">
        <v>26859</v>
      </c>
      <c r="D2110" s="3"/>
      <c r="E2110" s="3" t="s">
        <v>26860</v>
      </c>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row>
    <row r="2111" spans="1:77" ht="18">
      <c r="A2111" s="3" t="s">
        <v>8193</v>
      </c>
      <c r="B2111" s="3" t="s">
        <v>25827</v>
      </c>
      <c r="C2111" s="3" t="s">
        <v>26024</v>
      </c>
      <c r="D2111" s="3" t="s">
        <v>25921</v>
      </c>
      <c r="E2111" s="3" t="s">
        <v>10845</v>
      </c>
      <c r="F2111" s="3" t="s">
        <v>26025</v>
      </c>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row>
    <row r="2112" spans="1:77" ht="18">
      <c r="A2112" s="3" t="s">
        <v>14388</v>
      </c>
      <c r="B2112" s="3" t="s">
        <v>30903</v>
      </c>
      <c r="C2112" s="3" t="s">
        <v>26024</v>
      </c>
      <c r="D2112" s="3"/>
      <c r="E2112" s="3" t="s">
        <v>31162</v>
      </c>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row>
    <row r="2113" spans="1:77" ht="18">
      <c r="A2113" s="3" t="s">
        <v>17387</v>
      </c>
      <c r="B2113" s="3" t="s">
        <v>33461</v>
      </c>
      <c r="C2113" s="3" t="s">
        <v>33673</v>
      </c>
      <c r="D2113" s="3"/>
      <c r="E2113" s="3" t="s">
        <v>33674</v>
      </c>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row>
    <row r="2114" spans="1:77" ht="18">
      <c r="A2114" s="3" t="s">
        <v>34924</v>
      </c>
      <c r="B2114" s="3" t="s">
        <v>33988</v>
      </c>
      <c r="C2114" s="3" t="s">
        <v>33673</v>
      </c>
      <c r="D2114" s="3"/>
      <c r="E2114" s="3" t="s">
        <v>34925</v>
      </c>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row>
    <row r="2115" spans="1:77" ht="18">
      <c r="A2115" s="3" t="s">
        <v>8766</v>
      </c>
      <c r="B2115" s="3" t="s">
        <v>26505</v>
      </c>
      <c r="C2115" s="3" t="s">
        <v>26582</v>
      </c>
      <c r="D2115" s="3"/>
      <c r="E2115" s="3" t="s">
        <v>26583</v>
      </c>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row>
    <row r="2116" spans="1:77" ht="18">
      <c r="A2116" s="3" t="s">
        <v>14287</v>
      </c>
      <c r="B2116" s="3" t="s">
        <v>30903</v>
      </c>
      <c r="C2116" s="3" t="s">
        <v>26582</v>
      </c>
      <c r="D2116" s="3" t="s">
        <v>31118</v>
      </c>
      <c r="E2116" s="3" t="s">
        <v>31119</v>
      </c>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row>
    <row r="2117" spans="1:77" ht="18">
      <c r="A2117" s="3" t="s">
        <v>8710</v>
      </c>
      <c r="B2117" s="3" t="s">
        <v>26532</v>
      </c>
      <c r="C2117" s="3" t="s">
        <v>26533</v>
      </c>
      <c r="D2117" s="3" t="s">
        <v>270</v>
      </c>
      <c r="E2117" s="3" t="s">
        <v>26534</v>
      </c>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row>
    <row r="2118" spans="1:77" ht="18">
      <c r="A2118" s="3" t="s">
        <v>881</v>
      </c>
      <c r="B2118" s="3" t="s">
        <v>22767</v>
      </c>
      <c r="C2118" s="3" t="s">
        <v>25352</v>
      </c>
      <c r="D2118" s="3"/>
      <c r="E2118" s="3" t="s">
        <v>25353</v>
      </c>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row>
    <row r="2119" spans="1:77" ht="18">
      <c r="A2119" s="3" t="s">
        <v>1679</v>
      </c>
      <c r="B2119" s="3" t="s">
        <v>30270</v>
      </c>
      <c r="C2119" s="3" t="s">
        <v>25352</v>
      </c>
      <c r="D2119" s="3" t="s">
        <v>29197</v>
      </c>
      <c r="E2119" s="3" t="s">
        <v>30403</v>
      </c>
      <c r="F2119" s="3" t="s">
        <v>30404</v>
      </c>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row>
    <row r="2120" spans="1:77" ht="18">
      <c r="A2120" s="3" t="s">
        <v>15874</v>
      </c>
      <c r="B2120" s="3" t="s">
        <v>31998</v>
      </c>
      <c r="C2120" s="3" t="s">
        <v>25352</v>
      </c>
      <c r="D2120" s="3" t="s">
        <v>32040</v>
      </c>
      <c r="E2120" s="3" t="s">
        <v>32041</v>
      </c>
      <c r="F2120" s="3" t="s">
        <v>32042</v>
      </c>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row>
    <row r="2121" spans="1:77" ht="18">
      <c r="A2121" s="3" t="s">
        <v>39085</v>
      </c>
      <c r="B2121" s="3" t="s">
        <v>38999</v>
      </c>
      <c r="C2121" s="3" t="s">
        <v>25352</v>
      </c>
      <c r="D2121" s="3" t="s">
        <v>1458</v>
      </c>
      <c r="E2121" s="3" t="s">
        <v>39086</v>
      </c>
      <c r="F2121" s="3" t="s">
        <v>39087</v>
      </c>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row>
    <row r="2122" spans="1:77" ht="18">
      <c r="A2122" s="3" t="s">
        <v>9414</v>
      </c>
      <c r="B2122" s="3" t="s">
        <v>26505</v>
      </c>
      <c r="C2122" s="3" t="s">
        <v>27167</v>
      </c>
      <c r="D2122" s="3"/>
      <c r="E2122" s="3" t="s">
        <v>27168</v>
      </c>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row>
    <row r="2123" spans="1:77" ht="18">
      <c r="A2123" s="3" t="s">
        <v>1232</v>
      </c>
      <c r="B2123" s="3" t="s">
        <v>27429</v>
      </c>
      <c r="C2123" s="3" t="s">
        <v>27167</v>
      </c>
      <c r="D2123" s="3"/>
      <c r="E2123" s="3" t="s">
        <v>27863</v>
      </c>
      <c r="F2123" s="3" t="s">
        <v>27864</v>
      </c>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row>
    <row r="2124" spans="1:77" ht="18">
      <c r="A2124" s="3" t="s">
        <v>10105</v>
      </c>
      <c r="B2124" s="3" t="s">
        <v>28075</v>
      </c>
      <c r="C2124" s="3" t="s">
        <v>27167</v>
      </c>
      <c r="D2124" s="3" t="s">
        <v>5395</v>
      </c>
      <c r="E2124" s="3" t="s">
        <v>28213</v>
      </c>
      <c r="F2124" s="3" t="s">
        <v>28214</v>
      </c>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row>
    <row r="2125" spans="1:77" ht="18">
      <c r="A2125" s="3" t="s">
        <v>11215</v>
      </c>
      <c r="B2125" s="3" t="s">
        <v>28622</v>
      </c>
      <c r="C2125" s="3" t="s">
        <v>27167</v>
      </c>
      <c r="D2125" s="3" t="s">
        <v>38</v>
      </c>
      <c r="E2125" s="3" t="s">
        <v>29178</v>
      </c>
      <c r="F2125" s="3" t="s">
        <v>29179</v>
      </c>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row>
    <row r="2126" spans="1:77" ht="18">
      <c r="A2126" s="3" t="s">
        <v>13092</v>
      </c>
      <c r="B2126" s="3" t="s">
        <v>30405</v>
      </c>
      <c r="C2126" s="3" t="s">
        <v>27167</v>
      </c>
      <c r="D2126" s="3" t="s">
        <v>38</v>
      </c>
      <c r="E2126" s="3" t="s">
        <v>30407</v>
      </c>
      <c r="F2126" s="3" t="s">
        <v>1443</v>
      </c>
      <c r="G2126" s="3" t="s">
        <v>30408</v>
      </c>
      <c r="H2126" s="3" t="s">
        <v>30409</v>
      </c>
      <c r="I2126" s="3" t="s">
        <v>30410</v>
      </c>
      <c r="J2126" s="3" t="s">
        <v>30411</v>
      </c>
      <c r="K2126" s="3" t="s">
        <v>30412</v>
      </c>
      <c r="L2126" s="3" t="s">
        <v>8003</v>
      </c>
      <c r="M2126" s="3" t="s">
        <v>30413</v>
      </c>
      <c r="N2126" s="3" t="s">
        <v>30414</v>
      </c>
      <c r="O2126" s="3" t="s">
        <v>30411</v>
      </c>
      <c r="P2126" s="3" t="s">
        <v>30415</v>
      </c>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row>
    <row r="2127" spans="1:77" ht="18">
      <c r="A2127" s="3" t="s">
        <v>14205</v>
      </c>
      <c r="B2127" s="3" t="s">
        <v>30903</v>
      </c>
      <c r="C2127" s="3" t="s">
        <v>27167</v>
      </c>
      <c r="D2127" s="3" t="s">
        <v>1458</v>
      </c>
      <c r="E2127" s="3" t="s">
        <v>31070</v>
      </c>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row>
    <row r="2128" spans="1:77" ht="18">
      <c r="A2128" s="3" t="s">
        <v>28988</v>
      </c>
      <c r="B2128" s="3" t="s">
        <v>28622</v>
      </c>
      <c r="C2128" s="3" t="s">
        <v>28989</v>
      </c>
      <c r="D2128" s="3"/>
      <c r="E2128" s="3" t="s">
        <v>28990</v>
      </c>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row>
    <row r="2129" spans="1:77" ht="18">
      <c r="A2129" s="3" t="s">
        <v>457</v>
      </c>
      <c r="B2129" s="3" t="s">
        <v>22593</v>
      </c>
      <c r="C2129" s="3" t="s">
        <v>22594</v>
      </c>
      <c r="D2129" s="3" t="s">
        <v>2580</v>
      </c>
      <c r="E2129" s="3" t="s">
        <v>22595</v>
      </c>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row>
    <row r="2130" spans="1:77" ht="18">
      <c r="A2130" s="3" t="s">
        <v>32022</v>
      </c>
      <c r="B2130" s="3" t="s">
        <v>32023</v>
      </c>
      <c r="C2130" s="3" t="s">
        <v>32024</v>
      </c>
      <c r="D2130" s="3"/>
      <c r="E2130" s="3" t="s">
        <v>32025</v>
      </c>
      <c r="F2130" s="3" t="s">
        <v>32026</v>
      </c>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row>
    <row r="2131" spans="1:77" ht="18">
      <c r="A2131" s="3" t="s">
        <v>836</v>
      </c>
      <c r="B2131" s="3" t="s">
        <v>24616</v>
      </c>
      <c r="C2131" s="3" t="s">
        <v>25039</v>
      </c>
      <c r="D2131" s="3" t="s">
        <v>25040</v>
      </c>
      <c r="E2131" s="3" t="s">
        <v>25041</v>
      </c>
      <c r="F2131" s="3" t="s">
        <v>25042</v>
      </c>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row>
    <row r="2132" spans="1:77" ht="18">
      <c r="A2132" s="3" t="s">
        <v>28341</v>
      </c>
      <c r="B2132" s="3" t="s">
        <v>28075</v>
      </c>
      <c r="C2132" s="3" t="s">
        <v>25039</v>
      </c>
      <c r="D2132" s="3"/>
      <c r="E2132" s="3" t="s">
        <v>28342</v>
      </c>
      <c r="F2132" s="3" t="s">
        <v>28343</v>
      </c>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row>
    <row r="2133" spans="1:77" ht="18">
      <c r="A2133" s="3" t="s">
        <v>15243</v>
      </c>
      <c r="B2133" s="3" t="s">
        <v>31629</v>
      </c>
      <c r="C2133" s="3" t="s">
        <v>25039</v>
      </c>
      <c r="D2133" s="3"/>
      <c r="E2133" s="3" t="s">
        <v>31651</v>
      </c>
      <c r="F2133" s="3" t="s">
        <v>31652</v>
      </c>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row>
    <row r="2134" spans="1:77" ht="18">
      <c r="A2134" s="3" t="s">
        <v>16136</v>
      </c>
      <c r="B2134" s="3" t="s">
        <v>31998</v>
      </c>
      <c r="C2134" s="3" t="s">
        <v>25039</v>
      </c>
      <c r="D2134" s="3"/>
      <c r="E2134" s="3" t="s">
        <v>32218</v>
      </c>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row>
    <row r="2135" spans="1:77" ht="18">
      <c r="A2135" s="3" t="s">
        <v>17713</v>
      </c>
      <c r="B2135" s="3" t="s">
        <v>34945</v>
      </c>
      <c r="C2135" s="3" t="s">
        <v>25039</v>
      </c>
      <c r="D2135" s="3" t="s">
        <v>25040</v>
      </c>
      <c r="E2135" s="3" t="s">
        <v>25042</v>
      </c>
      <c r="F2135" s="3" t="s">
        <v>34948</v>
      </c>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row>
    <row r="2136" spans="1:77" ht="18">
      <c r="A2136" s="3" t="s">
        <v>35773</v>
      </c>
      <c r="B2136" s="3" t="s">
        <v>35768</v>
      </c>
      <c r="C2136" s="3" t="s">
        <v>25039</v>
      </c>
      <c r="D2136" s="3" t="s">
        <v>35774</v>
      </c>
      <c r="E2136" s="3" t="s">
        <v>35770</v>
      </c>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row>
    <row r="2137" spans="1:77" ht="18">
      <c r="A2137" s="3" t="s">
        <v>37524</v>
      </c>
      <c r="B2137" s="3" t="s">
        <v>37108</v>
      </c>
      <c r="C2137" s="3" t="s">
        <v>25039</v>
      </c>
      <c r="D2137" s="3" t="s">
        <v>25040</v>
      </c>
      <c r="E2137" s="3" t="s">
        <v>37525</v>
      </c>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row>
    <row r="2138" spans="1:77" ht="18">
      <c r="A2138" s="3" t="s">
        <v>843</v>
      </c>
      <c r="B2138" s="3" t="s">
        <v>22767</v>
      </c>
      <c r="C2138" s="3" t="s">
        <v>25091</v>
      </c>
      <c r="D2138" s="3"/>
      <c r="E2138" s="3" t="s">
        <v>25092</v>
      </c>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row>
    <row r="2139" spans="1:77" ht="18">
      <c r="A2139" s="3" t="s">
        <v>10948</v>
      </c>
      <c r="B2139" s="3" t="s">
        <v>28622</v>
      </c>
      <c r="C2139" s="3" t="s">
        <v>25091</v>
      </c>
      <c r="D2139" s="3" t="s">
        <v>28911</v>
      </c>
      <c r="E2139" s="3" t="s">
        <v>29032</v>
      </c>
      <c r="F2139" s="3" t="s">
        <v>29033</v>
      </c>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row>
    <row r="2140" spans="1:77" ht="18">
      <c r="A2140" s="3" t="s">
        <v>16058</v>
      </c>
      <c r="B2140" s="3" t="s">
        <v>31998</v>
      </c>
      <c r="C2140" s="3" t="s">
        <v>32157</v>
      </c>
      <c r="D2140" s="3" t="s">
        <v>4533</v>
      </c>
      <c r="E2140" s="3" t="s">
        <v>32158</v>
      </c>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row>
    <row r="2141" spans="1:77" ht="18">
      <c r="A2141" s="3" t="s">
        <v>9088</v>
      </c>
      <c r="B2141" s="3" t="s">
        <v>26505</v>
      </c>
      <c r="C2141" s="3" t="s">
        <v>26863</v>
      </c>
      <c r="D2141" s="3"/>
      <c r="E2141" s="3" t="s">
        <v>26864</v>
      </c>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row>
    <row r="2142" spans="1:77" ht="18">
      <c r="A2142" s="3" t="s">
        <v>30968</v>
      </c>
      <c r="B2142" s="3" t="s">
        <v>30903</v>
      </c>
      <c r="C2142" s="3" t="s">
        <v>30969</v>
      </c>
      <c r="D2142" s="3"/>
      <c r="E2142" s="3" t="s">
        <v>30970</v>
      </c>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row>
    <row r="2143" spans="1:77" ht="18">
      <c r="A2143" s="3" t="s">
        <v>8876</v>
      </c>
      <c r="B2143" s="3" t="s">
        <v>26505</v>
      </c>
      <c r="C2143" s="3" t="s">
        <v>26697</v>
      </c>
      <c r="D2143" s="3"/>
      <c r="E2143" s="3" t="s">
        <v>26698</v>
      </c>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row>
    <row r="2144" spans="1:77" ht="18">
      <c r="A2144" s="3" t="s">
        <v>13822</v>
      </c>
      <c r="B2144" s="3" t="s">
        <v>30564</v>
      </c>
      <c r="C2144" s="3" t="s">
        <v>26697</v>
      </c>
      <c r="D2144" s="3"/>
      <c r="E2144" s="3" t="s">
        <v>30731</v>
      </c>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row>
    <row r="2145" spans="1:77" ht="18">
      <c r="A2145" s="3" t="s">
        <v>25869</v>
      </c>
      <c r="B2145" s="3" t="s">
        <v>25827</v>
      </c>
      <c r="C2145" s="3" t="s">
        <v>25870</v>
      </c>
      <c r="D2145" s="3" t="s">
        <v>4381</v>
      </c>
      <c r="E2145" s="3" t="s">
        <v>25871</v>
      </c>
      <c r="F2145" s="3" t="s">
        <v>25872</v>
      </c>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row>
    <row r="2146" spans="1:77" ht="18">
      <c r="A2146" s="3" t="s">
        <v>25840</v>
      </c>
      <c r="B2146" s="3" t="s">
        <v>25827</v>
      </c>
      <c r="C2146" s="3" t="s">
        <v>25841</v>
      </c>
      <c r="D2146" s="3" t="s">
        <v>2898</v>
      </c>
      <c r="E2146" s="3" t="s">
        <v>25842</v>
      </c>
      <c r="F2146" s="3" t="s">
        <v>25843</v>
      </c>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row>
    <row r="2147" spans="1:77" ht="18">
      <c r="A2147" s="3" t="s">
        <v>8359</v>
      </c>
      <c r="B2147" s="3" t="s">
        <v>25827</v>
      </c>
      <c r="C2147" s="3" t="s">
        <v>26158</v>
      </c>
      <c r="D2147" s="3" t="s">
        <v>2898</v>
      </c>
      <c r="E2147" s="3" t="s">
        <v>26159</v>
      </c>
      <c r="F2147" s="3" t="s">
        <v>26160</v>
      </c>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row>
    <row r="2148" spans="1:77" ht="18">
      <c r="A2148" s="3" t="s">
        <v>8339</v>
      </c>
      <c r="B2148" s="3" t="s">
        <v>25827</v>
      </c>
      <c r="C2148" s="3" t="s">
        <v>26137</v>
      </c>
      <c r="D2148" s="3" t="s">
        <v>2898</v>
      </c>
      <c r="E2148" s="3" t="s">
        <v>26138</v>
      </c>
      <c r="F2148" s="3" t="s">
        <v>26139</v>
      </c>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row>
    <row r="2149" spans="1:77" ht="18">
      <c r="A2149" s="3" t="s">
        <v>1619</v>
      </c>
      <c r="B2149" s="3" t="s">
        <v>27429</v>
      </c>
      <c r="C2149" s="3" t="s">
        <v>30068</v>
      </c>
      <c r="D2149" s="3"/>
      <c r="E2149" s="3" t="s">
        <v>30069</v>
      </c>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row>
    <row r="2150" spans="1:77" ht="18">
      <c r="A2150" s="3" t="s">
        <v>15346</v>
      </c>
      <c r="B2150" s="3" t="s">
        <v>31669</v>
      </c>
      <c r="C2150" s="3" t="s">
        <v>31710</v>
      </c>
      <c r="D2150" s="3"/>
      <c r="E2150" s="3" t="s">
        <v>31711</v>
      </c>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row>
    <row r="2151" spans="1:77" ht="18">
      <c r="A2151" s="3" t="s">
        <v>39386</v>
      </c>
      <c r="B2151" s="3" t="s">
        <v>38999</v>
      </c>
      <c r="C2151" s="3" t="s">
        <v>39387</v>
      </c>
      <c r="D2151" s="3"/>
      <c r="E2151" s="3" t="s">
        <v>39388</v>
      </c>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row>
    <row r="2152" spans="1:77" ht="18">
      <c r="A2152" s="3" t="s">
        <v>15361</v>
      </c>
      <c r="B2152" s="3" t="s">
        <v>31669</v>
      </c>
      <c r="C2152" s="3" t="s">
        <v>31719</v>
      </c>
      <c r="D2152" s="3"/>
      <c r="E2152" s="3" t="s">
        <v>31720</v>
      </c>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row>
    <row r="2153" spans="1:77" ht="18">
      <c r="A2153" s="3" t="s">
        <v>16045</v>
      </c>
      <c r="B2153" s="3" t="s">
        <v>31998</v>
      </c>
      <c r="C2153" s="3" t="s">
        <v>31719</v>
      </c>
      <c r="D2153" s="3" t="s">
        <v>32144</v>
      </c>
      <c r="E2153" s="3" t="s">
        <v>32145</v>
      </c>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row>
    <row r="2154" spans="1:77" ht="18">
      <c r="A2154" s="3" t="s">
        <v>8982</v>
      </c>
      <c r="B2154" s="3" t="s">
        <v>26505</v>
      </c>
      <c r="C2154" s="3" t="s">
        <v>26782</v>
      </c>
      <c r="D2154" s="3"/>
      <c r="E2154" s="3" t="s">
        <v>26783</v>
      </c>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row>
    <row r="2155" spans="1:77" ht="18">
      <c r="A2155" s="3" t="s">
        <v>15399</v>
      </c>
      <c r="B2155" s="3" t="s">
        <v>31669</v>
      </c>
      <c r="C2155" s="3" t="s">
        <v>26782</v>
      </c>
      <c r="D2155" s="3"/>
      <c r="E2155" s="3" t="s">
        <v>31749</v>
      </c>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row>
    <row r="2156" spans="1:77" ht="18">
      <c r="A2156" s="3" t="s">
        <v>15818</v>
      </c>
      <c r="B2156" s="3" t="s">
        <v>31998</v>
      </c>
      <c r="C2156" s="3" t="s">
        <v>26782</v>
      </c>
      <c r="D2156" s="3"/>
      <c r="E2156" s="3" t="s">
        <v>32001</v>
      </c>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row>
    <row r="2157" spans="1:77" ht="18">
      <c r="A2157" s="3" t="s">
        <v>35779</v>
      </c>
      <c r="B2157" s="3" t="s">
        <v>35768</v>
      </c>
      <c r="C2157" s="3" t="s">
        <v>26782</v>
      </c>
      <c r="D2157" s="3" t="s">
        <v>35780</v>
      </c>
      <c r="E2157" s="3" t="s">
        <v>35781</v>
      </c>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row>
    <row r="2158" spans="1:77" ht="18">
      <c r="A2158" s="3" t="s">
        <v>15319</v>
      </c>
      <c r="B2158" s="3" t="s">
        <v>31701</v>
      </c>
      <c r="C2158" s="3" t="s">
        <v>31702</v>
      </c>
      <c r="D2158" s="3"/>
      <c r="E2158" s="3" t="s">
        <v>31703</v>
      </c>
      <c r="F2158" s="3" t="s">
        <v>31704</v>
      </c>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row>
    <row r="2159" spans="1:77" ht="18">
      <c r="A2159" s="3" t="s">
        <v>17466</v>
      </c>
      <c r="B2159" s="3" t="s">
        <v>33814</v>
      </c>
      <c r="C2159" s="3" t="s">
        <v>31702</v>
      </c>
      <c r="D2159" s="3" t="s">
        <v>3141</v>
      </c>
      <c r="E2159" s="3" t="s">
        <v>33862</v>
      </c>
      <c r="F2159" s="3" t="s">
        <v>33863</v>
      </c>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row>
    <row r="2160" spans="1:77" ht="18">
      <c r="A2160" s="3" t="s">
        <v>28650</v>
      </c>
      <c r="B2160" s="3" t="s">
        <v>28622</v>
      </c>
      <c r="C2160" s="3" t="s">
        <v>28651</v>
      </c>
      <c r="D2160" s="3" t="s">
        <v>22950</v>
      </c>
      <c r="E2160" s="3" t="s">
        <v>28652</v>
      </c>
      <c r="F2160" s="3" t="s">
        <v>1443</v>
      </c>
      <c r="G2160" s="3" t="s">
        <v>26051</v>
      </c>
      <c r="H2160" s="3" t="s">
        <v>28653</v>
      </c>
      <c r="I2160" s="3" t="s">
        <v>28654</v>
      </c>
      <c r="J2160" s="3" t="s">
        <v>28655</v>
      </c>
      <c r="K2160" s="3" t="s">
        <v>28656</v>
      </c>
      <c r="L2160" s="3" t="s">
        <v>28657</v>
      </c>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row>
    <row r="2161" spans="1:77" ht="18">
      <c r="A2161" s="3" t="s">
        <v>13047</v>
      </c>
      <c r="B2161" s="3" t="s">
        <v>30398</v>
      </c>
      <c r="C2161" s="3" t="s">
        <v>28651</v>
      </c>
      <c r="D2161" s="3" t="s">
        <v>22950</v>
      </c>
      <c r="E2161" s="3" t="s">
        <v>30399</v>
      </c>
      <c r="F2161" s="3" t="s">
        <v>30400</v>
      </c>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row>
    <row r="2162" spans="1:77" ht="18">
      <c r="A2162" s="3" t="s">
        <v>26806</v>
      </c>
      <c r="B2162" s="3" t="s">
        <v>26520</v>
      </c>
      <c r="C2162" s="3" t="s">
        <v>26807</v>
      </c>
      <c r="D2162" s="3" t="s">
        <v>38</v>
      </c>
      <c r="E2162" s="3" t="s">
        <v>26808</v>
      </c>
      <c r="F2162" s="3" t="s">
        <v>26809</v>
      </c>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row>
    <row r="2163" spans="1:77" ht="18">
      <c r="A2163" s="3" t="s">
        <v>15168</v>
      </c>
      <c r="B2163" s="3" t="s">
        <v>30903</v>
      </c>
      <c r="C2163" s="3" t="s">
        <v>26807</v>
      </c>
      <c r="D2163" s="3"/>
      <c r="E2163" s="3" t="s">
        <v>31606</v>
      </c>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row>
    <row r="2164" spans="1:77" ht="18">
      <c r="A2164" s="3" t="s">
        <v>11495</v>
      </c>
      <c r="B2164" s="3" t="s">
        <v>28622</v>
      </c>
      <c r="C2164" s="3" t="s">
        <v>29325</v>
      </c>
      <c r="D2164" s="3" t="s">
        <v>4180</v>
      </c>
      <c r="E2164" s="3" t="s">
        <v>29326</v>
      </c>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row>
    <row r="2165" spans="1:77" ht="18">
      <c r="A2165" s="3" t="s">
        <v>17685</v>
      </c>
      <c r="B2165" s="3" t="s">
        <v>33988</v>
      </c>
      <c r="C2165" s="3" t="s">
        <v>29325</v>
      </c>
      <c r="D2165" s="3" t="s">
        <v>34790</v>
      </c>
      <c r="E2165" s="3" t="s">
        <v>34855</v>
      </c>
      <c r="F2165" s="3" t="s">
        <v>34856</v>
      </c>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row>
    <row r="2166" spans="1:77" ht="18">
      <c r="A2166" s="3" t="s">
        <v>16149</v>
      </c>
      <c r="B2166" s="3" t="s">
        <v>31998</v>
      </c>
      <c r="C2166" s="3" t="s">
        <v>32227</v>
      </c>
      <c r="D2166" s="3" t="s">
        <v>32228</v>
      </c>
      <c r="E2166" s="3" t="s">
        <v>32229</v>
      </c>
      <c r="F2166" s="3" t="s">
        <v>32230</v>
      </c>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row>
    <row r="2167" spans="1:77" ht="18">
      <c r="A2167" s="3" t="s">
        <v>36821</v>
      </c>
      <c r="B2167" s="3" t="s">
        <v>36306</v>
      </c>
      <c r="C2167" s="3" t="s">
        <v>36822</v>
      </c>
      <c r="D2167" s="3"/>
      <c r="E2167" s="3" t="s">
        <v>36823</v>
      </c>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row>
    <row r="2168" spans="1:77" ht="18">
      <c r="A2168" s="3" t="s">
        <v>20089</v>
      </c>
      <c r="B2168" s="3" t="s">
        <v>37030</v>
      </c>
      <c r="C2168" s="3" t="s">
        <v>37101</v>
      </c>
      <c r="D2168" s="3"/>
      <c r="E2168" s="3" t="s">
        <v>37102</v>
      </c>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row>
    <row r="2169" spans="1:77" ht="18">
      <c r="A2169" s="3" t="s">
        <v>10678</v>
      </c>
      <c r="B2169" s="3" t="s">
        <v>28816</v>
      </c>
      <c r="C2169" s="3" t="s">
        <v>28817</v>
      </c>
      <c r="D2169" s="3" t="s">
        <v>270</v>
      </c>
      <c r="E2169" s="3" t="s">
        <v>28818</v>
      </c>
      <c r="F2169" s="3" t="s">
        <v>28819</v>
      </c>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row>
    <row r="2170" spans="1:77" ht="18">
      <c r="A2170" s="3" t="s">
        <v>17768</v>
      </c>
      <c r="B2170" s="3" t="s">
        <v>34945</v>
      </c>
      <c r="C2170" s="3" t="s">
        <v>28817</v>
      </c>
      <c r="D2170" s="3"/>
      <c r="E2170" s="3" t="s">
        <v>35073</v>
      </c>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row>
    <row r="2171" spans="1:77" ht="18">
      <c r="A2171" s="3" t="s">
        <v>706</v>
      </c>
      <c r="B2171" s="3" t="s">
        <v>22767</v>
      </c>
      <c r="C2171" s="3" t="s">
        <v>24273</v>
      </c>
      <c r="D2171" s="3"/>
      <c r="E2171" s="3" t="s">
        <v>24274</v>
      </c>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row>
    <row r="2172" spans="1:77" ht="18">
      <c r="A2172" s="3" t="s">
        <v>6894</v>
      </c>
      <c r="B2172" s="3" t="s">
        <v>23435</v>
      </c>
      <c r="C2172" s="3" t="s">
        <v>24273</v>
      </c>
      <c r="D2172" s="3"/>
      <c r="E2172" s="3" t="s">
        <v>24959</v>
      </c>
      <c r="F2172" s="3"/>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row>
    <row r="2173" spans="1:77" ht="18">
      <c r="A2173" s="3" t="s">
        <v>39335</v>
      </c>
      <c r="B2173" s="3" t="s">
        <v>38999</v>
      </c>
      <c r="C2173" s="3" t="s">
        <v>24273</v>
      </c>
      <c r="D2173" s="3"/>
      <c r="E2173" s="3" t="s">
        <v>39336</v>
      </c>
      <c r="F2173" s="3" t="s">
        <v>39337</v>
      </c>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row>
    <row r="2174" spans="1:77" ht="18">
      <c r="A2174" s="3" t="s">
        <v>4335</v>
      </c>
      <c r="B2174" s="3" t="s">
        <v>22513</v>
      </c>
      <c r="C2174" s="3" t="s">
        <v>22881</v>
      </c>
      <c r="D2174" s="3" t="s">
        <v>6029</v>
      </c>
      <c r="E2174" s="3" t="s">
        <v>22882</v>
      </c>
      <c r="F2174" s="3" t="s">
        <v>22259</v>
      </c>
      <c r="G2174" s="3" t="s">
        <v>22883</v>
      </c>
      <c r="H2174" s="3" t="s">
        <v>22884</v>
      </c>
      <c r="I2174" s="3">
        <v>3676615</v>
      </c>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row>
    <row r="2175" spans="1:77" ht="18">
      <c r="A2175" s="3" t="s">
        <v>15226</v>
      </c>
      <c r="B2175" s="3" t="s">
        <v>31629</v>
      </c>
      <c r="C2175" s="3" t="s">
        <v>22881</v>
      </c>
      <c r="D2175" s="3"/>
      <c r="E2175" s="3" t="s">
        <v>31641</v>
      </c>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row>
    <row r="2176" spans="1:77" ht="18">
      <c r="A2176" s="3" t="s">
        <v>34976</v>
      </c>
      <c r="B2176" s="3" t="s">
        <v>34945</v>
      </c>
      <c r="C2176" s="3" t="s">
        <v>22881</v>
      </c>
      <c r="D2176" s="3"/>
      <c r="E2176" s="3" t="s">
        <v>34977</v>
      </c>
      <c r="F2176" s="3"/>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row>
    <row r="2177" spans="1:77" ht="18">
      <c r="A2177" s="3" t="s">
        <v>11411</v>
      </c>
      <c r="B2177" s="3" t="s">
        <v>28622</v>
      </c>
      <c r="C2177" s="3" t="s">
        <v>29290</v>
      </c>
      <c r="D2177" s="3" t="s">
        <v>28845</v>
      </c>
      <c r="E2177" s="3" t="s">
        <v>29291</v>
      </c>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row>
    <row r="2178" spans="1:77" ht="18">
      <c r="A2178" s="3" t="s">
        <v>6887</v>
      </c>
      <c r="B2178" s="3" t="s">
        <v>23435</v>
      </c>
      <c r="C2178" s="3" t="s">
        <v>24960</v>
      </c>
      <c r="D2178" s="3"/>
      <c r="E2178" s="3" t="s">
        <v>24961</v>
      </c>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row>
    <row r="2179" spans="1:77" ht="18">
      <c r="A2179" s="3" t="s">
        <v>6884</v>
      </c>
      <c r="B2179" s="3" t="s">
        <v>23435</v>
      </c>
      <c r="C2179" s="3" t="s">
        <v>24958</v>
      </c>
      <c r="D2179" s="3"/>
      <c r="E2179" s="3" t="s">
        <v>24959</v>
      </c>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row>
    <row r="2180" spans="1:77" ht="18">
      <c r="A2180" s="3" t="s">
        <v>17815</v>
      </c>
      <c r="B2180" s="3" t="s">
        <v>34945</v>
      </c>
      <c r="C2180" s="3" t="s">
        <v>24958</v>
      </c>
      <c r="D2180" s="3"/>
      <c r="E2180" s="3" t="s">
        <v>35189</v>
      </c>
      <c r="F2180" s="3"/>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row>
    <row r="2181" spans="1:77" ht="18">
      <c r="A2181" s="3" t="s">
        <v>19763</v>
      </c>
      <c r="B2181" s="3" t="s">
        <v>36306</v>
      </c>
      <c r="C2181" s="3" t="s">
        <v>36827</v>
      </c>
      <c r="D2181" s="3"/>
      <c r="E2181" s="3" t="s">
        <v>36828</v>
      </c>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row>
    <row r="2182" spans="1:77" ht="18">
      <c r="A2182" s="3" t="s">
        <v>6880</v>
      </c>
      <c r="B2182" s="3" t="s">
        <v>23435</v>
      </c>
      <c r="C2182" s="3" t="s">
        <v>24956</v>
      </c>
      <c r="D2182" s="3"/>
      <c r="E2182" s="3" t="s">
        <v>24957</v>
      </c>
      <c r="F2182" s="3"/>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row>
    <row r="2183" spans="1:77" ht="18">
      <c r="A2183" s="3" t="s">
        <v>1120</v>
      </c>
      <c r="B2183" s="3" t="s">
        <v>22767</v>
      </c>
      <c r="C2183" s="3" t="s">
        <v>26916</v>
      </c>
      <c r="D2183" s="3"/>
      <c r="E2183" s="3" t="s">
        <v>26917</v>
      </c>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row>
    <row r="2184" spans="1:77" ht="18">
      <c r="A2184" s="3" t="s">
        <v>13858</v>
      </c>
      <c r="B2184" s="3" t="s">
        <v>30564</v>
      </c>
      <c r="C2184" s="3" t="s">
        <v>26916</v>
      </c>
      <c r="D2184" s="3"/>
      <c r="E2184" s="3" t="s">
        <v>30745</v>
      </c>
      <c r="F2184" s="3"/>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row>
    <row r="2185" spans="1:77" ht="18">
      <c r="A2185" s="3" t="s">
        <v>2994</v>
      </c>
      <c r="B2185" s="3" t="s">
        <v>36454</v>
      </c>
      <c r="C2185" s="3" t="s">
        <v>26916</v>
      </c>
      <c r="D2185" s="3"/>
      <c r="E2185" s="3" t="s">
        <v>37469</v>
      </c>
      <c r="F2185" s="3" t="s">
        <v>37470</v>
      </c>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row>
    <row r="2186" spans="1:77" ht="18">
      <c r="A2186" s="3" t="s">
        <v>24953</v>
      </c>
      <c r="B2186" s="3" t="s">
        <v>23435</v>
      </c>
      <c r="C2186" s="3" t="s">
        <v>24954</v>
      </c>
      <c r="D2186" s="3"/>
      <c r="E2186" s="3" t="s">
        <v>24955</v>
      </c>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row>
    <row r="2187" spans="1:77" ht="18">
      <c r="A2187" s="3" t="s">
        <v>15651</v>
      </c>
      <c r="B2187" s="3" t="s">
        <v>31873</v>
      </c>
      <c r="C2187" s="3" t="s">
        <v>31882</v>
      </c>
      <c r="D2187" s="3" t="s">
        <v>31883</v>
      </c>
      <c r="E2187" s="3" t="s">
        <v>31884</v>
      </c>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row>
    <row r="2188" spans="1:77" ht="18">
      <c r="A2188" s="3" t="s">
        <v>4147</v>
      </c>
      <c r="B2188" s="3" t="s">
        <v>22513</v>
      </c>
      <c r="C2188" s="3" t="s">
        <v>22698</v>
      </c>
      <c r="D2188" s="3"/>
      <c r="E2188" s="3" t="s">
        <v>22699</v>
      </c>
      <c r="F2188" s="3"/>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row>
    <row r="2189" spans="1:77" ht="18">
      <c r="A2189" s="3" t="s">
        <v>11125</v>
      </c>
      <c r="B2189" s="3" t="s">
        <v>28622</v>
      </c>
      <c r="C2189" s="3" t="s">
        <v>22698</v>
      </c>
      <c r="D2189" s="3"/>
      <c r="E2189" s="3" t="s">
        <v>29144</v>
      </c>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row>
    <row r="2190" spans="1:77" ht="18">
      <c r="A2190" s="3" t="s">
        <v>14996</v>
      </c>
      <c r="B2190" s="3" t="s">
        <v>30903</v>
      </c>
      <c r="C2190" s="3" t="s">
        <v>22698</v>
      </c>
      <c r="D2190" s="3" t="s">
        <v>31309</v>
      </c>
      <c r="E2190" s="3" t="s">
        <v>31529</v>
      </c>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row>
    <row r="2191" spans="1:77" ht="18">
      <c r="A2191" s="3" t="s">
        <v>16060</v>
      </c>
      <c r="B2191" s="3" t="s">
        <v>31998</v>
      </c>
      <c r="C2191" s="3" t="s">
        <v>22698</v>
      </c>
      <c r="D2191" s="3"/>
      <c r="E2191" s="3" t="s">
        <v>32159</v>
      </c>
      <c r="F2191" s="3"/>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row>
    <row r="2192" spans="1:77" ht="18">
      <c r="A2192" s="3" t="s">
        <v>17389</v>
      </c>
      <c r="B2192" s="3" t="s">
        <v>33461</v>
      </c>
      <c r="C2192" s="3" t="s">
        <v>22698</v>
      </c>
      <c r="D2192" s="3"/>
      <c r="E2192" s="3" t="s">
        <v>33682</v>
      </c>
      <c r="F2192" s="3" t="s">
        <v>33683</v>
      </c>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row>
    <row r="2193" spans="1:77" ht="18">
      <c r="A2193" s="3" t="s">
        <v>38959</v>
      </c>
      <c r="B2193" s="3" t="s">
        <v>38960</v>
      </c>
      <c r="C2193" s="3" t="s">
        <v>22698</v>
      </c>
      <c r="D2193" s="3" t="s">
        <v>38961</v>
      </c>
      <c r="E2193" s="3" t="s">
        <v>38962</v>
      </c>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row>
    <row r="2194" spans="1:77" ht="18">
      <c r="A2194" s="3" t="s">
        <v>4806</v>
      </c>
      <c r="B2194" s="3" t="s">
        <v>23297</v>
      </c>
      <c r="C2194" s="3" t="s">
        <v>23298</v>
      </c>
      <c r="D2194" s="3" t="s">
        <v>270</v>
      </c>
      <c r="E2194" s="3" t="s">
        <v>23299</v>
      </c>
      <c r="F2194" s="3" t="s">
        <v>23300</v>
      </c>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row>
    <row r="2195" spans="1:77" ht="18">
      <c r="A2195" s="3" t="s">
        <v>577</v>
      </c>
      <c r="B2195" s="3" t="s">
        <v>22767</v>
      </c>
      <c r="C2195" s="3" t="s">
        <v>23298</v>
      </c>
      <c r="D2195" s="3"/>
      <c r="E2195" s="3" t="s">
        <v>23527</v>
      </c>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row>
    <row r="2196" spans="1:77" ht="18">
      <c r="A2196" s="3" t="s">
        <v>7660</v>
      </c>
      <c r="B2196" s="3" t="s">
        <v>25216</v>
      </c>
      <c r="C2196" s="3" t="s">
        <v>23298</v>
      </c>
      <c r="D2196" s="3"/>
      <c r="E2196" s="3" t="s">
        <v>25566</v>
      </c>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row>
    <row r="2197" spans="1:77" ht="18">
      <c r="A2197" s="3" t="s">
        <v>33478</v>
      </c>
      <c r="B2197" s="3" t="s">
        <v>33461</v>
      </c>
      <c r="C2197" s="3" t="s">
        <v>23298</v>
      </c>
      <c r="D2197" s="3"/>
      <c r="E2197" s="3" t="s">
        <v>33479</v>
      </c>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row>
    <row r="2198" spans="1:77" ht="18">
      <c r="A2198" s="3" t="s">
        <v>17393</v>
      </c>
      <c r="B2198" s="3" t="s">
        <v>33461</v>
      </c>
      <c r="C2198" s="3" t="s">
        <v>23298</v>
      </c>
      <c r="D2198" s="3"/>
      <c r="E2198" s="3" t="s">
        <v>33716</v>
      </c>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row>
    <row r="2199" spans="1:77" ht="18">
      <c r="A2199" s="3" t="s">
        <v>38223</v>
      </c>
      <c r="B2199" s="3" t="s">
        <v>37993</v>
      </c>
      <c r="C2199" s="3" t="s">
        <v>23298</v>
      </c>
      <c r="D2199" s="3" t="s">
        <v>270</v>
      </c>
      <c r="E2199" s="3" t="s">
        <v>38224</v>
      </c>
      <c r="F2199" s="3" t="s">
        <v>23300</v>
      </c>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row>
    <row r="2200" spans="1:77" ht="18">
      <c r="A2200" s="3" t="s">
        <v>6889</v>
      </c>
      <c r="B2200" s="3" t="s">
        <v>23435</v>
      </c>
      <c r="C2200" s="3" t="s">
        <v>24962</v>
      </c>
      <c r="D2200" s="3"/>
      <c r="E2200" s="3" t="s">
        <v>24963</v>
      </c>
      <c r="F2200" s="3"/>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row>
    <row r="2201" spans="1:77" ht="18">
      <c r="A2201" s="3" t="s">
        <v>33469</v>
      </c>
      <c r="B2201" s="3" t="s">
        <v>33461</v>
      </c>
      <c r="C2201" s="3" t="s">
        <v>24962</v>
      </c>
      <c r="D2201" s="3"/>
      <c r="E2201" s="3" t="s">
        <v>33470</v>
      </c>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row>
    <row r="2202" spans="1:77" ht="18">
      <c r="A2202" s="3" t="s">
        <v>20453</v>
      </c>
      <c r="B2202" s="3" t="s">
        <v>38975</v>
      </c>
      <c r="C2202" s="3" t="s">
        <v>24962</v>
      </c>
      <c r="D2202" s="3" t="s">
        <v>2</v>
      </c>
      <c r="E2202" s="3" t="s">
        <v>25013</v>
      </c>
      <c r="F2202" s="3" t="s">
        <v>38983</v>
      </c>
      <c r="G2202" s="3" t="s">
        <v>38984</v>
      </c>
      <c r="H2202" s="3" t="s">
        <v>38985</v>
      </c>
      <c r="I2202" s="3" t="s">
        <v>38986</v>
      </c>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row>
    <row r="2203" spans="1:77" ht="18">
      <c r="A2203" s="3" t="s">
        <v>7817</v>
      </c>
      <c r="B2203" s="3" t="s">
        <v>25221</v>
      </c>
      <c r="C2203" s="3" t="s">
        <v>25665</v>
      </c>
      <c r="D2203" s="3" t="s">
        <v>270</v>
      </c>
      <c r="E2203" s="3" t="s">
        <v>25624</v>
      </c>
      <c r="F2203" s="3" t="s">
        <v>25666</v>
      </c>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row>
    <row r="2204" spans="1:77" ht="18">
      <c r="A2204" s="3" t="s">
        <v>8912</v>
      </c>
      <c r="B2204" s="3" t="s">
        <v>26505</v>
      </c>
      <c r="C2204" s="3" t="s">
        <v>25665</v>
      </c>
      <c r="D2204" s="3"/>
      <c r="E2204" s="3" t="s">
        <v>26725</v>
      </c>
      <c r="F2204" s="3"/>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row>
    <row r="2205" spans="1:77" ht="18">
      <c r="A2205" s="3" t="s">
        <v>8964</v>
      </c>
      <c r="B2205" s="3" t="s">
        <v>26520</v>
      </c>
      <c r="C2205" s="3" t="s">
        <v>25665</v>
      </c>
      <c r="D2205" s="3"/>
      <c r="E2205" s="3" t="s">
        <v>26764</v>
      </c>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row>
    <row r="2206" spans="1:77" ht="18">
      <c r="A2206" s="3" t="s">
        <v>2633</v>
      </c>
      <c r="B2206" s="3" t="s">
        <v>34858</v>
      </c>
      <c r="C2206" s="3" t="s">
        <v>25665</v>
      </c>
      <c r="D2206" s="3"/>
      <c r="E2206" s="3" t="s">
        <v>35681</v>
      </c>
      <c r="F2206" s="3"/>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row>
    <row r="2207" spans="1:77" ht="18">
      <c r="A2207" s="3" t="s">
        <v>39280</v>
      </c>
      <c r="B2207" s="3" t="s">
        <v>38999</v>
      </c>
      <c r="C2207" s="3" t="s">
        <v>25665</v>
      </c>
      <c r="D2207" s="3" t="s">
        <v>39281</v>
      </c>
      <c r="E2207" s="3" t="s">
        <v>39282</v>
      </c>
      <c r="F2207" s="3" t="s">
        <v>39283</v>
      </c>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row>
    <row r="2208" spans="1:77" ht="18">
      <c r="A2208" s="3" t="s">
        <v>39515</v>
      </c>
      <c r="B2208" s="3" t="s">
        <v>39495</v>
      </c>
      <c r="C2208" s="3" t="s">
        <v>25665</v>
      </c>
      <c r="D2208" s="3" t="s">
        <v>1458</v>
      </c>
      <c r="E2208" s="3" t="s">
        <v>39516</v>
      </c>
      <c r="F2208" s="3" t="s">
        <v>39517</v>
      </c>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row>
    <row r="2209" spans="1:77" ht="18">
      <c r="A2209" s="3" t="s">
        <v>6877</v>
      </c>
      <c r="B2209" s="3" t="s">
        <v>23435</v>
      </c>
      <c r="C2209" s="3" t="s">
        <v>24946</v>
      </c>
      <c r="D2209" s="3"/>
      <c r="E2209" s="3" t="s">
        <v>24947</v>
      </c>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row>
    <row r="2210" spans="1:77" ht="18">
      <c r="A2210" s="3" t="s">
        <v>14875</v>
      </c>
      <c r="B2210" s="3" t="s">
        <v>30903</v>
      </c>
      <c r="C2210" s="3" t="s">
        <v>31464</v>
      </c>
      <c r="D2210" s="3" t="s">
        <v>1458</v>
      </c>
      <c r="E2210" s="3" t="s">
        <v>31465</v>
      </c>
      <c r="F2210" s="3" t="s">
        <v>31466</v>
      </c>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row>
    <row r="2211" spans="1:77" ht="18">
      <c r="A2211" s="3" t="s">
        <v>6875</v>
      </c>
      <c r="B2211" s="3" t="s">
        <v>23435</v>
      </c>
      <c r="C2211" s="3" t="s">
        <v>24944</v>
      </c>
      <c r="D2211" s="3"/>
      <c r="E2211" s="3" t="s">
        <v>24945</v>
      </c>
      <c r="F2211" s="3"/>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row>
    <row r="2212" spans="1:77" ht="18">
      <c r="A2212" s="3" t="s">
        <v>8142</v>
      </c>
      <c r="B2212" s="3" t="s">
        <v>25993</v>
      </c>
      <c r="C2212" s="3" t="s">
        <v>24944</v>
      </c>
      <c r="D2212" s="3"/>
      <c r="E2212" s="3" t="s">
        <v>25994</v>
      </c>
      <c r="F2212" s="3"/>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row>
    <row r="2213" spans="1:77" ht="18">
      <c r="A2213" s="3" t="s">
        <v>12651</v>
      </c>
      <c r="B2213" s="3" t="s">
        <v>29986</v>
      </c>
      <c r="C2213" s="3" t="s">
        <v>24944</v>
      </c>
      <c r="D2213" s="3"/>
      <c r="E2213" s="3" t="s">
        <v>30094</v>
      </c>
      <c r="F2213" s="3"/>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row>
    <row r="2214" spans="1:77" ht="18">
      <c r="A2214" s="3" t="s">
        <v>16017</v>
      </c>
      <c r="B2214" s="3" t="s">
        <v>31998</v>
      </c>
      <c r="C2214" s="3" t="s">
        <v>24944</v>
      </c>
      <c r="D2214" s="3"/>
      <c r="E2214" s="3" t="s">
        <v>32124</v>
      </c>
      <c r="F2214" s="3" t="s">
        <v>32125</v>
      </c>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row>
    <row r="2215" spans="1:77" ht="18">
      <c r="A2215" s="3" t="s">
        <v>2122</v>
      </c>
      <c r="B2215" s="3" t="s">
        <v>30270</v>
      </c>
      <c r="C2215" s="3" t="s">
        <v>24944</v>
      </c>
      <c r="D2215" s="3" t="s">
        <v>32475</v>
      </c>
      <c r="E2215" s="3" t="s">
        <v>32476</v>
      </c>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row>
    <row r="2216" spans="1:77" ht="18">
      <c r="A2216" s="3" t="s">
        <v>13961</v>
      </c>
      <c r="B2216" s="3" t="s">
        <v>30564</v>
      </c>
      <c r="C2216" s="3" t="s">
        <v>30816</v>
      </c>
      <c r="D2216" s="3"/>
      <c r="E2216" s="3" t="s">
        <v>30817</v>
      </c>
      <c r="F2216" s="3"/>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row>
    <row r="2217" spans="1:77" ht="18">
      <c r="A2217" s="3" t="s">
        <v>35144</v>
      </c>
      <c r="B2217" s="3" t="s">
        <v>34945</v>
      </c>
      <c r="C2217" s="3" t="s">
        <v>35145</v>
      </c>
      <c r="D2217" s="3"/>
      <c r="E2217" s="3" t="s">
        <v>35146</v>
      </c>
      <c r="F2217" s="3"/>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row>
    <row r="2218" spans="1:77" ht="18">
      <c r="A2218" s="3" t="s">
        <v>7769</v>
      </c>
      <c r="B2218" s="3" t="s">
        <v>25216</v>
      </c>
      <c r="C2218" s="3" t="s">
        <v>25635</v>
      </c>
      <c r="D2218" s="3" t="s">
        <v>3993</v>
      </c>
      <c r="E2218" s="3" t="s">
        <v>25599</v>
      </c>
      <c r="F2218" s="3"/>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row>
    <row r="2219" spans="1:77" ht="18">
      <c r="A2219" s="3" t="s">
        <v>9897</v>
      </c>
      <c r="B2219" s="3" t="s">
        <v>27878</v>
      </c>
      <c r="C2219" s="3" t="s">
        <v>25635</v>
      </c>
      <c r="D2219" s="3" t="s">
        <v>73</v>
      </c>
      <c r="E2219" s="3" t="s">
        <v>27879</v>
      </c>
      <c r="F2219" s="3"/>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row>
    <row r="2220" spans="1:77" ht="18">
      <c r="A2220" s="3" t="s">
        <v>15331</v>
      </c>
      <c r="B2220" s="3" t="s">
        <v>31669</v>
      </c>
      <c r="C2220" s="3" t="s">
        <v>25635</v>
      </c>
      <c r="D2220" s="3" t="s">
        <v>3993</v>
      </c>
      <c r="E2220" s="3" t="s">
        <v>31706</v>
      </c>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row>
    <row r="2221" spans="1:77" ht="18">
      <c r="A2221" s="3" t="s">
        <v>6864</v>
      </c>
      <c r="B2221" s="3" t="s">
        <v>23435</v>
      </c>
      <c r="C2221" s="3" t="s">
        <v>24931</v>
      </c>
      <c r="D2221" s="3"/>
      <c r="E2221" s="3" t="s">
        <v>24932</v>
      </c>
      <c r="F2221" s="3"/>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row>
    <row r="2222" spans="1:77" ht="18">
      <c r="A2222" s="3" t="s">
        <v>2877</v>
      </c>
      <c r="B2222" s="3" t="s">
        <v>36454</v>
      </c>
      <c r="C2222" s="3" t="s">
        <v>24931</v>
      </c>
      <c r="D2222" s="3" t="s">
        <v>36905</v>
      </c>
      <c r="E2222" s="3" t="s">
        <v>36906</v>
      </c>
      <c r="F2222" s="3" t="s">
        <v>36907</v>
      </c>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row>
    <row r="2223" spans="1:77" ht="18">
      <c r="A2223" s="3" t="s">
        <v>6873</v>
      </c>
      <c r="B2223" s="3" t="s">
        <v>23435</v>
      </c>
      <c r="C2223" s="3" t="s">
        <v>24942</v>
      </c>
      <c r="D2223" s="3"/>
      <c r="E2223" s="3" t="s">
        <v>24943</v>
      </c>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row>
    <row r="2224" spans="1:77" ht="18">
      <c r="A2224" s="3" t="s">
        <v>7711</v>
      </c>
      <c r="B2224" s="3" t="s">
        <v>25493</v>
      </c>
      <c r="C2224" s="3" t="s">
        <v>24942</v>
      </c>
      <c r="D2224" s="3" t="s">
        <v>3993</v>
      </c>
      <c r="E2224" s="3" t="s">
        <v>25599</v>
      </c>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row>
    <row r="2225" spans="1:77" ht="18">
      <c r="A2225" s="3" t="s">
        <v>36818</v>
      </c>
      <c r="B2225" s="3" t="s">
        <v>36306</v>
      </c>
      <c r="C2225" s="3" t="s">
        <v>36819</v>
      </c>
      <c r="D2225" s="3" t="s">
        <v>3093</v>
      </c>
      <c r="E2225" s="3" t="s">
        <v>36820</v>
      </c>
      <c r="F2225" s="3"/>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row>
    <row r="2226" spans="1:77" ht="18">
      <c r="A2226" s="3" t="s">
        <v>7600</v>
      </c>
      <c r="B2226" s="3" t="s">
        <v>25216</v>
      </c>
      <c r="C2226" s="3" t="s">
        <v>25518</v>
      </c>
      <c r="D2226" s="3"/>
      <c r="E2226" s="3" t="s">
        <v>3474</v>
      </c>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row>
    <row r="2227" spans="1:77" ht="18">
      <c r="A2227" s="3" t="s">
        <v>13669</v>
      </c>
      <c r="B2227" s="3" t="s">
        <v>30564</v>
      </c>
      <c r="C2227" s="3" t="s">
        <v>25518</v>
      </c>
      <c r="D2227" s="3"/>
      <c r="E2227" s="3" t="s">
        <v>30657</v>
      </c>
      <c r="F2227" s="3" t="s">
        <v>4458</v>
      </c>
      <c r="G2227" s="3" t="s">
        <v>30575</v>
      </c>
      <c r="H2227" s="3" t="s">
        <v>30658</v>
      </c>
      <c r="I2227" s="3" t="s">
        <v>30659</v>
      </c>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row>
    <row r="2228" spans="1:77" ht="18">
      <c r="A2228" s="3" t="s">
        <v>32853</v>
      </c>
      <c r="B2228" s="3" t="s">
        <v>30270</v>
      </c>
      <c r="C2228" s="3" t="s">
        <v>25518</v>
      </c>
      <c r="D2228" s="3" t="s">
        <v>32854</v>
      </c>
      <c r="E2228" s="3" t="s">
        <v>32855</v>
      </c>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row>
    <row r="2229" spans="1:77" ht="18">
      <c r="A2229" s="3" t="s">
        <v>35251</v>
      </c>
      <c r="B2229" s="3" t="s">
        <v>35252</v>
      </c>
      <c r="C2229" s="3" t="s">
        <v>25518</v>
      </c>
      <c r="D2229" s="3" t="s">
        <v>319</v>
      </c>
      <c r="E2229" s="3" t="s">
        <v>35253</v>
      </c>
      <c r="F2229" s="3" t="s">
        <v>35254</v>
      </c>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row>
    <row r="2230" spans="1:77" ht="18">
      <c r="A2230" s="3" t="s">
        <v>8068</v>
      </c>
      <c r="B2230" s="3" t="s">
        <v>25827</v>
      </c>
      <c r="C2230" s="3" t="s">
        <v>25917</v>
      </c>
      <c r="D2230" s="3"/>
      <c r="E2230" s="3" t="s">
        <v>25918</v>
      </c>
      <c r="F2230" s="3" t="s">
        <v>25919</v>
      </c>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row>
    <row r="2231" spans="1:77" ht="18">
      <c r="A2231" s="3" t="s">
        <v>11722</v>
      </c>
      <c r="B2231" s="3" t="s">
        <v>29357</v>
      </c>
      <c r="C2231" s="3" t="s">
        <v>25917</v>
      </c>
      <c r="D2231" s="3" t="s">
        <v>48</v>
      </c>
      <c r="E2231" s="3" t="s">
        <v>29423</v>
      </c>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row>
    <row r="2232" spans="1:77" ht="18">
      <c r="A2232" s="3" t="s">
        <v>33552</v>
      </c>
      <c r="B2232" s="3" t="s">
        <v>33461</v>
      </c>
      <c r="C2232" s="3" t="s">
        <v>25917</v>
      </c>
      <c r="D2232" s="3"/>
      <c r="E2232" s="3" t="s">
        <v>33553</v>
      </c>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row>
    <row r="2233" spans="1:77" ht="18">
      <c r="A2233" s="3" t="s">
        <v>39254</v>
      </c>
      <c r="B2233" s="3" t="s">
        <v>38999</v>
      </c>
      <c r="C2233" s="3" t="s">
        <v>25917</v>
      </c>
      <c r="D2233" s="3"/>
      <c r="E2233" s="3" t="s">
        <v>39255</v>
      </c>
      <c r="F2233" s="3" t="s">
        <v>39256</v>
      </c>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row>
    <row r="2234" spans="1:77" ht="18">
      <c r="A2234" s="3" t="s">
        <v>7548</v>
      </c>
      <c r="B2234" s="3" t="s">
        <v>25216</v>
      </c>
      <c r="C2234" s="3" t="s">
        <v>25481</v>
      </c>
      <c r="D2234" s="3"/>
      <c r="E2234" s="3" t="s">
        <v>25318</v>
      </c>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row>
    <row r="2235" spans="1:77" ht="18">
      <c r="A2235" s="3" t="s">
        <v>8418</v>
      </c>
      <c r="B2235" s="3" t="s">
        <v>26177</v>
      </c>
      <c r="C2235" s="3" t="s">
        <v>25481</v>
      </c>
      <c r="D2235" s="3" t="s">
        <v>26235</v>
      </c>
      <c r="E2235" s="3" t="s">
        <v>26236</v>
      </c>
      <c r="F2235" s="3" t="s">
        <v>26237</v>
      </c>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row>
    <row r="2236" spans="1:77" ht="18">
      <c r="A2236" s="3" t="s">
        <v>9864</v>
      </c>
      <c r="B2236" s="3" t="s">
        <v>27189</v>
      </c>
      <c r="C2236" s="3" t="s">
        <v>25481</v>
      </c>
      <c r="D2236" s="3" t="s">
        <v>26235</v>
      </c>
      <c r="E2236" s="3" t="s">
        <v>27831</v>
      </c>
      <c r="F2236" s="3" t="s">
        <v>26237</v>
      </c>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row>
    <row r="2237" spans="1:77" ht="18">
      <c r="A2237" s="3" t="s">
        <v>33666</v>
      </c>
      <c r="B2237" s="3" t="s">
        <v>33461</v>
      </c>
      <c r="C2237" s="3" t="s">
        <v>33667</v>
      </c>
      <c r="D2237" s="3"/>
      <c r="E2237" s="3" t="s">
        <v>33668</v>
      </c>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row>
    <row r="2238" spans="1:77" ht="18">
      <c r="A2238" s="3" t="s">
        <v>2441</v>
      </c>
      <c r="B2238" s="3" t="s">
        <v>33310</v>
      </c>
      <c r="C2238" s="3" t="s">
        <v>33667</v>
      </c>
      <c r="D2238" s="3" t="s">
        <v>60</v>
      </c>
      <c r="E2238" s="3" t="s">
        <v>34410</v>
      </c>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row>
    <row r="2239" spans="1:77" ht="18">
      <c r="A2239" s="3" t="s">
        <v>35327</v>
      </c>
      <c r="B2239" s="3" t="s">
        <v>35231</v>
      </c>
      <c r="C2239" s="3" t="s">
        <v>35328</v>
      </c>
      <c r="D2239" s="3" t="s">
        <v>28845</v>
      </c>
      <c r="E2239" s="3" t="s">
        <v>35329</v>
      </c>
      <c r="F2239" s="3"/>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row>
    <row r="2240" spans="1:77" ht="18">
      <c r="A2240" s="3" t="s">
        <v>15350</v>
      </c>
      <c r="B2240" s="3" t="s">
        <v>31669</v>
      </c>
      <c r="C2240" s="3" t="s">
        <v>31712</v>
      </c>
      <c r="D2240" s="3" t="s">
        <v>31713</v>
      </c>
      <c r="E2240" s="3" t="s">
        <v>31714</v>
      </c>
      <c r="F2240" s="3" t="s">
        <v>31715</v>
      </c>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row>
    <row r="2241" spans="1:77" ht="18">
      <c r="A2241" s="3" t="s">
        <v>2421</v>
      </c>
      <c r="B2241" s="3" t="s">
        <v>33310</v>
      </c>
      <c r="C2241" s="3" t="s">
        <v>31712</v>
      </c>
      <c r="D2241" s="3" t="s">
        <v>22</v>
      </c>
      <c r="E2241" s="3" t="s">
        <v>34198</v>
      </c>
      <c r="F2241" s="3" t="s">
        <v>34199</v>
      </c>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row>
    <row r="2242" spans="1:77" ht="18">
      <c r="A2242" s="3" t="s">
        <v>17776</v>
      </c>
      <c r="B2242" s="3" t="s">
        <v>34945</v>
      </c>
      <c r="C2242" s="3" t="s">
        <v>31712</v>
      </c>
      <c r="D2242" s="3" t="s">
        <v>35092</v>
      </c>
      <c r="E2242" s="3" t="s">
        <v>35093</v>
      </c>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row>
    <row r="2243" spans="1:77" ht="18">
      <c r="A2243" s="3" t="s">
        <v>35161</v>
      </c>
      <c r="B2243" s="3" t="s">
        <v>34858</v>
      </c>
      <c r="C2243" s="3" t="s">
        <v>31712</v>
      </c>
      <c r="D2243" s="3"/>
      <c r="E2243" s="3" t="s">
        <v>35162</v>
      </c>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row>
    <row r="2244" spans="1:77" ht="18">
      <c r="A2244" s="3" t="s">
        <v>6872</v>
      </c>
      <c r="B2244" s="3" t="s">
        <v>23435</v>
      </c>
      <c r="C2244" s="3" t="s">
        <v>24940</v>
      </c>
      <c r="D2244" s="3"/>
      <c r="E2244" s="3" t="s">
        <v>24941</v>
      </c>
      <c r="F2244" s="3"/>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row>
    <row r="2245" spans="1:77" ht="18">
      <c r="A2245" s="3" t="s">
        <v>9321</v>
      </c>
      <c r="B2245" s="3" t="s">
        <v>26505</v>
      </c>
      <c r="C2245" s="3" t="s">
        <v>24940</v>
      </c>
      <c r="D2245" s="3"/>
      <c r="E2245" s="3" t="s">
        <v>27086</v>
      </c>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row>
    <row r="2246" spans="1:77" ht="18">
      <c r="A2246" s="3" t="s">
        <v>11019</v>
      </c>
      <c r="B2246" s="3" t="s">
        <v>28622</v>
      </c>
      <c r="C2246" s="3" t="s">
        <v>24940</v>
      </c>
      <c r="D2246" s="3"/>
      <c r="E2246" s="3" t="s">
        <v>28862</v>
      </c>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row>
    <row r="2247" spans="1:77" ht="18">
      <c r="A2247" s="3" t="s">
        <v>24937</v>
      </c>
      <c r="B2247" s="3" t="s">
        <v>23435</v>
      </c>
      <c r="C2247" s="3" t="s">
        <v>24938</v>
      </c>
      <c r="D2247" s="3"/>
      <c r="E2247" s="3" t="s">
        <v>24939</v>
      </c>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row>
    <row r="2248" spans="1:77" ht="18">
      <c r="A2248" s="3" t="s">
        <v>6868</v>
      </c>
      <c r="B2248" s="3" t="s">
        <v>23435</v>
      </c>
      <c r="C2248" s="3" t="s">
        <v>24935</v>
      </c>
      <c r="D2248" s="3"/>
      <c r="E2248" s="3" t="s">
        <v>24936</v>
      </c>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row>
    <row r="2249" spans="1:77" ht="18">
      <c r="A2249" s="3" t="s">
        <v>6866</v>
      </c>
      <c r="B2249" s="3" t="s">
        <v>23435</v>
      </c>
      <c r="C2249" s="3" t="s">
        <v>24933</v>
      </c>
      <c r="D2249" s="3"/>
      <c r="E2249" s="3" t="s">
        <v>24934</v>
      </c>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row>
    <row r="2250" spans="1:77" ht="18">
      <c r="A2250" s="3" t="s">
        <v>6860</v>
      </c>
      <c r="B2250" s="3" t="s">
        <v>23435</v>
      </c>
      <c r="C2250" s="3" t="s">
        <v>24929</v>
      </c>
      <c r="D2250" s="3"/>
      <c r="E2250" s="3" t="s">
        <v>24930</v>
      </c>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row>
    <row r="2251" spans="1:77" ht="18">
      <c r="A2251" s="3" t="s">
        <v>8730</v>
      </c>
      <c r="B2251" s="3" t="s">
        <v>26505</v>
      </c>
      <c r="C2251" s="3" t="s">
        <v>26551</v>
      </c>
      <c r="D2251" s="3"/>
      <c r="E2251" s="3" t="s">
        <v>26552</v>
      </c>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row>
    <row r="2252" spans="1:77" ht="18">
      <c r="A2252" s="3" t="s">
        <v>8867</v>
      </c>
      <c r="B2252" s="3" t="s">
        <v>26505</v>
      </c>
      <c r="C2252" s="3" t="s">
        <v>26551</v>
      </c>
      <c r="D2252" s="3"/>
      <c r="E2252" s="3" t="s">
        <v>26691</v>
      </c>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row>
    <row r="2253" spans="1:77" ht="18">
      <c r="A2253" s="3" t="s">
        <v>8932</v>
      </c>
      <c r="B2253" s="3" t="s">
        <v>26505</v>
      </c>
      <c r="C2253" s="3" t="s">
        <v>26551</v>
      </c>
      <c r="D2253" s="3"/>
      <c r="E2253" s="3" t="s">
        <v>26740</v>
      </c>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row>
    <row r="2254" spans="1:77" ht="18">
      <c r="A2254" s="3" t="s">
        <v>8257</v>
      </c>
      <c r="B2254" s="3" t="s">
        <v>25827</v>
      </c>
      <c r="C2254" s="3" t="s">
        <v>26082</v>
      </c>
      <c r="D2254" s="3" t="s">
        <v>2898</v>
      </c>
      <c r="E2254" s="3" t="s">
        <v>26083</v>
      </c>
      <c r="F2254" s="3" t="s">
        <v>26084</v>
      </c>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row>
    <row r="2255" spans="1:77" ht="18">
      <c r="A2255" s="3" t="s">
        <v>8235</v>
      </c>
      <c r="B2255" s="3" t="s">
        <v>25827</v>
      </c>
      <c r="C2255" s="3" t="s">
        <v>26061</v>
      </c>
      <c r="D2255" s="3" t="s">
        <v>2898</v>
      </c>
      <c r="E2255" s="3" t="s">
        <v>26062</v>
      </c>
      <c r="F2255" s="3" t="s">
        <v>26063</v>
      </c>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row>
    <row r="2256" spans="1:77" ht="18">
      <c r="A2256" s="3" t="s">
        <v>11343</v>
      </c>
      <c r="B2256" s="3" t="s">
        <v>28622</v>
      </c>
      <c r="C2256" s="3" t="s">
        <v>29246</v>
      </c>
      <c r="D2256" s="3"/>
      <c r="E2256" s="3" t="s">
        <v>29247</v>
      </c>
      <c r="F2256" s="3" t="s">
        <v>29248</v>
      </c>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row>
    <row r="2257" spans="1:77" ht="18">
      <c r="A2257" s="3" t="s">
        <v>3052</v>
      </c>
      <c r="B2257" s="3" t="s">
        <v>36454</v>
      </c>
      <c r="C2257" s="3" t="s">
        <v>37710</v>
      </c>
      <c r="D2257" s="3"/>
      <c r="E2257" s="3" t="s">
        <v>37711</v>
      </c>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row>
    <row r="2258" spans="1:77" ht="18">
      <c r="A2258" s="3" t="s">
        <v>9164</v>
      </c>
      <c r="B2258" s="3" t="s">
        <v>26505</v>
      </c>
      <c r="C2258" s="3" t="s">
        <v>26944</v>
      </c>
      <c r="D2258" s="3" t="s">
        <v>26945</v>
      </c>
      <c r="E2258" s="3" t="s">
        <v>26946</v>
      </c>
      <c r="F2258" s="3"/>
      <c r="G2258" s="3"/>
      <c r="H2258" s="3"/>
      <c r="I2258" s="3"/>
      <c r="J2258" s="3"/>
      <c r="K2258" s="3"/>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row>
    <row r="2259" spans="1:77" ht="18">
      <c r="A2259" s="3" t="s">
        <v>6855</v>
      </c>
      <c r="B2259" s="3" t="s">
        <v>23435</v>
      </c>
      <c r="C2259" s="3" t="s">
        <v>24926</v>
      </c>
      <c r="D2259" s="3"/>
      <c r="E2259" s="3" t="s">
        <v>24905</v>
      </c>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row>
    <row r="2260" spans="1:77" ht="18">
      <c r="A2260" s="3" t="s">
        <v>38981</v>
      </c>
      <c r="B2260" s="3" t="s">
        <v>38975</v>
      </c>
      <c r="C2260" s="3" t="s">
        <v>24926</v>
      </c>
      <c r="D2260" s="3" t="s">
        <v>2</v>
      </c>
      <c r="E2260" s="3" t="s">
        <v>38982</v>
      </c>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row>
    <row r="2261" spans="1:77" ht="18">
      <c r="A2261" s="3" t="s">
        <v>10773</v>
      </c>
      <c r="B2261" s="3" t="s">
        <v>28622</v>
      </c>
      <c r="C2261" s="3" t="s">
        <v>28923</v>
      </c>
      <c r="D2261" s="3" t="s">
        <v>28842</v>
      </c>
      <c r="E2261" s="3" t="s">
        <v>28924</v>
      </c>
      <c r="F2261" s="3" t="s">
        <v>28925</v>
      </c>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row>
    <row r="2262" spans="1:77" ht="18">
      <c r="A2262" s="3" t="s">
        <v>12792</v>
      </c>
      <c r="B2262" s="3" t="s">
        <v>30145</v>
      </c>
      <c r="C2262" s="3" t="s">
        <v>28923</v>
      </c>
      <c r="D2262" s="3"/>
      <c r="E2262" s="3" t="s">
        <v>30268</v>
      </c>
      <c r="F2262" s="3"/>
      <c r="G2262" s="3"/>
      <c r="H2262" s="3"/>
      <c r="I2262" s="3"/>
      <c r="J2262" s="3"/>
      <c r="K2262" s="3"/>
      <c r="L2262" s="3"/>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row>
    <row r="2263" spans="1:77" ht="18">
      <c r="A2263" s="3" t="s">
        <v>15958</v>
      </c>
      <c r="B2263" s="3" t="s">
        <v>31998</v>
      </c>
      <c r="C2263" s="3" t="s">
        <v>28923</v>
      </c>
      <c r="D2263" s="3" t="s">
        <v>32092</v>
      </c>
      <c r="E2263" s="3" t="s">
        <v>32093</v>
      </c>
      <c r="F2263" s="3" t="s">
        <v>32094</v>
      </c>
      <c r="G2263" s="3"/>
      <c r="H2263" s="3"/>
      <c r="I2263" s="3"/>
      <c r="J2263" s="3"/>
      <c r="K2263" s="3"/>
      <c r="L2263" s="3"/>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row>
    <row r="2264" spans="1:77" ht="18">
      <c r="A2264" s="3" t="s">
        <v>2957</v>
      </c>
      <c r="B2264" s="3" t="s">
        <v>36454</v>
      </c>
      <c r="C2264" s="3" t="s">
        <v>37260</v>
      </c>
      <c r="D2264" s="3"/>
      <c r="E2264" s="3" t="s">
        <v>37261</v>
      </c>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row>
    <row r="2265" spans="1:77" ht="18">
      <c r="A2265" s="3" t="s">
        <v>8400</v>
      </c>
      <c r="B2265" s="3" t="s">
        <v>26207</v>
      </c>
      <c r="C2265" s="3" t="s">
        <v>26208</v>
      </c>
      <c r="D2265" s="3" t="s">
        <v>26209</v>
      </c>
      <c r="E2265" s="3" t="s">
        <v>26210</v>
      </c>
      <c r="F2265" s="3" t="s">
        <v>26211</v>
      </c>
      <c r="G2265" s="3"/>
      <c r="H2265" s="3"/>
      <c r="I2265" s="3"/>
      <c r="J2265" s="3"/>
      <c r="K2265" s="3"/>
      <c r="L2265" s="3"/>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row>
    <row r="2266" spans="1:77" ht="18">
      <c r="A2266" s="3" t="s">
        <v>16109</v>
      </c>
      <c r="B2266" s="3" t="s">
        <v>31998</v>
      </c>
      <c r="C2266" s="3" t="s">
        <v>26208</v>
      </c>
      <c r="D2266" s="3" t="s">
        <v>32198</v>
      </c>
      <c r="E2266" s="3" t="s">
        <v>32199</v>
      </c>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row>
    <row r="2267" spans="1:77" ht="18">
      <c r="A2267" s="3" t="s">
        <v>1932</v>
      </c>
      <c r="B2267" s="3" t="s">
        <v>30270</v>
      </c>
      <c r="C2267" s="3" t="s">
        <v>31506</v>
      </c>
      <c r="D2267" s="3"/>
      <c r="E2267" s="3" t="s">
        <v>31507</v>
      </c>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row>
    <row r="2268" spans="1:77" ht="18">
      <c r="A2268" s="3" t="s">
        <v>35240</v>
      </c>
      <c r="B2268" s="3" t="s">
        <v>34858</v>
      </c>
      <c r="C2268" s="3" t="s">
        <v>31506</v>
      </c>
      <c r="D2268" s="3" t="s">
        <v>4180</v>
      </c>
      <c r="E2268" s="3" t="s">
        <v>35241</v>
      </c>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row>
    <row r="2269" spans="1:77" ht="18">
      <c r="A2269" s="3" t="s">
        <v>7929</v>
      </c>
      <c r="B2269" s="3" t="s">
        <v>25216</v>
      </c>
      <c r="C2269" s="3" t="s">
        <v>25738</v>
      </c>
      <c r="D2269" s="3"/>
      <c r="E2269" s="3" t="s">
        <v>25739</v>
      </c>
      <c r="F2269" s="3"/>
      <c r="G2269" s="3"/>
      <c r="H2269" s="3"/>
      <c r="I2269" s="3"/>
      <c r="J2269" s="3"/>
      <c r="K2269" s="3"/>
      <c r="L2269" s="3"/>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row>
    <row r="2270" spans="1:77" ht="18">
      <c r="A2270" s="3" t="s">
        <v>12364</v>
      </c>
      <c r="B2270" s="3" t="s">
        <v>29915</v>
      </c>
      <c r="C2270" s="3" t="s">
        <v>25738</v>
      </c>
      <c r="D2270" s="3" t="s">
        <v>48</v>
      </c>
      <c r="E2270" s="3" t="s">
        <v>29916</v>
      </c>
      <c r="F2270" s="3" t="s">
        <v>29917</v>
      </c>
      <c r="G2270" s="3"/>
      <c r="H2270" s="3"/>
      <c r="I2270" s="3"/>
      <c r="J2270" s="3"/>
      <c r="K2270" s="3"/>
      <c r="L2270" s="3"/>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row>
    <row r="2271" spans="1:77" ht="18">
      <c r="A2271" s="3" t="s">
        <v>34537</v>
      </c>
      <c r="B2271" s="3" t="s">
        <v>33988</v>
      </c>
      <c r="C2271" s="3" t="s">
        <v>25738</v>
      </c>
      <c r="D2271" s="3" t="s">
        <v>34538</v>
      </c>
      <c r="E2271" s="3" t="s">
        <v>34539</v>
      </c>
      <c r="F2271" s="3" t="s">
        <v>34540</v>
      </c>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row>
    <row r="2272" spans="1:77" ht="18">
      <c r="A2272" s="3" t="s">
        <v>6854</v>
      </c>
      <c r="B2272" s="3" t="s">
        <v>23435</v>
      </c>
      <c r="C2272" s="3" t="s">
        <v>24924</v>
      </c>
      <c r="D2272" s="3"/>
      <c r="E2272" s="3" t="s">
        <v>24925</v>
      </c>
      <c r="F2272" s="3"/>
      <c r="G2272" s="3"/>
      <c r="H2272" s="3"/>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row>
    <row r="2273" spans="1:77" ht="18">
      <c r="A2273" s="3" t="s">
        <v>33514</v>
      </c>
      <c r="B2273" s="3" t="s">
        <v>33461</v>
      </c>
      <c r="C2273" s="3" t="s">
        <v>24924</v>
      </c>
      <c r="D2273" s="3" t="s">
        <v>33515</v>
      </c>
      <c r="E2273" s="3" t="s">
        <v>33516</v>
      </c>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row>
    <row r="2274" spans="1:77" ht="18">
      <c r="A2274" s="3" t="s">
        <v>452</v>
      </c>
      <c r="B2274" s="3" t="s">
        <v>22548</v>
      </c>
      <c r="C2274" s="3" t="s">
        <v>22549</v>
      </c>
      <c r="D2274" s="3" t="s">
        <v>8226</v>
      </c>
      <c r="E2274" s="3" t="s">
        <v>8227</v>
      </c>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row>
    <row r="2275" spans="1:77" ht="18">
      <c r="A2275" s="3" t="s">
        <v>19795</v>
      </c>
      <c r="B2275" s="3" t="s">
        <v>36306</v>
      </c>
      <c r="C2275" s="3" t="s">
        <v>22549</v>
      </c>
      <c r="D2275" s="3"/>
      <c r="E2275" s="3" t="s">
        <v>36845</v>
      </c>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row>
    <row r="2276" spans="1:77" ht="18">
      <c r="A2276" s="3" t="s">
        <v>39484</v>
      </c>
      <c r="B2276" s="3" t="s">
        <v>38999</v>
      </c>
      <c r="C2276" s="3" t="s">
        <v>22549</v>
      </c>
      <c r="D2276" s="3" t="s">
        <v>39485</v>
      </c>
      <c r="E2276" s="3" t="s">
        <v>39486</v>
      </c>
      <c r="F2276" s="3" t="s">
        <v>39487</v>
      </c>
      <c r="G2276" s="3"/>
      <c r="H2276" s="3"/>
      <c r="I2276" s="3"/>
      <c r="J2276" s="3"/>
      <c r="K2276" s="3"/>
      <c r="L2276" s="3"/>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row>
    <row r="2277" spans="1:77" ht="18">
      <c r="A2277" s="3" t="s">
        <v>6879</v>
      </c>
      <c r="B2277" s="3" t="s">
        <v>23597</v>
      </c>
      <c r="C2277" s="3" t="s">
        <v>24948</v>
      </c>
      <c r="D2277" s="3" t="s">
        <v>38</v>
      </c>
      <c r="E2277" s="3" t="s">
        <v>24949</v>
      </c>
      <c r="F2277" s="3"/>
      <c r="G2277" s="3"/>
      <c r="H2277" s="3"/>
      <c r="I2277" s="3"/>
      <c r="J2277" s="3"/>
      <c r="K2277" s="3"/>
      <c r="L2277" s="3"/>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row>
    <row r="2278" spans="1:77" ht="18">
      <c r="A2278" s="3" t="s">
        <v>20044</v>
      </c>
      <c r="B2278" s="3" t="s">
        <v>37030</v>
      </c>
      <c r="C2278" s="3" t="s">
        <v>24948</v>
      </c>
      <c r="D2278" s="3"/>
      <c r="E2278" s="3" t="s">
        <v>37065</v>
      </c>
      <c r="F2278" s="3"/>
      <c r="G2278" s="3"/>
      <c r="H2278" s="3"/>
      <c r="I2278" s="3"/>
      <c r="J2278" s="3"/>
      <c r="K2278" s="3"/>
      <c r="L2278" s="3"/>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row>
    <row r="2279" spans="1:77" ht="18">
      <c r="A2279" s="3" t="s">
        <v>10043</v>
      </c>
      <c r="B2279" s="3" t="s">
        <v>28072</v>
      </c>
      <c r="C2279" s="3" t="s">
        <v>28150</v>
      </c>
      <c r="D2279" s="3" t="s">
        <v>270</v>
      </c>
      <c r="E2279" s="3" t="s">
        <v>28151</v>
      </c>
      <c r="F2279" s="3"/>
      <c r="G2279" s="3"/>
      <c r="H2279" s="3"/>
      <c r="I2279" s="3"/>
      <c r="J2279" s="3"/>
      <c r="K2279" s="3"/>
      <c r="L2279" s="3"/>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row>
    <row r="2280" spans="1:77" ht="18">
      <c r="A2280" s="3" t="s">
        <v>14726</v>
      </c>
      <c r="B2280" s="3" t="s">
        <v>30903</v>
      </c>
      <c r="C2280" s="3" t="s">
        <v>28150</v>
      </c>
      <c r="D2280" s="3"/>
      <c r="E2280" s="3" t="s">
        <v>31372</v>
      </c>
      <c r="F2280" s="3" t="s">
        <v>31373</v>
      </c>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row>
    <row r="2281" spans="1:77" ht="18">
      <c r="A2281" s="3" t="s">
        <v>569</v>
      </c>
      <c r="B2281" s="3" t="s">
        <v>23463</v>
      </c>
      <c r="C2281" s="3" t="s">
        <v>23464</v>
      </c>
      <c r="D2281" s="3" t="s">
        <v>38</v>
      </c>
      <c r="E2281" s="3" t="s">
        <v>23465</v>
      </c>
      <c r="F2281" s="3" t="s">
        <v>23466</v>
      </c>
      <c r="G2281" s="3"/>
      <c r="H2281" s="3"/>
      <c r="I2281" s="3"/>
      <c r="J2281" s="3"/>
      <c r="K2281" s="3"/>
      <c r="L2281" s="3"/>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row>
    <row r="2282" spans="1:77" ht="18">
      <c r="A2282" s="3" t="s">
        <v>6852</v>
      </c>
      <c r="B2282" s="3" t="s">
        <v>23435</v>
      </c>
      <c r="C2282" s="3" t="s">
        <v>24922</v>
      </c>
      <c r="D2282" s="3"/>
      <c r="E2282" s="3" t="s">
        <v>24923</v>
      </c>
      <c r="F2282" s="3"/>
      <c r="G2282" s="3"/>
      <c r="H2282" s="3"/>
      <c r="I2282" s="3"/>
      <c r="J2282" s="3"/>
      <c r="K2282" s="3"/>
      <c r="L2282" s="3"/>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row>
    <row r="2283" spans="1:77" ht="18">
      <c r="A2283" s="3" t="s">
        <v>25894</v>
      </c>
      <c r="B2283" s="3" t="s">
        <v>25827</v>
      </c>
      <c r="C2283" s="3" t="s">
        <v>24922</v>
      </c>
      <c r="D2283" s="3" t="s">
        <v>2</v>
      </c>
      <c r="E2283" s="3" t="s">
        <v>25895</v>
      </c>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row>
    <row r="2284" spans="1:77" ht="18">
      <c r="A2284" s="3" t="s">
        <v>3088</v>
      </c>
      <c r="B2284" s="3" t="s">
        <v>36454</v>
      </c>
      <c r="C2284" s="3" t="s">
        <v>24922</v>
      </c>
      <c r="D2284" s="3"/>
      <c r="E2284" s="3" t="s">
        <v>37987</v>
      </c>
      <c r="F2284" s="3"/>
      <c r="G2284" s="3"/>
      <c r="H2284" s="3"/>
      <c r="I2284" s="3"/>
      <c r="J2284" s="3"/>
      <c r="K2284" s="3"/>
      <c r="L2284" s="3"/>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row>
    <row r="2285" spans="1:77" ht="18">
      <c r="A2285" s="3" t="s">
        <v>13264</v>
      </c>
      <c r="B2285" s="3" t="s">
        <v>30405</v>
      </c>
      <c r="C2285" s="3" t="s">
        <v>30458</v>
      </c>
      <c r="D2285" s="3" t="s">
        <v>3093</v>
      </c>
      <c r="E2285" s="3" t="s">
        <v>30447</v>
      </c>
      <c r="F2285" s="3"/>
      <c r="G2285" s="3"/>
      <c r="H2285" s="3"/>
      <c r="I2285" s="3"/>
      <c r="J2285" s="3"/>
      <c r="K2285" s="3"/>
      <c r="L2285" s="3"/>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row>
    <row r="2286" spans="1:77" ht="18">
      <c r="A2286" s="3" t="s">
        <v>6850</v>
      </c>
      <c r="B2286" s="3" t="s">
        <v>23435</v>
      </c>
      <c r="C2286" s="3" t="s">
        <v>24920</v>
      </c>
      <c r="D2286" s="3"/>
      <c r="E2286" s="3" t="s">
        <v>24921</v>
      </c>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row>
    <row r="2287" spans="1:77" ht="18">
      <c r="A2287" s="3" t="s">
        <v>35056</v>
      </c>
      <c r="B2287" s="3" t="s">
        <v>34945</v>
      </c>
      <c r="C2287" s="3" t="s">
        <v>35057</v>
      </c>
      <c r="D2287" s="3"/>
      <c r="E2287" s="3" t="s">
        <v>35058</v>
      </c>
      <c r="F2287" s="3"/>
      <c r="G2287" s="3"/>
      <c r="H2287" s="3"/>
      <c r="I2287" s="3"/>
      <c r="J2287" s="3"/>
      <c r="K2287" s="3"/>
      <c r="L2287" s="3"/>
      <c r="M2287" s="3"/>
      <c r="N2287" s="3"/>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row>
    <row r="2288" spans="1:77" ht="18">
      <c r="A2288" s="3" t="s">
        <v>14659</v>
      </c>
      <c r="B2288" s="3" t="s">
        <v>30903</v>
      </c>
      <c r="C2288" s="3" t="s">
        <v>31322</v>
      </c>
      <c r="D2288" s="3"/>
      <c r="E2288" s="3" t="s">
        <v>29595</v>
      </c>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row>
    <row r="2289" spans="1:77" ht="18">
      <c r="A2289" s="3" t="s">
        <v>6846</v>
      </c>
      <c r="B2289" s="3" t="s">
        <v>23435</v>
      </c>
      <c r="C2289" s="3" t="s">
        <v>24918</v>
      </c>
      <c r="D2289" s="3"/>
      <c r="E2289" s="3" t="s">
        <v>24919</v>
      </c>
      <c r="F2289" s="3"/>
      <c r="G2289" s="3"/>
      <c r="H2289" s="3"/>
      <c r="I2289" s="3"/>
      <c r="J2289" s="3"/>
      <c r="K2289" s="3"/>
      <c r="L2289" s="3"/>
      <c r="M2289" s="3"/>
      <c r="N2289" s="3"/>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row>
    <row r="2290" spans="1:77" ht="18">
      <c r="A2290" s="3" t="s">
        <v>13628</v>
      </c>
      <c r="B2290" s="3" t="s">
        <v>30564</v>
      </c>
      <c r="C2290" s="3" t="s">
        <v>24918</v>
      </c>
      <c r="D2290" s="3"/>
      <c r="E2290" s="3" t="s">
        <v>30623</v>
      </c>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row>
    <row r="2291" spans="1:77" ht="18">
      <c r="A2291" s="3" t="s">
        <v>6842</v>
      </c>
      <c r="B2291" s="3" t="s">
        <v>23435</v>
      </c>
      <c r="C2291" s="3" t="s">
        <v>24916</v>
      </c>
      <c r="D2291" s="3"/>
      <c r="E2291" s="3" t="s">
        <v>24917</v>
      </c>
      <c r="F2291" s="3"/>
      <c r="G2291" s="3"/>
      <c r="H2291" s="3"/>
      <c r="I2291" s="3"/>
      <c r="J2291" s="3"/>
      <c r="K2291" s="3"/>
      <c r="L2291" s="3"/>
      <c r="M2291" s="3"/>
      <c r="N2291" s="3"/>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row>
    <row r="2292" spans="1:77" ht="18">
      <c r="A2292" s="3" t="s">
        <v>6837</v>
      </c>
      <c r="B2292" s="3" t="s">
        <v>23435</v>
      </c>
      <c r="C2292" s="3" t="s">
        <v>24914</v>
      </c>
      <c r="D2292" s="3"/>
      <c r="E2292" s="3" t="s">
        <v>24915</v>
      </c>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row>
    <row r="2293" spans="1:77" ht="18">
      <c r="A2293" s="3" t="s">
        <v>6835</v>
      </c>
      <c r="B2293" s="3" t="s">
        <v>23435</v>
      </c>
      <c r="C2293" s="3" t="s">
        <v>24913</v>
      </c>
      <c r="D2293" s="3"/>
      <c r="E2293" s="3" t="s">
        <v>24874</v>
      </c>
      <c r="F2293" s="3"/>
      <c r="G2293" s="3"/>
      <c r="H2293" s="3"/>
      <c r="I2293" s="3"/>
      <c r="J2293" s="3"/>
      <c r="K2293" s="3"/>
      <c r="L2293" s="3"/>
      <c r="M2293" s="3"/>
      <c r="N2293" s="3"/>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row>
    <row r="2294" spans="1:77" ht="18">
      <c r="A2294" s="3" t="s">
        <v>34485</v>
      </c>
      <c r="B2294" s="3" t="s">
        <v>33988</v>
      </c>
      <c r="C2294" s="3" t="s">
        <v>34486</v>
      </c>
      <c r="D2294" s="3" t="s">
        <v>34487</v>
      </c>
      <c r="E2294" s="3" t="s">
        <v>34488</v>
      </c>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row>
    <row r="2295" spans="1:77" ht="18">
      <c r="A2295" s="3" t="s">
        <v>26927</v>
      </c>
      <c r="B2295" s="3" t="s">
        <v>26505</v>
      </c>
      <c r="C2295" s="3" t="s">
        <v>26928</v>
      </c>
      <c r="D2295" s="3" t="s">
        <v>26929</v>
      </c>
      <c r="E2295" s="3" t="s">
        <v>26930</v>
      </c>
      <c r="F2295" s="3" t="s">
        <v>26931</v>
      </c>
      <c r="G2295" s="3" t="s">
        <v>26932</v>
      </c>
      <c r="H2295" s="3" t="s">
        <v>26933</v>
      </c>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row>
    <row r="2296" spans="1:77" ht="18">
      <c r="A2296" s="3" t="s">
        <v>13892</v>
      </c>
      <c r="B2296" s="3" t="s">
        <v>30564</v>
      </c>
      <c r="C2296" s="3" t="s">
        <v>26928</v>
      </c>
      <c r="D2296" s="3"/>
      <c r="E2296" s="3" t="s">
        <v>30776</v>
      </c>
      <c r="F2296" s="3"/>
      <c r="G2296" s="3"/>
      <c r="H2296" s="3"/>
      <c r="I2296" s="3"/>
      <c r="J2296" s="3"/>
      <c r="K2296" s="3"/>
      <c r="L2296" s="3"/>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row>
    <row r="2297" spans="1:77" ht="18">
      <c r="A2297" s="3" t="s">
        <v>33738</v>
      </c>
      <c r="B2297" s="3" t="s">
        <v>33461</v>
      </c>
      <c r="C2297" s="3" t="s">
        <v>26928</v>
      </c>
      <c r="D2297" s="3"/>
      <c r="E2297" s="3" t="s">
        <v>33739</v>
      </c>
      <c r="F2297" s="3"/>
      <c r="G2297" s="3"/>
      <c r="H2297" s="3"/>
      <c r="I2297" s="3"/>
      <c r="J2297" s="3"/>
      <c r="K2297" s="3"/>
      <c r="L2297" s="3"/>
      <c r="M2297" s="3"/>
      <c r="N2297" s="3"/>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row>
    <row r="2298" spans="1:77" ht="18">
      <c r="A2298" s="3" t="s">
        <v>18848</v>
      </c>
      <c r="B2298" s="3" t="s">
        <v>35848</v>
      </c>
      <c r="C2298" s="3" t="s">
        <v>26928</v>
      </c>
      <c r="D2298" s="3" t="s">
        <v>26929</v>
      </c>
      <c r="E2298" s="3" t="s">
        <v>36011</v>
      </c>
      <c r="F2298" s="3" t="s">
        <v>26931</v>
      </c>
      <c r="G2298" s="3" t="s">
        <v>26932</v>
      </c>
      <c r="H2298" s="3" t="s">
        <v>26933</v>
      </c>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row>
    <row r="2299" spans="1:77" ht="18">
      <c r="A2299" s="3" t="s">
        <v>15887</v>
      </c>
      <c r="B2299" s="3" t="s">
        <v>31998</v>
      </c>
      <c r="C2299" s="3" t="s">
        <v>32054</v>
      </c>
      <c r="D2299" s="3"/>
      <c r="E2299" s="3" t="s">
        <v>32055</v>
      </c>
      <c r="F2299" s="3" t="s">
        <v>32056</v>
      </c>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row>
    <row r="2300" spans="1:77" ht="18">
      <c r="A2300" s="3" t="s">
        <v>38978</v>
      </c>
      <c r="B2300" s="3" t="s">
        <v>38975</v>
      </c>
      <c r="C2300" s="3" t="s">
        <v>38979</v>
      </c>
      <c r="D2300" s="3" t="s">
        <v>2</v>
      </c>
      <c r="E2300" s="3" t="s">
        <v>38980</v>
      </c>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row>
    <row r="2301" spans="1:77" ht="18">
      <c r="A2301" s="3" t="s">
        <v>6987</v>
      </c>
      <c r="B2301" s="3" t="s">
        <v>25023</v>
      </c>
      <c r="C2301" s="3" t="s">
        <v>25024</v>
      </c>
      <c r="D2301" s="3" t="s">
        <v>270</v>
      </c>
      <c r="E2301" s="3" t="s">
        <v>25025</v>
      </c>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row>
    <row r="2302" spans="1:77" ht="18">
      <c r="A2302" s="3" t="s">
        <v>2586</v>
      </c>
      <c r="B2302" s="3" t="s">
        <v>34858</v>
      </c>
      <c r="C2302" s="3" t="s">
        <v>25024</v>
      </c>
      <c r="D2302" s="3" t="s">
        <v>60</v>
      </c>
      <c r="E2302" s="3" t="s">
        <v>35373</v>
      </c>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row>
    <row r="2303" spans="1:77" ht="18">
      <c r="A2303" s="3" t="s">
        <v>19762</v>
      </c>
      <c r="B2303" s="3" t="s">
        <v>36306</v>
      </c>
      <c r="C2303" s="3" t="s">
        <v>25024</v>
      </c>
      <c r="D2303" s="3" t="s">
        <v>36824</v>
      </c>
      <c r="E2303" s="3" t="s">
        <v>36825</v>
      </c>
      <c r="F2303" s="3" t="s">
        <v>36826</v>
      </c>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row>
    <row r="2304" spans="1:77" ht="18">
      <c r="A2304" s="3" t="s">
        <v>15217</v>
      </c>
      <c r="B2304" s="3" t="s">
        <v>31629</v>
      </c>
      <c r="C2304" s="3" t="s">
        <v>31630</v>
      </c>
      <c r="D2304" s="3"/>
      <c r="E2304" s="3" t="s">
        <v>31631</v>
      </c>
      <c r="F2304" s="3"/>
      <c r="G2304" s="3"/>
      <c r="H2304" s="3"/>
      <c r="I2304" s="3"/>
      <c r="J2304" s="3"/>
      <c r="K2304" s="3"/>
      <c r="L2304" s="3"/>
      <c r="M2304" s="3"/>
      <c r="N2304" s="3"/>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row>
    <row r="2305" spans="1:77" ht="18">
      <c r="A2305" s="3" t="s">
        <v>15395</v>
      </c>
      <c r="B2305" s="3" t="s">
        <v>31669</v>
      </c>
      <c r="C2305" s="3" t="s">
        <v>31747</v>
      </c>
      <c r="D2305" s="3"/>
      <c r="E2305" s="3" t="s">
        <v>31748</v>
      </c>
      <c r="F2305" s="3"/>
      <c r="G2305" s="3"/>
      <c r="H2305" s="3"/>
      <c r="I2305" s="3"/>
      <c r="J2305" s="3"/>
      <c r="K2305" s="3"/>
      <c r="L2305" s="3"/>
      <c r="M2305" s="3"/>
      <c r="N2305" s="3"/>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row>
    <row r="2306" spans="1:77" ht="18">
      <c r="A2306" s="3" t="s">
        <v>17933</v>
      </c>
      <c r="B2306" s="3" t="s">
        <v>35231</v>
      </c>
      <c r="C2306" s="3" t="s">
        <v>31747</v>
      </c>
      <c r="D2306" s="3" t="s">
        <v>2778</v>
      </c>
      <c r="E2306" s="3" t="s">
        <v>35285</v>
      </c>
      <c r="F2306" s="3" t="s">
        <v>35286</v>
      </c>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row>
    <row r="2307" spans="1:77" ht="18">
      <c r="A2307" s="3" t="s">
        <v>4268</v>
      </c>
      <c r="B2307" s="3" t="s">
        <v>22513</v>
      </c>
      <c r="C2307" s="3" t="s">
        <v>22833</v>
      </c>
      <c r="D2307" s="3"/>
      <c r="E2307" s="3" t="s">
        <v>22834</v>
      </c>
      <c r="F2307" s="3" t="s">
        <v>22835</v>
      </c>
      <c r="G2307" s="3"/>
      <c r="H2307" s="3"/>
      <c r="I2307" s="3"/>
      <c r="J2307" s="3"/>
      <c r="K2307" s="3"/>
      <c r="L2307" s="3"/>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row>
    <row r="2308" spans="1:77" ht="18">
      <c r="A2308" s="3" t="s">
        <v>14527</v>
      </c>
      <c r="B2308" s="3" t="s">
        <v>30903</v>
      </c>
      <c r="C2308" s="3" t="s">
        <v>31246</v>
      </c>
      <c r="D2308" s="3"/>
      <c r="E2308" s="3" t="s">
        <v>31247</v>
      </c>
      <c r="F2308" s="3"/>
      <c r="G2308" s="3"/>
      <c r="H2308" s="3"/>
      <c r="I2308" s="3"/>
      <c r="J2308" s="3"/>
      <c r="K2308" s="3"/>
      <c r="L2308" s="3"/>
      <c r="M2308" s="3"/>
      <c r="N2308" s="3"/>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row>
    <row r="2309" spans="1:77" ht="18">
      <c r="A2309" s="3" t="s">
        <v>10062</v>
      </c>
      <c r="B2309" s="3" t="s">
        <v>28075</v>
      </c>
      <c r="C2309" s="3" t="s">
        <v>28171</v>
      </c>
      <c r="D2309" s="3" t="s">
        <v>28172</v>
      </c>
      <c r="E2309" s="3" t="s">
        <v>28173</v>
      </c>
      <c r="F2309" s="3" t="s">
        <v>28174</v>
      </c>
      <c r="G2309" s="3"/>
      <c r="H2309" s="3"/>
      <c r="I2309" s="3"/>
      <c r="J2309" s="3"/>
      <c r="K2309" s="3"/>
      <c r="L2309" s="3"/>
      <c r="M2309" s="3"/>
      <c r="N2309" s="3"/>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row>
    <row r="2310" spans="1:77" ht="18">
      <c r="A2310" s="3" t="s">
        <v>17306</v>
      </c>
      <c r="B2310" s="3" t="s">
        <v>33461</v>
      </c>
      <c r="C2310" s="3" t="s">
        <v>28171</v>
      </c>
      <c r="D2310" s="3"/>
      <c r="E2310" s="3" t="s">
        <v>33496</v>
      </c>
      <c r="F2310" s="3" t="s">
        <v>33497</v>
      </c>
      <c r="G2310" s="3"/>
      <c r="H2310" s="3"/>
      <c r="I2310" s="3"/>
      <c r="J2310" s="3"/>
      <c r="K2310" s="3"/>
      <c r="L2310" s="3"/>
      <c r="M2310" s="3"/>
      <c r="N2310" s="3"/>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row>
    <row r="2311" spans="1:77" ht="18">
      <c r="A2311" s="3" t="s">
        <v>3073</v>
      </c>
      <c r="B2311" s="3" t="s">
        <v>36454</v>
      </c>
      <c r="C2311" s="3" t="s">
        <v>28171</v>
      </c>
      <c r="D2311" s="3" t="s">
        <v>28172</v>
      </c>
      <c r="E2311" s="3" t="s">
        <v>37903</v>
      </c>
      <c r="F2311" s="3" t="s">
        <v>28174</v>
      </c>
      <c r="G2311" s="3"/>
      <c r="H2311" s="3"/>
      <c r="I2311" s="3"/>
      <c r="J2311" s="3"/>
      <c r="K2311" s="3"/>
      <c r="L2311" s="3"/>
      <c r="M2311" s="3"/>
      <c r="N2311" s="3"/>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row>
    <row r="2312" spans="1:77" ht="18">
      <c r="A2312" s="3" t="s">
        <v>6833</v>
      </c>
      <c r="B2312" s="3" t="s">
        <v>23435</v>
      </c>
      <c r="C2312" s="3" t="s">
        <v>24911</v>
      </c>
      <c r="D2312" s="3"/>
      <c r="E2312" s="3" t="s">
        <v>24912</v>
      </c>
      <c r="F2312" s="3"/>
      <c r="G2312" s="3"/>
      <c r="H2312" s="3"/>
      <c r="I2312" s="3"/>
      <c r="J2312" s="3"/>
      <c r="K2312" s="3"/>
      <c r="L2312" s="3"/>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row>
    <row r="2313" spans="1:77" ht="18">
      <c r="A2313" s="3" t="s">
        <v>9234</v>
      </c>
      <c r="B2313" s="3" t="s">
        <v>26505</v>
      </c>
      <c r="C2313" s="3" t="s">
        <v>24911</v>
      </c>
      <c r="D2313" s="3" t="s">
        <v>27013</v>
      </c>
      <c r="E2313" s="3" t="s">
        <v>27014</v>
      </c>
      <c r="F2313" s="3" t="s">
        <v>27015</v>
      </c>
      <c r="G2313" s="3"/>
      <c r="H2313" s="3"/>
      <c r="I2313" s="3"/>
      <c r="J2313" s="3"/>
      <c r="K2313" s="3"/>
      <c r="L2313" s="3"/>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row>
    <row r="2314" spans="1:77" ht="18">
      <c r="A2314" s="3" t="s">
        <v>19777</v>
      </c>
      <c r="B2314" s="3" t="s">
        <v>36306</v>
      </c>
      <c r="C2314" s="3" t="s">
        <v>24911</v>
      </c>
      <c r="D2314" s="3"/>
      <c r="E2314" s="3" t="s">
        <v>36837</v>
      </c>
      <c r="F2314" s="3"/>
      <c r="G2314" s="3"/>
      <c r="H2314" s="3"/>
      <c r="I2314" s="3"/>
      <c r="J2314" s="3"/>
      <c r="K2314" s="3"/>
      <c r="L2314" s="3"/>
      <c r="M2314" s="3"/>
      <c r="N2314" s="3"/>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row>
    <row r="2315" spans="1:77" ht="18">
      <c r="A2315" s="3" t="s">
        <v>16446</v>
      </c>
      <c r="B2315" s="3" t="s">
        <v>32339</v>
      </c>
      <c r="C2315" s="3" t="s">
        <v>32439</v>
      </c>
      <c r="D2315" s="3" t="s">
        <v>3093</v>
      </c>
      <c r="E2315" s="3" t="s">
        <v>32440</v>
      </c>
      <c r="F2315" s="3"/>
      <c r="G2315" s="3"/>
      <c r="H2315" s="3"/>
      <c r="I2315" s="3"/>
      <c r="J2315" s="3"/>
      <c r="K2315" s="3"/>
      <c r="L2315" s="3"/>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row>
    <row r="2316" spans="1:77" ht="18">
      <c r="A2316" s="3" t="s">
        <v>19757</v>
      </c>
      <c r="B2316" s="3" t="s">
        <v>36306</v>
      </c>
      <c r="C2316" s="3" t="s">
        <v>32439</v>
      </c>
      <c r="D2316" s="3" t="s">
        <v>3093</v>
      </c>
      <c r="E2316" s="3" t="s">
        <v>36817</v>
      </c>
      <c r="F2316" s="3"/>
      <c r="G2316" s="3"/>
      <c r="H2316" s="3"/>
      <c r="I2316" s="3"/>
      <c r="J2316" s="3"/>
      <c r="K2316" s="3"/>
      <c r="L2316" s="3"/>
      <c r="M2316" s="3"/>
      <c r="N2316" s="3"/>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row>
    <row r="2317" spans="1:77" ht="18">
      <c r="A2317" s="3" t="s">
        <v>6828</v>
      </c>
      <c r="B2317" s="3" t="s">
        <v>23435</v>
      </c>
      <c r="C2317" s="3" t="s">
        <v>24909</v>
      </c>
      <c r="D2317" s="3"/>
      <c r="E2317" s="3" t="s">
        <v>24910</v>
      </c>
      <c r="F2317" s="3"/>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row>
    <row r="2318" spans="1:77" ht="18">
      <c r="A2318" s="3" t="s">
        <v>13819</v>
      </c>
      <c r="B2318" s="3" t="s">
        <v>30564</v>
      </c>
      <c r="C2318" s="3" t="s">
        <v>24909</v>
      </c>
      <c r="D2318" s="3"/>
      <c r="E2318" s="3" t="s">
        <v>30730</v>
      </c>
      <c r="F2318" s="3"/>
      <c r="G2318" s="3"/>
      <c r="H2318" s="3"/>
      <c r="I2318" s="3"/>
      <c r="J2318" s="3"/>
      <c r="K2318" s="3"/>
      <c r="L2318" s="3"/>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row>
    <row r="2319" spans="1:77" ht="18">
      <c r="A2319" s="3" t="s">
        <v>16121</v>
      </c>
      <c r="B2319" s="3" t="s">
        <v>31998</v>
      </c>
      <c r="C2319" s="3" t="s">
        <v>24909</v>
      </c>
      <c r="D2319" s="3"/>
      <c r="E2319" s="3" t="s">
        <v>32207</v>
      </c>
      <c r="F2319" s="3"/>
      <c r="G2319" s="3"/>
      <c r="H2319" s="3"/>
      <c r="I2319" s="3"/>
      <c r="J2319" s="3"/>
      <c r="K2319" s="3"/>
      <c r="L2319" s="3"/>
      <c r="M2319" s="3"/>
      <c r="N2319" s="3"/>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row>
    <row r="2320" spans="1:77" ht="18">
      <c r="A2320" s="3" t="s">
        <v>33465</v>
      </c>
      <c r="B2320" s="3" t="s">
        <v>33461</v>
      </c>
      <c r="C2320" s="3" t="s">
        <v>24909</v>
      </c>
      <c r="D2320" s="3"/>
      <c r="E2320" s="3" t="s">
        <v>33466</v>
      </c>
      <c r="F2320" s="3" t="s">
        <v>33467</v>
      </c>
      <c r="G2320" s="3"/>
      <c r="H2320" s="3"/>
      <c r="I2320" s="3"/>
      <c r="J2320" s="3"/>
      <c r="K2320" s="3"/>
      <c r="L2320" s="3"/>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row>
    <row r="2321" spans="1:77" ht="18">
      <c r="A2321" s="3" t="s">
        <v>35767</v>
      </c>
      <c r="B2321" s="3" t="s">
        <v>35768</v>
      </c>
      <c r="C2321" s="3" t="s">
        <v>24909</v>
      </c>
      <c r="D2321" s="3" t="s">
        <v>35769</v>
      </c>
      <c r="E2321" s="3" t="s">
        <v>35770</v>
      </c>
      <c r="F2321" s="3"/>
      <c r="G2321" s="3"/>
      <c r="H2321" s="3"/>
      <c r="I2321" s="3"/>
      <c r="J2321" s="3"/>
      <c r="K2321" s="3"/>
      <c r="L2321" s="3"/>
      <c r="M2321" s="3"/>
      <c r="N2321" s="3"/>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row>
    <row r="2322" spans="1:77" ht="18">
      <c r="A2322" s="3" t="s">
        <v>6826</v>
      </c>
      <c r="B2322" s="3" t="s">
        <v>23435</v>
      </c>
      <c r="C2322" s="3" t="s">
        <v>24908</v>
      </c>
      <c r="D2322" s="3"/>
      <c r="E2322" s="3" t="s">
        <v>24890</v>
      </c>
      <c r="F2322" s="3"/>
      <c r="G2322" s="3"/>
      <c r="H2322" s="3"/>
      <c r="I2322" s="3"/>
      <c r="J2322" s="3"/>
      <c r="K2322" s="3"/>
      <c r="L2322" s="3"/>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row>
    <row r="2323" spans="1:77" ht="18">
      <c r="A2323" s="3" t="s">
        <v>25364</v>
      </c>
      <c r="B2323" s="3" t="s">
        <v>25216</v>
      </c>
      <c r="C2323" s="3" t="s">
        <v>25365</v>
      </c>
      <c r="D2323" s="3"/>
      <c r="E2323" s="3" t="s">
        <v>25366</v>
      </c>
      <c r="F2323" s="3"/>
      <c r="G2323" s="3"/>
      <c r="H2323" s="3"/>
      <c r="I2323" s="3"/>
      <c r="J2323" s="3"/>
      <c r="K2323" s="3"/>
      <c r="L2323" s="3"/>
      <c r="M2323" s="3"/>
      <c r="N2323" s="3"/>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row>
    <row r="2324" spans="1:77" ht="18">
      <c r="A2324" s="3" t="s">
        <v>10575</v>
      </c>
      <c r="B2324" s="3" t="s">
        <v>28622</v>
      </c>
      <c r="C2324" s="3" t="s">
        <v>28737</v>
      </c>
      <c r="D2324" s="3"/>
      <c r="E2324" s="3" t="s">
        <v>28738</v>
      </c>
      <c r="F2324" s="3"/>
      <c r="G2324" s="3"/>
      <c r="H2324" s="3"/>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row>
    <row r="2325" spans="1:77" ht="18">
      <c r="A2325" s="3" t="s">
        <v>6819</v>
      </c>
      <c r="B2325" s="3" t="s">
        <v>23435</v>
      </c>
      <c r="C2325" s="3" t="s">
        <v>24904</v>
      </c>
      <c r="D2325" s="3"/>
      <c r="E2325" s="3" t="s">
        <v>24905</v>
      </c>
      <c r="F2325" s="3"/>
      <c r="G2325" s="3"/>
      <c r="H2325" s="3"/>
      <c r="I2325" s="3"/>
      <c r="J2325" s="3"/>
      <c r="K2325" s="3"/>
      <c r="L2325" s="3"/>
      <c r="M2325" s="3"/>
      <c r="N2325" s="3"/>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row>
    <row r="2326" spans="1:77" ht="18">
      <c r="A2326" s="3" t="s">
        <v>19774</v>
      </c>
      <c r="B2326" s="3" t="s">
        <v>36306</v>
      </c>
      <c r="C2326" s="3" t="s">
        <v>36834</v>
      </c>
      <c r="D2326" s="3"/>
      <c r="E2326" s="3" t="s">
        <v>36835</v>
      </c>
      <c r="F2326" s="3"/>
      <c r="G2326" s="3"/>
      <c r="H2326" s="3"/>
      <c r="I2326" s="3"/>
      <c r="J2326" s="3"/>
      <c r="K2326" s="3"/>
      <c r="L2326" s="3"/>
      <c r="M2326" s="3"/>
      <c r="N2326" s="3"/>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row>
    <row r="2327" spans="1:77" ht="18">
      <c r="A2327" s="3" t="s">
        <v>16085</v>
      </c>
      <c r="B2327" s="3" t="s">
        <v>31998</v>
      </c>
      <c r="C2327" s="3" t="s">
        <v>32179</v>
      </c>
      <c r="D2327" s="3"/>
      <c r="E2327" s="3" t="s">
        <v>32180</v>
      </c>
      <c r="F2327" s="3"/>
      <c r="G2327" s="3"/>
      <c r="H2327" s="3"/>
      <c r="I2327" s="3"/>
      <c r="J2327" s="3"/>
      <c r="K2327" s="3"/>
      <c r="L2327" s="3"/>
      <c r="M2327" s="3"/>
      <c r="N2327" s="3"/>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row>
    <row r="2328" spans="1:77" ht="18">
      <c r="A2328" s="3" t="s">
        <v>34944</v>
      </c>
      <c r="B2328" s="3" t="s">
        <v>34945</v>
      </c>
      <c r="C2328" s="3" t="s">
        <v>34946</v>
      </c>
      <c r="D2328" s="3"/>
      <c r="E2328" s="3" t="s">
        <v>34947</v>
      </c>
      <c r="F2328" s="3"/>
      <c r="G2328" s="3"/>
      <c r="H2328" s="3"/>
      <c r="I2328" s="3"/>
      <c r="J2328" s="3"/>
      <c r="K2328" s="3"/>
      <c r="L2328" s="3"/>
      <c r="M2328" s="3"/>
      <c r="N2328" s="3"/>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row>
    <row r="2329" spans="1:77" ht="18">
      <c r="A2329" s="3" t="s">
        <v>9355</v>
      </c>
      <c r="B2329" s="3" t="s">
        <v>26505</v>
      </c>
      <c r="C2329" s="3" t="s">
        <v>27121</v>
      </c>
      <c r="D2329" s="3"/>
      <c r="E2329" s="3" t="s">
        <v>27122</v>
      </c>
      <c r="F2329" s="3"/>
      <c r="G2329" s="3"/>
      <c r="H2329" s="3"/>
      <c r="I2329" s="3"/>
      <c r="J2329" s="3"/>
      <c r="K2329" s="3"/>
      <c r="L2329" s="3"/>
      <c r="M2329" s="3"/>
      <c r="N2329" s="3"/>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row>
    <row r="2330" spans="1:77" ht="18">
      <c r="A2330" s="3" t="s">
        <v>15813</v>
      </c>
      <c r="B2330" s="3" t="s">
        <v>31873</v>
      </c>
      <c r="C2330" s="3" t="s">
        <v>27121</v>
      </c>
      <c r="D2330" s="3" t="s">
        <v>31875</v>
      </c>
      <c r="E2330" s="3" t="s">
        <v>31992</v>
      </c>
      <c r="F2330" s="3"/>
      <c r="G2330" s="3"/>
      <c r="H2330" s="3"/>
      <c r="I2330" s="3"/>
      <c r="J2330" s="3"/>
      <c r="K2330" s="3"/>
      <c r="L2330" s="3"/>
      <c r="M2330" s="3"/>
      <c r="N2330" s="3"/>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row>
    <row r="2331" spans="1:77" ht="18">
      <c r="A2331" s="3" t="s">
        <v>34994</v>
      </c>
      <c r="B2331" s="3" t="s">
        <v>34945</v>
      </c>
      <c r="C2331" s="3" t="s">
        <v>34995</v>
      </c>
      <c r="D2331" s="3"/>
      <c r="E2331" s="3" t="s">
        <v>34996</v>
      </c>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row>
    <row r="2332" spans="1:77" ht="18">
      <c r="A2332" s="3" t="s">
        <v>15744</v>
      </c>
      <c r="B2332" s="3" t="s">
        <v>31873</v>
      </c>
      <c r="C2332" s="3" t="s">
        <v>31947</v>
      </c>
      <c r="D2332" s="3"/>
      <c r="E2332" s="3" t="s">
        <v>31948</v>
      </c>
      <c r="F2332" s="3"/>
      <c r="G2332" s="3"/>
      <c r="H2332" s="3"/>
      <c r="I2332" s="3"/>
      <c r="J2332" s="3"/>
      <c r="K2332" s="3"/>
      <c r="L2332" s="3"/>
      <c r="M2332" s="3"/>
      <c r="N2332" s="3"/>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row>
    <row r="2333" spans="1:77" ht="18">
      <c r="A2333" s="3" t="s">
        <v>13791</v>
      </c>
      <c r="B2333" s="3" t="s">
        <v>30564</v>
      </c>
      <c r="C2333" s="3" t="s">
        <v>30711</v>
      </c>
      <c r="D2333" s="3"/>
      <c r="E2333" s="3" t="s">
        <v>30712</v>
      </c>
      <c r="F2333" s="3"/>
      <c r="G2333" s="3"/>
      <c r="H2333" s="3"/>
      <c r="I2333" s="3"/>
      <c r="J2333" s="3"/>
      <c r="K2333" s="3"/>
      <c r="L2333" s="3"/>
      <c r="M2333" s="3"/>
      <c r="N2333" s="3"/>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row>
    <row r="2334" spans="1:77" ht="18">
      <c r="A2334" s="3" t="s">
        <v>12958</v>
      </c>
      <c r="B2334" s="3" t="s">
        <v>30145</v>
      </c>
      <c r="C2334" s="3" t="s">
        <v>30364</v>
      </c>
      <c r="D2334" s="3"/>
      <c r="E2334" s="3" t="s">
        <v>30365</v>
      </c>
      <c r="F2334" s="3"/>
      <c r="G2334" s="3"/>
      <c r="H2334" s="3"/>
      <c r="I2334" s="3"/>
      <c r="J2334" s="3"/>
      <c r="K2334" s="3"/>
      <c r="L2334" s="3"/>
      <c r="M2334" s="3"/>
      <c r="N2334" s="3"/>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row>
    <row r="2335" spans="1:77" ht="18">
      <c r="A2335" s="3" t="s">
        <v>14456</v>
      </c>
      <c r="B2335" s="3" t="s">
        <v>30903</v>
      </c>
      <c r="C2335" s="3" t="s">
        <v>31198</v>
      </c>
      <c r="D2335" s="3" t="s">
        <v>2119</v>
      </c>
      <c r="E2335" s="3" t="s">
        <v>31199</v>
      </c>
      <c r="F2335" s="3" t="s">
        <v>31200</v>
      </c>
      <c r="G2335" s="3"/>
      <c r="H2335" s="3"/>
      <c r="I2335" s="3"/>
      <c r="J2335" s="3"/>
      <c r="K2335" s="3"/>
      <c r="L2335" s="3"/>
      <c r="M2335" s="3"/>
      <c r="N2335" s="3"/>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row>
    <row r="2336" spans="1:77" ht="18">
      <c r="A2336" s="3" t="s">
        <v>10292</v>
      </c>
      <c r="B2336" s="3" t="s">
        <v>28075</v>
      </c>
      <c r="C2336" s="3" t="s">
        <v>28362</v>
      </c>
      <c r="D2336" s="3"/>
      <c r="E2336" s="3" t="s">
        <v>28363</v>
      </c>
      <c r="F2336" s="3" t="s">
        <v>28364</v>
      </c>
      <c r="G2336" s="3"/>
      <c r="H2336" s="3"/>
      <c r="I2336" s="3"/>
      <c r="J2336" s="3"/>
      <c r="K2336" s="3"/>
      <c r="L2336" s="3"/>
      <c r="M2336" s="3"/>
      <c r="N2336" s="3"/>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row>
    <row r="2337" spans="1:77" ht="18">
      <c r="A2337" s="3" t="s">
        <v>19187</v>
      </c>
      <c r="B2337" s="3" t="s">
        <v>35848</v>
      </c>
      <c r="C2337" s="3" t="s">
        <v>28362</v>
      </c>
      <c r="D2337" s="3"/>
      <c r="E2337" s="3" t="s">
        <v>36293</v>
      </c>
      <c r="F2337" s="3"/>
      <c r="G2337" s="3"/>
      <c r="H2337" s="3"/>
      <c r="I2337" s="3"/>
      <c r="J2337" s="3"/>
      <c r="K2337" s="3"/>
      <c r="L2337" s="3"/>
      <c r="M2337" s="3"/>
      <c r="N2337" s="3"/>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row>
    <row r="2338" spans="1:77" ht="18">
      <c r="A2338" s="3" t="s">
        <v>10525</v>
      </c>
      <c r="B2338" s="3" t="s">
        <v>28622</v>
      </c>
      <c r="C2338" s="3" t="s">
        <v>28638</v>
      </c>
      <c r="D2338" s="3"/>
      <c r="E2338" s="3" t="s">
        <v>28639</v>
      </c>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row>
    <row r="2339" spans="1:77" ht="18">
      <c r="A2339" s="3" t="s">
        <v>32920</v>
      </c>
      <c r="B2339" s="3" t="s">
        <v>32802</v>
      </c>
      <c r="C2339" s="3" t="s">
        <v>28638</v>
      </c>
      <c r="D2339" s="3" t="s">
        <v>270</v>
      </c>
      <c r="E2339" s="3" t="s">
        <v>32921</v>
      </c>
      <c r="F2339" s="3" t="s">
        <v>32922</v>
      </c>
      <c r="G2339" s="3"/>
      <c r="H2339" s="3"/>
      <c r="I2339" s="3"/>
      <c r="J2339" s="3"/>
      <c r="K2339" s="3"/>
      <c r="L2339" s="3"/>
      <c r="M2339" s="3"/>
      <c r="N2339" s="3"/>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row>
    <row r="2340" spans="1:77" ht="18">
      <c r="A2340" s="3" t="s">
        <v>6823</v>
      </c>
      <c r="B2340" s="3" t="s">
        <v>23435</v>
      </c>
      <c r="C2340" s="3" t="s">
        <v>24906</v>
      </c>
      <c r="D2340" s="3"/>
      <c r="E2340" s="3" t="s">
        <v>24907</v>
      </c>
      <c r="F2340" s="3"/>
      <c r="G2340" s="3"/>
      <c r="H2340" s="3"/>
      <c r="I2340" s="3"/>
      <c r="J2340" s="3"/>
      <c r="K2340" s="3"/>
      <c r="L2340" s="3"/>
      <c r="M2340" s="3"/>
      <c r="N2340" s="3"/>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row>
    <row r="2341" spans="1:77" ht="18">
      <c r="A2341" s="3" t="s">
        <v>25444</v>
      </c>
      <c r="B2341" s="3" t="s">
        <v>25216</v>
      </c>
      <c r="C2341" s="3" t="s">
        <v>24906</v>
      </c>
      <c r="D2341" s="3" t="s">
        <v>319</v>
      </c>
      <c r="E2341" s="3" t="s">
        <v>25445</v>
      </c>
      <c r="F2341" s="3"/>
      <c r="G2341" s="3"/>
      <c r="H2341" s="3"/>
      <c r="I2341" s="3"/>
      <c r="J2341" s="3"/>
      <c r="K2341" s="3"/>
      <c r="L2341" s="3"/>
      <c r="M2341" s="3"/>
      <c r="N2341" s="3"/>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row>
    <row r="2342" spans="1:77" ht="18">
      <c r="A2342" s="3" t="s">
        <v>32174</v>
      </c>
      <c r="B2342" s="3" t="s">
        <v>31998</v>
      </c>
      <c r="C2342" s="3" t="s">
        <v>32175</v>
      </c>
      <c r="D2342" s="3" t="s">
        <v>2072</v>
      </c>
      <c r="E2342" s="3" t="s">
        <v>32176</v>
      </c>
      <c r="F2342" s="3" t="s">
        <v>32177</v>
      </c>
      <c r="G2342" s="3"/>
      <c r="H2342" s="3"/>
      <c r="I2342" s="3"/>
      <c r="J2342" s="3"/>
      <c r="K2342" s="3"/>
      <c r="L2342" s="3"/>
      <c r="M2342" s="3"/>
      <c r="N2342" s="3"/>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row>
    <row r="2343" spans="1:77" ht="18">
      <c r="A2343" s="3" t="s">
        <v>19055</v>
      </c>
      <c r="B2343" s="3" t="s">
        <v>35848</v>
      </c>
      <c r="C2343" s="3" t="s">
        <v>32175</v>
      </c>
      <c r="D2343" s="3"/>
      <c r="E2343" s="3" t="s">
        <v>36184</v>
      </c>
      <c r="F2343" s="3"/>
      <c r="G2343" s="3"/>
      <c r="H2343" s="3"/>
      <c r="I2343" s="3"/>
      <c r="J2343" s="3"/>
      <c r="K2343" s="3"/>
      <c r="L2343" s="3"/>
      <c r="M2343" s="3"/>
      <c r="N2343" s="3"/>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row>
    <row r="2344" spans="1:77" ht="18">
      <c r="A2344" s="3" t="s">
        <v>17038</v>
      </c>
      <c r="B2344" s="3" t="s">
        <v>32802</v>
      </c>
      <c r="C2344" s="3" t="s">
        <v>32897</v>
      </c>
      <c r="D2344" s="3"/>
      <c r="E2344" s="3" t="s">
        <v>32898</v>
      </c>
      <c r="F2344" s="3"/>
      <c r="G2344" s="3"/>
      <c r="H2344" s="3"/>
      <c r="I2344" s="3"/>
      <c r="J2344" s="3"/>
      <c r="K2344" s="3"/>
      <c r="L2344" s="3"/>
      <c r="M2344" s="3"/>
      <c r="N2344" s="3"/>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row>
    <row r="2345" spans="1:77" ht="18">
      <c r="A2345" s="3" t="s">
        <v>8685</v>
      </c>
      <c r="B2345" s="3" t="s">
        <v>26505</v>
      </c>
      <c r="C2345" s="3" t="s">
        <v>26508</v>
      </c>
      <c r="D2345" s="3"/>
      <c r="E2345" s="3" t="s">
        <v>26509</v>
      </c>
      <c r="F2345" s="3" t="s">
        <v>26510</v>
      </c>
      <c r="G2345" s="3"/>
      <c r="H2345" s="3"/>
      <c r="I2345" s="3"/>
      <c r="J2345" s="3"/>
      <c r="K2345" s="3"/>
      <c r="L2345" s="3"/>
      <c r="M2345" s="3"/>
      <c r="N2345" s="3"/>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row>
    <row r="2346" spans="1:77" ht="18">
      <c r="A2346" s="3" t="s">
        <v>10084</v>
      </c>
      <c r="B2346" s="3" t="s">
        <v>28075</v>
      </c>
      <c r="C2346" s="3" t="s">
        <v>26508</v>
      </c>
      <c r="D2346" s="3" t="s">
        <v>319</v>
      </c>
      <c r="E2346" s="3" t="s">
        <v>28197</v>
      </c>
      <c r="F2346" s="3"/>
      <c r="G2346" s="3"/>
      <c r="H2346" s="3"/>
      <c r="I2346" s="3"/>
      <c r="J2346" s="3"/>
      <c r="K2346" s="3"/>
      <c r="L2346" s="3"/>
      <c r="M2346" s="3"/>
      <c r="N2346" s="3"/>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row>
    <row r="2347" spans="1:77" ht="18">
      <c r="A2347" s="3" t="s">
        <v>31058</v>
      </c>
      <c r="B2347" s="3" t="s">
        <v>30438</v>
      </c>
      <c r="C2347" s="3" t="s">
        <v>26508</v>
      </c>
      <c r="D2347" s="3" t="s">
        <v>270</v>
      </c>
      <c r="E2347" s="3" t="s">
        <v>31059</v>
      </c>
      <c r="F2347" s="3" t="s">
        <v>31060</v>
      </c>
      <c r="G2347" s="3"/>
      <c r="H2347" s="3"/>
      <c r="I2347" s="3"/>
      <c r="J2347" s="3"/>
      <c r="K2347" s="3"/>
      <c r="L2347" s="3"/>
      <c r="M2347" s="3"/>
      <c r="N2347" s="3"/>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row>
    <row r="2348" spans="1:77" ht="18">
      <c r="A2348" s="3" t="s">
        <v>6813</v>
      </c>
      <c r="B2348" s="3" t="s">
        <v>23435</v>
      </c>
      <c r="C2348" s="3" t="s">
        <v>24899</v>
      </c>
      <c r="D2348" s="3"/>
      <c r="E2348" s="3" t="s">
        <v>24900</v>
      </c>
      <c r="F2348" s="3"/>
      <c r="G2348" s="3"/>
      <c r="H2348" s="3"/>
      <c r="I2348" s="3"/>
      <c r="J2348" s="3"/>
      <c r="K2348" s="3"/>
      <c r="L2348" s="3"/>
      <c r="M2348" s="3"/>
      <c r="N2348" s="3"/>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row>
    <row r="2349" spans="1:77" ht="18">
      <c r="A2349" s="3" t="s">
        <v>25783</v>
      </c>
      <c r="B2349" s="3" t="s">
        <v>25216</v>
      </c>
      <c r="C2349" s="3" t="s">
        <v>24899</v>
      </c>
      <c r="D2349" s="3"/>
      <c r="E2349" s="3" t="s">
        <v>25784</v>
      </c>
      <c r="F2349" s="3"/>
      <c r="G2349" s="3"/>
      <c r="H2349" s="3"/>
      <c r="I2349" s="3"/>
      <c r="J2349" s="3"/>
      <c r="K2349" s="3"/>
      <c r="L2349" s="3"/>
      <c r="M2349" s="3"/>
      <c r="N2349" s="3"/>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row>
    <row r="2350" spans="1:77" ht="18">
      <c r="A2350" s="3" t="s">
        <v>28808</v>
      </c>
      <c r="B2350" s="3" t="s">
        <v>28622</v>
      </c>
      <c r="C2350" s="3" t="s">
        <v>24899</v>
      </c>
      <c r="D2350" s="3" t="s">
        <v>25582</v>
      </c>
      <c r="E2350" s="3" t="s">
        <v>28809</v>
      </c>
      <c r="F2350" s="3" t="s">
        <v>28810</v>
      </c>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row>
    <row r="2351" spans="1:77" ht="18">
      <c r="A2351" s="3" t="s">
        <v>12319</v>
      </c>
      <c r="B2351" s="3" t="s">
        <v>29397</v>
      </c>
      <c r="C2351" s="3" t="s">
        <v>24899</v>
      </c>
      <c r="D2351" s="3" t="s">
        <v>48</v>
      </c>
      <c r="E2351" s="3" t="s">
        <v>29880</v>
      </c>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row>
    <row r="2352" spans="1:77" ht="18">
      <c r="A2352" s="3" t="s">
        <v>9113</v>
      </c>
      <c r="B2352" s="3" t="s">
        <v>26505</v>
      </c>
      <c r="C2352" s="3" t="s">
        <v>26889</v>
      </c>
      <c r="D2352" s="3" t="s">
        <v>26890</v>
      </c>
      <c r="E2352" s="3" t="s">
        <v>26891</v>
      </c>
      <c r="F2352" s="3" t="s">
        <v>26892</v>
      </c>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row>
    <row r="2353" spans="1:77" ht="18">
      <c r="A2353" s="3" t="s">
        <v>18808</v>
      </c>
      <c r="B2353" s="3" t="s">
        <v>35848</v>
      </c>
      <c r="C2353" s="3" t="s">
        <v>35980</v>
      </c>
      <c r="D2353" s="3"/>
      <c r="E2353" s="3" t="s">
        <v>35981</v>
      </c>
      <c r="F2353" s="3" t="s">
        <v>35982</v>
      </c>
      <c r="G2353" s="3"/>
      <c r="H2353" s="3" t="s">
        <v>35983</v>
      </c>
      <c r="I2353" s="3" t="s">
        <v>35984</v>
      </c>
      <c r="J2353" s="3"/>
      <c r="K2353" s="3" t="s">
        <v>35985</v>
      </c>
      <c r="L2353" s="3" t="s">
        <v>35986</v>
      </c>
      <c r="M2353" s="3" t="s">
        <v>35987</v>
      </c>
      <c r="N2353" s="3" t="s">
        <v>35988</v>
      </c>
      <c r="O2353" s="3" t="s">
        <v>35989</v>
      </c>
      <c r="P2353" s="3" t="s">
        <v>35990</v>
      </c>
      <c r="Q2353" s="3">
        <v>790679</v>
      </c>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row>
    <row r="2354" spans="1:77" ht="18">
      <c r="A2354" s="3" t="s">
        <v>4373</v>
      </c>
      <c r="B2354" s="3" t="s">
        <v>22908</v>
      </c>
      <c r="C2354" s="3" t="s">
        <v>22909</v>
      </c>
      <c r="D2354" s="3"/>
      <c r="E2354" s="3" t="s">
        <v>22910</v>
      </c>
      <c r="F2354" s="3"/>
      <c r="G2354" s="3"/>
      <c r="H2354" s="3"/>
      <c r="I2354" s="3"/>
      <c r="J2354" s="3"/>
      <c r="K2354" s="3"/>
      <c r="L2354" s="3"/>
      <c r="M2354" s="3"/>
      <c r="N2354" s="3"/>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row>
    <row r="2355" spans="1:77" ht="18">
      <c r="A2355" s="3" t="s">
        <v>16320</v>
      </c>
      <c r="B2355" s="3" t="s">
        <v>32351</v>
      </c>
      <c r="C2355" s="3" t="s">
        <v>22909</v>
      </c>
      <c r="D2355" s="3" t="s">
        <v>219</v>
      </c>
      <c r="E2355" s="3" t="s">
        <v>32352</v>
      </c>
      <c r="F2355" s="3" t="s">
        <v>32353</v>
      </c>
      <c r="G2355" s="3"/>
      <c r="H2355" s="3"/>
      <c r="I2355" s="3"/>
      <c r="J2355" s="3"/>
      <c r="K2355" s="3"/>
      <c r="L2355" s="3"/>
      <c r="M2355" s="3"/>
      <c r="N2355" s="3"/>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row>
    <row r="2356" spans="1:77" ht="18">
      <c r="A2356" s="3" t="s">
        <v>6815</v>
      </c>
      <c r="B2356" s="3" t="s">
        <v>23435</v>
      </c>
      <c r="C2356" s="3" t="s">
        <v>24901</v>
      </c>
      <c r="D2356" s="3" t="s">
        <v>22</v>
      </c>
      <c r="E2356" s="3" t="s">
        <v>24902</v>
      </c>
      <c r="F2356" s="3" t="s">
        <v>24903</v>
      </c>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row>
    <row r="2357" spans="1:77" ht="18">
      <c r="A2357" s="3" t="s">
        <v>2400</v>
      </c>
      <c r="B2357" s="3" t="s">
        <v>33310</v>
      </c>
      <c r="C2357" s="3" t="s">
        <v>24901</v>
      </c>
      <c r="D2357" s="3" t="s">
        <v>22</v>
      </c>
      <c r="E2357" s="3" t="s">
        <v>34016</v>
      </c>
      <c r="F2357" s="3" t="s">
        <v>34017</v>
      </c>
      <c r="G2357" s="3" t="s">
        <v>1885</v>
      </c>
      <c r="H2357" s="3" t="s">
        <v>34018</v>
      </c>
      <c r="I2357" s="3" t="s">
        <v>34019</v>
      </c>
      <c r="J2357" s="3" t="s">
        <v>34020</v>
      </c>
      <c r="K2357" s="3" t="s">
        <v>34021</v>
      </c>
      <c r="L2357" s="3"/>
      <c r="M2357" s="3"/>
      <c r="N2357" s="3"/>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row>
    <row r="2358" spans="1:77" ht="18">
      <c r="A2358" s="3" t="s">
        <v>4200</v>
      </c>
      <c r="B2358" s="3" t="s">
        <v>22513</v>
      </c>
      <c r="C2358" s="3" t="s">
        <v>22753</v>
      </c>
      <c r="D2358" s="3" t="s">
        <v>11616</v>
      </c>
      <c r="E2358" s="3" t="s">
        <v>22754</v>
      </c>
      <c r="F2358" s="3" t="s">
        <v>22755</v>
      </c>
      <c r="G2358" s="3"/>
      <c r="H2358" s="3"/>
      <c r="I2358" s="3"/>
      <c r="J2358" s="3"/>
      <c r="K2358" s="3"/>
      <c r="L2358" s="3"/>
      <c r="M2358" s="3"/>
      <c r="N2358" s="3"/>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row>
    <row r="2359" spans="1:77" ht="18">
      <c r="A2359" s="3" t="s">
        <v>4226</v>
      </c>
      <c r="B2359" s="3" t="s">
        <v>22513</v>
      </c>
      <c r="C2359" s="3" t="s">
        <v>22753</v>
      </c>
      <c r="D2359" s="3"/>
      <c r="E2359" s="3" t="s">
        <v>22788</v>
      </c>
      <c r="F2359" s="3"/>
      <c r="G2359" s="3"/>
      <c r="H2359" s="3"/>
      <c r="I2359" s="3"/>
      <c r="J2359" s="3"/>
      <c r="K2359" s="3"/>
      <c r="L2359" s="3"/>
      <c r="M2359" s="3"/>
      <c r="N2359" s="3"/>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row>
    <row r="2360" spans="1:77" ht="18">
      <c r="A2360" s="3" t="s">
        <v>26940</v>
      </c>
      <c r="B2360" s="3" t="s">
        <v>26505</v>
      </c>
      <c r="C2360" s="3" t="s">
        <v>22753</v>
      </c>
      <c r="D2360" s="3" t="s">
        <v>1458</v>
      </c>
      <c r="E2360" s="3" t="s">
        <v>26941</v>
      </c>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row>
    <row r="2361" spans="1:77" ht="18">
      <c r="A2361" s="3" t="s">
        <v>32541</v>
      </c>
      <c r="B2361" s="3" t="s">
        <v>32339</v>
      </c>
      <c r="C2361" s="3" t="s">
        <v>22753</v>
      </c>
      <c r="D2361" s="3"/>
      <c r="E2361" s="3" t="s">
        <v>32542</v>
      </c>
      <c r="F2361" s="3"/>
      <c r="G2361" s="3"/>
      <c r="H2361" s="3"/>
      <c r="I2361" s="3"/>
      <c r="J2361" s="3"/>
      <c r="K2361" s="3"/>
      <c r="L2361" s="3"/>
      <c r="M2361" s="3"/>
      <c r="N2361" s="3"/>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row>
    <row r="2362" spans="1:77" ht="18">
      <c r="A2362" s="3" t="s">
        <v>25234</v>
      </c>
      <c r="B2362" s="3" t="s">
        <v>25216</v>
      </c>
      <c r="C2362" s="3" t="s">
        <v>25235</v>
      </c>
      <c r="D2362" s="3"/>
      <c r="E2362" s="3" t="s">
        <v>25236</v>
      </c>
      <c r="F2362" s="3"/>
      <c r="G2362" s="3"/>
      <c r="H2362" s="3"/>
      <c r="I2362" s="3"/>
      <c r="J2362" s="3"/>
      <c r="K2362" s="3"/>
      <c r="L2362" s="3"/>
      <c r="M2362" s="3"/>
      <c r="N2362" s="3"/>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row>
    <row r="2363" spans="1:77" ht="18">
      <c r="A2363" s="3" t="s">
        <v>11203</v>
      </c>
      <c r="B2363" s="3" t="s">
        <v>28622</v>
      </c>
      <c r="C2363" s="3" t="s">
        <v>25235</v>
      </c>
      <c r="D2363" s="3" t="s">
        <v>29174</v>
      </c>
      <c r="E2363" s="3" t="s">
        <v>29175</v>
      </c>
      <c r="F2363" s="3"/>
      <c r="G2363" s="3"/>
      <c r="H2363" s="3"/>
      <c r="I2363" s="3"/>
      <c r="J2363" s="3"/>
      <c r="K2363" s="3"/>
      <c r="L2363" s="3"/>
      <c r="M2363" s="3"/>
      <c r="N2363" s="3"/>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row>
    <row r="2364" spans="1:77" ht="18">
      <c r="A2364" s="3" t="s">
        <v>32864</v>
      </c>
      <c r="B2364" s="3" t="s">
        <v>32802</v>
      </c>
      <c r="C2364" s="3" t="s">
        <v>25235</v>
      </c>
      <c r="D2364" s="3"/>
      <c r="E2364" s="3" t="s">
        <v>32865</v>
      </c>
      <c r="F2364" s="3"/>
      <c r="G2364" s="3"/>
      <c r="H2364" s="3"/>
      <c r="I2364" s="3"/>
      <c r="J2364" s="3"/>
      <c r="K2364" s="3"/>
      <c r="L2364" s="3"/>
      <c r="M2364" s="3"/>
      <c r="N2364" s="3"/>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row>
    <row r="2365" spans="1:77" ht="18">
      <c r="A2365" s="3" t="s">
        <v>32886</v>
      </c>
      <c r="B2365" s="3" t="s">
        <v>32802</v>
      </c>
      <c r="C2365" s="3" t="s">
        <v>25235</v>
      </c>
      <c r="D2365" s="3"/>
      <c r="E2365" s="3" t="s">
        <v>32887</v>
      </c>
      <c r="F2365" s="3"/>
      <c r="G2365" s="3"/>
      <c r="H2365" s="3"/>
      <c r="I2365" s="3"/>
      <c r="J2365" s="3"/>
      <c r="K2365" s="3"/>
      <c r="L2365" s="3"/>
      <c r="M2365" s="3"/>
      <c r="N2365" s="3"/>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row>
    <row r="2366" spans="1:77" ht="18">
      <c r="A2366" s="3" t="s">
        <v>2248</v>
      </c>
      <c r="B2366" s="3" t="s">
        <v>30270</v>
      </c>
      <c r="C2366" s="3" t="s">
        <v>25235</v>
      </c>
      <c r="D2366" s="3" t="s">
        <v>29174</v>
      </c>
      <c r="E2366" s="3" t="s">
        <v>33004</v>
      </c>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row>
    <row r="2367" spans="1:77" ht="18">
      <c r="A2367" s="3" t="s">
        <v>18657</v>
      </c>
      <c r="B2367" s="3" t="s">
        <v>35768</v>
      </c>
      <c r="C2367" s="3" t="s">
        <v>25235</v>
      </c>
      <c r="D2367" s="3" t="s">
        <v>35774</v>
      </c>
      <c r="E2367" s="3" t="s">
        <v>35770</v>
      </c>
      <c r="F2367" s="3"/>
      <c r="G2367" s="3"/>
      <c r="H2367" s="3"/>
      <c r="I2367" s="3"/>
      <c r="J2367" s="3"/>
      <c r="K2367" s="3"/>
      <c r="L2367" s="3"/>
      <c r="M2367" s="3"/>
      <c r="N2367" s="3"/>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row>
    <row r="2368" spans="1:77" ht="18">
      <c r="A2368" s="3" t="s">
        <v>15815</v>
      </c>
      <c r="B2368" s="3" t="s">
        <v>31998</v>
      </c>
      <c r="C2368" s="3" t="s">
        <v>31999</v>
      </c>
      <c r="D2368" s="3"/>
      <c r="E2368" s="3" t="s">
        <v>32000</v>
      </c>
      <c r="F2368" s="3"/>
      <c r="G2368" s="3"/>
      <c r="H2368" s="3"/>
      <c r="I2368" s="3"/>
      <c r="J2368" s="3"/>
      <c r="K2368" s="3"/>
      <c r="L2368" s="3"/>
      <c r="M2368" s="3"/>
      <c r="N2368" s="3"/>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row>
    <row r="2369" spans="1:77" ht="18">
      <c r="A2369" s="3" t="s">
        <v>8081</v>
      </c>
      <c r="B2369" s="3" t="s">
        <v>25827</v>
      </c>
      <c r="C2369" s="3" t="s">
        <v>25933</v>
      </c>
      <c r="D2369" s="3" t="s">
        <v>3093</v>
      </c>
      <c r="E2369" s="3" t="s">
        <v>25934</v>
      </c>
      <c r="F2369" s="3"/>
      <c r="G2369" s="3"/>
      <c r="H2369" s="3"/>
      <c r="I2369" s="3"/>
      <c r="J2369" s="3"/>
      <c r="K2369" s="3"/>
      <c r="L2369" s="3"/>
      <c r="M2369" s="3"/>
      <c r="N2369" s="3"/>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row>
    <row r="2370" spans="1:77" ht="18">
      <c r="A2370" s="3" t="s">
        <v>1968</v>
      </c>
      <c r="B2370" s="3" t="s">
        <v>30270</v>
      </c>
      <c r="C2370" s="3" t="s">
        <v>25933</v>
      </c>
      <c r="D2370" s="3"/>
      <c r="E2370" s="3" t="s">
        <v>31694</v>
      </c>
      <c r="F2370" s="3" t="s">
        <v>31695</v>
      </c>
      <c r="G2370" s="3"/>
      <c r="H2370" s="3"/>
      <c r="I2370" s="3"/>
      <c r="J2370" s="3"/>
      <c r="K2370" s="3"/>
      <c r="L2370" s="3"/>
      <c r="M2370" s="3"/>
      <c r="N2370" s="3"/>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row>
    <row r="2371" spans="1:77" ht="18">
      <c r="A2371" s="3" t="s">
        <v>15840</v>
      </c>
      <c r="B2371" s="3" t="s">
        <v>31998</v>
      </c>
      <c r="C2371" s="3" t="s">
        <v>25933</v>
      </c>
      <c r="D2371" s="3"/>
      <c r="E2371" s="3" t="s">
        <v>32019</v>
      </c>
      <c r="F2371" s="3"/>
      <c r="G2371" s="3"/>
      <c r="H2371" s="3"/>
      <c r="I2371" s="3"/>
      <c r="J2371" s="3"/>
      <c r="K2371" s="3"/>
      <c r="L2371" s="3"/>
      <c r="M2371" s="3"/>
      <c r="N2371" s="3"/>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row>
    <row r="2372" spans="1:77" ht="18">
      <c r="A2372" s="3" t="s">
        <v>15905</v>
      </c>
      <c r="B2372" s="3" t="s">
        <v>31998</v>
      </c>
      <c r="C2372" s="3" t="s">
        <v>25933</v>
      </c>
      <c r="D2372" s="3" t="s">
        <v>270</v>
      </c>
      <c r="E2372" s="3" t="s">
        <v>32065</v>
      </c>
      <c r="F2372" s="3"/>
      <c r="G2372" s="3"/>
      <c r="H2372" s="3"/>
      <c r="I2372" s="3"/>
      <c r="J2372" s="3"/>
      <c r="K2372" s="3"/>
      <c r="L2372" s="3"/>
      <c r="M2372" s="3"/>
      <c r="N2372" s="3"/>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row>
    <row r="2373" spans="1:77" ht="18">
      <c r="A2373" s="3" t="s">
        <v>38336</v>
      </c>
      <c r="B2373" s="3" t="s">
        <v>37993</v>
      </c>
      <c r="C2373" s="3" t="s">
        <v>25933</v>
      </c>
      <c r="D2373" s="3" t="s">
        <v>270</v>
      </c>
      <c r="E2373" s="3" t="s">
        <v>38337</v>
      </c>
      <c r="F2373" s="3"/>
      <c r="G2373" s="3"/>
      <c r="H2373" s="3"/>
      <c r="I2373" s="3"/>
      <c r="J2373" s="3"/>
      <c r="K2373" s="3"/>
      <c r="L2373" s="3"/>
      <c r="M2373" s="3"/>
      <c r="N2373" s="3"/>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row>
    <row r="2374" spans="1:77" ht="18">
      <c r="A2374" s="3" t="s">
        <v>6811</v>
      </c>
      <c r="B2374" s="3" t="s">
        <v>23435</v>
      </c>
      <c r="C2374" s="3" t="s">
        <v>24897</v>
      </c>
      <c r="D2374" s="3"/>
      <c r="E2374" s="3" t="s">
        <v>24898</v>
      </c>
      <c r="F2374" s="3"/>
      <c r="G2374" s="3"/>
      <c r="H2374" s="3"/>
      <c r="I2374" s="3"/>
      <c r="J2374" s="3"/>
      <c r="K2374" s="3"/>
      <c r="L2374" s="3"/>
      <c r="M2374" s="3"/>
      <c r="N2374" s="3"/>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row>
    <row r="2375" spans="1:77" ht="18">
      <c r="A2375" s="3" t="s">
        <v>29237</v>
      </c>
      <c r="B2375" s="3" t="s">
        <v>28622</v>
      </c>
      <c r="C2375" s="3" t="s">
        <v>24897</v>
      </c>
      <c r="D2375" s="3" t="s">
        <v>28845</v>
      </c>
      <c r="E2375" s="3" t="s">
        <v>29238</v>
      </c>
      <c r="F2375" s="3"/>
      <c r="G2375" s="3"/>
      <c r="H2375" s="3"/>
      <c r="I2375" s="3"/>
      <c r="J2375" s="3"/>
      <c r="K2375" s="3"/>
      <c r="L2375" s="3"/>
      <c r="M2375" s="3"/>
      <c r="N2375" s="3"/>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row>
    <row r="2376" spans="1:77" ht="18">
      <c r="A2376" s="3" t="s">
        <v>16346</v>
      </c>
      <c r="B2376" s="3" t="s">
        <v>32339</v>
      </c>
      <c r="C2376" s="3" t="s">
        <v>24897</v>
      </c>
      <c r="D2376" s="3" t="s">
        <v>219</v>
      </c>
      <c r="E2376" s="3" t="s">
        <v>32370</v>
      </c>
      <c r="F2376" s="3"/>
      <c r="G2376" s="3"/>
      <c r="H2376" s="3"/>
      <c r="I2376" s="3"/>
      <c r="J2376" s="3"/>
      <c r="K2376" s="3"/>
      <c r="L2376" s="3"/>
      <c r="M2376" s="3"/>
      <c r="N2376" s="3"/>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row>
    <row r="2377" spans="1:77" ht="18">
      <c r="A2377" s="3" t="s">
        <v>16024</v>
      </c>
      <c r="B2377" s="3" t="s">
        <v>31998</v>
      </c>
      <c r="C2377" s="3" t="s">
        <v>32128</v>
      </c>
      <c r="D2377" s="3" t="s">
        <v>32129</v>
      </c>
      <c r="E2377" s="3" t="s">
        <v>32130</v>
      </c>
      <c r="F2377" s="3" t="s">
        <v>32131</v>
      </c>
      <c r="G2377" s="3"/>
      <c r="H2377" s="3"/>
      <c r="I2377" s="3"/>
      <c r="J2377" s="3"/>
      <c r="K2377" s="3"/>
      <c r="L2377" s="3"/>
      <c r="M2377" s="3"/>
      <c r="N2377" s="3"/>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row>
    <row r="2378" spans="1:77" ht="18">
      <c r="A2378" s="3" t="s">
        <v>19748</v>
      </c>
      <c r="B2378" s="3" t="s">
        <v>36306</v>
      </c>
      <c r="C2378" s="3" t="s">
        <v>36808</v>
      </c>
      <c r="D2378" s="3"/>
      <c r="E2378" s="3" t="s">
        <v>36809</v>
      </c>
      <c r="F2378" s="3"/>
      <c r="G2378" s="3"/>
      <c r="H2378" s="3"/>
      <c r="I2378" s="3"/>
      <c r="J2378" s="3"/>
      <c r="K2378" s="3"/>
      <c r="L2378" s="3"/>
      <c r="M2378" s="3"/>
      <c r="N2378" s="3"/>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row>
    <row r="2379" spans="1:77" ht="18">
      <c r="A2379" s="3" t="s">
        <v>39615</v>
      </c>
      <c r="B2379" s="3" t="s">
        <v>39563</v>
      </c>
      <c r="C2379" s="3" t="s">
        <v>36808</v>
      </c>
      <c r="D2379" s="3"/>
      <c r="E2379" s="3" t="s">
        <v>39616</v>
      </c>
      <c r="F2379" s="3"/>
      <c r="G2379" s="3"/>
      <c r="H2379" s="3"/>
      <c r="I2379" s="3"/>
      <c r="J2379" s="3"/>
      <c r="K2379" s="3"/>
      <c r="L2379" s="3"/>
      <c r="M2379" s="3"/>
      <c r="N2379" s="3"/>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row>
    <row r="2380" spans="1:77" ht="18">
      <c r="A2380" s="3" t="s">
        <v>19745</v>
      </c>
      <c r="B2380" s="3" t="s">
        <v>36306</v>
      </c>
      <c r="C2380" s="3" t="s">
        <v>36806</v>
      </c>
      <c r="D2380" s="3"/>
      <c r="E2380" s="3" t="s">
        <v>36807</v>
      </c>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row>
    <row r="2381" spans="1:77" ht="18">
      <c r="A2381" s="3" t="s">
        <v>6808</v>
      </c>
      <c r="B2381" s="3" t="s">
        <v>23435</v>
      </c>
      <c r="C2381" s="3" t="s">
        <v>24895</v>
      </c>
      <c r="D2381" s="3"/>
      <c r="E2381" s="3" t="s">
        <v>24896</v>
      </c>
      <c r="F2381" s="3"/>
      <c r="G2381" s="3"/>
      <c r="H2381" s="3"/>
      <c r="I2381" s="3"/>
      <c r="J2381" s="3"/>
      <c r="K2381" s="3"/>
      <c r="L2381" s="3"/>
      <c r="M2381" s="3"/>
      <c r="N2381" s="3"/>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row>
    <row r="2382" spans="1:77" ht="18">
      <c r="A2382" s="3" t="s">
        <v>6804</v>
      </c>
      <c r="B2382" s="3" t="s">
        <v>23435</v>
      </c>
      <c r="C2382" s="3" t="s">
        <v>24894</v>
      </c>
      <c r="D2382" s="3"/>
      <c r="E2382" s="3" t="s">
        <v>24874</v>
      </c>
      <c r="F2382" s="3"/>
      <c r="G2382" s="3"/>
      <c r="H2382" s="3"/>
      <c r="I2382" s="3"/>
      <c r="J2382" s="3"/>
      <c r="K2382" s="3"/>
      <c r="L2382" s="3"/>
      <c r="M2382" s="3"/>
      <c r="N2382" s="3"/>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row>
    <row r="2383" spans="1:77" ht="18">
      <c r="A2383" s="3" t="s">
        <v>9015</v>
      </c>
      <c r="B2383" s="3" t="s">
        <v>26505</v>
      </c>
      <c r="C2383" s="3" t="s">
        <v>26815</v>
      </c>
      <c r="D2383" s="3"/>
      <c r="E2383" s="3" t="s">
        <v>26816</v>
      </c>
      <c r="F2383" s="3"/>
      <c r="G2383" s="3"/>
      <c r="H2383" s="3"/>
      <c r="I2383" s="3"/>
      <c r="J2383" s="3"/>
      <c r="K2383" s="3"/>
      <c r="L2383" s="3"/>
      <c r="M2383" s="3"/>
      <c r="N2383" s="3"/>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row>
    <row r="2384" spans="1:77" ht="18">
      <c r="A2384" s="3" t="s">
        <v>15777</v>
      </c>
      <c r="B2384" s="3" t="s">
        <v>31873</v>
      </c>
      <c r="C2384" s="3" t="s">
        <v>31967</v>
      </c>
      <c r="D2384" s="3" t="s">
        <v>31954</v>
      </c>
      <c r="E2384" s="3" t="s">
        <v>31968</v>
      </c>
      <c r="F2384" s="3"/>
      <c r="G2384" s="3"/>
      <c r="H2384" s="3"/>
      <c r="I2384" s="3"/>
      <c r="J2384" s="3"/>
      <c r="K2384" s="3"/>
      <c r="L2384" s="3"/>
      <c r="M2384" s="3"/>
      <c r="N2384" s="3"/>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row>
    <row r="2385" spans="1:77" ht="18">
      <c r="A2385" s="3" t="s">
        <v>32749</v>
      </c>
      <c r="B2385" s="3" t="s">
        <v>32658</v>
      </c>
      <c r="C2385" s="3" t="s">
        <v>32750</v>
      </c>
      <c r="D2385" s="3"/>
      <c r="E2385" s="3" t="s">
        <v>32708</v>
      </c>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row>
    <row r="2386" spans="1:77" ht="18">
      <c r="A2386" s="3" t="s">
        <v>6800</v>
      </c>
      <c r="B2386" s="3" t="s">
        <v>23435</v>
      </c>
      <c r="C2386" s="3" t="s">
        <v>24892</v>
      </c>
      <c r="D2386" s="3"/>
      <c r="E2386" s="3" t="s">
        <v>24893</v>
      </c>
      <c r="F2386" s="3"/>
      <c r="G2386" s="3"/>
      <c r="H2386" s="3"/>
      <c r="I2386" s="3"/>
      <c r="J2386" s="3"/>
      <c r="K2386" s="3"/>
      <c r="L2386" s="3"/>
      <c r="M2386" s="3"/>
      <c r="N2386" s="3"/>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row>
    <row r="2387" spans="1:77" ht="18">
      <c r="A2387" s="3" t="s">
        <v>29209</v>
      </c>
      <c r="B2387" s="3" t="s">
        <v>28622</v>
      </c>
      <c r="C2387" s="3" t="s">
        <v>24892</v>
      </c>
      <c r="D2387" s="3"/>
      <c r="E2387" s="3" t="s">
        <v>29144</v>
      </c>
      <c r="F2387" s="3"/>
      <c r="G2387" s="3"/>
      <c r="H2387" s="3"/>
      <c r="I2387" s="3"/>
      <c r="J2387" s="3"/>
      <c r="K2387" s="3"/>
      <c r="L2387" s="3"/>
      <c r="M2387" s="3"/>
      <c r="N2387" s="3"/>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row>
    <row r="2388" spans="1:77" ht="18">
      <c r="A2388" s="3" t="s">
        <v>14271</v>
      </c>
      <c r="B2388" s="3" t="s">
        <v>30903</v>
      </c>
      <c r="C2388" s="3" t="s">
        <v>24892</v>
      </c>
      <c r="D2388" s="3"/>
      <c r="E2388" s="3" t="s">
        <v>31108</v>
      </c>
      <c r="F2388" s="3" t="s">
        <v>31109</v>
      </c>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row>
    <row r="2389" spans="1:77" ht="18">
      <c r="A2389" s="3" t="s">
        <v>17412</v>
      </c>
      <c r="B2389" s="3" t="s">
        <v>33461</v>
      </c>
      <c r="C2389" s="3" t="s">
        <v>24892</v>
      </c>
      <c r="D2389" s="3"/>
      <c r="E2389" s="3" t="s">
        <v>33772</v>
      </c>
      <c r="F2389" s="3" t="s">
        <v>33773</v>
      </c>
      <c r="G2389" s="3"/>
      <c r="H2389" s="3"/>
      <c r="I2389" s="3"/>
      <c r="J2389" s="3"/>
      <c r="K2389" s="3"/>
      <c r="L2389" s="3"/>
      <c r="M2389" s="3"/>
      <c r="N2389" s="3"/>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row>
    <row r="2390" spans="1:77" ht="18">
      <c r="A2390" s="3" t="s">
        <v>8973</v>
      </c>
      <c r="B2390" s="3" t="s">
        <v>26505</v>
      </c>
      <c r="C2390" s="3" t="s">
        <v>26771</v>
      </c>
      <c r="D2390" s="3"/>
      <c r="E2390" s="3" t="s">
        <v>26772</v>
      </c>
      <c r="F2390" s="3"/>
      <c r="G2390" s="3"/>
      <c r="H2390" s="3"/>
      <c r="I2390" s="3"/>
      <c r="J2390" s="3"/>
      <c r="K2390" s="3"/>
      <c r="L2390" s="3"/>
      <c r="M2390" s="3"/>
      <c r="N2390" s="3"/>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row>
    <row r="2391" spans="1:77" ht="18">
      <c r="A2391" s="3" t="s">
        <v>1355</v>
      </c>
      <c r="B2391" s="3" t="s">
        <v>27429</v>
      </c>
      <c r="C2391" s="3" t="s">
        <v>26771</v>
      </c>
      <c r="D2391" s="3" t="s">
        <v>28788</v>
      </c>
      <c r="E2391" s="3" t="s">
        <v>28789</v>
      </c>
      <c r="F2391" s="3"/>
      <c r="G2391" s="3"/>
      <c r="H2391" s="3"/>
      <c r="I2391" s="3"/>
      <c r="J2391" s="3"/>
      <c r="K2391" s="3"/>
      <c r="L2391" s="3"/>
      <c r="M2391" s="3"/>
      <c r="N2391" s="3"/>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row>
    <row r="2392" spans="1:77" ht="18">
      <c r="A2392" s="3" t="s">
        <v>3498</v>
      </c>
      <c r="B2392" s="3" t="s">
        <v>21893</v>
      </c>
      <c r="C2392" s="3" t="s">
        <v>22005</v>
      </c>
      <c r="D2392" s="3"/>
      <c r="E2392" s="3" t="s">
        <v>22006</v>
      </c>
      <c r="F2392" s="3"/>
      <c r="G2392" s="3"/>
      <c r="H2392" s="3"/>
      <c r="I2392" s="3"/>
      <c r="J2392" s="3"/>
      <c r="K2392" s="3"/>
      <c r="L2392" s="3"/>
      <c r="M2392" s="3"/>
      <c r="N2392" s="3"/>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row>
    <row r="2393" spans="1:77" ht="18">
      <c r="A2393" s="3" t="s">
        <v>3954</v>
      </c>
      <c r="B2393" s="3" t="s">
        <v>22513</v>
      </c>
      <c r="C2393" s="3" t="s">
        <v>22005</v>
      </c>
      <c r="D2393" s="3"/>
      <c r="E2393" s="3" t="s">
        <v>22516</v>
      </c>
      <c r="F2393" s="3"/>
      <c r="G2393" s="3"/>
      <c r="H2393" s="3"/>
      <c r="I2393" s="3"/>
      <c r="J2393" s="3"/>
      <c r="K2393" s="3"/>
      <c r="L2393" s="3"/>
      <c r="M2393" s="3"/>
      <c r="N2393" s="3"/>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row>
    <row r="2394" spans="1:77" ht="18">
      <c r="A2394" s="3" t="s">
        <v>23596</v>
      </c>
      <c r="B2394" s="3" t="s">
        <v>23597</v>
      </c>
      <c r="C2394" s="3" t="s">
        <v>22005</v>
      </c>
      <c r="D2394" s="3" t="s">
        <v>23598</v>
      </c>
      <c r="E2394" s="3" t="s">
        <v>23599</v>
      </c>
      <c r="F2394" s="3" t="s">
        <v>23600</v>
      </c>
      <c r="G2394" s="3"/>
      <c r="H2394" s="3"/>
      <c r="I2394" s="3"/>
      <c r="J2394" s="3"/>
      <c r="K2394" s="3"/>
      <c r="L2394" s="3"/>
      <c r="M2394" s="3"/>
      <c r="N2394" s="3"/>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row>
    <row r="2395" spans="1:77" ht="18">
      <c r="A2395" s="3" t="s">
        <v>6802</v>
      </c>
      <c r="B2395" s="3" t="s">
        <v>23435</v>
      </c>
      <c r="C2395" s="3" t="s">
        <v>22005</v>
      </c>
      <c r="D2395" s="3"/>
      <c r="E2395" s="3" t="s">
        <v>24890</v>
      </c>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row>
    <row r="2396" spans="1:77" ht="18">
      <c r="A2396" s="3" t="s">
        <v>8000</v>
      </c>
      <c r="B2396" s="3" t="s">
        <v>25827</v>
      </c>
      <c r="C2396" s="3" t="s">
        <v>22005</v>
      </c>
      <c r="D2396" s="3" t="s">
        <v>60</v>
      </c>
      <c r="E2396" s="3" t="s">
        <v>25837</v>
      </c>
      <c r="F2396" s="3"/>
      <c r="G2396" s="3"/>
      <c r="H2396" s="3"/>
      <c r="I2396" s="3"/>
      <c r="J2396" s="3"/>
      <c r="K2396" s="3"/>
      <c r="L2396" s="3"/>
      <c r="M2396" s="3"/>
      <c r="N2396" s="3"/>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row>
    <row r="2397" spans="1:77" ht="18">
      <c r="A2397" s="3" t="s">
        <v>8456</v>
      </c>
      <c r="B2397" s="3" t="s">
        <v>26279</v>
      </c>
      <c r="C2397" s="3" t="s">
        <v>22005</v>
      </c>
      <c r="D2397" s="3" t="s">
        <v>270</v>
      </c>
      <c r="E2397" s="3" t="s">
        <v>26280</v>
      </c>
      <c r="F2397" s="3" t="s">
        <v>104</v>
      </c>
      <c r="G2397" s="3" t="s">
        <v>105</v>
      </c>
      <c r="H2397" s="3" t="s">
        <v>272</v>
      </c>
      <c r="I2397" s="3"/>
      <c r="J2397" s="3"/>
      <c r="K2397" s="3"/>
      <c r="L2397" s="3"/>
      <c r="M2397" s="3"/>
      <c r="N2397" s="3"/>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row>
    <row r="2398" spans="1:77" ht="18">
      <c r="A2398" s="3" t="s">
        <v>13754</v>
      </c>
      <c r="B2398" s="3" t="s">
        <v>30564</v>
      </c>
      <c r="C2398" s="3" t="s">
        <v>22005</v>
      </c>
      <c r="D2398" s="3"/>
      <c r="E2398" s="3" t="s">
        <v>30694</v>
      </c>
      <c r="F2398" s="3"/>
      <c r="G2398" s="3"/>
      <c r="H2398" s="3"/>
      <c r="I2398" s="3"/>
      <c r="J2398" s="3"/>
      <c r="K2398" s="3"/>
      <c r="L2398" s="3"/>
      <c r="M2398" s="3"/>
      <c r="N2398" s="3"/>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row>
    <row r="2399" spans="1:77" ht="18">
      <c r="A2399" s="3" t="s">
        <v>18976</v>
      </c>
      <c r="B2399" s="3" t="s">
        <v>35848</v>
      </c>
      <c r="C2399" s="3" t="s">
        <v>22005</v>
      </c>
      <c r="D2399" s="3" t="s">
        <v>270</v>
      </c>
      <c r="E2399" s="3" t="s">
        <v>36072</v>
      </c>
      <c r="F2399" s="3" t="s">
        <v>36073</v>
      </c>
      <c r="G2399" s="3" t="s">
        <v>3276</v>
      </c>
      <c r="H2399" s="3" t="s">
        <v>36074</v>
      </c>
      <c r="I2399" s="3" t="s">
        <v>36075</v>
      </c>
      <c r="J2399" s="3" t="s">
        <v>36076</v>
      </c>
      <c r="K2399" s="3" t="s">
        <v>36077</v>
      </c>
      <c r="L2399" s="3" t="s">
        <v>36078</v>
      </c>
      <c r="M2399" s="3" t="s">
        <v>105</v>
      </c>
      <c r="N2399" s="3" t="s">
        <v>36079</v>
      </c>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row>
    <row r="2400" spans="1:77" ht="18">
      <c r="A2400" s="3" t="s">
        <v>19738</v>
      </c>
      <c r="B2400" s="3" t="s">
        <v>36306</v>
      </c>
      <c r="C2400" s="3" t="s">
        <v>22005</v>
      </c>
      <c r="D2400" s="3"/>
      <c r="E2400" s="3" t="s">
        <v>36800</v>
      </c>
      <c r="F2400" s="3"/>
      <c r="G2400" s="3"/>
      <c r="H2400" s="3"/>
      <c r="I2400" s="3"/>
      <c r="J2400" s="3"/>
      <c r="K2400" s="3"/>
      <c r="L2400" s="3"/>
      <c r="M2400" s="3"/>
      <c r="N2400" s="3"/>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row>
    <row r="2401" spans="1:77" ht="18">
      <c r="A2401" s="3" t="s">
        <v>16211</v>
      </c>
      <c r="B2401" s="3" t="s">
        <v>32273</v>
      </c>
      <c r="C2401" s="3" t="s">
        <v>32274</v>
      </c>
      <c r="D2401" s="3"/>
      <c r="E2401" s="3" t="s">
        <v>32275</v>
      </c>
      <c r="F2401" s="3" t="s">
        <v>32276</v>
      </c>
      <c r="G2401" s="3" t="s">
        <v>32277</v>
      </c>
      <c r="H2401" s="3" t="s">
        <v>32278</v>
      </c>
      <c r="I2401" s="3" t="s">
        <v>32279</v>
      </c>
      <c r="J2401" s="3" t="s">
        <v>32280</v>
      </c>
      <c r="K2401" s="3"/>
      <c r="L2401" s="3"/>
      <c r="M2401" s="3"/>
      <c r="N2401" s="3"/>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row>
    <row r="2402" spans="1:77" ht="18">
      <c r="A2402" s="3" t="s">
        <v>8357</v>
      </c>
      <c r="B2402" s="3" t="s">
        <v>25827</v>
      </c>
      <c r="C2402" s="3" t="s">
        <v>26157</v>
      </c>
      <c r="D2402" s="3" t="s">
        <v>60</v>
      </c>
      <c r="E2402" s="3" t="s">
        <v>25837</v>
      </c>
      <c r="F2402" s="3"/>
      <c r="G2402" s="3"/>
      <c r="H2402" s="3"/>
      <c r="I2402" s="3"/>
      <c r="J2402" s="3"/>
      <c r="K2402" s="3"/>
      <c r="L2402" s="3"/>
      <c r="M2402" s="3"/>
      <c r="N2402" s="3"/>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row>
    <row r="2403" spans="1:77" ht="18">
      <c r="A2403" s="3" t="s">
        <v>15564</v>
      </c>
      <c r="B2403" s="3" t="s">
        <v>31774</v>
      </c>
      <c r="C2403" s="3" t="s">
        <v>26157</v>
      </c>
      <c r="D2403" s="3"/>
      <c r="E2403" s="3" t="s">
        <v>31833</v>
      </c>
      <c r="F2403" s="3"/>
      <c r="G2403" s="3"/>
      <c r="H2403" s="3"/>
      <c r="I2403" s="3"/>
      <c r="J2403" s="3"/>
      <c r="K2403" s="3"/>
      <c r="L2403" s="3"/>
      <c r="M2403" s="3"/>
      <c r="N2403" s="3"/>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row>
    <row r="2404" spans="1:77" ht="18">
      <c r="A2404" s="3" t="s">
        <v>16861</v>
      </c>
      <c r="B2404" s="3" t="s">
        <v>32658</v>
      </c>
      <c r="C2404" s="3" t="s">
        <v>26157</v>
      </c>
      <c r="D2404" s="3"/>
      <c r="E2404" s="3" t="s">
        <v>32727</v>
      </c>
      <c r="F2404" s="3"/>
      <c r="G2404" s="3"/>
      <c r="H2404" s="3"/>
      <c r="I2404" s="3"/>
      <c r="J2404" s="3"/>
      <c r="K2404" s="3"/>
      <c r="L2404" s="3"/>
      <c r="M2404" s="3"/>
      <c r="N2404" s="3"/>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row>
    <row r="2405" spans="1:77" ht="18">
      <c r="A2405" s="3" t="s">
        <v>17030</v>
      </c>
      <c r="B2405" s="3" t="s">
        <v>32802</v>
      </c>
      <c r="C2405" s="3" t="s">
        <v>26157</v>
      </c>
      <c r="D2405" s="3"/>
      <c r="E2405" s="3" t="s">
        <v>32893</v>
      </c>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row>
    <row r="2406" spans="1:77" ht="18">
      <c r="A2406" s="3" t="s">
        <v>19752</v>
      </c>
      <c r="B2406" s="3" t="s">
        <v>36306</v>
      </c>
      <c r="C2406" s="3" t="s">
        <v>26157</v>
      </c>
      <c r="D2406" s="3" t="s">
        <v>36814</v>
      </c>
      <c r="E2406" s="3" t="s">
        <v>36815</v>
      </c>
      <c r="F2406" s="3" t="s">
        <v>36816</v>
      </c>
      <c r="G2406" s="3"/>
      <c r="H2406" s="3"/>
      <c r="I2406" s="3"/>
      <c r="J2406" s="3"/>
      <c r="K2406" s="3"/>
      <c r="L2406" s="3"/>
      <c r="M2406" s="3"/>
      <c r="N2406" s="3"/>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row>
    <row r="2407" spans="1:77" ht="18">
      <c r="A2407" s="3" t="s">
        <v>26195</v>
      </c>
      <c r="B2407" s="3" t="s">
        <v>26196</v>
      </c>
      <c r="C2407" s="3" t="s">
        <v>26197</v>
      </c>
      <c r="D2407" s="3"/>
      <c r="E2407" s="3" t="s">
        <v>26198</v>
      </c>
      <c r="F2407" s="3" t="s">
        <v>26199</v>
      </c>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row>
    <row r="2408" spans="1:77" ht="18">
      <c r="A2408" s="3" t="s">
        <v>14189</v>
      </c>
      <c r="B2408" s="3" t="s">
        <v>30903</v>
      </c>
      <c r="C2408" s="3" t="s">
        <v>26197</v>
      </c>
      <c r="D2408" s="3" t="s">
        <v>31063</v>
      </c>
      <c r="E2408" s="3" t="s">
        <v>31064</v>
      </c>
      <c r="F2408" s="3" t="s">
        <v>31065</v>
      </c>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row>
    <row r="2409" spans="1:77" ht="18">
      <c r="A2409" s="3" t="s">
        <v>7433</v>
      </c>
      <c r="B2409" s="3" t="s">
        <v>25216</v>
      </c>
      <c r="C2409" s="3" t="s">
        <v>25403</v>
      </c>
      <c r="D2409" s="3"/>
      <c r="E2409" s="3" t="s">
        <v>25404</v>
      </c>
      <c r="F2409" s="3"/>
      <c r="G2409" s="3"/>
      <c r="H2409" s="3"/>
      <c r="I2409" s="3"/>
      <c r="J2409" s="3"/>
      <c r="K2409" s="3"/>
      <c r="L2409" s="3"/>
      <c r="M2409" s="3"/>
      <c r="N2409" s="3"/>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row>
    <row r="2410" spans="1:77" ht="18">
      <c r="A2410" s="3" t="s">
        <v>19784</v>
      </c>
      <c r="B2410" s="3" t="s">
        <v>36306</v>
      </c>
      <c r="C2410" s="3" t="s">
        <v>25403</v>
      </c>
      <c r="D2410" s="3" t="s">
        <v>36838</v>
      </c>
      <c r="E2410" s="3" t="s">
        <v>36839</v>
      </c>
      <c r="F2410" s="3" t="s">
        <v>36840</v>
      </c>
      <c r="G2410" s="3"/>
      <c r="H2410" s="3"/>
      <c r="I2410" s="3"/>
      <c r="J2410" s="3"/>
      <c r="K2410" s="3"/>
      <c r="L2410" s="3"/>
      <c r="M2410" s="3"/>
      <c r="N2410" s="3"/>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row>
    <row r="2411" spans="1:77" ht="18">
      <c r="A2411" s="3" t="s">
        <v>13928</v>
      </c>
      <c r="B2411" s="3" t="s">
        <v>30564</v>
      </c>
      <c r="C2411" s="3" t="s">
        <v>30800</v>
      </c>
      <c r="D2411" s="3"/>
      <c r="E2411" s="3" t="s">
        <v>30801</v>
      </c>
      <c r="F2411" s="3" t="s">
        <v>4458</v>
      </c>
      <c r="G2411" s="3" t="s">
        <v>30575</v>
      </c>
      <c r="H2411" s="3" t="s">
        <v>30802</v>
      </c>
      <c r="I2411" s="3" t="s">
        <v>30803</v>
      </c>
      <c r="J2411" s="3"/>
      <c r="K2411" s="3"/>
      <c r="L2411" s="3"/>
      <c r="M2411" s="3"/>
      <c r="N2411" s="3"/>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row>
    <row r="2412" spans="1:77" ht="18">
      <c r="A2412" s="3" t="s">
        <v>18960</v>
      </c>
      <c r="B2412" s="3" t="s">
        <v>35848</v>
      </c>
      <c r="C2412" s="3" t="s">
        <v>30800</v>
      </c>
      <c r="D2412" s="3"/>
      <c r="E2412" s="3" t="s">
        <v>36094</v>
      </c>
      <c r="F2412" s="3"/>
      <c r="G2412" s="3"/>
      <c r="H2412" s="3"/>
      <c r="I2412" s="3"/>
      <c r="J2412" s="3"/>
      <c r="K2412" s="3"/>
      <c r="L2412" s="3"/>
      <c r="M2412" s="3"/>
      <c r="N2412" s="3"/>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row>
    <row r="2413" spans="1:77" ht="18">
      <c r="A2413" s="3" t="s">
        <v>14103</v>
      </c>
      <c r="B2413" s="3" t="s">
        <v>30903</v>
      </c>
      <c r="C2413" s="3" t="s">
        <v>31018</v>
      </c>
      <c r="D2413" s="3"/>
      <c r="E2413" s="3" t="s">
        <v>31019</v>
      </c>
      <c r="F2413" s="3"/>
      <c r="G2413" s="3"/>
      <c r="H2413" s="3"/>
      <c r="I2413" s="3"/>
      <c r="J2413" s="3"/>
      <c r="K2413" s="3"/>
      <c r="L2413" s="3"/>
      <c r="M2413" s="3"/>
      <c r="N2413" s="3"/>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row>
    <row r="2414" spans="1:77" ht="18">
      <c r="A2414" s="3" t="s">
        <v>18888</v>
      </c>
      <c r="B2414" s="3" t="s">
        <v>35848</v>
      </c>
      <c r="C2414" s="3" t="s">
        <v>31018</v>
      </c>
      <c r="D2414" s="3"/>
      <c r="E2414" s="3" t="s">
        <v>36033</v>
      </c>
      <c r="F2414" s="3" t="s">
        <v>35988</v>
      </c>
      <c r="G2414" s="3" t="s">
        <v>36034</v>
      </c>
      <c r="H2414" s="3" t="s">
        <v>35990</v>
      </c>
      <c r="I2414" s="3" t="s">
        <v>36035</v>
      </c>
      <c r="J2414" s="3"/>
      <c r="K2414" s="3"/>
      <c r="L2414" s="3"/>
      <c r="M2414" s="3"/>
      <c r="N2414" s="3"/>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row>
    <row r="2415" spans="1:77" ht="18">
      <c r="A2415" s="3" t="s">
        <v>6798</v>
      </c>
      <c r="B2415" s="3" t="s">
        <v>23435</v>
      </c>
      <c r="C2415" s="3" t="s">
        <v>24889</v>
      </c>
      <c r="D2415" s="3"/>
      <c r="E2415" s="3" t="s">
        <v>24890</v>
      </c>
      <c r="F2415" s="3"/>
      <c r="G2415" s="3"/>
      <c r="H2415" s="3"/>
      <c r="I2415" s="3"/>
      <c r="J2415" s="3"/>
      <c r="K2415" s="3"/>
      <c r="L2415" s="3"/>
      <c r="M2415" s="3"/>
      <c r="N2415" s="3"/>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row>
    <row r="2416" spans="1:77" ht="18">
      <c r="A2416" s="3" t="s">
        <v>8925</v>
      </c>
      <c r="B2416" s="3" t="s">
        <v>26505</v>
      </c>
      <c r="C2416" s="3" t="s">
        <v>24889</v>
      </c>
      <c r="D2416" s="3"/>
      <c r="E2416" s="3" t="s">
        <v>26731</v>
      </c>
      <c r="F2416" s="3" t="s">
        <v>26732</v>
      </c>
      <c r="G2416" s="3"/>
      <c r="H2416" s="3"/>
      <c r="I2416" s="3"/>
      <c r="J2416" s="3"/>
      <c r="K2416" s="3"/>
      <c r="L2416" s="3"/>
      <c r="M2416" s="3"/>
      <c r="N2416" s="3"/>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row>
    <row r="2417" spans="1:77" ht="18">
      <c r="A2417" s="3" t="s">
        <v>19743</v>
      </c>
      <c r="B2417" s="3" t="s">
        <v>36306</v>
      </c>
      <c r="C2417" s="3" t="s">
        <v>24889</v>
      </c>
      <c r="D2417" s="3"/>
      <c r="E2417" s="3" t="s">
        <v>2282</v>
      </c>
      <c r="F2417" s="3"/>
      <c r="G2417" s="3"/>
      <c r="H2417" s="3"/>
      <c r="I2417" s="3"/>
      <c r="J2417" s="3"/>
      <c r="K2417" s="3"/>
      <c r="L2417" s="3"/>
      <c r="M2417" s="3"/>
      <c r="N2417" s="3"/>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row>
    <row r="2418" spans="1:77" ht="18">
      <c r="A2418" s="3" t="s">
        <v>6794</v>
      </c>
      <c r="B2418" s="3" t="s">
        <v>23435</v>
      </c>
      <c r="C2418" s="3" t="s">
        <v>24887</v>
      </c>
      <c r="D2418" s="3"/>
      <c r="E2418" s="3" t="s">
        <v>24888</v>
      </c>
      <c r="F2418" s="3"/>
      <c r="G2418" s="3"/>
      <c r="H2418" s="3"/>
      <c r="I2418" s="3"/>
      <c r="J2418" s="3"/>
      <c r="K2418" s="3"/>
      <c r="L2418" s="3"/>
      <c r="M2418" s="3"/>
      <c r="N2418" s="3"/>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row>
    <row r="2419" spans="1:77" ht="18">
      <c r="A2419" s="3" t="s">
        <v>7913</v>
      </c>
      <c r="B2419" s="3" t="s">
        <v>25216</v>
      </c>
      <c r="C2419" s="3" t="s">
        <v>24887</v>
      </c>
      <c r="D2419" s="3"/>
      <c r="E2419" s="3" t="s">
        <v>25730</v>
      </c>
      <c r="F2419" s="3"/>
      <c r="G2419" s="3"/>
      <c r="H2419" s="3"/>
      <c r="I2419" s="3"/>
      <c r="J2419" s="3"/>
      <c r="K2419" s="3"/>
      <c r="L2419" s="3"/>
      <c r="M2419" s="3"/>
      <c r="N2419" s="3"/>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row>
    <row r="2420" spans="1:77" ht="18">
      <c r="A2420" s="3" t="s">
        <v>16839</v>
      </c>
      <c r="B2420" s="3" t="s">
        <v>32658</v>
      </c>
      <c r="C2420" s="3" t="s">
        <v>24887</v>
      </c>
      <c r="D2420" s="3"/>
      <c r="E2420" s="3" t="s">
        <v>32708</v>
      </c>
      <c r="F2420" s="3"/>
      <c r="G2420" s="3"/>
      <c r="H2420" s="3"/>
      <c r="I2420" s="3"/>
      <c r="J2420" s="3"/>
      <c r="K2420" s="3"/>
      <c r="L2420" s="3"/>
      <c r="M2420" s="3"/>
      <c r="N2420" s="3"/>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row>
    <row r="2421" spans="1:77" ht="18">
      <c r="A2421" s="3" t="s">
        <v>19121</v>
      </c>
      <c r="B2421" s="3" t="s">
        <v>35848</v>
      </c>
      <c r="C2421" s="3" t="s">
        <v>24887</v>
      </c>
      <c r="D2421" s="3"/>
      <c r="E2421" s="3" t="s">
        <v>36229</v>
      </c>
      <c r="F2421" s="3"/>
      <c r="G2421" s="3"/>
      <c r="H2421" s="3"/>
      <c r="I2421" s="3"/>
      <c r="J2421" s="3"/>
      <c r="K2421" s="3"/>
      <c r="L2421" s="3"/>
      <c r="M2421" s="3"/>
      <c r="N2421" s="3"/>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row>
    <row r="2422" spans="1:77" ht="18">
      <c r="A2422" s="3" t="s">
        <v>6791</v>
      </c>
      <c r="B2422" s="3" t="s">
        <v>23435</v>
      </c>
      <c r="C2422" s="3" t="s">
        <v>24885</v>
      </c>
      <c r="D2422" s="3"/>
      <c r="E2422" s="3" t="s">
        <v>24886</v>
      </c>
      <c r="F2422" s="3"/>
      <c r="G2422" s="3"/>
      <c r="H2422" s="3"/>
      <c r="I2422" s="3"/>
      <c r="J2422" s="3"/>
      <c r="K2422" s="3"/>
      <c r="L2422" s="3"/>
      <c r="M2422" s="3"/>
      <c r="N2422" s="3"/>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row>
    <row r="2423" spans="1:77" ht="18">
      <c r="A2423" s="3" t="s">
        <v>8480</v>
      </c>
      <c r="B2423" s="3" t="s">
        <v>26177</v>
      </c>
      <c r="C2423" s="3" t="s">
        <v>24885</v>
      </c>
      <c r="D2423" s="3"/>
      <c r="E2423" s="3" t="s">
        <v>26314</v>
      </c>
      <c r="F2423" s="3"/>
      <c r="G2423" s="3"/>
      <c r="H2423" s="3"/>
      <c r="I2423" s="3"/>
      <c r="J2423" s="3"/>
      <c r="K2423" s="3"/>
      <c r="L2423" s="3"/>
      <c r="M2423" s="3"/>
      <c r="N2423" s="3"/>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row>
    <row r="2424" spans="1:77" ht="18">
      <c r="A2424" s="3" t="s">
        <v>13686</v>
      </c>
      <c r="B2424" s="3" t="s">
        <v>30564</v>
      </c>
      <c r="C2424" s="3" t="s">
        <v>24885</v>
      </c>
      <c r="D2424" s="3"/>
      <c r="E2424" s="3" t="s">
        <v>30663</v>
      </c>
      <c r="F2424" s="3"/>
      <c r="G2424" s="3"/>
      <c r="H2424" s="3"/>
      <c r="I2424" s="3"/>
      <c r="J2424" s="3"/>
      <c r="K2424" s="3"/>
      <c r="L2424" s="3"/>
      <c r="M2424" s="3"/>
      <c r="N2424" s="3"/>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row>
    <row r="2425" spans="1:77" ht="18">
      <c r="A2425" s="3" t="s">
        <v>15932</v>
      </c>
      <c r="B2425" s="3" t="s">
        <v>31998</v>
      </c>
      <c r="C2425" s="3" t="s">
        <v>24885</v>
      </c>
      <c r="D2425" s="3"/>
      <c r="E2425" s="3" t="s">
        <v>32077</v>
      </c>
      <c r="F2425" s="3"/>
      <c r="G2425" s="3"/>
      <c r="H2425" s="3"/>
      <c r="I2425" s="3"/>
      <c r="J2425" s="3"/>
      <c r="K2425" s="3"/>
      <c r="L2425" s="3"/>
      <c r="M2425" s="3"/>
      <c r="N2425" s="3"/>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row>
    <row r="2426" spans="1:77" ht="18">
      <c r="A2426" s="3" t="s">
        <v>8465</v>
      </c>
      <c r="B2426" s="3" t="s">
        <v>26177</v>
      </c>
      <c r="C2426" s="3" t="s">
        <v>26291</v>
      </c>
      <c r="D2426" s="3"/>
      <c r="E2426" s="3" t="s">
        <v>26292</v>
      </c>
      <c r="F2426" s="3"/>
      <c r="G2426" s="3"/>
      <c r="H2426" s="3"/>
      <c r="I2426" s="3"/>
      <c r="J2426" s="3"/>
      <c r="K2426" s="3"/>
      <c r="L2426" s="3"/>
      <c r="M2426" s="3"/>
      <c r="N2426" s="3"/>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row>
    <row r="2427" spans="1:77" ht="18">
      <c r="A2427" s="3" t="s">
        <v>8926</v>
      </c>
      <c r="B2427" s="3" t="s">
        <v>26505</v>
      </c>
      <c r="C2427" s="3" t="s">
        <v>26291</v>
      </c>
      <c r="D2427" s="3"/>
      <c r="E2427" s="3" t="s">
        <v>26733</v>
      </c>
      <c r="F2427" s="3"/>
      <c r="G2427" s="3"/>
      <c r="H2427" s="3"/>
      <c r="I2427" s="3"/>
      <c r="J2427" s="3"/>
      <c r="K2427" s="3"/>
      <c r="L2427" s="3"/>
      <c r="M2427" s="3"/>
      <c r="N2427" s="3"/>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row>
    <row r="2428" spans="1:77" ht="18">
      <c r="A2428" s="3" t="s">
        <v>11514</v>
      </c>
      <c r="B2428" s="3" t="s">
        <v>28647</v>
      </c>
      <c r="C2428" s="3" t="s">
        <v>26291</v>
      </c>
      <c r="D2428" s="3" t="s">
        <v>319</v>
      </c>
      <c r="E2428" s="3" t="s">
        <v>29053</v>
      </c>
      <c r="F2428" s="3" t="s">
        <v>29335</v>
      </c>
      <c r="G2428" s="3"/>
      <c r="H2428" s="3"/>
      <c r="I2428" s="3"/>
      <c r="J2428" s="3"/>
      <c r="K2428" s="3"/>
      <c r="L2428" s="3"/>
      <c r="M2428" s="3"/>
      <c r="N2428" s="3"/>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row>
    <row r="2429" spans="1:77" ht="18">
      <c r="A2429" s="3" t="s">
        <v>6787</v>
      </c>
      <c r="B2429" s="3" t="s">
        <v>23435</v>
      </c>
      <c r="C2429" s="3" t="s">
        <v>24882</v>
      </c>
      <c r="D2429" s="3"/>
      <c r="E2429" s="3" t="s">
        <v>24883</v>
      </c>
      <c r="F2429" s="3" t="s">
        <v>24884</v>
      </c>
      <c r="G2429" s="3"/>
      <c r="H2429" s="3"/>
      <c r="I2429" s="3"/>
      <c r="J2429" s="3"/>
      <c r="K2429" s="3"/>
      <c r="L2429" s="3"/>
      <c r="M2429" s="3"/>
      <c r="N2429" s="3"/>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row>
    <row r="2430" spans="1:77" ht="18">
      <c r="A2430" s="3" t="s">
        <v>7860</v>
      </c>
      <c r="B2430" s="3" t="s">
        <v>25216</v>
      </c>
      <c r="C2430" s="3" t="s">
        <v>24882</v>
      </c>
      <c r="D2430" s="3"/>
      <c r="E2430" s="3" t="s">
        <v>25374</v>
      </c>
      <c r="F2430" s="3"/>
      <c r="G2430" s="3"/>
      <c r="H2430" s="3"/>
      <c r="I2430" s="3"/>
      <c r="J2430" s="3"/>
      <c r="K2430" s="3"/>
      <c r="L2430" s="3"/>
      <c r="M2430" s="3"/>
      <c r="N2430" s="3"/>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row>
    <row r="2431" spans="1:77" ht="18">
      <c r="A2431" s="3" t="s">
        <v>37062</v>
      </c>
      <c r="B2431" s="3" t="s">
        <v>37030</v>
      </c>
      <c r="C2431" s="3" t="s">
        <v>37063</v>
      </c>
      <c r="D2431" s="3" t="s">
        <v>25122</v>
      </c>
      <c r="E2431" s="3" t="s">
        <v>37064</v>
      </c>
      <c r="F2431" s="3"/>
      <c r="G2431" s="3"/>
      <c r="H2431" s="3"/>
      <c r="I2431" s="3"/>
      <c r="J2431" s="3"/>
      <c r="K2431" s="3"/>
      <c r="L2431" s="3"/>
      <c r="M2431" s="3"/>
      <c r="N2431" s="3"/>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row>
    <row r="2432" spans="1:77" ht="18">
      <c r="A2432" s="3" t="s">
        <v>22864</v>
      </c>
      <c r="B2432" s="3" t="s">
        <v>22513</v>
      </c>
      <c r="C2432" s="3" t="s">
        <v>22865</v>
      </c>
      <c r="D2432" s="3"/>
      <c r="E2432" s="3" t="s">
        <v>22866</v>
      </c>
      <c r="F2432" s="3"/>
      <c r="G2432" s="3"/>
      <c r="H2432" s="3"/>
      <c r="I2432" s="3"/>
      <c r="J2432" s="3"/>
      <c r="K2432" s="3"/>
      <c r="L2432" s="3"/>
      <c r="M2432" s="3"/>
      <c r="N2432" s="3"/>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row>
    <row r="2433" spans="1:77" ht="18">
      <c r="A2433" s="3" t="s">
        <v>32154</v>
      </c>
      <c r="B2433" s="3" t="s">
        <v>31998</v>
      </c>
      <c r="C2433" s="3" t="s">
        <v>22865</v>
      </c>
      <c r="D2433" s="3"/>
      <c r="E2433" s="3" t="s">
        <v>32155</v>
      </c>
      <c r="F2433" s="3" t="s">
        <v>32156</v>
      </c>
      <c r="G2433" s="3"/>
      <c r="H2433" s="3"/>
      <c r="I2433" s="3"/>
      <c r="J2433" s="3"/>
      <c r="K2433" s="3"/>
      <c r="L2433" s="3"/>
      <c r="M2433" s="3"/>
      <c r="N2433" s="3"/>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row>
    <row r="2434" spans="1:77" ht="18">
      <c r="A2434" s="3" t="s">
        <v>33298</v>
      </c>
      <c r="B2434" s="3" t="s">
        <v>33299</v>
      </c>
      <c r="C2434" s="3" t="s">
        <v>22865</v>
      </c>
      <c r="D2434" s="3" t="s">
        <v>17833</v>
      </c>
      <c r="E2434" s="3" t="s">
        <v>33300</v>
      </c>
      <c r="F2434" s="3" t="s">
        <v>33301</v>
      </c>
      <c r="G2434" s="3"/>
      <c r="H2434" s="3"/>
      <c r="I2434" s="3"/>
      <c r="J2434" s="3"/>
      <c r="K2434" s="3"/>
      <c r="L2434" s="3"/>
      <c r="M2434" s="3"/>
      <c r="N2434" s="3"/>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row>
    <row r="2435" spans="1:77" ht="18">
      <c r="A2435" s="3" t="s">
        <v>17359</v>
      </c>
      <c r="B2435" s="3" t="s">
        <v>33461</v>
      </c>
      <c r="C2435" s="3" t="s">
        <v>33625</v>
      </c>
      <c r="D2435" s="3"/>
      <c r="E2435" s="3" t="s">
        <v>33626</v>
      </c>
      <c r="F2435" s="3"/>
      <c r="G2435" s="3"/>
      <c r="H2435" s="3"/>
      <c r="I2435" s="3"/>
      <c r="J2435" s="3"/>
      <c r="K2435" s="3"/>
      <c r="L2435" s="3"/>
      <c r="M2435" s="3"/>
      <c r="N2435" s="3"/>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row>
    <row r="2436" spans="1:77" ht="18">
      <c r="A2436" s="3" t="s">
        <v>19739</v>
      </c>
      <c r="B2436" s="3" t="s">
        <v>36306</v>
      </c>
      <c r="C2436" s="3" t="s">
        <v>33625</v>
      </c>
      <c r="D2436" s="3"/>
      <c r="E2436" s="3" t="s">
        <v>36805</v>
      </c>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row>
    <row r="2437" spans="1:77" ht="18">
      <c r="A2437" s="3" t="s">
        <v>1876</v>
      </c>
      <c r="B2437" s="3" t="s">
        <v>30270</v>
      </c>
      <c r="C2437" s="3" t="s">
        <v>31222</v>
      </c>
      <c r="D2437" s="3"/>
      <c r="E2437" s="3" t="s">
        <v>31223</v>
      </c>
      <c r="F2437" s="3" t="s">
        <v>31224</v>
      </c>
      <c r="G2437" s="3"/>
      <c r="H2437" s="3"/>
      <c r="I2437" s="3"/>
      <c r="J2437" s="3"/>
      <c r="K2437" s="3"/>
      <c r="L2437" s="3"/>
      <c r="M2437" s="3"/>
      <c r="N2437" s="3"/>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row>
    <row r="2438" spans="1:77" ht="18">
      <c r="A2438" s="3" t="s">
        <v>16043</v>
      </c>
      <c r="B2438" s="3" t="s">
        <v>31998</v>
      </c>
      <c r="C2438" s="3" t="s">
        <v>31222</v>
      </c>
      <c r="D2438" s="3"/>
      <c r="E2438" s="3" t="s">
        <v>32143</v>
      </c>
      <c r="F2438" s="3"/>
      <c r="G2438" s="3"/>
      <c r="H2438" s="3"/>
      <c r="I2438" s="3"/>
      <c r="J2438" s="3"/>
      <c r="K2438" s="3"/>
      <c r="L2438" s="3"/>
      <c r="M2438" s="3"/>
      <c r="N2438" s="3"/>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row>
    <row r="2439" spans="1:77" ht="18">
      <c r="A2439" s="3" t="s">
        <v>33271</v>
      </c>
      <c r="B2439" s="3" t="s">
        <v>32998</v>
      </c>
      <c r="C2439" s="3" t="s">
        <v>31222</v>
      </c>
      <c r="D2439" s="3" t="s">
        <v>17833</v>
      </c>
      <c r="E2439" s="3" t="s">
        <v>33272</v>
      </c>
      <c r="F2439" s="3" t="s">
        <v>33273</v>
      </c>
      <c r="G2439" s="3"/>
      <c r="H2439" s="3"/>
      <c r="I2439" s="3"/>
      <c r="J2439" s="3"/>
      <c r="K2439" s="3"/>
      <c r="L2439" s="3"/>
      <c r="M2439" s="3"/>
      <c r="N2439" s="3"/>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row>
    <row r="2440" spans="1:77" ht="18">
      <c r="A2440" s="3" t="s">
        <v>6783</v>
      </c>
      <c r="B2440" s="3" t="s">
        <v>23435</v>
      </c>
      <c r="C2440" s="3" t="s">
        <v>24873</v>
      </c>
      <c r="D2440" s="3"/>
      <c r="E2440" s="3" t="s">
        <v>24874</v>
      </c>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row>
    <row r="2441" spans="1:77" ht="18">
      <c r="A2441" s="3" t="s">
        <v>9116</v>
      </c>
      <c r="B2441" s="3" t="s">
        <v>26505</v>
      </c>
      <c r="C2441" s="3" t="s">
        <v>24873</v>
      </c>
      <c r="D2441" s="3"/>
      <c r="E2441" s="3" t="s">
        <v>26900</v>
      </c>
      <c r="F2441" s="3"/>
      <c r="G2441" s="3"/>
      <c r="H2441" s="3"/>
      <c r="I2441" s="3"/>
      <c r="J2441" s="3"/>
      <c r="K2441" s="3"/>
      <c r="L2441" s="3"/>
      <c r="M2441" s="3"/>
      <c r="N2441" s="3"/>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row>
    <row r="2442" spans="1:77" ht="18">
      <c r="A2442" s="3" t="s">
        <v>19737</v>
      </c>
      <c r="B2442" s="3" t="s">
        <v>36306</v>
      </c>
      <c r="C2442" s="3" t="s">
        <v>24873</v>
      </c>
      <c r="D2442" s="3"/>
      <c r="E2442" s="3" t="s">
        <v>36799</v>
      </c>
      <c r="F2442" s="3"/>
      <c r="G2442" s="3"/>
      <c r="H2442" s="3"/>
      <c r="I2442" s="3"/>
      <c r="J2442" s="3"/>
      <c r="K2442" s="3"/>
      <c r="L2442" s="3"/>
      <c r="M2442" s="3"/>
      <c r="N2442" s="3"/>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row>
    <row r="2443" spans="1:77" ht="18">
      <c r="A2443" s="3" t="s">
        <v>6780</v>
      </c>
      <c r="B2443" s="3" t="s">
        <v>23435</v>
      </c>
      <c r="C2443" s="3" t="s">
        <v>24871</v>
      </c>
      <c r="D2443" s="3"/>
      <c r="E2443" s="3" t="s">
        <v>24872</v>
      </c>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row>
    <row r="2444" spans="1:77" ht="18">
      <c r="A2444" s="3" t="s">
        <v>19750</v>
      </c>
      <c r="B2444" s="3" t="s">
        <v>36306</v>
      </c>
      <c r="C2444" s="3" t="s">
        <v>36810</v>
      </c>
      <c r="D2444" s="3" t="s">
        <v>36811</v>
      </c>
      <c r="E2444" s="3" t="s">
        <v>36812</v>
      </c>
      <c r="F2444" s="3" t="s">
        <v>36813</v>
      </c>
      <c r="G2444" s="3"/>
      <c r="H2444" s="3"/>
      <c r="I2444" s="3"/>
      <c r="J2444" s="3"/>
      <c r="K2444" s="3"/>
      <c r="L2444" s="3"/>
      <c r="M2444" s="3"/>
      <c r="N2444" s="3"/>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row>
    <row r="2445" spans="1:77" ht="18">
      <c r="A2445" s="3" t="s">
        <v>6778</v>
      </c>
      <c r="B2445" s="3" t="s">
        <v>23435</v>
      </c>
      <c r="C2445" s="3" t="s">
        <v>24869</v>
      </c>
      <c r="D2445" s="3"/>
      <c r="E2445" s="3" t="s">
        <v>24870</v>
      </c>
      <c r="F2445" s="3"/>
      <c r="G2445" s="3"/>
      <c r="H2445" s="3"/>
      <c r="I2445" s="3"/>
      <c r="J2445" s="3"/>
      <c r="K2445" s="3"/>
      <c r="L2445" s="3"/>
      <c r="M2445" s="3"/>
      <c r="N2445" s="3"/>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row>
    <row r="2446" spans="1:77" ht="18">
      <c r="A2446" s="3" t="s">
        <v>15155</v>
      </c>
      <c r="B2446" s="3" t="s">
        <v>30903</v>
      </c>
      <c r="C2446" s="3" t="s">
        <v>31599</v>
      </c>
      <c r="D2446" s="3" t="s">
        <v>31052</v>
      </c>
      <c r="E2446" s="3" t="s">
        <v>31600</v>
      </c>
      <c r="F2446" s="3"/>
      <c r="G2446" s="3"/>
      <c r="H2446" s="3"/>
      <c r="I2446" s="3"/>
      <c r="J2446" s="3"/>
      <c r="K2446" s="3"/>
      <c r="L2446" s="3"/>
      <c r="M2446" s="3"/>
      <c r="N2446" s="3"/>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row>
    <row r="2447" spans="1:77" ht="18">
      <c r="A2447" s="3" t="s">
        <v>15761</v>
      </c>
      <c r="B2447" s="3" t="s">
        <v>31873</v>
      </c>
      <c r="C2447" s="3" t="s">
        <v>31599</v>
      </c>
      <c r="D2447" s="3" t="s">
        <v>31954</v>
      </c>
      <c r="E2447" s="3" t="s">
        <v>31958</v>
      </c>
      <c r="F2447" s="3"/>
      <c r="G2447" s="3"/>
      <c r="H2447" s="3"/>
      <c r="I2447" s="3"/>
      <c r="J2447" s="3"/>
      <c r="K2447" s="3"/>
      <c r="L2447" s="3"/>
      <c r="M2447" s="3"/>
      <c r="N2447" s="3"/>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row>
    <row r="2448" spans="1:77" ht="18">
      <c r="A2448" s="3" t="s">
        <v>16815</v>
      </c>
      <c r="B2448" s="3" t="s">
        <v>32658</v>
      </c>
      <c r="C2448" s="3" t="s">
        <v>32686</v>
      </c>
      <c r="D2448" s="3"/>
      <c r="E2448" s="3" t="s">
        <v>32687</v>
      </c>
      <c r="F2448" s="3"/>
      <c r="G2448" s="3"/>
      <c r="H2448" s="3"/>
      <c r="I2448" s="3"/>
      <c r="J2448" s="3"/>
      <c r="K2448" s="3"/>
      <c r="L2448" s="3"/>
      <c r="M2448" s="3"/>
      <c r="N2448" s="3"/>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row>
    <row r="2449" spans="1:77" ht="18">
      <c r="A2449" s="3" t="s">
        <v>18686</v>
      </c>
      <c r="B2449" s="3" t="s">
        <v>35848</v>
      </c>
      <c r="C2449" s="3" t="s">
        <v>35870</v>
      </c>
      <c r="D2449" s="3"/>
      <c r="E2449" s="3" t="s">
        <v>35871</v>
      </c>
      <c r="F2449" s="3"/>
      <c r="G2449" s="3"/>
      <c r="H2449" s="3"/>
      <c r="I2449" s="3"/>
      <c r="J2449" s="3"/>
      <c r="K2449" s="3"/>
      <c r="L2449" s="3"/>
      <c r="M2449" s="3"/>
      <c r="N2449" s="3"/>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row>
    <row r="2450" spans="1:77" ht="18">
      <c r="A2450" s="3" t="s">
        <v>4199</v>
      </c>
      <c r="B2450" s="3" t="s">
        <v>22513</v>
      </c>
      <c r="C2450" s="3" t="s">
        <v>22750</v>
      </c>
      <c r="D2450" s="3"/>
      <c r="E2450" s="3" t="s">
        <v>22751</v>
      </c>
      <c r="F2450" s="3" t="s">
        <v>22752</v>
      </c>
      <c r="G2450" s="3"/>
      <c r="H2450" s="3"/>
      <c r="I2450" s="3"/>
      <c r="J2450" s="3"/>
      <c r="K2450" s="3"/>
      <c r="L2450" s="3"/>
      <c r="M2450" s="3"/>
      <c r="N2450" s="3"/>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row>
    <row r="2451" spans="1:77" ht="18">
      <c r="A2451" s="3" t="s">
        <v>20523</v>
      </c>
      <c r="B2451" s="3" t="s">
        <v>39563</v>
      </c>
      <c r="C2451" s="3" t="s">
        <v>22750</v>
      </c>
      <c r="D2451" s="3" t="s">
        <v>270</v>
      </c>
      <c r="E2451" s="3" t="s">
        <v>23299</v>
      </c>
      <c r="F2451" s="3" t="s">
        <v>23300</v>
      </c>
      <c r="G2451" s="3"/>
      <c r="H2451" s="3"/>
      <c r="I2451" s="3"/>
      <c r="J2451" s="3"/>
      <c r="K2451" s="3"/>
      <c r="L2451" s="3"/>
      <c r="M2451" s="3"/>
      <c r="N2451" s="3"/>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row>
    <row r="2452" spans="1:77" ht="18">
      <c r="A2452" s="3" t="s">
        <v>39806</v>
      </c>
      <c r="B2452" s="3" t="s">
        <v>21893</v>
      </c>
      <c r="C2452" s="3" t="s">
        <v>22750</v>
      </c>
      <c r="D2452" s="3"/>
      <c r="E2452" s="3" t="s">
        <v>39807</v>
      </c>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row>
    <row r="2453" spans="1:77" ht="18">
      <c r="A2453" s="3" t="s">
        <v>31201</v>
      </c>
      <c r="B2453" s="3" t="s">
        <v>30270</v>
      </c>
      <c r="C2453" s="3" t="s">
        <v>31202</v>
      </c>
      <c r="D2453" s="3"/>
      <c r="E2453" s="3" t="s">
        <v>31203</v>
      </c>
      <c r="F2453" s="3"/>
      <c r="G2453" s="3"/>
      <c r="H2453" s="3"/>
      <c r="I2453" s="3"/>
      <c r="J2453" s="3"/>
      <c r="K2453" s="3"/>
      <c r="L2453" s="3"/>
      <c r="M2453" s="3"/>
      <c r="N2453" s="3"/>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row>
    <row r="2454" spans="1:77" ht="18">
      <c r="A2454" s="3" t="s">
        <v>15796</v>
      </c>
      <c r="B2454" s="3" t="s">
        <v>31873</v>
      </c>
      <c r="C2454" s="3" t="s">
        <v>31202</v>
      </c>
      <c r="D2454" s="3" t="s">
        <v>31979</v>
      </c>
      <c r="E2454" s="3" t="s">
        <v>31980</v>
      </c>
      <c r="F2454" s="3"/>
      <c r="G2454" s="3"/>
      <c r="H2454" s="3"/>
      <c r="I2454" s="3"/>
      <c r="J2454" s="3"/>
      <c r="K2454" s="3"/>
      <c r="L2454" s="3"/>
      <c r="M2454" s="3"/>
      <c r="N2454" s="3"/>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row>
    <row r="2455" spans="1:77" ht="18">
      <c r="A2455" s="3" t="s">
        <v>16014</v>
      </c>
      <c r="B2455" s="3" t="s">
        <v>31998</v>
      </c>
      <c r="C2455" s="3" t="s">
        <v>31202</v>
      </c>
      <c r="D2455" s="3" t="s">
        <v>2072</v>
      </c>
      <c r="E2455" s="3" t="s">
        <v>32122</v>
      </c>
      <c r="F2455" s="3" t="s">
        <v>32123</v>
      </c>
      <c r="G2455" s="3"/>
      <c r="H2455" s="3"/>
      <c r="I2455" s="3"/>
      <c r="J2455" s="3"/>
      <c r="K2455" s="3"/>
      <c r="L2455" s="3"/>
      <c r="M2455" s="3"/>
      <c r="N2455" s="3"/>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row>
    <row r="2456" spans="1:77" ht="18">
      <c r="A2456" s="3" t="s">
        <v>7760</v>
      </c>
      <c r="B2456" s="3" t="s">
        <v>25216</v>
      </c>
      <c r="C2456" s="3" t="s">
        <v>25630</v>
      </c>
      <c r="D2456" s="3"/>
      <c r="E2456" s="3" t="s">
        <v>25631</v>
      </c>
      <c r="F2456" s="3"/>
      <c r="G2456" s="3"/>
      <c r="H2456" s="3"/>
      <c r="I2456" s="3"/>
      <c r="J2456" s="3"/>
      <c r="K2456" s="3"/>
      <c r="L2456" s="3"/>
      <c r="M2456" s="3"/>
      <c r="N2456" s="3"/>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row>
    <row r="2457" spans="1:77" ht="18">
      <c r="A2457" s="3" t="s">
        <v>25657</v>
      </c>
      <c r="B2457" s="3" t="s">
        <v>25658</v>
      </c>
      <c r="C2457" s="3" t="s">
        <v>25630</v>
      </c>
      <c r="D2457" s="3"/>
      <c r="E2457" s="3" t="s">
        <v>25659</v>
      </c>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row>
    <row r="2458" spans="1:77" ht="18">
      <c r="A2458" s="3" t="s">
        <v>30177</v>
      </c>
      <c r="B2458" s="3" t="s">
        <v>30145</v>
      </c>
      <c r="C2458" s="3" t="s">
        <v>25630</v>
      </c>
      <c r="D2458" s="3"/>
      <c r="E2458" s="3" t="s">
        <v>30178</v>
      </c>
      <c r="F2458" s="3"/>
      <c r="G2458" s="3"/>
      <c r="H2458" s="3"/>
      <c r="I2458" s="3"/>
      <c r="J2458" s="3"/>
      <c r="K2458" s="3"/>
      <c r="L2458" s="3"/>
      <c r="M2458" s="3"/>
      <c r="N2458" s="3"/>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row>
    <row r="2459" spans="1:77" ht="18">
      <c r="A2459" s="3" t="s">
        <v>31370</v>
      </c>
      <c r="B2459" s="3" t="s">
        <v>30270</v>
      </c>
      <c r="C2459" s="3" t="s">
        <v>25630</v>
      </c>
      <c r="D2459" s="3"/>
      <c r="E2459" s="3" t="s">
        <v>31371</v>
      </c>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row>
    <row r="2460" spans="1:77" ht="18">
      <c r="A2460" s="3" t="s">
        <v>18950</v>
      </c>
      <c r="B2460" s="3" t="s">
        <v>35848</v>
      </c>
      <c r="C2460" s="3" t="s">
        <v>25630</v>
      </c>
      <c r="D2460" s="3"/>
      <c r="E2460" s="3" t="s">
        <v>36086</v>
      </c>
      <c r="F2460" s="3" t="s">
        <v>36087</v>
      </c>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row>
    <row r="2461" spans="1:77" ht="18">
      <c r="A2461" s="3" t="s">
        <v>37057</v>
      </c>
      <c r="B2461" s="3" t="s">
        <v>37030</v>
      </c>
      <c r="C2461" s="3" t="s">
        <v>25630</v>
      </c>
      <c r="D2461" s="3"/>
      <c r="E2461" s="3" t="s">
        <v>37058</v>
      </c>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row>
    <row r="2462" spans="1:77" ht="18">
      <c r="A2462" s="3" t="s">
        <v>4025</v>
      </c>
      <c r="B2462" s="3" t="s">
        <v>22513</v>
      </c>
      <c r="C2462" s="3" t="s">
        <v>22575</v>
      </c>
      <c r="D2462" s="3"/>
      <c r="E2462" s="3" t="s">
        <v>22576</v>
      </c>
      <c r="F2462" s="3" t="s">
        <v>22577</v>
      </c>
      <c r="G2462" s="3"/>
      <c r="H2462" s="3"/>
      <c r="I2462" s="3"/>
      <c r="J2462" s="3"/>
      <c r="K2462" s="3"/>
      <c r="L2462" s="3"/>
      <c r="M2462" s="3"/>
      <c r="N2462" s="3"/>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row>
    <row r="2463" spans="1:77" ht="18">
      <c r="A2463" s="3" t="s">
        <v>4105</v>
      </c>
      <c r="B2463" s="3" t="s">
        <v>22513</v>
      </c>
      <c r="C2463" s="3" t="s">
        <v>22575</v>
      </c>
      <c r="D2463" s="3"/>
      <c r="E2463" s="3" t="s">
        <v>22660</v>
      </c>
      <c r="F2463" s="3" t="s">
        <v>22661</v>
      </c>
      <c r="G2463" s="3"/>
      <c r="H2463" s="3"/>
      <c r="I2463" s="3"/>
      <c r="J2463" s="3"/>
      <c r="K2463" s="3"/>
      <c r="L2463" s="3"/>
      <c r="M2463" s="3"/>
      <c r="N2463" s="3"/>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row>
    <row r="2464" spans="1:77" ht="18">
      <c r="A2464" s="3" t="s">
        <v>529</v>
      </c>
      <c r="B2464" s="3" t="s">
        <v>23100</v>
      </c>
      <c r="C2464" s="3" t="s">
        <v>22575</v>
      </c>
      <c r="D2464" s="3" t="s">
        <v>3093</v>
      </c>
      <c r="E2464" s="3" t="s">
        <v>23101</v>
      </c>
      <c r="F2464" s="3" t="s">
        <v>23102</v>
      </c>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row>
    <row r="2465" spans="1:77" ht="18">
      <c r="A2465" s="3" t="s">
        <v>6765</v>
      </c>
      <c r="B2465" s="3" t="s">
        <v>23435</v>
      </c>
      <c r="C2465" s="3" t="s">
        <v>22575</v>
      </c>
      <c r="D2465" s="3"/>
      <c r="E2465" s="3" t="s">
        <v>24856</v>
      </c>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row>
    <row r="2466" spans="1:77" ht="18">
      <c r="A2466" s="3" t="s">
        <v>9299</v>
      </c>
      <c r="B2466" s="3" t="s">
        <v>26505</v>
      </c>
      <c r="C2466" s="3" t="s">
        <v>22575</v>
      </c>
      <c r="D2466" s="3"/>
      <c r="E2466" s="3" t="s">
        <v>27065</v>
      </c>
      <c r="F2466" s="3"/>
      <c r="G2466" s="3"/>
      <c r="H2466" s="3"/>
      <c r="I2466" s="3"/>
      <c r="J2466" s="3"/>
      <c r="K2466" s="3"/>
      <c r="L2466" s="3"/>
      <c r="M2466" s="3"/>
      <c r="N2466" s="3"/>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row>
    <row r="2467" spans="1:77" ht="18">
      <c r="A2467" s="3" t="s">
        <v>15357</v>
      </c>
      <c r="B2467" s="3" t="s">
        <v>31717</v>
      </c>
      <c r="C2467" s="3" t="s">
        <v>22575</v>
      </c>
      <c r="D2467" s="3"/>
      <c r="E2467" s="3" t="s">
        <v>31718</v>
      </c>
      <c r="F2467" s="3"/>
      <c r="G2467" s="3"/>
      <c r="H2467" s="3"/>
      <c r="I2467" s="3"/>
      <c r="J2467" s="3"/>
      <c r="K2467" s="3"/>
      <c r="L2467" s="3"/>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row>
    <row r="2468" spans="1:77" ht="18">
      <c r="A2468" s="3" t="s">
        <v>3785</v>
      </c>
      <c r="B2468" s="3" t="s">
        <v>22303</v>
      </c>
      <c r="C2468" s="3" t="s">
        <v>22304</v>
      </c>
      <c r="D2468" s="3" t="s">
        <v>22305</v>
      </c>
      <c r="E2468" s="3" t="s">
        <v>22306</v>
      </c>
      <c r="F2468" s="3" t="s">
        <v>22307</v>
      </c>
      <c r="G2468" s="3" t="s">
        <v>22308</v>
      </c>
      <c r="H2468" s="3" t="s">
        <v>22309</v>
      </c>
      <c r="I2468" s="3" t="s">
        <v>22310</v>
      </c>
      <c r="J2468" s="3" t="s">
        <v>22311</v>
      </c>
      <c r="K2468" s="3" t="s">
        <v>22312</v>
      </c>
      <c r="L2468" s="3" t="s">
        <v>22313</v>
      </c>
      <c r="M2468" s="3" t="s">
        <v>22314</v>
      </c>
      <c r="N2468" s="3" t="s">
        <v>22315</v>
      </c>
      <c r="O2468" s="3" t="s">
        <v>22316</v>
      </c>
      <c r="P2468" s="3" t="s">
        <v>22317</v>
      </c>
      <c r="Q2468" s="3" t="s">
        <v>22318</v>
      </c>
      <c r="R2468" s="3" t="s">
        <v>22319</v>
      </c>
      <c r="S2468" s="3" t="s">
        <v>22320</v>
      </c>
      <c r="T2468" s="3" t="s">
        <v>22321</v>
      </c>
      <c r="U2468" s="3"/>
      <c r="V2468" s="3" t="s">
        <v>22322</v>
      </c>
      <c r="W2468" s="3" t="s">
        <v>22323</v>
      </c>
      <c r="X2468" s="3"/>
      <c r="Y2468" s="3" t="s">
        <v>22324</v>
      </c>
      <c r="Z2468" s="3"/>
      <c r="AA2468" s="3" t="s">
        <v>22325</v>
      </c>
      <c r="AB2468" s="3"/>
      <c r="AC2468" s="3" t="s">
        <v>22326</v>
      </c>
      <c r="AD2468" s="3"/>
      <c r="AE2468" s="3" t="s">
        <v>22327</v>
      </c>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row>
    <row r="2469" spans="1:77" ht="18">
      <c r="A2469" s="3" t="s">
        <v>4596</v>
      </c>
      <c r="B2469" s="3" t="s">
        <v>23054</v>
      </c>
      <c r="C2469" s="3" t="s">
        <v>22304</v>
      </c>
      <c r="D2469" s="3" t="s">
        <v>22305</v>
      </c>
      <c r="E2469" s="3" t="s">
        <v>23123</v>
      </c>
      <c r="F2469" s="3" t="s">
        <v>22307</v>
      </c>
      <c r="G2469" s="3" t="s">
        <v>22308</v>
      </c>
      <c r="H2469" s="3" t="s">
        <v>22309</v>
      </c>
      <c r="I2469" s="3" t="s">
        <v>22310</v>
      </c>
      <c r="J2469" s="3" t="s">
        <v>22311</v>
      </c>
      <c r="K2469" s="3" t="s">
        <v>22312</v>
      </c>
      <c r="L2469" s="3" t="s">
        <v>22313</v>
      </c>
      <c r="M2469" s="3" t="s">
        <v>22314</v>
      </c>
      <c r="N2469" s="3" t="s">
        <v>22315</v>
      </c>
      <c r="O2469" s="3" t="s">
        <v>22316</v>
      </c>
      <c r="P2469" s="3" t="s">
        <v>22317</v>
      </c>
      <c r="Q2469" s="3" t="s">
        <v>22318</v>
      </c>
      <c r="R2469" s="3" t="s">
        <v>22319</v>
      </c>
      <c r="S2469" s="3" t="s">
        <v>22320</v>
      </c>
      <c r="T2469" s="3" t="s">
        <v>22321</v>
      </c>
      <c r="U2469" s="3"/>
      <c r="V2469" s="3" t="s">
        <v>22322</v>
      </c>
      <c r="W2469" s="3" t="s">
        <v>22323</v>
      </c>
      <c r="X2469" s="3"/>
      <c r="Y2469" s="3" t="s">
        <v>22324</v>
      </c>
      <c r="Z2469" s="3"/>
      <c r="AA2469" s="3" t="s">
        <v>22325</v>
      </c>
      <c r="AB2469" s="3"/>
      <c r="AC2469" s="3" t="s">
        <v>22326</v>
      </c>
      <c r="AD2469" s="3"/>
      <c r="AE2469" s="3" t="s">
        <v>22327</v>
      </c>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row>
    <row r="2470" spans="1:77" ht="18">
      <c r="A2470" s="3" t="s">
        <v>18590</v>
      </c>
      <c r="B2470" s="3" t="s">
        <v>35768</v>
      </c>
      <c r="C2470" s="3" t="s">
        <v>22304</v>
      </c>
      <c r="D2470" s="3"/>
      <c r="E2470" s="3" t="s">
        <v>35810</v>
      </c>
      <c r="F2470" s="3"/>
      <c r="G2470" s="3"/>
      <c r="H2470" s="3"/>
      <c r="I2470" s="3"/>
      <c r="J2470" s="3"/>
      <c r="K2470" s="3"/>
      <c r="L2470" s="3"/>
      <c r="M2470" s="3"/>
      <c r="N2470" s="3"/>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row>
    <row r="2471" spans="1:77" ht="18">
      <c r="A2471" s="3" t="s">
        <v>16103</v>
      </c>
      <c r="B2471" s="3" t="s">
        <v>32007</v>
      </c>
      <c r="C2471" s="3" t="s">
        <v>32191</v>
      </c>
      <c r="D2471" s="3" t="s">
        <v>6301</v>
      </c>
      <c r="E2471" s="3" t="s">
        <v>32192</v>
      </c>
      <c r="F2471" s="3" t="s">
        <v>32193</v>
      </c>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row>
    <row r="2472" spans="1:77" ht="18">
      <c r="A2472" s="3" t="s">
        <v>6761</v>
      </c>
      <c r="B2472" s="3" t="s">
        <v>23435</v>
      </c>
      <c r="C2472" s="3" t="s">
        <v>24854</v>
      </c>
      <c r="D2472" s="3"/>
      <c r="E2472" s="3" t="s">
        <v>24855</v>
      </c>
      <c r="F2472" s="3"/>
      <c r="G2472" s="3"/>
      <c r="H2472" s="3"/>
      <c r="I2472" s="3"/>
      <c r="J2472" s="3"/>
      <c r="K2472" s="3"/>
      <c r="L2472" s="3"/>
      <c r="M2472" s="3"/>
      <c r="N2472" s="3"/>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row>
    <row r="2473" spans="1:77" ht="18">
      <c r="A2473" s="3" t="s">
        <v>7427</v>
      </c>
      <c r="B2473" s="3" t="s">
        <v>25216</v>
      </c>
      <c r="C2473" s="3" t="s">
        <v>24854</v>
      </c>
      <c r="D2473" s="3" t="s">
        <v>25398</v>
      </c>
      <c r="E2473" s="3" t="s">
        <v>25399</v>
      </c>
      <c r="F2473" s="3"/>
      <c r="G2473" s="3"/>
      <c r="H2473" s="3"/>
      <c r="I2473" s="3"/>
      <c r="J2473" s="3"/>
      <c r="K2473" s="3"/>
      <c r="L2473" s="3"/>
      <c r="M2473" s="3"/>
      <c r="N2473" s="3"/>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row>
    <row r="2474" spans="1:77" ht="18">
      <c r="A2474" s="3" t="s">
        <v>29070</v>
      </c>
      <c r="B2474" s="3" t="s">
        <v>28622</v>
      </c>
      <c r="C2474" s="3" t="s">
        <v>24854</v>
      </c>
      <c r="D2474" s="3" t="s">
        <v>28706</v>
      </c>
      <c r="E2474" s="3" t="s">
        <v>29071</v>
      </c>
      <c r="F2474" s="3" t="s">
        <v>29072</v>
      </c>
      <c r="G2474" s="3"/>
      <c r="H2474" s="3"/>
      <c r="I2474" s="3"/>
      <c r="J2474" s="3"/>
      <c r="K2474" s="3"/>
      <c r="L2474" s="3"/>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row>
    <row r="2475" spans="1:77" ht="18">
      <c r="A2475" s="3" t="s">
        <v>35290</v>
      </c>
      <c r="B2475" s="3" t="s">
        <v>35231</v>
      </c>
      <c r="C2475" s="3" t="s">
        <v>24854</v>
      </c>
      <c r="D2475" s="3" t="s">
        <v>2072</v>
      </c>
      <c r="E2475" s="3" t="s">
        <v>35291</v>
      </c>
      <c r="F2475" s="3" t="s">
        <v>35292</v>
      </c>
      <c r="G2475" s="3"/>
      <c r="H2475" s="3"/>
      <c r="I2475" s="3"/>
      <c r="J2475" s="3"/>
      <c r="K2475" s="3"/>
      <c r="L2475" s="3"/>
      <c r="M2475" s="3"/>
      <c r="N2475" s="3"/>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row>
    <row r="2476" spans="1:77" ht="18">
      <c r="A2476" s="3" t="s">
        <v>19772</v>
      </c>
      <c r="B2476" s="3" t="s">
        <v>36306</v>
      </c>
      <c r="C2476" s="3" t="s">
        <v>24854</v>
      </c>
      <c r="D2476" s="3" t="s">
        <v>28706</v>
      </c>
      <c r="E2476" s="3" t="s">
        <v>36833</v>
      </c>
      <c r="F2476" s="3" t="s">
        <v>29072</v>
      </c>
      <c r="G2476" s="3"/>
      <c r="H2476" s="3"/>
      <c r="I2476" s="3"/>
      <c r="J2476" s="3"/>
      <c r="K2476" s="3"/>
      <c r="L2476" s="3"/>
      <c r="M2476" s="3"/>
      <c r="N2476" s="3"/>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row>
    <row r="2477" spans="1:77" ht="18">
      <c r="A2477" s="3" t="s">
        <v>4017</v>
      </c>
      <c r="B2477" s="3" t="s">
        <v>22513</v>
      </c>
      <c r="C2477" s="3" t="s">
        <v>22568</v>
      </c>
      <c r="D2477" s="3"/>
      <c r="E2477" s="3" t="s">
        <v>22569</v>
      </c>
      <c r="F2477" s="3"/>
      <c r="G2477" s="3"/>
      <c r="H2477" s="3"/>
      <c r="I2477" s="3"/>
      <c r="J2477" s="3"/>
      <c r="K2477" s="3"/>
      <c r="L2477" s="3"/>
      <c r="M2477" s="3"/>
      <c r="N2477" s="3"/>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row>
    <row r="2478" spans="1:77" ht="18">
      <c r="A2478" s="3" t="s">
        <v>6758</v>
      </c>
      <c r="B2478" s="3" t="s">
        <v>23435</v>
      </c>
      <c r="C2478" s="3" t="s">
        <v>22568</v>
      </c>
      <c r="D2478" s="3"/>
      <c r="E2478" s="3" t="s">
        <v>24853</v>
      </c>
      <c r="F2478" s="3"/>
      <c r="G2478" s="3"/>
      <c r="H2478" s="3"/>
      <c r="I2478" s="3"/>
      <c r="J2478" s="3"/>
      <c r="K2478" s="3"/>
      <c r="L2478" s="3"/>
      <c r="M2478" s="3"/>
      <c r="N2478" s="3"/>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row>
    <row r="2479" spans="1:77" ht="18">
      <c r="A2479" s="3" t="s">
        <v>6784</v>
      </c>
      <c r="B2479" s="3" t="s">
        <v>24875</v>
      </c>
      <c r="C2479" s="3" t="s">
        <v>24876</v>
      </c>
      <c r="D2479" s="3"/>
      <c r="E2479" s="3" t="s">
        <v>24877</v>
      </c>
      <c r="F2479" s="3" t="s">
        <v>24878</v>
      </c>
      <c r="G2479" s="3"/>
      <c r="H2479" s="3"/>
      <c r="I2479" s="3"/>
      <c r="J2479" s="3"/>
      <c r="K2479" s="3"/>
      <c r="L2479" s="3"/>
      <c r="M2479" s="3"/>
      <c r="N2479" s="3"/>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row>
    <row r="2480" spans="1:77" ht="18">
      <c r="A2480" s="3" t="s">
        <v>1638</v>
      </c>
      <c r="B2480" s="3" t="s">
        <v>27429</v>
      </c>
      <c r="C2480" s="3" t="s">
        <v>24876</v>
      </c>
      <c r="D2480" s="3"/>
      <c r="E2480" s="3" t="s">
        <v>30191</v>
      </c>
      <c r="F2480" s="3" t="s">
        <v>24878</v>
      </c>
      <c r="G2480" s="3"/>
      <c r="H2480" s="3"/>
      <c r="I2480" s="3"/>
      <c r="J2480" s="3"/>
      <c r="K2480" s="3"/>
      <c r="L2480" s="3"/>
      <c r="M2480" s="3"/>
      <c r="N2480" s="3"/>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row>
    <row r="2481" spans="1:77" ht="18">
      <c r="A2481" s="3" t="s">
        <v>30492</v>
      </c>
      <c r="B2481" s="3" t="s">
        <v>30270</v>
      </c>
      <c r="C2481" s="3" t="s">
        <v>24876</v>
      </c>
      <c r="D2481" s="3"/>
      <c r="E2481" s="3" t="s">
        <v>30493</v>
      </c>
      <c r="F2481" s="3"/>
      <c r="G2481" s="3"/>
      <c r="H2481" s="3"/>
      <c r="I2481" s="3"/>
      <c r="J2481" s="3"/>
      <c r="K2481" s="3"/>
      <c r="L2481" s="3"/>
      <c r="M2481" s="3"/>
      <c r="N2481" s="3"/>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row>
    <row r="2482" spans="1:77" ht="18">
      <c r="A2482" s="3" t="s">
        <v>33580</v>
      </c>
      <c r="B2482" s="3" t="s">
        <v>33461</v>
      </c>
      <c r="C2482" s="3" t="s">
        <v>33581</v>
      </c>
      <c r="D2482" s="3"/>
      <c r="E2482" s="3" t="s">
        <v>33582</v>
      </c>
      <c r="F2482" s="3"/>
      <c r="G2482" s="3"/>
      <c r="H2482" s="3"/>
      <c r="I2482" s="3"/>
      <c r="J2482" s="3"/>
      <c r="K2482" s="3"/>
      <c r="L2482" s="3"/>
      <c r="M2482" s="3"/>
      <c r="N2482" s="3"/>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row>
    <row r="2483" spans="1:77" ht="18">
      <c r="A2483" s="3" t="s">
        <v>6767</v>
      </c>
      <c r="B2483" s="3" t="s">
        <v>23435</v>
      </c>
      <c r="C2483" s="3" t="s">
        <v>24857</v>
      </c>
      <c r="D2483" s="3"/>
      <c r="E2483" s="3" t="s">
        <v>24858</v>
      </c>
      <c r="F2483" s="3"/>
      <c r="G2483" s="3"/>
      <c r="H2483" s="3"/>
      <c r="I2483" s="3"/>
      <c r="J2483" s="3"/>
      <c r="K2483" s="3"/>
      <c r="L2483" s="3"/>
      <c r="M2483" s="3"/>
      <c r="N2483" s="3"/>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row>
    <row r="2484" spans="1:77" ht="18">
      <c r="A2484" s="3" t="s">
        <v>1904</v>
      </c>
      <c r="B2484" s="3" t="s">
        <v>30270</v>
      </c>
      <c r="C2484" s="3" t="s">
        <v>24857</v>
      </c>
      <c r="D2484" s="3"/>
      <c r="E2484" s="3" t="s">
        <v>31346</v>
      </c>
      <c r="F2484" s="3"/>
      <c r="G2484" s="3"/>
      <c r="H2484" s="3"/>
      <c r="I2484" s="3"/>
      <c r="J2484" s="3"/>
      <c r="K2484" s="3"/>
      <c r="L2484" s="3"/>
      <c r="M2484" s="3"/>
      <c r="N2484" s="3"/>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row>
    <row r="2485" spans="1:77" ht="18">
      <c r="A2485" s="3" t="s">
        <v>15968</v>
      </c>
      <c r="B2485" s="3" t="s">
        <v>31998</v>
      </c>
      <c r="C2485" s="3" t="s">
        <v>24857</v>
      </c>
      <c r="D2485" s="3"/>
      <c r="E2485" s="3" t="s">
        <v>32099</v>
      </c>
      <c r="F2485" s="3" t="s">
        <v>32100</v>
      </c>
      <c r="G2485" s="3"/>
      <c r="H2485" s="3"/>
      <c r="I2485" s="3"/>
      <c r="J2485" s="3"/>
      <c r="K2485" s="3"/>
      <c r="L2485" s="3"/>
      <c r="M2485" s="3"/>
      <c r="N2485" s="3"/>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row>
    <row r="2486" spans="1:77" ht="18">
      <c r="A2486" s="3" t="s">
        <v>6772</v>
      </c>
      <c r="B2486" s="3" t="s">
        <v>24862</v>
      </c>
      <c r="C2486" s="3" t="s">
        <v>24863</v>
      </c>
      <c r="D2486" s="3" t="s">
        <v>22</v>
      </c>
      <c r="E2486" s="3" t="s">
        <v>24864</v>
      </c>
      <c r="F2486" s="3"/>
      <c r="G2486" s="3"/>
      <c r="H2486" s="3"/>
      <c r="I2486" s="3"/>
      <c r="J2486" s="3"/>
      <c r="K2486" s="3"/>
      <c r="L2486" s="3"/>
      <c r="M2486" s="3"/>
      <c r="N2486" s="3"/>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row>
    <row r="2487" spans="1:77" ht="18">
      <c r="A2487" s="3" t="s">
        <v>11114</v>
      </c>
      <c r="B2487" s="3" t="s">
        <v>28622</v>
      </c>
      <c r="C2487" s="3" t="s">
        <v>24863</v>
      </c>
      <c r="D2487" s="3" t="s">
        <v>319</v>
      </c>
      <c r="E2487" s="3" t="s">
        <v>29120</v>
      </c>
      <c r="F2487" s="3"/>
      <c r="G2487" s="3"/>
      <c r="H2487" s="3"/>
      <c r="I2487" s="3"/>
      <c r="J2487" s="3"/>
      <c r="K2487" s="3"/>
      <c r="L2487" s="3"/>
      <c r="M2487" s="3"/>
      <c r="N2487" s="3"/>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row>
    <row r="2488" spans="1:77" ht="18">
      <c r="A2488" s="3" t="s">
        <v>1843</v>
      </c>
      <c r="B2488" s="3" t="s">
        <v>30270</v>
      </c>
      <c r="C2488" s="3" t="s">
        <v>24863</v>
      </c>
      <c r="D2488" s="3"/>
      <c r="E2488" s="3" t="s">
        <v>31044</v>
      </c>
      <c r="F2488" s="3"/>
      <c r="G2488" s="3"/>
      <c r="H2488" s="3"/>
      <c r="I2488" s="3"/>
      <c r="J2488" s="3"/>
      <c r="K2488" s="3"/>
      <c r="L2488" s="3"/>
      <c r="M2488" s="3"/>
      <c r="N2488" s="3"/>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row>
    <row r="2489" spans="1:77" ht="18">
      <c r="A2489" s="3" t="s">
        <v>6753</v>
      </c>
      <c r="B2489" s="3" t="s">
        <v>23435</v>
      </c>
      <c r="C2489" s="3" t="s">
        <v>24849</v>
      </c>
      <c r="D2489" s="3"/>
      <c r="E2489" s="3" t="s">
        <v>24850</v>
      </c>
      <c r="F2489" s="3"/>
      <c r="G2489" s="3"/>
      <c r="H2489" s="3"/>
      <c r="I2489" s="3"/>
      <c r="J2489" s="3"/>
      <c r="K2489" s="3"/>
      <c r="L2489" s="3"/>
      <c r="M2489" s="3"/>
      <c r="N2489" s="3"/>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row>
    <row r="2490" spans="1:77" ht="18">
      <c r="A2490" s="3" t="s">
        <v>30733</v>
      </c>
      <c r="B2490" s="3" t="s">
        <v>30270</v>
      </c>
      <c r="C2490" s="3" t="s">
        <v>24849</v>
      </c>
      <c r="D2490" s="3"/>
      <c r="E2490" s="3" t="s">
        <v>30734</v>
      </c>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row>
    <row r="2491" spans="1:77" ht="18">
      <c r="A2491" s="3" t="s">
        <v>17391</v>
      </c>
      <c r="B2491" s="3" t="s">
        <v>33461</v>
      </c>
      <c r="C2491" s="3" t="s">
        <v>33702</v>
      </c>
      <c r="D2491" s="3"/>
      <c r="E2491" s="3" t="s">
        <v>33703</v>
      </c>
      <c r="F2491" s="3" t="s">
        <v>33704</v>
      </c>
      <c r="G2491" s="3"/>
      <c r="H2491" s="3"/>
      <c r="I2491" s="3"/>
      <c r="J2491" s="3"/>
      <c r="K2491" s="3"/>
      <c r="L2491" s="3"/>
      <c r="M2491" s="3"/>
      <c r="N2491" s="3"/>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row>
    <row r="2492" spans="1:77" ht="18">
      <c r="A2492" s="3" t="s">
        <v>36697</v>
      </c>
      <c r="B2492" s="3" t="s">
        <v>36454</v>
      </c>
      <c r="C2492" s="3" t="s">
        <v>33702</v>
      </c>
      <c r="D2492" s="3" t="s">
        <v>1093</v>
      </c>
      <c r="E2492" s="3" t="s">
        <v>36698</v>
      </c>
      <c r="F2492" s="3" t="s">
        <v>36699</v>
      </c>
      <c r="G2492" s="3"/>
      <c r="H2492" s="3"/>
      <c r="I2492" s="3"/>
      <c r="J2492" s="3"/>
      <c r="K2492" s="3"/>
      <c r="L2492" s="3"/>
      <c r="M2492" s="3"/>
      <c r="N2492" s="3"/>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row>
    <row r="2493" spans="1:77" ht="18">
      <c r="A2493" s="3" t="s">
        <v>6756</v>
      </c>
      <c r="B2493" s="3" t="s">
        <v>23435</v>
      </c>
      <c r="C2493" s="3" t="s">
        <v>24851</v>
      </c>
      <c r="D2493" s="3"/>
      <c r="E2493" s="3" t="s">
        <v>24852</v>
      </c>
      <c r="F2493" s="3"/>
      <c r="G2493" s="3"/>
      <c r="H2493" s="3"/>
      <c r="I2493" s="3"/>
      <c r="J2493" s="3"/>
      <c r="K2493" s="3"/>
      <c r="L2493" s="3"/>
      <c r="M2493" s="3"/>
      <c r="N2493" s="3"/>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row>
    <row r="2494" spans="1:77" ht="18">
      <c r="A2494" s="3" t="s">
        <v>10709</v>
      </c>
      <c r="B2494" s="3" t="s">
        <v>28622</v>
      </c>
      <c r="C2494" s="3" t="s">
        <v>24851</v>
      </c>
      <c r="D2494" s="3"/>
      <c r="E2494" s="3" t="s">
        <v>28862</v>
      </c>
      <c r="F2494" s="3"/>
      <c r="G2494" s="3"/>
      <c r="H2494" s="3"/>
      <c r="I2494" s="3"/>
      <c r="J2494" s="3"/>
      <c r="K2494" s="3"/>
      <c r="L2494" s="3"/>
      <c r="M2494" s="3"/>
      <c r="N2494" s="3"/>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row>
    <row r="2495" spans="1:77" ht="18">
      <c r="A2495" s="3" t="s">
        <v>184</v>
      </c>
      <c r="B2495" s="3" t="s">
        <v>26375</v>
      </c>
      <c r="C2495" s="3" t="s">
        <v>24851</v>
      </c>
      <c r="D2495" s="3" t="s">
        <v>17833</v>
      </c>
      <c r="E2495" s="3" t="s">
        <v>29734</v>
      </c>
      <c r="F2495" s="3" t="s">
        <v>29735</v>
      </c>
      <c r="G2495" s="3"/>
      <c r="H2495" s="3"/>
      <c r="I2495" s="3"/>
      <c r="J2495" s="3"/>
      <c r="K2495" s="3"/>
      <c r="L2495" s="3"/>
      <c r="M2495" s="3"/>
      <c r="N2495" s="3"/>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row>
    <row r="2496" spans="1:77" ht="18">
      <c r="A2496" s="3" t="s">
        <v>2358</v>
      </c>
      <c r="B2496" s="3" t="s">
        <v>33310</v>
      </c>
      <c r="C2496" s="3" t="s">
        <v>24851</v>
      </c>
      <c r="D2496" s="3" t="s">
        <v>60</v>
      </c>
      <c r="E2496" s="3" t="s">
        <v>33776</v>
      </c>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row>
    <row r="2497" spans="1:77" ht="18">
      <c r="A2497" s="3" t="s">
        <v>10760</v>
      </c>
      <c r="B2497" s="3" t="s">
        <v>28622</v>
      </c>
      <c r="C2497" s="3" t="s">
        <v>28910</v>
      </c>
      <c r="D2497" s="3" t="s">
        <v>28911</v>
      </c>
      <c r="E2497" s="3" t="s">
        <v>28912</v>
      </c>
      <c r="F2497" s="3" t="s">
        <v>28913</v>
      </c>
      <c r="G2497" s="3"/>
      <c r="H2497" s="3"/>
      <c r="I2497" s="3"/>
      <c r="J2497" s="3"/>
      <c r="K2497" s="3"/>
      <c r="L2497" s="3"/>
      <c r="M2497" s="3"/>
      <c r="N2497" s="3"/>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row>
    <row r="2498" spans="1:77" ht="18">
      <c r="A2498" s="3" t="s">
        <v>2033</v>
      </c>
      <c r="B2498" s="3" t="s">
        <v>30270</v>
      </c>
      <c r="C2498" s="3" t="s">
        <v>28910</v>
      </c>
      <c r="D2498" s="3" t="s">
        <v>28911</v>
      </c>
      <c r="E2498" s="3" t="s">
        <v>32068</v>
      </c>
      <c r="F2498" s="3" t="s">
        <v>28913</v>
      </c>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row>
    <row r="2499" spans="1:77" ht="18">
      <c r="A2499" s="3" t="s">
        <v>18916</v>
      </c>
      <c r="B2499" s="3" t="s">
        <v>35848</v>
      </c>
      <c r="C2499" s="3" t="s">
        <v>28910</v>
      </c>
      <c r="D2499" s="3"/>
      <c r="E2499" s="3" t="s">
        <v>36053</v>
      </c>
      <c r="F2499" s="3"/>
      <c r="G2499" s="3"/>
      <c r="H2499" s="3"/>
      <c r="I2499" s="3"/>
      <c r="J2499" s="3"/>
      <c r="K2499" s="3"/>
      <c r="L2499" s="3"/>
      <c r="M2499" s="3"/>
      <c r="N2499" s="3"/>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row>
    <row r="2500" spans="1:77" ht="18">
      <c r="A2500" s="3" t="s">
        <v>6774</v>
      </c>
      <c r="B2500" s="3" t="s">
        <v>23435</v>
      </c>
      <c r="C2500" s="3" t="s">
        <v>24867</v>
      </c>
      <c r="D2500" s="3"/>
      <c r="E2500" s="3" t="s">
        <v>24868</v>
      </c>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row>
    <row r="2501" spans="1:77" ht="18">
      <c r="A2501" s="3" t="s">
        <v>24879</v>
      </c>
      <c r="B2501" s="3" t="s">
        <v>23435</v>
      </c>
      <c r="C2501" s="3" t="s">
        <v>24867</v>
      </c>
      <c r="D2501" s="3"/>
      <c r="E2501" s="3" t="s">
        <v>24880</v>
      </c>
      <c r="F2501" s="3" t="s">
        <v>24881</v>
      </c>
      <c r="G2501" s="3"/>
      <c r="H2501" s="3"/>
      <c r="I2501" s="3"/>
      <c r="J2501" s="3"/>
      <c r="K2501" s="3"/>
      <c r="L2501" s="3"/>
      <c r="M2501" s="3"/>
      <c r="N2501" s="3"/>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row>
    <row r="2502" spans="1:77" ht="18">
      <c r="A2502" s="3" t="s">
        <v>6750</v>
      </c>
      <c r="B2502" s="3" t="s">
        <v>23435</v>
      </c>
      <c r="C2502" s="3" t="s">
        <v>24847</v>
      </c>
      <c r="D2502" s="3"/>
      <c r="E2502" s="3" t="s">
        <v>24848</v>
      </c>
      <c r="F2502" s="3"/>
      <c r="G2502" s="3"/>
      <c r="H2502" s="3"/>
      <c r="I2502" s="3"/>
      <c r="J2502" s="3"/>
      <c r="K2502" s="3"/>
      <c r="L2502" s="3"/>
      <c r="M2502" s="3"/>
      <c r="N2502" s="3"/>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row>
    <row r="2503" spans="1:77" ht="18">
      <c r="A2503" s="3" t="s">
        <v>15075</v>
      </c>
      <c r="B2503" s="3" t="s">
        <v>30903</v>
      </c>
      <c r="C2503" s="3" t="s">
        <v>31569</v>
      </c>
      <c r="D2503" s="3"/>
      <c r="E2503" s="3" t="s">
        <v>31570</v>
      </c>
      <c r="F2503" s="3"/>
      <c r="G2503" s="3"/>
      <c r="H2503" s="3"/>
      <c r="I2503" s="3"/>
      <c r="J2503" s="3"/>
      <c r="K2503" s="3"/>
      <c r="L2503" s="3"/>
      <c r="M2503" s="3"/>
      <c r="N2503" s="3"/>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row>
    <row r="2504" spans="1:77" ht="18">
      <c r="A2504" s="3" t="s">
        <v>6732</v>
      </c>
      <c r="B2504" s="3" t="s">
        <v>23435</v>
      </c>
      <c r="C2504" s="3" t="s">
        <v>24834</v>
      </c>
      <c r="D2504" s="3"/>
      <c r="E2504" s="3" t="s">
        <v>24735</v>
      </c>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row>
    <row r="2505" spans="1:77" ht="18">
      <c r="A2505" s="3" t="s">
        <v>8426</v>
      </c>
      <c r="B2505" s="3" t="s">
        <v>26177</v>
      </c>
      <c r="C2505" s="3" t="s">
        <v>26246</v>
      </c>
      <c r="D2505" s="3"/>
      <c r="E2505" s="3" t="s">
        <v>26247</v>
      </c>
      <c r="F2505" s="3"/>
      <c r="G2505" s="3"/>
      <c r="H2505" s="3"/>
      <c r="I2505" s="3"/>
      <c r="J2505" s="3"/>
      <c r="K2505" s="3"/>
      <c r="L2505" s="3"/>
      <c r="M2505" s="3"/>
      <c r="N2505" s="3"/>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row>
    <row r="2506" spans="1:77" ht="18">
      <c r="A2506" s="3" t="s">
        <v>14930</v>
      </c>
      <c r="B2506" s="3" t="s">
        <v>30903</v>
      </c>
      <c r="C2506" s="3" t="s">
        <v>31495</v>
      </c>
      <c r="D2506" s="3"/>
      <c r="E2506" s="3" t="s">
        <v>31496</v>
      </c>
      <c r="F2506" s="3" t="s">
        <v>31497</v>
      </c>
      <c r="G2506" s="3"/>
      <c r="H2506" s="3"/>
      <c r="I2506" s="3"/>
      <c r="J2506" s="3"/>
      <c r="K2506" s="3"/>
      <c r="L2506" s="3"/>
      <c r="M2506" s="3"/>
      <c r="N2506" s="3"/>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row>
    <row r="2507" spans="1:77" ht="18">
      <c r="A2507" s="3" t="s">
        <v>32666</v>
      </c>
      <c r="B2507" s="3" t="s">
        <v>32658</v>
      </c>
      <c r="C2507" s="3" t="s">
        <v>32667</v>
      </c>
      <c r="D2507" s="3"/>
      <c r="E2507" s="3" t="s">
        <v>32668</v>
      </c>
      <c r="F2507" s="3"/>
      <c r="G2507" s="3"/>
      <c r="H2507" s="3"/>
      <c r="I2507" s="3"/>
      <c r="J2507" s="3"/>
      <c r="K2507" s="3"/>
      <c r="L2507" s="3"/>
      <c r="M2507" s="3"/>
      <c r="N2507" s="3"/>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row>
    <row r="2508" spans="1:77" ht="18">
      <c r="A2508" s="3" t="s">
        <v>6769</v>
      </c>
      <c r="B2508" s="3" t="s">
        <v>23435</v>
      </c>
      <c r="C2508" s="3" t="s">
        <v>24859</v>
      </c>
      <c r="D2508" s="3" t="s">
        <v>43</v>
      </c>
      <c r="E2508" s="3" t="s">
        <v>24860</v>
      </c>
      <c r="F2508" s="3" t="s">
        <v>24861</v>
      </c>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row>
    <row r="2509" spans="1:77" ht="18">
      <c r="A2509" s="3" t="s">
        <v>15317</v>
      </c>
      <c r="B2509" s="3" t="s">
        <v>31669</v>
      </c>
      <c r="C2509" s="3" t="s">
        <v>24859</v>
      </c>
      <c r="D2509" s="3"/>
      <c r="E2509" s="3" t="s">
        <v>23440</v>
      </c>
      <c r="F2509" s="3"/>
      <c r="G2509" s="3"/>
      <c r="H2509" s="3"/>
      <c r="I2509" s="3"/>
      <c r="J2509" s="3"/>
      <c r="K2509" s="3"/>
      <c r="L2509" s="3"/>
      <c r="M2509" s="3"/>
      <c r="N2509" s="3"/>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row>
    <row r="2510" spans="1:77" ht="18">
      <c r="A2510" s="3" t="s">
        <v>28725</v>
      </c>
      <c r="B2510" s="3" t="s">
        <v>28690</v>
      </c>
      <c r="C2510" s="3" t="s">
        <v>28726</v>
      </c>
      <c r="D2510" s="3" t="s">
        <v>28706</v>
      </c>
      <c r="E2510" s="3" t="s">
        <v>28727</v>
      </c>
      <c r="F2510" s="3" t="s">
        <v>28728</v>
      </c>
      <c r="G2510" s="3"/>
      <c r="H2510" s="3"/>
      <c r="I2510" s="3"/>
      <c r="J2510" s="3"/>
      <c r="K2510" s="3"/>
      <c r="L2510" s="3"/>
      <c r="M2510" s="3"/>
      <c r="N2510" s="3"/>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row>
    <row r="2511" spans="1:77" ht="18">
      <c r="A2511" s="3" t="s">
        <v>38303</v>
      </c>
      <c r="B2511" s="3" t="s">
        <v>36454</v>
      </c>
      <c r="C2511" s="3" t="s">
        <v>28726</v>
      </c>
      <c r="D2511" s="3" t="s">
        <v>30072</v>
      </c>
      <c r="E2511" s="3" t="s">
        <v>38304</v>
      </c>
      <c r="F2511" s="3" t="s">
        <v>38305</v>
      </c>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row>
    <row r="2512" spans="1:77" ht="18">
      <c r="A2512" s="3" t="s">
        <v>16768</v>
      </c>
      <c r="B2512" s="3" t="s">
        <v>32658</v>
      </c>
      <c r="C2512" s="3" t="s">
        <v>32659</v>
      </c>
      <c r="D2512" s="3"/>
      <c r="E2512" s="3" t="s">
        <v>32660</v>
      </c>
      <c r="F2512" s="3"/>
      <c r="G2512" s="3"/>
      <c r="H2512" s="3"/>
      <c r="I2512" s="3"/>
      <c r="J2512" s="3"/>
      <c r="K2512" s="3"/>
      <c r="L2512" s="3"/>
      <c r="M2512" s="3"/>
      <c r="N2512" s="3"/>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row>
    <row r="2513" spans="1:77" ht="18">
      <c r="A2513" s="3" t="s">
        <v>18993</v>
      </c>
      <c r="B2513" s="3" t="s">
        <v>35848</v>
      </c>
      <c r="C2513" s="3" t="s">
        <v>32659</v>
      </c>
      <c r="D2513" s="3" t="s">
        <v>36111</v>
      </c>
      <c r="E2513" s="3" t="s">
        <v>36112</v>
      </c>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row>
    <row r="2514" spans="1:77" ht="18">
      <c r="A2514" s="3" t="s">
        <v>3238</v>
      </c>
      <c r="B2514" s="3" t="s">
        <v>21893</v>
      </c>
      <c r="C2514" s="3" t="s">
        <v>32659</v>
      </c>
      <c r="D2514" s="3"/>
      <c r="E2514" s="3" t="s">
        <v>39243</v>
      </c>
      <c r="F2514" s="3"/>
      <c r="G2514" s="3"/>
      <c r="H2514" s="3"/>
      <c r="I2514" s="3"/>
      <c r="J2514" s="3"/>
      <c r="K2514" s="3"/>
      <c r="L2514" s="3"/>
      <c r="M2514" s="3"/>
      <c r="N2514" s="3"/>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row>
    <row r="2515" spans="1:77" ht="18">
      <c r="A2515" s="3" t="s">
        <v>4301</v>
      </c>
      <c r="B2515" s="3" t="s">
        <v>22513</v>
      </c>
      <c r="C2515" s="3" t="s">
        <v>22867</v>
      </c>
      <c r="D2515" s="3"/>
      <c r="E2515" s="3" t="s">
        <v>22868</v>
      </c>
      <c r="F2515" s="3"/>
      <c r="G2515" s="3"/>
      <c r="H2515" s="3"/>
      <c r="I2515" s="3"/>
      <c r="J2515" s="3"/>
      <c r="K2515" s="3"/>
      <c r="L2515" s="3"/>
      <c r="M2515" s="3"/>
      <c r="N2515" s="3"/>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row>
    <row r="2516" spans="1:77" ht="18">
      <c r="A2516" s="3" t="s">
        <v>2939</v>
      </c>
      <c r="B2516" s="3" t="s">
        <v>36454</v>
      </c>
      <c r="C2516" s="3" t="s">
        <v>22867</v>
      </c>
      <c r="D2516" s="3"/>
      <c r="E2516" s="3" t="s">
        <v>37150</v>
      </c>
      <c r="F2516" s="3"/>
      <c r="G2516" s="3"/>
      <c r="H2516" s="3"/>
      <c r="I2516" s="3"/>
      <c r="J2516" s="3"/>
      <c r="K2516" s="3"/>
      <c r="L2516" s="3"/>
      <c r="M2516" s="3"/>
      <c r="N2516" s="3"/>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row>
    <row r="2517" spans="1:77" ht="18">
      <c r="A2517" s="3" t="s">
        <v>3192</v>
      </c>
      <c r="B2517" s="3" t="s">
        <v>21893</v>
      </c>
      <c r="C2517" s="3" t="s">
        <v>22867</v>
      </c>
      <c r="D2517" s="3"/>
      <c r="E2517" s="3" t="s">
        <v>38918</v>
      </c>
      <c r="F2517" s="3"/>
      <c r="G2517" s="3"/>
      <c r="H2517" s="3"/>
      <c r="I2517" s="3"/>
      <c r="J2517" s="3"/>
      <c r="K2517" s="3"/>
      <c r="L2517" s="3"/>
      <c r="M2517" s="3"/>
      <c r="N2517" s="3"/>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row>
    <row r="2518" spans="1:77" ht="18">
      <c r="A2518" s="3" t="s">
        <v>3982</v>
      </c>
      <c r="B2518" s="3" t="s">
        <v>22513</v>
      </c>
      <c r="C2518" s="3" t="s">
        <v>22542</v>
      </c>
      <c r="D2518" s="3"/>
      <c r="E2518" s="3" t="s">
        <v>22543</v>
      </c>
      <c r="F2518" s="3"/>
      <c r="G2518" s="3"/>
      <c r="H2518" s="3"/>
      <c r="I2518" s="3"/>
      <c r="J2518" s="3"/>
      <c r="K2518" s="3"/>
      <c r="L2518" s="3"/>
      <c r="M2518" s="3"/>
      <c r="N2518" s="3"/>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row>
    <row r="2519" spans="1:77" ht="18">
      <c r="A2519" s="3" t="s">
        <v>6743</v>
      </c>
      <c r="B2519" s="3" t="s">
        <v>23435</v>
      </c>
      <c r="C2519" s="3" t="s">
        <v>24839</v>
      </c>
      <c r="D2519" s="3"/>
      <c r="E2519" s="3" t="s">
        <v>24840</v>
      </c>
      <c r="F2519" s="3"/>
      <c r="G2519" s="3"/>
      <c r="H2519" s="3"/>
      <c r="I2519" s="3"/>
      <c r="J2519" s="3"/>
      <c r="K2519" s="3"/>
      <c r="L2519" s="3"/>
      <c r="M2519" s="3"/>
      <c r="N2519" s="3"/>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row>
    <row r="2520" spans="1:77" ht="18">
      <c r="A2520" s="3" t="s">
        <v>14866</v>
      </c>
      <c r="B2520" s="3" t="s">
        <v>30903</v>
      </c>
      <c r="C2520" s="3" t="s">
        <v>24839</v>
      </c>
      <c r="D2520" s="3"/>
      <c r="E2520" s="3" t="s">
        <v>31455</v>
      </c>
      <c r="F2520" s="3"/>
      <c r="G2520" s="3"/>
      <c r="H2520" s="3"/>
      <c r="I2520" s="3"/>
      <c r="J2520" s="3"/>
      <c r="K2520" s="3"/>
      <c r="L2520" s="3"/>
      <c r="M2520" s="3"/>
      <c r="N2520" s="3"/>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row>
    <row r="2521" spans="1:77" ht="18">
      <c r="A2521" s="3" t="s">
        <v>39304</v>
      </c>
      <c r="B2521" s="3" t="s">
        <v>38999</v>
      </c>
      <c r="C2521" s="3" t="s">
        <v>24839</v>
      </c>
      <c r="D2521" s="3" t="s">
        <v>56</v>
      </c>
      <c r="E2521" s="3" t="s">
        <v>39305</v>
      </c>
      <c r="F2521" s="3"/>
      <c r="G2521" s="3"/>
      <c r="H2521" s="3"/>
      <c r="I2521" s="3"/>
      <c r="J2521" s="3"/>
      <c r="K2521" s="3"/>
      <c r="L2521" s="3"/>
      <c r="M2521" s="3"/>
      <c r="N2521" s="3"/>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row>
    <row r="2522" spans="1:77" ht="18">
      <c r="A2522" s="3" t="s">
        <v>8810</v>
      </c>
      <c r="B2522" s="3" t="s">
        <v>26505</v>
      </c>
      <c r="C2522" s="3" t="s">
        <v>26645</v>
      </c>
      <c r="D2522" s="3"/>
      <c r="E2522" s="3" t="s">
        <v>26646</v>
      </c>
      <c r="F2522" s="3"/>
      <c r="G2522" s="3"/>
      <c r="H2522" s="3"/>
      <c r="I2522" s="3"/>
      <c r="J2522" s="3"/>
      <c r="K2522" s="3"/>
      <c r="L2522" s="3"/>
      <c r="M2522" s="3"/>
      <c r="N2522" s="3"/>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row>
    <row r="2523" spans="1:77" ht="18">
      <c r="A2523" s="3" t="s">
        <v>15262</v>
      </c>
      <c r="B2523" s="3" t="s">
        <v>31669</v>
      </c>
      <c r="C2523" s="3" t="s">
        <v>26645</v>
      </c>
      <c r="D2523" s="3" t="s">
        <v>26006</v>
      </c>
      <c r="E2523" s="3" t="s">
        <v>31670</v>
      </c>
      <c r="F2523" s="3"/>
      <c r="G2523" s="3"/>
      <c r="H2523" s="3"/>
      <c r="I2523" s="3"/>
      <c r="J2523" s="3"/>
      <c r="K2523" s="3"/>
      <c r="L2523" s="3"/>
      <c r="M2523" s="3"/>
      <c r="N2523" s="3"/>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row>
    <row r="2524" spans="1:77" ht="18">
      <c r="A2524" s="3" t="s">
        <v>2387</v>
      </c>
      <c r="B2524" s="3" t="s">
        <v>33310</v>
      </c>
      <c r="C2524" s="3" t="s">
        <v>26645</v>
      </c>
      <c r="D2524" s="3"/>
      <c r="E2524" s="3" t="s">
        <v>33929</v>
      </c>
      <c r="F2524" s="3"/>
      <c r="G2524" s="3"/>
      <c r="H2524" s="3"/>
      <c r="I2524" s="3"/>
      <c r="J2524" s="3"/>
      <c r="K2524" s="3"/>
      <c r="L2524" s="3"/>
      <c r="M2524" s="3"/>
      <c r="N2524" s="3"/>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row>
    <row r="2525" spans="1:77" ht="18">
      <c r="A2525" s="3" t="s">
        <v>3796</v>
      </c>
      <c r="B2525" s="3" t="s">
        <v>22346</v>
      </c>
      <c r="C2525" s="3" t="s">
        <v>22347</v>
      </c>
      <c r="D2525" s="3" t="s">
        <v>22338</v>
      </c>
      <c r="E2525" s="3" t="s">
        <v>22348</v>
      </c>
      <c r="F2525" s="3" t="s">
        <v>22349</v>
      </c>
      <c r="G2525" s="3"/>
      <c r="H2525" s="3"/>
      <c r="I2525" s="3"/>
      <c r="J2525" s="3"/>
      <c r="K2525" s="3"/>
      <c r="L2525" s="3"/>
      <c r="M2525" s="3"/>
      <c r="N2525" s="3"/>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row>
    <row r="2526" spans="1:77" ht="18">
      <c r="A2526" s="3" t="s">
        <v>4589</v>
      </c>
      <c r="B2526" s="3" t="s">
        <v>23120</v>
      </c>
      <c r="C2526" s="3" t="s">
        <v>22347</v>
      </c>
      <c r="D2526" s="3" t="s">
        <v>22338</v>
      </c>
      <c r="E2526" s="3" t="s">
        <v>23121</v>
      </c>
      <c r="F2526" s="3" t="s">
        <v>22349</v>
      </c>
      <c r="G2526" s="3"/>
      <c r="H2526" s="3"/>
      <c r="I2526" s="3"/>
      <c r="J2526" s="3"/>
      <c r="K2526" s="3"/>
      <c r="L2526" s="3"/>
      <c r="M2526" s="3"/>
      <c r="N2526" s="3"/>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row>
    <row r="2527" spans="1:77" ht="18">
      <c r="A2527" s="3" t="s">
        <v>15442</v>
      </c>
      <c r="B2527" s="3" t="s">
        <v>31669</v>
      </c>
      <c r="C2527" s="3" t="s">
        <v>22347</v>
      </c>
      <c r="D2527" s="3" t="s">
        <v>31771</v>
      </c>
      <c r="E2527" s="3" t="s">
        <v>31772</v>
      </c>
      <c r="F2527" s="3"/>
      <c r="G2527" s="3"/>
      <c r="H2527" s="3"/>
      <c r="I2527" s="3"/>
      <c r="J2527" s="3"/>
      <c r="K2527" s="3"/>
      <c r="L2527" s="3"/>
      <c r="M2527" s="3"/>
      <c r="N2527" s="3"/>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row>
    <row r="2528" spans="1:77" ht="18">
      <c r="A2528" s="3" t="s">
        <v>6748</v>
      </c>
      <c r="B2528" s="3" t="s">
        <v>23435</v>
      </c>
      <c r="C2528" s="3" t="s">
        <v>24845</v>
      </c>
      <c r="D2528" s="3"/>
      <c r="E2528" s="3" t="s">
        <v>24846</v>
      </c>
      <c r="F2528" s="3"/>
      <c r="G2528" s="3"/>
      <c r="H2528" s="3"/>
      <c r="I2528" s="3"/>
      <c r="J2528" s="3"/>
      <c r="K2528" s="3"/>
      <c r="L2528" s="3"/>
      <c r="M2528" s="3"/>
      <c r="N2528" s="3"/>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row>
    <row r="2529" spans="1:103" ht="18">
      <c r="A2529" s="3" t="s">
        <v>1105</v>
      </c>
      <c r="B2529" s="3" t="s">
        <v>22767</v>
      </c>
      <c r="C2529" s="3" t="s">
        <v>24845</v>
      </c>
      <c r="D2529" s="3" t="s">
        <v>3093</v>
      </c>
      <c r="E2529" s="3" t="s">
        <v>26831</v>
      </c>
      <c r="F2529" s="3" t="s">
        <v>26832</v>
      </c>
      <c r="G2529" s="3"/>
      <c r="H2529" s="3"/>
      <c r="I2529" s="3"/>
      <c r="J2529" s="3"/>
      <c r="K2529" s="3"/>
      <c r="L2529" s="3"/>
      <c r="M2529" s="3"/>
      <c r="N2529" s="3"/>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row>
    <row r="2530" spans="1:103" ht="18">
      <c r="A2530" s="3" t="s">
        <v>32952</v>
      </c>
      <c r="B2530" s="3" t="s">
        <v>32940</v>
      </c>
      <c r="C2530" s="3" t="s">
        <v>24845</v>
      </c>
      <c r="D2530" s="3"/>
      <c r="E2530" s="3" t="s">
        <v>32953</v>
      </c>
      <c r="F2530" s="3"/>
      <c r="G2530" s="3"/>
      <c r="H2530" s="3"/>
      <c r="I2530" s="3"/>
      <c r="J2530" s="3"/>
      <c r="K2530" s="3"/>
      <c r="L2530" s="3"/>
      <c r="M2530" s="3"/>
      <c r="N2530" s="3"/>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row>
    <row r="2531" spans="1:103" ht="18">
      <c r="A2531" s="3" t="s">
        <v>3123</v>
      </c>
      <c r="B2531" s="3" t="s">
        <v>36922</v>
      </c>
      <c r="C2531" s="3" t="s">
        <v>24845</v>
      </c>
      <c r="D2531" s="3" t="s">
        <v>270</v>
      </c>
      <c r="E2531" s="3" t="s">
        <v>38418</v>
      </c>
      <c r="F2531" s="3"/>
      <c r="G2531" s="3"/>
      <c r="H2531" s="3"/>
      <c r="I2531" s="3"/>
      <c r="J2531" s="3"/>
      <c r="K2531" s="3"/>
      <c r="L2531" s="3"/>
      <c r="M2531" s="3"/>
      <c r="N2531" s="3"/>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row>
    <row r="2532" spans="1:103" ht="18">
      <c r="A2532" s="3" t="s">
        <v>37046</v>
      </c>
      <c r="B2532" s="3" t="s">
        <v>37030</v>
      </c>
      <c r="C2532" s="3" t="s">
        <v>37047</v>
      </c>
      <c r="D2532" s="3" t="s">
        <v>37048</v>
      </c>
      <c r="E2532" s="3" t="s">
        <v>37049</v>
      </c>
      <c r="F2532" s="3" t="s">
        <v>37050</v>
      </c>
      <c r="G2532" s="3"/>
      <c r="H2532" s="3"/>
      <c r="I2532" s="3"/>
      <c r="J2532" s="3"/>
      <c r="K2532" s="3"/>
      <c r="L2532" s="3"/>
      <c r="M2532" s="3"/>
      <c r="N2532" s="3"/>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row>
    <row r="2533" spans="1:103" ht="18">
      <c r="A2533" s="3" t="s">
        <v>4451</v>
      </c>
      <c r="B2533" s="3" t="s">
        <v>22994</v>
      </c>
      <c r="C2533" s="3" t="s">
        <v>22995</v>
      </c>
      <c r="D2533" s="3" t="s">
        <v>8020</v>
      </c>
      <c r="E2533" s="3" t="s">
        <v>22996</v>
      </c>
      <c r="F2533" s="3" t="s">
        <v>22997</v>
      </c>
      <c r="G2533" s="3"/>
      <c r="H2533" s="3"/>
      <c r="I2533" s="3"/>
      <c r="J2533" s="3"/>
      <c r="K2533" s="3"/>
      <c r="L2533" s="3"/>
      <c r="M2533" s="3"/>
      <c r="N2533" s="3"/>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row>
    <row r="2534" spans="1:103" ht="18">
      <c r="A2534" s="3" t="s">
        <v>15268</v>
      </c>
      <c r="B2534" s="3" t="s">
        <v>31669</v>
      </c>
      <c r="C2534" s="3" t="s">
        <v>22995</v>
      </c>
      <c r="D2534" s="3"/>
      <c r="E2534" s="3" t="s">
        <v>31673</v>
      </c>
      <c r="F2534" s="3"/>
      <c r="G2534" s="3"/>
      <c r="H2534" s="3"/>
      <c r="I2534" s="3"/>
      <c r="J2534" s="3"/>
      <c r="K2534" s="3"/>
      <c r="L2534" s="3"/>
      <c r="M2534" s="3"/>
      <c r="N2534" s="3"/>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row>
    <row r="2535" spans="1:103" ht="18">
      <c r="A2535" s="3" t="s">
        <v>6740</v>
      </c>
      <c r="B2535" s="3" t="s">
        <v>23435</v>
      </c>
      <c r="C2535" s="3" t="s">
        <v>24837</v>
      </c>
      <c r="D2535" s="3"/>
      <c r="E2535" s="3" t="s">
        <v>24838</v>
      </c>
      <c r="F2535" s="3"/>
      <c r="G2535" s="3"/>
      <c r="H2535" s="3"/>
      <c r="I2535" s="3"/>
      <c r="J2535" s="3"/>
      <c r="K2535" s="3"/>
      <c r="L2535" s="3"/>
      <c r="M2535" s="3"/>
      <c r="N2535" s="3"/>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row>
    <row r="2536" spans="1:103" ht="18">
      <c r="A2536" s="3" t="s">
        <v>11196</v>
      </c>
      <c r="B2536" s="3" t="s">
        <v>28622</v>
      </c>
      <c r="C2536" s="3" t="s">
        <v>24837</v>
      </c>
      <c r="D2536" s="3"/>
      <c r="E2536" s="3" t="s">
        <v>29173</v>
      </c>
      <c r="F2536" s="3"/>
      <c r="G2536" s="3"/>
      <c r="H2536" s="3"/>
      <c r="I2536" s="3"/>
      <c r="J2536" s="3"/>
      <c r="K2536" s="3"/>
      <c r="L2536" s="3"/>
      <c r="M2536" s="3"/>
      <c r="N2536" s="3"/>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row>
    <row r="2537" spans="1:103" ht="18">
      <c r="A2537" s="3" t="s">
        <v>15296</v>
      </c>
      <c r="B2537" s="3" t="s">
        <v>31669</v>
      </c>
      <c r="C2537" s="3" t="s">
        <v>24837</v>
      </c>
      <c r="D2537" s="3"/>
      <c r="E2537" s="3" t="s">
        <v>31673</v>
      </c>
      <c r="F2537" s="3"/>
      <c r="G2537" s="3"/>
      <c r="H2537" s="3"/>
      <c r="I2537" s="3"/>
      <c r="J2537" s="3"/>
      <c r="K2537" s="3"/>
      <c r="L2537" s="3"/>
      <c r="M2537" s="3"/>
      <c r="N2537" s="3"/>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row>
    <row r="2538" spans="1:103" ht="18">
      <c r="A2538" s="3" t="s">
        <v>448</v>
      </c>
      <c r="B2538" s="3" t="s">
        <v>22468</v>
      </c>
      <c r="C2538" s="3" t="s">
        <v>22524</v>
      </c>
      <c r="D2538" s="3"/>
      <c r="E2538" s="3" t="s">
        <v>22525</v>
      </c>
      <c r="F2538" s="3"/>
      <c r="G2538" s="3"/>
      <c r="H2538" s="3"/>
      <c r="I2538" s="3"/>
      <c r="J2538" s="3"/>
      <c r="K2538" s="3"/>
      <c r="L2538" s="3"/>
      <c r="M2538" s="3"/>
      <c r="N2538" s="3"/>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row>
    <row r="2539" spans="1:103" ht="18">
      <c r="A2539" s="3" t="s">
        <v>29285</v>
      </c>
      <c r="B2539" s="3" t="s">
        <v>29286</v>
      </c>
      <c r="C2539" s="3" t="s">
        <v>22524</v>
      </c>
      <c r="D2539" s="3" t="s">
        <v>270</v>
      </c>
      <c r="E2539" s="3" t="s">
        <v>29032</v>
      </c>
      <c r="F2539" s="3" t="s">
        <v>29287</v>
      </c>
      <c r="G2539" s="3"/>
      <c r="H2539" s="3"/>
      <c r="I2539" s="3"/>
      <c r="J2539" s="3"/>
      <c r="K2539" s="3"/>
      <c r="L2539" s="3"/>
      <c r="M2539" s="3"/>
      <c r="N2539" s="3"/>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row>
    <row r="2540" spans="1:103" ht="18">
      <c r="A2540" s="3" t="s">
        <v>13204</v>
      </c>
      <c r="B2540" s="3" t="s">
        <v>30448</v>
      </c>
      <c r="C2540" s="3" t="s">
        <v>22524</v>
      </c>
      <c r="D2540" s="3" t="s">
        <v>219</v>
      </c>
      <c r="E2540" s="3" t="s">
        <v>30449</v>
      </c>
      <c r="F2540" s="3" t="s">
        <v>30450</v>
      </c>
      <c r="G2540" s="3"/>
      <c r="H2540" s="3"/>
      <c r="I2540" s="3"/>
      <c r="J2540" s="3"/>
      <c r="K2540" s="3"/>
      <c r="L2540" s="3"/>
      <c r="M2540" s="3"/>
      <c r="N2540" s="3"/>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CA2540" t="s">
        <v>27223</v>
      </c>
      <c r="CC2540" t="s">
        <v>27224</v>
      </c>
      <c r="CG2540" t="s">
        <v>27212</v>
      </c>
      <c r="CI2540" t="s">
        <v>27225</v>
      </c>
      <c r="CO2540" t="s">
        <v>27215</v>
      </c>
      <c r="CQ2540" t="s">
        <v>27226</v>
      </c>
      <c r="CS2540" t="s">
        <v>27227</v>
      </c>
      <c r="CU2540" t="s">
        <v>27228</v>
      </c>
      <c r="CY2540" t="s">
        <v>27229</v>
      </c>
    </row>
    <row r="2541" spans="1:103" ht="18">
      <c r="A2541" s="3" t="s">
        <v>15278</v>
      </c>
      <c r="B2541" s="3" t="s">
        <v>31669</v>
      </c>
      <c r="C2541" s="3" t="s">
        <v>22524</v>
      </c>
      <c r="D2541" s="3"/>
      <c r="E2541" s="3" t="s">
        <v>31673</v>
      </c>
      <c r="F2541" s="3"/>
      <c r="G2541" s="3"/>
      <c r="H2541" s="3"/>
      <c r="I2541" s="3"/>
      <c r="J2541" s="3"/>
      <c r="K2541" s="3"/>
      <c r="L2541" s="3"/>
      <c r="M2541" s="3"/>
      <c r="N2541" s="3"/>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row>
    <row r="2542" spans="1:103" ht="18">
      <c r="A2542" s="3" t="s">
        <v>4789</v>
      </c>
      <c r="B2542" s="3" t="s">
        <v>23291</v>
      </c>
      <c r="C2542" s="3" t="s">
        <v>23292</v>
      </c>
      <c r="D2542" s="3" t="s">
        <v>8020</v>
      </c>
      <c r="E2542" s="3" t="s">
        <v>23293</v>
      </c>
      <c r="F2542" s="3" t="s">
        <v>23294</v>
      </c>
      <c r="G2542" s="3"/>
      <c r="H2542" s="3"/>
      <c r="I2542" s="3"/>
      <c r="J2542" s="3"/>
      <c r="K2542" s="3"/>
      <c r="L2542" s="3"/>
      <c r="M2542" s="3"/>
      <c r="N2542" s="3"/>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row>
    <row r="2543" spans="1:103" ht="18">
      <c r="A2543" s="3" t="s">
        <v>8503</v>
      </c>
      <c r="B2543" s="3" t="s">
        <v>26207</v>
      </c>
      <c r="C2543" s="3" t="s">
        <v>26329</v>
      </c>
      <c r="D2543" s="3" t="s">
        <v>25582</v>
      </c>
      <c r="E2543" s="3" t="s">
        <v>26330</v>
      </c>
      <c r="F2543" s="3" t="s">
        <v>26331</v>
      </c>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row>
    <row r="2544" spans="1:103" ht="18">
      <c r="A2544" s="3" t="s">
        <v>9339</v>
      </c>
      <c r="B2544" s="3" t="s">
        <v>26505</v>
      </c>
      <c r="C2544" s="3" t="s">
        <v>26329</v>
      </c>
      <c r="D2544" s="3"/>
      <c r="E2544" s="3" t="s">
        <v>27103</v>
      </c>
      <c r="F2544" s="3"/>
      <c r="G2544" s="3"/>
      <c r="H2544" s="3"/>
      <c r="I2544" s="3"/>
      <c r="J2544" s="3"/>
      <c r="K2544" s="3"/>
      <c r="L2544" s="3"/>
      <c r="M2544" s="3"/>
      <c r="N2544" s="3"/>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row>
    <row r="2545" spans="1:77" ht="18">
      <c r="A2545" s="3" t="s">
        <v>1286</v>
      </c>
      <c r="B2545" s="3" t="s">
        <v>27429</v>
      </c>
      <c r="C2545" s="3" t="s">
        <v>26329</v>
      </c>
      <c r="D2545" s="3" t="s">
        <v>28328</v>
      </c>
      <c r="E2545" s="3" t="s">
        <v>28329</v>
      </c>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row>
    <row r="2546" spans="1:77" ht="18">
      <c r="A2546" s="3" t="s">
        <v>34974</v>
      </c>
      <c r="B2546" s="3" t="s">
        <v>34945</v>
      </c>
      <c r="C2546" s="3" t="s">
        <v>26329</v>
      </c>
      <c r="D2546" s="3"/>
      <c r="E2546" s="3" t="s">
        <v>34975</v>
      </c>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row>
    <row r="2547" spans="1:77" ht="18">
      <c r="A2547" s="3" t="s">
        <v>36795</v>
      </c>
      <c r="B2547" s="3" t="s">
        <v>36306</v>
      </c>
      <c r="C2547" s="3" t="s">
        <v>26329</v>
      </c>
      <c r="D2547" s="3"/>
      <c r="E2547" s="3" t="s">
        <v>15807</v>
      </c>
      <c r="F2547" s="3"/>
      <c r="G2547" s="3"/>
      <c r="H2547" s="3"/>
      <c r="I2547" s="3"/>
      <c r="J2547" s="3"/>
      <c r="K2547" s="3"/>
      <c r="L2547" s="3"/>
      <c r="M2547" s="3"/>
      <c r="N2547" s="3"/>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row>
    <row r="2548" spans="1:77" ht="18">
      <c r="A2548" s="3" t="s">
        <v>37426</v>
      </c>
      <c r="B2548" s="3" t="s">
        <v>37108</v>
      </c>
      <c r="C2548" s="3" t="s">
        <v>26329</v>
      </c>
      <c r="D2548" s="3" t="s">
        <v>219</v>
      </c>
      <c r="E2548" s="3" t="s">
        <v>37427</v>
      </c>
      <c r="F2548" s="3" t="s">
        <v>37428</v>
      </c>
      <c r="G2548" s="3"/>
      <c r="H2548" s="3"/>
      <c r="I2548" s="3"/>
      <c r="J2548" s="3"/>
      <c r="K2548" s="3"/>
      <c r="L2548" s="3"/>
      <c r="M2548" s="3"/>
      <c r="N2548" s="3"/>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row>
    <row r="2549" spans="1:77" ht="18">
      <c r="A2549" s="3" t="s">
        <v>494</v>
      </c>
      <c r="B2549" s="3" t="s">
        <v>22767</v>
      </c>
      <c r="C2549" s="3" t="s">
        <v>22791</v>
      </c>
      <c r="D2549" s="3" t="s">
        <v>219</v>
      </c>
      <c r="E2549" s="3" t="s">
        <v>22792</v>
      </c>
      <c r="F2549" s="3" t="s">
        <v>22793</v>
      </c>
      <c r="G2549" s="3"/>
      <c r="H2549" s="3"/>
      <c r="I2549" s="3"/>
      <c r="J2549" s="3"/>
      <c r="K2549" s="3"/>
      <c r="L2549" s="3"/>
      <c r="M2549" s="3"/>
      <c r="N2549" s="3"/>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row>
    <row r="2550" spans="1:77" ht="18">
      <c r="A2550" s="3" t="s">
        <v>15411</v>
      </c>
      <c r="B2550" s="3" t="s">
        <v>31669</v>
      </c>
      <c r="C2550" s="3" t="s">
        <v>22791</v>
      </c>
      <c r="D2550" s="3"/>
      <c r="E2550" s="3" t="s">
        <v>31756</v>
      </c>
      <c r="F2550" s="3"/>
      <c r="G2550" s="3"/>
      <c r="H2550" s="3"/>
      <c r="I2550" s="3"/>
      <c r="J2550" s="3"/>
      <c r="K2550" s="3"/>
      <c r="L2550" s="3"/>
      <c r="M2550" s="3"/>
      <c r="N2550" s="3"/>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row>
    <row r="2551" spans="1:77" ht="18">
      <c r="A2551" s="3" t="s">
        <v>33793</v>
      </c>
      <c r="B2551" s="3" t="s">
        <v>33789</v>
      </c>
      <c r="C2551" s="3" t="s">
        <v>22791</v>
      </c>
      <c r="D2551" s="3" t="s">
        <v>17833</v>
      </c>
      <c r="E2551" s="3" t="s">
        <v>33794</v>
      </c>
      <c r="F2551" s="3" t="s">
        <v>33795</v>
      </c>
      <c r="G2551" s="3" t="s">
        <v>33796</v>
      </c>
      <c r="H2551" s="3" t="s">
        <v>33797</v>
      </c>
      <c r="I2551" s="3" t="s">
        <v>33798</v>
      </c>
      <c r="J2551" s="3" t="s">
        <v>33799</v>
      </c>
      <c r="K2551" s="3" t="s">
        <v>33800</v>
      </c>
      <c r="L2551" s="3" t="s">
        <v>33801</v>
      </c>
      <c r="M2551" s="3" t="s">
        <v>33802</v>
      </c>
      <c r="N2551" s="3" t="s">
        <v>33803</v>
      </c>
      <c r="O2551" s="3" t="s">
        <v>33804</v>
      </c>
      <c r="P2551" s="3" t="s">
        <v>33805</v>
      </c>
      <c r="Q2551" s="3" t="s">
        <v>33806</v>
      </c>
      <c r="R2551" s="3" t="s">
        <v>33807</v>
      </c>
      <c r="S2551" s="3" t="s">
        <v>33808</v>
      </c>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row>
    <row r="2552" spans="1:77" ht="18">
      <c r="A2552" s="3" t="s">
        <v>6736</v>
      </c>
      <c r="B2552" s="3" t="s">
        <v>23435</v>
      </c>
      <c r="C2552" s="3" t="s">
        <v>24835</v>
      </c>
      <c r="D2552" s="3"/>
      <c r="E2552" s="3" t="s">
        <v>24836</v>
      </c>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row>
    <row r="2553" spans="1:77" ht="18">
      <c r="A2553" s="3" t="s">
        <v>17164</v>
      </c>
      <c r="B2553" s="3" t="s">
        <v>32998</v>
      </c>
      <c r="C2553" s="3" t="s">
        <v>33110</v>
      </c>
      <c r="D2553" s="3" t="s">
        <v>3093</v>
      </c>
      <c r="E2553" s="3" t="s">
        <v>33111</v>
      </c>
      <c r="F2553" s="3"/>
      <c r="G2553" s="3"/>
      <c r="H2553" s="3"/>
      <c r="I2553" s="3"/>
      <c r="J2553" s="3"/>
      <c r="K2553" s="3"/>
      <c r="L2553" s="3"/>
      <c r="M2553" s="3"/>
      <c r="N2553" s="3"/>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row>
    <row r="2554" spans="1:77" ht="18">
      <c r="A2554" s="3" t="s">
        <v>6729</v>
      </c>
      <c r="B2554" s="3" t="s">
        <v>23435</v>
      </c>
      <c r="C2554" s="3" t="s">
        <v>24832</v>
      </c>
      <c r="D2554" s="3"/>
      <c r="E2554" s="3" t="s">
        <v>24833</v>
      </c>
      <c r="F2554" s="3"/>
      <c r="G2554" s="3"/>
      <c r="H2554" s="3"/>
      <c r="I2554" s="3"/>
      <c r="J2554" s="3"/>
      <c r="K2554" s="3"/>
      <c r="L2554" s="3"/>
      <c r="M2554" s="3"/>
      <c r="N2554" s="3"/>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row>
    <row r="2555" spans="1:77" ht="18">
      <c r="A2555" s="3" t="s">
        <v>8415</v>
      </c>
      <c r="B2555" s="3" t="s">
        <v>26177</v>
      </c>
      <c r="C2555" s="3" t="s">
        <v>26233</v>
      </c>
      <c r="D2555" s="3"/>
      <c r="E2555" s="3" t="s">
        <v>26234</v>
      </c>
      <c r="F2555" s="3"/>
      <c r="G2555" s="3"/>
      <c r="H2555" s="3"/>
      <c r="I2555" s="3"/>
      <c r="J2555" s="3"/>
      <c r="K2555" s="3"/>
      <c r="L2555" s="3"/>
      <c r="M2555" s="3"/>
      <c r="N2555" s="3"/>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row>
    <row r="2556" spans="1:77" ht="18">
      <c r="A2556" s="3" t="s">
        <v>14713</v>
      </c>
      <c r="B2556" s="3" t="s">
        <v>30903</v>
      </c>
      <c r="C2556" s="3" t="s">
        <v>31357</v>
      </c>
      <c r="D2556" s="3" t="s">
        <v>31358</v>
      </c>
      <c r="E2556" s="3" t="s">
        <v>31359</v>
      </c>
      <c r="F2556" s="3" t="s">
        <v>31360</v>
      </c>
      <c r="G2556" s="3"/>
      <c r="H2556" s="3"/>
      <c r="I2556" s="3"/>
      <c r="J2556" s="3"/>
      <c r="K2556" s="3"/>
      <c r="L2556" s="3"/>
      <c r="M2556" s="3"/>
      <c r="N2556" s="3"/>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row>
    <row r="2557" spans="1:77" ht="18">
      <c r="A2557" s="3" t="s">
        <v>14650</v>
      </c>
      <c r="B2557" s="3" t="s">
        <v>30903</v>
      </c>
      <c r="C2557" s="3" t="s">
        <v>31317</v>
      </c>
      <c r="D2557" s="3" t="s">
        <v>31318</v>
      </c>
      <c r="E2557" s="3" t="s">
        <v>31319</v>
      </c>
      <c r="F2557" s="3"/>
      <c r="G2557" s="3"/>
      <c r="H2557" s="3"/>
      <c r="I2557" s="3"/>
      <c r="J2557" s="3"/>
      <c r="K2557" s="3"/>
      <c r="L2557" s="3"/>
      <c r="M2557" s="3"/>
      <c r="N2557" s="3"/>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row>
    <row r="2558" spans="1:77" ht="18">
      <c r="A2558" s="3" t="s">
        <v>15433</v>
      </c>
      <c r="B2558" s="3" t="s">
        <v>31669</v>
      </c>
      <c r="C2558" s="3" t="s">
        <v>31765</v>
      </c>
      <c r="D2558" s="3"/>
      <c r="E2558" s="3" t="s">
        <v>31766</v>
      </c>
      <c r="F2558" s="3"/>
      <c r="G2558" s="3"/>
      <c r="H2558" s="3"/>
      <c r="I2558" s="3"/>
      <c r="J2558" s="3"/>
      <c r="K2558" s="3"/>
      <c r="L2558" s="3"/>
      <c r="M2558" s="3"/>
      <c r="N2558" s="3"/>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row>
    <row r="2559" spans="1:77" ht="18">
      <c r="A2559" s="3" t="s">
        <v>972</v>
      </c>
      <c r="B2559" s="3" t="s">
        <v>22767</v>
      </c>
      <c r="C2559" s="3" t="s">
        <v>25914</v>
      </c>
      <c r="D2559" s="3"/>
      <c r="E2559" s="3" t="s">
        <v>25915</v>
      </c>
      <c r="F2559" s="3"/>
      <c r="G2559" s="3"/>
      <c r="H2559" s="3"/>
      <c r="I2559" s="3"/>
      <c r="J2559" s="3"/>
      <c r="K2559" s="3"/>
      <c r="L2559" s="3"/>
      <c r="M2559" s="3"/>
      <c r="N2559" s="3"/>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row>
    <row r="2560" spans="1:77" ht="18">
      <c r="A2560" s="3" t="s">
        <v>17008</v>
      </c>
      <c r="B2560" s="3" t="s">
        <v>32802</v>
      </c>
      <c r="C2560" s="3" t="s">
        <v>25914</v>
      </c>
      <c r="D2560" s="3" t="s">
        <v>32832</v>
      </c>
      <c r="E2560" s="3" t="s">
        <v>32833</v>
      </c>
      <c r="F2560" s="3" t="s">
        <v>32834</v>
      </c>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row>
    <row r="2561" spans="1:77" ht="18">
      <c r="A2561" s="3" t="s">
        <v>33482</v>
      </c>
      <c r="B2561" s="3" t="s">
        <v>33461</v>
      </c>
      <c r="C2561" s="3" t="s">
        <v>25914</v>
      </c>
      <c r="D2561" s="3"/>
      <c r="E2561" s="3" t="s">
        <v>33483</v>
      </c>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row>
    <row r="2562" spans="1:77" ht="18">
      <c r="A2562" s="3" t="s">
        <v>39158</v>
      </c>
      <c r="B2562" s="3" t="s">
        <v>38999</v>
      </c>
      <c r="C2562" s="3" t="s">
        <v>25914</v>
      </c>
      <c r="D2562" s="3"/>
      <c r="E2562" s="3" t="s">
        <v>39159</v>
      </c>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row>
    <row r="2563" spans="1:77" ht="18">
      <c r="A2563" s="3" t="s">
        <v>4013</v>
      </c>
      <c r="B2563" s="3" t="s">
        <v>22513</v>
      </c>
      <c r="C2563" s="3" t="s">
        <v>22564</v>
      </c>
      <c r="D2563" s="3"/>
      <c r="E2563" s="3" t="s">
        <v>22565</v>
      </c>
      <c r="F2563" s="3"/>
      <c r="G2563" s="3"/>
      <c r="H2563" s="3"/>
      <c r="I2563" s="3"/>
      <c r="J2563" s="3"/>
      <c r="K2563" s="3"/>
      <c r="L2563" s="3"/>
      <c r="M2563" s="3"/>
      <c r="N2563" s="3"/>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row>
    <row r="2564" spans="1:77" ht="18">
      <c r="A2564" s="3" t="s">
        <v>7752</v>
      </c>
      <c r="B2564" s="3" t="s">
        <v>25216</v>
      </c>
      <c r="C2564" s="3" t="s">
        <v>22564</v>
      </c>
      <c r="D2564" s="3"/>
      <c r="E2564" s="3" t="s">
        <v>25628</v>
      </c>
      <c r="F2564" s="3"/>
      <c r="G2564" s="3"/>
      <c r="H2564" s="3"/>
      <c r="I2564" s="3"/>
      <c r="J2564" s="3"/>
      <c r="K2564" s="3"/>
      <c r="L2564" s="3"/>
      <c r="M2564" s="3"/>
      <c r="N2564" s="3"/>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row>
    <row r="2565" spans="1:77" ht="18">
      <c r="A2565" s="3" t="s">
        <v>10218</v>
      </c>
      <c r="B2565" s="3" t="s">
        <v>28075</v>
      </c>
      <c r="C2565" s="3" t="s">
        <v>22564</v>
      </c>
      <c r="D2565" s="3" t="s">
        <v>1458</v>
      </c>
      <c r="E2565" s="3" t="s">
        <v>28310</v>
      </c>
      <c r="F2565" s="3"/>
      <c r="G2565" s="3"/>
      <c r="H2565" s="3"/>
      <c r="I2565" s="3"/>
      <c r="J2565" s="3"/>
      <c r="K2565" s="3"/>
      <c r="L2565" s="3"/>
      <c r="M2565" s="3"/>
      <c r="N2565" s="3"/>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row>
    <row r="2566" spans="1:77" ht="18">
      <c r="A2566" s="3" t="s">
        <v>10517</v>
      </c>
      <c r="B2566" s="3" t="s">
        <v>28622</v>
      </c>
      <c r="C2566" s="3" t="s">
        <v>22564</v>
      </c>
      <c r="D2566" s="3"/>
      <c r="E2566" s="3" t="s">
        <v>28629</v>
      </c>
      <c r="F2566" s="3"/>
      <c r="G2566" s="3"/>
      <c r="H2566" s="3"/>
      <c r="I2566" s="3"/>
      <c r="J2566" s="3"/>
      <c r="K2566" s="3"/>
      <c r="L2566" s="3"/>
      <c r="M2566" s="3"/>
      <c r="N2566" s="3"/>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row>
    <row r="2567" spans="1:77" ht="18">
      <c r="A2567" s="3" t="s">
        <v>1538</v>
      </c>
      <c r="B2567" s="3" t="s">
        <v>27429</v>
      </c>
      <c r="C2567" s="3" t="s">
        <v>22564</v>
      </c>
      <c r="D2567" s="3" t="s">
        <v>29615</v>
      </c>
      <c r="E2567" s="3" t="s">
        <v>29616</v>
      </c>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row>
    <row r="2568" spans="1:77" ht="18">
      <c r="A2568" s="3" t="s">
        <v>12864</v>
      </c>
      <c r="B2568" s="3" t="s">
        <v>30145</v>
      </c>
      <c r="C2568" s="3" t="s">
        <v>22564</v>
      </c>
      <c r="D2568" s="3"/>
      <c r="E2568" s="3" t="s">
        <v>30312</v>
      </c>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row>
    <row r="2569" spans="1:77" ht="18">
      <c r="A2569" s="3" t="s">
        <v>14589</v>
      </c>
      <c r="B2569" s="3" t="s">
        <v>30903</v>
      </c>
      <c r="C2569" s="3" t="s">
        <v>22564</v>
      </c>
      <c r="D2569" s="3"/>
      <c r="E2569" s="3" t="s">
        <v>31283</v>
      </c>
      <c r="F2569" s="3"/>
      <c r="G2569" s="3"/>
      <c r="H2569" s="3"/>
      <c r="I2569" s="3"/>
      <c r="J2569" s="3"/>
      <c r="K2569" s="3"/>
      <c r="L2569" s="3"/>
      <c r="M2569" s="3"/>
      <c r="N2569" s="3"/>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row>
    <row r="2570" spans="1:77" ht="18">
      <c r="A2570" s="3" t="s">
        <v>17384</v>
      </c>
      <c r="B2570" s="3" t="s">
        <v>33461</v>
      </c>
      <c r="C2570" s="3" t="s">
        <v>22564</v>
      </c>
      <c r="D2570" s="3"/>
      <c r="E2570" s="3" t="s">
        <v>33663</v>
      </c>
      <c r="F2570" s="3"/>
      <c r="G2570" s="3"/>
      <c r="H2570" s="3"/>
      <c r="I2570" s="3"/>
      <c r="J2570" s="3"/>
      <c r="K2570" s="3"/>
      <c r="L2570" s="3"/>
      <c r="M2570" s="3"/>
      <c r="N2570" s="3"/>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row>
    <row r="2571" spans="1:77" ht="18">
      <c r="A2571" s="3" t="s">
        <v>19021</v>
      </c>
      <c r="B2571" s="3" t="s">
        <v>35848</v>
      </c>
      <c r="C2571" s="3" t="s">
        <v>22564</v>
      </c>
      <c r="D2571" s="3"/>
      <c r="E2571" s="3" t="s">
        <v>36139</v>
      </c>
      <c r="F2571" s="3" t="s">
        <v>35988</v>
      </c>
      <c r="G2571" s="3" t="s">
        <v>36140</v>
      </c>
      <c r="H2571" s="3" t="s">
        <v>35990</v>
      </c>
      <c r="I2571" s="3" t="s">
        <v>36141</v>
      </c>
      <c r="J2571" s="3"/>
      <c r="K2571" s="3"/>
      <c r="L2571" s="3"/>
      <c r="M2571" s="3"/>
      <c r="N2571" s="3"/>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row>
    <row r="2572" spans="1:77" ht="18">
      <c r="A2572" s="3" t="s">
        <v>19735</v>
      </c>
      <c r="B2572" s="3" t="s">
        <v>36306</v>
      </c>
      <c r="C2572" s="3" t="s">
        <v>22564</v>
      </c>
      <c r="D2572" s="3"/>
      <c r="E2572" s="3" t="s">
        <v>36797</v>
      </c>
      <c r="F2572" s="3" t="s">
        <v>36798</v>
      </c>
      <c r="G2572" s="3"/>
      <c r="H2572" s="3"/>
      <c r="I2572" s="3"/>
      <c r="J2572" s="3"/>
      <c r="K2572" s="3"/>
      <c r="L2572" s="3"/>
      <c r="M2572" s="3"/>
      <c r="N2572" s="3"/>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row>
    <row r="2573" spans="1:77" ht="18">
      <c r="A2573" s="3" t="s">
        <v>14514</v>
      </c>
      <c r="B2573" s="3" t="s">
        <v>30903</v>
      </c>
      <c r="C2573" s="3" t="s">
        <v>31239</v>
      </c>
      <c r="D2573" s="3" t="s">
        <v>1093</v>
      </c>
      <c r="E2573" s="3" t="s">
        <v>31240</v>
      </c>
      <c r="F2573" s="3" t="s">
        <v>31241</v>
      </c>
      <c r="G2573" s="3"/>
      <c r="H2573" s="3"/>
      <c r="I2573" s="3"/>
      <c r="J2573" s="3"/>
      <c r="K2573" s="3"/>
      <c r="L2573" s="3"/>
      <c r="M2573" s="3"/>
      <c r="N2573" s="3"/>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row>
    <row r="2574" spans="1:77" ht="18">
      <c r="A2574" s="3" t="s">
        <v>4193</v>
      </c>
      <c r="B2574" s="3" t="s">
        <v>22513</v>
      </c>
      <c r="C2574" s="3" t="s">
        <v>22746</v>
      </c>
      <c r="D2574" s="3"/>
      <c r="E2574" s="3" t="s">
        <v>22747</v>
      </c>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row>
    <row r="2575" spans="1:77" ht="18">
      <c r="A2575" s="3" t="s">
        <v>6727</v>
      </c>
      <c r="B2575" s="3" t="s">
        <v>23435</v>
      </c>
      <c r="C2575" s="3" t="s">
        <v>22746</v>
      </c>
      <c r="D2575" s="3"/>
      <c r="E2575" s="3" t="s">
        <v>24831</v>
      </c>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row>
    <row r="2576" spans="1:77" ht="18">
      <c r="A2576" s="3" t="s">
        <v>30287</v>
      </c>
      <c r="B2576" s="3" t="s">
        <v>30145</v>
      </c>
      <c r="C2576" s="3" t="s">
        <v>22746</v>
      </c>
      <c r="D2576" s="3"/>
      <c r="E2576" s="3" t="s">
        <v>30288</v>
      </c>
      <c r="F2576" s="3"/>
      <c r="G2576" s="3"/>
      <c r="H2576" s="3"/>
      <c r="I2576" s="3"/>
      <c r="J2576" s="3"/>
      <c r="K2576" s="3"/>
      <c r="L2576" s="3"/>
      <c r="M2576" s="3"/>
      <c r="N2576" s="3"/>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row>
    <row r="2577" spans="1:77" ht="18">
      <c r="A2577" s="3" t="s">
        <v>1153</v>
      </c>
      <c r="B2577" s="3" t="s">
        <v>22767</v>
      </c>
      <c r="C2577" s="3" t="s">
        <v>27132</v>
      </c>
      <c r="D2577" s="3"/>
      <c r="E2577" s="3" t="s">
        <v>23968</v>
      </c>
      <c r="F2577" s="3" t="s">
        <v>27133</v>
      </c>
      <c r="G2577" s="3"/>
      <c r="H2577" s="3"/>
      <c r="I2577" s="3"/>
      <c r="J2577" s="3"/>
      <c r="K2577" s="3"/>
      <c r="L2577" s="3"/>
      <c r="M2577" s="3"/>
      <c r="N2577" s="3"/>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row>
    <row r="2578" spans="1:77" ht="18">
      <c r="A2578" s="3" t="s">
        <v>14445</v>
      </c>
      <c r="B2578" s="3" t="s">
        <v>30903</v>
      </c>
      <c r="C2578" s="3" t="s">
        <v>27132</v>
      </c>
      <c r="D2578" s="3" t="s">
        <v>31192</v>
      </c>
      <c r="E2578" s="3" t="s">
        <v>31193</v>
      </c>
      <c r="F2578" s="3"/>
      <c r="G2578" s="3"/>
      <c r="H2578" s="3"/>
      <c r="I2578" s="3"/>
      <c r="J2578" s="3"/>
      <c r="K2578" s="3"/>
      <c r="L2578" s="3"/>
      <c r="M2578" s="3"/>
      <c r="N2578" s="3"/>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row>
    <row r="2579" spans="1:77" ht="18">
      <c r="A2579" s="3" t="s">
        <v>19018</v>
      </c>
      <c r="B2579" s="3" t="s">
        <v>35848</v>
      </c>
      <c r="C2579" s="3" t="s">
        <v>36137</v>
      </c>
      <c r="D2579" s="3"/>
      <c r="E2579" s="3" t="s">
        <v>36138</v>
      </c>
      <c r="F2579" s="3"/>
      <c r="G2579" s="3"/>
      <c r="H2579" s="3"/>
      <c r="I2579" s="3"/>
      <c r="J2579" s="3"/>
      <c r="K2579" s="3"/>
      <c r="L2579" s="3"/>
      <c r="M2579" s="3"/>
      <c r="N2579" s="3"/>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row>
    <row r="2580" spans="1:77" ht="18">
      <c r="A2580" s="3" t="s">
        <v>14364</v>
      </c>
      <c r="B2580" s="3" t="s">
        <v>30903</v>
      </c>
      <c r="C2580" s="3" t="s">
        <v>31155</v>
      </c>
      <c r="D2580" s="3" t="s">
        <v>4436</v>
      </c>
      <c r="E2580" s="3" t="s">
        <v>31156</v>
      </c>
      <c r="F2580" s="3" t="s">
        <v>31157</v>
      </c>
      <c r="G2580" s="3"/>
      <c r="H2580" s="3"/>
      <c r="I2580" s="3"/>
      <c r="J2580" s="3"/>
      <c r="K2580" s="3"/>
      <c r="L2580" s="3"/>
      <c r="M2580" s="3"/>
      <c r="N2580" s="3"/>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row>
    <row r="2581" spans="1:77" ht="18">
      <c r="A2581" s="3" t="s">
        <v>7699</v>
      </c>
      <c r="B2581" s="3" t="s">
        <v>25216</v>
      </c>
      <c r="C2581" s="3" t="s">
        <v>25591</v>
      </c>
      <c r="D2581" s="3"/>
      <c r="E2581" s="3" t="s">
        <v>25374</v>
      </c>
      <c r="F2581" s="3"/>
      <c r="G2581" s="3"/>
      <c r="H2581" s="3"/>
      <c r="I2581" s="3"/>
      <c r="J2581" s="3"/>
      <c r="K2581" s="3"/>
      <c r="L2581" s="3"/>
      <c r="M2581" s="3"/>
      <c r="N2581" s="3"/>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row>
    <row r="2582" spans="1:77" ht="18">
      <c r="A2582" s="3" t="s">
        <v>19160</v>
      </c>
      <c r="B2582" s="3" t="s">
        <v>35848</v>
      </c>
      <c r="C2582" s="3" t="s">
        <v>25591</v>
      </c>
      <c r="D2582" s="3"/>
      <c r="E2582" s="3" t="s">
        <v>36256</v>
      </c>
      <c r="F2582" s="3"/>
      <c r="G2582" s="3"/>
      <c r="H2582" s="3"/>
      <c r="I2582" s="3"/>
      <c r="J2582" s="3"/>
      <c r="K2582" s="3"/>
      <c r="L2582" s="3"/>
      <c r="M2582" s="3"/>
      <c r="N2582" s="3"/>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row>
    <row r="2583" spans="1:77" ht="18">
      <c r="A2583" s="3" t="s">
        <v>30873</v>
      </c>
      <c r="B2583" s="3" t="s">
        <v>30850</v>
      </c>
      <c r="C2583" s="3" t="s">
        <v>30874</v>
      </c>
      <c r="D2583" s="3" t="s">
        <v>1593</v>
      </c>
      <c r="E2583" s="3" t="s">
        <v>30875</v>
      </c>
      <c r="F2583" s="3" t="s">
        <v>30876</v>
      </c>
      <c r="G2583" s="3"/>
      <c r="H2583" s="3"/>
      <c r="I2583" s="3"/>
      <c r="J2583" s="3"/>
      <c r="K2583" s="3"/>
      <c r="L2583" s="3"/>
      <c r="M2583" s="3"/>
      <c r="N2583" s="3"/>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row>
    <row r="2584" spans="1:77" ht="18">
      <c r="A2584" s="3" t="s">
        <v>16917</v>
      </c>
      <c r="B2584" s="3" t="s">
        <v>32658</v>
      </c>
      <c r="C2584" s="3" t="s">
        <v>30874</v>
      </c>
      <c r="D2584" s="3"/>
      <c r="E2584" s="3" t="s">
        <v>32767</v>
      </c>
      <c r="F2584" s="3" t="s">
        <v>32768</v>
      </c>
      <c r="G2584" s="3"/>
      <c r="H2584" s="3"/>
      <c r="I2584" s="3"/>
      <c r="J2584" s="3"/>
      <c r="K2584" s="3"/>
      <c r="L2584" s="3"/>
      <c r="M2584" s="3"/>
      <c r="N2584" s="3"/>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row>
    <row r="2585" spans="1:77" ht="18">
      <c r="A2585" s="3" t="s">
        <v>9983</v>
      </c>
      <c r="B2585" s="3" t="s">
        <v>28075</v>
      </c>
      <c r="C2585" s="3" t="s">
        <v>28088</v>
      </c>
      <c r="D2585" s="3" t="s">
        <v>1458</v>
      </c>
      <c r="E2585" s="3" t="s">
        <v>28089</v>
      </c>
      <c r="F2585" s="3" t="s">
        <v>28090</v>
      </c>
      <c r="G2585" s="3"/>
      <c r="H2585" s="3"/>
      <c r="I2585" s="3"/>
      <c r="J2585" s="3"/>
      <c r="K2585" s="3"/>
      <c r="L2585" s="3"/>
      <c r="M2585" s="3"/>
      <c r="N2585" s="3"/>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row>
    <row r="2586" spans="1:77" ht="18">
      <c r="A2586" s="3" t="s">
        <v>29294</v>
      </c>
      <c r="B2586" s="3" t="s">
        <v>29295</v>
      </c>
      <c r="C2586" s="3" t="s">
        <v>28088</v>
      </c>
      <c r="D2586" s="3" t="s">
        <v>319</v>
      </c>
      <c r="E2586" s="3" t="s">
        <v>29296</v>
      </c>
      <c r="F2586" s="3" t="s">
        <v>29297</v>
      </c>
      <c r="G2586" s="3" t="s">
        <v>29298</v>
      </c>
      <c r="H2586" s="3" t="s">
        <v>29299</v>
      </c>
      <c r="I2586" s="3" t="s">
        <v>29300</v>
      </c>
      <c r="J2586" s="3" t="s">
        <v>29301</v>
      </c>
      <c r="K2586" s="3" t="s">
        <v>29302</v>
      </c>
      <c r="L2586" s="3" t="s">
        <v>29303</v>
      </c>
      <c r="M2586" s="3"/>
      <c r="N2586" s="3"/>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row>
    <row r="2587" spans="1:77" ht="18">
      <c r="A2587" s="3" t="s">
        <v>4167</v>
      </c>
      <c r="B2587" s="3" t="s">
        <v>22513</v>
      </c>
      <c r="C2587" s="3" t="s">
        <v>22719</v>
      </c>
      <c r="D2587" s="3"/>
      <c r="E2587" s="3" t="s">
        <v>22720</v>
      </c>
      <c r="F2587" s="3" t="s">
        <v>22721</v>
      </c>
      <c r="G2587" s="3"/>
      <c r="H2587" s="3"/>
      <c r="I2587" s="3"/>
      <c r="J2587" s="3"/>
      <c r="K2587" s="3"/>
      <c r="L2587" s="3"/>
      <c r="M2587" s="3"/>
      <c r="N2587" s="3"/>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row>
    <row r="2588" spans="1:77" ht="18">
      <c r="A2588" s="3" t="s">
        <v>1445</v>
      </c>
      <c r="B2588" s="3" t="s">
        <v>27429</v>
      </c>
      <c r="C2588" s="3" t="s">
        <v>29214</v>
      </c>
      <c r="D2588" s="3"/>
      <c r="E2588" s="3" t="s">
        <v>29215</v>
      </c>
      <c r="F2588" s="3"/>
      <c r="G2588" s="3"/>
      <c r="H2588" s="3"/>
      <c r="I2588" s="3"/>
      <c r="J2588" s="3"/>
      <c r="K2588" s="3"/>
      <c r="L2588" s="3"/>
      <c r="M2588" s="3"/>
      <c r="N2588" s="3"/>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row>
    <row r="2589" spans="1:77" ht="18">
      <c r="A2589" s="3" t="s">
        <v>16095</v>
      </c>
      <c r="B2589" s="3" t="s">
        <v>31998</v>
      </c>
      <c r="C2589" s="3" t="s">
        <v>29214</v>
      </c>
      <c r="D2589" s="3"/>
      <c r="E2589" s="3" t="s">
        <v>32181</v>
      </c>
      <c r="F2589" s="3"/>
      <c r="G2589" s="3"/>
      <c r="H2589" s="3"/>
      <c r="I2589" s="3"/>
      <c r="J2589" s="3"/>
      <c r="K2589" s="3"/>
      <c r="L2589" s="3"/>
      <c r="M2589" s="3"/>
      <c r="N2589" s="3"/>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row>
    <row r="2590" spans="1:77" ht="18">
      <c r="A2590" s="3" t="s">
        <v>3415</v>
      </c>
      <c r="B2590" s="3" t="s">
        <v>21909</v>
      </c>
      <c r="C2590" s="3" t="s">
        <v>21910</v>
      </c>
      <c r="D2590" s="3" t="s">
        <v>1488</v>
      </c>
      <c r="E2590" s="3" t="s">
        <v>21911</v>
      </c>
      <c r="F2590" s="3" t="s">
        <v>21912</v>
      </c>
      <c r="G2590" s="3"/>
      <c r="H2590" s="3"/>
      <c r="I2590" s="3"/>
      <c r="J2590" s="3"/>
      <c r="K2590" s="3"/>
      <c r="L2590" s="3"/>
      <c r="M2590" s="3"/>
      <c r="N2590" s="3"/>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row>
    <row r="2591" spans="1:77" ht="18">
      <c r="A2591" s="3" t="s">
        <v>13995</v>
      </c>
      <c r="B2591" s="3" t="s">
        <v>30846</v>
      </c>
      <c r="C2591" s="3" t="s">
        <v>21910</v>
      </c>
      <c r="D2591" s="3" t="s">
        <v>1488</v>
      </c>
      <c r="E2591" s="3" t="s">
        <v>30870</v>
      </c>
      <c r="F2591" s="3" t="s">
        <v>21912</v>
      </c>
      <c r="G2591" s="3"/>
      <c r="H2591" s="3"/>
      <c r="I2591" s="3"/>
      <c r="J2591" s="3"/>
      <c r="K2591" s="3"/>
      <c r="L2591" s="3"/>
      <c r="M2591" s="3"/>
      <c r="N2591" s="3"/>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row>
    <row r="2592" spans="1:77" ht="18">
      <c r="A2592" s="3" t="s">
        <v>18720</v>
      </c>
      <c r="B2592" s="3" t="s">
        <v>35848</v>
      </c>
      <c r="C2592" s="3" t="s">
        <v>21910</v>
      </c>
      <c r="D2592" s="3" t="s">
        <v>1488</v>
      </c>
      <c r="E2592" s="3" t="s">
        <v>35895</v>
      </c>
      <c r="F2592" s="3" t="s">
        <v>21912</v>
      </c>
      <c r="G2592" s="3"/>
      <c r="H2592" s="3"/>
      <c r="I2592" s="3"/>
      <c r="J2592" s="3"/>
      <c r="K2592" s="3"/>
      <c r="L2592" s="3"/>
      <c r="M2592" s="3"/>
      <c r="N2592" s="3"/>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row>
    <row r="2593" spans="1:77" ht="18">
      <c r="A2593" s="3" t="s">
        <v>7853</v>
      </c>
      <c r="B2593" s="3" t="s">
        <v>25691</v>
      </c>
      <c r="C2593" s="3" t="s">
        <v>25692</v>
      </c>
      <c r="D2593" s="3" t="s">
        <v>25226</v>
      </c>
      <c r="E2593" s="3" t="s">
        <v>25693</v>
      </c>
      <c r="F2593" s="3" t="s">
        <v>25694</v>
      </c>
      <c r="G2593" s="3"/>
      <c r="H2593" s="3"/>
      <c r="I2593" s="3"/>
      <c r="J2593" s="3"/>
      <c r="K2593" s="3"/>
      <c r="L2593" s="3"/>
      <c r="M2593" s="3"/>
      <c r="N2593" s="3"/>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row>
    <row r="2594" spans="1:77" ht="18">
      <c r="A2594" s="3" t="s">
        <v>25819</v>
      </c>
      <c r="B2594" s="3" t="s">
        <v>25216</v>
      </c>
      <c r="C2594" s="3" t="s">
        <v>25692</v>
      </c>
      <c r="D2594" s="3"/>
      <c r="E2594" s="3" t="s">
        <v>25820</v>
      </c>
      <c r="F2594" s="3"/>
      <c r="G2594" s="3"/>
      <c r="H2594" s="3"/>
      <c r="I2594" s="3"/>
      <c r="J2594" s="3"/>
      <c r="K2594" s="3"/>
      <c r="L2594" s="3"/>
      <c r="M2594" s="3"/>
      <c r="N2594" s="3"/>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row>
    <row r="2595" spans="1:77" ht="18">
      <c r="A2595" s="3" t="s">
        <v>12727</v>
      </c>
      <c r="B2595" s="3" t="s">
        <v>30145</v>
      </c>
      <c r="C2595" s="3" t="s">
        <v>25692</v>
      </c>
      <c r="D2595" s="3"/>
      <c r="E2595" s="3" t="s">
        <v>30173</v>
      </c>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row>
    <row r="2596" spans="1:77" ht="18">
      <c r="A2596" s="3" t="s">
        <v>33085</v>
      </c>
      <c r="B2596" s="3" t="s">
        <v>33018</v>
      </c>
      <c r="C2596" s="3" t="s">
        <v>33086</v>
      </c>
      <c r="D2596" s="3"/>
      <c r="E2596" s="3" t="s">
        <v>33087</v>
      </c>
      <c r="F2596" s="3" t="s">
        <v>33088</v>
      </c>
      <c r="G2596" s="3"/>
      <c r="H2596" s="3"/>
      <c r="I2596" s="3"/>
      <c r="J2596" s="3"/>
      <c r="K2596" s="3"/>
      <c r="L2596" s="3"/>
      <c r="M2596" s="3"/>
      <c r="N2596" s="3"/>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row>
    <row r="2597" spans="1:77" ht="18">
      <c r="A2597" s="3" t="s">
        <v>1468</v>
      </c>
      <c r="B2597" s="3" t="s">
        <v>27429</v>
      </c>
      <c r="C2597" s="3" t="s">
        <v>29311</v>
      </c>
      <c r="D2597" s="3"/>
      <c r="E2597" s="3" t="s">
        <v>29312</v>
      </c>
      <c r="F2597" s="3"/>
      <c r="G2597" s="3"/>
      <c r="H2597" s="3"/>
      <c r="I2597" s="3"/>
      <c r="J2597" s="3"/>
      <c r="K2597" s="3"/>
      <c r="L2597" s="3"/>
      <c r="M2597" s="3"/>
      <c r="N2597" s="3"/>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row>
    <row r="2598" spans="1:77" ht="18">
      <c r="A2598" s="3" t="s">
        <v>19975</v>
      </c>
      <c r="B2598" s="3" t="s">
        <v>36306</v>
      </c>
      <c r="C2598" s="3" t="s">
        <v>37028</v>
      </c>
      <c r="D2598" s="3"/>
      <c r="E2598" s="3" t="s">
        <v>37029</v>
      </c>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row>
    <row r="2599" spans="1:77" ht="18">
      <c r="A2599" s="3" t="s">
        <v>32737</v>
      </c>
      <c r="B2599" s="3" t="s">
        <v>32658</v>
      </c>
      <c r="C2599" s="3" t="s">
        <v>32738</v>
      </c>
      <c r="D2599" s="3" t="s">
        <v>32739</v>
      </c>
      <c r="E2599" s="3" t="s">
        <v>32740</v>
      </c>
      <c r="F2599" s="3"/>
      <c r="G2599" s="3"/>
      <c r="H2599" s="3"/>
      <c r="I2599" s="3"/>
      <c r="J2599" s="3"/>
      <c r="K2599" s="3"/>
      <c r="L2599" s="3"/>
      <c r="M2599" s="3"/>
      <c r="N2599" s="3"/>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row>
    <row r="2600" spans="1:77" ht="18">
      <c r="A2600" s="3" t="s">
        <v>9332</v>
      </c>
      <c r="B2600" s="3" t="s">
        <v>26505</v>
      </c>
      <c r="C2600" s="3" t="s">
        <v>27096</v>
      </c>
      <c r="D2600" s="3"/>
      <c r="E2600" s="3" t="s">
        <v>27097</v>
      </c>
      <c r="F2600" s="3"/>
      <c r="G2600" s="3"/>
      <c r="H2600" s="3"/>
      <c r="I2600" s="3"/>
      <c r="J2600" s="3"/>
      <c r="K2600" s="3"/>
      <c r="L2600" s="3"/>
      <c r="M2600" s="3"/>
      <c r="N2600" s="3"/>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row>
    <row r="2601" spans="1:77" ht="18">
      <c r="A2601" s="3" t="s">
        <v>13884</v>
      </c>
      <c r="B2601" s="3" t="s">
        <v>30564</v>
      </c>
      <c r="C2601" s="3" t="s">
        <v>27096</v>
      </c>
      <c r="D2601" s="3"/>
      <c r="E2601" s="3" t="s">
        <v>30773</v>
      </c>
      <c r="F2601" s="3"/>
      <c r="G2601" s="3"/>
      <c r="H2601" s="3"/>
      <c r="I2601" s="3"/>
      <c r="J2601" s="3"/>
      <c r="K2601" s="3"/>
      <c r="L2601" s="3"/>
      <c r="M2601" s="3"/>
      <c r="N2601" s="3"/>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row>
    <row r="2602" spans="1:77" ht="18">
      <c r="A2602" s="3" t="s">
        <v>13921</v>
      </c>
      <c r="B2602" s="3" t="s">
        <v>30564</v>
      </c>
      <c r="C2602" s="3" t="s">
        <v>27096</v>
      </c>
      <c r="D2602" s="3"/>
      <c r="E2602" s="3" t="s">
        <v>30799</v>
      </c>
      <c r="F2602" s="3"/>
      <c r="G2602" s="3"/>
      <c r="H2602" s="3"/>
      <c r="I2602" s="3"/>
      <c r="J2602" s="3"/>
      <c r="K2602" s="3"/>
      <c r="L2602" s="3"/>
      <c r="M2602" s="3"/>
      <c r="N2602" s="3"/>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row>
    <row r="2603" spans="1:77" ht="18">
      <c r="A2603" s="3" t="s">
        <v>13959</v>
      </c>
      <c r="B2603" s="3" t="s">
        <v>30564</v>
      </c>
      <c r="C2603" s="3" t="s">
        <v>27096</v>
      </c>
      <c r="D2603" s="3"/>
      <c r="E2603" s="3" t="s">
        <v>30815</v>
      </c>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row>
    <row r="2604" spans="1:77" ht="18">
      <c r="A2604" s="3" t="s">
        <v>16858</v>
      </c>
      <c r="B2604" s="3" t="s">
        <v>32658</v>
      </c>
      <c r="C2604" s="3" t="s">
        <v>32724</v>
      </c>
      <c r="D2604" s="3"/>
      <c r="E2604" s="3" t="s">
        <v>32725</v>
      </c>
      <c r="F2604" s="3"/>
      <c r="G2604" s="3"/>
      <c r="H2604" s="3"/>
      <c r="I2604" s="3"/>
      <c r="J2604" s="3"/>
      <c r="K2604" s="3"/>
      <c r="L2604" s="3"/>
      <c r="M2604" s="3"/>
      <c r="N2604" s="3"/>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row>
    <row r="2605" spans="1:77" ht="18">
      <c r="A2605" s="3" t="s">
        <v>1508</v>
      </c>
      <c r="B2605" s="3" t="s">
        <v>27429</v>
      </c>
      <c r="C2605" s="3" t="s">
        <v>29432</v>
      </c>
      <c r="D2605" s="3"/>
      <c r="E2605" s="3" t="s">
        <v>29433</v>
      </c>
      <c r="F2605" s="3" t="s">
        <v>29434</v>
      </c>
      <c r="G2605" s="3"/>
      <c r="H2605" s="3"/>
      <c r="I2605" s="3"/>
      <c r="J2605" s="3"/>
      <c r="K2605" s="3"/>
      <c r="L2605" s="3"/>
      <c r="M2605" s="3"/>
      <c r="N2605" s="3"/>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row>
    <row r="2606" spans="1:77" ht="18">
      <c r="A2606" s="3" t="s">
        <v>17515</v>
      </c>
      <c r="B2606" s="3" t="s">
        <v>33988</v>
      </c>
      <c r="C2606" s="3" t="s">
        <v>29432</v>
      </c>
      <c r="D2606" s="3"/>
      <c r="E2606" s="3" t="s">
        <v>34027</v>
      </c>
      <c r="F2606" s="3" t="s">
        <v>34028</v>
      </c>
      <c r="G2606" s="3"/>
      <c r="H2606" s="3"/>
      <c r="I2606" s="3"/>
      <c r="J2606" s="3"/>
      <c r="K2606" s="3"/>
      <c r="L2606" s="3"/>
      <c r="M2606" s="3"/>
      <c r="N2606" s="3"/>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row>
    <row r="2607" spans="1:77" ht="18">
      <c r="A2607" s="3" t="s">
        <v>11276</v>
      </c>
      <c r="B2607" s="3" t="s">
        <v>28622</v>
      </c>
      <c r="C2607" s="3" t="s">
        <v>29207</v>
      </c>
      <c r="D2607" s="3"/>
      <c r="E2607" s="3" t="s">
        <v>29208</v>
      </c>
      <c r="F2607" s="3"/>
      <c r="G2607" s="3"/>
      <c r="H2607" s="3"/>
      <c r="I2607" s="3"/>
      <c r="J2607" s="3"/>
      <c r="K2607" s="3"/>
      <c r="L2607" s="3"/>
      <c r="M2607" s="3"/>
      <c r="N2607" s="3"/>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row>
    <row r="2608" spans="1:77" ht="18">
      <c r="A2608" s="3" t="s">
        <v>921</v>
      </c>
      <c r="B2608" s="3" t="s">
        <v>22767</v>
      </c>
      <c r="C2608" s="3" t="s">
        <v>25626</v>
      </c>
      <c r="D2608" s="3"/>
      <c r="E2608" s="3" t="s">
        <v>25627</v>
      </c>
      <c r="F2608" s="3"/>
      <c r="G2608" s="3"/>
      <c r="H2608" s="3"/>
      <c r="I2608" s="3"/>
      <c r="J2608" s="3"/>
      <c r="K2608" s="3"/>
      <c r="L2608" s="3"/>
      <c r="M2608" s="3"/>
      <c r="N2608" s="3"/>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row>
    <row r="2609" spans="1:77" ht="18">
      <c r="A2609" s="3" t="s">
        <v>30160</v>
      </c>
      <c r="B2609" s="3" t="s">
        <v>30145</v>
      </c>
      <c r="C2609" s="3" t="s">
        <v>25626</v>
      </c>
      <c r="D2609" s="3"/>
      <c r="E2609" s="3" t="s">
        <v>30161</v>
      </c>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row>
    <row r="2610" spans="1:77" ht="18">
      <c r="A2610" s="3" t="s">
        <v>33568</v>
      </c>
      <c r="B2610" s="3" t="s">
        <v>33461</v>
      </c>
      <c r="C2610" s="3" t="s">
        <v>25626</v>
      </c>
      <c r="D2610" s="3"/>
      <c r="E2610" s="3" t="s">
        <v>33569</v>
      </c>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row>
    <row r="2611" spans="1:77" ht="18">
      <c r="A2611" s="3" t="s">
        <v>6724</v>
      </c>
      <c r="B2611" s="3" t="s">
        <v>23435</v>
      </c>
      <c r="C2611" s="3" t="s">
        <v>24829</v>
      </c>
      <c r="D2611" s="3"/>
      <c r="E2611" s="3" t="s">
        <v>24830</v>
      </c>
      <c r="F2611" s="3"/>
      <c r="G2611" s="3"/>
      <c r="H2611" s="3"/>
      <c r="I2611" s="3"/>
      <c r="J2611" s="3"/>
      <c r="K2611" s="3"/>
      <c r="L2611" s="3"/>
      <c r="M2611" s="3"/>
      <c r="N2611" s="3"/>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row>
    <row r="2612" spans="1:77" ht="18">
      <c r="A2612" s="3" t="s">
        <v>26123</v>
      </c>
      <c r="B2612" s="3" t="s">
        <v>25827</v>
      </c>
      <c r="C2612" s="3" t="s">
        <v>24829</v>
      </c>
      <c r="D2612" s="3" t="s">
        <v>22</v>
      </c>
      <c r="E2612" s="3" t="s">
        <v>26102</v>
      </c>
      <c r="F2612" s="3"/>
      <c r="G2612" s="3"/>
      <c r="H2612" s="3"/>
      <c r="I2612" s="3"/>
      <c r="J2612" s="3"/>
      <c r="K2612" s="3"/>
      <c r="L2612" s="3"/>
      <c r="M2612" s="3"/>
      <c r="N2612" s="3"/>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row>
    <row r="2613" spans="1:77" ht="18">
      <c r="A2613" s="3" t="s">
        <v>10270</v>
      </c>
      <c r="B2613" s="3" t="s">
        <v>28075</v>
      </c>
      <c r="C2613" s="3" t="s">
        <v>28340</v>
      </c>
      <c r="D2613" s="3"/>
      <c r="E2613" s="3" t="s">
        <v>28336</v>
      </c>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row>
    <row r="2614" spans="1:77" ht="18">
      <c r="A2614" s="3" t="s">
        <v>12678</v>
      </c>
      <c r="B2614" s="3" t="s">
        <v>30106</v>
      </c>
      <c r="C2614" s="3" t="s">
        <v>28340</v>
      </c>
      <c r="D2614" s="3"/>
      <c r="E2614" s="3" t="s">
        <v>30127</v>
      </c>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row>
    <row r="2615" spans="1:77" ht="18">
      <c r="A2615" s="3" t="s">
        <v>36108</v>
      </c>
      <c r="B2615" s="3" t="s">
        <v>35848</v>
      </c>
      <c r="C2615" s="3" t="s">
        <v>36109</v>
      </c>
      <c r="D2615" s="3"/>
      <c r="E2615" s="3" t="s">
        <v>36110</v>
      </c>
      <c r="F2615" s="3"/>
      <c r="G2615" s="3"/>
      <c r="H2615" s="3"/>
      <c r="I2615" s="3"/>
      <c r="J2615" s="3"/>
      <c r="K2615" s="3"/>
      <c r="L2615" s="3"/>
      <c r="M2615" s="3"/>
      <c r="N2615" s="3"/>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row>
    <row r="2616" spans="1:77" ht="18">
      <c r="A2616" s="3" t="s">
        <v>4120</v>
      </c>
      <c r="B2616" s="3" t="s">
        <v>22513</v>
      </c>
      <c r="C2616" s="3" t="s">
        <v>22672</v>
      </c>
      <c r="D2616" s="3"/>
      <c r="E2616" s="3" t="s">
        <v>22673</v>
      </c>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row>
    <row r="2617" spans="1:77" ht="18">
      <c r="A2617" s="3" t="s">
        <v>17318</v>
      </c>
      <c r="B2617" s="3" t="s">
        <v>33461</v>
      </c>
      <c r="C2617" s="3" t="s">
        <v>22672</v>
      </c>
      <c r="D2617" s="3"/>
      <c r="E2617" s="3" t="s">
        <v>33530</v>
      </c>
      <c r="F2617" s="3" t="s">
        <v>33531</v>
      </c>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row>
    <row r="2618" spans="1:77" ht="18">
      <c r="A2618" s="3" t="s">
        <v>39595</v>
      </c>
      <c r="B2618" s="3" t="s">
        <v>39563</v>
      </c>
      <c r="C2618" s="3" t="s">
        <v>22672</v>
      </c>
      <c r="D2618" s="3"/>
      <c r="E2618" s="3" t="s">
        <v>39596</v>
      </c>
      <c r="F2618" s="3"/>
      <c r="G2618" s="3"/>
      <c r="H2618" s="3"/>
      <c r="I2618" s="3"/>
      <c r="J2618" s="3"/>
      <c r="K2618" s="3"/>
      <c r="L2618" s="3"/>
      <c r="M2618" s="3"/>
      <c r="N2618" s="3"/>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row>
    <row r="2619" spans="1:77" ht="18">
      <c r="A2619" s="3" t="s">
        <v>6722</v>
      </c>
      <c r="B2619" s="3" t="s">
        <v>23435</v>
      </c>
      <c r="C2619" s="3" t="s">
        <v>24827</v>
      </c>
      <c r="D2619" s="3"/>
      <c r="E2619" s="3" t="s">
        <v>24828</v>
      </c>
      <c r="F2619" s="3"/>
      <c r="G2619" s="3"/>
      <c r="H2619" s="3"/>
      <c r="I2619" s="3"/>
      <c r="J2619" s="3"/>
      <c r="K2619" s="3"/>
      <c r="L2619" s="3"/>
      <c r="M2619" s="3"/>
      <c r="N2619" s="3"/>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row>
    <row r="2620" spans="1:77" ht="18">
      <c r="A2620" s="3" t="s">
        <v>13811</v>
      </c>
      <c r="B2620" s="3" t="s">
        <v>30726</v>
      </c>
      <c r="C2620" s="3" t="s">
        <v>30727</v>
      </c>
      <c r="D2620" s="3" t="s">
        <v>25582</v>
      </c>
      <c r="E2620" s="3" t="s">
        <v>30728</v>
      </c>
      <c r="F2620" s="3"/>
      <c r="G2620" s="3"/>
      <c r="H2620" s="3"/>
      <c r="I2620" s="3"/>
      <c r="J2620" s="3"/>
      <c r="K2620" s="3"/>
      <c r="L2620" s="3"/>
      <c r="M2620" s="3"/>
      <c r="N2620" s="3"/>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row>
    <row r="2621" spans="1:77" ht="18">
      <c r="A2621" s="3" t="s">
        <v>11468</v>
      </c>
      <c r="B2621" s="3" t="s">
        <v>28690</v>
      </c>
      <c r="C2621" s="3" t="s">
        <v>29320</v>
      </c>
      <c r="D2621" s="3" t="s">
        <v>29321</v>
      </c>
      <c r="E2621" s="3" t="s">
        <v>29322</v>
      </c>
      <c r="F2621" s="3" t="s">
        <v>29323</v>
      </c>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row>
    <row r="2622" spans="1:77" ht="18">
      <c r="A2622" s="3" t="s">
        <v>3451</v>
      </c>
      <c r="B2622" s="3" t="s">
        <v>21893</v>
      </c>
      <c r="C2622" s="3" t="s">
        <v>21955</v>
      </c>
      <c r="D2622" s="3"/>
      <c r="E2622" s="3" t="s">
        <v>21956</v>
      </c>
      <c r="F2622" s="3"/>
      <c r="G2622" s="3"/>
      <c r="H2622" s="3"/>
      <c r="I2622" s="3"/>
      <c r="J2622" s="3"/>
      <c r="K2622" s="3"/>
      <c r="L2622" s="3"/>
      <c r="M2622" s="3"/>
      <c r="N2622" s="3"/>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row>
    <row r="2623" spans="1:77" ht="18">
      <c r="A2623" s="3" t="s">
        <v>33058</v>
      </c>
      <c r="B2623" s="3" t="s">
        <v>32998</v>
      </c>
      <c r="C2623" s="3" t="s">
        <v>21955</v>
      </c>
      <c r="D2623" s="3" t="s">
        <v>22338</v>
      </c>
      <c r="E2623" s="3" t="s">
        <v>33059</v>
      </c>
      <c r="F2623" s="3" t="s">
        <v>33060</v>
      </c>
      <c r="G2623" s="3"/>
      <c r="H2623" s="3"/>
      <c r="I2623" s="3"/>
      <c r="J2623" s="3"/>
      <c r="K2623" s="3"/>
      <c r="L2623" s="3"/>
      <c r="M2623" s="3"/>
      <c r="N2623" s="3"/>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row>
    <row r="2624" spans="1:77" ht="18">
      <c r="A2624" s="3" t="s">
        <v>17847</v>
      </c>
      <c r="B2624" s="3" t="s">
        <v>34945</v>
      </c>
      <c r="C2624" s="3" t="s">
        <v>21955</v>
      </c>
      <c r="D2624" s="3" t="s">
        <v>22338</v>
      </c>
      <c r="E2624" s="3" t="s">
        <v>35226</v>
      </c>
      <c r="F2624" s="3" t="s">
        <v>33060</v>
      </c>
      <c r="G2624" s="3"/>
      <c r="H2624" s="3"/>
      <c r="I2624" s="3"/>
      <c r="J2624" s="3"/>
      <c r="K2624" s="3"/>
      <c r="L2624" s="3"/>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row>
    <row r="2625" spans="1:77" ht="18">
      <c r="A2625" s="3" t="s">
        <v>24824</v>
      </c>
      <c r="B2625" s="3" t="s">
        <v>23435</v>
      </c>
      <c r="C2625" s="3" t="s">
        <v>24825</v>
      </c>
      <c r="D2625" s="3"/>
      <c r="E2625" s="3" t="s">
        <v>24826</v>
      </c>
      <c r="F2625" s="3"/>
      <c r="G2625" s="3"/>
      <c r="H2625" s="3"/>
      <c r="I2625" s="3"/>
      <c r="J2625" s="3"/>
      <c r="K2625" s="3"/>
      <c r="L2625" s="3"/>
      <c r="M2625" s="3"/>
      <c r="N2625" s="3"/>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row>
    <row r="2626" spans="1:77" ht="18">
      <c r="A2626" s="3" t="s">
        <v>9284</v>
      </c>
      <c r="B2626" s="3" t="s">
        <v>26505</v>
      </c>
      <c r="C2626" s="3" t="s">
        <v>24825</v>
      </c>
      <c r="D2626" s="3"/>
      <c r="E2626" s="3" t="s">
        <v>27054</v>
      </c>
      <c r="F2626" s="3" t="s">
        <v>27055</v>
      </c>
      <c r="G2626" s="3"/>
      <c r="H2626" s="3"/>
      <c r="I2626" s="3"/>
      <c r="J2626" s="3"/>
      <c r="K2626" s="3"/>
      <c r="L2626" s="3"/>
      <c r="M2626" s="3"/>
      <c r="N2626" s="3"/>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row>
    <row r="2627" spans="1:77" ht="18">
      <c r="A2627" s="3" t="s">
        <v>17347</v>
      </c>
      <c r="B2627" s="3" t="s">
        <v>33461</v>
      </c>
      <c r="C2627" s="3" t="s">
        <v>24825</v>
      </c>
      <c r="D2627" s="3"/>
      <c r="E2627" s="3" t="s">
        <v>33605</v>
      </c>
      <c r="F2627" s="3" t="s">
        <v>33606</v>
      </c>
      <c r="G2627" s="3"/>
      <c r="H2627" s="3"/>
      <c r="I2627" s="3"/>
      <c r="J2627" s="3"/>
      <c r="K2627" s="3"/>
      <c r="L2627" s="3"/>
      <c r="M2627" s="3"/>
      <c r="N2627" s="3"/>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row>
    <row r="2628" spans="1:77" ht="18">
      <c r="A2628" s="3" t="s">
        <v>35414</v>
      </c>
      <c r="B2628" s="3" t="s">
        <v>35343</v>
      </c>
      <c r="C2628" s="3" t="s">
        <v>24825</v>
      </c>
      <c r="D2628" s="3" t="s">
        <v>35400</v>
      </c>
      <c r="E2628" s="3" t="s">
        <v>35415</v>
      </c>
      <c r="F2628" s="3"/>
      <c r="G2628" s="3"/>
      <c r="H2628" s="3"/>
      <c r="I2628" s="3"/>
      <c r="J2628" s="3"/>
      <c r="K2628" s="3"/>
      <c r="L2628" s="3"/>
      <c r="M2628" s="3"/>
      <c r="N2628" s="3"/>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row>
    <row r="2629" spans="1:77" ht="18">
      <c r="A2629" s="3" t="s">
        <v>18802</v>
      </c>
      <c r="B2629" s="3" t="s">
        <v>35848</v>
      </c>
      <c r="C2629" s="3" t="s">
        <v>24825</v>
      </c>
      <c r="D2629" s="3" t="s">
        <v>6029</v>
      </c>
      <c r="E2629" s="3" t="s">
        <v>35968</v>
      </c>
      <c r="F2629" s="3" t="s">
        <v>35969</v>
      </c>
      <c r="G2629" s="3"/>
      <c r="H2629" s="3"/>
      <c r="I2629" s="3"/>
      <c r="J2629" s="3"/>
      <c r="K2629" s="3"/>
      <c r="L2629" s="3"/>
      <c r="M2629" s="3"/>
      <c r="N2629" s="3"/>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row>
    <row r="2630" spans="1:77" ht="18">
      <c r="A2630" s="3" t="s">
        <v>16124</v>
      </c>
      <c r="B2630" s="3" t="s">
        <v>31998</v>
      </c>
      <c r="C2630" s="3" t="s">
        <v>32208</v>
      </c>
      <c r="D2630" s="3"/>
      <c r="E2630" s="3" t="s">
        <v>32209</v>
      </c>
      <c r="F2630" s="3"/>
      <c r="G2630" s="3"/>
      <c r="H2630" s="3"/>
      <c r="I2630" s="3"/>
      <c r="J2630" s="3"/>
      <c r="K2630" s="3"/>
      <c r="L2630" s="3"/>
      <c r="M2630" s="3"/>
      <c r="N2630" s="3"/>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row>
    <row r="2631" spans="1:77" ht="18">
      <c r="A2631" s="3" t="s">
        <v>19729</v>
      </c>
      <c r="B2631" s="3" t="s">
        <v>36306</v>
      </c>
      <c r="C2631" s="3" t="s">
        <v>32208</v>
      </c>
      <c r="D2631" s="3"/>
      <c r="E2631" s="3" t="s">
        <v>36796</v>
      </c>
      <c r="F2631" s="3"/>
      <c r="G2631" s="3"/>
      <c r="H2631" s="3"/>
      <c r="I2631" s="3"/>
      <c r="J2631" s="3"/>
      <c r="K2631" s="3"/>
      <c r="L2631" s="3"/>
      <c r="M2631" s="3"/>
      <c r="N2631" s="3"/>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row>
    <row r="2632" spans="1:77" ht="18">
      <c r="A2632" s="3" t="s">
        <v>29010</v>
      </c>
      <c r="B2632" s="3" t="s">
        <v>28622</v>
      </c>
      <c r="C2632" s="3" t="s">
        <v>29011</v>
      </c>
      <c r="D2632" s="3" t="s">
        <v>28911</v>
      </c>
      <c r="E2632" s="3" t="s">
        <v>29012</v>
      </c>
      <c r="F2632" s="3"/>
      <c r="G2632" s="3"/>
      <c r="H2632" s="3"/>
      <c r="I2632" s="3"/>
      <c r="J2632" s="3"/>
      <c r="K2632" s="3"/>
      <c r="L2632" s="3"/>
      <c r="M2632" s="3"/>
      <c r="N2632" s="3"/>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row>
    <row r="2633" spans="1:77" ht="18">
      <c r="A2633" s="3" t="s">
        <v>13026</v>
      </c>
      <c r="B2633" s="3" t="s">
        <v>30145</v>
      </c>
      <c r="C2633" s="3" t="s">
        <v>29011</v>
      </c>
      <c r="D2633" s="3"/>
      <c r="E2633" s="3" t="s">
        <v>30385</v>
      </c>
      <c r="F2633" s="3"/>
      <c r="G2633" s="3"/>
      <c r="H2633" s="3"/>
      <c r="I2633" s="3"/>
      <c r="J2633" s="3"/>
      <c r="K2633" s="3"/>
      <c r="L2633" s="3"/>
      <c r="M2633" s="3"/>
      <c r="N2633" s="3"/>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row>
    <row r="2634" spans="1:77" ht="18">
      <c r="A2634" s="3" t="s">
        <v>15323</v>
      </c>
      <c r="B2634" s="3" t="s">
        <v>31669</v>
      </c>
      <c r="C2634" s="3" t="s">
        <v>29011</v>
      </c>
      <c r="D2634" s="3"/>
      <c r="E2634" s="3" t="s">
        <v>31705</v>
      </c>
      <c r="F2634" s="3"/>
      <c r="G2634" s="3"/>
      <c r="H2634" s="3"/>
      <c r="I2634" s="3"/>
      <c r="J2634" s="3"/>
      <c r="K2634" s="3"/>
      <c r="L2634" s="3"/>
      <c r="M2634" s="3"/>
      <c r="N2634" s="3"/>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row>
    <row r="2635" spans="1:77" ht="18">
      <c r="A2635" s="3" t="s">
        <v>4363</v>
      </c>
      <c r="B2635" s="3" t="s">
        <v>22513</v>
      </c>
      <c r="C2635" s="3" t="s">
        <v>22901</v>
      </c>
      <c r="D2635" s="3"/>
      <c r="E2635" s="3" t="s">
        <v>22902</v>
      </c>
      <c r="F2635" s="3"/>
      <c r="G2635" s="3"/>
      <c r="H2635" s="3"/>
      <c r="I2635" s="3"/>
      <c r="J2635" s="3"/>
      <c r="K2635" s="3"/>
      <c r="L2635" s="3"/>
      <c r="M2635" s="3"/>
      <c r="N2635" s="3"/>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row>
    <row r="2636" spans="1:77" ht="18">
      <c r="A2636" s="3" t="s">
        <v>15343</v>
      </c>
      <c r="B2636" s="3" t="s">
        <v>31669</v>
      </c>
      <c r="C2636" s="3" t="s">
        <v>22901</v>
      </c>
      <c r="D2636" s="3"/>
      <c r="E2636" s="3" t="s">
        <v>31705</v>
      </c>
      <c r="F2636" s="3"/>
      <c r="G2636" s="3"/>
      <c r="H2636" s="3"/>
      <c r="I2636" s="3"/>
      <c r="J2636" s="3"/>
      <c r="K2636" s="3"/>
      <c r="L2636" s="3"/>
      <c r="M2636" s="3"/>
      <c r="N2636" s="3"/>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row>
    <row r="2637" spans="1:77" ht="18">
      <c r="A2637" s="3" t="s">
        <v>25759</v>
      </c>
      <c r="B2637" s="3" t="s">
        <v>25216</v>
      </c>
      <c r="C2637" s="3" t="s">
        <v>25760</v>
      </c>
      <c r="D2637" s="3"/>
      <c r="E2637" s="3" t="s">
        <v>25761</v>
      </c>
      <c r="F2637" s="3"/>
      <c r="G2637" s="3"/>
      <c r="H2637" s="3"/>
      <c r="I2637" s="3"/>
      <c r="J2637" s="3"/>
      <c r="K2637" s="3"/>
      <c r="L2637" s="3"/>
      <c r="M2637" s="3"/>
      <c r="N2637" s="3"/>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row>
    <row r="2638" spans="1:77" ht="18">
      <c r="A2638" s="3" t="s">
        <v>13722</v>
      </c>
      <c r="B2638" s="3" t="s">
        <v>30564</v>
      </c>
      <c r="C2638" s="3" t="s">
        <v>25760</v>
      </c>
      <c r="D2638" s="3"/>
      <c r="E2638" s="3" t="s">
        <v>30683</v>
      </c>
      <c r="F2638" s="3"/>
      <c r="G2638" s="3"/>
      <c r="H2638" s="3"/>
      <c r="I2638" s="3"/>
      <c r="J2638" s="3"/>
      <c r="K2638" s="3"/>
      <c r="L2638" s="3"/>
      <c r="M2638" s="3"/>
      <c r="N2638" s="3"/>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row>
    <row r="2639" spans="1:77" ht="18">
      <c r="A2639" s="3" t="s">
        <v>15355</v>
      </c>
      <c r="B2639" s="3" t="s">
        <v>31669</v>
      </c>
      <c r="C2639" s="3" t="s">
        <v>25760</v>
      </c>
      <c r="D2639" s="3" t="s">
        <v>26006</v>
      </c>
      <c r="E2639" s="3" t="s">
        <v>31705</v>
      </c>
      <c r="F2639" s="3"/>
      <c r="G2639" s="3"/>
      <c r="H2639" s="3"/>
      <c r="I2639" s="3"/>
      <c r="J2639" s="3"/>
      <c r="K2639" s="3"/>
      <c r="L2639" s="3"/>
      <c r="M2639" s="3"/>
      <c r="N2639" s="3"/>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row>
    <row r="2640" spans="1:77" ht="18">
      <c r="A2640" s="3" t="s">
        <v>11089</v>
      </c>
      <c r="B2640" s="3" t="s">
        <v>28622</v>
      </c>
      <c r="C2640" s="3" t="s">
        <v>29110</v>
      </c>
      <c r="D2640" s="3" t="s">
        <v>28911</v>
      </c>
      <c r="E2640" s="3" t="s">
        <v>29111</v>
      </c>
      <c r="F2640" s="3"/>
      <c r="G2640" s="3"/>
      <c r="H2640" s="3"/>
      <c r="I2640" s="3"/>
      <c r="J2640" s="3"/>
      <c r="K2640" s="3"/>
      <c r="L2640" s="3"/>
      <c r="M2640" s="3"/>
      <c r="N2640" s="3"/>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row>
    <row r="2641" spans="1:77" ht="18">
      <c r="A2641" s="3" t="s">
        <v>32186</v>
      </c>
      <c r="B2641" s="3" t="s">
        <v>31998</v>
      </c>
      <c r="C2641" s="3" t="s">
        <v>29110</v>
      </c>
      <c r="D2641" s="3"/>
      <c r="E2641" s="3" t="s">
        <v>32187</v>
      </c>
      <c r="F2641" s="3"/>
      <c r="G2641" s="3"/>
      <c r="H2641" s="3"/>
      <c r="I2641" s="3"/>
      <c r="J2641" s="3"/>
      <c r="K2641" s="3"/>
      <c r="L2641" s="3"/>
      <c r="M2641" s="3"/>
      <c r="N2641" s="3"/>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row>
    <row r="2642" spans="1:77" ht="18">
      <c r="A2642" s="3" t="s">
        <v>6719</v>
      </c>
      <c r="B2642" s="3" t="s">
        <v>23435</v>
      </c>
      <c r="C2642" s="3" t="s">
        <v>24818</v>
      </c>
      <c r="D2642" s="3"/>
      <c r="E2642" s="3" t="s">
        <v>24819</v>
      </c>
      <c r="F2642" s="3"/>
      <c r="G2642" s="3"/>
      <c r="H2642" s="3"/>
      <c r="I2642" s="3"/>
      <c r="J2642" s="3"/>
      <c r="K2642" s="3"/>
      <c r="L2642" s="3"/>
      <c r="M2642" s="3"/>
      <c r="N2642" s="3"/>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row>
    <row r="2643" spans="1:77" ht="18">
      <c r="A2643" s="3" t="s">
        <v>7905</v>
      </c>
      <c r="B2643" s="3" t="s">
        <v>25216</v>
      </c>
      <c r="C2643" s="3" t="s">
        <v>24818</v>
      </c>
      <c r="D2643" s="3"/>
      <c r="E2643" s="3" t="s">
        <v>25726</v>
      </c>
      <c r="F2643" s="3"/>
      <c r="G2643" s="3"/>
      <c r="H2643" s="3"/>
      <c r="I2643" s="3"/>
      <c r="J2643" s="3"/>
      <c r="K2643" s="3"/>
      <c r="L2643" s="3"/>
      <c r="M2643" s="3"/>
      <c r="N2643" s="3"/>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row>
    <row r="2644" spans="1:77" ht="18">
      <c r="A2644" s="3" t="s">
        <v>18913</v>
      </c>
      <c r="B2644" s="3" t="s">
        <v>35848</v>
      </c>
      <c r="C2644" s="3" t="s">
        <v>24818</v>
      </c>
      <c r="D2644" s="3"/>
      <c r="E2644" s="3" t="s">
        <v>36049</v>
      </c>
      <c r="F2644" s="3"/>
      <c r="G2644" s="3"/>
      <c r="H2644" s="3"/>
      <c r="I2644" s="3"/>
      <c r="J2644" s="3"/>
      <c r="K2644" s="3"/>
      <c r="L2644" s="3"/>
      <c r="M2644" s="3"/>
      <c r="N2644" s="3"/>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row>
    <row r="2645" spans="1:77" ht="18">
      <c r="A2645" s="3" t="s">
        <v>38046</v>
      </c>
      <c r="B2645" s="3" t="s">
        <v>37993</v>
      </c>
      <c r="C2645" s="3" t="s">
        <v>24818</v>
      </c>
      <c r="D2645" s="3" t="s">
        <v>270</v>
      </c>
      <c r="E2645" s="3" t="s">
        <v>38047</v>
      </c>
      <c r="F2645" s="3" t="s">
        <v>38048</v>
      </c>
      <c r="G2645" s="3"/>
      <c r="H2645" s="3"/>
      <c r="I2645" s="3"/>
      <c r="J2645" s="3"/>
      <c r="K2645" s="3"/>
      <c r="L2645" s="3"/>
      <c r="M2645" s="3"/>
      <c r="N2645" s="3"/>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row>
    <row r="2646" spans="1:77" ht="18">
      <c r="A2646" s="3" t="s">
        <v>39155</v>
      </c>
      <c r="B2646" s="3" t="s">
        <v>38999</v>
      </c>
      <c r="C2646" s="3" t="s">
        <v>39156</v>
      </c>
      <c r="D2646" s="3"/>
      <c r="E2646" s="3" t="s">
        <v>39157</v>
      </c>
      <c r="F2646" s="3"/>
      <c r="G2646" s="3"/>
      <c r="H2646" s="3"/>
      <c r="I2646" s="3"/>
      <c r="J2646" s="3"/>
      <c r="K2646" s="3"/>
      <c r="L2646" s="3"/>
      <c r="M2646" s="3"/>
      <c r="N2646" s="3"/>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row>
    <row r="2647" spans="1:77" ht="18">
      <c r="A2647" s="3" t="s">
        <v>4781</v>
      </c>
      <c r="B2647" s="3" t="s">
        <v>23287</v>
      </c>
      <c r="C2647" s="3" t="s">
        <v>23288</v>
      </c>
      <c r="D2647" s="3" t="s">
        <v>38</v>
      </c>
      <c r="E2647" s="3" t="s">
        <v>23289</v>
      </c>
      <c r="F2647" s="3" t="s">
        <v>23290</v>
      </c>
      <c r="G2647" s="3"/>
      <c r="H2647" s="3"/>
      <c r="I2647" s="3"/>
      <c r="J2647" s="3"/>
      <c r="K2647" s="3"/>
      <c r="L2647" s="3"/>
      <c r="M2647" s="3"/>
      <c r="N2647" s="3"/>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row>
    <row r="2648" spans="1:77" ht="18">
      <c r="A2648" s="3" t="s">
        <v>7473</v>
      </c>
      <c r="B2648" s="3" t="s">
        <v>25216</v>
      </c>
      <c r="C2648" s="3" t="s">
        <v>23288</v>
      </c>
      <c r="D2648" s="3" t="s">
        <v>25434</v>
      </c>
      <c r="E2648" s="3" t="s">
        <v>25435</v>
      </c>
      <c r="F2648" s="3" t="s">
        <v>25436</v>
      </c>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row>
    <row r="2649" spans="1:77" ht="18">
      <c r="A2649" s="3" t="s">
        <v>172</v>
      </c>
      <c r="B2649" s="3" t="s">
        <v>24748</v>
      </c>
      <c r="C2649" s="3" t="s">
        <v>29253</v>
      </c>
      <c r="D2649" s="3" t="s">
        <v>219</v>
      </c>
      <c r="E2649" s="3" t="s">
        <v>29254</v>
      </c>
      <c r="F2649" s="3" t="s">
        <v>29255</v>
      </c>
      <c r="G2649" s="3" t="s">
        <v>29256</v>
      </c>
      <c r="H2649" s="3" t="s">
        <v>29257</v>
      </c>
      <c r="I2649" s="3" t="s">
        <v>29258</v>
      </c>
      <c r="J2649" s="3" t="s">
        <v>29259</v>
      </c>
      <c r="K2649" s="3" t="s">
        <v>29260</v>
      </c>
      <c r="L2649" s="3"/>
      <c r="M2649" s="3"/>
      <c r="N2649" s="3"/>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row>
    <row r="2650" spans="1:77" ht="18">
      <c r="A2650" s="3" t="s">
        <v>39678</v>
      </c>
      <c r="B2650" s="3" t="s">
        <v>39563</v>
      </c>
      <c r="C2650" s="3" t="s">
        <v>39679</v>
      </c>
      <c r="D2650" s="3"/>
      <c r="E2650" s="3" t="s">
        <v>39616</v>
      </c>
      <c r="F2650" s="3"/>
      <c r="G2650" s="3"/>
      <c r="H2650" s="3"/>
      <c r="I2650" s="3"/>
      <c r="J2650" s="3"/>
      <c r="K2650" s="3"/>
      <c r="L2650" s="3"/>
      <c r="M2650" s="3"/>
      <c r="N2650" s="3"/>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row>
    <row r="2651" spans="1:77" ht="18">
      <c r="A2651" s="3" t="s">
        <v>13593</v>
      </c>
      <c r="B2651" s="3" t="s">
        <v>30564</v>
      </c>
      <c r="C2651" s="3" t="s">
        <v>30599</v>
      </c>
      <c r="D2651" s="3"/>
      <c r="E2651" s="3" t="s">
        <v>30600</v>
      </c>
      <c r="F2651" s="3"/>
      <c r="G2651" s="3"/>
      <c r="H2651" s="3"/>
      <c r="I2651" s="3"/>
      <c r="J2651" s="3"/>
      <c r="K2651" s="3"/>
      <c r="L2651" s="3"/>
      <c r="M2651" s="3"/>
      <c r="N2651" s="3"/>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row>
    <row r="2652" spans="1:77" ht="18">
      <c r="A2652" s="3" t="s">
        <v>13682</v>
      </c>
      <c r="B2652" s="3" t="s">
        <v>30564</v>
      </c>
      <c r="C2652" s="3" t="s">
        <v>30599</v>
      </c>
      <c r="D2652" s="3"/>
      <c r="E2652" s="3" t="s">
        <v>30662</v>
      </c>
      <c r="F2652" s="3"/>
      <c r="G2652" s="3"/>
      <c r="H2652" s="3"/>
      <c r="I2652" s="3"/>
      <c r="J2652" s="3"/>
      <c r="K2652" s="3"/>
      <c r="L2652" s="3"/>
      <c r="M2652" s="3"/>
      <c r="N2652" s="3"/>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row>
    <row r="2653" spans="1:77" ht="18">
      <c r="A2653" s="3" t="s">
        <v>1322</v>
      </c>
      <c r="B2653" s="3" t="s">
        <v>27429</v>
      </c>
      <c r="C2653" s="3" t="s">
        <v>28582</v>
      </c>
      <c r="D2653" s="3"/>
      <c r="E2653" s="3" t="s">
        <v>28583</v>
      </c>
      <c r="F2653" s="3"/>
      <c r="G2653" s="3"/>
      <c r="H2653" s="3"/>
      <c r="I2653" s="3"/>
      <c r="J2653" s="3"/>
      <c r="K2653" s="3"/>
      <c r="L2653" s="3"/>
      <c r="M2653" s="3"/>
      <c r="N2653" s="3"/>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row>
    <row r="2654" spans="1:77" ht="18">
      <c r="A2654" s="3" t="s">
        <v>14861</v>
      </c>
      <c r="B2654" s="3" t="s">
        <v>30903</v>
      </c>
      <c r="C2654" s="3" t="s">
        <v>31444</v>
      </c>
      <c r="D2654" s="3" t="s">
        <v>31445</v>
      </c>
      <c r="E2654" s="3" t="s">
        <v>31446</v>
      </c>
      <c r="F2654" s="3" t="s">
        <v>31447</v>
      </c>
      <c r="G2654" s="3"/>
      <c r="H2654" s="3"/>
      <c r="I2654" s="3"/>
      <c r="J2654" s="3"/>
      <c r="K2654" s="3"/>
      <c r="L2654" s="3"/>
      <c r="M2654" s="3"/>
      <c r="N2654" s="3"/>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row>
    <row r="2655" spans="1:77" ht="18">
      <c r="A2655" s="3" t="s">
        <v>13785</v>
      </c>
      <c r="B2655" s="3" t="s">
        <v>30564</v>
      </c>
      <c r="C2655" s="3" t="s">
        <v>30708</v>
      </c>
      <c r="D2655" s="3"/>
      <c r="E2655" s="3" t="s">
        <v>30709</v>
      </c>
      <c r="F2655" s="3"/>
      <c r="G2655" s="3"/>
      <c r="H2655" s="3"/>
      <c r="I2655" s="3"/>
      <c r="J2655" s="3"/>
      <c r="K2655" s="3"/>
      <c r="L2655" s="3"/>
      <c r="M2655" s="3"/>
      <c r="N2655" s="3"/>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row>
    <row r="2656" spans="1:77" ht="18">
      <c r="A2656" s="3" t="s">
        <v>1349</v>
      </c>
      <c r="B2656" s="3" t="s">
        <v>27429</v>
      </c>
      <c r="C2656" s="3" t="s">
        <v>28763</v>
      </c>
      <c r="D2656" s="3"/>
      <c r="E2656" s="3" t="s">
        <v>28764</v>
      </c>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row>
    <row r="2657" spans="1:77" ht="18">
      <c r="A2657" s="3" t="s">
        <v>33671</v>
      </c>
      <c r="B2657" s="3" t="s">
        <v>33461</v>
      </c>
      <c r="C2657" s="3" t="s">
        <v>28763</v>
      </c>
      <c r="D2657" s="3"/>
      <c r="E2657" s="3" t="s">
        <v>33672</v>
      </c>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row>
    <row r="2658" spans="1:77" ht="18">
      <c r="A2658" s="3" t="s">
        <v>16070</v>
      </c>
      <c r="B2658" s="3" t="s">
        <v>31998</v>
      </c>
      <c r="C2658" s="3" t="s">
        <v>32168</v>
      </c>
      <c r="D2658" s="3"/>
      <c r="E2658" s="3" t="s">
        <v>32169</v>
      </c>
      <c r="F2658" s="3"/>
      <c r="G2658" s="3"/>
      <c r="H2658" s="3"/>
      <c r="I2658" s="3"/>
      <c r="J2658" s="3"/>
      <c r="K2658" s="3"/>
      <c r="L2658" s="3"/>
      <c r="M2658" s="3"/>
      <c r="N2658" s="3"/>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row>
    <row r="2659" spans="1:77" ht="18">
      <c r="A2659" s="3" t="s">
        <v>13662</v>
      </c>
      <c r="B2659" s="3" t="s">
        <v>30564</v>
      </c>
      <c r="C2659" s="3" t="s">
        <v>30653</v>
      </c>
      <c r="D2659" s="3"/>
      <c r="E2659" s="3" t="s">
        <v>30654</v>
      </c>
      <c r="F2659" s="3" t="s">
        <v>30655</v>
      </c>
      <c r="G2659" s="3"/>
      <c r="H2659" s="3"/>
      <c r="I2659" s="3"/>
      <c r="J2659" s="3"/>
      <c r="K2659" s="3"/>
      <c r="L2659" s="3"/>
      <c r="M2659" s="3"/>
      <c r="N2659" s="3"/>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row>
    <row r="2660" spans="1:77" ht="18">
      <c r="A2660" s="3" t="s">
        <v>15370</v>
      </c>
      <c r="B2660" s="3" t="s">
        <v>31669</v>
      </c>
      <c r="C2660" s="3" t="s">
        <v>30653</v>
      </c>
      <c r="D2660" s="3" t="s">
        <v>26006</v>
      </c>
      <c r="E2660" s="3" t="s">
        <v>31730</v>
      </c>
      <c r="F2660" s="3"/>
      <c r="G2660" s="3"/>
      <c r="H2660" s="3"/>
      <c r="I2660" s="3"/>
      <c r="J2660" s="3"/>
      <c r="K2660" s="3"/>
      <c r="L2660" s="3"/>
      <c r="M2660" s="3"/>
      <c r="N2660" s="3"/>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row>
    <row r="2661" spans="1:77" ht="18">
      <c r="A2661" s="3" t="s">
        <v>39683</v>
      </c>
      <c r="B2661" s="3" t="s">
        <v>39563</v>
      </c>
      <c r="C2661" s="3" t="s">
        <v>30653</v>
      </c>
      <c r="D2661" s="3"/>
      <c r="E2661" s="3" t="s">
        <v>39684</v>
      </c>
      <c r="F2661" s="3"/>
      <c r="G2661" s="3"/>
      <c r="H2661" s="3"/>
      <c r="I2661" s="3"/>
      <c r="J2661" s="3"/>
      <c r="K2661" s="3"/>
      <c r="L2661" s="3"/>
      <c r="M2661" s="3"/>
      <c r="N2661" s="3"/>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row>
    <row r="2662" spans="1:77" ht="18">
      <c r="A2662" s="3" t="s">
        <v>7369</v>
      </c>
      <c r="B2662" s="3" t="s">
        <v>25216</v>
      </c>
      <c r="C2662" s="3" t="s">
        <v>25347</v>
      </c>
      <c r="D2662" s="3" t="s">
        <v>25348</v>
      </c>
      <c r="E2662" s="3" t="s">
        <v>25349</v>
      </c>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row>
    <row r="2663" spans="1:77" ht="18">
      <c r="A2663" s="3" t="s">
        <v>34837</v>
      </c>
      <c r="B2663" s="3" t="s">
        <v>33988</v>
      </c>
      <c r="C2663" s="3" t="s">
        <v>25347</v>
      </c>
      <c r="D2663" s="3" t="s">
        <v>34838</v>
      </c>
      <c r="E2663" s="3" t="s">
        <v>34839</v>
      </c>
      <c r="F2663" s="3"/>
      <c r="G2663" s="3"/>
      <c r="H2663" s="3"/>
      <c r="I2663" s="3"/>
      <c r="J2663" s="3"/>
      <c r="K2663" s="3"/>
      <c r="L2663" s="3"/>
      <c r="M2663" s="3"/>
      <c r="N2663" s="3"/>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row>
    <row r="2664" spans="1:77" ht="18">
      <c r="A2664" s="3" t="s">
        <v>4816</v>
      </c>
      <c r="B2664" s="3" t="s">
        <v>23308</v>
      </c>
      <c r="C2664" s="3" t="s">
        <v>23309</v>
      </c>
      <c r="D2664" s="3" t="s">
        <v>219</v>
      </c>
      <c r="E2664" s="3" t="s">
        <v>23310</v>
      </c>
      <c r="F2664" s="3" t="s">
        <v>23311</v>
      </c>
      <c r="G2664" s="3"/>
      <c r="H2664" s="3"/>
      <c r="I2664" s="3"/>
      <c r="J2664" s="3"/>
      <c r="K2664" s="3"/>
      <c r="L2664" s="3"/>
      <c r="M2664" s="3"/>
      <c r="N2664" s="3"/>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row>
    <row r="2665" spans="1:77" ht="18">
      <c r="A2665" s="3" t="s">
        <v>35211</v>
      </c>
      <c r="B2665" s="3" t="s">
        <v>35212</v>
      </c>
      <c r="C2665" s="3" t="s">
        <v>23309</v>
      </c>
      <c r="D2665" s="3" t="s">
        <v>1458</v>
      </c>
      <c r="E2665" s="3" t="s">
        <v>35213</v>
      </c>
      <c r="F2665" s="3" t="s">
        <v>35214</v>
      </c>
      <c r="G2665" s="3"/>
      <c r="H2665" s="3"/>
      <c r="I2665" s="3"/>
      <c r="J2665" s="3"/>
      <c r="K2665" s="3"/>
      <c r="L2665" s="3"/>
      <c r="M2665" s="3"/>
      <c r="N2665" s="3"/>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row>
    <row r="2666" spans="1:77" ht="18">
      <c r="A2666" s="3" t="s">
        <v>6715</v>
      </c>
      <c r="B2666" s="3" t="s">
        <v>23435</v>
      </c>
      <c r="C2666" s="3" t="s">
        <v>24814</v>
      </c>
      <c r="D2666" s="3"/>
      <c r="E2666" s="3" t="s">
        <v>24815</v>
      </c>
      <c r="F2666" s="3"/>
      <c r="G2666" s="3"/>
      <c r="H2666" s="3"/>
      <c r="I2666" s="3"/>
      <c r="J2666" s="3"/>
      <c r="K2666" s="3"/>
      <c r="L2666" s="3"/>
      <c r="M2666" s="3"/>
      <c r="N2666" s="3"/>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row>
    <row r="2667" spans="1:77" ht="18">
      <c r="A2667" s="3" t="s">
        <v>17124</v>
      </c>
      <c r="B2667" s="3" t="s">
        <v>33018</v>
      </c>
      <c r="C2667" s="3" t="s">
        <v>24814</v>
      </c>
      <c r="D2667" s="3" t="s">
        <v>11316</v>
      </c>
      <c r="E2667" s="3" t="s">
        <v>33019</v>
      </c>
      <c r="F2667" s="3" t="s">
        <v>33020</v>
      </c>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row>
    <row r="2668" spans="1:77" ht="18">
      <c r="A2668" s="3" t="s">
        <v>35381</v>
      </c>
      <c r="B2668" s="3" t="s">
        <v>35343</v>
      </c>
      <c r="C2668" s="3" t="s">
        <v>24814</v>
      </c>
      <c r="D2668" s="3" t="s">
        <v>35382</v>
      </c>
      <c r="E2668" s="3" t="s">
        <v>35383</v>
      </c>
      <c r="F2668" s="3"/>
      <c r="G2668" s="3"/>
      <c r="H2668" s="3"/>
      <c r="I2668" s="3"/>
      <c r="J2668" s="3"/>
      <c r="K2668" s="3"/>
      <c r="L2668" s="3"/>
      <c r="M2668" s="3"/>
      <c r="N2668" s="3"/>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row>
    <row r="2669" spans="1:77" ht="18">
      <c r="A2669" s="3" t="s">
        <v>19835</v>
      </c>
      <c r="B2669" s="3" t="s">
        <v>36306</v>
      </c>
      <c r="C2669" s="3" t="s">
        <v>24814</v>
      </c>
      <c r="D2669" s="3"/>
      <c r="E2669" s="3" t="s">
        <v>36897</v>
      </c>
      <c r="F2669" s="3" t="s">
        <v>36898</v>
      </c>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row>
    <row r="2670" spans="1:77" ht="18">
      <c r="A2670" s="3" t="s">
        <v>6709</v>
      </c>
      <c r="B2670" s="3" t="s">
        <v>23435</v>
      </c>
      <c r="C2670" s="3" t="s">
        <v>24812</v>
      </c>
      <c r="D2670" s="3"/>
      <c r="E2670" s="3" t="s">
        <v>24813</v>
      </c>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row>
    <row r="2671" spans="1:77" ht="18">
      <c r="A2671" s="3" t="s">
        <v>7803</v>
      </c>
      <c r="B2671" s="3" t="s">
        <v>25216</v>
      </c>
      <c r="C2671" s="3" t="s">
        <v>24812</v>
      </c>
      <c r="D2671" s="3" t="s">
        <v>25652</v>
      </c>
      <c r="E2671" s="3" t="s">
        <v>25653</v>
      </c>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row>
    <row r="2672" spans="1:77" ht="18">
      <c r="A2672" s="3" t="s">
        <v>12757</v>
      </c>
      <c r="B2672" s="3" t="s">
        <v>30145</v>
      </c>
      <c r="C2672" s="3" t="s">
        <v>24812</v>
      </c>
      <c r="D2672" s="3"/>
      <c r="E2672" s="3" t="s">
        <v>30216</v>
      </c>
      <c r="F2672" s="3"/>
      <c r="G2672" s="3"/>
      <c r="H2672" s="3"/>
      <c r="I2672" s="3"/>
      <c r="J2672" s="3"/>
      <c r="K2672" s="3"/>
      <c r="L2672" s="3"/>
      <c r="M2672" s="3"/>
      <c r="N2672" s="3"/>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row>
    <row r="2673" spans="1:77" ht="18">
      <c r="A2673" s="3" t="s">
        <v>2649</v>
      </c>
      <c r="B2673" s="3" t="s">
        <v>34858</v>
      </c>
      <c r="C2673" s="3" t="s">
        <v>24812</v>
      </c>
      <c r="D2673" s="3"/>
      <c r="E2673" s="3" t="s">
        <v>35742</v>
      </c>
      <c r="F2673" s="3"/>
      <c r="G2673" s="3"/>
      <c r="H2673" s="3"/>
      <c r="I2673" s="3"/>
      <c r="J2673" s="3"/>
      <c r="K2673" s="3"/>
      <c r="L2673" s="3"/>
      <c r="M2673" s="3"/>
      <c r="N2673" s="3"/>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row>
    <row r="2674" spans="1:77" ht="18">
      <c r="A2674" s="3" t="s">
        <v>18534</v>
      </c>
      <c r="B2674" s="3" t="s">
        <v>35768</v>
      </c>
      <c r="C2674" s="3" t="s">
        <v>35786</v>
      </c>
      <c r="D2674" s="3" t="s">
        <v>35787</v>
      </c>
      <c r="E2674" s="3" t="s">
        <v>35788</v>
      </c>
      <c r="F2674" s="3"/>
      <c r="G2674" s="3"/>
      <c r="H2674" s="3"/>
      <c r="I2674" s="3"/>
      <c r="J2674" s="3"/>
      <c r="K2674" s="3"/>
      <c r="L2674" s="3"/>
      <c r="M2674" s="3"/>
      <c r="N2674" s="3"/>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row>
    <row r="2675" spans="1:77" ht="18">
      <c r="A2675" s="3" t="s">
        <v>8859</v>
      </c>
      <c r="B2675" s="3" t="s">
        <v>26505</v>
      </c>
      <c r="C2675" s="3" t="s">
        <v>26684</v>
      </c>
      <c r="D2675" s="3"/>
      <c r="E2675" s="3" t="s">
        <v>26685</v>
      </c>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row>
    <row r="2676" spans="1:77" ht="18">
      <c r="A2676" s="3" t="s">
        <v>2631</v>
      </c>
      <c r="B2676" s="3" t="s">
        <v>34858</v>
      </c>
      <c r="C2676" s="3" t="s">
        <v>26684</v>
      </c>
      <c r="D2676" s="3"/>
      <c r="E2676" s="3" t="s">
        <v>35665</v>
      </c>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row>
    <row r="2677" spans="1:77" ht="18">
      <c r="A2677" s="3" t="s">
        <v>4132</v>
      </c>
      <c r="B2677" s="3" t="s">
        <v>22513</v>
      </c>
      <c r="C2677" s="3" t="s">
        <v>22682</v>
      </c>
      <c r="D2677" s="3"/>
      <c r="E2677" s="3" t="s">
        <v>22683</v>
      </c>
      <c r="F2677" s="3" t="s">
        <v>22684</v>
      </c>
      <c r="G2677" s="3"/>
      <c r="H2677" s="3"/>
      <c r="I2677" s="3"/>
      <c r="J2677" s="3"/>
      <c r="K2677" s="3"/>
      <c r="L2677" s="3"/>
      <c r="M2677" s="3"/>
      <c r="N2677" s="3"/>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row>
    <row r="2678" spans="1:77" ht="18">
      <c r="A2678" s="3" t="s">
        <v>7319</v>
      </c>
      <c r="B2678" s="3" t="s">
        <v>25216</v>
      </c>
      <c r="C2678" s="3" t="s">
        <v>22682</v>
      </c>
      <c r="D2678" s="3"/>
      <c r="E2678" s="3" t="s">
        <v>25301</v>
      </c>
      <c r="F2678" s="3"/>
      <c r="G2678" s="3"/>
      <c r="H2678" s="3"/>
      <c r="I2678" s="3"/>
      <c r="J2678" s="3"/>
      <c r="K2678" s="3"/>
      <c r="L2678" s="3"/>
      <c r="M2678" s="3"/>
      <c r="N2678" s="3"/>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row>
    <row r="2679" spans="1:77" ht="18">
      <c r="A2679" s="3" t="s">
        <v>8279</v>
      </c>
      <c r="B2679" s="3" t="s">
        <v>25827</v>
      </c>
      <c r="C2679" s="3" t="s">
        <v>22682</v>
      </c>
      <c r="D2679" s="3" t="s">
        <v>22</v>
      </c>
      <c r="E2679" s="3" t="s">
        <v>26102</v>
      </c>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row>
    <row r="2680" spans="1:77" ht="18">
      <c r="A2680" s="3" t="s">
        <v>28864</v>
      </c>
      <c r="B2680" s="3" t="s">
        <v>28865</v>
      </c>
      <c r="C2680" s="3" t="s">
        <v>22682</v>
      </c>
      <c r="D2680" s="3" t="s">
        <v>38</v>
      </c>
      <c r="E2680" s="3" t="s">
        <v>23867</v>
      </c>
      <c r="F2680" s="3" t="s">
        <v>28866</v>
      </c>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row>
    <row r="2681" spans="1:77" ht="18">
      <c r="A2681" s="3" t="s">
        <v>11138</v>
      </c>
      <c r="B2681" s="3" t="s">
        <v>28622</v>
      </c>
      <c r="C2681" s="3" t="s">
        <v>22682</v>
      </c>
      <c r="D2681" s="3"/>
      <c r="E2681" s="3" t="s">
        <v>29148</v>
      </c>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row>
    <row r="2682" spans="1:77" ht="18">
      <c r="A2682" s="3" t="s">
        <v>15326</v>
      </c>
      <c r="B2682" s="3" t="s">
        <v>31669</v>
      </c>
      <c r="C2682" s="3" t="s">
        <v>22682</v>
      </c>
      <c r="D2682" s="3"/>
      <c r="E2682" s="3" t="s">
        <v>31676</v>
      </c>
      <c r="F2682" s="3"/>
      <c r="G2682" s="3"/>
      <c r="H2682" s="3"/>
      <c r="I2682" s="3"/>
      <c r="J2682" s="3"/>
      <c r="K2682" s="3"/>
      <c r="L2682" s="3"/>
      <c r="M2682" s="3"/>
      <c r="N2682" s="3"/>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row>
    <row r="2683" spans="1:77" ht="18">
      <c r="A2683" s="3" t="s">
        <v>19765</v>
      </c>
      <c r="B2683" s="3" t="s">
        <v>36306</v>
      </c>
      <c r="C2683" s="3" t="s">
        <v>22682</v>
      </c>
      <c r="D2683" s="3"/>
      <c r="E2683" s="3" t="s">
        <v>36829</v>
      </c>
      <c r="F2683" s="3"/>
      <c r="G2683" s="3"/>
      <c r="H2683" s="3"/>
      <c r="I2683" s="3"/>
      <c r="J2683" s="3"/>
      <c r="K2683" s="3"/>
      <c r="L2683" s="3"/>
      <c r="M2683" s="3"/>
      <c r="N2683" s="3"/>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row>
    <row r="2684" spans="1:77" ht="18">
      <c r="A2684" s="3" t="s">
        <v>39478</v>
      </c>
      <c r="B2684" s="3" t="s">
        <v>38999</v>
      </c>
      <c r="C2684" s="3" t="s">
        <v>39479</v>
      </c>
      <c r="D2684" s="3" t="s">
        <v>39480</v>
      </c>
      <c r="E2684" s="3" t="s">
        <v>39481</v>
      </c>
      <c r="F2684" s="3"/>
      <c r="G2684" s="3"/>
      <c r="H2684" s="3"/>
      <c r="I2684" s="3"/>
      <c r="J2684" s="3"/>
      <c r="K2684" s="3"/>
      <c r="L2684" s="3"/>
      <c r="M2684" s="3"/>
      <c r="N2684" s="3"/>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row>
    <row r="2685" spans="1:77" ht="18">
      <c r="A2685" s="3" t="s">
        <v>6707</v>
      </c>
      <c r="B2685" s="3" t="s">
        <v>23435</v>
      </c>
      <c r="C2685" s="3" t="s">
        <v>24808</v>
      </c>
      <c r="D2685" s="3"/>
      <c r="E2685" s="3" t="s">
        <v>24809</v>
      </c>
      <c r="F2685" s="3"/>
      <c r="G2685" s="3"/>
      <c r="H2685" s="3"/>
      <c r="I2685" s="3"/>
      <c r="J2685" s="3"/>
      <c r="K2685" s="3"/>
      <c r="L2685" s="3"/>
      <c r="M2685" s="3"/>
      <c r="N2685" s="3"/>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row>
    <row r="2686" spans="1:77" ht="18">
      <c r="A2686" s="3" t="s">
        <v>6717</v>
      </c>
      <c r="B2686" s="3" t="s">
        <v>23435</v>
      </c>
      <c r="C2686" s="3" t="s">
        <v>24816</v>
      </c>
      <c r="D2686" s="3"/>
      <c r="E2686" s="3" t="s">
        <v>24817</v>
      </c>
      <c r="F2686" s="3"/>
      <c r="G2686" s="3"/>
      <c r="H2686" s="3"/>
      <c r="I2686" s="3"/>
      <c r="J2686" s="3"/>
      <c r="K2686" s="3"/>
      <c r="L2686" s="3"/>
      <c r="M2686" s="3"/>
      <c r="N2686" s="3"/>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row>
    <row r="2687" spans="1:77" ht="18">
      <c r="A2687" s="3" t="s">
        <v>15512</v>
      </c>
      <c r="B2687" s="3" t="s">
        <v>31774</v>
      </c>
      <c r="C2687" s="3" t="s">
        <v>24816</v>
      </c>
      <c r="D2687" s="3"/>
      <c r="E2687" s="3" t="s">
        <v>31814</v>
      </c>
      <c r="F2687" s="3" t="s">
        <v>31815</v>
      </c>
      <c r="G2687" s="3"/>
      <c r="H2687" s="3"/>
      <c r="I2687" s="3"/>
      <c r="J2687" s="3"/>
      <c r="K2687" s="3"/>
      <c r="L2687" s="3"/>
      <c r="M2687" s="3"/>
      <c r="N2687" s="3"/>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row>
    <row r="2688" spans="1:77" ht="18">
      <c r="A2688" s="3" t="s">
        <v>16055</v>
      </c>
      <c r="B2688" s="3" t="s">
        <v>31998</v>
      </c>
      <c r="C2688" s="3" t="s">
        <v>24816</v>
      </c>
      <c r="D2688" s="3"/>
      <c r="E2688" s="3" t="s">
        <v>32152</v>
      </c>
      <c r="F2688" s="3"/>
      <c r="G2688" s="3"/>
      <c r="H2688" s="3"/>
      <c r="I2688" s="3"/>
      <c r="J2688" s="3"/>
      <c r="K2688" s="3"/>
      <c r="L2688" s="3"/>
      <c r="M2688" s="3"/>
      <c r="N2688" s="3"/>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row>
    <row r="2689" spans="1:77" ht="18">
      <c r="A2689" s="3" t="s">
        <v>18002</v>
      </c>
      <c r="B2689" s="3" t="s">
        <v>35343</v>
      </c>
      <c r="C2689" s="3" t="s">
        <v>24816</v>
      </c>
      <c r="D2689" s="3"/>
      <c r="E2689" s="3" t="s">
        <v>35372</v>
      </c>
      <c r="F2689" s="3"/>
      <c r="G2689" s="3"/>
      <c r="H2689" s="3"/>
      <c r="I2689" s="3"/>
      <c r="J2689" s="3"/>
      <c r="K2689" s="3"/>
      <c r="L2689" s="3"/>
      <c r="M2689" s="3"/>
      <c r="N2689" s="3"/>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row>
    <row r="2690" spans="1:77" ht="18">
      <c r="A2690" s="3" t="s">
        <v>36786</v>
      </c>
      <c r="B2690" s="3" t="s">
        <v>36306</v>
      </c>
      <c r="C2690" s="3" t="s">
        <v>24816</v>
      </c>
      <c r="D2690" s="3"/>
      <c r="E2690" s="3" t="s">
        <v>36787</v>
      </c>
      <c r="F2690" s="3"/>
      <c r="G2690" s="3"/>
      <c r="H2690" s="3"/>
      <c r="I2690" s="3"/>
      <c r="J2690" s="3"/>
      <c r="K2690" s="3"/>
      <c r="L2690" s="3"/>
      <c r="M2690" s="3"/>
      <c r="N2690" s="3"/>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row>
    <row r="2691" spans="1:77" ht="18">
      <c r="A2691" s="3" t="s">
        <v>39445</v>
      </c>
      <c r="B2691" s="3" t="s">
        <v>38999</v>
      </c>
      <c r="C2691" s="3" t="s">
        <v>24816</v>
      </c>
      <c r="D2691" s="3" t="s">
        <v>56</v>
      </c>
      <c r="E2691" s="3" t="s">
        <v>39446</v>
      </c>
      <c r="F2691" s="3"/>
      <c r="G2691" s="3"/>
      <c r="H2691" s="3"/>
      <c r="I2691" s="3"/>
      <c r="J2691" s="3"/>
      <c r="K2691" s="3"/>
      <c r="L2691" s="3"/>
      <c r="M2691" s="3"/>
      <c r="N2691" s="3"/>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row>
    <row r="2692" spans="1:77" ht="18">
      <c r="A2692" s="3" t="s">
        <v>17755</v>
      </c>
      <c r="B2692" s="3" t="s">
        <v>34945</v>
      </c>
      <c r="C2692" s="3" t="s">
        <v>35050</v>
      </c>
      <c r="D2692" s="3" t="s">
        <v>35051</v>
      </c>
      <c r="E2692" s="3" t="s">
        <v>35052</v>
      </c>
      <c r="F2692" s="3"/>
      <c r="G2692" s="3"/>
      <c r="H2692" s="3"/>
      <c r="I2692" s="3"/>
      <c r="J2692" s="3"/>
      <c r="K2692" s="3"/>
      <c r="L2692" s="3"/>
      <c r="M2692" s="3"/>
      <c r="N2692" s="3"/>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row>
    <row r="2693" spans="1:77" ht="18">
      <c r="A2693" s="3" t="s">
        <v>35087</v>
      </c>
      <c r="B2693" s="3" t="s">
        <v>34945</v>
      </c>
      <c r="C2693" s="3" t="s">
        <v>35050</v>
      </c>
      <c r="D2693" s="3" t="s">
        <v>35051</v>
      </c>
      <c r="E2693" s="3" t="s">
        <v>35088</v>
      </c>
      <c r="F2693" s="3" t="s">
        <v>35089</v>
      </c>
      <c r="G2693" s="3"/>
      <c r="H2693" s="3"/>
      <c r="I2693" s="3"/>
      <c r="J2693" s="3"/>
      <c r="K2693" s="3"/>
      <c r="L2693" s="3"/>
      <c r="M2693" s="3"/>
      <c r="N2693" s="3"/>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row>
    <row r="2694" spans="1:77" ht="18">
      <c r="A2694" s="3" t="s">
        <v>33403</v>
      </c>
      <c r="B2694" s="3" t="s">
        <v>32998</v>
      </c>
      <c r="C2694" s="3" t="s">
        <v>33404</v>
      </c>
      <c r="D2694" s="3" t="s">
        <v>11316</v>
      </c>
      <c r="E2694" s="3" t="s">
        <v>33405</v>
      </c>
      <c r="F2694" s="3"/>
      <c r="G2694" s="3"/>
      <c r="H2694" s="3"/>
      <c r="I2694" s="3"/>
      <c r="J2694" s="3"/>
      <c r="K2694" s="3"/>
      <c r="L2694" s="3"/>
      <c r="M2694" s="3"/>
      <c r="N2694" s="3"/>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row>
    <row r="2695" spans="1:77" ht="18">
      <c r="A2695" s="3" t="s">
        <v>35067</v>
      </c>
      <c r="B2695" s="3" t="s">
        <v>34945</v>
      </c>
      <c r="C2695" s="3" t="s">
        <v>33404</v>
      </c>
      <c r="D2695" s="3" t="s">
        <v>11316</v>
      </c>
      <c r="E2695" s="3" t="s">
        <v>35068</v>
      </c>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row>
    <row r="2696" spans="1:77" ht="18">
      <c r="A2696" s="3" t="s">
        <v>26974</v>
      </c>
      <c r="B2696" s="3" t="s">
        <v>26505</v>
      </c>
      <c r="C2696" s="3" t="s">
        <v>26975</v>
      </c>
      <c r="D2696" s="3" t="s">
        <v>26976</v>
      </c>
      <c r="E2696" s="3" t="s">
        <v>26977</v>
      </c>
      <c r="F2696" s="3" t="s">
        <v>26978</v>
      </c>
      <c r="G2696" s="3"/>
      <c r="H2696" s="3"/>
      <c r="I2696" s="3"/>
      <c r="J2696" s="3"/>
      <c r="K2696" s="3"/>
      <c r="L2696" s="3"/>
      <c r="M2696" s="3"/>
      <c r="N2696" s="3"/>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row>
    <row r="2697" spans="1:77" ht="18">
      <c r="A2697" s="3" t="s">
        <v>5161</v>
      </c>
      <c r="B2697" s="3" t="s">
        <v>23435</v>
      </c>
      <c r="C2697" s="3" t="s">
        <v>23593</v>
      </c>
      <c r="D2697" s="3"/>
      <c r="E2697" s="3" t="s">
        <v>23594</v>
      </c>
      <c r="F2697" s="3" t="s">
        <v>23595</v>
      </c>
      <c r="G2697" s="3"/>
      <c r="H2697" s="3"/>
      <c r="I2697" s="3"/>
      <c r="J2697" s="3"/>
      <c r="K2697" s="3"/>
      <c r="L2697" s="3"/>
      <c r="M2697" s="3"/>
      <c r="N2697" s="3"/>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row>
    <row r="2698" spans="1:77" ht="18">
      <c r="A2698" s="3" t="s">
        <v>6706</v>
      </c>
      <c r="B2698" s="3" t="s">
        <v>23435</v>
      </c>
      <c r="C2698" s="3" t="s">
        <v>24806</v>
      </c>
      <c r="D2698" s="3"/>
      <c r="E2698" s="3" t="s">
        <v>24807</v>
      </c>
      <c r="F2698" s="3"/>
      <c r="G2698" s="3"/>
      <c r="H2698" s="3"/>
      <c r="I2698" s="3"/>
      <c r="J2698" s="3"/>
      <c r="K2698" s="3"/>
      <c r="L2698" s="3"/>
      <c r="M2698" s="3"/>
      <c r="N2698" s="3"/>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row>
    <row r="2699" spans="1:77" ht="18">
      <c r="A2699" s="3" t="s">
        <v>13696</v>
      </c>
      <c r="B2699" s="3" t="s">
        <v>30564</v>
      </c>
      <c r="C2699" s="3" t="s">
        <v>30668</v>
      </c>
      <c r="D2699" s="3"/>
      <c r="E2699" s="3" t="s">
        <v>30669</v>
      </c>
      <c r="F2699" s="3" t="s">
        <v>4458</v>
      </c>
      <c r="G2699" s="3" t="s">
        <v>30575</v>
      </c>
      <c r="H2699" s="3" t="s">
        <v>30670</v>
      </c>
      <c r="I2699" s="3" t="s">
        <v>30671</v>
      </c>
      <c r="J2699" s="3"/>
      <c r="K2699" s="3"/>
      <c r="L2699" s="3"/>
      <c r="M2699" s="3"/>
      <c r="N2699" s="3"/>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row>
    <row r="2700" spans="1:77" ht="18">
      <c r="A2700" s="3" t="s">
        <v>6704</v>
      </c>
      <c r="B2700" s="3" t="s">
        <v>23435</v>
      </c>
      <c r="C2700" s="3" t="s">
        <v>24804</v>
      </c>
      <c r="D2700" s="3"/>
      <c r="E2700" s="3" t="s">
        <v>24805</v>
      </c>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row>
    <row r="2701" spans="1:77" ht="18">
      <c r="A2701" s="3" t="s">
        <v>15314</v>
      </c>
      <c r="B2701" s="3" t="s">
        <v>31669</v>
      </c>
      <c r="C2701" s="3" t="s">
        <v>31699</v>
      </c>
      <c r="D2701" s="3"/>
      <c r="E2701" s="3" t="s">
        <v>31700</v>
      </c>
      <c r="F2701" s="3"/>
      <c r="G2701" s="3"/>
      <c r="H2701" s="3"/>
      <c r="I2701" s="3"/>
      <c r="J2701" s="3"/>
      <c r="K2701" s="3"/>
      <c r="L2701" s="3"/>
      <c r="M2701" s="3"/>
      <c r="N2701" s="3"/>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row>
    <row r="2702" spans="1:77" ht="18">
      <c r="A2702" s="3" t="s">
        <v>2674</v>
      </c>
      <c r="B2702" s="3" t="s">
        <v>34858</v>
      </c>
      <c r="C2702" s="3" t="s">
        <v>35782</v>
      </c>
      <c r="D2702" s="3"/>
      <c r="E2702" s="3" t="s">
        <v>35783</v>
      </c>
      <c r="F2702" s="3" t="s">
        <v>35784</v>
      </c>
      <c r="G2702" s="3"/>
      <c r="H2702" s="3"/>
      <c r="I2702" s="3"/>
      <c r="J2702" s="3"/>
      <c r="K2702" s="3"/>
      <c r="L2702" s="3"/>
      <c r="M2702" s="3"/>
      <c r="N2702" s="3"/>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row>
    <row r="2703" spans="1:77" ht="18">
      <c r="A2703" s="3" t="s">
        <v>20483</v>
      </c>
      <c r="B2703" s="3" t="s">
        <v>38999</v>
      </c>
      <c r="C2703" s="3" t="s">
        <v>35782</v>
      </c>
      <c r="D2703" s="3"/>
      <c r="E2703" s="3" t="s">
        <v>39217</v>
      </c>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row>
    <row r="2704" spans="1:77" ht="18">
      <c r="A2704" s="3" t="s">
        <v>6702</v>
      </c>
      <c r="B2704" s="3" t="s">
        <v>23435</v>
      </c>
      <c r="C2704" s="3" t="s">
        <v>24802</v>
      </c>
      <c r="D2704" s="3"/>
      <c r="E2704" s="3" t="s">
        <v>24803</v>
      </c>
      <c r="F2704" s="3"/>
      <c r="G2704" s="3"/>
      <c r="H2704" s="3"/>
      <c r="I2704" s="3"/>
      <c r="J2704" s="3"/>
      <c r="K2704" s="3"/>
      <c r="L2704" s="3"/>
      <c r="M2704" s="3"/>
      <c r="N2704" s="3"/>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row>
    <row r="2705" spans="1:77" ht="18">
      <c r="A2705" s="3" t="s">
        <v>25806</v>
      </c>
      <c r="B2705" s="3" t="s">
        <v>25216</v>
      </c>
      <c r="C2705" s="3" t="s">
        <v>24802</v>
      </c>
      <c r="D2705" s="3"/>
      <c r="E2705" s="3" t="s">
        <v>25807</v>
      </c>
      <c r="F2705" s="3"/>
      <c r="G2705" s="3"/>
      <c r="H2705" s="3"/>
      <c r="I2705" s="3"/>
      <c r="J2705" s="3"/>
      <c r="K2705" s="3"/>
      <c r="L2705" s="3"/>
      <c r="M2705" s="3"/>
      <c r="N2705" s="3"/>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row>
    <row r="2706" spans="1:77" ht="18">
      <c r="A2706" s="3" t="s">
        <v>14707</v>
      </c>
      <c r="B2706" s="3" t="s">
        <v>30903</v>
      </c>
      <c r="C2706" s="3" t="s">
        <v>24802</v>
      </c>
      <c r="D2706" s="3" t="s">
        <v>31352</v>
      </c>
      <c r="E2706" s="3" t="s">
        <v>31353</v>
      </c>
      <c r="F2706" s="3"/>
      <c r="G2706" s="3"/>
      <c r="H2706" s="3"/>
      <c r="I2706" s="3"/>
      <c r="J2706" s="3"/>
      <c r="K2706" s="3"/>
      <c r="L2706" s="3"/>
      <c r="M2706" s="3"/>
      <c r="N2706" s="3"/>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row>
    <row r="2707" spans="1:77" ht="18">
      <c r="A2707" s="3" t="s">
        <v>33509</v>
      </c>
      <c r="B2707" s="3" t="s">
        <v>33461</v>
      </c>
      <c r="C2707" s="3" t="s">
        <v>24802</v>
      </c>
      <c r="D2707" s="3"/>
      <c r="E2707" s="3" t="s">
        <v>33510</v>
      </c>
      <c r="F2707" s="3" t="s">
        <v>33511</v>
      </c>
      <c r="G2707" s="3"/>
      <c r="H2707" s="3"/>
      <c r="I2707" s="3"/>
      <c r="J2707" s="3"/>
      <c r="K2707" s="3"/>
      <c r="L2707" s="3"/>
      <c r="M2707" s="3"/>
      <c r="N2707" s="3"/>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row>
    <row r="2708" spans="1:77" ht="18">
      <c r="A2708" s="3" t="s">
        <v>39609</v>
      </c>
      <c r="B2708" s="3" t="s">
        <v>39563</v>
      </c>
      <c r="C2708" s="3" t="s">
        <v>24802</v>
      </c>
      <c r="D2708" s="3" t="s">
        <v>270</v>
      </c>
      <c r="E2708" s="3" t="s">
        <v>23299</v>
      </c>
      <c r="F2708" s="3" t="s">
        <v>23300</v>
      </c>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row>
    <row r="2709" spans="1:77" ht="18">
      <c r="A2709" s="3" t="s">
        <v>19719</v>
      </c>
      <c r="B2709" s="3" t="s">
        <v>36306</v>
      </c>
      <c r="C2709" s="3" t="s">
        <v>36788</v>
      </c>
      <c r="D2709" s="3"/>
      <c r="E2709" s="3" t="s">
        <v>36789</v>
      </c>
      <c r="F2709" s="3"/>
      <c r="G2709" s="3"/>
      <c r="H2709" s="3"/>
      <c r="I2709" s="3"/>
      <c r="J2709" s="3"/>
      <c r="K2709" s="3"/>
      <c r="L2709" s="3"/>
      <c r="M2709" s="3"/>
      <c r="N2709" s="3"/>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row>
    <row r="2710" spans="1:77" ht="18">
      <c r="A2710" s="3" t="s">
        <v>6697</v>
      </c>
      <c r="B2710" s="3" t="s">
        <v>23435</v>
      </c>
      <c r="C2710" s="3" t="s">
        <v>24794</v>
      </c>
      <c r="D2710" s="3"/>
      <c r="E2710" s="3" t="s">
        <v>24795</v>
      </c>
      <c r="F2710" s="3"/>
      <c r="G2710" s="3"/>
      <c r="H2710" s="3"/>
      <c r="I2710" s="3"/>
      <c r="J2710" s="3"/>
      <c r="K2710" s="3"/>
      <c r="L2710" s="3"/>
      <c r="M2710" s="3"/>
      <c r="N2710" s="3"/>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row>
    <row r="2711" spans="1:77" ht="18">
      <c r="A2711" s="3" t="s">
        <v>14645</v>
      </c>
      <c r="B2711" s="3" t="s">
        <v>30903</v>
      </c>
      <c r="C2711" s="3" t="s">
        <v>24794</v>
      </c>
      <c r="D2711" s="3" t="s">
        <v>31312</v>
      </c>
      <c r="E2711" s="3" t="s">
        <v>31313</v>
      </c>
      <c r="F2711" s="3" t="s">
        <v>31314</v>
      </c>
      <c r="G2711" s="3"/>
      <c r="H2711" s="3"/>
      <c r="I2711" s="3"/>
      <c r="J2711" s="3"/>
      <c r="K2711" s="3"/>
      <c r="L2711" s="3"/>
      <c r="M2711" s="3"/>
      <c r="N2711" s="3"/>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row>
    <row r="2712" spans="1:77" ht="18">
      <c r="A2712" s="3" t="s">
        <v>4215</v>
      </c>
      <c r="B2712" s="3" t="s">
        <v>22774</v>
      </c>
      <c r="C2712" s="3" t="s">
        <v>22775</v>
      </c>
      <c r="D2712" s="3" t="s">
        <v>22</v>
      </c>
      <c r="E2712" s="3" t="s">
        <v>22776</v>
      </c>
      <c r="F2712" s="3" t="s">
        <v>22777</v>
      </c>
      <c r="G2712" s="3"/>
      <c r="H2712" s="3"/>
      <c r="I2712" s="3"/>
      <c r="J2712" s="3"/>
      <c r="K2712" s="3"/>
      <c r="L2712" s="3"/>
      <c r="M2712" s="3"/>
      <c r="N2712" s="3"/>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row>
    <row r="2713" spans="1:77" ht="18">
      <c r="A2713" s="3" t="s">
        <v>12588</v>
      </c>
      <c r="B2713" s="3" t="s">
        <v>30022</v>
      </c>
      <c r="C2713" s="3" t="s">
        <v>22775</v>
      </c>
      <c r="D2713" s="3" t="s">
        <v>1442</v>
      </c>
      <c r="E2713" s="3" t="s">
        <v>30052</v>
      </c>
      <c r="F2713" s="3"/>
      <c r="G2713" s="3"/>
      <c r="H2713" s="3"/>
      <c r="I2713" s="3"/>
      <c r="J2713" s="3"/>
      <c r="K2713" s="3"/>
      <c r="L2713" s="3"/>
      <c r="M2713" s="3"/>
      <c r="N2713" s="3"/>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row>
    <row r="2714" spans="1:77" ht="18">
      <c r="A2714" s="3" t="s">
        <v>37963</v>
      </c>
      <c r="B2714" s="3" t="s">
        <v>37932</v>
      </c>
      <c r="C2714" s="3" t="s">
        <v>22775</v>
      </c>
      <c r="D2714" s="3" t="s">
        <v>1442</v>
      </c>
      <c r="E2714" s="3" t="s">
        <v>37964</v>
      </c>
      <c r="F2714" s="3" t="s">
        <v>37965</v>
      </c>
      <c r="G2714" s="3"/>
      <c r="H2714" s="3"/>
      <c r="I2714" s="3"/>
      <c r="J2714" s="3"/>
      <c r="K2714" s="3"/>
      <c r="L2714" s="3"/>
      <c r="M2714" s="3"/>
      <c r="N2714" s="3"/>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row>
    <row r="2715" spans="1:77" ht="18">
      <c r="A2715" s="3" t="s">
        <v>15868</v>
      </c>
      <c r="B2715" s="3" t="s">
        <v>31998</v>
      </c>
      <c r="C2715" s="3" t="s">
        <v>32034</v>
      </c>
      <c r="D2715" s="3" t="s">
        <v>2443</v>
      </c>
      <c r="E2715" s="3" t="s">
        <v>32035</v>
      </c>
      <c r="F2715" s="3" t="s">
        <v>32036</v>
      </c>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row>
    <row r="2716" spans="1:77" ht="18">
      <c r="A2716" s="3" t="s">
        <v>7843</v>
      </c>
      <c r="B2716" s="3" t="s">
        <v>25216</v>
      </c>
      <c r="C2716" s="3" t="s">
        <v>25685</v>
      </c>
      <c r="D2716" s="3"/>
      <c r="E2716" s="3" t="s">
        <v>25686</v>
      </c>
      <c r="F2716" s="3"/>
      <c r="G2716" s="3"/>
      <c r="H2716" s="3"/>
      <c r="I2716" s="3"/>
      <c r="J2716" s="3"/>
      <c r="K2716" s="3"/>
      <c r="L2716" s="3"/>
      <c r="M2716" s="3"/>
      <c r="N2716" s="3"/>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row>
    <row r="2717" spans="1:77" ht="18">
      <c r="A2717" s="3" t="s">
        <v>1316</v>
      </c>
      <c r="B2717" s="3" t="s">
        <v>27429</v>
      </c>
      <c r="C2717" s="3" t="s">
        <v>25685</v>
      </c>
      <c r="D2717" s="3"/>
      <c r="E2717" s="3" t="s">
        <v>28545</v>
      </c>
      <c r="F2717" s="3" t="s">
        <v>28546</v>
      </c>
      <c r="G2717" s="3"/>
      <c r="H2717" s="3"/>
      <c r="I2717" s="3"/>
      <c r="J2717" s="3"/>
      <c r="K2717" s="3"/>
      <c r="L2717" s="3"/>
      <c r="M2717" s="3"/>
      <c r="N2717" s="3"/>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row>
    <row r="2718" spans="1:77" ht="18">
      <c r="A2718" s="3" t="s">
        <v>16992</v>
      </c>
      <c r="B2718" s="3" t="s">
        <v>32802</v>
      </c>
      <c r="C2718" s="3" t="s">
        <v>25685</v>
      </c>
      <c r="D2718" s="3"/>
      <c r="E2718" s="3" t="s">
        <v>32813</v>
      </c>
      <c r="F2718" s="3"/>
      <c r="G2718" s="3"/>
      <c r="H2718" s="3"/>
      <c r="I2718" s="3"/>
      <c r="J2718" s="3"/>
      <c r="K2718" s="3"/>
      <c r="L2718" s="3"/>
      <c r="M2718" s="3"/>
      <c r="N2718" s="3"/>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row>
    <row r="2719" spans="1:77" ht="18">
      <c r="A2719" s="3" t="s">
        <v>39531</v>
      </c>
      <c r="B2719" s="3" t="s">
        <v>39527</v>
      </c>
      <c r="C2719" s="3" t="s">
        <v>25685</v>
      </c>
      <c r="D2719" s="3"/>
      <c r="E2719" s="3" t="s">
        <v>39532</v>
      </c>
      <c r="F2719" s="3"/>
      <c r="G2719" s="3"/>
      <c r="H2719" s="3"/>
      <c r="I2719" s="3"/>
      <c r="J2719" s="3"/>
      <c r="K2719" s="3"/>
      <c r="L2719" s="3"/>
      <c r="M2719" s="3"/>
      <c r="N2719" s="3"/>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row>
    <row r="2720" spans="1:77" ht="18">
      <c r="A2720" s="3" t="s">
        <v>4774</v>
      </c>
      <c r="B2720" s="3" t="s">
        <v>23054</v>
      </c>
      <c r="C2720" s="3" t="s">
        <v>23280</v>
      </c>
      <c r="D2720" s="3" t="s">
        <v>23110</v>
      </c>
      <c r="E2720" s="3" t="s">
        <v>23281</v>
      </c>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row>
    <row r="2721" spans="1:77" ht="18">
      <c r="A2721" s="3" t="s">
        <v>13548</v>
      </c>
      <c r="B2721" s="3" t="s">
        <v>30564</v>
      </c>
      <c r="C2721" s="3" t="s">
        <v>23280</v>
      </c>
      <c r="D2721" s="3"/>
      <c r="E2721" s="3" t="s">
        <v>30579</v>
      </c>
      <c r="F2721" s="3" t="s">
        <v>4458</v>
      </c>
      <c r="G2721" s="3" t="s">
        <v>30580</v>
      </c>
      <c r="H2721" s="3" t="s">
        <v>30581</v>
      </c>
      <c r="I2721" s="3" t="s">
        <v>30582</v>
      </c>
      <c r="J2721" s="3"/>
      <c r="K2721" s="3"/>
      <c r="L2721" s="3"/>
      <c r="M2721" s="3"/>
      <c r="N2721" s="3"/>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row>
    <row r="2722" spans="1:77" ht="18">
      <c r="A2722" s="3" t="s">
        <v>2148</v>
      </c>
      <c r="B2722" s="3" t="s">
        <v>30270</v>
      </c>
      <c r="C2722" s="3" t="s">
        <v>23280</v>
      </c>
      <c r="D2722" s="3" t="s">
        <v>32597</v>
      </c>
      <c r="E2722" s="3" t="s">
        <v>6786</v>
      </c>
      <c r="F2722" s="3" t="s">
        <v>32598</v>
      </c>
      <c r="G2722" s="3"/>
      <c r="H2722" s="3"/>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row>
    <row r="2723" spans="1:77" ht="18">
      <c r="A2723" s="3" t="s">
        <v>39249</v>
      </c>
      <c r="B2723" s="3" t="s">
        <v>38999</v>
      </c>
      <c r="C2723" s="3" t="s">
        <v>23280</v>
      </c>
      <c r="D2723" s="3" t="s">
        <v>56</v>
      </c>
      <c r="E2723" s="3" t="s">
        <v>39250</v>
      </c>
      <c r="F2723" s="3"/>
      <c r="G2723" s="3"/>
      <c r="H2723" s="3"/>
      <c r="I2723" s="3"/>
      <c r="J2723" s="3"/>
      <c r="K2723" s="3"/>
      <c r="L2723" s="3"/>
      <c r="M2723" s="3"/>
      <c r="N2723" s="3"/>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row>
    <row r="2724" spans="1:77" ht="18">
      <c r="A2724" s="3" t="s">
        <v>19714</v>
      </c>
      <c r="B2724" s="3" t="s">
        <v>36306</v>
      </c>
      <c r="C2724" s="3" t="s">
        <v>36784</v>
      </c>
      <c r="D2724" s="3"/>
      <c r="E2724" s="3" t="s">
        <v>36785</v>
      </c>
      <c r="F2724" s="3"/>
      <c r="G2724" s="3"/>
      <c r="H2724" s="3"/>
      <c r="I2724" s="3"/>
      <c r="J2724" s="3"/>
      <c r="K2724" s="3"/>
      <c r="L2724" s="3"/>
      <c r="M2724" s="3"/>
      <c r="N2724" s="3"/>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row>
    <row r="2725" spans="1:77" ht="18">
      <c r="A2725" s="3" t="s">
        <v>4405</v>
      </c>
      <c r="B2725" s="3" t="s">
        <v>22513</v>
      </c>
      <c r="C2725" s="3" t="s">
        <v>22940</v>
      </c>
      <c r="D2725" s="3"/>
      <c r="E2725" s="3" t="s">
        <v>22941</v>
      </c>
      <c r="F2725" s="3"/>
      <c r="G2725" s="3"/>
      <c r="H2725" s="3"/>
      <c r="I2725" s="3"/>
      <c r="J2725" s="3"/>
      <c r="K2725" s="3"/>
      <c r="L2725" s="3"/>
      <c r="M2725" s="3"/>
      <c r="N2725" s="3"/>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row>
    <row r="2726" spans="1:77" ht="18">
      <c r="A2726" s="3" t="s">
        <v>4282</v>
      </c>
      <c r="B2726" s="3" t="s">
        <v>22513</v>
      </c>
      <c r="C2726" s="3" t="s">
        <v>22849</v>
      </c>
      <c r="D2726" s="3"/>
      <c r="E2726" s="3" t="s">
        <v>22569</v>
      </c>
      <c r="F2726" s="3"/>
      <c r="G2726" s="3"/>
      <c r="H2726" s="3"/>
      <c r="I2726" s="3"/>
      <c r="J2726" s="3"/>
      <c r="K2726" s="3"/>
      <c r="L2726" s="3"/>
      <c r="M2726" s="3"/>
      <c r="N2726" s="3"/>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row>
    <row r="2727" spans="1:77" ht="18">
      <c r="A2727" s="3" t="s">
        <v>15302</v>
      </c>
      <c r="B2727" s="3" t="s">
        <v>31669</v>
      </c>
      <c r="C2727" s="3" t="s">
        <v>31687</v>
      </c>
      <c r="D2727" s="3"/>
      <c r="E2727" s="3" t="s">
        <v>31688</v>
      </c>
      <c r="F2727" s="3"/>
      <c r="G2727" s="3"/>
      <c r="H2727" s="3"/>
      <c r="I2727" s="3"/>
      <c r="J2727" s="3"/>
      <c r="K2727" s="3"/>
      <c r="L2727" s="3"/>
      <c r="M2727" s="3"/>
      <c r="N2727" s="3"/>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row>
    <row r="2728" spans="1:77" ht="18">
      <c r="A2728" s="3" t="s">
        <v>15482</v>
      </c>
      <c r="B2728" s="3" t="s">
        <v>31774</v>
      </c>
      <c r="C2728" s="3" t="s">
        <v>31801</v>
      </c>
      <c r="D2728" s="3"/>
      <c r="E2728" s="3" t="s">
        <v>31802</v>
      </c>
      <c r="F2728" s="3"/>
      <c r="G2728" s="3"/>
      <c r="H2728" s="3"/>
      <c r="I2728" s="3"/>
      <c r="J2728" s="3"/>
      <c r="K2728" s="3"/>
      <c r="L2728" s="3"/>
      <c r="M2728" s="3"/>
      <c r="N2728" s="3"/>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row>
    <row r="2729" spans="1:77" ht="18">
      <c r="A2729" s="3" t="s">
        <v>15985</v>
      </c>
      <c r="B2729" s="3" t="s">
        <v>31998</v>
      </c>
      <c r="C2729" s="3" t="s">
        <v>31801</v>
      </c>
      <c r="D2729" s="3" t="s">
        <v>2443</v>
      </c>
      <c r="E2729" s="3" t="s">
        <v>32106</v>
      </c>
      <c r="F2729" s="3"/>
      <c r="G2729" s="3"/>
      <c r="H2729" s="3"/>
      <c r="I2729" s="3"/>
      <c r="J2729" s="3"/>
      <c r="K2729" s="3"/>
      <c r="L2729" s="3"/>
      <c r="M2729" s="3"/>
      <c r="N2729" s="3"/>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row>
    <row r="2730" spans="1:77" ht="18">
      <c r="A2730" s="3" t="s">
        <v>12906</v>
      </c>
      <c r="B2730" s="3" t="s">
        <v>30145</v>
      </c>
      <c r="C2730" s="3" t="s">
        <v>30343</v>
      </c>
      <c r="D2730" s="3"/>
      <c r="E2730" s="3" t="s">
        <v>30344</v>
      </c>
      <c r="F2730" s="3"/>
      <c r="G2730" s="3"/>
      <c r="H2730" s="3"/>
      <c r="I2730" s="3"/>
      <c r="J2730" s="3"/>
      <c r="K2730" s="3"/>
      <c r="L2730" s="3"/>
      <c r="M2730" s="3"/>
      <c r="N2730" s="3"/>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row>
    <row r="2731" spans="1:77" ht="18">
      <c r="A2731" s="3" t="s">
        <v>32818</v>
      </c>
      <c r="B2731" s="3" t="s">
        <v>32802</v>
      </c>
      <c r="C2731" s="3" t="s">
        <v>30343</v>
      </c>
      <c r="D2731" s="3"/>
      <c r="E2731" s="3" t="s">
        <v>32819</v>
      </c>
      <c r="F2731" s="3"/>
      <c r="G2731" s="3"/>
      <c r="H2731" s="3"/>
      <c r="I2731" s="3"/>
      <c r="J2731" s="3"/>
      <c r="K2731" s="3"/>
      <c r="L2731" s="3"/>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row>
    <row r="2732" spans="1:77" ht="18">
      <c r="A2732" s="3" t="s">
        <v>6691</v>
      </c>
      <c r="B2732" s="3" t="s">
        <v>23435</v>
      </c>
      <c r="C2732" s="3" t="s">
        <v>24792</v>
      </c>
      <c r="D2732" s="3"/>
      <c r="E2732" s="3" t="s">
        <v>24793</v>
      </c>
      <c r="F2732" s="3"/>
      <c r="G2732" s="3"/>
      <c r="H2732" s="3"/>
      <c r="I2732" s="3"/>
      <c r="J2732" s="3"/>
      <c r="K2732" s="3"/>
      <c r="L2732" s="3"/>
      <c r="M2732" s="3"/>
      <c r="N2732" s="3"/>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row>
    <row r="2733" spans="1:77" ht="18">
      <c r="A2733" s="3" t="s">
        <v>39580</v>
      </c>
      <c r="B2733" s="3" t="s">
        <v>39563</v>
      </c>
      <c r="C2733" s="3" t="s">
        <v>39581</v>
      </c>
      <c r="D2733" s="3"/>
      <c r="E2733" s="3" t="s">
        <v>39582</v>
      </c>
      <c r="F2733" s="3"/>
      <c r="G2733" s="3"/>
      <c r="H2733" s="3"/>
      <c r="I2733" s="3"/>
      <c r="J2733" s="3"/>
      <c r="K2733" s="3"/>
      <c r="L2733" s="3"/>
      <c r="M2733" s="3"/>
      <c r="N2733" s="3"/>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row>
    <row r="2734" spans="1:77" ht="18">
      <c r="A2734" s="3" t="s">
        <v>6688</v>
      </c>
      <c r="B2734" s="3" t="s">
        <v>23435</v>
      </c>
      <c r="C2734" s="3" t="s">
        <v>24790</v>
      </c>
      <c r="D2734" s="3"/>
      <c r="E2734" s="3" t="s">
        <v>24791</v>
      </c>
      <c r="F2734" s="3"/>
      <c r="G2734" s="3"/>
      <c r="H2734" s="3"/>
      <c r="I2734" s="3"/>
      <c r="J2734" s="3"/>
      <c r="K2734" s="3"/>
      <c r="L2734" s="3"/>
      <c r="M2734" s="3"/>
      <c r="N2734" s="3"/>
      <c r="O2734" s="3"/>
      <c r="P2734" s="3"/>
      <c r="Q2734" s="3"/>
      <c r="R2734" s="3"/>
      <c r="S2734" s="3"/>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row>
    <row r="2735" spans="1:77" ht="18">
      <c r="A2735" s="3" t="s">
        <v>24787</v>
      </c>
      <c r="B2735" s="3" t="s">
        <v>23435</v>
      </c>
      <c r="C2735" s="3" t="s">
        <v>24788</v>
      </c>
      <c r="D2735" s="3"/>
      <c r="E2735" s="3" t="s">
        <v>24789</v>
      </c>
      <c r="F2735" s="3"/>
      <c r="G2735" s="3"/>
      <c r="H2735" s="3"/>
      <c r="I2735" s="3"/>
      <c r="J2735" s="3"/>
      <c r="K2735" s="3"/>
      <c r="L2735" s="3"/>
      <c r="M2735" s="3"/>
      <c r="N2735" s="3"/>
      <c r="O2735" s="3"/>
      <c r="P2735" s="3"/>
      <c r="Q2735" s="3"/>
      <c r="R2735" s="3"/>
      <c r="S2735" s="3"/>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row>
    <row r="2736" spans="1:77" ht="18">
      <c r="A2736" s="3" t="s">
        <v>6684</v>
      </c>
      <c r="B2736" s="3" t="s">
        <v>23435</v>
      </c>
      <c r="C2736" s="3" t="s">
        <v>24785</v>
      </c>
      <c r="D2736" s="3"/>
      <c r="E2736" s="3" t="s">
        <v>24786</v>
      </c>
      <c r="F2736" s="3"/>
      <c r="G2736" s="3"/>
      <c r="H2736" s="3"/>
      <c r="I2736" s="3"/>
      <c r="J2736" s="3"/>
      <c r="K2736" s="3"/>
      <c r="L2736" s="3"/>
      <c r="M2736" s="3"/>
      <c r="N2736" s="3"/>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row>
    <row r="2737" spans="1:77" ht="18">
      <c r="A2737" s="3" t="s">
        <v>26635</v>
      </c>
      <c r="B2737" s="3" t="s">
        <v>26505</v>
      </c>
      <c r="C2737" s="3" t="s">
        <v>26636</v>
      </c>
      <c r="D2737" s="3"/>
      <c r="E2737" s="3" t="s">
        <v>26637</v>
      </c>
      <c r="F2737" s="3"/>
      <c r="G2737" s="3"/>
      <c r="H2737" s="3"/>
      <c r="I2737" s="3"/>
      <c r="J2737" s="3"/>
      <c r="K2737" s="3"/>
      <c r="L2737" s="3"/>
      <c r="M2737" s="3"/>
      <c r="N2737" s="3"/>
      <c r="O2737" s="3"/>
      <c r="P2737" s="3"/>
      <c r="Q2737" s="3"/>
      <c r="R2737" s="3"/>
      <c r="S2737" s="3"/>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row>
    <row r="2738" spans="1:77" ht="18">
      <c r="A2738" s="3" t="s">
        <v>1426</v>
      </c>
      <c r="B2738" s="3" t="s">
        <v>27429</v>
      </c>
      <c r="C2738" s="3" t="s">
        <v>29157</v>
      </c>
      <c r="D2738" s="3"/>
      <c r="E2738" s="3" t="s">
        <v>29158</v>
      </c>
      <c r="F2738" s="3" t="s">
        <v>29159</v>
      </c>
      <c r="G2738" s="3"/>
      <c r="H2738" s="3"/>
      <c r="I2738" s="3"/>
      <c r="J2738" s="3"/>
      <c r="K2738" s="3"/>
      <c r="L2738" s="3"/>
      <c r="M2738" s="3"/>
      <c r="N2738" s="3"/>
      <c r="O2738" s="3"/>
      <c r="P2738" s="3"/>
      <c r="Q2738" s="3"/>
      <c r="R2738" s="3"/>
      <c r="S2738" s="3"/>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row>
    <row r="2739" spans="1:77" ht="18">
      <c r="A2739" s="3" t="s">
        <v>34292</v>
      </c>
      <c r="B2739" s="3" t="s">
        <v>33988</v>
      </c>
      <c r="C2739" s="3" t="s">
        <v>34293</v>
      </c>
      <c r="D2739" s="3" t="s">
        <v>34294</v>
      </c>
      <c r="E2739" s="3" t="s">
        <v>34295</v>
      </c>
      <c r="F2739" s="3" t="s">
        <v>34296</v>
      </c>
      <c r="G2739" s="3"/>
      <c r="H2739" s="3"/>
      <c r="I2739" s="3"/>
      <c r="J2739" s="3"/>
      <c r="K2739" s="3"/>
      <c r="L2739" s="3"/>
      <c r="M2739" s="3"/>
      <c r="N2739" s="3"/>
      <c r="O2739" s="3"/>
      <c r="P2739" s="3"/>
      <c r="Q2739" s="3"/>
      <c r="R2739" s="3"/>
      <c r="S2739" s="3"/>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row>
    <row r="2740" spans="1:77" ht="18">
      <c r="A2740" s="3" t="s">
        <v>6682</v>
      </c>
      <c r="B2740" s="3" t="s">
        <v>23435</v>
      </c>
      <c r="C2740" s="3" t="s">
        <v>24783</v>
      </c>
      <c r="D2740" s="3"/>
      <c r="E2740" s="3" t="s">
        <v>24784</v>
      </c>
      <c r="F2740" s="3"/>
      <c r="G2740" s="3"/>
      <c r="H2740" s="3"/>
      <c r="I2740" s="3"/>
      <c r="J2740" s="3"/>
      <c r="K2740" s="3"/>
      <c r="L2740" s="3"/>
      <c r="M2740" s="3"/>
      <c r="N2740" s="3"/>
      <c r="O2740" s="3"/>
      <c r="P2740" s="3"/>
      <c r="Q2740" s="3"/>
      <c r="R2740" s="3"/>
      <c r="S2740" s="3"/>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row>
    <row r="2741" spans="1:77" ht="18">
      <c r="A2741" s="3" t="s">
        <v>24780</v>
      </c>
      <c r="B2741" s="3" t="s">
        <v>23435</v>
      </c>
      <c r="C2741" s="3" t="s">
        <v>24781</v>
      </c>
      <c r="D2741" s="3"/>
      <c r="E2741" s="3" t="s">
        <v>24782</v>
      </c>
      <c r="F2741" s="3"/>
      <c r="G2741" s="3"/>
      <c r="H2741" s="3"/>
      <c r="I2741" s="3"/>
      <c r="J2741" s="3"/>
      <c r="K2741" s="3"/>
      <c r="L2741" s="3"/>
      <c r="M2741" s="3"/>
      <c r="N2741" s="3"/>
      <c r="O2741" s="3"/>
      <c r="P2741" s="3"/>
      <c r="Q2741" s="3"/>
      <c r="R2741" s="3"/>
      <c r="S2741" s="3"/>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row>
    <row r="2742" spans="1:77" ht="18">
      <c r="A2742" s="3" t="s">
        <v>7739</v>
      </c>
      <c r="B2742" s="3" t="s">
        <v>25216</v>
      </c>
      <c r="C2742" s="3" t="s">
        <v>24781</v>
      </c>
      <c r="D2742" s="3"/>
      <c r="E2742" s="3" t="s">
        <v>25619</v>
      </c>
      <c r="F2742" s="3"/>
      <c r="G2742" s="3"/>
      <c r="H2742" s="3"/>
      <c r="I2742" s="3"/>
      <c r="J2742" s="3"/>
      <c r="K2742" s="3"/>
      <c r="L2742" s="3"/>
      <c r="M2742" s="3"/>
      <c r="N2742" s="3"/>
      <c r="O2742" s="3"/>
      <c r="P2742" s="3"/>
      <c r="Q2742" s="3"/>
      <c r="R2742" s="3"/>
      <c r="S2742" s="3"/>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row>
    <row r="2743" spans="1:77" ht="18">
      <c r="A2743" s="3" t="s">
        <v>1278</v>
      </c>
      <c r="B2743" s="3" t="s">
        <v>27429</v>
      </c>
      <c r="C2743" s="3" t="s">
        <v>24781</v>
      </c>
      <c r="D2743" s="3"/>
      <c r="E2743" s="3" t="s">
        <v>28297</v>
      </c>
      <c r="F2743" s="3"/>
      <c r="G2743" s="3"/>
      <c r="H2743" s="3"/>
      <c r="I2743" s="3"/>
      <c r="J2743" s="3"/>
      <c r="K2743" s="3"/>
      <c r="L2743" s="3"/>
      <c r="M2743" s="3"/>
      <c r="N2743" s="3"/>
      <c r="O2743" s="3"/>
      <c r="P2743" s="3"/>
      <c r="Q2743" s="3"/>
      <c r="R2743" s="3"/>
      <c r="S2743" s="3"/>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row>
    <row r="2744" spans="1:77" ht="18">
      <c r="A2744" s="3" t="s">
        <v>32825</v>
      </c>
      <c r="B2744" s="3" t="s">
        <v>32802</v>
      </c>
      <c r="C2744" s="3" t="s">
        <v>24781</v>
      </c>
      <c r="D2744" s="3"/>
      <c r="E2744" s="3" t="s">
        <v>32826</v>
      </c>
      <c r="F2744" s="3"/>
      <c r="G2744" s="3"/>
      <c r="H2744" s="3"/>
      <c r="I2744" s="3"/>
      <c r="J2744" s="3"/>
      <c r="K2744" s="3"/>
      <c r="L2744" s="3"/>
      <c r="M2744" s="3"/>
      <c r="N2744" s="3"/>
      <c r="O2744" s="3"/>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row>
    <row r="2745" spans="1:77" ht="18">
      <c r="A2745" s="3" t="s">
        <v>4766</v>
      </c>
      <c r="B2745" s="3" t="s">
        <v>23276</v>
      </c>
      <c r="C2745" s="3" t="s">
        <v>23277</v>
      </c>
      <c r="D2745" s="3"/>
      <c r="E2745" s="3" t="s">
        <v>23278</v>
      </c>
      <c r="F2745" s="3" t="s">
        <v>23279</v>
      </c>
      <c r="G2745" s="3"/>
      <c r="H2745" s="3"/>
      <c r="I2745" s="3"/>
      <c r="J2745" s="3"/>
      <c r="K2745" s="3"/>
      <c r="L2745" s="3"/>
      <c r="M2745" s="3"/>
      <c r="N2745" s="3"/>
      <c r="O2745" s="3"/>
      <c r="P2745" s="3"/>
      <c r="Q2745" s="3"/>
      <c r="R2745" s="3"/>
      <c r="S2745" s="3"/>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row>
    <row r="2746" spans="1:77" ht="18">
      <c r="A2746" s="3" t="s">
        <v>9056</v>
      </c>
      <c r="B2746" s="3" t="s">
        <v>26505</v>
      </c>
      <c r="C2746" s="3" t="s">
        <v>23277</v>
      </c>
      <c r="D2746" s="3"/>
      <c r="E2746" s="3" t="s">
        <v>26847</v>
      </c>
      <c r="F2746" s="3"/>
      <c r="G2746" s="3"/>
      <c r="H2746" s="3"/>
      <c r="I2746" s="3"/>
      <c r="J2746" s="3"/>
      <c r="K2746" s="3"/>
      <c r="L2746" s="3"/>
      <c r="M2746" s="3"/>
      <c r="N2746" s="3"/>
      <c r="O2746" s="3"/>
      <c r="P2746" s="3"/>
      <c r="Q2746" s="3"/>
      <c r="R2746" s="3"/>
      <c r="S2746" s="3"/>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row>
    <row r="2747" spans="1:77" ht="18">
      <c r="A2747" s="3" t="s">
        <v>33296</v>
      </c>
      <c r="B2747" s="3" t="s">
        <v>32998</v>
      </c>
      <c r="C2747" s="3" t="s">
        <v>33297</v>
      </c>
      <c r="D2747" s="3" t="s">
        <v>11316</v>
      </c>
      <c r="E2747" s="3" t="s">
        <v>33245</v>
      </c>
      <c r="F2747" s="3" t="s">
        <v>33020</v>
      </c>
      <c r="G2747" s="3"/>
      <c r="H2747" s="3"/>
      <c r="I2747" s="3"/>
      <c r="J2747" s="3"/>
      <c r="K2747" s="3"/>
      <c r="L2747" s="3"/>
      <c r="M2747" s="3"/>
      <c r="N2747" s="3"/>
      <c r="O2747" s="3"/>
      <c r="P2747" s="3"/>
      <c r="Q2747" s="3"/>
      <c r="R2747" s="3"/>
      <c r="S2747" s="3"/>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row>
    <row r="2748" spans="1:77" ht="18">
      <c r="A2748" s="3" t="s">
        <v>1007</v>
      </c>
      <c r="B2748" s="3" t="s">
        <v>22767</v>
      </c>
      <c r="C2748" s="3" t="s">
        <v>26146</v>
      </c>
      <c r="D2748" s="3" t="s">
        <v>38</v>
      </c>
      <c r="E2748" s="3" t="s">
        <v>26147</v>
      </c>
      <c r="F2748" s="3" t="s">
        <v>1443</v>
      </c>
      <c r="G2748" s="3" t="s">
        <v>26148</v>
      </c>
      <c r="H2748" s="3" t="s">
        <v>26149</v>
      </c>
      <c r="I2748" s="3" t="s">
        <v>26150</v>
      </c>
      <c r="J2748" s="3" t="s">
        <v>26151</v>
      </c>
      <c r="K2748" s="3" t="s">
        <v>26152</v>
      </c>
      <c r="L2748" s="3"/>
      <c r="M2748" s="3"/>
      <c r="N2748" s="3"/>
      <c r="O2748" s="3"/>
      <c r="P2748" s="3"/>
      <c r="Q2748" s="3"/>
      <c r="R2748" s="3"/>
      <c r="S2748" s="3"/>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row>
    <row r="2749" spans="1:77" ht="18">
      <c r="A2749" s="3" t="s">
        <v>13191</v>
      </c>
      <c r="B2749" s="3" t="s">
        <v>30398</v>
      </c>
      <c r="C2749" s="3" t="s">
        <v>26146</v>
      </c>
      <c r="D2749" s="3" t="s">
        <v>38</v>
      </c>
      <c r="E2749" s="3" t="s">
        <v>30444</v>
      </c>
      <c r="F2749" s="3" t="s">
        <v>30445</v>
      </c>
      <c r="G2749" s="3"/>
      <c r="H2749" s="3"/>
      <c r="I2749" s="3"/>
      <c r="J2749" s="3"/>
      <c r="K2749" s="3"/>
      <c r="L2749" s="3"/>
      <c r="M2749" s="3"/>
      <c r="N2749" s="3"/>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row>
    <row r="2750" spans="1:77" ht="18">
      <c r="A2750" s="3" t="s">
        <v>3102</v>
      </c>
      <c r="B2750" s="3" t="s">
        <v>36454</v>
      </c>
      <c r="C2750" s="3" t="s">
        <v>26146</v>
      </c>
      <c r="D2750" s="3" t="s">
        <v>3141</v>
      </c>
      <c r="E2750" s="3" t="s">
        <v>38060</v>
      </c>
      <c r="F2750" s="3"/>
      <c r="G2750" s="3"/>
      <c r="H2750" s="3"/>
      <c r="I2750" s="3"/>
      <c r="J2750" s="3"/>
      <c r="K2750" s="3"/>
      <c r="L2750" s="3"/>
      <c r="M2750" s="3"/>
      <c r="N2750" s="3"/>
      <c r="O2750" s="3"/>
      <c r="P2750" s="3"/>
      <c r="Q2750" s="3"/>
      <c r="R2750" s="3"/>
      <c r="S2750" s="3"/>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row>
    <row r="2751" spans="1:77" ht="18">
      <c r="A2751" s="3" t="s">
        <v>6699</v>
      </c>
      <c r="B2751" s="3" t="s">
        <v>23435</v>
      </c>
      <c r="C2751" s="3" t="s">
        <v>24800</v>
      </c>
      <c r="D2751" s="3"/>
      <c r="E2751" s="3" t="s">
        <v>24801</v>
      </c>
      <c r="F2751" s="3"/>
      <c r="G2751" s="3"/>
      <c r="H2751" s="3"/>
      <c r="I2751" s="3"/>
      <c r="J2751" s="3"/>
      <c r="K2751" s="3"/>
      <c r="L2751" s="3"/>
      <c r="M2751" s="3"/>
      <c r="N2751" s="3"/>
      <c r="O2751" s="3"/>
      <c r="P2751" s="3"/>
      <c r="Q2751" s="3"/>
      <c r="R2751" s="3"/>
      <c r="S2751" s="3"/>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row>
    <row r="2752" spans="1:77" ht="18">
      <c r="A2752" s="3" t="s">
        <v>10816</v>
      </c>
      <c r="B2752" s="3" t="s">
        <v>28622</v>
      </c>
      <c r="C2752" s="3" t="s">
        <v>28962</v>
      </c>
      <c r="D2752" s="3" t="s">
        <v>28963</v>
      </c>
      <c r="E2752" s="3" t="s">
        <v>28964</v>
      </c>
      <c r="F2752" s="3"/>
      <c r="G2752" s="3"/>
      <c r="H2752" s="3"/>
      <c r="I2752" s="3"/>
      <c r="J2752" s="3"/>
      <c r="K2752" s="3"/>
      <c r="L2752" s="3"/>
      <c r="M2752" s="3"/>
      <c r="N2752" s="3"/>
      <c r="O2752" s="3"/>
      <c r="P2752" s="3"/>
      <c r="Q2752" s="3"/>
      <c r="R2752" s="3"/>
      <c r="S2752" s="3"/>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row>
    <row r="2753" spans="1:77" ht="18">
      <c r="A2753" s="3" t="s">
        <v>39526</v>
      </c>
      <c r="B2753" s="3" t="s">
        <v>39527</v>
      </c>
      <c r="C2753" s="3" t="s">
        <v>28962</v>
      </c>
      <c r="D2753" s="3"/>
      <c r="E2753" s="3" t="s">
        <v>39528</v>
      </c>
      <c r="F2753" s="3"/>
      <c r="G2753" s="3"/>
      <c r="H2753" s="3"/>
      <c r="I2753" s="3"/>
      <c r="J2753" s="3"/>
      <c r="K2753" s="3"/>
      <c r="L2753" s="3"/>
      <c r="M2753" s="3"/>
      <c r="N2753" s="3"/>
      <c r="O2753" s="3"/>
      <c r="P2753" s="3"/>
      <c r="Q2753" s="3"/>
      <c r="R2753" s="3"/>
      <c r="S2753" s="3"/>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row>
    <row r="2754" spans="1:77" ht="18">
      <c r="A2754" s="3" t="s">
        <v>28713</v>
      </c>
      <c r="B2754" s="3" t="s">
        <v>28622</v>
      </c>
      <c r="C2754" s="3" t="s">
        <v>28714</v>
      </c>
      <c r="D2754" s="3"/>
      <c r="E2754" s="3" t="s">
        <v>28715</v>
      </c>
      <c r="F2754" s="3"/>
      <c r="G2754" s="3"/>
      <c r="H2754" s="3"/>
      <c r="I2754" s="3"/>
      <c r="J2754" s="3"/>
      <c r="K2754" s="3"/>
      <c r="L2754" s="3"/>
      <c r="M2754" s="3"/>
      <c r="N2754" s="3"/>
      <c r="O2754" s="3"/>
      <c r="P2754" s="3"/>
      <c r="Q2754" s="3"/>
      <c r="R2754" s="3"/>
      <c r="S2754" s="3"/>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row>
    <row r="2755" spans="1:77" ht="18">
      <c r="A2755" s="3" t="s">
        <v>30322</v>
      </c>
      <c r="B2755" s="3" t="s">
        <v>30145</v>
      </c>
      <c r="C2755" s="3" t="s">
        <v>28714</v>
      </c>
      <c r="D2755" s="3"/>
      <c r="E2755" s="3" t="s">
        <v>30323</v>
      </c>
      <c r="F2755" s="3"/>
      <c r="G2755" s="3"/>
      <c r="H2755" s="3"/>
      <c r="I2755" s="3"/>
      <c r="J2755" s="3"/>
      <c r="K2755" s="3"/>
      <c r="L2755" s="3"/>
      <c r="M2755" s="3"/>
      <c r="N2755" s="3"/>
      <c r="O2755" s="3"/>
      <c r="P2755" s="3"/>
      <c r="Q2755" s="3"/>
      <c r="R2755" s="3"/>
      <c r="S2755" s="3"/>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row>
    <row r="2756" spans="1:77" ht="18">
      <c r="A2756" s="3" t="s">
        <v>33930</v>
      </c>
      <c r="B2756" s="3" t="s">
        <v>33814</v>
      </c>
      <c r="C2756" s="3" t="s">
        <v>28714</v>
      </c>
      <c r="D2756" s="3"/>
      <c r="E2756" s="3" t="s">
        <v>33931</v>
      </c>
      <c r="F2756" s="3"/>
      <c r="G2756" s="3"/>
      <c r="H2756" s="3"/>
      <c r="I2756" s="3"/>
      <c r="J2756" s="3"/>
      <c r="K2756" s="3"/>
      <c r="L2756" s="3"/>
      <c r="M2756" s="3"/>
      <c r="N2756" s="3"/>
      <c r="O2756" s="3"/>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row>
    <row r="2757" spans="1:77" ht="18">
      <c r="A2757" s="3" t="s">
        <v>3069</v>
      </c>
      <c r="B2757" s="3" t="s">
        <v>36454</v>
      </c>
      <c r="C2757" s="3" t="s">
        <v>28714</v>
      </c>
      <c r="D2757" s="3"/>
      <c r="E2757" s="3" t="s">
        <v>37886</v>
      </c>
      <c r="F2757" s="3"/>
      <c r="G2757" s="3"/>
      <c r="H2757" s="3"/>
      <c r="I2757" s="3"/>
      <c r="J2757" s="3"/>
      <c r="K2757" s="3"/>
      <c r="L2757" s="3"/>
      <c r="M2757" s="3"/>
      <c r="N2757" s="3"/>
      <c r="O2757" s="3"/>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row>
    <row r="2758" spans="1:77" ht="18">
      <c r="A2758" s="3" t="s">
        <v>2193</v>
      </c>
      <c r="B2758" s="3" t="s">
        <v>30270</v>
      </c>
      <c r="C2758" s="3" t="s">
        <v>32823</v>
      </c>
      <c r="D2758" s="3" t="s">
        <v>28963</v>
      </c>
      <c r="E2758" s="3" t="s">
        <v>32824</v>
      </c>
      <c r="F2758" s="3"/>
      <c r="G2758" s="3"/>
      <c r="H2758" s="3"/>
      <c r="I2758" s="3"/>
      <c r="J2758" s="3"/>
      <c r="K2758" s="3"/>
      <c r="L2758" s="3"/>
      <c r="M2758" s="3"/>
      <c r="N2758" s="3"/>
      <c r="O2758" s="3"/>
      <c r="P2758" s="3"/>
      <c r="Q2758" s="3"/>
      <c r="R2758" s="3"/>
      <c r="S2758" s="3"/>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row>
    <row r="2759" spans="1:77" ht="18">
      <c r="A2759" s="3" t="s">
        <v>5159</v>
      </c>
      <c r="B2759" s="3" t="s">
        <v>23435</v>
      </c>
      <c r="C2759" s="3" t="s">
        <v>23591</v>
      </c>
      <c r="D2759" s="3"/>
      <c r="E2759" s="3" t="s">
        <v>23592</v>
      </c>
      <c r="F2759" s="3"/>
      <c r="G2759" s="3"/>
      <c r="H2759" s="3"/>
      <c r="I2759" s="3"/>
      <c r="J2759" s="3"/>
      <c r="K2759" s="3"/>
      <c r="L2759" s="3"/>
      <c r="M2759" s="3"/>
      <c r="N2759" s="3"/>
      <c r="O2759" s="3"/>
      <c r="P2759" s="3"/>
      <c r="Q2759" s="3"/>
      <c r="R2759" s="3"/>
      <c r="S2759" s="3"/>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row>
    <row r="2760" spans="1:77" ht="18">
      <c r="A2760" s="3" t="s">
        <v>6676</v>
      </c>
      <c r="B2760" s="3" t="s">
        <v>23435</v>
      </c>
      <c r="C2760" s="3" t="s">
        <v>24778</v>
      </c>
      <c r="D2760" s="3"/>
      <c r="E2760" s="3" t="s">
        <v>24779</v>
      </c>
      <c r="F2760" s="3"/>
      <c r="G2760" s="3"/>
      <c r="H2760" s="3"/>
      <c r="I2760" s="3"/>
      <c r="J2760" s="3"/>
      <c r="K2760" s="3"/>
      <c r="L2760" s="3"/>
      <c r="M2760" s="3"/>
      <c r="N2760" s="3"/>
      <c r="O2760" s="3"/>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row>
    <row r="2761" spans="1:77" ht="18">
      <c r="A2761" s="3" t="s">
        <v>13117</v>
      </c>
      <c r="B2761" s="3" t="s">
        <v>30405</v>
      </c>
      <c r="C2761" s="3" t="s">
        <v>24778</v>
      </c>
      <c r="D2761" s="3" t="s">
        <v>11316</v>
      </c>
      <c r="E2761" s="3" t="s">
        <v>25964</v>
      </c>
      <c r="F2761" s="3" t="s">
        <v>30423</v>
      </c>
      <c r="G2761" s="3"/>
      <c r="H2761" s="3"/>
      <c r="I2761" s="3"/>
      <c r="J2761" s="3"/>
      <c r="K2761" s="3"/>
      <c r="L2761" s="3"/>
      <c r="M2761" s="3"/>
      <c r="N2761" s="3"/>
      <c r="O2761" s="3"/>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row>
    <row r="2762" spans="1:77" ht="18">
      <c r="A2762" s="3" t="s">
        <v>13136</v>
      </c>
      <c r="B2762" s="3" t="s">
        <v>30425</v>
      </c>
      <c r="C2762" s="3" t="s">
        <v>24778</v>
      </c>
      <c r="D2762" s="3" t="s">
        <v>3093</v>
      </c>
      <c r="E2762" s="3" t="s">
        <v>30426</v>
      </c>
      <c r="F2762" s="3" t="s">
        <v>30427</v>
      </c>
      <c r="G2762" s="3"/>
      <c r="H2762" s="3"/>
      <c r="I2762" s="3"/>
      <c r="J2762" s="3"/>
      <c r="K2762" s="3"/>
      <c r="L2762" s="3"/>
      <c r="M2762" s="3"/>
      <c r="N2762" s="3"/>
      <c r="O2762" s="3"/>
      <c r="P2762" s="3"/>
      <c r="Q2762" s="3"/>
      <c r="R2762" s="3"/>
      <c r="S2762" s="3"/>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row>
    <row r="2763" spans="1:77" ht="18">
      <c r="A2763" s="3" t="s">
        <v>13951</v>
      </c>
      <c r="B2763" s="3" t="s">
        <v>30564</v>
      </c>
      <c r="C2763" s="3" t="s">
        <v>24778</v>
      </c>
      <c r="D2763" s="3"/>
      <c r="E2763" s="3" t="s">
        <v>30813</v>
      </c>
      <c r="F2763" s="3"/>
      <c r="G2763" s="3"/>
      <c r="H2763" s="3"/>
      <c r="I2763" s="3"/>
      <c r="J2763" s="3"/>
      <c r="K2763" s="3"/>
      <c r="L2763" s="3"/>
      <c r="M2763" s="3"/>
      <c r="N2763" s="3"/>
      <c r="O2763" s="3"/>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row>
    <row r="2764" spans="1:77" ht="18">
      <c r="A2764" s="3" t="s">
        <v>15927</v>
      </c>
      <c r="B2764" s="3" t="s">
        <v>32007</v>
      </c>
      <c r="C2764" s="3" t="s">
        <v>24778</v>
      </c>
      <c r="D2764" s="3" t="s">
        <v>6301</v>
      </c>
      <c r="E2764" s="3" t="s">
        <v>32075</v>
      </c>
      <c r="F2764" s="3"/>
      <c r="G2764" s="3"/>
      <c r="H2764" s="3"/>
      <c r="I2764" s="3"/>
      <c r="J2764" s="3"/>
      <c r="K2764" s="3"/>
      <c r="L2764" s="3"/>
      <c r="M2764" s="3"/>
      <c r="N2764" s="3"/>
      <c r="O2764" s="3"/>
      <c r="P2764" s="3"/>
      <c r="Q2764" s="3"/>
      <c r="R2764" s="3"/>
      <c r="S2764" s="3"/>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row>
    <row r="2765" spans="1:77" ht="18">
      <c r="A2765" s="3" t="s">
        <v>7687</v>
      </c>
      <c r="B2765" s="3" t="s">
        <v>25216</v>
      </c>
      <c r="C2765" s="3" t="s">
        <v>25584</v>
      </c>
      <c r="D2765" s="3"/>
      <c r="E2765" s="3" t="s">
        <v>25585</v>
      </c>
      <c r="F2765" s="3"/>
      <c r="G2765" s="3"/>
      <c r="H2765" s="3"/>
      <c r="I2765" s="3"/>
      <c r="J2765" s="3"/>
      <c r="K2765" s="3"/>
      <c r="L2765" s="3"/>
      <c r="M2765" s="3"/>
      <c r="N2765" s="3"/>
      <c r="O2765" s="3"/>
      <c r="P2765" s="3"/>
      <c r="Q2765" s="3"/>
      <c r="R2765" s="3"/>
      <c r="S2765" s="3"/>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row>
    <row r="2766" spans="1:77" ht="18">
      <c r="A2766" s="3" t="s">
        <v>18316</v>
      </c>
      <c r="B2766" s="3" t="s">
        <v>35343</v>
      </c>
      <c r="C2766" s="3" t="s">
        <v>25584</v>
      </c>
      <c r="D2766" s="3" t="s">
        <v>270</v>
      </c>
      <c r="E2766" s="3" t="s">
        <v>35709</v>
      </c>
      <c r="F2766" s="3" t="s">
        <v>35710</v>
      </c>
      <c r="G2766" s="3" t="s">
        <v>507</v>
      </c>
      <c r="H2766" s="3" t="s">
        <v>10422</v>
      </c>
      <c r="I2766" s="3" t="s">
        <v>10423</v>
      </c>
      <c r="J2766" s="3" t="s">
        <v>35711</v>
      </c>
      <c r="K2766" s="3" t="s">
        <v>35712</v>
      </c>
      <c r="L2766" s="3" t="s">
        <v>35713</v>
      </c>
      <c r="M2766" s="3" t="s">
        <v>35714</v>
      </c>
      <c r="N2766" s="3"/>
      <c r="O2766" s="3"/>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row>
    <row r="2767" spans="1:77" ht="18">
      <c r="A2767" s="3" t="s">
        <v>38776</v>
      </c>
      <c r="B2767" s="3" t="s">
        <v>37993</v>
      </c>
      <c r="C2767" s="3" t="s">
        <v>25584</v>
      </c>
      <c r="D2767" s="3" t="s">
        <v>270</v>
      </c>
      <c r="E2767" s="3" t="s">
        <v>38777</v>
      </c>
      <c r="F2767" s="3" t="s">
        <v>38778</v>
      </c>
      <c r="G2767" s="3"/>
      <c r="H2767" s="3"/>
      <c r="I2767" s="3"/>
      <c r="J2767" s="3"/>
      <c r="K2767" s="3"/>
      <c r="L2767" s="3"/>
      <c r="M2767" s="3"/>
      <c r="N2767" s="3"/>
      <c r="O2767" s="3"/>
      <c r="P2767" s="3"/>
      <c r="Q2767" s="3"/>
      <c r="R2767" s="3"/>
      <c r="S2767" s="3"/>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row>
    <row r="2768" spans="1:77" ht="18">
      <c r="A2768" s="3" t="s">
        <v>17231</v>
      </c>
      <c r="B2768" s="3" t="s">
        <v>33319</v>
      </c>
      <c r="C2768" s="3" t="s">
        <v>33320</v>
      </c>
      <c r="D2768" s="3" t="s">
        <v>33321</v>
      </c>
      <c r="E2768" s="3" t="s">
        <v>33322</v>
      </c>
      <c r="F2768" s="3"/>
      <c r="G2768" s="3"/>
      <c r="H2768" s="3"/>
      <c r="I2768" s="3"/>
      <c r="J2768" s="3"/>
      <c r="K2768" s="3"/>
      <c r="L2768" s="3"/>
      <c r="M2768" s="3"/>
      <c r="N2768" s="3"/>
      <c r="O2768" s="3"/>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row>
    <row r="2769" spans="1:77" ht="18">
      <c r="A2769" s="3" t="s">
        <v>24767</v>
      </c>
      <c r="B2769" s="3" t="s">
        <v>23435</v>
      </c>
      <c r="C2769" s="3" t="s">
        <v>24768</v>
      </c>
      <c r="D2769" s="3"/>
      <c r="E2769" s="3" t="s">
        <v>24769</v>
      </c>
      <c r="F2769" s="3"/>
      <c r="G2769" s="3"/>
      <c r="H2769" s="3"/>
      <c r="I2769" s="3"/>
      <c r="J2769" s="3"/>
      <c r="K2769" s="3"/>
      <c r="L2769" s="3"/>
      <c r="M2769" s="3"/>
      <c r="N2769" s="3"/>
      <c r="O2769" s="3"/>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row>
    <row r="2770" spans="1:77" ht="18">
      <c r="A2770" s="3" t="s">
        <v>16620</v>
      </c>
      <c r="B2770" s="3" t="s">
        <v>32339</v>
      </c>
      <c r="C2770" s="3" t="s">
        <v>24768</v>
      </c>
      <c r="D2770" s="3" t="s">
        <v>219</v>
      </c>
      <c r="E2770" s="3" t="s">
        <v>32547</v>
      </c>
      <c r="F2770" s="3" t="s">
        <v>32548</v>
      </c>
      <c r="G2770" s="3"/>
      <c r="H2770" s="3"/>
      <c r="I2770" s="3"/>
      <c r="J2770" s="3"/>
      <c r="K2770" s="3"/>
      <c r="L2770" s="3"/>
      <c r="M2770" s="3"/>
      <c r="N2770" s="3"/>
      <c r="O2770" s="3"/>
      <c r="P2770" s="3"/>
      <c r="Q2770" s="3"/>
      <c r="R2770" s="3"/>
      <c r="S2770" s="3"/>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row>
    <row r="2771" spans="1:77" ht="18">
      <c r="A2771" s="3" t="s">
        <v>6670</v>
      </c>
      <c r="B2771" s="3" t="s">
        <v>23435</v>
      </c>
      <c r="C2771" s="3" t="s">
        <v>24765</v>
      </c>
      <c r="D2771" s="3"/>
      <c r="E2771" s="3" t="s">
        <v>24766</v>
      </c>
      <c r="F2771" s="3"/>
      <c r="G2771" s="3"/>
      <c r="H2771" s="3"/>
      <c r="I2771" s="3"/>
      <c r="J2771" s="3"/>
      <c r="K2771" s="3"/>
      <c r="L2771" s="3"/>
      <c r="M2771" s="3"/>
      <c r="N2771" s="3"/>
      <c r="O2771" s="3"/>
      <c r="P2771" s="3"/>
      <c r="Q2771" s="3"/>
      <c r="R2771" s="3"/>
      <c r="S2771" s="3"/>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row>
    <row r="2772" spans="1:77" ht="18">
      <c r="A2772" s="3" t="s">
        <v>2527</v>
      </c>
      <c r="B2772" s="3" t="s">
        <v>34858</v>
      </c>
      <c r="C2772" s="3" t="s">
        <v>24765</v>
      </c>
      <c r="D2772" s="3" t="s">
        <v>60</v>
      </c>
      <c r="E2772" s="3" t="s">
        <v>39</v>
      </c>
      <c r="F2772" s="3" t="s">
        <v>34967</v>
      </c>
      <c r="G2772" s="3"/>
      <c r="H2772" s="3"/>
      <c r="I2772" s="3"/>
      <c r="J2772" s="3"/>
      <c r="K2772" s="3"/>
      <c r="L2772" s="3"/>
      <c r="M2772" s="3"/>
      <c r="N2772" s="3"/>
      <c r="O2772" s="3"/>
      <c r="P2772" s="3"/>
      <c r="Q2772" s="3"/>
      <c r="R2772" s="3"/>
      <c r="S2772" s="3"/>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row>
    <row r="2773" spans="1:77" ht="18">
      <c r="A2773" s="3" t="s">
        <v>37703</v>
      </c>
      <c r="B2773" s="3" t="s">
        <v>36454</v>
      </c>
      <c r="C2773" s="3" t="s">
        <v>24765</v>
      </c>
      <c r="D2773" s="3"/>
      <c r="E2773" s="3" t="s">
        <v>3474</v>
      </c>
      <c r="F2773" s="3"/>
      <c r="G2773" s="3"/>
      <c r="H2773" s="3"/>
      <c r="I2773" s="3"/>
      <c r="J2773" s="3"/>
      <c r="K2773" s="3"/>
      <c r="L2773" s="3"/>
      <c r="M2773" s="3"/>
      <c r="N2773" s="3"/>
      <c r="O2773" s="3"/>
      <c r="P2773" s="3"/>
      <c r="Q2773" s="3"/>
      <c r="R2773" s="3"/>
      <c r="S2773" s="3"/>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row>
    <row r="2774" spans="1:77" ht="18">
      <c r="A2774" s="3" t="s">
        <v>24771</v>
      </c>
      <c r="B2774" s="3" t="s">
        <v>23435</v>
      </c>
      <c r="C2774" s="3" t="s">
        <v>24772</v>
      </c>
      <c r="D2774" s="3"/>
      <c r="E2774" s="3" t="s">
        <v>24455</v>
      </c>
      <c r="F2774" s="3"/>
      <c r="G2774" s="3"/>
      <c r="H2774" s="3"/>
      <c r="I2774" s="3"/>
      <c r="J2774" s="3"/>
      <c r="K2774" s="3"/>
      <c r="L2774" s="3"/>
      <c r="M2774" s="3"/>
      <c r="N2774" s="3"/>
      <c r="O2774" s="3"/>
      <c r="P2774" s="3"/>
      <c r="Q2774" s="3"/>
      <c r="R2774" s="3"/>
      <c r="S2774" s="3"/>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row>
    <row r="2775" spans="1:77" ht="18">
      <c r="A2775" s="3" t="s">
        <v>6672</v>
      </c>
      <c r="B2775" s="3" t="s">
        <v>23435</v>
      </c>
      <c r="C2775" s="3" t="s">
        <v>24770</v>
      </c>
      <c r="D2775" s="3"/>
      <c r="E2775" s="3" t="s">
        <v>24204</v>
      </c>
      <c r="F2775" s="3"/>
      <c r="G2775" s="3"/>
      <c r="H2775" s="3"/>
      <c r="I2775" s="3"/>
      <c r="J2775" s="3"/>
      <c r="K2775" s="3"/>
      <c r="L2775" s="3"/>
      <c r="M2775" s="3"/>
      <c r="N2775" s="3"/>
      <c r="O2775" s="3"/>
      <c r="P2775" s="3"/>
      <c r="Q2775" s="3"/>
      <c r="R2775" s="3"/>
      <c r="S2775" s="3"/>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row>
    <row r="2776" spans="1:77" ht="18">
      <c r="A2776" s="3" t="s">
        <v>18517</v>
      </c>
      <c r="B2776" s="3" t="s">
        <v>35768</v>
      </c>
      <c r="C2776" s="3" t="s">
        <v>24770</v>
      </c>
      <c r="D2776" s="3"/>
      <c r="E2776" s="3" t="s">
        <v>35772</v>
      </c>
      <c r="F2776" s="3"/>
      <c r="G2776" s="3"/>
      <c r="H2776" s="3"/>
      <c r="I2776" s="3"/>
      <c r="J2776" s="3"/>
      <c r="K2776" s="3"/>
      <c r="L2776" s="3"/>
      <c r="M2776" s="3"/>
      <c r="N2776" s="3"/>
      <c r="O2776" s="3"/>
      <c r="P2776" s="3"/>
      <c r="Q2776" s="3"/>
      <c r="R2776" s="3"/>
      <c r="S2776" s="3"/>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row>
    <row r="2777" spans="1:77" ht="18">
      <c r="A2777" s="3" t="s">
        <v>33914</v>
      </c>
      <c r="B2777" s="3" t="s">
        <v>33814</v>
      </c>
      <c r="C2777" s="3" t="s">
        <v>33915</v>
      </c>
      <c r="D2777" s="3"/>
      <c r="E2777" s="3" t="s">
        <v>33916</v>
      </c>
      <c r="F2777" s="3"/>
      <c r="G2777" s="3"/>
      <c r="H2777" s="3"/>
      <c r="I2777" s="3"/>
      <c r="J2777" s="3"/>
      <c r="K2777" s="3"/>
      <c r="L2777" s="3"/>
      <c r="M2777" s="3"/>
      <c r="N2777" s="3"/>
      <c r="O2777" s="3"/>
      <c r="P2777" s="3"/>
      <c r="Q2777" s="3"/>
      <c r="R2777" s="3"/>
      <c r="S2777" s="3"/>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row>
    <row r="2778" spans="1:77" ht="18">
      <c r="A2778" s="3" t="s">
        <v>24760</v>
      </c>
      <c r="B2778" s="3" t="s">
        <v>23435</v>
      </c>
      <c r="C2778" s="3" t="s">
        <v>24761</v>
      </c>
      <c r="D2778" s="3"/>
      <c r="E2778" s="3" t="s">
        <v>24762</v>
      </c>
      <c r="F2778" s="3"/>
      <c r="G2778" s="3"/>
      <c r="H2778" s="3"/>
      <c r="I2778" s="3"/>
      <c r="J2778" s="3"/>
      <c r="K2778" s="3"/>
      <c r="L2778" s="3"/>
      <c r="M2778" s="3"/>
      <c r="N2778" s="3"/>
      <c r="O2778" s="3"/>
      <c r="P2778" s="3"/>
      <c r="Q2778" s="3"/>
      <c r="R2778" s="3"/>
      <c r="S2778" s="3"/>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row>
    <row r="2779" spans="1:77" ht="18">
      <c r="A2779" s="3" t="s">
        <v>9222</v>
      </c>
      <c r="B2779" s="3" t="s">
        <v>26505</v>
      </c>
      <c r="C2779" s="3" t="s">
        <v>24761</v>
      </c>
      <c r="D2779" s="3"/>
      <c r="E2779" s="3" t="s">
        <v>27004</v>
      </c>
      <c r="F2779" s="3"/>
      <c r="G2779" s="3"/>
      <c r="H2779" s="3"/>
      <c r="I2779" s="3"/>
      <c r="J2779" s="3"/>
      <c r="K2779" s="3"/>
      <c r="L2779" s="3"/>
      <c r="M2779" s="3"/>
      <c r="N2779" s="3"/>
      <c r="O2779" s="3"/>
      <c r="P2779" s="3"/>
      <c r="Q2779" s="3"/>
      <c r="R2779" s="3"/>
      <c r="S2779" s="3"/>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row>
    <row r="2780" spans="1:77" ht="18">
      <c r="A2780" s="3" t="s">
        <v>9271</v>
      </c>
      <c r="B2780" s="3" t="s">
        <v>26505</v>
      </c>
      <c r="C2780" s="3" t="s">
        <v>24761</v>
      </c>
      <c r="D2780" s="3"/>
      <c r="E2780" s="3" t="s">
        <v>27036</v>
      </c>
      <c r="F2780" s="3"/>
      <c r="G2780" s="3"/>
      <c r="H2780" s="3"/>
      <c r="I2780" s="3"/>
      <c r="J2780" s="3"/>
      <c r="K2780" s="3"/>
      <c r="L2780" s="3"/>
      <c r="M2780" s="3"/>
      <c r="N2780" s="3"/>
      <c r="O2780" s="3"/>
      <c r="P2780" s="3"/>
      <c r="Q2780" s="3"/>
      <c r="R2780" s="3"/>
      <c r="S2780" s="3"/>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row>
    <row r="2781" spans="1:77" ht="18">
      <c r="A2781" s="3" t="s">
        <v>9319</v>
      </c>
      <c r="B2781" s="3" t="s">
        <v>26505</v>
      </c>
      <c r="C2781" s="3" t="s">
        <v>24761</v>
      </c>
      <c r="D2781" s="3"/>
      <c r="E2781" s="3" t="s">
        <v>27085</v>
      </c>
      <c r="F2781" s="3"/>
      <c r="G2781" s="3"/>
      <c r="H2781" s="3"/>
      <c r="I2781" s="3"/>
      <c r="J2781" s="3"/>
      <c r="K2781" s="3"/>
      <c r="L2781" s="3"/>
      <c r="M2781" s="3"/>
      <c r="N2781" s="3"/>
      <c r="O2781" s="3"/>
      <c r="P2781" s="3"/>
      <c r="Q2781" s="3"/>
      <c r="R2781" s="3"/>
      <c r="S2781" s="3"/>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row>
    <row r="2782" spans="1:77" ht="18">
      <c r="A2782" s="3" t="s">
        <v>30838</v>
      </c>
      <c r="B2782" s="3" t="s">
        <v>30564</v>
      </c>
      <c r="C2782" s="3" t="s">
        <v>24761</v>
      </c>
      <c r="D2782" s="3"/>
      <c r="E2782" s="3" t="s">
        <v>30839</v>
      </c>
      <c r="F2782" s="3"/>
      <c r="G2782" s="3"/>
      <c r="H2782" s="3"/>
      <c r="I2782" s="3"/>
      <c r="J2782" s="3"/>
      <c r="K2782" s="3"/>
      <c r="L2782" s="3"/>
      <c r="M2782" s="3"/>
      <c r="N2782" s="3"/>
      <c r="O2782" s="3"/>
      <c r="P2782" s="3"/>
      <c r="Q2782" s="3"/>
      <c r="R2782" s="3"/>
      <c r="S2782" s="3"/>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row>
    <row r="2783" spans="1:77" ht="18">
      <c r="A2783" s="3" t="s">
        <v>6668</v>
      </c>
      <c r="B2783" s="3" t="s">
        <v>23435</v>
      </c>
      <c r="C2783" s="3" t="s">
        <v>24763</v>
      </c>
      <c r="D2783" s="3"/>
      <c r="E2783" s="3" t="s">
        <v>24764</v>
      </c>
      <c r="F2783" s="3"/>
      <c r="G2783" s="3"/>
      <c r="H2783" s="3"/>
      <c r="I2783" s="3"/>
      <c r="J2783" s="3"/>
      <c r="K2783" s="3"/>
      <c r="L2783" s="3"/>
      <c r="M2783" s="3"/>
      <c r="N2783" s="3"/>
      <c r="O2783" s="3"/>
      <c r="P2783" s="3"/>
      <c r="Q2783" s="3"/>
      <c r="R2783" s="3"/>
      <c r="S2783" s="3"/>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row>
    <row r="2784" spans="1:77" ht="18">
      <c r="A2784" s="3" t="s">
        <v>6666</v>
      </c>
      <c r="B2784" s="3" t="s">
        <v>23435</v>
      </c>
      <c r="C2784" s="3" t="s">
        <v>24758</v>
      </c>
      <c r="D2784" s="3"/>
      <c r="E2784" s="3" t="s">
        <v>24759</v>
      </c>
      <c r="F2784" s="3"/>
      <c r="G2784" s="3"/>
      <c r="H2784" s="3"/>
      <c r="I2784" s="3"/>
      <c r="J2784" s="3"/>
      <c r="K2784" s="3"/>
      <c r="L2784" s="3"/>
      <c r="M2784" s="3"/>
      <c r="N2784" s="3"/>
      <c r="O2784" s="3"/>
      <c r="P2784" s="3"/>
      <c r="Q2784" s="3"/>
      <c r="R2784" s="3"/>
      <c r="S2784" s="3"/>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row>
    <row r="2785" spans="1:77" ht="18">
      <c r="A2785" s="3" t="s">
        <v>30195</v>
      </c>
      <c r="B2785" s="3" t="s">
        <v>30145</v>
      </c>
      <c r="C2785" s="3" t="s">
        <v>24758</v>
      </c>
      <c r="D2785" s="3"/>
      <c r="E2785" s="3" t="s">
        <v>30196</v>
      </c>
      <c r="F2785" s="3"/>
      <c r="G2785" s="3"/>
      <c r="H2785" s="3"/>
      <c r="I2785" s="3"/>
      <c r="J2785" s="3"/>
      <c r="K2785" s="3"/>
      <c r="L2785" s="3"/>
      <c r="M2785" s="3"/>
      <c r="N2785" s="3"/>
      <c r="O2785" s="3"/>
      <c r="P2785" s="3"/>
      <c r="Q2785" s="3"/>
      <c r="R2785" s="3"/>
      <c r="S2785" s="3"/>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row>
    <row r="2786" spans="1:77" ht="18">
      <c r="A2786" s="3" t="s">
        <v>33826</v>
      </c>
      <c r="B2786" s="3" t="s">
        <v>33814</v>
      </c>
      <c r="C2786" s="3" t="s">
        <v>33827</v>
      </c>
      <c r="D2786" s="3"/>
      <c r="E2786" s="3" t="s">
        <v>33828</v>
      </c>
      <c r="F2786" s="3"/>
      <c r="G2786" s="3"/>
      <c r="H2786" s="3"/>
      <c r="I2786" s="3"/>
      <c r="J2786" s="3"/>
      <c r="K2786" s="3"/>
      <c r="L2786" s="3"/>
      <c r="M2786" s="3"/>
      <c r="N2786" s="3"/>
      <c r="O2786" s="3"/>
      <c r="P2786" s="3"/>
      <c r="Q2786" s="3"/>
      <c r="R2786" s="3"/>
      <c r="S2786" s="3"/>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row>
    <row r="2787" spans="1:77" ht="18">
      <c r="A2787" s="3" t="s">
        <v>7513</v>
      </c>
      <c r="B2787" s="3" t="s">
        <v>25216</v>
      </c>
      <c r="C2787" s="3" t="s">
        <v>25458</v>
      </c>
      <c r="D2787" s="3"/>
      <c r="E2787" s="3" t="s">
        <v>25459</v>
      </c>
      <c r="F2787" s="3"/>
      <c r="G2787" s="3"/>
      <c r="H2787" s="3"/>
      <c r="I2787" s="3"/>
      <c r="J2787" s="3"/>
      <c r="K2787" s="3"/>
      <c r="L2787" s="3"/>
      <c r="M2787" s="3"/>
      <c r="N2787" s="3"/>
      <c r="O2787" s="3"/>
      <c r="P2787" s="3"/>
      <c r="Q2787" s="3"/>
      <c r="R2787" s="3"/>
      <c r="S2787" s="3"/>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row>
    <row r="2788" spans="1:77" ht="18">
      <c r="A2788" s="3" t="s">
        <v>28228</v>
      </c>
      <c r="B2788" s="3" t="s">
        <v>28229</v>
      </c>
      <c r="C2788" s="3" t="s">
        <v>25458</v>
      </c>
      <c r="D2788" s="3" t="s">
        <v>28230</v>
      </c>
      <c r="E2788" s="3" t="s">
        <v>28231</v>
      </c>
      <c r="F2788" s="3" t="s">
        <v>28232</v>
      </c>
      <c r="G2788" s="3"/>
      <c r="H2788" s="3"/>
      <c r="I2788" s="3"/>
      <c r="J2788" s="3"/>
      <c r="K2788" s="3"/>
      <c r="L2788" s="3"/>
      <c r="M2788" s="3"/>
      <c r="N2788" s="3"/>
      <c r="O2788" s="3"/>
      <c r="P2788" s="3"/>
      <c r="Q2788" s="3"/>
      <c r="R2788" s="3"/>
      <c r="S2788" s="3"/>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row>
    <row r="2789" spans="1:77" ht="18">
      <c r="A2789" s="3" t="s">
        <v>13751</v>
      </c>
      <c r="B2789" s="3" t="s">
        <v>30564</v>
      </c>
      <c r="C2789" s="3" t="s">
        <v>25458</v>
      </c>
      <c r="D2789" s="3"/>
      <c r="E2789" s="3" t="s">
        <v>30693</v>
      </c>
      <c r="F2789" s="3"/>
      <c r="G2789" s="3"/>
      <c r="H2789" s="3"/>
      <c r="I2789" s="3"/>
      <c r="J2789" s="3"/>
      <c r="K2789" s="3"/>
      <c r="L2789" s="3"/>
      <c r="M2789" s="3"/>
      <c r="N2789" s="3"/>
      <c r="O2789" s="3"/>
      <c r="P2789" s="3"/>
      <c r="Q2789" s="3"/>
      <c r="R2789" s="3"/>
      <c r="S2789" s="3"/>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row>
    <row r="2790" spans="1:77" ht="18">
      <c r="A2790" s="3" t="s">
        <v>18750</v>
      </c>
      <c r="B2790" s="3" t="s">
        <v>35848</v>
      </c>
      <c r="C2790" s="3" t="s">
        <v>25458</v>
      </c>
      <c r="D2790" s="3"/>
      <c r="E2790" s="3" t="s">
        <v>35915</v>
      </c>
      <c r="F2790" s="3"/>
      <c r="G2790" s="3"/>
      <c r="H2790" s="3"/>
      <c r="I2790" s="3"/>
      <c r="J2790" s="3"/>
      <c r="K2790" s="3"/>
      <c r="L2790" s="3"/>
      <c r="M2790" s="3"/>
      <c r="N2790" s="3"/>
      <c r="O2790" s="3"/>
      <c r="P2790" s="3"/>
      <c r="Q2790" s="3"/>
      <c r="R2790" s="3"/>
      <c r="S2790" s="3"/>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row>
    <row r="2791" spans="1:77" ht="18">
      <c r="A2791" s="3" t="s">
        <v>19724</v>
      </c>
      <c r="B2791" s="3" t="s">
        <v>36306</v>
      </c>
      <c r="C2791" s="3" t="s">
        <v>25458</v>
      </c>
      <c r="D2791" s="3" t="s">
        <v>28230</v>
      </c>
      <c r="E2791" s="3" t="s">
        <v>36793</v>
      </c>
      <c r="F2791" s="3" t="s">
        <v>28232</v>
      </c>
      <c r="G2791" s="3"/>
      <c r="H2791" s="3"/>
      <c r="I2791" s="3"/>
      <c r="J2791" s="3"/>
      <c r="K2791" s="3"/>
      <c r="L2791" s="3"/>
      <c r="M2791" s="3"/>
      <c r="N2791" s="3"/>
      <c r="O2791" s="3"/>
      <c r="P2791" s="3"/>
      <c r="Q2791" s="3"/>
      <c r="R2791" s="3"/>
      <c r="S2791" s="3"/>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row>
    <row r="2792" spans="1:77" ht="18">
      <c r="A2792" s="3" t="s">
        <v>12680</v>
      </c>
      <c r="B2792" s="3" t="s">
        <v>30128</v>
      </c>
      <c r="C2792" s="3" t="s">
        <v>30129</v>
      </c>
      <c r="D2792" s="3" t="s">
        <v>73</v>
      </c>
      <c r="E2792" s="3" t="s">
        <v>30130</v>
      </c>
      <c r="F2792" s="3" t="s">
        <v>27363</v>
      </c>
      <c r="G2792" s="3"/>
      <c r="H2792" s="3"/>
      <c r="I2792" s="3"/>
      <c r="J2792" s="3"/>
      <c r="K2792" s="3"/>
      <c r="L2792" s="3"/>
      <c r="M2792" s="3"/>
      <c r="N2792" s="3"/>
      <c r="O2792" s="3"/>
      <c r="P2792" s="3"/>
      <c r="Q2792" s="3"/>
      <c r="R2792" s="3"/>
      <c r="S2792" s="3"/>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row>
    <row r="2793" spans="1:77" ht="18">
      <c r="A2793" s="3" t="s">
        <v>19049</v>
      </c>
      <c r="B2793" s="3" t="s">
        <v>35848</v>
      </c>
      <c r="C2793" s="3" t="s">
        <v>36165</v>
      </c>
      <c r="D2793" s="3" t="s">
        <v>26929</v>
      </c>
      <c r="E2793" s="3" t="s">
        <v>36011</v>
      </c>
      <c r="F2793" s="3" t="s">
        <v>26931</v>
      </c>
      <c r="G2793" s="3" t="s">
        <v>26932</v>
      </c>
      <c r="H2793" s="3" t="s">
        <v>26933</v>
      </c>
      <c r="I2793" s="3"/>
      <c r="J2793" s="3"/>
      <c r="K2793" s="3"/>
      <c r="L2793" s="3"/>
      <c r="M2793" s="3"/>
      <c r="N2793" s="3"/>
      <c r="O2793" s="3"/>
      <c r="P2793" s="3"/>
      <c r="Q2793" s="3"/>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row>
    <row r="2794" spans="1:77" ht="18">
      <c r="A2794" s="3" t="s">
        <v>9651</v>
      </c>
      <c r="B2794" s="3" t="s">
        <v>27282</v>
      </c>
      <c r="C2794" s="3" t="s">
        <v>27514</v>
      </c>
      <c r="D2794" s="3" t="s">
        <v>73</v>
      </c>
      <c r="E2794" s="3" t="s">
        <v>27515</v>
      </c>
      <c r="F2794" s="3"/>
      <c r="G2794" s="3"/>
      <c r="H2794" s="3"/>
      <c r="I2794" s="3"/>
      <c r="J2794" s="3"/>
      <c r="K2794" s="3"/>
      <c r="L2794" s="3"/>
      <c r="M2794" s="3"/>
      <c r="N2794" s="3"/>
      <c r="O2794" s="3"/>
      <c r="P2794" s="3"/>
      <c r="Q2794" s="3"/>
      <c r="R2794" s="3"/>
      <c r="S2794" s="3"/>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row>
    <row r="2795" spans="1:77" ht="18">
      <c r="A2795" s="3" t="s">
        <v>36778</v>
      </c>
      <c r="B2795" s="3" t="s">
        <v>36306</v>
      </c>
      <c r="C2795" s="3" t="s">
        <v>27514</v>
      </c>
      <c r="D2795" s="3"/>
      <c r="E2795" s="3" t="s">
        <v>36779</v>
      </c>
      <c r="F2795" s="3"/>
      <c r="G2795" s="3"/>
      <c r="H2795" s="3"/>
      <c r="I2795" s="3"/>
      <c r="J2795" s="3"/>
      <c r="K2795" s="3"/>
      <c r="L2795" s="3"/>
      <c r="M2795" s="3"/>
      <c r="N2795" s="3"/>
      <c r="O2795" s="3"/>
      <c r="P2795" s="3"/>
      <c r="Q2795" s="3"/>
      <c r="R2795" s="3"/>
      <c r="S2795" s="3"/>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row>
    <row r="2796" spans="1:77" ht="18">
      <c r="A2796" s="3" t="s">
        <v>6660</v>
      </c>
      <c r="B2796" s="3" t="s">
        <v>23435</v>
      </c>
      <c r="C2796" s="3" t="s">
        <v>24753</v>
      </c>
      <c r="D2796" s="3"/>
      <c r="E2796" s="3" t="s">
        <v>24754</v>
      </c>
      <c r="F2796" s="3"/>
      <c r="G2796" s="3"/>
      <c r="H2796" s="3"/>
      <c r="I2796" s="3"/>
      <c r="J2796" s="3"/>
      <c r="K2796" s="3"/>
      <c r="L2796" s="3"/>
      <c r="M2796" s="3"/>
      <c r="N2796" s="3"/>
      <c r="O2796" s="3"/>
      <c r="P2796" s="3"/>
      <c r="Q2796" s="3"/>
      <c r="R2796" s="3"/>
      <c r="S2796" s="3"/>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row>
    <row r="2797" spans="1:77" ht="18">
      <c r="A2797" s="3" t="s">
        <v>28621</v>
      </c>
      <c r="B2797" s="3" t="s">
        <v>28622</v>
      </c>
      <c r="C2797" s="3" t="s">
        <v>24753</v>
      </c>
      <c r="D2797" s="3" t="s">
        <v>25582</v>
      </c>
      <c r="E2797" s="3" t="s">
        <v>28623</v>
      </c>
      <c r="F2797" s="3" t="s">
        <v>28624</v>
      </c>
      <c r="G2797" s="3"/>
      <c r="H2797" s="3"/>
      <c r="I2797" s="3"/>
      <c r="J2797" s="3"/>
      <c r="K2797" s="3"/>
      <c r="L2797" s="3"/>
      <c r="M2797" s="3"/>
      <c r="N2797" s="3"/>
      <c r="O2797" s="3"/>
      <c r="P2797" s="3"/>
      <c r="Q2797" s="3"/>
      <c r="R2797" s="3"/>
      <c r="S2797" s="3"/>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row>
    <row r="2798" spans="1:77" ht="18">
      <c r="A2798" s="3" t="s">
        <v>16131</v>
      </c>
      <c r="B2798" s="3" t="s">
        <v>31998</v>
      </c>
      <c r="C2798" s="3" t="s">
        <v>24753</v>
      </c>
      <c r="D2798" s="3"/>
      <c r="E2798" s="3" t="s">
        <v>32213</v>
      </c>
      <c r="F2798" s="3"/>
      <c r="G2798" s="3"/>
      <c r="H2798" s="3"/>
      <c r="I2798" s="3"/>
      <c r="J2798" s="3"/>
      <c r="K2798" s="3"/>
      <c r="L2798" s="3"/>
      <c r="M2798" s="3"/>
      <c r="N2798" s="3"/>
      <c r="O2798" s="3"/>
      <c r="P2798" s="3"/>
      <c r="Q2798" s="3"/>
      <c r="R2798" s="3"/>
      <c r="S2798" s="3"/>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row>
    <row r="2799" spans="1:77" ht="18">
      <c r="A2799" s="3" t="s">
        <v>2930</v>
      </c>
      <c r="B2799" s="3" t="s">
        <v>36454</v>
      </c>
      <c r="C2799" s="3" t="s">
        <v>24753</v>
      </c>
      <c r="D2799" s="3" t="s">
        <v>30713</v>
      </c>
      <c r="E2799" s="3" t="s">
        <v>37113</v>
      </c>
      <c r="F2799" s="3"/>
      <c r="G2799" s="3"/>
      <c r="H2799" s="3"/>
      <c r="I2799" s="3"/>
      <c r="J2799" s="3"/>
      <c r="K2799" s="3"/>
      <c r="L2799" s="3"/>
      <c r="M2799" s="3"/>
      <c r="N2799" s="3"/>
      <c r="O2799" s="3"/>
      <c r="P2799" s="3"/>
      <c r="Q2799" s="3"/>
      <c r="R2799" s="3"/>
      <c r="S2799" s="3"/>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row>
    <row r="2800" spans="1:77" ht="18">
      <c r="A2800" s="3" t="s">
        <v>9689</v>
      </c>
      <c r="B2800" s="3" t="s">
        <v>27189</v>
      </c>
      <c r="C2800" s="3" t="s">
        <v>27560</v>
      </c>
      <c r="D2800" s="3" t="s">
        <v>426</v>
      </c>
      <c r="E2800" s="3" t="s">
        <v>27561</v>
      </c>
      <c r="F2800" s="3"/>
      <c r="G2800" s="3"/>
      <c r="H2800" s="3"/>
      <c r="I2800" s="3"/>
      <c r="J2800" s="3"/>
      <c r="K2800" s="3"/>
      <c r="L2800" s="3"/>
      <c r="M2800" s="3"/>
      <c r="N2800" s="3"/>
      <c r="O2800" s="3"/>
      <c r="P2800" s="3"/>
      <c r="Q2800" s="3"/>
      <c r="R2800" s="3"/>
      <c r="S2800" s="3"/>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row>
    <row r="2801" spans="1:77" ht="18">
      <c r="A2801" s="3" t="s">
        <v>18130</v>
      </c>
      <c r="B2801" s="3" t="s">
        <v>35343</v>
      </c>
      <c r="C2801" s="3" t="s">
        <v>35464</v>
      </c>
      <c r="D2801" s="3" t="s">
        <v>28230</v>
      </c>
      <c r="E2801" s="3" t="s">
        <v>28231</v>
      </c>
      <c r="F2801" s="3" t="s">
        <v>35465</v>
      </c>
      <c r="G2801" s="3"/>
      <c r="H2801" s="3"/>
      <c r="I2801" s="3"/>
      <c r="J2801" s="3"/>
      <c r="K2801" s="3"/>
      <c r="L2801" s="3"/>
      <c r="M2801" s="3"/>
      <c r="N2801" s="3"/>
      <c r="O2801" s="3"/>
      <c r="P2801" s="3"/>
      <c r="Q2801" s="3"/>
      <c r="R2801" s="3"/>
      <c r="S2801" s="3"/>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row>
    <row r="2802" spans="1:77" ht="18">
      <c r="A2802" s="3" t="s">
        <v>8395</v>
      </c>
      <c r="B2802" s="3" t="s">
        <v>26177</v>
      </c>
      <c r="C2802" s="3" t="s">
        <v>26191</v>
      </c>
      <c r="D2802" s="3" t="s">
        <v>26192</v>
      </c>
      <c r="E2802" s="3" t="s">
        <v>26193</v>
      </c>
      <c r="F2802" s="3" t="s">
        <v>26194</v>
      </c>
      <c r="G2802" s="3"/>
      <c r="H2802" s="3"/>
      <c r="I2802" s="3"/>
      <c r="J2802" s="3"/>
      <c r="K2802" s="3"/>
      <c r="L2802" s="3"/>
      <c r="M2802" s="3"/>
      <c r="N2802" s="3"/>
      <c r="O2802" s="3"/>
      <c r="P2802" s="3"/>
      <c r="Q2802" s="3"/>
      <c r="R2802" s="3"/>
      <c r="S2802" s="3"/>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row>
    <row r="2803" spans="1:77" ht="18">
      <c r="A2803" s="3" t="s">
        <v>1666</v>
      </c>
      <c r="B2803" s="3" t="s">
        <v>30270</v>
      </c>
      <c r="C2803" s="3" t="s">
        <v>30347</v>
      </c>
      <c r="D2803" s="3"/>
      <c r="E2803" s="3" t="s">
        <v>30348</v>
      </c>
      <c r="F2803" s="3" t="s">
        <v>30349</v>
      </c>
      <c r="G2803" s="3"/>
      <c r="H2803" s="3"/>
      <c r="I2803" s="3"/>
      <c r="J2803" s="3"/>
      <c r="K2803" s="3"/>
      <c r="L2803" s="3"/>
      <c r="M2803" s="3"/>
      <c r="N2803" s="3"/>
      <c r="O2803" s="3"/>
      <c r="P2803" s="3"/>
      <c r="Q2803" s="3"/>
      <c r="R2803" s="3"/>
      <c r="S2803" s="3"/>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row>
    <row r="2804" spans="1:77" ht="18">
      <c r="A2804" s="3" t="s">
        <v>33270</v>
      </c>
      <c r="B2804" s="3" t="s">
        <v>32998</v>
      </c>
      <c r="C2804" s="3" t="s">
        <v>30347</v>
      </c>
      <c r="D2804" s="3" t="s">
        <v>11316</v>
      </c>
      <c r="E2804" s="3" t="s">
        <v>33245</v>
      </c>
      <c r="F2804" s="3" t="s">
        <v>33020</v>
      </c>
      <c r="G2804" s="3"/>
      <c r="H2804" s="3"/>
      <c r="I2804" s="3"/>
      <c r="J2804" s="3"/>
      <c r="K2804" s="3"/>
      <c r="L2804" s="3"/>
      <c r="M2804" s="3"/>
      <c r="N2804" s="3"/>
      <c r="O2804" s="3"/>
      <c r="P2804" s="3"/>
      <c r="Q2804" s="3"/>
      <c r="R2804" s="3"/>
      <c r="S2804" s="3"/>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row>
    <row r="2805" spans="1:77" ht="18">
      <c r="A2805" s="3" t="s">
        <v>18060</v>
      </c>
      <c r="B2805" s="3" t="s">
        <v>35343</v>
      </c>
      <c r="C2805" s="3" t="s">
        <v>30347</v>
      </c>
      <c r="D2805" s="3" t="s">
        <v>35400</v>
      </c>
      <c r="E2805" s="3" t="s">
        <v>35401</v>
      </c>
      <c r="F2805" s="3" t="s">
        <v>35402</v>
      </c>
      <c r="G2805" s="3"/>
      <c r="H2805" s="3"/>
      <c r="I2805" s="3"/>
      <c r="J2805" s="3"/>
      <c r="K2805" s="3"/>
      <c r="L2805" s="3"/>
      <c r="M2805" s="3"/>
      <c r="N2805" s="3"/>
      <c r="O2805" s="3"/>
      <c r="P2805" s="3"/>
      <c r="Q2805" s="3"/>
      <c r="R2805" s="3"/>
      <c r="S2805" s="3"/>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row>
    <row r="2806" spans="1:77" ht="18">
      <c r="A2806" s="3" t="s">
        <v>18851</v>
      </c>
      <c r="B2806" s="3" t="s">
        <v>35848</v>
      </c>
      <c r="C2806" s="3" t="s">
        <v>30347</v>
      </c>
      <c r="D2806" s="3" t="s">
        <v>36012</v>
      </c>
      <c r="E2806" s="3" t="s">
        <v>36013</v>
      </c>
      <c r="F2806" s="3" t="s">
        <v>36014</v>
      </c>
      <c r="G2806" s="3" t="s">
        <v>35857</v>
      </c>
      <c r="H2806" s="3" t="s">
        <v>35858</v>
      </c>
      <c r="I2806" s="3"/>
      <c r="J2806" s="3"/>
      <c r="K2806" s="3"/>
      <c r="L2806" s="3"/>
      <c r="M2806" s="3"/>
      <c r="N2806" s="3"/>
      <c r="O2806" s="3"/>
      <c r="P2806" s="3"/>
      <c r="Q2806" s="3"/>
      <c r="R2806" s="3"/>
      <c r="S2806" s="3"/>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row>
    <row r="2807" spans="1:77" ht="18">
      <c r="A2807" s="3" t="s">
        <v>24755</v>
      </c>
      <c r="B2807" s="3" t="s">
        <v>23435</v>
      </c>
      <c r="C2807" s="3" t="s">
        <v>24756</v>
      </c>
      <c r="D2807" s="3"/>
      <c r="E2807" s="3" t="s">
        <v>24757</v>
      </c>
      <c r="F2807" s="3"/>
      <c r="G2807" s="3"/>
      <c r="H2807" s="3"/>
      <c r="I2807" s="3"/>
      <c r="J2807" s="3"/>
      <c r="K2807" s="3"/>
      <c r="L2807" s="3"/>
      <c r="M2807" s="3"/>
      <c r="N2807" s="3"/>
      <c r="O2807" s="3"/>
      <c r="P2807" s="3"/>
      <c r="Q2807" s="3"/>
      <c r="R2807" s="3"/>
      <c r="S2807" s="3"/>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row>
    <row r="2808" spans="1:77" ht="18">
      <c r="A2808" s="3" t="s">
        <v>36780</v>
      </c>
      <c r="B2808" s="3" t="s">
        <v>36306</v>
      </c>
      <c r="C2808" s="3" t="s">
        <v>24756</v>
      </c>
      <c r="D2808" s="3"/>
      <c r="E2808" s="3" t="s">
        <v>36781</v>
      </c>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row>
    <row r="2809" spans="1:77" ht="18">
      <c r="A2809" s="3" t="s">
        <v>39128</v>
      </c>
      <c r="B2809" s="3" t="s">
        <v>38999</v>
      </c>
      <c r="C2809" s="3" t="s">
        <v>24756</v>
      </c>
      <c r="D2809" s="3"/>
      <c r="E2809" s="3" t="s">
        <v>39129</v>
      </c>
      <c r="F2809" s="3"/>
      <c r="G2809" s="3"/>
      <c r="H2809" s="3"/>
      <c r="I2809" s="3"/>
      <c r="J2809" s="3"/>
      <c r="K2809" s="3"/>
      <c r="L2809" s="3"/>
      <c r="M2809" s="3"/>
      <c r="N2809" s="3"/>
      <c r="O2809" s="3"/>
      <c r="P2809" s="3"/>
      <c r="Q2809" s="3"/>
      <c r="R2809" s="3"/>
      <c r="S2809" s="3"/>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row>
    <row r="2810" spans="1:77" ht="18">
      <c r="A2810" s="3" t="s">
        <v>4431</v>
      </c>
      <c r="B2810" s="3" t="s">
        <v>22961</v>
      </c>
      <c r="C2810" s="3" t="s">
        <v>22962</v>
      </c>
      <c r="D2810" s="3"/>
      <c r="E2810" s="3" t="s">
        <v>22963</v>
      </c>
      <c r="F2810" s="3" t="s">
        <v>22964</v>
      </c>
      <c r="G2810" s="3"/>
      <c r="H2810" s="3"/>
      <c r="I2810" s="3"/>
      <c r="J2810" s="3"/>
      <c r="K2810" s="3"/>
      <c r="L2810" s="3"/>
      <c r="M2810" s="3"/>
      <c r="N2810" s="3"/>
      <c r="O2810" s="3"/>
      <c r="P2810" s="3"/>
      <c r="Q2810" s="3"/>
      <c r="R2810" s="3"/>
      <c r="S2810" s="3"/>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row>
    <row r="2811" spans="1:77" ht="18">
      <c r="A2811" s="3" t="s">
        <v>10287</v>
      </c>
      <c r="B2811" s="3" t="s">
        <v>28092</v>
      </c>
      <c r="C2811" s="3" t="s">
        <v>28360</v>
      </c>
      <c r="D2811" s="3" t="s">
        <v>319</v>
      </c>
      <c r="E2811" s="3" t="s">
        <v>28361</v>
      </c>
      <c r="F2811" s="3"/>
      <c r="G2811" s="3"/>
      <c r="H2811" s="3"/>
      <c r="I2811" s="3"/>
      <c r="J2811" s="3"/>
      <c r="K2811" s="3"/>
      <c r="L2811" s="3"/>
      <c r="M2811" s="3"/>
      <c r="N2811" s="3"/>
      <c r="O2811" s="3"/>
      <c r="P2811" s="3"/>
      <c r="Q2811" s="3"/>
      <c r="R2811" s="3"/>
      <c r="S2811" s="3"/>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row>
    <row r="2812" spans="1:77" ht="18">
      <c r="A2812" s="3" t="s">
        <v>6654</v>
      </c>
      <c r="B2812" s="3" t="s">
        <v>23435</v>
      </c>
      <c r="C2812" s="3" t="s">
        <v>24751</v>
      </c>
      <c r="D2812" s="3"/>
      <c r="E2812" s="3" t="s">
        <v>24752</v>
      </c>
      <c r="F2812" s="3"/>
      <c r="G2812" s="3"/>
      <c r="H2812" s="3"/>
      <c r="I2812" s="3"/>
      <c r="J2812" s="3"/>
      <c r="K2812" s="3"/>
      <c r="L2812" s="3"/>
      <c r="M2812" s="3"/>
      <c r="N2812" s="3"/>
      <c r="O2812" s="3"/>
      <c r="P2812" s="3"/>
      <c r="Q2812" s="3"/>
      <c r="R2812" s="3"/>
      <c r="S2812" s="3"/>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row>
    <row r="2813" spans="1:77" ht="18">
      <c r="A2813" s="3" t="s">
        <v>7263</v>
      </c>
      <c r="B2813" s="3" t="s">
        <v>25216</v>
      </c>
      <c r="C2813" s="3" t="s">
        <v>25254</v>
      </c>
      <c r="D2813" s="3"/>
      <c r="E2813" s="3" t="s">
        <v>25255</v>
      </c>
      <c r="F2813" s="3"/>
      <c r="G2813" s="3"/>
      <c r="H2813" s="3"/>
      <c r="I2813" s="3"/>
      <c r="J2813" s="3"/>
      <c r="K2813" s="3"/>
      <c r="L2813" s="3"/>
      <c r="M2813" s="3"/>
      <c r="N2813" s="3"/>
      <c r="O2813" s="3"/>
      <c r="P2813" s="3"/>
      <c r="Q2813" s="3"/>
      <c r="R2813" s="3"/>
      <c r="S2813" s="3"/>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row>
    <row r="2814" spans="1:77" ht="18">
      <c r="A2814" s="3" t="s">
        <v>11273</v>
      </c>
      <c r="B2814" s="3" t="s">
        <v>28690</v>
      </c>
      <c r="C2814" s="3" t="s">
        <v>29203</v>
      </c>
      <c r="D2814" s="3" t="s">
        <v>25582</v>
      </c>
      <c r="E2814" s="3" t="s">
        <v>1461</v>
      </c>
      <c r="F2814" s="3"/>
      <c r="G2814" s="3"/>
      <c r="H2814" s="3"/>
      <c r="I2814" s="3"/>
      <c r="J2814" s="3"/>
      <c r="K2814" s="3"/>
      <c r="L2814" s="3"/>
      <c r="M2814" s="3"/>
      <c r="N2814" s="3"/>
      <c r="O2814" s="3"/>
      <c r="P2814" s="3"/>
      <c r="Q2814" s="3"/>
      <c r="R2814" s="3"/>
      <c r="S2814" s="3"/>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row>
    <row r="2815" spans="1:77" ht="18">
      <c r="A2815" s="3" t="s">
        <v>1961</v>
      </c>
      <c r="B2815" s="3" t="s">
        <v>30270</v>
      </c>
      <c r="C2815" s="3" t="s">
        <v>29203</v>
      </c>
      <c r="D2815" s="3" t="s">
        <v>31658</v>
      </c>
      <c r="E2815" s="3" t="s">
        <v>31659</v>
      </c>
      <c r="F2815" s="3" t="s">
        <v>31660</v>
      </c>
      <c r="G2815" s="3"/>
      <c r="H2815" s="3"/>
      <c r="I2815" s="3"/>
      <c r="J2815" s="3"/>
      <c r="K2815" s="3"/>
      <c r="L2815" s="3"/>
      <c r="M2815" s="3"/>
      <c r="N2815" s="3"/>
      <c r="O2815" s="3"/>
      <c r="P2815" s="3"/>
      <c r="Q2815" s="3"/>
      <c r="R2815" s="3"/>
      <c r="S2815" s="3"/>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row>
    <row r="2816" spans="1:77" ht="18">
      <c r="A2816" s="3" t="s">
        <v>16067</v>
      </c>
      <c r="B2816" s="3" t="s">
        <v>31998</v>
      </c>
      <c r="C2816" s="3" t="s">
        <v>29203</v>
      </c>
      <c r="D2816" s="3"/>
      <c r="E2816" s="3" t="s">
        <v>32167</v>
      </c>
      <c r="F2816" s="3"/>
      <c r="G2816" s="3"/>
      <c r="H2816" s="3"/>
      <c r="I2816" s="3"/>
      <c r="J2816" s="3"/>
      <c r="K2816" s="3"/>
      <c r="L2816" s="3"/>
      <c r="M2816" s="3"/>
      <c r="N2816" s="3"/>
      <c r="O2816" s="3"/>
      <c r="P2816" s="3"/>
      <c r="Q2816" s="3"/>
      <c r="R2816" s="3"/>
      <c r="S2816" s="3"/>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row>
    <row r="2817" spans="1:77" ht="18">
      <c r="A2817" s="3" t="s">
        <v>27173</v>
      </c>
      <c r="B2817" s="3" t="s">
        <v>27174</v>
      </c>
      <c r="C2817" s="3" t="s">
        <v>27175</v>
      </c>
      <c r="D2817" s="3" t="s">
        <v>27176</v>
      </c>
      <c r="E2817" s="3" t="s">
        <v>27177</v>
      </c>
      <c r="F2817" s="3" t="s">
        <v>27178</v>
      </c>
      <c r="G2817" s="3"/>
      <c r="H2817" s="3"/>
      <c r="I2817" s="3"/>
      <c r="J2817" s="3"/>
      <c r="K2817" s="3"/>
      <c r="L2817" s="3"/>
      <c r="M2817" s="3"/>
      <c r="N2817" s="3"/>
      <c r="O2817" s="3"/>
      <c r="P2817" s="3"/>
      <c r="Q2817" s="3"/>
      <c r="R2817" s="3"/>
      <c r="S2817" s="3"/>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row>
    <row r="2818" spans="1:77" ht="18">
      <c r="A2818" s="3" t="s">
        <v>16590</v>
      </c>
      <c r="B2818" s="3" t="s">
        <v>32339</v>
      </c>
      <c r="C2818" s="3" t="s">
        <v>32528</v>
      </c>
      <c r="D2818" s="3"/>
      <c r="E2818" s="3" t="s">
        <v>32529</v>
      </c>
      <c r="F2818" s="3"/>
      <c r="G2818" s="3"/>
      <c r="H2818" s="3"/>
      <c r="I2818" s="3"/>
      <c r="J2818" s="3"/>
      <c r="K2818" s="3"/>
      <c r="L2818" s="3"/>
      <c r="M2818" s="3"/>
      <c r="N2818" s="3"/>
      <c r="O2818" s="3"/>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row>
    <row r="2819" spans="1:77" ht="18">
      <c r="A2819" s="3" t="s">
        <v>33294</v>
      </c>
      <c r="B2819" s="3" t="s">
        <v>32998</v>
      </c>
      <c r="C2819" s="3" t="s">
        <v>32528</v>
      </c>
      <c r="D2819" s="3" t="s">
        <v>17833</v>
      </c>
      <c r="E2819" s="3" t="s">
        <v>33295</v>
      </c>
      <c r="F2819" s="3"/>
      <c r="G2819" s="3"/>
      <c r="H2819" s="3"/>
      <c r="I2819" s="3"/>
      <c r="J2819" s="3"/>
      <c r="K2819" s="3"/>
      <c r="L2819" s="3"/>
      <c r="M2819" s="3"/>
      <c r="N2819" s="3"/>
      <c r="O2819" s="3"/>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row>
    <row r="2820" spans="1:77" ht="18">
      <c r="A2820" s="3" t="s">
        <v>18707</v>
      </c>
      <c r="B2820" s="3" t="s">
        <v>35848</v>
      </c>
      <c r="C2820" s="3" t="s">
        <v>35884</v>
      </c>
      <c r="D2820" s="3"/>
      <c r="E2820" s="3" t="s">
        <v>35885</v>
      </c>
      <c r="F2820" s="3"/>
      <c r="G2820" s="3"/>
      <c r="H2820" s="3"/>
      <c r="I2820" s="3"/>
      <c r="J2820" s="3"/>
      <c r="K2820" s="3"/>
      <c r="L2820" s="3"/>
      <c r="M2820" s="3"/>
      <c r="N2820" s="3"/>
      <c r="O2820" s="3"/>
      <c r="P2820" s="3"/>
      <c r="Q2820" s="3"/>
      <c r="R2820" s="3"/>
      <c r="S2820" s="3"/>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row>
    <row r="2821" spans="1:77" ht="18">
      <c r="A2821" s="3" t="s">
        <v>6648</v>
      </c>
      <c r="B2821" s="3" t="s">
        <v>23435</v>
      </c>
      <c r="C2821" s="3" t="s">
        <v>24746</v>
      </c>
      <c r="D2821" s="3"/>
      <c r="E2821" s="3" t="s">
        <v>24747</v>
      </c>
      <c r="F2821" s="3"/>
      <c r="G2821" s="3"/>
      <c r="H2821" s="3"/>
      <c r="I2821" s="3"/>
      <c r="J2821" s="3"/>
      <c r="K2821" s="3"/>
      <c r="L2821" s="3"/>
      <c r="M2821" s="3"/>
      <c r="N2821" s="3"/>
      <c r="O2821" s="3"/>
      <c r="P2821" s="3"/>
      <c r="Q2821" s="3"/>
      <c r="R2821" s="3"/>
      <c r="S2821" s="3"/>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row>
    <row r="2822" spans="1:77" ht="18">
      <c r="A2822" s="3" t="s">
        <v>33243</v>
      </c>
      <c r="B2822" s="3" t="s">
        <v>32998</v>
      </c>
      <c r="C2822" s="3" t="s">
        <v>33244</v>
      </c>
      <c r="D2822" s="3" t="s">
        <v>11316</v>
      </c>
      <c r="E2822" s="3" t="s">
        <v>33245</v>
      </c>
      <c r="F2822" s="3" t="s">
        <v>33020</v>
      </c>
      <c r="G2822" s="3"/>
      <c r="H2822" s="3"/>
      <c r="I2822" s="3"/>
      <c r="J2822" s="3"/>
      <c r="K2822" s="3"/>
      <c r="L2822" s="3"/>
      <c r="M2822" s="3"/>
      <c r="N2822" s="3"/>
      <c r="O2822" s="3"/>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row>
    <row r="2823" spans="1:77" ht="18">
      <c r="A2823" s="3" t="s">
        <v>17212</v>
      </c>
      <c r="B2823" s="3" t="s">
        <v>33018</v>
      </c>
      <c r="C2823" s="3" t="s">
        <v>33264</v>
      </c>
      <c r="D2823" s="3"/>
      <c r="E2823" s="3" t="s">
        <v>33265</v>
      </c>
      <c r="F2823" s="3" t="s">
        <v>33266</v>
      </c>
      <c r="G2823" s="3"/>
      <c r="H2823" s="3"/>
      <c r="I2823" s="3"/>
      <c r="J2823" s="3"/>
      <c r="K2823" s="3"/>
      <c r="L2823" s="3"/>
      <c r="M2823" s="3"/>
      <c r="N2823" s="3"/>
      <c r="O2823" s="3"/>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row>
    <row r="2824" spans="1:77" ht="18">
      <c r="A2824" s="3" t="s">
        <v>6642</v>
      </c>
      <c r="B2824" s="3" t="s">
        <v>23435</v>
      </c>
      <c r="C2824" s="3" t="s">
        <v>24740</v>
      </c>
      <c r="D2824" s="3"/>
      <c r="E2824" s="3" t="s">
        <v>24741</v>
      </c>
      <c r="F2824" s="3"/>
      <c r="G2824" s="3"/>
      <c r="H2824" s="3"/>
      <c r="I2824" s="3"/>
      <c r="J2824" s="3"/>
      <c r="K2824" s="3"/>
      <c r="L2824" s="3"/>
      <c r="M2824" s="3"/>
      <c r="N2824" s="3"/>
      <c r="O2824" s="3"/>
      <c r="P2824" s="3"/>
      <c r="Q2824" s="3"/>
      <c r="R2824" s="3"/>
      <c r="S2824" s="3"/>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row>
    <row r="2825" spans="1:77" ht="18">
      <c r="A2825" s="3" t="s">
        <v>6646</v>
      </c>
      <c r="B2825" s="3" t="s">
        <v>23435</v>
      </c>
      <c r="C2825" s="3" t="s">
        <v>24744</v>
      </c>
      <c r="D2825" s="3"/>
      <c r="E2825" s="3" t="s">
        <v>24745</v>
      </c>
      <c r="F2825" s="3"/>
      <c r="G2825" s="3"/>
      <c r="H2825" s="3"/>
      <c r="I2825" s="3"/>
      <c r="J2825" s="3"/>
      <c r="K2825" s="3"/>
      <c r="L2825" s="3"/>
      <c r="M2825" s="3"/>
      <c r="N2825" s="3"/>
      <c r="O2825" s="3"/>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row>
    <row r="2826" spans="1:77" ht="18">
      <c r="A2826" s="3" t="s">
        <v>24742</v>
      </c>
      <c r="B2826" s="3" t="s">
        <v>23435</v>
      </c>
      <c r="C2826" s="3" t="s">
        <v>24743</v>
      </c>
      <c r="D2826" s="3"/>
      <c r="E2826" s="3" t="s">
        <v>24733</v>
      </c>
      <c r="F2826" s="3"/>
      <c r="G2826" s="3"/>
      <c r="H2826" s="3"/>
      <c r="I2826" s="3"/>
      <c r="J2826" s="3"/>
      <c r="K2826" s="3"/>
      <c r="L2826" s="3"/>
      <c r="M2826" s="3"/>
      <c r="N2826" s="3"/>
      <c r="O2826" s="3"/>
      <c r="P2826" s="3"/>
      <c r="Q2826" s="3"/>
      <c r="R2826" s="3"/>
      <c r="S2826" s="3"/>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row>
    <row r="2827" spans="1:77" ht="18">
      <c r="A2827" s="3" t="s">
        <v>9004</v>
      </c>
      <c r="B2827" s="3" t="s">
        <v>26505</v>
      </c>
      <c r="C2827" s="3" t="s">
        <v>26801</v>
      </c>
      <c r="D2827" s="3"/>
      <c r="E2827" s="3" t="s">
        <v>26802</v>
      </c>
      <c r="F2827" s="3"/>
      <c r="G2827" s="3"/>
      <c r="H2827" s="3"/>
      <c r="I2827" s="3"/>
      <c r="J2827" s="3"/>
      <c r="K2827" s="3"/>
      <c r="L2827" s="3"/>
      <c r="M2827" s="3"/>
      <c r="N2827" s="3"/>
      <c r="O2827" s="3"/>
      <c r="P2827" s="3"/>
      <c r="Q2827" s="3"/>
      <c r="R2827" s="3"/>
      <c r="S2827" s="3"/>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row>
    <row r="2828" spans="1:77" ht="18">
      <c r="A2828" s="3" t="s">
        <v>9151</v>
      </c>
      <c r="B2828" s="3" t="s">
        <v>26505</v>
      </c>
      <c r="C2828" s="3" t="s">
        <v>26801</v>
      </c>
      <c r="D2828" s="3"/>
      <c r="E2828" s="3" t="s">
        <v>26922</v>
      </c>
      <c r="F2828" s="3"/>
      <c r="G2828" s="3"/>
      <c r="H2828" s="3"/>
      <c r="I2828" s="3"/>
      <c r="J2828" s="3"/>
      <c r="K2828" s="3"/>
      <c r="L2828" s="3"/>
      <c r="M2828" s="3"/>
      <c r="N2828" s="3"/>
      <c r="O2828" s="3"/>
      <c r="P2828" s="3"/>
      <c r="Q2828" s="3"/>
      <c r="R2828" s="3"/>
      <c r="S2828" s="3"/>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row>
    <row r="2829" spans="1:77" ht="18">
      <c r="A2829" s="3" t="s">
        <v>13917</v>
      </c>
      <c r="B2829" s="3" t="s">
        <v>30564</v>
      </c>
      <c r="C2829" s="3" t="s">
        <v>26801</v>
      </c>
      <c r="D2829" s="3"/>
      <c r="E2829" s="3" t="s">
        <v>30798</v>
      </c>
      <c r="F2829" s="3"/>
      <c r="G2829" s="3"/>
      <c r="H2829" s="3"/>
      <c r="I2829" s="3"/>
      <c r="J2829" s="3"/>
      <c r="K2829" s="3"/>
      <c r="L2829" s="3"/>
      <c r="M2829" s="3"/>
      <c r="N2829" s="3"/>
      <c r="O2829" s="3"/>
      <c r="P2829" s="3"/>
      <c r="Q2829" s="3"/>
      <c r="R2829" s="3"/>
      <c r="S2829" s="3"/>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row>
    <row r="2830" spans="1:77" ht="18">
      <c r="A2830" s="3" t="s">
        <v>17950</v>
      </c>
      <c r="B2830" s="3" t="s">
        <v>35231</v>
      </c>
      <c r="C2830" s="3" t="s">
        <v>26801</v>
      </c>
      <c r="D2830" s="3"/>
      <c r="E2830" s="3" t="s">
        <v>35332</v>
      </c>
      <c r="F2830" s="3"/>
      <c r="G2830" s="3"/>
      <c r="H2830" s="3"/>
      <c r="I2830" s="3"/>
      <c r="J2830" s="3"/>
      <c r="K2830" s="3"/>
      <c r="L2830" s="3"/>
      <c r="M2830" s="3"/>
      <c r="N2830" s="3"/>
      <c r="O2830" s="3"/>
      <c r="P2830" s="3"/>
      <c r="Q2830" s="3"/>
      <c r="R2830" s="3"/>
      <c r="S2830" s="3"/>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row>
    <row r="2831" spans="1:77" ht="18">
      <c r="A2831" s="3" t="s">
        <v>31002</v>
      </c>
      <c r="B2831" s="3" t="s">
        <v>30903</v>
      </c>
      <c r="C2831" s="3" t="s">
        <v>31003</v>
      </c>
      <c r="D2831" s="3"/>
      <c r="E2831" s="3" t="s">
        <v>31004</v>
      </c>
      <c r="F2831" s="3"/>
      <c r="G2831" s="3"/>
      <c r="H2831" s="3"/>
      <c r="I2831" s="3"/>
      <c r="J2831" s="3"/>
      <c r="K2831" s="3"/>
      <c r="L2831" s="3"/>
      <c r="M2831" s="3"/>
      <c r="N2831" s="3"/>
      <c r="O2831" s="3"/>
      <c r="P2831" s="3"/>
      <c r="Q2831" s="3"/>
      <c r="R2831" s="3"/>
      <c r="S2831" s="3"/>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row>
    <row r="2832" spans="1:77" ht="18">
      <c r="A2832" s="3" t="s">
        <v>24731</v>
      </c>
      <c r="B2832" s="3" t="s">
        <v>23435</v>
      </c>
      <c r="C2832" s="3" t="s">
        <v>24732</v>
      </c>
      <c r="D2832" s="3"/>
      <c r="E2832" s="3" t="s">
        <v>24733</v>
      </c>
      <c r="F2832" s="3"/>
      <c r="G2832" s="3"/>
      <c r="H2832" s="3"/>
      <c r="I2832" s="3"/>
      <c r="J2832" s="3"/>
      <c r="K2832" s="3"/>
      <c r="L2832" s="3"/>
      <c r="M2832" s="3"/>
      <c r="N2832" s="3"/>
      <c r="O2832" s="3"/>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row>
    <row r="2833" spans="1:77" ht="18">
      <c r="A2833" s="3" t="s">
        <v>6638</v>
      </c>
      <c r="B2833" s="3" t="s">
        <v>23435</v>
      </c>
      <c r="C2833" s="3" t="s">
        <v>24734</v>
      </c>
      <c r="D2833" s="3"/>
      <c r="E2833" s="3" t="s">
        <v>24735</v>
      </c>
      <c r="F2833" s="3"/>
      <c r="G2833" s="3"/>
      <c r="H2833" s="3"/>
      <c r="I2833" s="3"/>
      <c r="J2833" s="3"/>
      <c r="K2833" s="3"/>
      <c r="L2833" s="3"/>
      <c r="M2833" s="3"/>
      <c r="N2833" s="3"/>
      <c r="O2833" s="3"/>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row>
    <row r="2834" spans="1:77" ht="18">
      <c r="A2834" s="3" t="s">
        <v>33555</v>
      </c>
      <c r="B2834" s="3" t="s">
        <v>33461</v>
      </c>
      <c r="C2834" s="3" t="s">
        <v>33556</v>
      </c>
      <c r="D2834" s="3"/>
      <c r="E2834" s="3" t="s">
        <v>33557</v>
      </c>
      <c r="F2834" s="3"/>
      <c r="G2834" s="3"/>
      <c r="H2834" s="3"/>
      <c r="I2834" s="3"/>
      <c r="J2834" s="3"/>
      <c r="K2834" s="3"/>
      <c r="L2834" s="3"/>
      <c r="M2834" s="3"/>
      <c r="N2834" s="3"/>
      <c r="O2834" s="3"/>
      <c r="P2834" s="3"/>
      <c r="Q2834" s="3"/>
      <c r="R2834" s="3"/>
      <c r="S2834" s="3"/>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row>
    <row r="2835" spans="1:77" ht="18">
      <c r="A2835" s="3" t="s">
        <v>19712</v>
      </c>
      <c r="B2835" s="3" t="s">
        <v>36306</v>
      </c>
      <c r="C2835" s="3" t="s">
        <v>36782</v>
      </c>
      <c r="D2835" s="3"/>
      <c r="E2835" s="3" t="s">
        <v>36783</v>
      </c>
      <c r="F2835" s="3"/>
      <c r="G2835" s="3"/>
      <c r="H2835" s="3"/>
      <c r="I2835" s="3"/>
      <c r="J2835" s="3"/>
      <c r="K2835" s="3"/>
      <c r="L2835" s="3"/>
      <c r="M2835" s="3"/>
      <c r="N2835" s="3"/>
      <c r="O2835" s="3"/>
      <c r="P2835" s="3"/>
      <c r="Q2835" s="3"/>
      <c r="R2835" s="3"/>
      <c r="S2835" s="3"/>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row>
    <row r="2836" spans="1:77" ht="18">
      <c r="A2836" s="3" t="s">
        <v>6675</v>
      </c>
      <c r="B2836" s="3" t="s">
        <v>23435</v>
      </c>
      <c r="C2836" s="3" t="s">
        <v>24775</v>
      </c>
      <c r="D2836" s="3"/>
      <c r="E2836" s="3" t="s">
        <v>24776</v>
      </c>
      <c r="F2836" s="3" t="s">
        <v>24777</v>
      </c>
      <c r="G2836" s="3"/>
      <c r="H2836" s="3"/>
      <c r="I2836" s="3"/>
      <c r="J2836" s="3"/>
      <c r="K2836" s="3"/>
      <c r="L2836" s="3"/>
      <c r="M2836" s="3"/>
      <c r="N2836" s="3"/>
      <c r="O2836" s="3"/>
      <c r="P2836" s="3"/>
      <c r="Q2836" s="3"/>
      <c r="R2836" s="3"/>
      <c r="S2836" s="3"/>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row>
    <row r="2837" spans="1:77" ht="18">
      <c r="A2837" s="3" t="s">
        <v>9726</v>
      </c>
      <c r="B2837" s="3" t="s">
        <v>27601</v>
      </c>
      <c r="C2837" s="3" t="s">
        <v>27602</v>
      </c>
      <c r="D2837" s="3" t="s">
        <v>73</v>
      </c>
      <c r="E2837" s="3" t="s">
        <v>27603</v>
      </c>
      <c r="F2837" s="3" t="s">
        <v>27604</v>
      </c>
      <c r="G2837" s="3"/>
      <c r="H2837" s="3"/>
      <c r="I2837" s="3"/>
      <c r="J2837" s="3"/>
      <c r="K2837" s="3"/>
      <c r="L2837" s="3"/>
      <c r="M2837" s="3"/>
      <c r="N2837" s="3"/>
      <c r="O2837" s="3"/>
      <c r="P2837" s="3"/>
      <c r="Q2837" s="3"/>
      <c r="R2837" s="3"/>
      <c r="S2837" s="3"/>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row>
    <row r="2838" spans="1:77" ht="18">
      <c r="A2838" s="3" t="s">
        <v>34388</v>
      </c>
      <c r="B2838" s="3" t="s">
        <v>33988</v>
      </c>
      <c r="C2838" s="3" t="s">
        <v>27602</v>
      </c>
      <c r="D2838" s="3"/>
      <c r="E2838" s="3" t="s">
        <v>34389</v>
      </c>
      <c r="F2838" s="3"/>
      <c r="G2838" s="3"/>
      <c r="H2838" s="3"/>
      <c r="I2838" s="3"/>
      <c r="J2838" s="3"/>
      <c r="K2838" s="3"/>
      <c r="L2838" s="3"/>
      <c r="M2838" s="3"/>
      <c r="N2838" s="3"/>
      <c r="O2838" s="3"/>
      <c r="P2838" s="3"/>
      <c r="Q2838" s="3"/>
      <c r="R2838" s="3"/>
      <c r="S2838" s="3"/>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row>
    <row r="2839" spans="1:77" ht="18">
      <c r="A2839" s="3" t="s">
        <v>24737</v>
      </c>
      <c r="B2839" s="3" t="s">
        <v>23435</v>
      </c>
      <c r="C2839" s="3" t="s">
        <v>24738</v>
      </c>
      <c r="D2839" s="3"/>
      <c r="E2839" s="3" t="s">
        <v>24739</v>
      </c>
      <c r="F2839" s="3"/>
      <c r="G2839" s="3"/>
      <c r="H2839" s="3"/>
      <c r="I2839" s="3"/>
      <c r="J2839" s="3"/>
      <c r="K2839" s="3"/>
      <c r="L2839" s="3"/>
      <c r="M2839" s="3"/>
      <c r="N2839" s="3"/>
      <c r="O2839" s="3"/>
      <c r="P2839" s="3"/>
      <c r="Q2839" s="3"/>
      <c r="R2839" s="3"/>
      <c r="S2839" s="3"/>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row>
    <row r="2840" spans="1:77" ht="18">
      <c r="A2840" s="3" t="s">
        <v>22467</v>
      </c>
      <c r="B2840" s="3" t="s">
        <v>22468</v>
      </c>
      <c r="C2840" s="3" t="s">
        <v>22469</v>
      </c>
      <c r="D2840" s="3"/>
      <c r="E2840" s="3" t="s">
        <v>22470</v>
      </c>
      <c r="F2840" s="3"/>
      <c r="G2840" s="3"/>
      <c r="H2840" s="3"/>
      <c r="I2840" s="3"/>
      <c r="J2840" s="3"/>
      <c r="K2840" s="3"/>
      <c r="L2840" s="3"/>
      <c r="M2840" s="3"/>
      <c r="N2840" s="3"/>
      <c r="O2840" s="3"/>
      <c r="P2840" s="3"/>
      <c r="Q2840" s="3"/>
      <c r="R2840" s="3"/>
      <c r="S2840" s="3"/>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row>
    <row r="2841" spans="1:77" ht="18">
      <c r="A2841" s="3" t="s">
        <v>6640</v>
      </c>
      <c r="B2841" s="3" t="s">
        <v>23435</v>
      </c>
      <c r="C2841" s="3" t="s">
        <v>22469</v>
      </c>
      <c r="D2841" s="3"/>
      <c r="E2841" s="3" t="s">
        <v>24736</v>
      </c>
      <c r="F2841" s="3"/>
      <c r="G2841" s="3"/>
      <c r="H2841" s="3"/>
      <c r="I2841" s="3"/>
      <c r="J2841" s="3"/>
      <c r="K2841" s="3"/>
      <c r="L2841" s="3"/>
      <c r="M2841" s="3"/>
      <c r="N2841" s="3"/>
      <c r="O2841" s="3"/>
      <c r="P2841" s="3"/>
      <c r="Q2841" s="3"/>
      <c r="R2841" s="3"/>
      <c r="S2841" s="3"/>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row>
    <row r="2842" spans="1:77" ht="18">
      <c r="A2842" s="3" t="s">
        <v>4046</v>
      </c>
      <c r="B2842" s="3" t="s">
        <v>22513</v>
      </c>
      <c r="C2842" s="3" t="s">
        <v>22602</v>
      </c>
      <c r="D2842" s="3"/>
      <c r="E2842" s="3" t="s">
        <v>22603</v>
      </c>
      <c r="F2842" s="3"/>
      <c r="G2842" s="3"/>
      <c r="H2842" s="3"/>
      <c r="I2842" s="3"/>
      <c r="J2842" s="3"/>
      <c r="K2842" s="3"/>
      <c r="L2842" s="3"/>
      <c r="M2842" s="3"/>
      <c r="N2842" s="3"/>
      <c r="O2842" s="3"/>
      <c r="P2842" s="3"/>
      <c r="Q2842" s="3"/>
      <c r="R2842" s="3"/>
      <c r="S2842" s="3"/>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row>
    <row r="2843" spans="1:77" ht="18">
      <c r="A2843" s="3" t="s">
        <v>9106</v>
      </c>
      <c r="B2843" s="3" t="s">
        <v>26505</v>
      </c>
      <c r="C2843" s="3" t="s">
        <v>22602</v>
      </c>
      <c r="D2843" s="3"/>
      <c r="E2843" s="3" t="s">
        <v>26884</v>
      </c>
      <c r="F2843" s="3"/>
      <c r="G2843" s="3"/>
      <c r="H2843" s="3"/>
      <c r="I2843" s="3"/>
      <c r="J2843" s="3"/>
      <c r="K2843" s="3"/>
      <c r="L2843" s="3"/>
      <c r="M2843" s="3"/>
      <c r="N2843" s="3"/>
      <c r="O2843" s="3"/>
      <c r="P2843" s="3"/>
      <c r="Q2843" s="3"/>
      <c r="R2843" s="3"/>
      <c r="S2843" s="3"/>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row>
    <row r="2844" spans="1:77" ht="18">
      <c r="A2844" s="3" t="s">
        <v>12228</v>
      </c>
      <c r="B2844" s="3" t="s">
        <v>29357</v>
      </c>
      <c r="C2844" s="3" t="s">
        <v>22602</v>
      </c>
      <c r="D2844" s="3" t="s">
        <v>48</v>
      </c>
      <c r="E2844" s="3" t="s">
        <v>29810</v>
      </c>
      <c r="F2844" s="3"/>
      <c r="G2844" s="3"/>
      <c r="H2844" s="3"/>
      <c r="I2844" s="3"/>
      <c r="J2844" s="3"/>
      <c r="K2844" s="3"/>
      <c r="L2844" s="3"/>
      <c r="M2844" s="3"/>
      <c r="N2844" s="3"/>
      <c r="O2844" s="3"/>
      <c r="P2844" s="3"/>
      <c r="Q2844" s="3"/>
      <c r="R2844" s="3"/>
      <c r="S2844" s="3"/>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row>
    <row r="2845" spans="1:77" ht="18">
      <c r="A2845" s="3" t="s">
        <v>15628</v>
      </c>
      <c r="B2845" s="3" t="s">
        <v>31774</v>
      </c>
      <c r="C2845" s="3" t="s">
        <v>22602</v>
      </c>
      <c r="D2845" s="3" t="s">
        <v>952</v>
      </c>
      <c r="E2845" s="3" t="s">
        <v>31868</v>
      </c>
      <c r="F2845" s="3"/>
      <c r="G2845" s="3"/>
      <c r="H2845" s="3"/>
      <c r="I2845" s="3"/>
      <c r="J2845" s="3"/>
      <c r="K2845" s="3"/>
      <c r="L2845" s="3"/>
      <c r="M2845" s="3"/>
      <c r="N2845" s="3"/>
      <c r="O2845" s="3"/>
      <c r="P2845" s="3"/>
      <c r="Q2845" s="3"/>
      <c r="R2845" s="3"/>
      <c r="S2845" s="3"/>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row>
    <row r="2846" spans="1:77" ht="18">
      <c r="A2846" s="3" t="s">
        <v>17052</v>
      </c>
      <c r="B2846" s="3" t="s">
        <v>32910</v>
      </c>
      <c r="C2846" s="3" t="s">
        <v>22602</v>
      </c>
      <c r="D2846" s="3" t="s">
        <v>319</v>
      </c>
      <c r="E2846" s="3" t="s">
        <v>32911</v>
      </c>
      <c r="F2846" s="3"/>
      <c r="G2846" s="3"/>
      <c r="H2846" s="3"/>
      <c r="I2846" s="3"/>
      <c r="J2846" s="3"/>
      <c r="K2846" s="3"/>
      <c r="L2846" s="3"/>
      <c r="M2846" s="3"/>
      <c r="N2846" s="3"/>
      <c r="O2846" s="3"/>
      <c r="P2846" s="3"/>
      <c r="Q2846" s="3"/>
      <c r="R2846" s="3"/>
      <c r="S2846" s="3"/>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row>
    <row r="2847" spans="1:77" ht="18">
      <c r="A2847" s="3" t="s">
        <v>18669</v>
      </c>
      <c r="B2847" s="3" t="s">
        <v>35848</v>
      </c>
      <c r="C2847" s="3" t="s">
        <v>22602</v>
      </c>
      <c r="D2847" s="3"/>
      <c r="E2847" s="3" t="s">
        <v>35855</v>
      </c>
      <c r="F2847" s="3" t="s">
        <v>35856</v>
      </c>
      <c r="G2847" s="3" t="s">
        <v>35857</v>
      </c>
      <c r="H2847" s="3" t="s">
        <v>35858</v>
      </c>
      <c r="I2847" s="3"/>
      <c r="J2847" s="3"/>
      <c r="K2847" s="3"/>
      <c r="L2847" s="3"/>
      <c r="M2847" s="3"/>
      <c r="N2847" s="3"/>
      <c r="O2847" s="3"/>
      <c r="P2847" s="3"/>
      <c r="Q2847" s="3"/>
      <c r="R2847" s="3"/>
      <c r="S2847" s="3"/>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row>
    <row r="2848" spans="1:77" ht="18">
      <c r="A2848" s="3" t="s">
        <v>8498</v>
      </c>
      <c r="B2848" s="3" t="s">
        <v>26227</v>
      </c>
      <c r="C2848" s="3" t="s">
        <v>26324</v>
      </c>
      <c r="D2848" s="3"/>
      <c r="E2848" s="3" t="s">
        <v>26325</v>
      </c>
      <c r="F2848" s="3" t="s">
        <v>26326</v>
      </c>
      <c r="G2848" s="3"/>
      <c r="H2848" s="3"/>
      <c r="I2848" s="3"/>
      <c r="J2848" s="3"/>
      <c r="K2848" s="3"/>
      <c r="L2848" s="3"/>
      <c r="M2848" s="3"/>
      <c r="N2848" s="3"/>
      <c r="O2848" s="3"/>
      <c r="P2848" s="3"/>
      <c r="Q2848" s="3"/>
      <c r="R2848" s="3"/>
      <c r="S2848" s="3"/>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row>
    <row r="2849" spans="1:77" ht="18">
      <c r="A2849" s="3" t="s">
        <v>10712</v>
      </c>
      <c r="B2849" s="3" t="s">
        <v>28690</v>
      </c>
      <c r="C2849" s="3" t="s">
        <v>26324</v>
      </c>
      <c r="D2849" s="3"/>
      <c r="E2849" s="3" t="s">
        <v>28863</v>
      </c>
      <c r="F2849" s="3" t="s">
        <v>26326</v>
      </c>
      <c r="G2849" s="3"/>
      <c r="H2849" s="3"/>
      <c r="I2849" s="3"/>
      <c r="J2849" s="3"/>
      <c r="K2849" s="3"/>
      <c r="L2849" s="3"/>
      <c r="M2849" s="3"/>
      <c r="N2849" s="3"/>
      <c r="O2849" s="3"/>
      <c r="P2849" s="3"/>
      <c r="Q2849" s="3"/>
      <c r="R2849" s="3"/>
      <c r="S2849" s="3"/>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row>
    <row r="2850" spans="1:77" ht="18">
      <c r="A2850" s="3" t="s">
        <v>444</v>
      </c>
      <c r="B2850" s="3" t="s">
        <v>22468</v>
      </c>
      <c r="C2850" s="3" t="s">
        <v>22492</v>
      </c>
      <c r="D2850" s="3"/>
      <c r="E2850" s="3" t="s">
        <v>22493</v>
      </c>
      <c r="F2850" s="3"/>
      <c r="G2850" s="3"/>
      <c r="H2850" s="3"/>
      <c r="I2850" s="3"/>
      <c r="J2850" s="3"/>
      <c r="K2850" s="3"/>
      <c r="L2850" s="3"/>
      <c r="M2850" s="3"/>
      <c r="N2850" s="3"/>
      <c r="O2850" s="3"/>
      <c r="P2850" s="3"/>
      <c r="Q2850" s="3"/>
      <c r="R2850" s="3"/>
      <c r="S2850" s="3"/>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row>
    <row r="2851" spans="1:77" ht="18">
      <c r="A2851" s="3" t="s">
        <v>868</v>
      </c>
      <c r="B2851" s="3" t="s">
        <v>23631</v>
      </c>
      <c r="C2851" s="3" t="s">
        <v>22492</v>
      </c>
      <c r="D2851" s="3" t="s">
        <v>8020</v>
      </c>
      <c r="E2851" s="3" t="s">
        <v>25258</v>
      </c>
      <c r="F2851" s="3" t="s">
        <v>25259</v>
      </c>
      <c r="G2851" s="3"/>
      <c r="H2851" s="3"/>
      <c r="I2851" s="3"/>
      <c r="J2851" s="3"/>
      <c r="K2851" s="3"/>
      <c r="L2851" s="3"/>
      <c r="M2851" s="3"/>
      <c r="N2851" s="3"/>
      <c r="O2851" s="3"/>
      <c r="P2851" s="3"/>
      <c r="Q2851" s="3"/>
      <c r="R2851" s="3"/>
      <c r="S2851" s="3"/>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row>
    <row r="2852" spans="1:77" ht="18">
      <c r="A2852" s="3" t="s">
        <v>10041</v>
      </c>
      <c r="B2852" s="3" t="s">
        <v>28075</v>
      </c>
      <c r="C2852" s="3" t="s">
        <v>22492</v>
      </c>
      <c r="D2852" s="3"/>
      <c r="E2852" s="3" t="s">
        <v>28149</v>
      </c>
      <c r="F2852" s="3"/>
      <c r="G2852" s="3"/>
      <c r="H2852" s="3"/>
      <c r="I2852" s="3"/>
      <c r="J2852" s="3"/>
      <c r="K2852" s="3"/>
      <c r="L2852" s="3"/>
      <c r="M2852" s="3"/>
      <c r="N2852" s="3"/>
      <c r="O2852" s="3"/>
      <c r="P2852" s="3"/>
      <c r="Q2852" s="3"/>
      <c r="R2852" s="3"/>
      <c r="S2852" s="3"/>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row>
    <row r="2853" spans="1:77" ht="18">
      <c r="A2853" s="3" t="s">
        <v>12556</v>
      </c>
      <c r="B2853" s="3" t="s">
        <v>29986</v>
      </c>
      <c r="C2853" s="3" t="s">
        <v>22492</v>
      </c>
      <c r="D2853" s="3" t="s">
        <v>26006</v>
      </c>
      <c r="E2853" s="3" t="s">
        <v>26007</v>
      </c>
      <c r="F2853" s="3"/>
      <c r="G2853" s="3"/>
      <c r="H2853" s="3"/>
      <c r="I2853" s="3"/>
      <c r="J2853" s="3"/>
      <c r="K2853" s="3"/>
      <c r="L2853" s="3"/>
      <c r="M2853" s="3"/>
      <c r="N2853" s="3"/>
      <c r="O2853" s="3"/>
      <c r="P2853" s="3"/>
      <c r="Q2853" s="3"/>
      <c r="R2853" s="3"/>
      <c r="S2853" s="3"/>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row>
    <row r="2854" spans="1:77" ht="18">
      <c r="A2854" s="3" t="s">
        <v>6622</v>
      </c>
      <c r="B2854" s="3" t="s">
        <v>23435</v>
      </c>
      <c r="C2854" s="3" t="s">
        <v>24719</v>
      </c>
      <c r="D2854" s="3"/>
      <c r="E2854" s="3" t="s">
        <v>24720</v>
      </c>
      <c r="F2854" s="3"/>
      <c r="G2854" s="3"/>
      <c r="H2854" s="3"/>
      <c r="I2854" s="3"/>
      <c r="J2854" s="3"/>
      <c r="K2854" s="3"/>
      <c r="L2854" s="3"/>
      <c r="M2854" s="3"/>
      <c r="N2854" s="3"/>
      <c r="O2854" s="3"/>
      <c r="P2854" s="3"/>
      <c r="Q2854" s="3"/>
      <c r="R2854" s="3"/>
      <c r="S2854" s="3"/>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row>
    <row r="2855" spans="1:77" ht="18">
      <c r="A2855" s="3" t="s">
        <v>7572</v>
      </c>
      <c r="B2855" s="3" t="s">
        <v>25216</v>
      </c>
      <c r="C2855" s="3" t="s">
        <v>24719</v>
      </c>
      <c r="D2855" s="3" t="s">
        <v>952</v>
      </c>
      <c r="E2855" s="3" t="s">
        <v>25502</v>
      </c>
      <c r="F2855" s="3"/>
      <c r="G2855" s="3"/>
      <c r="H2855" s="3"/>
      <c r="I2855" s="3"/>
      <c r="J2855" s="3"/>
      <c r="K2855" s="3"/>
      <c r="L2855" s="3"/>
      <c r="M2855" s="3"/>
      <c r="N2855" s="3"/>
      <c r="O2855" s="3"/>
      <c r="P2855" s="3"/>
      <c r="Q2855" s="3"/>
      <c r="R2855" s="3"/>
      <c r="S2855" s="3"/>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row>
    <row r="2856" spans="1:77" ht="18">
      <c r="A2856" s="3" t="s">
        <v>11668</v>
      </c>
      <c r="B2856" s="3" t="s">
        <v>29357</v>
      </c>
      <c r="C2856" s="3" t="s">
        <v>24719</v>
      </c>
      <c r="D2856" s="3" t="s">
        <v>48</v>
      </c>
      <c r="E2856" s="3" t="s">
        <v>29376</v>
      </c>
      <c r="F2856" s="3" t="s">
        <v>29377</v>
      </c>
      <c r="G2856" s="3"/>
      <c r="H2856" s="3"/>
      <c r="I2856" s="3"/>
      <c r="J2856" s="3"/>
      <c r="K2856" s="3"/>
      <c r="L2856" s="3"/>
      <c r="M2856" s="3"/>
      <c r="N2856" s="3"/>
      <c r="O2856" s="3"/>
      <c r="P2856" s="3"/>
      <c r="Q2856" s="3"/>
      <c r="R2856" s="3"/>
      <c r="S2856" s="3"/>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row>
    <row r="2857" spans="1:77" ht="18">
      <c r="A2857" s="3" t="s">
        <v>15620</v>
      </c>
      <c r="B2857" s="3" t="s">
        <v>31774</v>
      </c>
      <c r="C2857" s="3" t="s">
        <v>24719</v>
      </c>
      <c r="D2857" s="3"/>
      <c r="E2857" s="3" t="s">
        <v>31835</v>
      </c>
      <c r="F2857" s="3"/>
      <c r="G2857" s="3"/>
      <c r="H2857" s="3"/>
      <c r="I2857" s="3"/>
      <c r="J2857" s="3"/>
      <c r="K2857" s="3"/>
      <c r="L2857" s="3"/>
      <c r="M2857" s="3"/>
      <c r="N2857" s="3"/>
      <c r="O2857" s="3"/>
      <c r="P2857" s="3"/>
      <c r="Q2857" s="3"/>
      <c r="R2857" s="3"/>
      <c r="S2857" s="3"/>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row>
    <row r="2858" spans="1:77" ht="18">
      <c r="A2858" s="3" t="s">
        <v>15863</v>
      </c>
      <c r="B2858" s="3" t="s">
        <v>32007</v>
      </c>
      <c r="C2858" s="3" t="s">
        <v>24719</v>
      </c>
      <c r="D2858" s="3"/>
      <c r="E2858" s="3" t="s">
        <v>32032</v>
      </c>
      <c r="F2858" s="3"/>
      <c r="G2858" s="3"/>
      <c r="H2858" s="3"/>
      <c r="I2858" s="3"/>
      <c r="J2858" s="3"/>
      <c r="K2858" s="3"/>
      <c r="L2858" s="3"/>
      <c r="M2858" s="3"/>
      <c r="N2858" s="3"/>
      <c r="O2858" s="3"/>
      <c r="P2858" s="3"/>
      <c r="Q2858" s="3"/>
      <c r="R2858" s="3"/>
      <c r="S2858" s="3"/>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row>
    <row r="2859" spans="1:77" ht="18">
      <c r="A2859" s="3" t="s">
        <v>17486</v>
      </c>
      <c r="B2859" s="3" t="s">
        <v>33814</v>
      </c>
      <c r="C2859" s="3" t="s">
        <v>24719</v>
      </c>
      <c r="D2859" s="3"/>
      <c r="E2859" s="3" t="s">
        <v>33913</v>
      </c>
      <c r="F2859" s="3"/>
      <c r="G2859" s="3"/>
      <c r="H2859" s="3"/>
      <c r="I2859" s="3"/>
      <c r="J2859" s="3"/>
      <c r="K2859" s="3"/>
      <c r="L2859" s="3"/>
      <c r="M2859" s="3"/>
      <c r="N2859" s="3"/>
      <c r="O2859" s="3"/>
      <c r="P2859" s="3"/>
      <c r="Q2859" s="3"/>
      <c r="R2859" s="3"/>
      <c r="S2859" s="3"/>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row>
    <row r="2860" spans="1:77" ht="18">
      <c r="A2860" s="3" t="s">
        <v>2871</v>
      </c>
      <c r="B2860" s="3" t="s">
        <v>36454</v>
      </c>
      <c r="C2860" s="3" t="s">
        <v>24719</v>
      </c>
      <c r="D2860" s="3" t="s">
        <v>2660</v>
      </c>
      <c r="E2860" s="3" t="s">
        <v>36865</v>
      </c>
      <c r="F2860" s="3" t="s">
        <v>36866</v>
      </c>
      <c r="G2860" s="3" t="s">
        <v>36867</v>
      </c>
      <c r="H2860" s="3" t="s">
        <v>36868</v>
      </c>
      <c r="I2860" s="3">
        <v>3780915</v>
      </c>
      <c r="J2860" s="3"/>
      <c r="K2860" s="3"/>
      <c r="L2860" s="3"/>
      <c r="M2860" s="3"/>
      <c r="N2860" s="3"/>
      <c r="O2860" s="3"/>
      <c r="P2860" s="3"/>
      <c r="Q2860" s="3"/>
      <c r="R2860" s="3"/>
      <c r="S2860" s="3"/>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row>
    <row r="2861" spans="1:77" ht="18">
      <c r="A2861" s="3" t="s">
        <v>6625</v>
      </c>
      <c r="B2861" s="3" t="s">
        <v>23435</v>
      </c>
      <c r="C2861" s="3" t="s">
        <v>24721</v>
      </c>
      <c r="D2861" s="3"/>
      <c r="E2861" s="3" t="s">
        <v>24722</v>
      </c>
      <c r="F2861" s="3"/>
      <c r="G2861" s="3"/>
      <c r="H2861" s="3"/>
      <c r="I2861" s="3"/>
      <c r="J2861" s="3"/>
      <c r="K2861" s="3"/>
      <c r="L2861" s="3"/>
      <c r="M2861" s="3"/>
      <c r="N2861" s="3"/>
      <c r="O2861" s="3"/>
      <c r="P2861" s="3"/>
      <c r="Q2861" s="3"/>
      <c r="R2861" s="3"/>
      <c r="S2861" s="3"/>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row>
    <row r="2862" spans="1:77" ht="18">
      <c r="A2862" s="3" t="s">
        <v>8137</v>
      </c>
      <c r="B2862" s="3" t="s">
        <v>25827</v>
      </c>
      <c r="C2862" s="3" t="s">
        <v>25989</v>
      </c>
      <c r="D2862" s="3" t="s">
        <v>952</v>
      </c>
      <c r="E2862" s="3" t="s">
        <v>25502</v>
      </c>
      <c r="F2862" s="3"/>
      <c r="G2862" s="3"/>
      <c r="H2862" s="3"/>
      <c r="I2862" s="3"/>
      <c r="J2862" s="3"/>
      <c r="K2862" s="3"/>
      <c r="L2862" s="3"/>
      <c r="M2862" s="3"/>
      <c r="N2862" s="3"/>
      <c r="O2862" s="3"/>
      <c r="P2862" s="3"/>
      <c r="Q2862" s="3"/>
      <c r="R2862" s="3"/>
      <c r="S2862" s="3"/>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row>
    <row r="2863" spans="1:77" ht="18">
      <c r="A2863" s="3" t="s">
        <v>6618</v>
      </c>
      <c r="B2863" s="3" t="s">
        <v>23435</v>
      </c>
      <c r="C2863" s="3" t="s">
        <v>24718</v>
      </c>
      <c r="D2863" s="3"/>
      <c r="E2863" s="3" t="s">
        <v>24455</v>
      </c>
      <c r="F2863" s="3"/>
      <c r="G2863" s="3"/>
      <c r="H2863" s="3"/>
      <c r="I2863" s="3"/>
      <c r="J2863" s="3"/>
      <c r="K2863" s="3"/>
      <c r="L2863" s="3"/>
      <c r="M2863" s="3"/>
      <c r="N2863" s="3"/>
      <c r="O2863" s="3"/>
      <c r="P2863" s="3"/>
      <c r="Q2863" s="3"/>
      <c r="R2863" s="3"/>
      <c r="S2863" s="3"/>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row>
    <row r="2864" spans="1:77" ht="18">
      <c r="A2864" s="3" t="s">
        <v>7467</v>
      </c>
      <c r="B2864" s="3" t="s">
        <v>25216</v>
      </c>
      <c r="C2864" s="3" t="s">
        <v>24718</v>
      </c>
      <c r="D2864" s="3"/>
      <c r="E2864" s="3" t="s">
        <v>25253</v>
      </c>
      <c r="F2864" s="3"/>
      <c r="G2864" s="3"/>
      <c r="H2864" s="3"/>
      <c r="I2864" s="3"/>
      <c r="J2864" s="3"/>
      <c r="K2864" s="3"/>
      <c r="L2864" s="3"/>
      <c r="M2864" s="3"/>
      <c r="N2864" s="3"/>
      <c r="O2864" s="3"/>
      <c r="P2864" s="3"/>
      <c r="Q2864" s="3"/>
      <c r="R2864" s="3"/>
      <c r="S2864" s="3"/>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row>
    <row r="2865" spans="1:77" ht="18">
      <c r="A2865" s="3" t="s">
        <v>8962</v>
      </c>
      <c r="B2865" s="3" t="s">
        <v>26505</v>
      </c>
      <c r="C2865" s="3" t="s">
        <v>24718</v>
      </c>
      <c r="D2865" s="3"/>
      <c r="E2865" s="3" t="s">
        <v>26763</v>
      </c>
      <c r="F2865" s="3"/>
      <c r="G2865" s="3"/>
      <c r="H2865" s="3"/>
      <c r="I2865" s="3"/>
      <c r="J2865" s="3"/>
      <c r="K2865" s="3"/>
      <c r="L2865" s="3"/>
      <c r="M2865" s="3"/>
      <c r="N2865" s="3"/>
      <c r="O2865" s="3"/>
      <c r="P2865" s="3"/>
      <c r="Q2865" s="3"/>
      <c r="R2865" s="3"/>
      <c r="S2865" s="3"/>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row>
    <row r="2866" spans="1:77" ht="18">
      <c r="A2866" s="3" t="s">
        <v>38723</v>
      </c>
      <c r="B2866" s="3" t="s">
        <v>37993</v>
      </c>
      <c r="C2866" s="3" t="s">
        <v>24718</v>
      </c>
      <c r="D2866" s="3" t="s">
        <v>270</v>
      </c>
      <c r="E2866" s="3" t="s">
        <v>38724</v>
      </c>
      <c r="F2866" s="3" t="s">
        <v>38725</v>
      </c>
      <c r="G2866" s="3"/>
      <c r="H2866" s="3"/>
      <c r="I2866" s="3"/>
      <c r="J2866" s="3"/>
      <c r="K2866" s="3"/>
      <c r="L2866" s="3"/>
      <c r="M2866" s="3"/>
      <c r="N2866" s="3"/>
      <c r="O2866" s="3"/>
      <c r="P2866" s="3"/>
      <c r="Q2866" s="3"/>
      <c r="R2866" s="3"/>
      <c r="S2866" s="3"/>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row>
    <row r="2867" spans="1:77" ht="18">
      <c r="A2867" s="3" t="s">
        <v>8157</v>
      </c>
      <c r="B2867" s="3" t="s">
        <v>25827</v>
      </c>
      <c r="C2867" s="3" t="s">
        <v>26005</v>
      </c>
      <c r="D2867" s="3" t="s">
        <v>26006</v>
      </c>
      <c r="E2867" s="3" t="s">
        <v>26007</v>
      </c>
      <c r="F2867" s="3"/>
      <c r="G2867" s="3"/>
      <c r="H2867" s="3"/>
      <c r="I2867" s="3"/>
      <c r="J2867" s="3"/>
      <c r="K2867" s="3"/>
      <c r="L2867" s="3"/>
      <c r="M2867" s="3"/>
      <c r="N2867" s="3"/>
      <c r="O2867" s="3"/>
      <c r="P2867" s="3"/>
      <c r="Q2867" s="3"/>
      <c r="R2867" s="3"/>
      <c r="S2867" s="3"/>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row>
    <row r="2868" spans="1:77" ht="18">
      <c r="A2868" s="3" t="s">
        <v>488</v>
      </c>
      <c r="B2868" s="3" t="s">
        <v>22468</v>
      </c>
      <c r="C2868" s="3" t="s">
        <v>22735</v>
      </c>
      <c r="D2868" s="3"/>
      <c r="E2868" s="3" t="s">
        <v>22736</v>
      </c>
      <c r="F2868" s="3"/>
      <c r="G2868" s="3"/>
      <c r="H2868" s="3"/>
      <c r="I2868" s="3"/>
      <c r="J2868" s="3"/>
      <c r="K2868" s="3"/>
      <c r="L2868" s="3"/>
      <c r="M2868" s="3"/>
      <c r="N2868" s="3"/>
      <c r="O2868" s="3"/>
      <c r="P2868" s="3"/>
      <c r="Q2868" s="3"/>
      <c r="R2868" s="3"/>
      <c r="S2868" s="3"/>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row>
    <row r="2869" spans="1:77" ht="18">
      <c r="A2869" s="3" t="s">
        <v>8908</v>
      </c>
      <c r="B2869" s="3" t="s">
        <v>26505</v>
      </c>
      <c r="C2869" s="3" t="s">
        <v>22735</v>
      </c>
      <c r="D2869" s="3"/>
      <c r="E2869" s="3" t="s">
        <v>26724</v>
      </c>
      <c r="F2869" s="3"/>
      <c r="G2869" s="3"/>
      <c r="H2869" s="3"/>
      <c r="I2869" s="3"/>
      <c r="J2869" s="3"/>
      <c r="K2869" s="3"/>
      <c r="L2869" s="3"/>
      <c r="M2869" s="3"/>
      <c r="N2869" s="3"/>
      <c r="O2869" s="3"/>
      <c r="P2869" s="3"/>
      <c r="Q2869" s="3"/>
      <c r="R2869" s="3"/>
      <c r="S2869" s="3"/>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row>
    <row r="2870" spans="1:77" ht="18">
      <c r="A2870" s="3" t="s">
        <v>13805</v>
      </c>
      <c r="B2870" s="3" t="s">
        <v>30564</v>
      </c>
      <c r="C2870" s="3" t="s">
        <v>22735</v>
      </c>
      <c r="D2870" s="3"/>
      <c r="E2870" s="3" t="s">
        <v>30722</v>
      </c>
      <c r="F2870" s="3" t="s">
        <v>4458</v>
      </c>
      <c r="G2870" s="3" t="s">
        <v>30575</v>
      </c>
      <c r="H2870" s="3" t="s">
        <v>30723</v>
      </c>
      <c r="I2870" s="3" t="s">
        <v>30724</v>
      </c>
      <c r="J2870" s="3"/>
      <c r="K2870" s="3"/>
      <c r="L2870" s="3"/>
      <c r="M2870" s="3"/>
      <c r="N2870" s="3"/>
      <c r="O2870" s="3"/>
      <c r="P2870" s="3"/>
      <c r="Q2870" s="3"/>
      <c r="R2870" s="3"/>
      <c r="S2870" s="3"/>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row>
    <row r="2871" spans="1:77" ht="18">
      <c r="A2871" s="3" t="s">
        <v>2838</v>
      </c>
      <c r="B2871" s="3" t="s">
        <v>36454</v>
      </c>
      <c r="C2871" s="3" t="s">
        <v>22735</v>
      </c>
      <c r="D2871" s="3"/>
      <c r="E2871" s="3" t="s">
        <v>36682</v>
      </c>
      <c r="F2871" s="3"/>
      <c r="G2871" s="3"/>
      <c r="H2871" s="3"/>
      <c r="I2871" s="3"/>
      <c r="J2871" s="3"/>
      <c r="K2871" s="3"/>
      <c r="L2871" s="3"/>
      <c r="M2871" s="3"/>
      <c r="N2871" s="3"/>
      <c r="O2871" s="3"/>
      <c r="P2871" s="3"/>
      <c r="Q2871" s="3"/>
      <c r="R2871" s="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row>
    <row r="2872" spans="1:77" ht="18">
      <c r="A2872" s="3" t="s">
        <v>36756</v>
      </c>
      <c r="B2872" s="3" t="s">
        <v>36454</v>
      </c>
      <c r="C2872" s="3" t="s">
        <v>22735</v>
      </c>
      <c r="D2872" s="3" t="s">
        <v>36757</v>
      </c>
      <c r="E2872" s="3" t="s">
        <v>36758</v>
      </c>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row>
    <row r="2873" spans="1:77" ht="18">
      <c r="A2873" s="3" t="s">
        <v>6615</v>
      </c>
      <c r="B2873" s="3" t="s">
        <v>23435</v>
      </c>
      <c r="C2873" s="3" t="s">
        <v>24716</v>
      </c>
      <c r="D2873" s="3"/>
      <c r="E2873" s="3" t="s">
        <v>24717</v>
      </c>
      <c r="F2873" s="3"/>
      <c r="G2873" s="3"/>
      <c r="H2873" s="3"/>
      <c r="I2873" s="3"/>
      <c r="J2873" s="3"/>
      <c r="K2873" s="3"/>
      <c r="L2873" s="3"/>
      <c r="M2873" s="3"/>
      <c r="N2873" s="3"/>
      <c r="O2873" s="3"/>
      <c r="P2873" s="3"/>
      <c r="Q2873" s="3"/>
      <c r="R2873" s="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row>
    <row r="2874" spans="1:77" ht="18">
      <c r="A2874" s="3" t="s">
        <v>7362</v>
      </c>
      <c r="B2874" s="3" t="s">
        <v>25216</v>
      </c>
      <c r="C2874" s="3" t="s">
        <v>24716</v>
      </c>
      <c r="D2874" s="3"/>
      <c r="E2874" s="3" t="s">
        <v>25341</v>
      </c>
      <c r="F2874" s="3"/>
      <c r="G2874" s="3"/>
      <c r="H2874" s="3"/>
      <c r="I2874" s="3"/>
      <c r="J2874" s="3"/>
      <c r="K2874" s="3"/>
      <c r="L2874" s="3"/>
      <c r="M2874" s="3"/>
      <c r="N2874" s="3"/>
      <c r="O2874" s="3"/>
      <c r="P2874" s="3"/>
      <c r="Q2874" s="3"/>
      <c r="R2874" s="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row>
    <row r="2875" spans="1:77" ht="18">
      <c r="A2875" s="3" t="s">
        <v>15834</v>
      </c>
      <c r="B2875" s="3" t="s">
        <v>31998</v>
      </c>
      <c r="C2875" s="3" t="s">
        <v>32015</v>
      </c>
      <c r="D2875" s="3" t="s">
        <v>6301</v>
      </c>
      <c r="E2875" s="3" t="s">
        <v>32016</v>
      </c>
      <c r="F2875" s="3"/>
      <c r="G2875" s="3"/>
      <c r="H2875" s="3"/>
      <c r="I2875" s="3"/>
      <c r="J2875" s="3"/>
      <c r="K2875" s="3"/>
      <c r="L2875" s="3"/>
      <c r="M2875" s="3"/>
      <c r="N2875" s="3"/>
      <c r="O2875" s="3"/>
      <c r="P2875" s="3"/>
      <c r="Q2875" s="3"/>
      <c r="R2875" s="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row>
    <row r="2876" spans="1:77" ht="18">
      <c r="A2876" s="3" t="s">
        <v>6611</v>
      </c>
      <c r="B2876" s="3" t="s">
        <v>23435</v>
      </c>
      <c r="C2876" s="3" t="s">
        <v>24712</v>
      </c>
      <c r="D2876" s="3"/>
      <c r="E2876" s="3" t="s">
        <v>24713</v>
      </c>
      <c r="F2876" s="3"/>
      <c r="G2876" s="3"/>
      <c r="H2876" s="3"/>
      <c r="I2876" s="3"/>
      <c r="J2876" s="3"/>
      <c r="K2876" s="3"/>
      <c r="L2876" s="3"/>
      <c r="M2876" s="3"/>
      <c r="N2876" s="3"/>
      <c r="O2876" s="3"/>
      <c r="P2876" s="3"/>
      <c r="Q2876" s="3"/>
      <c r="R2876" s="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row>
    <row r="2877" spans="1:77" ht="18">
      <c r="A2877" s="3" t="s">
        <v>39610</v>
      </c>
      <c r="B2877" s="3" t="s">
        <v>39563</v>
      </c>
      <c r="C2877" s="3" t="s">
        <v>39611</v>
      </c>
      <c r="D2877" s="3"/>
      <c r="E2877" s="3" t="s">
        <v>11186</v>
      </c>
      <c r="F2877" s="3"/>
      <c r="G2877" s="3"/>
      <c r="H2877" s="3"/>
      <c r="I2877" s="3"/>
      <c r="J2877" s="3"/>
      <c r="K2877" s="3"/>
      <c r="L2877" s="3"/>
      <c r="M2877" s="3"/>
      <c r="N2877" s="3"/>
      <c r="O2877" s="3"/>
      <c r="P2877" s="3"/>
      <c r="Q2877" s="3"/>
      <c r="R2877" s="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row>
    <row r="2878" spans="1:77" ht="18">
      <c r="A2878" s="3" t="s">
        <v>6612</v>
      </c>
      <c r="B2878" s="3" t="s">
        <v>23435</v>
      </c>
      <c r="C2878" s="3" t="s">
        <v>24714</v>
      </c>
      <c r="D2878" s="3"/>
      <c r="E2878" s="3" t="s">
        <v>24715</v>
      </c>
      <c r="F2878" s="3"/>
      <c r="G2878" s="3"/>
      <c r="H2878" s="3"/>
      <c r="I2878" s="3"/>
      <c r="J2878" s="3"/>
      <c r="K2878" s="3"/>
      <c r="L2878" s="3"/>
      <c r="M2878" s="3"/>
      <c r="N2878" s="3"/>
      <c r="O2878" s="3"/>
      <c r="P2878" s="3"/>
      <c r="Q2878" s="3"/>
      <c r="R2878" s="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row>
    <row r="2879" spans="1:77" ht="18">
      <c r="A2879" s="3" t="s">
        <v>36924</v>
      </c>
      <c r="B2879" s="3" t="s">
        <v>36306</v>
      </c>
      <c r="C2879" s="3" t="s">
        <v>36925</v>
      </c>
      <c r="D2879" s="3"/>
      <c r="E2879" s="3" t="s">
        <v>35332</v>
      </c>
      <c r="F2879" s="3"/>
      <c r="G2879" s="3"/>
      <c r="H2879" s="3"/>
      <c r="I2879" s="3"/>
      <c r="J2879" s="3"/>
      <c r="K2879" s="3"/>
      <c r="L2879" s="3"/>
      <c r="M2879" s="3"/>
      <c r="N2879" s="3"/>
      <c r="O2879" s="3"/>
      <c r="P2879" s="3"/>
      <c r="Q2879" s="3"/>
      <c r="R2879" s="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row>
    <row r="2880" spans="1:77" ht="18">
      <c r="A2880" s="3" t="s">
        <v>14056</v>
      </c>
      <c r="B2880" s="3" t="s">
        <v>30903</v>
      </c>
      <c r="C2880" s="3" t="s">
        <v>30942</v>
      </c>
      <c r="D2880" s="3" t="s">
        <v>2119</v>
      </c>
      <c r="E2880" s="3" t="s">
        <v>30943</v>
      </c>
      <c r="F2880" s="3"/>
      <c r="G2880" s="3"/>
      <c r="H2880" s="3"/>
      <c r="I2880" s="3"/>
      <c r="J2880" s="3"/>
      <c r="K2880" s="3"/>
      <c r="L2880" s="3"/>
      <c r="M2880" s="3"/>
      <c r="N2880" s="3"/>
      <c r="O2880" s="3"/>
      <c r="P2880" s="3"/>
      <c r="Q2880" s="3"/>
      <c r="R2880" s="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row>
    <row r="2881" spans="1:77" ht="18">
      <c r="A2881" s="3" t="s">
        <v>18246</v>
      </c>
      <c r="B2881" s="3" t="s">
        <v>35343</v>
      </c>
      <c r="C2881" s="3" t="s">
        <v>30942</v>
      </c>
      <c r="D2881" s="3" t="s">
        <v>35656</v>
      </c>
      <c r="E2881" s="3" t="s">
        <v>35657</v>
      </c>
      <c r="F2881" s="3" t="s">
        <v>35658</v>
      </c>
      <c r="G2881" s="3"/>
      <c r="H2881" s="3"/>
      <c r="I2881" s="3"/>
      <c r="J2881" s="3"/>
      <c r="K2881" s="3"/>
      <c r="L2881" s="3"/>
      <c r="M2881" s="3"/>
      <c r="N2881" s="3"/>
      <c r="O2881" s="3"/>
      <c r="P2881" s="3"/>
      <c r="Q2881" s="3"/>
      <c r="R2881" s="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row>
    <row r="2882" spans="1:77" ht="18">
      <c r="A2882" s="3" t="s">
        <v>1632</v>
      </c>
      <c r="B2882" s="3" t="s">
        <v>27429</v>
      </c>
      <c r="C2882" s="3" t="s">
        <v>30158</v>
      </c>
      <c r="D2882" s="3"/>
      <c r="E2882" s="3" t="s">
        <v>30159</v>
      </c>
      <c r="F2882" s="3"/>
      <c r="G2882" s="3"/>
      <c r="H2882" s="3"/>
      <c r="I2882" s="3"/>
      <c r="J2882" s="3"/>
      <c r="K2882" s="3"/>
      <c r="L2882" s="3"/>
      <c r="M2882" s="3"/>
      <c r="N2882" s="3"/>
      <c r="O2882" s="3"/>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row>
    <row r="2883" spans="1:77" ht="18">
      <c r="A2883" s="3" t="s">
        <v>15142</v>
      </c>
      <c r="B2883" s="3" t="s">
        <v>30903</v>
      </c>
      <c r="C2883" s="3" t="s">
        <v>30158</v>
      </c>
      <c r="D2883" s="3" t="s">
        <v>1093</v>
      </c>
      <c r="E2883" s="3" t="s">
        <v>31596</v>
      </c>
      <c r="F2883" s="3"/>
      <c r="G2883" s="3"/>
      <c r="H2883" s="3"/>
      <c r="I2883" s="3"/>
      <c r="J2883" s="3"/>
      <c r="K2883" s="3"/>
      <c r="L2883" s="3"/>
      <c r="M2883" s="3"/>
      <c r="N2883" s="3"/>
      <c r="O2883" s="3"/>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row>
    <row r="2884" spans="1:77" ht="18">
      <c r="A2884" s="3" t="s">
        <v>33572</v>
      </c>
      <c r="B2884" s="3" t="s">
        <v>33461</v>
      </c>
      <c r="C2884" s="3" t="s">
        <v>30158</v>
      </c>
      <c r="D2884" s="3"/>
      <c r="E2884" s="3" t="s">
        <v>33573</v>
      </c>
      <c r="F2884" s="3"/>
      <c r="G2884" s="3"/>
      <c r="H2884" s="3"/>
      <c r="I2884" s="3"/>
      <c r="J2884" s="3"/>
      <c r="K2884" s="3"/>
      <c r="L2884" s="3"/>
      <c r="M2884" s="3"/>
      <c r="N2884" s="3"/>
      <c r="O2884" s="3"/>
      <c r="P2884" s="3"/>
      <c r="Q2884" s="3"/>
      <c r="R2884" s="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row>
    <row r="2885" spans="1:77" ht="18">
      <c r="A2885" s="3" t="s">
        <v>8478</v>
      </c>
      <c r="B2885" s="3" t="s">
        <v>26177</v>
      </c>
      <c r="C2885" s="3" t="s">
        <v>26311</v>
      </c>
      <c r="D2885" s="3" t="s">
        <v>26312</v>
      </c>
      <c r="E2885" s="3" t="s">
        <v>26313</v>
      </c>
      <c r="F2885" s="3"/>
      <c r="G2885" s="3"/>
      <c r="H2885" s="3"/>
      <c r="I2885" s="3"/>
      <c r="J2885" s="3"/>
      <c r="K2885" s="3"/>
      <c r="L2885" s="3"/>
      <c r="M2885" s="3"/>
      <c r="N2885" s="3"/>
      <c r="O2885" s="3"/>
      <c r="P2885" s="3"/>
      <c r="Q2885" s="3"/>
      <c r="R2885" s="3"/>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row>
    <row r="2886" spans="1:77" ht="18">
      <c r="A2886" s="3" t="s">
        <v>9370</v>
      </c>
      <c r="B2886" s="3" t="s">
        <v>27127</v>
      </c>
      <c r="C2886" s="3" t="s">
        <v>26311</v>
      </c>
      <c r="D2886" s="3" t="s">
        <v>27128</v>
      </c>
      <c r="E2886" s="3" t="s">
        <v>27129</v>
      </c>
      <c r="F2886" s="3" t="s">
        <v>27130</v>
      </c>
      <c r="G2886" s="3"/>
      <c r="H2886" s="3"/>
      <c r="I2886" s="3"/>
      <c r="J2886" s="3"/>
      <c r="K2886" s="3"/>
      <c r="L2886" s="3"/>
      <c r="M2886" s="3"/>
      <c r="N2886" s="3"/>
      <c r="O2886" s="3"/>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row>
    <row r="2887" spans="1:77" ht="18">
      <c r="A2887" s="3" t="s">
        <v>28170</v>
      </c>
      <c r="B2887" s="3" t="s">
        <v>28075</v>
      </c>
      <c r="C2887" s="3" t="s">
        <v>26311</v>
      </c>
      <c r="D2887" s="3" t="s">
        <v>26006</v>
      </c>
      <c r="E2887" s="3" t="s">
        <v>26007</v>
      </c>
      <c r="F2887" s="3"/>
      <c r="G2887" s="3"/>
      <c r="H2887" s="3"/>
      <c r="I2887" s="3"/>
      <c r="J2887" s="3"/>
      <c r="K2887" s="3"/>
      <c r="L2887" s="3"/>
      <c r="M2887" s="3"/>
      <c r="N2887" s="3"/>
      <c r="O2887" s="3"/>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row>
    <row r="2888" spans="1:77" ht="18">
      <c r="A2888" s="3" t="s">
        <v>30854</v>
      </c>
      <c r="B2888" s="3" t="s">
        <v>30846</v>
      </c>
      <c r="C2888" s="3" t="s">
        <v>26311</v>
      </c>
      <c r="D2888" s="3" t="s">
        <v>27128</v>
      </c>
      <c r="E2888" s="3" t="s">
        <v>30855</v>
      </c>
      <c r="F2888" s="3" t="s">
        <v>27130</v>
      </c>
      <c r="G2888" s="3"/>
      <c r="H2888" s="3"/>
      <c r="I2888" s="3"/>
      <c r="J2888" s="3"/>
      <c r="K2888" s="3"/>
      <c r="L2888" s="3"/>
      <c r="M2888" s="3"/>
      <c r="N2888" s="3"/>
      <c r="O2888" s="3"/>
      <c r="P2888" s="3"/>
      <c r="Q2888" s="3"/>
      <c r="R2888" s="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row>
    <row r="2889" spans="1:77" ht="18">
      <c r="A2889" s="3" t="s">
        <v>24705</v>
      </c>
      <c r="B2889" s="3" t="s">
        <v>23435</v>
      </c>
      <c r="C2889" s="3" t="s">
        <v>24706</v>
      </c>
      <c r="D2889" s="3"/>
      <c r="E2889" s="3" t="s">
        <v>24707</v>
      </c>
      <c r="F2889" s="3"/>
      <c r="G2889" s="3"/>
      <c r="H2889" s="3"/>
      <c r="I2889" s="3"/>
      <c r="J2889" s="3"/>
      <c r="K2889" s="3"/>
      <c r="L2889" s="3"/>
      <c r="M2889" s="3"/>
      <c r="N2889" s="3"/>
      <c r="O2889" s="3"/>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row>
    <row r="2890" spans="1:77" ht="18">
      <c r="A2890" s="3" t="s">
        <v>15456</v>
      </c>
      <c r="B2890" s="3" t="s">
        <v>31774</v>
      </c>
      <c r="C2890" s="3" t="s">
        <v>24706</v>
      </c>
      <c r="D2890" s="3" t="s">
        <v>26006</v>
      </c>
      <c r="E2890" s="3" t="s">
        <v>26007</v>
      </c>
      <c r="F2890" s="3"/>
      <c r="G2890" s="3"/>
      <c r="H2890" s="3"/>
      <c r="I2890" s="3"/>
      <c r="J2890" s="3"/>
      <c r="K2890" s="3"/>
      <c r="L2890" s="3"/>
      <c r="M2890" s="3"/>
      <c r="N2890" s="3"/>
      <c r="O2890" s="3"/>
      <c r="P2890" s="3"/>
      <c r="Q2890" s="3"/>
      <c r="R2890" s="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row>
    <row r="2891" spans="1:77" ht="18">
      <c r="A2891" s="3" t="s">
        <v>3977</v>
      </c>
      <c r="B2891" s="3" t="s">
        <v>22513</v>
      </c>
      <c r="C2891" s="3" t="s">
        <v>22539</v>
      </c>
      <c r="D2891" s="3"/>
      <c r="E2891" s="3" t="s">
        <v>22540</v>
      </c>
      <c r="F2891" s="3" t="s">
        <v>22541</v>
      </c>
      <c r="G2891" s="3"/>
      <c r="H2891" s="3"/>
      <c r="I2891" s="3"/>
      <c r="J2891" s="3"/>
      <c r="K2891" s="3"/>
      <c r="L2891" s="3"/>
      <c r="M2891" s="3"/>
      <c r="N2891" s="3"/>
      <c r="O2891" s="3"/>
      <c r="P2891" s="3"/>
      <c r="Q2891" s="3"/>
      <c r="R2891" s="3"/>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row>
    <row r="2892" spans="1:77" ht="18">
      <c r="A2892" s="3" t="s">
        <v>11181</v>
      </c>
      <c r="B2892" s="3" t="s">
        <v>29168</v>
      </c>
      <c r="C2892" s="3" t="s">
        <v>22539</v>
      </c>
      <c r="D2892" s="3" t="s">
        <v>38</v>
      </c>
      <c r="E2892" s="3" t="s">
        <v>29169</v>
      </c>
      <c r="F2892" s="3" t="s">
        <v>29170</v>
      </c>
      <c r="G2892" s="3"/>
      <c r="H2892" s="3"/>
      <c r="I2892" s="3"/>
      <c r="J2892" s="3"/>
      <c r="K2892" s="3"/>
      <c r="L2892" s="3"/>
      <c r="M2892" s="3"/>
      <c r="N2892" s="3"/>
      <c r="O2892" s="3"/>
      <c r="P2892" s="3"/>
      <c r="Q2892" s="3"/>
      <c r="R2892" s="3"/>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row>
    <row r="2893" spans="1:77" ht="18">
      <c r="A2893" s="3" t="s">
        <v>6607</v>
      </c>
      <c r="B2893" s="3" t="s">
        <v>23435</v>
      </c>
      <c r="C2893" s="3" t="s">
        <v>24703</v>
      </c>
      <c r="D2893" s="3"/>
      <c r="E2893" s="3" t="s">
        <v>24704</v>
      </c>
      <c r="F2893" s="3"/>
      <c r="G2893" s="3"/>
      <c r="H2893" s="3"/>
      <c r="I2893" s="3"/>
      <c r="J2893" s="3"/>
      <c r="K2893" s="3"/>
      <c r="L2893" s="3"/>
      <c r="M2893" s="3"/>
      <c r="N2893" s="3"/>
      <c r="O2893" s="3"/>
      <c r="P2893" s="3"/>
      <c r="Q2893" s="3"/>
      <c r="R2893" s="3"/>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row>
    <row r="2894" spans="1:77" ht="18">
      <c r="A2894" s="3" t="s">
        <v>4081</v>
      </c>
      <c r="B2894" s="3" t="s">
        <v>22513</v>
      </c>
      <c r="C2894" s="3" t="s">
        <v>22630</v>
      </c>
      <c r="D2894" s="3"/>
      <c r="E2894" s="3" t="s">
        <v>22631</v>
      </c>
      <c r="F2894" s="3" t="s">
        <v>22632</v>
      </c>
      <c r="G2894" s="3"/>
      <c r="H2894" s="3"/>
      <c r="I2894" s="3"/>
      <c r="J2894" s="3"/>
      <c r="K2894" s="3"/>
      <c r="L2894" s="3"/>
      <c r="M2894" s="3"/>
      <c r="N2894" s="3"/>
      <c r="O2894" s="3"/>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row>
    <row r="2895" spans="1:77" ht="18">
      <c r="A2895" s="3" t="s">
        <v>6604</v>
      </c>
      <c r="B2895" s="3" t="s">
        <v>23435</v>
      </c>
      <c r="C2895" s="3" t="s">
        <v>22630</v>
      </c>
      <c r="D2895" s="3"/>
      <c r="E2895" s="3" t="s">
        <v>24702</v>
      </c>
      <c r="F2895" s="3"/>
      <c r="G2895" s="3"/>
      <c r="H2895" s="3"/>
      <c r="I2895" s="3"/>
      <c r="J2895" s="3"/>
      <c r="K2895" s="3"/>
      <c r="L2895" s="3"/>
      <c r="M2895" s="3"/>
      <c r="N2895" s="3"/>
      <c r="O2895" s="3"/>
      <c r="P2895" s="3"/>
      <c r="Q2895" s="3"/>
      <c r="R2895" s="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row>
    <row r="2896" spans="1:77" ht="18">
      <c r="A2896" s="3" t="s">
        <v>31519</v>
      </c>
      <c r="B2896" s="3" t="s">
        <v>30903</v>
      </c>
      <c r="C2896" s="3" t="s">
        <v>31520</v>
      </c>
      <c r="D2896" s="3" t="s">
        <v>31521</v>
      </c>
      <c r="E2896" s="3" t="s">
        <v>31522</v>
      </c>
      <c r="F2896" s="3" t="s">
        <v>31523</v>
      </c>
      <c r="G2896" s="3"/>
      <c r="H2896" s="3"/>
      <c r="I2896" s="3"/>
      <c r="J2896" s="3"/>
      <c r="K2896" s="3"/>
      <c r="L2896" s="3"/>
      <c r="M2896" s="3"/>
      <c r="N2896" s="3"/>
      <c r="O2896" s="3"/>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row>
    <row r="2897" spans="1:77" ht="18">
      <c r="A2897" s="3" t="s">
        <v>35616</v>
      </c>
      <c r="B2897" s="3" t="s">
        <v>35343</v>
      </c>
      <c r="C2897" s="3" t="s">
        <v>31520</v>
      </c>
      <c r="D2897" s="3" t="s">
        <v>35617</v>
      </c>
      <c r="E2897" s="3" t="s">
        <v>35618</v>
      </c>
      <c r="F2897" s="3" t="s">
        <v>35619</v>
      </c>
      <c r="G2897" s="3"/>
      <c r="H2897" s="3"/>
      <c r="I2897" s="3"/>
      <c r="J2897" s="3"/>
      <c r="K2897" s="3"/>
      <c r="L2897" s="3"/>
      <c r="M2897" s="3"/>
      <c r="N2897" s="3"/>
      <c r="O2897" s="3"/>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row>
    <row r="2898" spans="1:77" ht="18">
      <c r="A2898" s="3" t="s">
        <v>4777</v>
      </c>
      <c r="B2898" s="3" t="s">
        <v>23054</v>
      </c>
      <c r="C2898" s="3" t="s">
        <v>23284</v>
      </c>
      <c r="D2898" s="3" t="s">
        <v>23285</v>
      </c>
      <c r="E2898" s="3" t="s">
        <v>23286</v>
      </c>
      <c r="F2898" s="3"/>
      <c r="G2898" s="3"/>
      <c r="H2898" s="3"/>
      <c r="I2898" s="3"/>
      <c r="J2898" s="3"/>
      <c r="K2898" s="3"/>
      <c r="L2898" s="3"/>
      <c r="M2898" s="3"/>
      <c r="N2898" s="3"/>
      <c r="O2898" s="3"/>
      <c r="P2898" s="3"/>
      <c r="Q2898" s="3"/>
      <c r="R2898" s="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row>
    <row r="2899" spans="1:77" ht="18">
      <c r="A2899" s="3" t="s">
        <v>20465</v>
      </c>
      <c r="B2899" s="3" t="s">
        <v>38999</v>
      </c>
      <c r="C2899" s="3" t="s">
        <v>23284</v>
      </c>
      <c r="D2899" s="3"/>
      <c r="E2899" s="3" t="s">
        <v>39039</v>
      </c>
      <c r="F2899" s="3" t="s">
        <v>39040</v>
      </c>
      <c r="G2899" s="3"/>
      <c r="H2899" s="3"/>
      <c r="I2899" s="3"/>
      <c r="J2899" s="3"/>
      <c r="K2899" s="3"/>
      <c r="L2899" s="3"/>
      <c r="M2899" s="3"/>
      <c r="N2899" s="3"/>
      <c r="O2899" s="3"/>
      <c r="P2899" s="3"/>
      <c r="Q2899" s="3"/>
      <c r="R2899" s="3"/>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row>
    <row r="2900" spans="1:77" ht="18">
      <c r="A2900" s="3" t="s">
        <v>1221</v>
      </c>
      <c r="B2900" s="3" t="s">
        <v>27429</v>
      </c>
      <c r="C2900" s="3" t="s">
        <v>27753</v>
      </c>
      <c r="D2900" s="3" t="s">
        <v>27754</v>
      </c>
      <c r="E2900" s="3" t="s">
        <v>27755</v>
      </c>
      <c r="F2900" s="3"/>
      <c r="G2900" s="3"/>
      <c r="H2900" s="3"/>
      <c r="I2900" s="3"/>
      <c r="J2900" s="3"/>
      <c r="K2900" s="3"/>
      <c r="L2900" s="3"/>
      <c r="M2900" s="3"/>
      <c r="N2900" s="3"/>
      <c r="O2900" s="3"/>
      <c r="P2900" s="3"/>
      <c r="Q2900" s="3"/>
      <c r="R2900" s="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row>
    <row r="2901" spans="1:77" ht="18">
      <c r="A2901" s="3" t="s">
        <v>25797</v>
      </c>
      <c r="B2901" s="3" t="s">
        <v>25216</v>
      </c>
      <c r="C2901" s="3" t="s">
        <v>25798</v>
      </c>
      <c r="D2901" s="3"/>
      <c r="E2901" s="3" t="s">
        <v>25799</v>
      </c>
      <c r="F2901" s="3"/>
      <c r="G2901" s="3"/>
      <c r="H2901" s="3"/>
      <c r="I2901" s="3"/>
      <c r="J2901" s="3"/>
      <c r="K2901" s="3"/>
      <c r="L2901" s="3"/>
      <c r="M2901" s="3"/>
      <c r="N2901" s="3"/>
      <c r="O2901" s="3"/>
      <c r="P2901" s="3"/>
      <c r="Q2901" s="3"/>
      <c r="R2901" s="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row>
    <row r="2902" spans="1:77" ht="18">
      <c r="A2902" s="3" t="s">
        <v>10897</v>
      </c>
      <c r="B2902" s="3" t="s">
        <v>29005</v>
      </c>
      <c r="C2902" s="3" t="s">
        <v>25798</v>
      </c>
      <c r="D2902" s="3" t="s">
        <v>25582</v>
      </c>
      <c r="E2902" s="3" t="s">
        <v>28707</v>
      </c>
      <c r="F2902" s="3"/>
      <c r="G2902" s="3"/>
      <c r="H2902" s="3"/>
      <c r="I2902" s="3"/>
      <c r="J2902" s="3"/>
      <c r="K2902" s="3"/>
      <c r="L2902" s="3"/>
      <c r="M2902" s="3"/>
      <c r="N2902" s="3"/>
      <c r="O2902" s="3"/>
      <c r="P2902" s="3"/>
      <c r="Q2902" s="3"/>
      <c r="R2902" s="3"/>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row>
    <row r="2903" spans="1:77" ht="18">
      <c r="A2903" s="3" t="s">
        <v>14924</v>
      </c>
      <c r="B2903" s="3" t="s">
        <v>30903</v>
      </c>
      <c r="C2903" s="3" t="s">
        <v>31488</v>
      </c>
      <c r="D2903" s="3" t="s">
        <v>31489</v>
      </c>
      <c r="E2903" s="3" t="s">
        <v>31490</v>
      </c>
      <c r="F2903" s="3" t="s">
        <v>31491</v>
      </c>
      <c r="G2903" s="3"/>
      <c r="H2903" s="3"/>
      <c r="I2903" s="3"/>
      <c r="J2903" s="3"/>
      <c r="K2903" s="3"/>
      <c r="L2903" s="3"/>
      <c r="M2903" s="3"/>
      <c r="N2903" s="3"/>
      <c r="O2903" s="3"/>
      <c r="P2903" s="3"/>
      <c r="Q2903" s="3"/>
      <c r="R2903" s="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row>
    <row r="2904" spans="1:77" ht="18">
      <c r="A2904" s="3" t="s">
        <v>31847</v>
      </c>
      <c r="B2904" s="3" t="s">
        <v>31774</v>
      </c>
      <c r="C2904" s="3" t="s">
        <v>31848</v>
      </c>
      <c r="D2904" s="3"/>
      <c r="E2904" s="3" t="s">
        <v>31849</v>
      </c>
      <c r="F2904" s="3" t="s">
        <v>31836</v>
      </c>
      <c r="G2904" s="3"/>
      <c r="H2904" s="3"/>
      <c r="I2904" s="3"/>
      <c r="J2904" s="3"/>
      <c r="K2904" s="3"/>
      <c r="L2904" s="3"/>
      <c r="M2904" s="3"/>
      <c r="N2904" s="3"/>
      <c r="O2904" s="3"/>
      <c r="P2904" s="3"/>
      <c r="Q2904" s="3"/>
      <c r="R2904" s="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row>
    <row r="2905" spans="1:77" ht="18">
      <c r="A2905" s="3" t="s">
        <v>16170</v>
      </c>
      <c r="B2905" s="3" t="s">
        <v>32007</v>
      </c>
      <c r="C2905" s="3" t="s">
        <v>31848</v>
      </c>
      <c r="D2905" s="3" t="s">
        <v>32239</v>
      </c>
      <c r="E2905" s="3" t="s">
        <v>32240</v>
      </c>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row>
    <row r="2906" spans="1:77" ht="18">
      <c r="A2906" s="3" t="s">
        <v>4219</v>
      </c>
      <c r="B2906" s="3" t="s">
        <v>22513</v>
      </c>
      <c r="C2906" s="3" t="s">
        <v>22781</v>
      </c>
      <c r="D2906" s="3"/>
      <c r="E2906" s="3" t="s">
        <v>22782</v>
      </c>
      <c r="F2906" s="3" t="s">
        <v>22783</v>
      </c>
      <c r="G2906" s="3"/>
      <c r="H2906" s="3"/>
      <c r="I2906" s="3"/>
      <c r="J2906" s="3"/>
      <c r="K2906" s="3"/>
      <c r="L2906" s="3"/>
      <c r="M2906" s="3"/>
      <c r="N2906" s="3"/>
      <c r="O2906" s="3"/>
      <c r="P2906" s="3"/>
      <c r="Q2906" s="3"/>
      <c r="R2906" s="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row>
    <row r="2907" spans="1:77" ht="18">
      <c r="A2907" s="3" t="s">
        <v>12463</v>
      </c>
      <c r="B2907" s="3" t="s">
        <v>29962</v>
      </c>
      <c r="C2907" s="3" t="s">
        <v>22781</v>
      </c>
      <c r="D2907" s="3" t="s">
        <v>29983</v>
      </c>
      <c r="E2907" s="3" t="s">
        <v>29984</v>
      </c>
      <c r="F2907" s="3" t="s">
        <v>29985</v>
      </c>
      <c r="G2907" s="3"/>
      <c r="H2907" s="3"/>
      <c r="I2907" s="3"/>
      <c r="J2907" s="3"/>
      <c r="K2907" s="3"/>
      <c r="L2907" s="3"/>
      <c r="M2907" s="3"/>
      <c r="N2907" s="3"/>
      <c r="O2907" s="3"/>
      <c r="P2907" s="3"/>
      <c r="Q2907" s="3"/>
      <c r="R2907" s="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row>
    <row r="2908" spans="1:77" ht="18">
      <c r="A2908" s="3" t="s">
        <v>7257</v>
      </c>
      <c r="B2908" s="3" t="s">
        <v>25216</v>
      </c>
      <c r="C2908" s="3" t="s">
        <v>25252</v>
      </c>
      <c r="D2908" s="3"/>
      <c r="E2908" s="3" t="s">
        <v>25253</v>
      </c>
      <c r="F2908" s="3"/>
      <c r="G2908" s="3"/>
      <c r="H2908" s="3"/>
      <c r="I2908" s="3"/>
      <c r="J2908" s="3"/>
      <c r="K2908" s="3"/>
      <c r="L2908" s="3"/>
      <c r="M2908" s="3"/>
      <c r="N2908" s="3"/>
      <c r="O2908" s="3"/>
      <c r="P2908" s="3"/>
      <c r="Q2908" s="3"/>
      <c r="R2908" s="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row>
    <row r="2909" spans="1:77" ht="18">
      <c r="A2909" s="3" t="s">
        <v>15601</v>
      </c>
      <c r="B2909" s="3" t="s">
        <v>31774</v>
      </c>
      <c r="C2909" s="3" t="s">
        <v>25252</v>
      </c>
      <c r="D2909" s="3"/>
      <c r="E2909" s="3" t="s">
        <v>31835</v>
      </c>
      <c r="F2909" s="3" t="s">
        <v>31856</v>
      </c>
      <c r="G2909" s="3"/>
      <c r="H2909" s="3"/>
      <c r="I2909" s="3"/>
      <c r="J2909" s="3"/>
      <c r="K2909" s="3"/>
      <c r="L2909" s="3"/>
      <c r="M2909" s="3"/>
      <c r="N2909" s="3"/>
      <c r="O2909" s="3"/>
      <c r="P2909" s="3"/>
      <c r="Q2909" s="3"/>
      <c r="R2909" s="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row>
    <row r="2910" spans="1:77" ht="18">
      <c r="A2910" s="3" t="s">
        <v>16960</v>
      </c>
      <c r="B2910" s="3" t="s">
        <v>32658</v>
      </c>
      <c r="C2910" s="3" t="s">
        <v>25252</v>
      </c>
      <c r="D2910" s="3"/>
      <c r="E2910" s="3" t="s">
        <v>32801</v>
      </c>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row>
    <row r="2911" spans="1:77" ht="18">
      <c r="A2911" s="3" t="s">
        <v>37229</v>
      </c>
      <c r="B2911" s="3" t="s">
        <v>36922</v>
      </c>
      <c r="C2911" s="3" t="s">
        <v>25252</v>
      </c>
      <c r="D2911" s="3" t="s">
        <v>270</v>
      </c>
      <c r="E2911" s="3" t="s">
        <v>37230</v>
      </c>
      <c r="F2911" s="3" t="s">
        <v>37231</v>
      </c>
      <c r="G2911" s="3"/>
      <c r="H2911" s="3"/>
      <c r="I2911" s="3"/>
      <c r="J2911" s="3"/>
      <c r="K2911" s="3"/>
      <c r="L2911" s="3"/>
      <c r="M2911" s="3"/>
      <c r="N2911" s="3"/>
      <c r="O2911" s="3"/>
      <c r="P2911" s="3"/>
      <c r="Q2911" s="3"/>
      <c r="R2911" s="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row>
    <row r="2912" spans="1:77" ht="18">
      <c r="A2912" s="3" t="s">
        <v>12848</v>
      </c>
      <c r="B2912" s="3" t="s">
        <v>30145</v>
      </c>
      <c r="C2912" s="3" t="s">
        <v>30303</v>
      </c>
      <c r="D2912" s="3"/>
      <c r="E2912" s="3" t="s">
        <v>30304</v>
      </c>
      <c r="F2912" s="3"/>
      <c r="G2912" s="3"/>
      <c r="H2912" s="3"/>
      <c r="I2912" s="3"/>
      <c r="J2912" s="3"/>
      <c r="K2912" s="3"/>
      <c r="L2912" s="3"/>
      <c r="M2912" s="3"/>
      <c r="N2912" s="3"/>
      <c r="O2912" s="3"/>
      <c r="P2912" s="3"/>
      <c r="Q2912" s="3"/>
      <c r="R2912" s="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row>
    <row r="2913" spans="1:77" ht="18">
      <c r="A2913" s="3" t="s">
        <v>6633</v>
      </c>
      <c r="B2913" s="3" t="s">
        <v>23435</v>
      </c>
      <c r="C2913" s="3" t="s">
        <v>24728</v>
      </c>
      <c r="D2913" s="3"/>
      <c r="E2913" s="3" t="s">
        <v>24729</v>
      </c>
      <c r="F2913" s="3" t="s">
        <v>24730</v>
      </c>
      <c r="G2913" s="3"/>
      <c r="H2913" s="3"/>
      <c r="I2913" s="3"/>
      <c r="J2913" s="3"/>
      <c r="K2913" s="3"/>
      <c r="L2913" s="3"/>
      <c r="M2913" s="3"/>
      <c r="N2913" s="3"/>
      <c r="O2913" s="3"/>
      <c r="P2913" s="3"/>
      <c r="Q2913" s="3"/>
      <c r="R2913" s="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row>
    <row r="2914" spans="1:77" ht="18">
      <c r="A2914" s="3" t="s">
        <v>15575</v>
      </c>
      <c r="B2914" s="3" t="s">
        <v>31774</v>
      </c>
      <c r="C2914" s="3" t="s">
        <v>24728</v>
      </c>
      <c r="D2914" s="3"/>
      <c r="E2914" s="3" t="s">
        <v>31835</v>
      </c>
      <c r="F2914" s="3" t="s">
        <v>31836</v>
      </c>
      <c r="G2914" s="3"/>
      <c r="H2914" s="3"/>
      <c r="I2914" s="3"/>
      <c r="J2914" s="3"/>
      <c r="K2914" s="3"/>
      <c r="L2914" s="3"/>
      <c r="M2914" s="3"/>
      <c r="N2914" s="3"/>
      <c r="O2914" s="3"/>
      <c r="P2914" s="3"/>
      <c r="Q2914" s="3"/>
      <c r="R2914" s="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row>
    <row r="2915" spans="1:77" ht="18">
      <c r="A2915" s="3" t="s">
        <v>33238</v>
      </c>
      <c r="B2915" s="3" t="s">
        <v>32998</v>
      </c>
      <c r="C2915" s="3" t="s">
        <v>24728</v>
      </c>
      <c r="D2915" s="3" t="s">
        <v>17833</v>
      </c>
      <c r="E2915" s="3" t="s">
        <v>33239</v>
      </c>
      <c r="F2915" s="3" t="s">
        <v>33240</v>
      </c>
      <c r="G2915" s="3"/>
      <c r="H2915" s="3"/>
      <c r="I2915" s="3"/>
      <c r="J2915" s="3"/>
      <c r="K2915" s="3"/>
      <c r="L2915" s="3"/>
      <c r="M2915" s="3"/>
      <c r="N2915" s="3"/>
      <c r="O2915" s="3"/>
      <c r="P2915" s="3"/>
      <c r="Q2915" s="3"/>
      <c r="R2915" s="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row>
    <row r="2916" spans="1:77" ht="18">
      <c r="A2916" s="3" t="s">
        <v>6599</v>
      </c>
      <c r="B2916" s="3" t="s">
        <v>23435</v>
      </c>
      <c r="C2916" s="3" t="s">
        <v>24696</v>
      </c>
      <c r="D2916" s="3"/>
      <c r="E2916" s="3" t="s">
        <v>24697</v>
      </c>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row>
    <row r="2917" spans="1:77" ht="18">
      <c r="A2917" s="3" t="s">
        <v>9622</v>
      </c>
      <c r="B2917" s="3" t="s">
        <v>27478</v>
      </c>
      <c r="C2917" s="3" t="s">
        <v>24696</v>
      </c>
      <c r="D2917" s="3" t="s">
        <v>73</v>
      </c>
      <c r="E2917" s="3" t="s">
        <v>27479</v>
      </c>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row>
    <row r="2918" spans="1:77" ht="18">
      <c r="A2918" s="3" t="s">
        <v>1392</v>
      </c>
      <c r="B2918" s="3" t="s">
        <v>27429</v>
      </c>
      <c r="C2918" s="3" t="s">
        <v>28991</v>
      </c>
      <c r="D2918" s="3" t="s">
        <v>28992</v>
      </c>
      <c r="E2918" s="3" t="s">
        <v>28993</v>
      </c>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row>
    <row r="2919" spans="1:77" ht="18">
      <c r="A2919" s="3" t="s">
        <v>6601</v>
      </c>
      <c r="B2919" s="3" t="s">
        <v>23435</v>
      </c>
      <c r="C2919" s="3" t="s">
        <v>24698</v>
      </c>
      <c r="D2919" s="3"/>
      <c r="E2919" s="3" t="s">
        <v>24699</v>
      </c>
      <c r="F2919" s="3"/>
      <c r="G2919" s="3"/>
      <c r="H2919" s="3"/>
      <c r="I2919" s="3"/>
      <c r="J2919" s="3"/>
      <c r="K2919" s="3"/>
      <c r="L2919" s="3"/>
      <c r="M2919" s="3"/>
      <c r="N2919" s="3"/>
      <c r="O2919" s="3"/>
      <c r="P2919" s="3"/>
      <c r="Q2919" s="3"/>
      <c r="R2919" s="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row>
    <row r="2920" spans="1:77" ht="18">
      <c r="A2920" s="3" t="s">
        <v>6595</v>
      </c>
      <c r="B2920" s="3" t="s">
        <v>23435</v>
      </c>
      <c r="C2920" s="3" t="s">
        <v>24694</v>
      </c>
      <c r="D2920" s="3"/>
      <c r="E2920" s="3" t="s">
        <v>24695</v>
      </c>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row>
    <row r="2921" spans="1:77" ht="18">
      <c r="A2921" s="3" t="s">
        <v>13693</v>
      </c>
      <c r="B2921" s="3" t="s">
        <v>30564</v>
      </c>
      <c r="C2921" s="3" t="s">
        <v>30666</v>
      </c>
      <c r="D2921" s="3"/>
      <c r="E2921" s="3" t="s">
        <v>30667</v>
      </c>
      <c r="F2921" s="3"/>
      <c r="G2921" s="3"/>
      <c r="H2921" s="3"/>
      <c r="I2921" s="3"/>
      <c r="J2921" s="3"/>
      <c r="K2921" s="3"/>
      <c r="L2921" s="3"/>
      <c r="M2921" s="3"/>
      <c r="N2921" s="3"/>
      <c r="O2921" s="3"/>
      <c r="P2921" s="3"/>
      <c r="Q2921" s="3"/>
      <c r="R2921" s="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row>
    <row r="2922" spans="1:77" ht="18">
      <c r="A2922" s="3" t="s">
        <v>13782</v>
      </c>
      <c r="B2922" s="3" t="s">
        <v>30564</v>
      </c>
      <c r="C2922" s="3" t="s">
        <v>30666</v>
      </c>
      <c r="D2922" s="3"/>
      <c r="E2922" s="3" t="s">
        <v>30707</v>
      </c>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row>
    <row r="2923" spans="1:77" ht="18">
      <c r="A2923" s="3" t="s">
        <v>13847</v>
      </c>
      <c r="B2923" s="3" t="s">
        <v>30564</v>
      </c>
      <c r="C2923" s="3" t="s">
        <v>30666</v>
      </c>
      <c r="D2923" s="3"/>
      <c r="E2923" s="3" t="s">
        <v>30740</v>
      </c>
      <c r="F2923" s="3" t="s">
        <v>4458</v>
      </c>
      <c r="G2923" s="3" t="s">
        <v>30575</v>
      </c>
      <c r="H2923" s="3" t="s">
        <v>30741</v>
      </c>
      <c r="I2923" s="3" t="s">
        <v>30742</v>
      </c>
      <c r="J2923" s="3"/>
      <c r="K2923" s="3"/>
      <c r="L2923" s="3"/>
      <c r="M2923" s="3"/>
      <c r="N2923" s="3"/>
      <c r="O2923" s="3"/>
      <c r="P2923" s="3"/>
      <c r="Q2923" s="3"/>
      <c r="R2923" s="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row>
    <row r="2924" spans="1:77" ht="18">
      <c r="A2924" s="3" t="s">
        <v>19861</v>
      </c>
      <c r="B2924" s="3" t="s">
        <v>36306</v>
      </c>
      <c r="C2924" s="3" t="s">
        <v>30666</v>
      </c>
      <c r="D2924" s="3"/>
      <c r="E2924" s="3" t="s">
        <v>35332</v>
      </c>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row>
    <row r="2925" spans="1:77" ht="18">
      <c r="A2925" s="3" t="s">
        <v>14858</v>
      </c>
      <c r="B2925" s="3" t="s">
        <v>30903</v>
      </c>
      <c r="C2925" s="3" t="s">
        <v>31442</v>
      </c>
      <c r="D2925" s="3" t="s">
        <v>31052</v>
      </c>
      <c r="E2925" s="3" t="s">
        <v>31443</v>
      </c>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row>
    <row r="2926" spans="1:77" ht="18">
      <c r="A2926" s="3" t="s">
        <v>6591</v>
      </c>
      <c r="B2926" s="3" t="s">
        <v>23435</v>
      </c>
      <c r="C2926" s="3" t="s">
        <v>24692</v>
      </c>
      <c r="D2926" s="3"/>
      <c r="E2926" s="3" t="s">
        <v>24693</v>
      </c>
      <c r="F2926" s="3"/>
      <c r="G2926" s="3"/>
      <c r="H2926" s="3"/>
      <c r="I2926" s="3"/>
      <c r="J2926" s="3"/>
      <c r="K2926" s="3"/>
      <c r="L2926" s="3"/>
      <c r="M2926" s="3"/>
      <c r="N2926" s="3"/>
      <c r="O2926" s="3"/>
      <c r="P2926" s="3"/>
      <c r="Q2926" s="3"/>
      <c r="R2926" s="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row>
    <row r="2927" spans="1:77" ht="18">
      <c r="A2927" s="3" t="s">
        <v>18227</v>
      </c>
      <c r="B2927" s="3" t="s">
        <v>35343</v>
      </c>
      <c r="C2927" s="3" t="s">
        <v>24692</v>
      </c>
      <c r="D2927" s="3" t="s">
        <v>35577</v>
      </c>
      <c r="E2927" s="3" t="s">
        <v>35578</v>
      </c>
      <c r="F2927" s="3" t="s">
        <v>35579</v>
      </c>
      <c r="G2927" s="3"/>
      <c r="H2927" s="3"/>
      <c r="I2927" s="3"/>
      <c r="J2927" s="3"/>
      <c r="K2927" s="3"/>
      <c r="L2927" s="3"/>
      <c r="M2927" s="3"/>
      <c r="N2927" s="3"/>
      <c r="O2927" s="3"/>
      <c r="P2927" s="3"/>
      <c r="Q2927" s="3"/>
      <c r="R2927" s="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row>
    <row r="2928" spans="1:77" ht="18">
      <c r="A2928" s="3" t="s">
        <v>4240</v>
      </c>
      <c r="B2928" s="3" t="s">
        <v>22513</v>
      </c>
      <c r="C2928" s="3" t="s">
        <v>22803</v>
      </c>
      <c r="D2928" s="3"/>
      <c r="E2928" s="3" t="s">
        <v>22804</v>
      </c>
      <c r="F2928" s="3" t="s">
        <v>22805</v>
      </c>
      <c r="G2928" s="3"/>
      <c r="H2928" s="3"/>
      <c r="I2928" s="3"/>
      <c r="J2928" s="3"/>
      <c r="K2928" s="3"/>
      <c r="L2928" s="3"/>
      <c r="M2928" s="3"/>
      <c r="N2928" s="3"/>
      <c r="O2928" s="3"/>
      <c r="P2928" s="3"/>
      <c r="Q2928" s="3"/>
      <c r="R2928" s="3"/>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row>
    <row r="2929" spans="1:77" ht="18">
      <c r="A2929" s="3" t="s">
        <v>6590</v>
      </c>
      <c r="B2929" s="3" t="s">
        <v>23435</v>
      </c>
      <c r="C2929" s="3" t="s">
        <v>22803</v>
      </c>
      <c r="D2929" s="3"/>
      <c r="E2929" s="3" t="s">
        <v>24691</v>
      </c>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row>
    <row r="2930" spans="1:77" ht="18">
      <c r="A2930" s="3" t="s">
        <v>33766</v>
      </c>
      <c r="B2930" s="3" t="s">
        <v>33461</v>
      </c>
      <c r="C2930" s="3" t="s">
        <v>33767</v>
      </c>
      <c r="D2930" s="3"/>
      <c r="E2930" s="3" t="s">
        <v>33768</v>
      </c>
      <c r="F2930" s="3" t="s">
        <v>33769</v>
      </c>
      <c r="G2930" s="3"/>
      <c r="H2930" s="3"/>
      <c r="I2930" s="3"/>
      <c r="J2930" s="3"/>
      <c r="K2930" s="3"/>
      <c r="L2930" s="3"/>
      <c r="M2930" s="3"/>
      <c r="N2930" s="3"/>
      <c r="O2930" s="3"/>
      <c r="P2930" s="3"/>
      <c r="Q2930" s="3"/>
      <c r="R2930" s="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row>
    <row r="2931" spans="1:77" ht="18">
      <c r="A2931" s="3" t="s">
        <v>14783</v>
      </c>
      <c r="B2931" s="3" t="s">
        <v>30903</v>
      </c>
      <c r="C2931" s="3" t="s">
        <v>31412</v>
      </c>
      <c r="D2931" s="3" t="s">
        <v>31413</v>
      </c>
      <c r="E2931" s="3" t="s">
        <v>31414</v>
      </c>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row>
    <row r="2932" spans="1:77" ht="18">
      <c r="A2932" s="3" t="s">
        <v>20519</v>
      </c>
      <c r="B2932" s="3" t="s">
        <v>39563</v>
      </c>
      <c r="C2932" s="3" t="s">
        <v>31412</v>
      </c>
      <c r="D2932" s="3" t="s">
        <v>270</v>
      </c>
      <c r="E2932" s="3" t="s">
        <v>23299</v>
      </c>
      <c r="F2932" s="3" t="s">
        <v>23300</v>
      </c>
      <c r="G2932" s="3"/>
      <c r="H2932" s="3"/>
      <c r="I2932" s="3"/>
      <c r="J2932" s="3"/>
      <c r="K2932" s="3"/>
      <c r="L2932" s="3"/>
      <c r="M2932" s="3"/>
      <c r="N2932" s="3"/>
      <c r="O2932" s="3"/>
      <c r="P2932" s="3"/>
      <c r="Q2932" s="3"/>
      <c r="R2932" s="3"/>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row>
    <row r="2933" spans="1:77" ht="18">
      <c r="A2933" s="3" t="s">
        <v>6584</v>
      </c>
      <c r="B2933" s="3" t="s">
        <v>23435</v>
      </c>
      <c r="C2933" s="3" t="s">
        <v>24689</v>
      </c>
      <c r="D2933" s="3"/>
      <c r="E2933" s="3" t="s">
        <v>24690</v>
      </c>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row>
    <row r="2934" spans="1:77" ht="18">
      <c r="A2934" s="3" t="s">
        <v>34701</v>
      </c>
      <c r="B2934" s="3" t="s">
        <v>33988</v>
      </c>
      <c r="C2934" s="3" t="s">
        <v>24689</v>
      </c>
      <c r="D2934" s="3" t="s">
        <v>34580</v>
      </c>
      <c r="E2934" s="3" t="s">
        <v>34702</v>
      </c>
      <c r="F2934" s="3" t="s">
        <v>34703</v>
      </c>
      <c r="G2934" s="3"/>
      <c r="H2934" s="3" t="s">
        <v>34704</v>
      </c>
      <c r="I2934" s="3"/>
      <c r="J2934" s="3" t="s">
        <v>34705</v>
      </c>
      <c r="K2934" s="3" t="s">
        <v>34584</v>
      </c>
      <c r="L2934" s="3"/>
      <c r="M2934" s="3" t="s">
        <v>34585</v>
      </c>
      <c r="N2934" s="3"/>
      <c r="O2934" s="3" t="s">
        <v>34586</v>
      </c>
      <c r="P2934" s="3"/>
      <c r="Q2934" s="3" t="s">
        <v>34706</v>
      </c>
      <c r="R2934" s="3"/>
      <c r="S2934" s="3"/>
      <c r="T2934" s="3" t="s">
        <v>34707</v>
      </c>
      <c r="U2934" s="3" t="s">
        <v>34708</v>
      </c>
      <c r="V2934" s="3" t="s">
        <v>34709</v>
      </c>
      <c r="W2934" s="3" t="s">
        <v>34710</v>
      </c>
      <c r="X2934" s="3"/>
      <c r="Y2934" s="3" t="s">
        <v>34711</v>
      </c>
      <c r="Z2934" s="3"/>
      <c r="AA2934" s="3" t="s">
        <v>34712</v>
      </c>
      <c r="AB2934" s="3"/>
      <c r="AC2934" s="3" t="s">
        <v>34713</v>
      </c>
      <c r="AD2934" s="3"/>
      <c r="AE2934" s="3" t="s">
        <v>34714</v>
      </c>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row>
    <row r="2935" spans="1:77" ht="18">
      <c r="A2935" s="3" t="s">
        <v>8474</v>
      </c>
      <c r="B2935" s="3" t="s">
        <v>26177</v>
      </c>
      <c r="C2935" s="3" t="s">
        <v>26304</v>
      </c>
      <c r="D2935" s="3" t="s">
        <v>26305</v>
      </c>
      <c r="E2935" s="3" t="s">
        <v>26306</v>
      </c>
      <c r="F2935" s="3"/>
      <c r="G2935" s="3"/>
      <c r="H2935" s="3"/>
      <c r="I2935" s="3"/>
      <c r="J2935" s="3"/>
      <c r="K2935" s="3"/>
      <c r="L2935" s="3"/>
      <c r="M2935" s="3"/>
      <c r="N2935" s="3"/>
      <c r="O2935" s="3"/>
      <c r="P2935" s="3"/>
      <c r="Q2935" s="3"/>
      <c r="R2935" s="3"/>
      <c r="S2935" s="3"/>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row>
    <row r="2936" spans="1:77" ht="18">
      <c r="A2936" s="3" t="s">
        <v>11082</v>
      </c>
      <c r="B2936" s="3" t="s">
        <v>28622</v>
      </c>
      <c r="C2936" s="3" t="s">
        <v>26304</v>
      </c>
      <c r="D2936" s="3" t="s">
        <v>25582</v>
      </c>
      <c r="E2936" s="3" t="s">
        <v>29105</v>
      </c>
      <c r="F2936" s="3" t="s">
        <v>29106</v>
      </c>
      <c r="G2936" s="3"/>
      <c r="H2936" s="3"/>
      <c r="I2936" s="3"/>
      <c r="J2936" s="3"/>
      <c r="K2936" s="3"/>
      <c r="L2936" s="3"/>
      <c r="M2936" s="3"/>
      <c r="N2936" s="3"/>
      <c r="O2936" s="3"/>
      <c r="P2936" s="3"/>
      <c r="Q2936" s="3"/>
      <c r="R2936" s="3"/>
      <c r="S2936" s="3"/>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row>
    <row r="2937" spans="1:77" ht="18">
      <c r="A2937" s="3" t="s">
        <v>18204</v>
      </c>
      <c r="B2937" s="3" t="s">
        <v>35343</v>
      </c>
      <c r="C2937" s="3" t="s">
        <v>26304</v>
      </c>
      <c r="D2937" s="3" t="s">
        <v>35543</v>
      </c>
      <c r="E2937" s="3" t="s">
        <v>35544</v>
      </c>
      <c r="F2937" s="3" t="s">
        <v>1443</v>
      </c>
      <c r="G2937" s="3" t="s">
        <v>35545</v>
      </c>
      <c r="H2937" s="3" t="s">
        <v>35546</v>
      </c>
      <c r="I2937" s="3" t="s">
        <v>35547</v>
      </c>
      <c r="J2937" s="3" t="s">
        <v>35548</v>
      </c>
      <c r="K2937" s="3" t="s">
        <v>35549</v>
      </c>
      <c r="L2937" s="3"/>
      <c r="M2937" s="3"/>
      <c r="N2937" s="3"/>
      <c r="O2937" s="3"/>
      <c r="P2937" s="3"/>
      <c r="Q2937" s="3"/>
      <c r="R2937" s="3"/>
      <c r="S2937" s="3"/>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row>
    <row r="2938" spans="1:77" ht="18">
      <c r="A2938" s="3" t="s">
        <v>5150</v>
      </c>
      <c r="B2938" s="3" t="s">
        <v>23435</v>
      </c>
      <c r="C2938" s="3" t="s">
        <v>23585</v>
      </c>
      <c r="D2938" s="3" t="s">
        <v>22</v>
      </c>
      <c r="E2938" s="3" t="s">
        <v>23586</v>
      </c>
      <c r="F2938" s="3"/>
      <c r="G2938" s="3"/>
      <c r="H2938" s="3"/>
      <c r="I2938" s="3"/>
      <c r="J2938" s="3"/>
      <c r="K2938" s="3"/>
      <c r="L2938" s="3"/>
      <c r="M2938" s="3"/>
      <c r="N2938" s="3"/>
      <c r="O2938" s="3"/>
      <c r="P2938" s="3"/>
      <c r="Q2938" s="3"/>
      <c r="R2938" s="3"/>
      <c r="S2938" s="3"/>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row>
    <row r="2939" spans="1:77" ht="18">
      <c r="A2939" s="3" t="s">
        <v>24810</v>
      </c>
      <c r="B2939" s="3" t="s">
        <v>23435</v>
      </c>
      <c r="C2939" s="3" t="s">
        <v>23585</v>
      </c>
      <c r="D2939" s="3"/>
      <c r="E2939" s="3" t="s">
        <v>24811</v>
      </c>
      <c r="F2939" s="3"/>
      <c r="G2939" s="3"/>
      <c r="H2939" s="3"/>
      <c r="I2939" s="3"/>
      <c r="J2939" s="3"/>
      <c r="K2939" s="3"/>
      <c r="L2939" s="3"/>
      <c r="M2939" s="3"/>
      <c r="N2939" s="3"/>
      <c r="O2939" s="3"/>
      <c r="P2939" s="3"/>
      <c r="Q2939" s="3"/>
      <c r="R2939" s="3"/>
      <c r="S2939" s="3"/>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row>
    <row r="2940" spans="1:77" ht="18">
      <c r="A2940" s="3" t="s">
        <v>28853</v>
      </c>
      <c r="B2940" s="3" t="s">
        <v>28622</v>
      </c>
      <c r="C2940" s="3" t="s">
        <v>28854</v>
      </c>
      <c r="D2940" s="3" t="s">
        <v>28855</v>
      </c>
      <c r="E2940" s="3" t="s">
        <v>28856</v>
      </c>
      <c r="F2940" s="3" t="s">
        <v>28857</v>
      </c>
      <c r="G2940" s="3"/>
      <c r="H2940" s="3"/>
      <c r="I2940" s="3"/>
      <c r="J2940" s="3"/>
      <c r="K2940" s="3"/>
      <c r="L2940" s="3"/>
      <c r="M2940" s="3"/>
      <c r="N2940" s="3"/>
      <c r="O2940" s="3"/>
      <c r="P2940" s="3"/>
      <c r="Q2940" s="3"/>
      <c r="R2940" s="3"/>
      <c r="S2940" s="3"/>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row>
    <row r="2941" spans="1:77" ht="18">
      <c r="A2941" s="3" t="s">
        <v>14700</v>
      </c>
      <c r="B2941" s="3" t="s">
        <v>30903</v>
      </c>
      <c r="C2941" s="3" t="s">
        <v>28854</v>
      </c>
      <c r="D2941" s="3" t="s">
        <v>31219</v>
      </c>
      <c r="E2941" s="3" t="s">
        <v>31349</v>
      </c>
      <c r="F2941" s="3" t="s">
        <v>31350</v>
      </c>
      <c r="G2941" s="3"/>
      <c r="H2941" s="3"/>
      <c r="I2941" s="3"/>
      <c r="J2941" s="3"/>
      <c r="K2941" s="3"/>
      <c r="L2941" s="3"/>
      <c r="M2941" s="3"/>
      <c r="N2941" s="3"/>
      <c r="O2941" s="3"/>
      <c r="P2941" s="3"/>
      <c r="Q2941" s="3"/>
      <c r="R2941" s="3"/>
      <c r="S2941" s="3"/>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row>
    <row r="2942" spans="1:77" ht="18">
      <c r="A2942" s="3" t="s">
        <v>7309</v>
      </c>
      <c r="B2942" s="3" t="s">
        <v>25293</v>
      </c>
      <c r="C2942" s="3" t="s">
        <v>25294</v>
      </c>
      <c r="D2942" s="3" t="s">
        <v>25295</v>
      </c>
      <c r="E2942" s="3" t="s">
        <v>25296</v>
      </c>
      <c r="F2942" s="3" t="s">
        <v>25297</v>
      </c>
      <c r="G2942" s="3" t="s">
        <v>25298</v>
      </c>
      <c r="H2942" s="3"/>
      <c r="I2942" s="3"/>
      <c r="J2942" s="3"/>
      <c r="K2942" s="3"/>
      <c r="L2942" s="3"/>
      <c r="M2942" s="3"/>
      <c r="N2942" s="3"/>
      <c r="O2942" s="3"/>
      <c r="P2942" s="3"/>
      <c r="Q2942" s="3"/>
      <c r="R2942" s="3"/>
      <c r="S2942" s="3"/>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row>
    <row r="2943" spans="1:77" ht="18">
      <c r="A2943" s="3" t="s">
        <v>30242</v>
      </c>
      <c r="B2943" s="3" t="s">
        <v>30145</v>
      </c>
      <c r="C2943" s="3" t="s">
        <v>25294</v>
      </c>
      <c r="D2943" s="3"/>
      <c r="E2943" s="3" t="s">
        <v>30243</v>
      </c>
      <c r="F2943" s="3"/>
      <c r="G2943" s="3"/>
      <c r="H2943" s="3"/>
      <c r="I2943" s="3"/>
      <c r="J2943" s="3"/>
      <c r="K2943" s="3"/>
      <c r="L2943" s="3"/>
      <c r="M2943" s="3"/>
      <c r="N2943" s="3"/>
      <c r="O2943" s="3"/>
      <c r="P2943" s="3"/>
      <c r="Q2943" s="3"/>
      <c r="R2943" s="3"/>
      <c r="S2943" s="3"/>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row>
    <row r="2944" spans="1:77" ht="18">
      <c r="A2944" s="3" t="s">
        <v>39074</v>
      </c>
      <c r="B2944" s="3" t="s">
        <v>38999</v>
      </c>
      <c r="C2944" s="3" t="s">
        <v>25294</v>
      </c>
      <c r="D2944" s="3"/>
      <c r="E2944" s="3" t="s">
        <v>39075</v>
      </c>
      <c r="F2944" s="3" t="s">
        <v>39076</v>
      </c>
      <c r="G2944" s="3"/>
      <c r="H2944" s="3"/>
      <c r="I2944" s="3"/>
      <c r="J2944" s="3"/>
      <c r="K2944" s="3"/>
      <c r="L2944" s="3"/>
      <c r="M2944" s="3"/>
      <c r="N2944" s="3"/>
      <c r="O2944" s="3"/>
      <c r="P2944" s="3"/>
      <c r="Q2944" s="3"/>
      <c r="R2944" s="3"/>
      <c r="S2944" s="3"/>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row>
    <row r="2945" spans="1:77" ht="18">
      <c r="A2945" s="3" t="s">
        <v>14639</v>
      </c>
      <c r="B2945" s="3" t="s">
        <v>30903</v>
      </c>
      <c r="C2945" s="3" t="s">
        <v>31308</v>
      </c>
      <c r="D2945" s="3" t="s">
        <v>31309</v>
      </c>
      <c r="E2945" s="3" t="s">
        <v>31310</v>
      </c>
      <c r="F2945" s="3" t="s">
        <v>31311</v>
      </c>
      <c r="G2945" s="3"/>
      <c r="H2945" s="3"/>
      <c r="I2945" s="3"/>
      <c r="J2945" s="3"/>
      <c r="K2945" s="3"/>
      <c r="L2945" s="3"/>
      <c r="M2945" s="3"/>
      <c r="N2945" s="3"/>
      <c r="O2945" s="3"/>
      <c r="P2945" s="3"/>
      <c r="Q2945" s="3"/>
      <c r="R2945" s="3"/>
      <c r="S2945" s="3"/>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row>
    <row r="2946" spans="1:77" ht="18">
      <c r="A2946" s="3" t="s">
        <v>17500</v>
      </c>
      <c r="B2946" s="3" t="s">
        <v>33814</v>
      </c>
      <c r="C2946" s="3" t="s">
        <v>33951</v>
      </c>
      <c r="D2946" s="3"/>
      <c r="E2946" s="3" t="s">
        <v>33952</v>
      </c>
      <c r="F2946" s="3"/>
      <c r="G2946" s="3"/>
      <c r="H2946" s="3"/>
      <c r="I2946" s="3"/>
      <c r="J2946" s="3"/>
      <c r="K2946" s="3"/>
      <c r="L2946" s="3"/>
      <c r="M2946" s="3"/>
      <c r="N2946" s="3"/>
      <c r="O2946" s="3"/>
      <c r="P2946" s="3"/>
      <c r="Q2946" s="3"/>
      <c r="R2946" s="3"/>
      <c r="S2946" s="3"/>
      <c r="T2946" s="3"/>
      <c r="U2946" s="3"/>
      <c r="V2946" s="3"/>
      <c r="W2946" s="3"/>
      <c r="X2946" s="3"/>
      <c r="Y2946" s="3"/>
      <c r="Z2946" s="3"/>
      <c r="AA2946" s="3"/>
      <c r="AB2946" s="3"/>
      <c r="AC2946" s="3"/>
      <c r="AD2946" s="3"/>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row>
    <row r="2947" spans="1:77" ht="18">
      <c r="A2947" s="3" t="s">
        <v>14578</v>
      </c>
      <c r="B2947" s="3" t="s">
        <v>30903</v>
      </c>
      <c r="C2947" s="3" t="s">
        <v>31280</v>
      </c>
      <c r="D2947" s="3" t="s">
        <v>31052</v>
      </c>
      <c r="E2947" s="3" t="s">
        <v>31281</v>
      </c>
      <c r="F2947" s="3"/>
      <c r="G2947" s="3"/>
      <c r="H2947" s="3"/>
      <c r="I2947" s="3"/>
      <c r="J2947" s="3"/>
      <c r="K2947" s="3"/>
      <c r="L2947" s="3"/>
      <c r="M2947" s="3"/>
      <c r="N2947" s="3"/>
      <c r="O2947" s="3"/>
      <c r="P2947" s="3"/>
      <c r="Q2947" s="3"/>
      <c r="R2947" s="3"/>
      <c r="S2947" s="3"/>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row>
    <row r="2948" spans="1:77" ht="18">
      <c r="A2948" s="3" t="s">
        <v>6581</v>
      </c>
      <c r="B2948" s="3" t="s">
        <v>23435</v>
      </c>
      <c r="C2948" s="3" t="s">
        <v>24687</v>
      </c>
      <c r="D2948" s="3"/>
      <c r="E2948" s="3" t="s">
        <v>24688</v>
      </c>
      <c r="F2948" s="3"/>
      <c r="G2948" s="3"/>
      <c r="H2948" s="3"/>
      <c r="I2948" s="3"/>
      <c r="J2948" s="3"/>
      <c r="K2948" s="3"/>
      <c r="L2948" s="3"/>
      <c r="M2948" s="3"/>
      <c r="N2948" s="3"/>
      <c r="O2948" s="3"/>
      <c r="P2948" s="3"/>
      <c r="Q2948" s="3"/>
      <c r="R2948" s="3"/>
      <c r="S2948" s="3"/>
      <c r="T2948" s="3"/>
      <c r="U2948" s="3"/>
      <c r="V2948" s="3"/>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row>
    <row r="2949" spans="1:77" ht="18">
      <c r="A2949" s="3" t="s">
        <v>6609</v>
      </c>
      <c r="B2949" s="3" t="s">
        <v>24708</v>
      </c>
      <c r="C2949" s="3" t="s">
        <v>24709</v>
      </c>
      <c r="D2949" s="3" t="s">
        <v>22</v>
      </c>
      <c r="E2949" s="3" t="s">
        <v>24710</v>
      </c>
      <c r="F2949" s="3" t="s">
        <v>24711</v>
      </c>
      <c r="G2949" s="3"/>
      <c r="H2949" s="3"/>
      <c r="I2949" s="3"/>
      <c r="J2949" s="3"/>
      <c r="K2949" s="3"/>
      <c r="L2949" s="3"/>
      <c r="M2949" s="3"/>
      <c r="N2949" s="3"/>
      <c r="O2949" s="3"/>
      <c r="P2949" s="3"/>
      <c r="Q2949" s="3"/>
      <c r="R2949" s="3"/>
      <c r="S2949" s="3"/>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row>
    <row r="2950" spans="1:77" ht="18">
      <c r="A2950" s="3" t="s">
        <v>9579</v>
      </c>
      <c r="B2950" s="3" t="s">
        <v>27294</v>
      </c>
      <c r="C2950" s="3" t="s">
        <v>24709</v>
      </c>
      <c r="D2950" s="3" t="s">
        <v>73</v>
      </c>
      <c r="E2950" s="3" t="s">
        <v>27436</v>
      </c>
      <c r="F2950" s="3" t="s">
        <v>27437</v>
      </c>
      <c r="G2950" s="3"/>
      <c r="H2950" s="3"/>
      <c r="I2950" s="3"/>
      <c r="J2950" s="3"/>
      <c r="K2950" s="3"/>
      <c r="L2950" s="3"/>
      <c r="M2950" s="3"/>
      <c r="N2950" s="3"/>
      <c r="O2950" s="3"/>
      <c r="P2950" s="3"/>
      <c r="Q2950" s="3"/>
      <c r="R2950" s="3"/>
      <c r="S2950" s="3"/>
      <c r="T2950" s="3"/>
      <c r="U2950" s="3"/>
      <c r="V2950" s="3"/>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row>
    <row r="2951" spans="1:77" ht="18">
      <c r="A2951" s="3" t="s">
        <v>6630</v>
      </c>
      <c r="B2951" s="3" t="s">
        <v>23435</v>
      </c>
      <c r="C2951" s="3" t="s">
        <v>24726</v>
      </c>
      <c r="D2951" s="3"/>
      <c r="E2951" s="3" t="s">
        <v>24727</v>
      </c>
      <c r="F2951" s="3"/>
      <c r="G2951" s="3"/>
      <c r="H2951" s="3"/>
      <c r="I2951" s="3"/>
      <c r="J2951" s="3"/>
      <c r="K2951" s="3"/>
      <c r="L2951" s="3"/>
      <c r="M2951" s="3"/>
      <c r="N2951" s="3"/>
      <c r="O2951" s="3"/>
      <c r="P2951" s="3"/>
      <c r="Q2951" s="3"/>
      <c r="R2951" s="3"/>
      <c r="S2951" s="3"/>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row>
    <row r="2952" spans="1:77" ht="18">
      <c r="A2952" s="3" t="s">
        <v>19077</v>
      </c>
      <c r="B2952" s="3" t="s">
        <v>35848</v>
      </c>
      <c r="C2952" s="3" t="s">
        <v>24726</v>
      </c>
      <c r="D2952" s="3"/>
      <c r="E2952" s="3" t="s">
        <v>36200</v>
      </c>
      <c r="F2952" s="3"/>
      <c r="G2952" s="3"/>
      <c r="H2952" s="3"/>
      <c r="I2952" s="3"/>
      <c r="J2952" s="3"/>
      <c r="K2952" s="3"/>
      <c r="L2952" s="3"/>
      <c r="M2952" s="3"/>
      <c r="N2952" s="3"/>
      <c r="O2952" s="3"/>
      <c r="P2952" s="3"/>
      <c r="Q2952" s="3"/>
      <c r="R2952" s="3"/>
      <c r="S2952" s="3"/>
      <c r="T2952" s="3"/>
      <c r="U2952" s="3"/>
      <c r="V2952" s="3"/>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row>
    <row r="2953" spans="1:77" ht="18">
      <c r="A2953" s="3" t="s">
        <v>25856</v>
      </c>
      <c r="B2953" s="3" t="s">
        <v>25827</v>
      </c>
      <c r="C2953" s="3" t="s">
        <v>25857</v>
      </c>
      <c r="D2953" s="3"/>
      <c r="E2953" s="3" t="s">
        <v>25858</v>
      </c>
      <c r="F2953" s="3" t="s">
        <v>25859</v>
      </c>
      <c r="G2953" s="3" t="s">
        <v>21195</v>
      </c>
      <c r="H2953" s="3" t="s">
        <v>25860</v>
      </c>
      <c r="I2953" s="3" t="s">
        <v>25861</v>
      </c>
      <c r="J2953" s="3" t="s">
        <v>25862</v>
      </c>
      <c r="K2953" s="3" t="s">
        <v>25863</v>
      </c>
      <c r="L2953" s="3"/>
      <c r="M2953" s="3"/>
      <c r="N2953" s="3"/>
      <c r="O2953" s="3"/>
      <c r="P2953" s="3"/>
      <c r="Q2953" s="3"/>
      <c r="R2953" s="3"/>
      <c r="S2953" s="3"/>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row>
    <row r="2954" spans="1:77" ht="18">
      <c r="A2954" s="3" t="s">
        <v>2603</v>
      </c>
      <c r="B2954" s="3" t="s">
        <v>34858</v>
      </c>
      <c r="C2954" s="3" t="s">
        <v>25857</v>
      </c>
      <c r="D2954" s="3" t="s">
        <v>60</v>
      </c>
      <c r="E2954" s="3" t="s">
        <v>39</v>
      </c>
      <c r="F2954" s="3" t="s">
        <v>35457</v>
      </c>
      <c r="G2954" s="3"/>
      <c r="H2954" s="3"/>
      <c r="I2954" s="3"/>
      <c r="J2954" s="3"/>
      <c r="K2954" s="3"/>
      <c r="L2954" s="3"/>
      <c r="M2954" s="3"/>
      <c r="N2954" s="3"/>
      <c r="O2954" s="3"/>
      <c r="P2954" s="3"/>
      <c r="Q2954" s="3"/>
      <c r="R2954" s="3"/>
      <c r="S2954" s="3"/>
      <c r="T2954" s="3"/>
      <c r="U2954" s="3"/>
      <c r="V2954" s="3"/>
      <c r="W2954" s="3"/>
      <c r="X2954" s="3"/>
      <c r="Y2954" s="3"/>
      <c r="Z2954" s="3"/>
      <c r="AA2954" s="3"/>
      <c r="AB2954" s="3"/>
      <c r="AC2954" s="3"/>
      <c r="AD2954" s="3"/>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row>
    <row r="2955" spans="1:77" ht="18">
      <c r="A2955" s="3" t="s">
        <v>7788</v>
      </c>
      <c r="B2955" s="3" t="s">
        <v>25216</v>
      </c>
      <c r="C2955" s="3" t="s">
        <v>25646</v>
      </c>
      <c r="D2955" s="3"/>
      <c r="E2955" s="3" t="s">
        <v>25647</v>
      </c>
      <c r="F2955" s="3"/>
      <c r="G2955" s="3"/>
      <c r="H2955" s="3"/>
      <c r="I2955" s="3"/>
      <c r="J2955" s="3"/>
      <c r="K2955" s="3"/>
      <c r="L2955" s="3"/>
      <c r="M2955" s="3"/>
      <c r="N2955" s="3"/>
      <c r="O2955" s="3"/>
      <c r="P2955" s="3"/>
      <c r="Q2955" s="3"/>
      <c r="R2955" s="3"/>
      <c r="S2955" s="3"/>
      <c r="T2955" s="3"/>
      <c r="U2955" s="3"/>
      <c r="V2955" s="3"/>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row>
    <row r="2956" spans="1:77" ht="18">
      <c r="A2956" s="3" t="s">
        <v>15526</v>
      </c>
      <c r="B2956" s="3" t="s">
        <v>31774</v>
      </c>
      <c r="C2956" s="3" t="s">
        <v>31823</v>
      </c>
      <c r="D2956" s="3"/>
      <c r="E2956" s="3" t="s">
        <v>31824</v>
      </c>
      <c r="F2956" s="3"/>
      <c r="G2956" s="3"/>
      <c r="H2956" s="3"/>
      <c r="I2956" s="3"/>
      <c r="J2956" s="3"/>
      <c r="K2956" s="3"/>
      <c r="L2956" s="3"/>
      <c r="M2956" s="3"/>
      <c r="N2956" s="3"/>
      <c r="O2956" s="3"/>
      <c r="P2956" s="3"/>
      <c r="Q2956" s="3"/>
      <c r="R2956" s="3"/>
      <c r="S2956" s="3"/>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row>
    <row r="2957" spans="1:77" ht="18">
      <c r="A2957" s="3" t="s">
        <v>32441</v>
      </c>
      <c r="B2957" s="3" t="s">
        <v>32339</v>
      </c>
      <c r="C2957" s="3" t="s">
        <v>31823</v>
      </c>
      <c r="D2957" s="3" t="s">
        <v>219</v>
      </c>
      <c r="E2957" s="3" t="s">
        <v>27379</v>
      </c>
      <c r="F2957" s="3" t="s">
        <v>32442</v>
      </c>
      <c r="G2957" s="3"/>
      <c r="H2957" s="3"/>
      <c r="I2957" s="3"/>
      <c r="J2957" s="3"/>
      <c r="K2957" s="3"/>
      <c r="L2957" s="3"/>
      <c r="M2957" s="3"/>
      <c r="N2957" s="3"/>
      <c r="O2957" s="3"/>
      <c r="P2957" s="3"/>
      <c r="Q2957" s="3"/>
      <c r="R2957" s="3"/>
      <c r="S2957" s="3"/>
      <c r="T2957" s="3"/>
      <c r="U2957" s="3"/>
      <c r="V2957" s="3"/>
      <c r="W2957" s="3"/>
      <c r="X2957" s="3"/>
      <c r="Y2957" s="3"/>
      <c r="Z2957" s="3"/>
      <c r="AA2957" s="3"/>
      <c r="AB2957" s="3"/>
      <c r="AC2957" s="3"/>
      <c r="AD2957" s="3"/>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row>
    <row r="2958" spans="1:77" ht="18">
      <c r="A2958" s="3" t="s">
        <v>16398</v>
      </c>
      <c r="B2958" s="3" t="s">
        <v>32339</v>
      </c>
      <c r="C2958" s="3" t="s">
        <v>32405</v>
      </c>
      <c r="D2958" s="3" t="s">
        <v>219</v>
      </c>
      <c r="E2958" s="3" t="s">
        <v>32406</v>
      </c>
      <c r="F2958" s="3" t="s">
        <v>32407</v>
      </c>
      <c r="G2958" s="3"/>
      <c r="H2958" s="3"/>
      <c r="I2958" s="3"/>
      <c r="J2958" s="3"/>
      <c r="K2958" s="3"/>
      <c r="L2958" s="3"/>
      <c r="M2958" s="3"/>
      <c r="N2958" s="3"/>
      <c r="O2958" s="3"/>
      <c r="P2958" s="3"/>
      <c r="Q2958" s="3"/>
      <c r="R2958" s="3"/>
      <c r="S2958" s="3"/>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row>
    <row r="2959" spans="1:77" ht="18">
      <c r="A2959" s="3" t="s">
        <v>7838</v>
      </c>
      <c r="B2959" s="3" t="s">
        <v>25216</v>
      </c>
      <c r="C2959" s="3" t="s">
        <v>25681</v>
      </c>
      <c r="D2959" s="3"/>
      <c r="E2959" s="3" t="s">
        <v>25682</v>
      </c>
      <c r="F2959" s="3"/>
      <c r="G2959" s="3"/>
      <c r="H2959" s="3"/>
      <c r="I2959" s="3"/>
      <c r="J2959" s="3"/>
      <c r="K2959" s="3"/>
      <c r="L2959" s="3"/>
      <c r="M2959" s="3"/>
      <c r="N2959" s="3"/>
      <c r="O2959" s="3"/>
      <c r="P2959" s="3"/>
      <c r="Q2959" s="3"/>
      <c r="R2959" s="3"/>
      <c r="S2959" s="3"/>
      <c r="T2959" s="3"/>
      <c r="U2959" s="3"/>
      <c r="V2959" s="3"/>
      <c r="W2959" s="3"/>
      <c r="X2959" s="3"/>
      <c r="Y2959" s="3"/>
      <c r="Z2959" s="3"/>
      <c r="AA2959" s="3"/>
      <c r="AB2959" s="3"/>
      <c r="AC2959" s="3"/>
      <c r="AD2959" s="3"/>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row>
    <row r="2960" spans="1:77" ht="18">
      <c r="A2960" s="3" t="s">
        <v>8436</v>
      </c>
      <c r="B2960" s="3" t="s">
        <v>26177</v>
      </c>
      <c r="C2960" s="3" t="s">
        <v>25681</v>
      </c>
      <c r="D2960" s="3"/>
      <c r="E2960" s="3" t="s">
        <v>26253</v>
      </c>
      <c r="F2960" s="3"/>
      <c r="G2960" s="3"/>
      <c r="H2960" s="3"/>
      <c r="I2960" s="3"/>
      <c r="J2960" s="3"/>
      <c r="K2960" s="3"/>
      <c r="L2960" s="3"/>
      <c r="M2960" s="3"/>
      <c r="N2960" s="3"/>
      <c r="O2960" s="3"/>
      <c r="P2960" s="3"/>
      <c r="Q2960" s="3"/>
      <c r="R2960" s="3"/>
      <c r="S2960" s="3"/>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row>
    <row r="2961" spans="1:77" ht="18">
      <c r="A2961" s="3" t="s">
        <v>26893</v>
      </c>
      <c r="B2961" s="3" t="s">
        <v>26505</v>
      </c>
      <c r="C2961" s="3" t="s">
        <v>25681</v>
      </c>
      <c r="D2961" s="3"/>
      <c r="E2961" s="3" t="s">
        <v>26894</v>
      </c>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C2961" s="3"/>
      <c r="AD2961" s="3"/>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row>
    <row r="2962" spans="1:77" ht="18">
      <c r="A2962" s="3" t="s">
        <v>13865</v>
      </c>
      <c r="B2962" s="3" t="s">
        <v>30564</v>
      </c>
      <c r="C2962" s="3" t="s">
        <v>30757</v>
      </c>
      <c r="D2962" s="3"/>
      <c r="E2962" s="3" t="s">
        <v>30758</v>
      </c>
      <c r="F2962" s="3" t="s">
        <v>4458</v>
      </c>
      <c r="G2962" s="3" t="s">
        <v>30759</v>
      </c>
      <c r="H2962" s="3" t="s">
        <v>30760</v>
      </c>
      <c r="I2962" s="3" t="s">
        <v>30761</v>
      </c>
      <c r="J2962" s="3" t="s">
        <v>30762</v>
      </c>
      <c r="K2962" s="3"/>
      <c r="L2962" s="3"/>
      <c r="M2962" s="3"/>
      <c r="N2962" s="3"/>
      <c r="O2962" s="3"/>
      <c r="P2962" s="3"/>
      <c r="Q2962" s="3"/>
      <c r="R2962" s="3"/>
      <c r="S2962" s="3"/>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row>
    <row r="2963" spans="1:77" ht="18">
      <c r="A2963" s="3" t="s">
        <v>14493</v>
      </c>
      <c r="B2963" s="3" t="s">
        <v>30903</v>
      </c>
      <c r="C2963" s="3" t="s">
        <v>31227</v>
      </c>
      <c r="D2963" s="3" t="s">
        <v>31052</v>
      </c>
      <c r="E2963" s="3" t="s">
        <v>31228</v>
      </c>
      <c r="F2963" s="3" t="s">
        <v>31229</v>
      </c>
      <c r="G2963" s="3"/>
      <c r="H2963" s="3"/>
      <c r="I2963" s="3"/>
      <c r="J2963" s="3"/>
      <c r="K2963" s="3"/>
      <c r="L2963" s="3"/>
      <c r="M2963" s="3"/>
      <c r="N2963" s="3"/>
      <c r="O2963" s="3"/>
      <c r="P2963" s="3"/>
      <c r="Q2963" s="3"/>
      <c r="R2963" s="3"/>
      <c r="S2963" s="3"/>
      <c r="T2963" s="3"/>
      <c r="U2963" s="3"/>
      <c r="V2963" s="3"/>
      <c r="W2963" s="3"/>
      <c r="X2963" s="3"/>
      <c r="Y2963" s="3"/>
      <c r="Z2963" s="3"/>
      <c r="AA2963" s="3"/>
      <c r="AB2963" s="3"/>
      <c r="AC2963" s="3"/>
      <c r="AD2963" s="3"/>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row>
    <row r="2964" spans="1:77" ht="18">
      <c r="A2964" s="3" t="s">
        <v>34578</v>
      </c>
      <c r="B2964" s="3" t="s">
        <v>33988</v>
      </c>
      <c r="C2964" s="3" t="s">
        <v>34579</v>
      </c>
      <c r="D2964" s="3" t="s">
        <v>34580</v>
      </c>
      <c r="E2964" s="3" t="s">
        <v>34581</v>
      </c>
      <c r="F2964" s="3" t="s">
        <v>34582</v>
      </c>
      <c r="G2964" s="3"/>
      <c r="H2964" s="3" t="s">
        <v>34583</v>
      </c>
      <c r="I2964" s="3"/>
      <c r="J2964" s="3"/>
      <c r="K2964" s="3" t="s">
        <v>34584</v>
      </c>
      <c r="L2964" s="3"/>
      <c r="M2964" s="3"/>
      <c r="N2964" s="3" t="s">
        <v>34585</v>
      </c>
      <c r="O2964" s="3"/>
      <c r="P2964" s="3"/>
      <c r="Q2964" s="3" t="s">
        <v>34586</v>
      </c>
      <c r="R2964" s="3"/>
      <c r="S2964" s="3"/>
      <c r="T2964" s="3" t="s">
        <v>34587</v>
      </c>
      <c r="U2964" s="3"/>
      <c r="V2964" s="3"/>
      <c r="W2964" s="3" t="s">
        <v>34588</v>
      </c>
      <c r="X2964" s="3"/>
      <c r="Y2964" s="3"/>
      <c r="Z2964" s="3"/>
      <c r="AA2964" s="3"/>
      <c r="AB2964" s="3"/>
      <c r="AC2964" s="3"/>
      <c r="AD2964" s="3"/>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row>
    <row r="2965" spans="1:77" ht="18">
      <c r="A2965" s="3" t="s">
        <v>14429</v>
      </c>
      <c r="B2965" s="3" t="s">
        <v>30903</v>
      </c>
      <c r="C2965" s="3" t="s">
        <v>31180</v>
      </c>
      <c r="D2965" s="3" t="s">
        <v>1093</v>
      </c>
      <c r="E2965" s="3" t="s">
        <v>31181</v>
      </c>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C2965" s="3"/>
      <c r="AD2965" s="3"/>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row>
    <row r="2966" spans="1:77" ht="18">
      <c r="A2966" s="3" t="s">
        <v>39021</v>
      </c>
      <c r="B2966" s="3" t="s">
        <v>38999</v>
      </c>
      <c r="C2966" s="3" t="s">
        <v>39022</v>
      </c>
      <c r="D2966" s="3"/>
      <c r="E2966" s="3" t="s">
        <v>39023</v>
      </c>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C2966" s="3"/>
      <c r="AD2966" s="3"/>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row>
    <row r="2967" spans="1:77" ht="18">
      <c r="A2967" s="3" t="s">
        <v>14344</v>
      </c>
      <c r="B2967" s="3" t="s">
        <v>30903</v>
      </c>
      <c r="C2967" s="3" t="s">
        <v>31148</v>
      </c>
      <c r="D2967" s="3"/>
      <c r="E2967" s="3" t="s">
        <v>31149</v>
      </c>
      <c r="F2967" s="3"/>
      <c r="G2967" s="3"/>
      <c r="H2967" s="3"/>
      <c r="I2967" s="3"/>
      <c r="J2967" s="3"/>
      <c r="K2967" s="3"/>
      <c r="L2967" s="3"/>
      <c r="M2967" s="3"/>
      <c r="N2967" s="3"/>
      <c r="O2967" s="3"/>
      <c r="P2967" s="3"/>
      <c r="Q2967" s="3"/>
      <c r="R2967" s="3"/>
      <c r="S2967" s="3"/>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row>
    <row r="2968" spans="1:77" ht="18">
      <c r="A2968" s="3" t="s">
        <v>7732</v>
      </c>
      <c r="B2968" s="3" t="s">
        <v>25216</v>
      </c>
      <c r="C2968" s="3" t="s">
        <v>25616</v>
      </c>
      <c r="D2968" s="3"/>
      <c r="E2968" s="3" t="s">
        <v>25459</v>
      </c>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C2968" s="3"/>
      <c r="AD2968" s="3"/>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row>
    <row r="2969" spans="1:77" ht="18">
      <c r="A2969" s="3" t="s">
        <v>28798</v>
      </c>
      <c r="B2969" s="3" t="s">
        <v>28622</v>
      </c>
      <c r="C2969" s="3" t="s">
        <v>28799</v>
      </c>
      <c r="D2969" s="3" t="s">
        <v>25582</v>
      </c>
      <c r="E2969" s="3" t="s">
        <v>28800</v>
      </c>
      <c r="F2969" s="3"/>
      <c r="G2969" s="3"/>
      <c r="H2969" s="3"/>
      <c r="I2969" s="3"/>
      <c r="J2969" s="3"/>
      <c r="K2969" s="3"/>
      <c r="L2969" s="3"/>
      <c r="M2969" s="3"/>
      <c r="N2969" s="3"/>
      <c r="O2969" s="3"/>
      <c r="P2969" s="3"/>
      <c r="Q2969" s="3"/>
      <c r="R2969" s="3"/>
      <c r="S2969" s="3"/>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row>
    <row r="2970" spans="1:77" ht="18">
      <c r="A2970" s="3" t="s">
        <v>1791</v>
      </c>
      <c r="B2970" s="3" t="s">
        <v>30270</v>
      </c>
      <c r="C2970" s="3" t="s">
        <v>28799</v>
      </c>
      <c r="D2970" s="3" t="s">
        <v>25582</v>
      </c>
      <c r="E2970" s="3" t="s">
        <v>30695</v>
      </c>
      <c r="F2970" s="3"/>
      <c r="G2970" s="3"/>
      <c r="H2970" s="3"/>
      <c r="I2970" s="3"/>
      <c r="J2970" s="3"/>
      <c r="K2970" s="3"/>
      <c r="L2970" s="3"/>
      <c r="M2970" s="3"/>
      <c r="N2970" s="3"/>
      <c r="O2970" s="3"/>
      <c r="P2970" s="3"/>
      <c r="Q2970" s="3"/>
      <c r="R2970" s="3"/>
      <c r="S2970" s="3"/>
      <c r="T2970" s="3"/>
      <c r="U2970" s="3"/>
      <c r="V2970" s="3"/>
      <c r="W2970" s="3"/>
      <c r="X2970" s="3"/>
      <c r="Y2970" s="3"/>
      <c r="Z2970" s="3"/>
      <c r="AA2970" s="3"/>
      <c r="AB2970" s="3"/>
      <c r="AC2970" s="3"/>
      <c r="AD2970" s="3"/>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row>
    <row r="2971" spans="1:77" ht="18">
      <c r="A2971" s="3" t="s">
        <v>4759</v>
      </c>
      <c r="B2971" s="3" t="s">
        <v>23096</v>
      </c>
      <c r="C2971" s="3" t="s">
        <v>23271</v>
      </c>
      <c r="D2971" s="3"/>
      <c r="E2971" s="3" t="s">
        <v>23272</v>
      </c>
      <c r="F2971" s="3" t="s">
        <v>23273</v>
      </c>
      <c r="G2971" s="3"/>
      <c r="H2971" s="3"/>
      <c r="I2971" s="3"/>
      <c r="J2971" s="3"/>
      <c r="K2971" s="3"/>
      <c r="L2971" s="3"/>
      <c r="M2971" s="3"/>
      <c r="N2971" s="3"/>
      <c r="O2971" s="3"/>
      <c r="P2971" s="3"/>
      <c r="Q2971" s="3"/>
      <c r="R2971" s="3"/>
      <c r="S2971" s="3"/>
      <c r="T2971" s="3"/>
      <c r="U2971" s="3"/>
      <c r="V2971" s="3"/>
      <c r="W2971" s="3"/>
      <c r="X2971" s="3"/>
      <c r="Y2971" s="3"/>
      <c r="Z2971" s="3"/>
      <c r="AA2971" s="3"/>
      <c r="AB2971" s="3"/>
      <c r="AC2971" s="3"/>
      <c r="AD2971" s="3"/>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row>
    <row r="2972" spans="1:77" ht="18">
      <c r="A2972" s="3" t="s">
        <v>14159</v>
      </c>
      <c r="B2972" s="3" t="s">
        <v>30903</v>
      </c>
      <c r="C2972" s="3" t="s">
        <v>23271</v>
      </c>
      <c r="D2972" s="3" t="s">
        <v>31052</v>
      </c>
      <c r="E2972" s="3" t="s">
        <v>31053</v>
      </c>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C2972" s="3"/>
      <c r="AD2972" s="3"/>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row>
    <row r="2973" spans="1:77" ht="18">
      <c r="A2973" s="3" t="s">
        <v>36170</v>
      </c>
      <c r="B2973" s="3" t="s">
        <v>35848</v>
      </c>
      <c r="C2973" s="3" t="s">
        <v>23271</v>
      </c>
      <c r="D2973" s="3"/>
      <c r="E2973" s="3" t="s">
        <v>36171</v>
      </c>
      <c r="F2973" s="3" t="s">
        <v>36172</v>
      </c>
      <c r="G2973" s="3" t="s">
        <v>25155</v>
      </c>
      <c r="H2973" s="3" t="s">
        <v>36173</v>
      </c>
      <c r="I2973" s="3" t="s">
        <v>36174</v>
      </c>
      <c r="J2973" s="3" t="s">
        <v>36175</v>
      </c>
      <c r="K2973" s="3" t="s">
        <v>36176</v>
      </c>
      <c r="L2973" s="3"/>
      <c r="M2973" s="3"/>
      <c r="N2973" s="3"/>
      <c r="O2973" s="3"/>
      <c r="P2973" s="3"/>
      <c r="Q2973" s="3"/>
      <c r="R2973" s="3"/>
      <c r="S2973" s="3"/>
      <c r="T2973" s="3"/>
      <c r="U2973" s="3"/>
      <c r="V2973" s="3"/>
      <c r="W2973" s="3"/>
      <c r="X2973" s="3"/>
      <c r="Y2973" s="3"/>
      <c r="Z2973" s="3"/>
      <c r="AA2973" s="3"/>
      <c r="AB2973" s="3"/>
      <c r="AC2973" s="3"/>
      <c r="AD2973" s="3"/>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row>
    <row r="2974" spans="1:77" ht="18">
      <c r="A2974" s="3" t="s">
        <v>830</v>
      </c>
      <c r="B2974" s="3" t="s">
        <v>23631</v>
      </c>
      <c r="C2974" s="3" t="s">
        <v>24998</v>
      </c>
      <c r="D2974" s="3" t="s">
        <v>11316</v>
      </c>
      <c r="E2974" s="3" t="s">
        <v>24999</v>
      </c>
      <c r="F2974" s="3" t="s">
        <v>25000</v>
      </c>
      <c r="G2974" s="3"/>
      <c r="H2974" s="3"/>
      <c r="I2974" s="3"/>
      <c r="J2974" s="3"/>
      <c r="K2974" s="3"/>
      <c r="L2974" s="3"/>
      <c r="M2974" s="3"/>
      <c r="N2974" s="3"/>
      <c r="O2974" s="3"/>
      <c r="P2974" s="3"/>
      <c r="Q2974" s="3"/>
      <c r="R2974" s="3"/>
      <c r="S2974" s="3"/>
      <c r="T2974" s="3"/>
      <c r="U2974" s="3"/>
      <c r="V2974" s="3"/>
      <c r="W2974" s="3"/>
      <c r="X2974" s="3"/>
      <c r="Y2974" s="3"/>
      <c r="Z2974" s="3"/>
      <c r="AA2974" s="3"/>
      <c r="AB2974" s="3"/>
      <c r="AC2974" s="3"/>
      <c r="AD2974" s="3"/>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row>
    <row r="2975" spans="1:77" ht="18">
      <c r="A2975" s="3" t="s">
        <v>15427</v>
      </c>
      <c r="B2975" s="3" t="s">
        <v>31760</v>
      </c>
      <c r="C2975" s="3" t="s">
        <v>24998</v>
      </c>
      <c r="D2975" s="3" t="s">
        <v>31761</v>
      </c>
      <c r="E2975" s="3" t="s">
        <v>31762</v>
      </c>
      <c r="F2975" s="3"/>
      <c r="G2975" s="3"/>
      <c r="H2975" s="3"/>
      <c r="I2975" s="3"/>
      <c r="J2975" s="3"/>
      <c r="K2975" s="3"/>
      <c r="L2975" s="3"/>
      <c r="M2975" s="3"/>
      <c r="N2975" s="3"/>
      <c r="O2975" s="3"/>
      <c r="P2975" s="3"/>
      <c r="Q2975" s="3"/>
      <c r="R2975" s="3"/>
      <c r="S2975" s="3"/>
      <c r="T2975" s="3"/>
      <c r="U2975" s="3"/>
      <c r="V2975" s="3"/>
      <c r="W2975" s="3"/>
      <c r="X2975" s="3"/>
      <c r="Y2975" s="3"/>
      <c r="Z2975" s="3"/>
      <c r="AA2975" s="3"/>
      <c r="AB2975" s="3"/>
      <c r="AC2975" s="3"/>
      <c r="AD2975" s="3"/>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row>
    <row r="2976" spans="1:77" ht="18">
      <c r="A2976" s="3" t="s">
        <v>6576</v>
      </c>
      <c r="B2976" s="3" t="s">
        <v>23435</v>
      </c>
      <c r="C2976" s="3" t="s">
        <v>24685</v>
      </c>
      <c r="D2976" s="3"/>
      <c r="E2976" s="3" t="s">
        <v>24686</v>
      </c>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row>
    <row r="2977" spans="1:77" ht="18">
      <c r="A2977" s="3" t="s">
        <v>12752</v>
      </c>
      <c r="B2977" s="3" t="s">
        <v>30145</v>
      </c>
      <c r="C2977" s="3" t="s">
        <v>24685</v>
      </c>
      <c r="D2977" s="3"/>
      <c r="E2977" s="3" t="s">
        <v>30165</v>
      </c>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C2977" s="3"/>
      <c r="AD2977" s="3"/>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row>
    <row r="2978" spans="1:77" ht="18">
      <c r="A2978" s="3" t="s">
        <v>8852</v>
      </c>
      <c r="B2978" s="3" t="s">
        <v>26505</v>
      </c>
      <c r="C2978" s="3" t="s">
        <v>26680</v>
      </c>
      <c r="D2978" s="3"/>
      <c r="E2978" s="3" t="s">
        <v>26681</v>
      </c>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row>
    <row r="2979" spans="1:77" ht="18">
      <c r="A2979" s="3" t="s">
        <v>8967</v>
      </c>
      <c r="B2979" s="3" t="s">
        <v>26758</v>
      </c>
      <c r="C2979" s="3" t="s">
        <v>26680</v>
      </c>
      <c r="D2979" s="3"/>
      <c r="E2979" s="3" t="s">
        <v>26767</v>
      </c>
      <c r="F2979" s="3"/>
      <c r="G2979" s="3"/>
      <c r="H2979" s="3"/>
      <c r="I2979" s="3"/>
      <c r="J2979" s="3"/>
      <c r="K2979" s="3"/>
      <c r="L2979" s="3"/>
      <c r="M2979" s="3"/>
      <c r="N2979" s="3"/>
      <c r="O2979" s="3"/>
      <c r="P2979" s="3"/>
      <c r="Q2979" s="3"/>
      <c r="R2979" s="3"/>
      <c r="S2979" s="3"/>
      <c r="T2979" s="3"/>
      <c r="U2979" s="3"/>
      <c r="V2979" s="3"/>
      <c r="W2979" s="3"/>
      <c r="X2979" s="3"/>
      <c r="Y2979" s="3"/>
      <c r="Z2979" s="3"/>
      <c r="AA2979" s="3"/>
      <c r="AB2979" s="3"/>
      <c r="AC2979" s="3"/>
      <c r="AD2979" s="3"/>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row>
    <row r="2980" spans="1:77" ht="18">
      <c r="A2980" s="3" t="s">
        <v>1421</v>
      </c>
      <c r="B2980" s="3" t="s">
        <v>27429</v>
      </c>
      <c r="C2980" s="3" t="s">
        <v>26680</v>
      </c>
      <c r="D2980" s="3"/>
      <c r="E2980" s="3" t="s">
        <v>29138</v>
      </c>
      <c r="F2980" s="3" t="s">
        <v>29139</v>
      </c>
      <c r="G2980" s="3"/>
      <c r="H2980" s="3"/>
      <c r="I2980" s="3"/>
      <c r="J2980" s="3"/>
      <c r="K2980" s="3"/>
      <c r="L2980" s="3"/>
      <c r="M2980" s="3"/>
      <c r="N2980" s="3"/>
      <c r="O2980" s="3"/>
      <c r="P2980" s="3"/>
      <c r="Q2980" s="3"/>
      <c r="R2980" s="3"/>
      <c r="S2980" s="3"/>
      <c r="T2980" s="3"/>
      <c r="U2980" s="3"/>
      <c r="V2980" s="3"/>
      <c r="W2980" s="3"/>
      <c r="X2980" s="3"/>
      <c r="Y2980" s="3"/>
      <c r="Z2980" s="3"/>
      <c r="AA2980" s="3"/>
      <c r="AB2980" s="3"/>
      <c r="AC2980" s="3"/>
      <c r="AD2980" s="3"/>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row>
    <row r="2981" spans="1:77" ht="18">
      <c r="A2981" s="3" t="s">
        <v>31000</v>
      </c>
      <c r="B2981" s="3" t="s">
        <v>30903</v>
      </c>
      <c r="C2981" s="3" t="s">
        <v>26680</v>
      </c>
      <c r="D2981" s="3" t="s">
        <v>30995</v>
      </c>
      <c r="E2981" s="3" t="s">
        <v>31001</v>
      </c>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C2981" s="3"/>
      <c r="AD2981" s="3"/>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row>
    <row r="2982" spans="1:77" ht="18">
      <c r="A2982" s="3" t="s">
        <v>31639</v>
      </c>
      <c r="B2982" s="3" t="s">
        <v>31619</v>
      </c>
      <c r="C2982" s="3" t="s">
        <v>26680</v>
      </c>
      <c r="D2982" s="3" t="s">
        <v>38</v>
      </c>
      <c r="E2982" s="3" t="s">
        <v>31640</v>
      </c>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C2982" s="3"/>
      <c r="AD2982" s="3"/>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row>
    <row r="2983" spans="1:77" ht="18">
      <c r="A2983" s="3" t="s">
        <v>15183</v>
      </c>
      <c r="B2983" s="3" t="s">
        <v>31612</v>
      </c>
      <c r="C2983" s="3" t="s">
        <v>31613</v>
      </c>
      <c r="D2983" s="3" t="s">
        <v>2</v>
      </c>
      <c r="E2983" s="3" t="s">
        <v>31614</v>
      </c>
      <c r="F2983" s="3" t="s">
        <v>31615</v>
      </c>
      <c r="G2983" s="3"/>
      <c r="H2983" s="3"/>
      <c r="I2983" s="3"/>
      <c r="J2983" s="3"/>
      <c r="K2983" s="3"/>
      <c r="L2983" s="3"/>
      <c r="M2983" s="3"/>
      <c r="N2983" s="3"/>
      <c r="O2983" s="3"/>
      <c r="P2983" s="3"/>
      <c r="Q2983" s="3"/>
      <c r="R2983" s="3"/>
      <c r="S2983" s="3"/>
      <c r="T2983" s="3"/>
      <c r="U2983" s="3"/>
      <c r="V2983" s="3"/>
      <c r="W2983" s="3"/>
      <c r="X2983" s="3"/>
      <c r="Y2983" s="3"/>
      <c r="Z2983" s="3"/>
      <c r="AA2983" s="3"/>
      <c r="AB2983" s="3"/>
      <c r="AC2983" s="3"/>
      <c r="AD2983" s="3"/>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row>
    <row r="2984" spans="1:77" ht="18">
      <c r="A2984" s="3" t="s">
        <v>18942</v>
      </c>
      <c r="B2984" s="3" t="s">
        <v>36082</v>
      </c>
      <c r="C2984" s="3" t="s">
        <v>31613</v>
      </c>
      <c r="D2984" s="3" t="s">
        <v>270</v>
      </c>
      <c r="E2984" s="3" t="s">
        <v>36083</v>
      </c>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C2984" s="3"/>
      <c r="AD2984" s="3"/>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row>
    <row r="2985" spans="1:77" ht="18">
      <c r="A2985" s="3" t="s">
        <v>777</v>
      </c>
      <c r="B2985" s="3" t="s">
        <v>22767</v>
      </c>
      <c r="C2985" s="3" t="s">
        <v>24682</v>
      </c>
      <c r="D2985" s="3" t="s">
        <v>157</v>
      </c>
      <c r="E2985" s="3" t="s">
        <v>24683</v>
      </c>
      <c r="F2985" s="3" t="s">
        <v>24684</v>
      </c>
      <c r="G2985" s="3"/>
      <c r="H2985" s="3"/>
      <c r="I2985" s="3"/>
      <c r="J2985" s="3"/>
      <c r="K2985" s="3"/>
      <c r="L2985" s="3"/>
      <c r="M2985" s="3"/>
      <c r="N2985" s="3"/>
      <c r="O2985" s="3"/>
      <c r="P2985" s="3"/>
      <c r="Q2985" s="3"/>
      <c r="R2985" s="3"/>
      <c r="S2985" s="3"/>
      <c r="T2985" s="3"/>
      <c r="U2985" s="3"/>
      <c r="V2985" s="3"/>
      <c r="W2985" s="3"/>
      <c r="X2985" s="3"/>
      <c r="Y2985" s="3"/>
      <c r="Z2985" s="3"/>
      <c r="AA2985" s="3"/>
      <c r="AB2985" s="3"/>
      <c r="AC2985" s="3"/>
      <c r="AD2985" s="3"/>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row>
    <row r="2986" spans="1:77" ht="18">
      <c r="A2986" s="3" t="s">
        <v>6572</v>
      </c>
      <c r="B2986" s="3" t="s">
        <v>23435</v>
      </c>
      <c r="C2986" s="3" t="s">
        <v>24682</v>
      </c>
      <c r="D2986" s="3"/>
      <c r="E2986" s="3" t="s">
        <v>24082</v>
      </c>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C2986" s="3"/>
      <c r="AD2986" s="3"/>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row>
    <row r="2987" spans="1:77" ht="18">
      <c r="A2987" s="3" t="s">
        <v>8351</v>
      </c>
      <c r="B2987" s="3" t="s">
        <v>25827</v>
      </c>
      <c r="C2987" s="3" t="s">
        <v>24682</v>
      </c>
      <c r="D2987" s="3" t="s">
        <v>26006</v>
      </c>
      <c r="E2987" s="3" t="s">
        <v>26153</v>
      </c>
      <c r="F2987" s="3" t="s">
        <v>26154</v>
      </c>
      <c r="G2987" s="3"/>
      <c r="H2987" s="3"/>
      <c r="I2987" s="3"/>
      <c r="J2987" s="3"/>
      <c r="K2987" s="3"/>
      <c r="L2987" s="3"/>
      <c r="M2987" s="3"/>
      <c r="N2987" s="3"/>
      <c r="O2987" s="3"/>
      <c r="P2987" s="3"/>
      <c r="Q2987" s="3"/>
      <c r="R2987" s="3"/>
      <c r="S2987" s="3"/>
      <c r="T2987" s="3"/>
      <c r="U2987" s="3"/>
      <c r="V2987" s="3"/>
      <c r="W2987" s="3"/>
      <c r="X2987" s="3"/>
      <c r="Y2987" s="3"/>
      <c r="Z2987" s="3"/>
      <c r="AA2987" s="3"/>
      <c r="AB2987" s="3"/>
      <c r="AC2987" s="3"/>
      <c r="AD2987" s="3"/>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row>
    <row r="2988" spans="1:77" ht="18">
      <c r="A2988" s="3" t="s">
        <v>17807</v>
      </c>
      <c r="B2988" s="3" t="s">
        <v>34945</v>
      </c>
      <c r="C2988" s="3" t="s">
        <v>24682</v>
      </c>
      <c r="D2988" s="3" t="s">
        <v>157</v>
      </c>
      <c r="E2988" s="3" t="s">
        <v>35165</v>
      </c>
      <c r="F2988" s="3" t="s">
        <v>24684</v>
      </c>
      <c r="G2988" s="3"/>
      <c r="H2988" s="3"/>
      <c r="I2988" s="3"/>
      <c r="J2988" s="3"/>
      <c r="K2988" s="3"/>
      <c r="L2988" s="3"/>
      <c r="M2988" s="3"/>
      <c r="N2988" s="3"/>
      <c r="O2988" s="3"/>
      <c r="P2988" s="3"/>
      <c r="Q2988" s="3"/>
      <c r="R2988" s="3"/>
      <c r="S2988" s="3"/>
      <c r="T2988" s="3"/>
      <c r="U2988" s="3"/>
      <c r="V2988" s="3"/>
      <c r="W2988" s="3"/>
      <c r="X2988" s="3"/>
      <c r="Y2988" s="3"/>
      <c r="Z2988" s="3"/>
      <c r="AA2988" s="3"/>
      <c r="AB2988" s="3"/>
      <c r="AC2988" s="3"/>
      <c r="AD2988" s="3"/>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row>
    <row r="2989" spans="1:77" ht="18">
      <c r="A2989" s="3" t="s">
        <v>16097</v>
      </c>
      <c r="B2989" s="3" t="s">
        <v>31998</v>
      </c>
      <c r="C2989" s="3" t="s">
        <v>32182</v>
      </c>
      <c r="D2989" s="3"/>
      <c r="E2989" s="3" t="s">
        <v>32183</v>
      </c>
      <c r="F2989" s="3" t="s">
        <v>32184</v>
      </c>
      <c r="G2989" s="3"/>
      <c r="H2989" s="3"/>
      <c r="I2989" s="3"/>
      <c r="J2989" s="3"/>
      <c r="K2989" s="3"/>
      <c r="L2989" s="3"/>
      <c r="M2989" s="3"/>
      <c r="N2989" s="3"/>
      <c r="O2989" s="3"/>
      <c r="P2989" s="3"/>
      <c r="Q2989" s="3"/>
      <c r="R2989" s="3"/>
      <c r="S2989" s="3"/>
      <c r="T2989" s="3"/>
      <c r="U2989" s="3"/>
      <c r="V2989" s="3"/>
      <c r="W2989" s="3"/>
      <c r="X2989" s="3"/>
      <c r="Y2989" s="3"/>
      <c r="Z2989" s="3"/>
      <c r="AA2989" s="3"/>
      <c r="AB2989" s="3"/>
      <c r="AC2989" s="3"/>
      <c r="AD2989" s="3"/>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row>
    <row r="2990" spans="1:77" ht="18">
      <c r="A2990" s="3" t="s">
        <v>18127</v>
      </c>
      <c r="B2990" s="3" t="s">
        <v>35392</v>
      </c>
      <c r="C2990" s="3" t="s">
        <v>32182</v>
      </c>
      <c r="D2990" s="3" t="s">
        <v>35462</v>
      </c>
      <c r="E2990" s="3" t="s">
        <v>35463</v>
      </c>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C2990" s="3"/>
      <c r="AD2990" s="3"/>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row>
    <row r="2991" spans="1:77" ht="18">
      <c r="A2991" s="3" t="s">
        <v>6568</v>
      </c>
      <c r="B2991" s="3" t="s">
        <v>23435</v>
      </c>
      <c r="C2991" s="3" t="s">
        <v>24680</v>
      </c>
      <c r="D2991" s="3"/>
      <c r="E2991" s="3" t="s">
        <v>24681</v>
      </c>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C2991" s="3"/>
      <c r="AD2991" s="3"/>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row>
    <row r="2992" spans="1:77" ht="18">
      <c r="A2992" s="3" t="s">
        <v>9140</v>
      </c>
      <c r="B2992" s="3" t="s">
        <v>26758</v>
      </c>
      <c r="C2992" s="3" t="s">
        <v>24680</v>
      </c>
      <c r="D2992" s="3"/>
      <c r="E2992" s="3" t="s">
        <v>26918</v>
      </c>
      <c r="F2992" s="3"/>
      <c r="G2992" s="3"/>
      <c r="H2992" s="3"/>
      <c r="I2992" s="3"/>
      <c r="J2992" s="3"/>
      <c r="K2992" s="3"/>
      <c r="L2992" s="3"/>
      <c r="M2992" s="3"/>
      <c r="N2992" s="3"/>
      <c r="O2992" s="3"/>
      <c r="P2992" s="3"/>
      <c r="Q2992" s="3"/>
      <c r="R2992" s="3"/>
      <c r="S2992" s="3"/>
      <c r="T2992" s="3"/>
      <c r="U2992" s="3"/>
      <c r="V2992" s="3"/>
      <c r="W2992" s="3"/>
      <c r="X2992" s="3"/>
      <c r="Y2992" s="3"/>
      <c r="Z2992" s="3"/>
      <c r="AA2992" s="3"/>
      <c r="AB2992" s="3"/>
      <c r="AC2992" s="3"/>
      <c r="AD2992" s="3"/>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row>
    <row r="2993" spans="1:77" ht="18">
      <c r="A2993" s="3" t="s">
        <v>13008</v>
      </c>
      <c r="B2993" s="3" t="s">
        <v>30145</v>
      </c>
      <c r="C2993" s="3" t="s">
        <v>24680</v>
      </c>
      <c r="D2993" s="3"/>
      <c r="E2993" s="3" t="s">
        <v>30379</v>
      </c>
      <c r="F2993" s="3"/>
      <c r="G2993" s="3"/>
      <c r="H2993" s="3"/>
      <c r="I2993" s="3"/>
      <c r="J2993" s="3"/>
      <c r="K2993" s="3"/>
      <c r="L2993" s="3"/>
      <c r="M2993" s="3"/>
      <c r="N2993" s="3"/>
      <c r="O2993" s="3"/>
      <c r="P2993" s="3"/>
      <c r="Q2993" s="3"/>
      <c r="R2993" s="3"/>
      <c r="S2993" s="3"/>
      <c r="T2993" s="3"/>
      <c r="U2993" s="3"/>
      <c r="V2993" s="3"/>
      <c r="W2993" s="3"/>
      <c r="X2993" s="3"/>
      <c r="Y2993" s="3"/>
      <c r="Z2993" s="3"/>
      <c r="AA2993" s="3"/>
      <c r="AB2993" s="3"/>
      <c r="AC2993" s="3"/>
      <c r="AD2993" s="3"/>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row>
    <row r="2994" spans="1:77" ht="18">
      <c r="A2994" s="3" t="s">
        <v>31754</v>
      </c>
      <c r="B2994" s="3" t="s">
        <v>31669</v>
      </c>
      <c r="C2994" s="3" t="s">
        <v>24680</v>
      </c>
      <c r="D2994" s="3"/>
      <c r="E2994" s="3" t="s">
        <v>31755</v>
      </c>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C2994" s="3"/>
      <c r="AD2994" s="3"/>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row>
    <row r="2995" spans="1:77" ht="18">
      <c r="A2995" s="3" t="s">
        <v>35044</v>
      </c>
      <c r="B2995" s="3" t="s">
        <v>34945</v>
      </c>
      <c r="C2995" s="3" t="s">
        <v>35045</v>
      </c>
      <c r="D2995" s="3" t="s">
        <v>219</v>
      </c>
      <c r="E2995" s="3" t="s">
        <v>33245</v>
      </c>
      <c r="F2995" s="3" t="s">
        <v>35046</v>
      </c>
      <c r="G2995" s="3"/>
      <c r="H2995" s="3"/>
      <c r="I2995" s="3"/>
      <c r="J2995" s="3"/>
      <c r="K2995" s="3"/>
      <c r="L2995" s="3"/>
      <c r="M2995" s="3"/>
      <c r="N2995" s="3"/>
      <c r="O2995" s="3"/>
      <c r="P2995" s="3"/>
      <c r="Q2995" s="3"/>
      <c r="R2995" s="3"/>
      <c r="S2995" s="3"/>
      <c r="T2995" s="3"/>
      <c r="U2995" s="3"/>
      <c r="V2995" s="3"/>
      <c r="W2995" s="3"/>
      <c r="X2995" s="3"/>
      <c r="Y2995" s="3"/>
      <c r="Z2995" s="3"/>
      <c r="AA2995" s="3"/>
      <c r="AB2995" s="3"/>
      <c r="AC2995" s="3"/>
      <c r="AD2995" s="3"/>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row>
    <row r="2996" spans="1:77" ht="18">
      <c r="A2996" s="3" t="s">
        <v>18157</v>
      </c>
      <c r="B2996" s="3" t="s">
        <v>35343</v>
      </c>
      <c r="C2996" s="3" t="s">
        <v>35485</v>
      </c>
      <c r="D2996" s="3" t="s">
        <v>35486</v>
      </c>
      <c r="E2996" s="3" t="s">
        <v>35487</v>
      </c>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row>
    <row r="2997" spans="1:77" ht="18">
      <c r="A2997" s="3" t="s">
        <v>6565</v>
      </c>
      <c r="B2997" s="3" t="s">
        <v>23435</v>
      </c>
      <c r="C2997" s="3" t="s">
        <v>24678</v>
      </c>
      <c r="D2997" s="3"/>
      <c r="E2997" s="3" t="s">
        <v>24679</v>
      </c>
      <c r="F2997" s="3"/>
      <c r="G2997" s="3"/>
      <c r="H2997" s="3"/>
      <c r="I2997" s="3"/>
      <c r="J2997" s="3"/>
      <c r="K2997" s="3"/>
      <c r="L2997" s="3"/>
      <c r="M2997" s="3"/>
      <c r="N2997" s="3"/>
      <c r="O2997" s="3"/>
      <c r="P2997" s="3"/>
      <c r="Q2997" s="3"/>
      <c r="R2997" s="3"/>
      <c r="S2997" s="3"/>
      <c r="T2997" s="3"/>
      <c r="U2997" s="3"/>
      <c r="V2997" s="3"/>
      <c r="W2997" s="3"/>
      <c r="X2997" s="3"/>
      <c r="Y2997" s="3"/>
      <c r="Z2997" s="3"/>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row>
    <row r="2998" spans="1:77" ht="18">
      <c r="A2998" s="3" t="s">
        <v>6559</v>
      </c>
      <c r="B2998" s="3" t="s">
        <v>23435</v>
      </c>
      <c r="C2998" s="3" t="s">
        <v>24676</v>
      </c>
      <c r="D2998" s="3"/>
      <c r="E2998" s="3" t="s">
        <v>24677</v>
      </c>
      <c r="F2998" s="3"/>
      <c r="G2998" s="3"/>
      <c r="H2998" s="3"/>
      <c r="I2998" s="3"/>
      <c r="J2998" s="3"/>
      <c r="K2998" s="3"/>
      <c r="L2998" s="3"/>
      <c r="M2998" s="3"/>
      <c r="N2998" s="3"/>
      <c r="O2998" s="3"/>
      <c r="P2998" s="3"/>
      <c r="Q2998" s="3"/>
      <c r="R2998" s="3"/>
      <c r="S2998" s="3"/>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row>
    <row r="2999" spans="1:77" ht="18">
      <c r="A2999" s="3" t="s">
        <v>33323</v>
      </c>
      <c r="B2999" s="3" t="s">
        <v>33018</v>
      </c>
      <c r="C2999" s="3" t="s">
        <v>24676</v>
      </c>
      <c r="D2999" s="3" t="s">
        <v>11316</v>
      </c>
      <c r="E2999" s="3" t="s">
        <v>33324</v>
      </c>
      <c r="F2999" s="3" t="s">
        <v>33325</v>
      </c>
      <c r="G2999" s="3"/>
      <c r="H2999" s="3"/>
      <c r="I2999" s="3"/>
      <c r="J2999" s="3"/>
      <c r="K2999" s="3"/>
      <c r="L2999" s="3"/>
      <c r="M2999" s="3"/>
      <c r="N2999" s="3"/>
      <c r="O2999" s="3"/>
      <c r="P2999" s="3"/>
      <c r="Q2999" s="3"/>
      <c r="R2999" s="3"/>
      <c r="S2999" s="3"/>
      <c r="T2999" s="3"/>
      <c r="U2999" s="3"/>
      <c r="V2999" s="3"/>
      <c r="W2999" s="3"/>
      <c r="X2999" s="3"/>
      <c r="Y2999" s="3"/>
      <c r="Z2999" s="3"/>
      <c r="AA2999" s="3"/>
      <c r="AB2999" s="3"/>
      <c r="AC2999" s="3"/>
      <c r="AD2999" s="3"/>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row>
    <row r="3000" spans="1:77" ht="18">
      <c r="A3000" s="3" t="s">
        <v>18081</v>
      </c>
      <c r="B3000" s="3" t="s">
        <v>35392</v>
      </c>
      <c r="C3000" s="3" t="s">
        <v>35412</v>
      </c>
      <c r="D3000" s="3" t="s">
        <v>22338</v>
      </c>
      <c r="E3000" s="3" t="s">
        <v>35413</v>
      </c>
      <c r="F3000" s="3"/>
      <c r="G3000" s="3"/>
      <c r="H3000" s="3"/>
      <c r="I3000" s="3"/>
      <c r="J3000" s="3"/>
      <c r="K3000" s="3"/>
      <c r="L3000" s="3"/>
      <c r="M3000" s="3"/>
      <c r="N3000" s="3"/>
      <c r="O3000" s="3"/>
      <c r="P3000" s="3"/>
      <c r="Q3000" s="3"/>
      <c r="R3000" s="3"/>
      <c r="S3000" s="3"/>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row>
    <row r="3001" spans="1:77" ht="18">
      <c r="A3001" s="3" t="s">
        <v>15133</v>
      </c>
      <c r="B3001" s="3" t="s">
        <v>30903</v>
      </c>
      <c r="C3001" s="3" t="s">
        <v>31589</v>
      </c>
      <c r="D3001" s="3" t="s">
        <v>31052</v>
      </c>
      <c r="E3001" s="3" t="s">
        <v>31590</v>
      </c>
      <c r="F3001" s="3"/>
      <c r="G3001" s="3"/>
      <c r="H3001" s="3"/>
      <c r="I3001" s="3"/>
      <c r="J3001" s="3"/>
      <c r="K3001" s="3"/>
      <c r="L3001" s="3"/>
      <c r="M3001" s="3"/>
      <c r="N3001" s="3"/>
      <c r="O3001" s="3"/>
      <c r="P3001" s="3"/>
      <c r="Q3001" s="3"/>
      <c r="R3001" s="3"/>
      <c r="S3001" s="3"/>
      <c r="T3001" s="3"/>
      <c r="U3001" s="3"/>
      <c r="V3001" s="3"/>
      <c r="W3001" s="3"/>
      <c r="X3001" s="3"/>
      <c r="Y3001" s="3"/>
      <c r="Z3001" s="3"/>
      <c r="AA3001" s="3"/>
      <c r="AB3001" s="3"/>
      <c r="AC3001" s="3"/>
      <c r="AD3001" s="3"/>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row>
    <row r="3002" spans="1:77" ht="18">
      <c r="A3002" s="3" t="s">
        <v>15048</v>
      </c>
      <c r="B3002" s="3" t="s">
        <v>30903</v>
      </c>
      <c r="C3002" s="3" t="s">
        <v>31559</v>
      </c>
      <c r="D3002" s="3" t="s">
        <v>31052</v>
      </c>
      <c r="E3002" s="3" t="s">
        <v>31560</v>
      </c>
      <c r="F3002" s="3"/>
      <c r="G3002" s="3"/>
      <c r="H3002" s="3"/>
      <c r="I3002" s="3"/>
      <c r="J3002" s="3"/>
      <c r="K3002" s="3"/>
      <c r="L3002" s="3"/>
      <c r="M3002" s="3"/>
      <c r="N3002" s="3"/>
      <c r="O3002" s="3"/>
      <c r="P3002" s="3"/>
      <c r="Q3002" s="3"/>
      <c r="R3002" s="3"/>
      <c r="S3002" s="3"/>
      <c r="T3002" s="3"/>
      <c r="U3002" s="3"/>
      <c r="V3002" s="3"/>
      <c r="W3002" s="3"/>
      <c r="X3002" s="3"/>
      <c r="Y3002" s="3"/>
      <c r="Z3002" s="3"/>
      <c r="AA3002" s="3"/>
      <c r="AB3002" s="3"/>
      <c r="AC3002" s="3"/>
      <c r="AD3002" s="3"/>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row>
    <row r="3003" spans="1:77" ht="18">
      <c r="A3003" s="3" t="s">
        <v>3541</v>
      </c>
      <c r="B3003" s="3" t="s">
        <v>21893</v>
      </c>
      <c r="C3003" s="3" t="s">
        <v>22052</v>
      </c>
      <c r="D3003" s="3"/>
      <c r="E3003" s="3" t="s">
        <v>22053</v>
      </c>
      <c r="F3003" s="3"/>
      <c r="G3003" s="3"/>
      <c r="H3003" s="3"/>
      <c r="I3003" s="3"/>
      <c r="J3003" s="3"/>
      <c r="K3003" s="3"/>
      <c r="L3003" s="3"/>
      <c r="M3003" s="3"/>
      <c r="N3003" s="3"/>
      <c r="O3003" s="3"/>
      <c r="P3003" s="3"/>
      <c r="Q3003" s="3"/>
      <c r="R3003" s="3"/>
      <c r="S3003" s="3"/>
      <c r="T3003" s="3"/>
      <c r="U3003" s="3"/>
      <c r="V3003" s="3"/>
      <c r="W3003" s="3"/>
      <c r="X3003" s="3"/>
      <c r="Y3003" s="3"/>
      <c r="Z3003" s="3"/>
      <c r="AA3003" s="3"/>
      <c r="AB3003" s="3"/>
      <c r="AC3003" s="3"/>
      <c r="AD3003" s="3"/>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row>
    <row r="3004" spans="1:77" ht="18">
      <c r="A3004" s="3" t="s">
        <v>19721</v>
      </c>
      <c r="B3004" s="3" t="s">
        <v>36306</v>
      </c>
      <c r="C3004" s="3" t="s">
        <v>22052</v>
      </c>
      <c r="D3004" s="3"/>
      <c r="E3004" s="3" t="s">
        <v>36790</v>
      </c>
      <c r="F3004" s="3"/>
      <c r="G3004" s="3"/>
      <c r="H3004" s="3"/>
      <c r="I3004" s="3"/>
      <c r="J3004" s="3"/>
      <c r="K3004" s="3"/>
      <c r="L3004" s="3"/>
      <c r="M3004" s="3"/>
      <c r="N3004" s="3"/>
      <c r="O3004" s="3"/>
      <c r="P3004" s="3"/>
      <c r="Q3004" s="3"/>
      <c r="R3004" s="3"/>
      <c r="S3004" s="3"/>
      <c r="T3004" s="3"/>
      <c r="U3004" s="3"/>
      <c r="V3004" s="3"/>
      <c r="W3004" s="3"/>
      <c r="X3004" s="3"/>
      <c r="Y3004" s="3"/>
      <c r="Z3004" s="3"/>
      <c r="AA3004" s="3"/>
      <c r="AB3004" s="3"/>
      <c r="AC3004" s="3"/>
      <c r="AD3004" s="3"/>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row>
    <row r="3005" spans="1:77" ht="18">
      <c r="A3005" s="3" t="s">
        <v>3620</v>
      </c>
      <c r="B3005" s="3" t="s">
        <v>21893</v>
      </c>
      <c r="C3005" s="3" t="s">
        <v>22136</v>
      </c>
      <c r="D3005" s="3"/>
      <c r="E3005" s="3" t="s">
        <v>22137</v>
      </c>
      <c r="F3005" s="3"/>
      <c r="G3005" s="3"/>
      <c r="H3005" s="3"/>
      <c r="I3005" s="3"/>
      <c r="J3005" s="3"/>
      <c r="K3005" s="3"/>
      <c r="L3005" s="3"/>
      <c r="M3005" s="3"/>
      <c r="N3005" s="3"/>
      <c r="O3005" s="3"/>
      <c r="P3005" s="3"/>
      <c r="Q3005" s="3"/>
      <c r="R3005" s="3"/>
      <c r="S3005" s="3"/>
      <c r="T3005" s="3"/>
      <c r="U3005" s="3"/>
      <c r="V3005" s="3"/>
      <c r="W3005" s="3"/>
      <c r="X3005" s="3"/>
      <c r="Y3005" s="3"/>
      <c r="Z3005" s="3"/>
      <c r="AA3005" s="3"/>
      <c r="AB3005" s="3"/>
      <c r="AC3005" s="3"/>
      <c r="AD3005" s="3"/>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row>
    <row r="3006" spans="1:77" ht="18">
      <c r="A3006" s="3" t="s">
        <v>3155</v>
      </c>
      <c r="B3006" s="3" t="s">
        <v>21893</v>
      </c>
      <c r="C3006" s="3" t="s">
        <v>38637</v>
      </c>
      <c r="D3006" s="3"/>
      <c r="E3006" s="3" t="s">
        <v>38638</v>
      </c>
      <c r="F3006" s="3"/>
      <c r="G3006" s="3"/>
      <c r="H3006" s="3"/>
      <c r="I3006" s="3"/>
      <c r="J3006" s="3"/>
      <c r="K3006" s="3"/>
      <c r="L3006" s="3"/>
      <c r="M3006" s="3"/>
      <c r="N3006" s="3"/>
      <c r="O3006" s="3"/>
      <c r="P3006" s="3"/>
      <c r="Q3006" s="3"/>
      <c r="R3006" s="3"/>
      <c r="S3006" s="3"/>
      <c r="T3006" s="3"/>
      <c r="U3006" s="3"/>
      <c r="V3006" s="3"/>
      <c r="W3006" s="3"/>
      <c r="X3006" s="3"/>
      <c r="Y3006" s="3"/>
      <c r="Z3006" s="3"/>
      <c r="AA3006" s="3"/>
      <c r="AB3006" s="3"/>
      <c r="AC3006" s="3"/>
      <c r="AD3006" s="3"/>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row>
    <row r="3007" spans="1:77" ht="18">
      <c r="A3007" s="3" t="s">
        <v>3772</v>
      </c>
      <c r="B3007" s="3" t="s">
        <v>21893</v>
      </c>
      <c r="C3007" s="3" t="s">
        <v>22287</v>
      </c>
      <c r="D3007" s="3"/>
      <c r="E3007" s="3" t="s">
        <v>22288</v>
      </c>
      <c r="F3007" s="3"/>
      <c r="G3007" s="3"/>
      <c r="H3007" s="3"/>
      <c r="I3007" s="3"/>
      <c r="J3007" s="3"/>
      <c r="K3007" s="3"/>
      <c r="L3007" s="3"/>
      <c r="M3007" s="3"/>
      <c r="N3007" s="3"/>
      <c r="O3007" s="3"/>
      <c r="P3007" s="3"/>
      <c r="Q3007" s="3"/>
      <c r="R3007" s="3"/>
      <c r="S3007" s="3"/>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row>
    <row r="3008" spans="1:77" ht="18">
      <c r="A3008" s="3" t="s">
        <v>19707</v>
      </c>
      <c r="B3008" s="3" t="s">
        <v>36306</v>
      </c>
      <c r="C3008" s="3" t="s">
        <v>22287</v>
      </c>
      <c r="D3008" s="3" t="s">
        <v>2778</v>
      </c>
      <c r="E3008" s="3" t="s">
        <v>36775</v>
      </c>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C3008" s="3"/>
      <c r="AD3008" s="3"/>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row>
    <row r="3009" spans="1:77" ht="18">
      <c r="A3009" s="3" t="s">
        <v>8452</v>
      </c>
      <c r="B3009" s="3" t="s">
        <v>26218</v>
      </c>
      <c r="C3009" s="3" t="s">
        <v>26276</v>
      </c>
      <c r="D3009" s="3" t="s">
        <v>26277</v>
      </c>
      <c r="E3009" s="3" t="s">
        <v>26278</v>
      </c>
      <c r="F3009" s="3"/>
      <c r="G3009" s="3"/>
      <c r="H3009" s="3"/>
      <c r="I3009" s="3"/>
      <c r="J3009" s="3"/>
      <c r="K3009" s="3"/>
      <c r="L3009" s="3"/>
      <c r="M3009" s="3"/>
      <c r="N3009" s="3"/>
      <c r="O3009" s="3"/>
      <c r="P3009" s="3"/>
      <c r="Q3009" s="3"/>
      <c r="R3009" s="3"/>
      <c r="S3009" s="3"/>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row>
    <row r="3010" spans="1:77" ht="18">
      <c r="A3010" s="3" t="s">
        <v>1341</v>
      </c>
      <c r="B3010" s="3" t="s">
        <v>27429</v>
      </c>
      <c r="C3010" s="3" t="s">
        <v>26276</v>
      </c>
      <c r="D3010" s="3"/>
      <c r="E3010" s="3" t="s">
        <v>28742</v>
      </c>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C3010" s="3"/>
      <c r="AD3010" s="3"/>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row>
    <row r="3011" spans="1:77" ht="18">
      <c r="A3011" s="3" t="s">
        <v>16144</v>
      </c>
      <c r="B3011" s="3" t="s">
        <v>31998</v>
      </c>
      <c r="C3011" s="3" t="s">
        <v>26276</v>
      </c>
      <c r="D3011" s="3" t="s">
        <v>32223</v>
      </c>
      <c r="E3011" s="3" t="s">
        <v>32224</v>
      </c>
      <c r="F3011" s="3" t="s">
        <v>32225</v>
      </c>
      <c r="G3011" s="3"/>
      <c r="H3011" s="3"/>
      <c r="I3011" s="3"/>
      <c r="J3011" s="3"/>
      <c r="K3011" s="3"/>
      <c r="L3011" s="3"/>
      <c r="M3011" s="3"/>
      <c r="N3011" s="3"/>
      <c r="O3011" s="3"/>
      <c r="P3011" s="3"/>
      <c r="Q3011" s="3"/>
      <c r="R3011" s="3"/>
      <c r="S3011" s="3"/>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row>
    <row r="3012" spans="1:77" ht="18">
      <c r="A3012" s="3" t="s">
        <v>14978</v>
      </c>
      <c r="B3012" s="3" t="s">
        <v>30903</v>
      </c>
      <c r="C3012" s="3" t="s">
        <v>31515</v>
      </c>
      <c r="D3012" s="3" t="s">
        <v>31052</v>
      </c>
      <c r="E3012" s="3" t="s">
        <v>31516</v>
      </c>
      <c r="F3012" s="3"/>
      <c r="G3012" s="3"/>
      <c r="H3012" s="3"/>
      <c r="I3012" s="3"/>
      <c r="J3012" s="3"/>
      <c r="K3012" s="3"/>
      <c r="L3012" s="3"/>
      <c r="M3012" s="3"/>
      <c r="N3012" s="3"/>
      <c r="O3012" s="3"/>
      <c r="P3012" s="3"/>
      <c r="Q3012" s="3"/>
      <c r="R3012" s="3"/>
      <c r="S3012" s="3"/>
      <c r="T3012" s="3"/>
      <c r="U3012" s="3"/>
      <c r="V3012" s="3"/>
      <c r="W3012" s="3"/>
      <c r="X3012" s="3"/>
      <c r="Y3012" s="3"/>
      <c r="Z3012" s="3"/>
      <c r="AA3012" s="3"/>
      <c r="AB3012" s="3"/>
      <c r="AC3012" s="3"/>
      <c r="AD3012" s="3"/>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row>
    <row r="3013" spans="1:77" ht="18">
      <c r="A3013" s="3" t="s">
        <v>36302</v>
      </c>
      <c r="B3013" s="3" t="s">
        <v>36301</v>
      </c>
      <c r="C3013" s="3" t="s">
        <v>31515</v>
      </c>
      <c r="D3013" s="3"/>
      <c r="E3013" s="3" t="s">
        <v>36303</v>
      </c>
      <c r="F3013" s="3" t="s">
        <v>36304</v>
      </c>
      <c r="G3013" s="3"/>
      <c r="H3013" s="3"/>
      <c r="I3013" s="3"/>
      <c r="J3013" s="3"/>
      <c r="K3013" s="3"/>
      <c r="L3013" s="3"/>
      <c r="M3013" s="3"/>
      <c r="N3013" s="3"/>
      <c r="O3013" s="3"/>
      <c r="P3013" s="3"/>
      <c r="Q3013" s="3"/>
      <c r="R3013" s="3"/>
      <c r="S3013" s="3"/>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row>
    <row r="3014" spans="1:77" ht="18">
      <c r="A3014" s="3" t="s">
        <v>20236</v>
      </c>
      <c r="B3014" s="3" t="s">
        <v>37108</v>
      </c>
      <c r="C3014" s="3" t="s">
        <v>31515</v>
      </c>
      <c r="D3014" s="3" t="s">
        <v>1458</v>
      </c>
      <c r="E3014" s="3" t="s">
        <v>37595</v>
      </c>
      <c r="F3014" s="3"/>
      <c r="G3014" s="3"/>
      <c r="H3014" s="3"/>
      <c r="I3014" s="3"/>
      <c r="J3014" s="3"/>
      <c r="K3014" s="3"/>
      <c r="L3014" s="3"/>
      <c r="M3014" s="3"/>
      <c r="N3014" s="3"/>
      <c r="O3014" s="3"/>
      <c r="P3014" s="3"/>
      <c r="Q3014" s="3"/>
      <c r="R3014" s="3"/>
      <c r="S3014" s="3"/>
      <c r="T3014" s="3"/>
      <c r="U3014" s="3"/>
      <c r="V3014" s="3"/>
      <c r="W3014" s="3"/>
      <c r="X3014" s="3"/>
      <c r="Y3014" s="3"/>
      <c r="Z3014" s="3"/>
      <c r="AA3014" s="3"/>
      <c r="AB3014" s="3"/>
      <c r="AC3014" s="3"/>
      <c r="AD3014" s="3"/>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row>
    <row r="3015" spans="1:77" ht="18">
      <c r="A3015" s="3" t="s">
        <v>7785</v>
      </c>
      <c r="B3015" s="3" t="s">
        <v>25216</v>
      </c>
      <c r="C3015" s="3" t="s">
        <v>25642</v>
      </c>
      <c r="D3015" s="3"/>
      <c r="E3015" s="3" t="s">
        <v>3950</v>
      </c>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row>
    <row r="3016" spans="1:77" ht="18">
      <c r="A3016" s="3" t="s">
        <v>6555</v>
      </c>
      <c r="B3016" s="3" t="s">
        <v>23435</v>
      </c>
      <c r="C3016" s="3" t="s">
        <v>24674</v>
      </c>
      <c r="D3016" s="3"/>
      <c r="E3016" s="3" t="s">
        <v>24675</v>
      </c>
      <c r="F3016" s="3"/>
      <c r="G3016" s="3"/>
      <c r="H3016" s="3"/>
      <c r="I3016" s="3"/>
      <c r="J3016" s="3"/>
      <c r="K3016" s="3"/>
      <c r="L3016" s="3"/>
      <c r="M3016" s="3"/>
      <c r="N3016" s="3"/>
      <c r="O3016" s="3"/>
      <c r="P3016" s="3"/>
      <c r="Q3016" s="3"/>
      <c r="R3016" s="3"/>
      <c r="S3016" s="3"/>
      <c r="T3016" s="3"/>
      <c r="U3016" s="3"/>
      <c r="V3016" s="3"/>
      <c r="W3016" s="3"/>
      <c r="X3016" s="3"/>
      <c r="Y3016" s="3"/>
      <c r="Z3016" s="3"/>
      <c r="AA3016" s="3"/>
      <c r="AB3016" s="3"/>
      <c r="AC3016" s="3"/>
      <c r="AD3016" s="3"/>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row>
    <row r="3017" spans="1:77" ht="18">
      <c r="A3017" s="3" t="s">
        <v>8773</v>
      </c>
      <c r="B3017" s="3" t="s">
        <v>26596</v>
      </c>
      <c r="C3017" s="3" t="s">
        <v>26597</v>
      </c>
      <c r="D3017" s="3"/>
      <c r="E3017" s="3" t="s">
        <v>26598</v>
      </c>
      <c r="F3017" s="3" t="s">
        <v>26599</v>
      </c>
      <c r="G3017" s="3"/>
      <c r="H3017" s="3"/>
      <c r="I3017" s="3"/>
      <c r="J3017" s="3"/>
      <c r="K3017" s="3"/>
      <c r="L3017" s="3"/>
      <c r="M3017" s="3"/>
      <c r="N3017" s="3"/>
      <c r="O3017" s="3"/>
      <c r="P3017" s="3"/>
      <c r="Q3017" s="3"/>
      <c r="R3017" s="3"/>
      <c r="S3017" s="3"/>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row>
    <row r="3018" spans="1:77" ht="18">
      <c r="A3018" s="3" t="s">
        <v>3791</v>
      </c>
      <c r="B3018" s="3" t="s">
        <v>22332</v>
      </c>
      <c r="C3018" s="3" t="s">
        <v>22333</v>
      </c>
      <c r="D3018" s="3" t="s">
        <v>2</v>
      </c>
      <c r="E3018" s="3" t="s">
        <v>22334</v>
      </c>
      <c r="F3018" s="3" t="s">
        <v>22335</v>
      </c>
      <c r="G3018" s="3"/>
      <c r="H3018" s="3"/>
      <c r="I3018" s="3"/>
      <c r="J3018" s="3"/>
      <c r="K3018" s="3"/>
      <c r="L3018" s="3"/>
      <c r="M3018" s="3"/>
      <c r="N3018" s="3"/>
      <c r="O3018" s="3"/>
      <c r="P3018" s="3"/>
      <c r="Q3018" s="3"/>
      <c r="R3018" s="3"/>
      <c r="S3018" s="3"/>
      <c r="T3018" s="3"/>
      <c r="U3018" s="3"/>
      <c r="V3018" s="3"/>
      <c r="W3018" s="3"/>
      <c r="X3018" s="3"/>
      <c r="Y3018" s="3"/>
      <c r="Z3018" s="3"/>
      <c r="AA3018" s="3"/>
      <c r="AB3018" s="3"/>
      <c r="AC3018" s="3"/>
      <c r="AD3018" s="3"/>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row>
    <row r="3019" spans="1:77" ht="18">
      <c r="A3019" s="3" t="s">
        <v>33920</v>
      </c>
      <c r="B3019" s="3" t="s">
        <v>33814</v>
      </c>
      <c r="C3019" s="3" t="s">
        <v>22333</v>
      </c>
      <c r="D3019" s="3"/>
      <c r="E3019" s="3" t="s">
        <v>33830</v>
      </c>
      <c r="F3019" s="3"/>
      <c r="G3019" s="3"/>
      <c r="H3019" s="3"/>
      <c r="I3019" s="3"/>
      <c r="J3019" s="3"/>
      <c r="K3019" s="3"/>
      <c r="L3019" s="3"/>
      <c r="M3019" s="3"/>
      <c r="N3019" s="3"/>
      <c r="O3019" s="3"/>
      <c r="P3019" s="3"/>
      <c r="Q3019" s="3"/>
      <c r="R3019" s="3"/>
      <c r="S3019" s="3"/>
      <c r="T3019" s="3"/>
      <c r="U3019" s="3"/>
      <c r="V3019" s="3"/>
      <c r="W3019" s="3"/>
      <c r="X3019" s="3"/>
      <c r="Y3019" s="3"/>
      <c r="Z3019" s="3"/>
      <c r="AA3019" s="3"/>
      <c r="AB3019" s="3"/>
      <c r="AC3019" s="3"/>
      <c r="AD3019" s="3"/>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row>
    <row r="3020" spans="1:77" ht="18">
      <c r="A3020" s="3" t="s">
        <v>3793</v>
      </c>
      <c r="B3020" s="3" t="s">
        <v>22336</v>
      </c>
      <c r="C3020" s="3" t="s">
        <v>22337</v>
      </c>
      <c r="D3020" s="3" t="s">
        <v>22338</v>
      </c>
      <c r="E3020" s="3" t="s">
        <v>22339</v>
      </c>
      <c r="F3020" s="3" t="s">
        <v>22340</v>
      </c>
      <c r="G3020" s="3" t="s">
        <v>22341</v>
      </c>
      <c r="H3020" s="3" t="s">
        <v>22342</v>
      </c>
      <c r="I3020" s="3" t="s">
        <v>22343</v>
      </c>
      <c r="J3020" s="3" t="s">
        <v>22344</v>
      </c>
      <c r="K3020" s="3" t="s">
        <v>22345</v>
      </c>
      <c r="L3020" s="3"/>
      <c r="M3020" s="3"/>
      <c r="N3020" s="3"/>
      <c r="O3020" s="3"/>
      <c r="P3020" s="3"/>
      <c r="Q3020" s="3"/>
      <c r="R3020" s="3"/>
      <c r="S3020" s="3"/>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row>
    <row r="3021" spans="1:77" ht="18">
      <c r="A3021" s="3" t="s">
        <v>7781</v>
      </c>
      <c r="B3021" s="3" t="s">
        <v>25216</v>
      </c>
      <c r="C3021" s="3" t="s">
        <v>22337</v>
      </c>
      <c r="D3021" s="3"/>
      <c r="E3021" s="3" t="s">
        <v>25640</v>
      </c>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row>
    <row r="3022" spans="1:77" ht="18">
      <c r="A3022" s="3" t="s">
        <v>10556</v>
      </c>
      <c r="B3022" s="3" t="s">
        <v>28622</v>
      </c>
      <c r="C3022" s="3" t="s">
        <v>22337</v>
      </c>
      <c r="D3022" s="3" t="s">
        <v>28706</v>
      </c>
      <c r="E3022" s="3" t="s">
        <v>28707</v>
      </c>
      <c r="F3022" s="3" t="s">
        <v>28708</v>
      </c>
      <c r="G3022" s="3"/>
      <c r="H3022" s="3"/>
      <c r="I3022" s="3"/>
      <c r="J3022" s="3"/>
      <c r="K3022" s="3"/>
      <c r="L3022" s="3"/>
      <c r="M3022" s="3"/>
      <c r="N3022" s="3"/>
      <c r="O3022" s="3"/>
      <c r="P3022" s="3"/>
      <c r="Q3022" s="3"/>
      <c r="R3022" s="3"/>
      <c r="S3022" s="3"/>
      <c r="T3022" s="3"/>
      <c r="U3022" s="3"/>
      <c r="V3022" s="3"/>
      <c r="W3022" s="3"/>
      <c r="X3022" s="3"/>
      <c r="Y3022" s="3"/>
      <c r="Z3022" s="3"/>
      <c r="AA3022" s="3"/>
      <c r="AB3022" s="3"/>
      <c r="AC3022" s="3"/>
      <c r="AD3022" s="3"/>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row>
    <row r="3023" spans="1:77" ht="18">
      <c r="A3023" s="3" t="s">
        <v>16052</v>
      </c>
      <c r="B3023" s="3" t="s">
        <v>31998</v>
      </c>
      <c r="C3023" s="3" t="s">
        <v>22337</v>
      </c>
      <c r="D3023" s="3"/>
      <c r="E3023" s="3" t="s">
        <v>32149</v>
      </c>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C3023" s="3"/>
      <c r="AD3023" s="3"/>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row>
    <row r="3024" spans="1:77" ht="18">
      <c r="A3024" s="3" t="s">
        <v>2187</v>
      </c>
      <c r="B3024" s="3" t="s">
        <v>30270</v>
      </c>
      <c r="C3024" s="3" t="s">
        <v>22337</v>
      </c>
      <c r="D3024" s="3" t="s">
        <v>28706</v>
      </c>
      <c r="E3024" s="3" t="s">
        <v>32804</v>
      </c>
      <c r="F3024" s="3" t="s">
        <v>28708</v>
      </c>
      <c r="G3024" s="3"/>
      <c r="H3024" s="3"/>
      <c r="I3024" s="3"/>
      <c r="J3024" s="3"/>
      <c r="K3024" s="3"/>
      <c r="L3024" s="3"/>
      <c r="M3024" s="3"/>
      <c r="N3024" s="3"/>
      <c r="O3024" s="3"/>
      <c r="P3024" s="3"/>
      <c r="Q3024" s="3"/>
      <c r="R3024" s="3"/>
      <c r="S3024" s="3"/>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row>
    <row r="3025" spans="1:77" ht="18">
      <c r="A3025" s="3" t="s">
        <v>19726</v>
      </c>
      <c r="B3025" s="3" t="s">
        <v>36306</v>
      </c>
      <c r="C3025" s="3" t="s">
        <v>22337</v>
      </c>
      <c r="D3025" s="3" t="s">
        <v>22338</v>
      </c>
      <c r="E3025" s="3" t="s">
        <v>36794</v>
      </c>
      <c r="F3025" s="3" t="s">
        <v>22340</v>
      </c>
      <c r="G3025" s="3" t="s">
        <v>22341</v>
      </c>
      <c r="H3025" s="3" t="s">
        <v>22342</v>
      </c>
      <c r="I3025" s="3" t="s">
        <v>22343</v>
      </c>
      <c r="J3025" s="3" t="s">
        <v>22344</v>
      </c>
      <c r="K3025" s="3" t="s">
        <v>22345</v>
      </c>
      <c r="L3025" s="3"/>
      <c r="M3025" s="3"/>
      <c r="N3025" s="3"/>
      <c r="O3025" s="3"/>
      <c r="P3025" s="3"/>
      <c r="Q3025" s="3"/>
      <c r="R3025" s="3"/>
      <c r="S3025" s="3"/>
      <c r="T3025" s="3"/>
      <c r="U3025" s="3"/>
      <c r="V3025" s="3"/>
      <c r="W3025" s="3"/>
      <c r="X3025" s="3"/>
      <c r="Y3025" s="3"/>
      <c r="Z3025" s="3"/>
      <c r="AA3025" s="3"/>
      <c r="AB3025" s="3"/>
      <c r="AC3025" s="3"/>
      <c r="AD3025" s="3"/>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row>
    <row r="3026" spans="1:77" ht="18">
      <c r="A3026" s="3" t="s">
        <v>28258</v>
      </c>
      <c r="B3026" s="3" t="s">
        <v>28259</v>
      </c>
      <c r="C3026" s="3" t="s">
        <v>28260</v>
      </c>
      <c r="D3026" s="3" t="s">
        <v>2</v>
      </c>
      <c r="E3026" s="3" t="s">
        <v>22330</v>
      </c>
      <c r="F3026" s="3" t="s">
        <v>28261</v>
      </c>
      <c r="G3026" s="3"/>
      <c r="H3026" s="3"/>
      <c r="I3026" s="3"/>
      <c r="J3026" s="3"/>
      <c r="K3026" s="3"/>
      <c r="L3026" s="3"/>
      <c r="M3026" s="3"/>
      <c r="N3026" s="3"/>
      <c r="O3026" s="3"/>
      <c r="P3026" s="3"/>
      <c r="Q3026" s="3"/>
      <c r="R3026" s="3"/>
      <c r="S3026" s="3"/>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row>
    <row r="3027" spans="1:77" ht="18">
      <c r="A3027" s="3" t="s">
        <v>12694</v>
      </c>
      <c r="B3027" s="3" t="s">
        <v>30106</v>
      </c>
      <c r="C3027" s="3" t="s">
        <v>28260</v>
      </c>
      <c r="D3027" s="3"/>
      <c r="E3027" s="3" t="s">
        <v>30140</v>
      </c>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C3027" s="3"/>
      <c r="AD3027" s="3"/>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row>
    <row r="3028" spans="1:77" ht="18">
      <c r="A3028" s="3" t="s">
        <v>15237</v>
      </c>
      <c r="B3028" s="3" t="s">
        <v>31625</v>
      </c>
      <c r="C3028" s="3" t="s">
        <v>28260</v>
      </c>
      <c r="D3028" s="3" t="s">
        <v>2</v>
      </c>
      <c r="E3028" s="3" t="s">
        <v>31634</v>
      </c>
      <c r="F3028" s="3" t="s">
        <v>28261</v>
      </c>
      <c r="G3028" s="3"/>
      <c r="H3028" s="3"/>
      <c r="I3028" s="3"/>
      <c r="J3028" s="3"/>
      <c r="K3028" s="3"/>
      <c r="L3028" s="3"/>
      <c r="M3028" s="3"/>
      <c r="N3028" s="3"/>
      <c r="O3028" s="3"/>
      <c r="P3028" s="3"/>
      <c r="Q3028" s="3"/>
      <c r="R3028" s="3"/>
      <c r="S3028" s="3"/>
      <c r="T3028" s="3"/>
      <c r="U3028" s="3"/>
      <c r="V3028" s="3"/>
      <c r="W3028" s="3"/>
      <c r="X3028" s="3"/>
      <c r="Y3028" s="3"/>
      <c r="Z3028" s="3"/>
      <c r="AA3028" s="3"/>
      <c r="AB3028" s="3"/>
      <c r="AC3028" s="3"/>
      <c r="AD3028" s="3"/>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row>
    <row r="3029" spans="1:77" ht="18">
      <c r="A3029" s="3" t="s">
        <v>6546</v>
      </c>
      <c r="B3029" s="3" t="s">
        <v>23435</v>
      </c>
      <c r="C3029" s="3" t="s">
        <v>24670</v>
      </c>
      <c r="D3029" s="3"/>
      <c r="E3029" s="3" t="s">
        <v>24671</v>
      </c>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row>
    <row r="3030" spans="1:77" ht="18">
      <c r="A3030" s="3" t="s">
        <v>6550</v>
      </c>
      <c r="B3030" s="3" t="s">
        <v>23435</v>
      </c>
      <c r="C3030" s="3" t="s">
        <v>24672</v>
      </c>
      <c r="D3030" s="3"/>
      <c r="E3030" s="3" t="s">
        <v>24673</v>
      </c>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C3030" s="3"/>
      <c r="AD3030" s="3"/>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row>
    <row r="3031" spans="1:77" ht="18">
      <c r="A3031" s="3" t="s">
        <v>9047</v>
      </c>
      <c r="B3031" s="3" t="s">
        <v>26505</v>
      </c>
      <c r="C3031" s="3" t="s">
        <v>26842</v>
      </c>
      <c r="D3031" s="3"/>
      <c r="E3031" s="3" t="s">
        <v>26843</v>
      </c>
      <c r="F3031" s="3"/>
      <c r="G3031" s="3"/>
      <c r="H3031" s="3"/>
      <c r="I3031" s="3"/>
      <c r="J3031" s="3"/>
      <c r="K3031" s="3"/>
      <c r="L3031" s="3"/>
      <c r="M3031" s="3"/>
      <c r="N3031" s="3"/>
      <c r="O3031" s="3"/>
      <c r="P3031" s="3"/>
      <c r="Q3031" s="3"/>
      <c r="R3031" s="3"/>
      <c r="S3031" s="3"/>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row>
    <row r="3032" spans="1:77" ht="18">
      <c r="A3032" s="3" t="s">
        <v>15677</v>
      </c>
      <c r="B3032" s="3" t="s">
        <v>31873</v>
      </c>
      <c r="C3032" s="3" t="s">
        <v>31903</v>
      </c>
      <c r="D3032" s="3" t="s">
        <v>31904</v>
      </c>
      <c r="E3032" s="3" t="s">
        <v>31905</v>
      </c>
      <c r="F3032" s="3"/>
      <c r="G3032" s="3"/>
      <c r="H3032" s="3"/>
      <c r="I3032" s="3"/>
      <c r="J3032" s="3"/>
      <c r="K3032" s="3"/>
      <c r="L3032" s="3"/>
      <c r="M3032" s="3"/>
      <c r="N3032" s="3"/>
      <c r="O3032" s="3"/>
      <c r="P3032" s="3"/>
      <c r="Q3032" s="3"/>
      <c r="R3032" s="3"/>
      <c r="S3032" s="3"/>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row>
    <row r="3033" spans="1:77" ht="18">
      <c r="A3033" s="3" t="s">
        <v>6542</v>
      </c>
      <c r="B3033" s="3" t="s">
        <v>23435</v>
      </c>
      <c r="C3033" s="3" t="s">
        <v>24668</v>
      </c>
      <c r="D3033" s="3"/>
      <c r="E3033" s="3" t="s">
        <v>24669</v>
      </c>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row>
    <row r="3034" spans="1:77" ht="18">
      <c r="A3034" s="3" t="s">
        <v>4084</v>
      </c>
      <c r="B3034" s="3" t="s">
        <v>22513</v>
      </c>
      <c r="C3034" s="3" t="s">
        <v>22633</v>
      </c>
      <c r="D3034" s="3"/>
      <c r="E3034" s="3" t="s">
        <v>22634</v>
      </c>
      <c r="F3034" s="3" t="s">
        <v>22635</v>
      </c>
      <c r="G3034" s="3"/>
      <c r="H3034" s="3"/>
      <c r="I3034" s="3"/>
      <c r="J3034" s="3"/>
      <c r="K3034" s="3"/>
      <c r="L3034" s="3"/>
      <c r="M3034" s="3"/>
      <c r="N3034" s="3"/>
      <c r="O3034" s="3"/>
      <c r="P3034" s="3"/>
      <c r="Q3034" s="3"/>
      <c r="R3034" s="3"/>
      <c r="S3034" s="3"/>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row>
    <row r="3035" spans="1:77" ht="18">
      <c r="A3035" s="3" t="s">
        <v>24665</v>
      </c>
      <c r="B3035" s="3" t="s">
        <v>23435</v>
      </c>
      <c r="C3035" s="3" t="s">
        <v>24666</v>
      </c>
      <c r="D3035" s="3"/>
      <c r="E3035" s="3" t="s">
        <v>24667</v>
      </c>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C3035" s="3"/>
      <c r="AD3035" s="3"/>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row>
    <row r="3036" spans="1:77" ht="18">
      <c r="A3036" s="3" t="s">
        <v>6539</v>
      </c>
      <c r="B3036" s="3" t="s">
        <v>23435</v>
      </c>
      <c r="C3036" s="3" t="s">
        <v>24664</v>
      </c>
      <c r="D3036" s="3"/>
      <c r="E3036" s="3" t="s">
        <v>24663</v>
      </c>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C3036" s="3"/>
      <c r="AD3036" s="3"/>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row>
    <row r="3037" spans="1:77" ht="18">
      <c r="A3037" s="3" t="s">
        <v>1534</v>
      </c>
      <c r="B3037" s="3" t="s">
        <v>27429</v>
      </c>
      <c r="C3037" s="3" t="s">
        <v>29594</v>
      </c>
      <c r="D3037" s="3"/>
      <c r="E3037" s="3" t="s">
        <v>29595</v>
      </c>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C3037" s="3"/>
      <c r="AD3037" s="3"/>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row>
    <row r="3038" spans="1:77" ht="18">
      <c r="A3038" s="3" t="s">
        <v>6534</v>
      </c>
      <c r="B3038" s="3" t="s">
        <v>23435</v>
      </c>
      <c r="C3038" s="3" t="s">
        <v>24662</v>
      </c>
      <c r="D3038" s="3"/>
      <c r="E3038" s="3" t="s">
        <v>24663</v>
      </c>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C3038" s="3"/>
      <c r="AD3038" s="3"/>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row>
    <row r="3039" spans="1:77" ht="18">
      <c r="A3039" s="3" t="s">
        <v>13570</v>
      </c>
      <c r="B3039" s="3" t="s">
        <v>30564</v>
      </c>
      <c r="C3039" s="3" t="s">
        <v>24662</v>
      </c>
      <c r="D3039" s="3"/>
      <c r="E3039" s="3" t="s">
        <v>30584</v>
      </c>
      <c r="F3039" s="3" t="s">
        <v>4458</v>
      </c>
      <c r="G3039" s="3" t="s">
        <v>30585</v>
      </c>
      <c r="H3039" s="3" t="s">
        <v>30586</v>
      </c>
      <c r="I3039" s="3" t="s">
        <v>30587</v>
      </c>
      <c r="J3039" s="3" t="s">
        <v>30588</v>
      </c>
      <c r="K3039" s="3"/>
      <c r="L3039" s="3"/>
      <c r="M3039" s="3"/>
      <c r="N3039" s="3"/>
      <c r="O3039" s="3"/>
      <c r="P3039" s="3"/>
      <c r="Q3039" s="3"/>
      <c r="R3039" s="3"/>
      <c r="S3039" s="3"/>
      <c r="T3039" s="3"/>
      <c r="U3039" s="3"/>
      <c r="V3039" s="3"/>
      <c r="W3039" s="3"/>
      <c r="X3039" s="3"/>
      <c r="Y3039" s="3"/>
      <c r="Z3039" s="3"/>
      <c r="AA3039" s="3"/>
      <c r="AB3039" s="3"/>
      <c r="AC3039" s="3"/>
      <c r="AD3039" s="3"/>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row>
    <row r="3040" spans="1:77" ht="18">
      <c r="A3040" s="3" t="s">
        <v>13689</v>
      </c>
      <c r="B3040" s="3" t="s">
        <v>30564</v>
      </c>
      <c r="C3040" s="3" t="s">
        <v>24662</v>
      </c>
      <c r="D3040" s="3"/>
      <c r="E3040" s="3" t="s">
        <v>30664</v>
      </c>
      <c r="F3040" s="3"/>
      <c r="G3040" s="3"/>
      <c r="H3040" s="3"/>
      <c r="I3040" s="3"/>
      <c r="J3040" s="3"/>
      <c r="K3040" s="3"/>
      <c r="L3040" s="3"/>
      <c r="M3040" s="3"/>
      <c r="N3040" s="3"/>
      <c r="O3040" s="3"/>
      <c r="P3040" s="3"/>
      <c r="Q3040" s="3"/>
      <c r="R3040" s="3"/>
      <c r="S3040" s="3"/>
      <c r="T3040" s="3"/>
      <c r="U3040" s="3"/>
      <c r="V3040" s="3"/>
      <c r="W3040" s="3"/>
      <c r="X3040" s="3"/>
      <c r="Y3040" s="3"/>
      <c r="Z3040" s="3"/>
      <c r="AA3040" s="3"/>
      <c r="AB3040" s="3"/>
      <c r="AC3040" s="3"/>
      <c r="AD3040" s="3"/>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row>
    <row r="3041" spans="1:77" ht="18">
      <c r="A3041" s="3" t="s">
        <v>13727</v>
      </c>
      <c r="B3041" s="3" t="s">
        <v>30564</v>
      </c>
      <c r="C3041" s="3" t="s">
        <v>24662</v>
      </c>
      <c r="D3041" s="3"/>
      <c r="E3041" s="3" t="s">
        <v>30684</v>
      </c>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C3041" s="3"/>
      <c r="AD3041" s="3"/>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row>
    <row r="3042" spans="1:77" ht="18">
      <c r="A3042" s="3" t="s">
        <v>36278</v>
      </c>
      <c r="B3042" s="3" t="s">
        <v>35848</v>
      </c>
      <c r="C3042" s="3" t="s">
        <v>24662</v>
      </c>
      <c r="D3042" s="3"/>
      <c r="E3042" s="3" t="s">
        <v>36279</v>
      </c>
      <c r="F3042" s="3"/>
      <c r="G3042" s="3"/>
      <c r="H3042" s="3"/>
      <c r="I3042" s="3"/>
      <c r="J3042" s="3"/>
      <c r="K3042" s="3"/>
      <c r="L3042" s="3"/>
      <c r="M3042" s="3"/>
      <c r="N3042" s="3"/>
      <c r="O3042" s="3"/>
      <c r="P3042" s="3"/>
      <c r="Q3042" s="3"/>
      <c r="R3042" s="3"/>
      <c r="S3042" s="3"/>
      <c r="T3042" s="3"/>
      <c r="U3042" s="3"/>
      <c r="V3042" s="3"/>
      <c r="W3042" s="3"/>
      <c r="X3042" s="3"/>
      <c r="Y3042" s="3"/>
      <c r="Z3042" s="3"/>
      <c r="AA3042" s="3"/>
      <c r="AB3042" s="3"/>
      <c r="AC3042" s="3"/>
      <c r="AD3042" s="3"/>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row>
    <row r="3043" spans="1:77" ht="18">
      <c r="A3043" s="3" t="s">
        <v>3486</v>
      </c>
      <c r="B3043" s="3" t="s">
        <v>21893</v>
      </c>
      <c r="C3043" s="3" t="s">
        <v>21997</v>
      </c>
      <c r="D3043" s="3"/>
      <c r="E3043" s="3" t="s">
        <v>21998</v>
      </c>
      <c r="F3043" s="3"/>
      <c r="G3043" s="3"/>
      <c r="H3043" s="3"/>
      <c r="I3043" s="3"/>
      <c r="J3043" s="3"/>
      <c r="K3043" s="3"/>
      <c r="L3043" s="3"/>
      <c r="M3043" s="3"/>
      <c r="N3043" s="3"/>
      <c r="O3043" s="3"/>
      <c r="P3043" s="3"/>
      <c r="Q3043" s="3"/>
      <c r="R3043" s="3"/>
      <c r="S3043" s="3"/>
      <c r="T3043" s="3"/>
      <c r="U3043" s="3"/>
      <c r="V3043" s="3"/>
      <c r="W3043" s="3"/>
      <c r="X3043" s="3"/>
      <c r="Y3043" s="3"/>
      <c r="Z3043" s="3"/>
      <c r="AA3043" s="3"/>
      <c r="AB3043" s="3"/>
      <c r="AC3043" s="3"/>
      <c r="AD3043" s="3"/>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row>
    <row r="3044" spans="1:77" ht="18">
      <c r="A3044" s="3" t="s">
        <v>3548</v>
      </c>
      <c r="B3044" s="3" t="s">
        <v>22059</v>
      </c>
      <c r="C3044" s="3" t="s">
        <v>21997</v>
      </c>
      <c r="D3044" s="3"/>
      <c r="E3044" s="3" t="s">
        <v>22060</v>
      </c>
      <c r="F3044" s="3"/>
      <c r="G3044" s="3"/>
      <c r="H3044" s="3"/>
      <c r="I3044" s="3"/>
      <c r="J3044" s="3"/>
      <c r="K3044" s="3"/>
      <c r="L3044" s="3"/>
      <c r="M3044" s="3"/>
      <c r="N3044" s="3"/>
      <c r="O3044" s="3"/>
      <c r="P3044" s="3"/>
      <c r="Q3044" s="3"/>
      <c r="R3044" s="3"/>
      <c r="S3044" s="3"/>
      <c r="T3044" s="3"/>
      <c r="U3044" s="3"/>
      <c r="V3044" s="3"/>
      <c r="W3044" s="3"/>
      <c r="X3044" s="3"/>
      <c r="Y3044" s="3"/>
      <c r="Z3044" s="3"/>
      <c r="AA3044" s="3"/>
      <c r="AB3044" s="3"/>
      <c r="AC3044" s="3"/>
      <c r="AD3044" s="3"/>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row>
    <row r="3045" spans="1:77" ht="18">
      <c r="A3045" s="3" t="s">
        <v>1218</v>
      </c>
      <c r="B3045" s="3" t="s">
        <v>27723</v>
      </c>
      <c r="C3045" s="3" t="s">
        <v>21997</v>
      </c>
      <c r="D3045" s="3" t="s">
        <v>270</v>
      </c>
      <c r="E3045" s="3" t="s">
        <v>5380</v>
      </c>
      <c r="F3045" s="3" t="s">
        <v>27724</v>
      </c>
      <c r="G3045" s="3"/>
      <c r="H3045" s="3"/>
      <c r="I3045" s="3"/>
      <c r="J3045" s="3"/>
      <c r="K3045" s="3"/>
      <c r="L3045" s="3"/>
      <c r="M3045" s="3"/>
      <c r="N3045" s="3"/>
      <c r="O3045" s="3"/>
      <c r="P3045" s="3"/>
      <c r="Q3045" s="3"/>
      <c r="R3045" s="3"/>
      <c r="S3045" s="3"/>
      <c r="T3045" s="3"/>
      <c r="U3045" s="3"/>
      <c r="V3045" s="3"/>
      <c r="W3045" s="3"/>
      <c r="X3045" s="3"/>
      <c r="Y3045" s="3"/>
      <c r="Z3045" s="3"/>
      <c r="AA3045" s="3"/>
      <c r="AB3045" s="3"/>
      <c r="AC3045" s="3"/>
      <c r="AD3045" s="3"/>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row>
    <row r="3046" spans="1:77" ht="18">
      <c r="A3046" s="3" t="s">
        <v>2139</v>
      </c>
      <c r="B3046" s="3" t="s">
        <v>30210</v>
      </c>
      <c r="C3046" s="3" t="s">
        <v>21997</v>
      </c>
      <c r="D3046" s="3"/>
      <c r="E3046" s="3" t="s">
        <v>32550</v>
      </c>
      <c r="F3046" s="3" t="s">
        <v>32551</v>
      </c>
      <c r="G3046" s="3" t="s">
        <v>32552</v>
      </c>
      <c r="H3046" s="3" t="s">
        <v>32553</v>
      </c>
      <c r="I3046" s="3" t="s">
        <v>32554</v>
      </c>
      <c r="J3046" s="3" t="s">
        <v>32555</v>
      </c>
      <c r="K3046" s="3" t="s">
        <v>2992</v>
      </c>
      <c r="L3046" s="3" t="s">
        <v>32556</v>
      </c>
      <c r="M3046" s="3"/>
      <c r="N3046" s="3"/>
      <c r="O3046" s="3"/>
      <c r="P3046" s="3"/>
      <c r="Q3046" s="3"/>
      <c r="R3046" s="3"/>
      <c r="S3046" s="3"/>
      <c r="T3046" s="3"/>
      <c r="U3046" s="3"/>
      <c r="V3046" s="3"/>
      <c r="W3046" s="3"/>
      <c r="X3046" s="3"/>
      <c r="Y3046" s="3"/>
      <c r="Z3046" s="3"/>
      <c r="AA3046" s="3"/>
      <c r="AB3046" s="3"/>
      <c r="AC3046" s="3"/>
      <c r="AD3046" s="3"/>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row>
    <row r="3047" spans="1:77" ht="18">
      <c r="A3047" s="3" t="s">
        <v>33535</v>
      </c>
      <c r="B3047" s="3" t="s">
        <v>33461</v>
      </c>
      <c r="C3047" s="3" t="s">
        <v>21997</v>
      </c>
      <c r="D3047" s="3"/>
      <c r="E3047" s="3" t="s">
        <v>33536</v>
      </c>
      <c r="F3047" s="3"/>
      <c r="G3047" s="3"/>
      <c r="H3047" s="3"/>
      <c r="I3047" s="3"/>
      <c r="J3047" s="3"/>
      <c r="K3047" s="3"/>
      <c r="L3047" s="3"/>
      <c r="M3047" s="3"/>
      <c r="N3047" s="3"/>
      <c r="O3047" s="3"/>
      <c r="P3047" s="3"/>
      <c r="Q3047" s="3"/>
      <c r="R3047" s="3"/>
      <c r="S3047" s="3"/>
      <c r="T3047" s="3"/>
      <c r="U3047" s="3"/>
      <c r="V3047" s="3"/>
      <c r="W3047" s="3"/>
      <c r="X3047" s="3"/>
      <c r="Y3047" s="3"/>
      <c r="Z3047" s="3"/>
      <c r="AA3047" s="3"/>
      <c r="AB3047" s="3"/>
      <c r="AC3047" s="3"/>
      <c r="AD3047" s="3"/>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row>
    <row r="3048" spans="1:77" ht="18">
      <c r="A3048" s="3" t="s">
        <v>14569</v>
      </c>
      <c r="B3048" s="3" t="s">
        <v>30903</v>
      </c>
      <c r="C3048" s="3" t="s">
        <v>31272</v>
      </c>
      <c r="D3048" s="3" t="s">
        <v>31273</v>
      </c>
      <c r="E3048" s="3" t="s">
        <v>31274</v>
      </c>
      <c r="F3048" s="3" t="s">
        <v>31275</v>
      </c>
      <c r="G3048" s="3"/>
      <c r="H3048" s="3"/>
      <c r="I3048" s="3"/>
      <c r="J3048" s="3"/>
      <c r="K3048" s="3"/>
      <c r="L3048" s="3"/>
      <c r="M3048" s="3"/>
      <c r="N3048" s="3"/>
      <c r="O3048" s="3"/>
      <c r="P3048" s="3"/>
      <c r="Q3048" s="3"/>
      <c r="R3048" s="3"/>
      <c r="S3048" s="3"/>
      <c r="T3048" s="3"/>
      <c r="U3048" s="3"/>
      <c r="V3048" s="3"/>
      <c r="W3048" s="3"/>
      <c r="X3048" s="3"/>
      <c r="Y3048" s="3"/>
      <c r="Z3048" s="3"/>
      <c r="AA3048" s="3"/>
      <c r="AB3048" s="3"/>
      <c r="AC3048" s="3"/>
      <c r="AD3048" s="3"/>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row>
    <row r="3049" spans="1:77" ht="18">
      <c r="A3049" s="3" t="s">
        <v>25577</v>
      </c>
      <c r="B3049" s="3" t="s">
        <v>25216</v>
      </c>
      <c r="C3049" s="3" t="s">
        <v>25578</v>
      </c>
      <c r="D3049" s="3"/>
      <c r="E3049" s="3" t="s">
        <v>25253</v>
      </c>
      <c r="F3049" s="3"/>
      <c r="G3049" s="3"/>
      <c r="H3049" s="3"/>
      <c r="I3049" s="3"/>
      <c r="J3049" s="3"/>
      <c r="K3049" s="3"/>
      <c r="L3049" s="3"/>
      <c r="M3049" s="3"/>
      <c r="N3049" s="3"/>
      <c r="O3049" s="3"/>
      <c r="P3049" s="3"/>
      <c r="Q3049" s="3"/>
      <c r="R3049" s="3"/>
      <c r="S3049" s="3"/>
      <c r="T3049" s="3"/>
      <c r="U3049" s="3"/>
      <c r="V3049" s="3"/>
      <c r="W3049" s="3"/>
      <c r="X3049" s="3"/>
      <c r="Y3049" s="3"/>
      <c r="Z3049" s="3"/>
      <c r="AA3049" s="3"/>
      <c r="AB3049" s="3"/>
      <c r="AC3049" s="3"/>
      <c r="AD3049" s="3"/>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row>
    <row r="3050" spans="1:77" ht="18">
      <c r="A3050" s="3" t="s">
        <v>29220</v>
      </c>
      <c r="B3050" s="3" t="s">
        <v>29005</v>
      </c>
      <c r="C3050" s="3" t="s">
        <v>25578</v>
      </c>
      <c r="D3050" s="3" t="s">
        <v>28706</v>
      </c>
      <c r="E3050" s="3" t="s">
        <v>29221</v>
      </c>
      <c r="F3050" s="3"/>
      <c r="G3050" s="3"/>
      <c r="H3050" s="3"/>
      <c r="I3050" s="3"/>
      <c r="J3050" s="3"/>
      <c r="K3050" s="3"/>
      <c r="L3050" s="3"/>
      <c r="M3050" s="3"/>
      <c r="N3050" s="3"/>
      <c r="O3050" s="3"/>
      <c r="P3050" s="3"/>
      <c r="Q3050" s="3"/>
      <c r="R3050" s="3"/>
      <c r="S3050" s="3"/>
      <c r="T3050" s="3"/>
      <c r="U3050" s="3"/>
      <c r="V3050" s="3"/>
      <c r="W3050" s="3"/>
      <c r="X3050" s="3"/>
      <c r="Y3050" s="3"/>
      <c r="Z3050" s="3"/>
      <c r="AA3050" s="3"/>
      <c r="AB3050" s="3"/>
      <c r="AC3050" s="3"/>
      <c r="AD3050" s="3"/>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row>
    <row r="3051" spans="1:77" ht="18">
      <c r="A3051" s="3" t="s">
        <v>19692</v>
      </c>
      <c r="B3051" s="3" t="s">
        <v>36306</v>
      </c>
      <c r="C3051" s="3" t="s">
        <v>25578</v>
      </c>
      <c r="D3051" s="3" t="s">
        <v>28706</v>
      </c>
      <c r="E3051" s="3" t="s">
        <v>36769</v>
      </c>
      <c r="F3051" s="3"/>
      <c r="G3051" s="3"/>
      <c r="H3051" s="3"/>
      <c r="I3051" s="3"/>
      <c r="J3051" s="3"/>
      <c r="K3051" s="3"/>
      <c r="L3051" s="3"/>
      <c r="M3051" s="3"/>
      <c r="N3051" s="3"/>
      <c r="O3051" s="3"/>
      <c r="P3051" s="3"/>
      <c r="Q3051" s="3"/>
      <c r="R3051" s="3"/>
      <c r="S3051" s="3"/>
      <c r="T3051" s="3"/>
      <c r="U3051" s="3"/>
      <c r="V3051" s="3"/>
      <c r="W3051" s="3"/>
      <c r="X3051" s="3"/>
      <c r="Y3051" s="3"/>
      <c r="Z3051" s="3"/>
      <c r="AA3051" s="3"/>
      <c r="AB3051" s="3"/>
      <c r="AC3051" s="3"/>
      <c r="AD3051" s="3"/>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row>
    <row r="3052" spans="1:77" ht="18">
      <c r="A3052" s="3" t="s">
        <v>39630</v>
      </c>
      <c r="B3052" s="3" t="s">
        <v>39563</v>
      </c>
      <c r="C3052" s="3" t="s">
        <v>25578</v>
      </c>
      <c r="D3052" s="3"/>
      <c r="E3052" s="3" t="s">
        <v>39631</v>
      </c>
      <c r="F3052" s="3"/>
      <c r="G3052" s="3"/>
      <c r="H3052" s="3"/>
      <c r="I3052" s="3"/>
      <c r="J3052" s="3"/>
      <c r="K3052" s="3"/>
      <c r="L3052" s="3"/>
      <c r="M3052" s="3"/>
      <c r="N3052" s="3"/>
      <c r="O3052" s="3"/>
      <c r="P3052" s="3"/>
      <c r="Q3052" s="3"/>
      <c r="R3052" s="3"/>
      <c r="S3052" s="3"/>
      <c r="T3052" s="3"/>
      <c r="U3052" s="3"/>
      <c r="V3052" s="3"/>
      <c r="W3052" s="3"/>
      <c r="X3052" s="3"/>
      <c r="Y3052" s="3"/>
      <c r="Z3052" s="3"/>
      <c r="AA3052" s="3"/>
      <c r="AB3052" s="3"/>
      <c r="AC3052" s="3"/>
      <c r="AD3052" s="3"/>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row>
    <row r="3053" spans="1:77" ht="18">
      <c r="A3053" s="3" t="s">
        <v>3788</v>
      </c>
      <c r="B3053" s="3" t="s">
        <v>22328</v>
      </c>
      <c r="C3053" s="3" t="s">
        <v>22329</v>
      </c>
      <c r="D3053" s="3" t="s">
        <v>2</v>
      </c>
      <c r="E3053" s="3" t="s">
        <v>22330</v>
      </c>
      <c r="F3053" s="3" t="s">
        <v>22331</v>
      </c>
      <c r="G3053" s="3"/>
      <c r="H3053" s="3"/>
      <c r="I3053" s="3"/>
      <c r="J3053" s="3"/>
      <c r="K3053" s="3"/>
      <c r="L3053" s="3"/>
      <c r="M3053" s="3"/>
      <c r="N3053" s="3"/>
      <c r="O3053" s="3"/>
      <c r="P3053" s="3"/>
      <c r="Q3053" s="3"/>
      <c r="R3053" s="3"/>
      <c r="S3053" s="3"/>
      <c r="T3053" s="3"/>
      <c r="U3053" s="3"/>
      <c r="V3053" s="3"/>
      <c r="W3053" s="3"/>
      <c r="X3053" s="3"/>
      <c r="Y3053" s="3"/>
      <c r="Z3053" s="3"/>
      <c r="AA3053" s="3"/>
      <c r="AB3053" s="3"/>
      <c r="AC3053" s="3"/>
      <c r="AD3053" s="3"/>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row>
    <row r="3054" spans="1:77" ht="18">
      <c r="A3054" s="3" t="s">
        <v>15223</v>
      </c>
      <c r="B3054" s="3" t="s">
        <v>31612</v>
      </c>
      <c r="C3054" s="3" t="s">
        <v>22329</v>
      </c>
      <c r="D3054" s="3" t="s">
        <v>2</v>
      </c>
      <c r="E3054" s="3" t="s">
        <v>31634</v>
      </c>
      <c r="F3054" s="3" t="s">
        <v>22331</v>
      </c>
      <c r="G3054" s="3"/>
      <c r="H3054" s="3"/>
      <c r="I3054" s="3"/>
      <c r="J3054" s="3"/>
      <c r="K3054" s="3"/>
      <c r="L3054" s="3"/>
      <c r="M3054" s="3"/>
      <c r="N3054" s="3"/>
      <c r="O3054" s="3"/>
      <c r="P3054" s="3"/>
      <c r="Q3054" s="3"/>
      <c r="R3054" s="3"/>
      <c r="S3054" s="3"/>
      <c r="T3054" s="3"/>
      <c r="U3054" s="3"/>
      <c r="V3054" s="3"/>
      <c r="W3054" s="3"/>
      <c r="X3054" s="3"/>
      <c r="Y3054" s="3"/>
      <c r="Z3054" s="3"/>
      <c r="AA3054" s="3"/>
      <c r="AB3054" s="3"/>
      <c r="AC3054" s="3"/>
      <c r="AD3054" s="3"/>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row>
    <row r="3055" spans="1:77" ht="18">
      <c r="A3055" s="3" t="s">
        <v>8112</v>
      </c>
      <c r="B3055" s="3" t="s">
        <v>25827</v>
      </c>
      <c r="C3055" s="3" t="s">
        <v>25957</v>
      </c>
      <c r="D3055" s="3"/>
      <c r="E3055" s="3" t="s">
        <v>25958</v>
      </c>
      <c r="F3055" s="3" t="s">
        <v>25959</v>
      </c>
      <c r="G3055" s="3"/>
      <c r="H3055" s="3"/>
      <c r="I3055" s="3"/>
      <c r="J3055" s="3"/>
      <c r="K3055" s="3"/>
      <c r="L3055" s="3"/>
      <c r="M3055" s="3"/>
      <c r="N3055" s="3"/>
      <c r="O3055" s="3"/>
      <c r="P3055" s="3"/>
      <c r="Q3055" s="3"/>
      <c r="R3055" s="3"/>
      <c r="S3055" s="3"/>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row>
    <row r="3056" spans="1:77" ht="18">
      <c r="A3056" s="3" t="s">
        <v>10003</v>
      </c>
      <c r="B3056" s="3" t="s">
        <v>28092</v>
      </c>
      <c r="C3056" s="3" t="s">
        <v>25957</v>
      </c>
      <c r="D3056" s="3"/>
      <c r="E3056" s="3" t="s">
        <v>28105</v>
      </c>
      <c r="F3056" s="3"/>
      <c r="G3056" s="3"/>
      <c r="H3056" s="3"/>
      <c r="I3056" s="3"/>
      <c r="J3056" s="3"/>
      <c r="K3056" s="3"/>
      <c r="L3056" s="3"/>
      <c r="M3056" s="3"/>
      <c r="N3056" s="3"/>
      <c r="O3056" s="3"/>
      <c r="P3056" s="3"/>
      <c r="Q3056" s="3"/>
      <c r="R3056" s="3"/>
      <c r="S3056" s="3"/>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row>
    <row r="3057" spans="1:77" ht="18">
      <c r="A3057" s="3" t="s">
        <v>31794</v>
      </c>
      <c r="B3057" s="3" t="s">
        <v>31774</v>
      </c>
      <c r="C3057" s="3" t="s">
        <v>25957</v>
      </c>
      <c r="D3057" s="3"/>
      <c r="E3057" s="3" t="s">
        <v>31795</v>
      </c>
      <c r="F3057" s="3"/>
      <c r="G3057" s="3"/>
      <c r="H3057" s="3"/>
      <c r="I3057" s="3"/>
      <c r="J3057" s="3"/>
      <c r="K3057" s="3"/>
      <c r="L3057" s="3"/>
      <c r="M3057" s="3"/>
      <c r="N3057" s="3"/>
      <c r="O3057" s="3"/>
      <c r="P3057" s="3"/>
      <c r="Q3057" s="3"/>
      <c r="R3057" s="3"/>
      <c r="S3057" s="3"/>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row>
    <row r="3058" spans="1:77" ht="18">
      <c r="A3058" s="3" t="s">
        <v>1988</v>
      </c>
      <c r="B3058" s="3" t="s">
        <v>30270</v>
      </c>
      <c r="C3058" s="3" t="s">
        <v>25957</v>
      </c>
      <c r="D3058" s="3" t="s">
        <v>29197</v>
      </c>
      <c r="E3058" s="3" t="s">
        <v>30823</v>
      </c>
      <c r="F3058" s="3" t="s">
        <v>31805</v>
      </c>
      <c r="G3058" s="3"/>
      <c r="H3058" s="3"/>
      <c r="I3058" s="3"/>
      <c r="J3058" s="3"/>
      <c r="K3058" s="3"/>
      <c r="L3058" s="3"/>
      <c r="M3058" s="3"/>
      <c r="N3058" s="3"/>
      <c r="O3058" s="3"/>
      <c r="P3058" s="3"/>
      <c r="Q3058" s="3"/>
      <c r="R3058" s="3"/>
      <c r="S3058" s="3"/>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row>
    <row r="3059" spans="1:77" ht="18">
      <c r="A3059" s="3" t="s">
        <v>32289</v>
      </c>
      <c r="B3059" s="3" t="s">
        <v>32255</v>
      </c>
      <c r="C3059" s="3" t="s">
        <v>25957</v>
      </c>
      <c r="D3059" s="3"/>
      <c r="E3059" s="3" t="s">
        <v>25767</v>
      </c>
      <c r="F3059" s="3"/>
      <c r="G3059" s="3"/>
      <c r="H3059" s="3"/>
      <c r="I3059" s="3"/>
      <c r="J3059" s="3"/>
      <c r="K3059" s="3"/>
      <c r="L3059" s="3"/>
      <c r="M3059" s="3"/>
      <c r="N3059" s="3"/>
      <c r="O3059" s="3"/>
      <c r="P3059" s="3"/>
      <c r="Q3059" s="3"/>
      <c r="R3059" s="3"/>
      <c r="S3059" s="3"/>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row>
    <row r="3060" spans="1:77" ht="18">
      <c r="A3060" s="3" t="s">
        <v>24657</v>
      </c>
      <c r="B3060" s="3" t="s">
        <v>23435</v>
      </c>
      <c r="C3060" s="3" t="s">
        <v>24658</v>
      </c>
      <c r="D3060" s="3"/>
      <c r="E3060" s="3" t="s">
        <v>24659</v>
      </c>
      <c r="F3060" s="3"/>
      <c r="G3060" s="3"/>
      <c r="H3060" s="3"/>
      <c r="I3060" s="3"/>
      <c r="J3060" s="3"/>
      <c r="K3060" s="3"/>
      <c r="L3060" s="3"/>
      <c r="M3060" s="3"/>
      <c r="N3060" s="3"/>
      <c r="O3060" s="3"/>
      <c r="P3060" s="3"/>
      <c r="Q3060" s="3"/>
      <c r="R3060" s="3"/>
      <c r="S3060" s="3"/>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row>
    <row r="3061" spans="1:77" ht="18">
      <c r="A3061" s="3" t="s">
        <v>8434</v>
      </c>
      <c r="B3061" s="3" t="s">
        <v>26177</v>
      </c>
      <c r="C3061" s="3" t="s">
        <v>24658</v>
      </c>
      <c r="D3061" s="3" t="s">
        <v>26231</v>
      </c>
      <c r="E3061" s="3" t="s">
        <v>26252</v>
      </c>
      <c r="F3061" s="3"/>
      <c r="G3061" s="3"/>
      <c r="H3061" s="3"/>
      <c r="I3061" s="3"/>
      <c r="J3061" s="3"/>
      <c r="K3061" s="3"/>
      <c r="L3061" s="3"/>
      <c r="M3061" s="3"/>
      <c r="N3061" s="3"/>
      <c r="O3061" s="3"/>
      <c r="P3061" s="3"/>
      <c r="Q3061" s="3"/>
      <c r="R3061" s="3"/>
      <c r="S3061" s="3"/>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row>
    <row r="3062" spans="1:77" ht="18">
      <c r="A3062" s="3" t="s">
        <v>38500</v>
      </c>
      <c r="B3062" s="3" t="s">
        <v>36454</v>
      </c>
      <c r="C3062" s="3" t="s">
        <v>24658</v>
      </c>
      <c r="D3062" s="3" t="s">
        <v>26231</v>
      </c>
      <c r="E3062" s="3" t="s">
        <v>38501</v>
      </c>
      <c r="F3062" s="3"/>
      <c r="G3062" s="3"/>
      <c r="H3062" s="3"/>
      <c r="I3062" s="3"/>
      <c r="J3062" s="3"/>
      <c r="K3062" s="3"/>
      <c r="L3062" s="3"/>
      <c r="M3062" s="3"/>
      <c r="N3062" s="3"/>
      <c r="O3062" s="3"/>
      <c r="P3062" s="3"/>
      <c r="Q3062" s="3"/>
      <c r="R3062" s="3"/>
      <c r="S3062" s="3"/>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row>
    <row r="3063" spans="1:77" ht="18">
      <c r="A3063" s="3" t="s">
        <v>25492</v>
      </c>
      <c r="B3063" s="3" t="s">
        <v>25493</v>
      </c>
      <c r="C3063" s="3" t="s">
        <v>25494</v>
      </c>
      <c r="D3063" s="3"/>
      <c r="E3063" s="3" t="s">
        <v>25495</v>
      </c>
      <c r="F3063" s="3" t="s">
        <v>25496</v>
      </c>
      <c r="G3063" s="3"/>
      <c r="H3063" s="3"/>
      <c r="I3063" s="3"/>
      <c r="J3063" s="3"/>
      <c r="K3063" s="3"/>
      <c r="L3063" s="3"/>
      <c r="M3063" s="3"/>
      <c r="N3063" s="3"/>
      <c r="O3063" s="3"/>
      <c r="P3063" s="3"/>
      <c r="Q3063" s="3"/>
      <c r="R3063" s="3"/>
      <c r="S3063" s="3"/>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row>
    <row r="3064" spans="1:77" ht="18">
      <c r="A3064" s="3" t="s">
        <v>8493</v>
      </c>
      <c r="B3064" s="3" t="s">
        <v>26177</v>
      </c>
      <c r="C3064" s="3" t="s">
        <v>25494</v>
      </c>
      <c r="D3064" s="3" t="s">
        <v>26321</v>
      </c>
      <c r="E3064" s="3" t="s">
        <v>26322</v>
      </c>
      <c r="F3064" s="3" t="s">
        <v>26323</v>
      </c>
      <c r="G3064" s="3"/>
      <c r="H3064" s="3"/>
      <c r="I3064" s="3"/>
      <c r="J3064" s="3"/>
      <c r="K3064" s="3"/>
      <c r="L3064" s="3"/>
      <c r="M3064" s="3"/>
      <c r="N3064" s="3"/>
      <c r="O3064" s="3"/>
      <c r="P3064" s="3"/>
      <c r="Q3064" s="3"/>
      <c r="R3064" s="3"/>
      <c r="S3064" s="3"/>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row>
    <row r="3065" spans="1:77" ht="18">
      <c r="A3065" s="3" t="s">
        <v>32976</v>
      </c>
      <c r="B3065" s="3" t="s">
        <v>32940</v>
      </c>
      <c r="C3065" s="3" t="s">
        <v>25494</v>
      </c>
      <c r="D3065" s="3" t="s">
        <v>2</v>
      </c>
      <c r="E3065" s="3" t="s">
        <v>32977</v>
      </c>
      <c r="F3065" s="3" t="s">
        <v>32978</v>
      </c>
      <c r="G3065" s="3" t="s">
        <v>25975</v>
      </c>
      <c r="H3065" s="3" t="s">
        <v>32979</v>
      </c>
      <c r="I3065" s="3" t="s">
        <v>32980</v>
      </c>
      <c r="J3065" s="3" t="s">
        <v>32981</v>
      </c>
      <c r="K3065" s="3" t="s">
        <v>32982</v>
      </c>
      <c r="L3065" s="3" t="s">
        <v>32983</v>
      </c>
      <c r="M3065" s="3"/>
      <c r="N3065" s="3"/>
      <c r="O3065" s="3"/>
      <c r="P3065" s="3"/>
      <c r="Q3065" s="3"/>
      <c r="R3065" s="3"/>
      <c r="S3065" s="3"/>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row>
    <row r="3066" spans="1:77" ht="18">
      <c r="A3066" s="3" t="s">
        <v>10284</v>
      </c>
      <c r="B3066" s="3" t="s">
        <v>28075</v>
      </c>
      <c r="C3066" s="3" t="s">
        <v>28359</v>
      </c>
      <c r="D3066" s="3"/>
      <c r="E3066" s="3" t="s">
        <v>28080</v>
      </c>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row>
    <row r="3067" spans="1:77" ht="18">
      <c r="A3067" s="3" t="s">
        <v>33881</v>
      </c>
      <c r="B3067" s="3" t="s">
        <v>33814</v>
      </c>
      <c r="C3067" s="3" t="s">
        <v>28359</v>
      </c>
      <c r="D3067" s="3" t="s">
        <v>6029</v>
      </c>
      <c r="E3067" s="3" t="s">
        <v>33882</v>
      </c>
      <c r="F3067" s="3" t="s">
        <v>33883</v>
      </c>
      <c r="G3067" s="3"/>
      <c r="H3067" s="3"/>
      <c r="I3067" s="3"/>
      <c r="J3067" s="3"/>
      <c r="K3067" s="3"/>
      <c r="L3067" s="3"/>
      <c r="M3067" s="3"/>
      <c r="N3067" s="3"/>
      <c r="O3067" s="3"/>
      <c r="P3067" s="3"/>
      <c r="Q3067" s="3"/>
      <c r="R3067" s="3"/>
      <c r="S3067" s="3"/>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row>
    <row r="3068" spans="1:77" ht="18">
      <c r="A3068" s="3" t="s">
        <v>3065</v>
      </c>
      <c r="B3068" s="3" t="s">
        <v>36454</v>
      </c>
      <c r="C3068" s="3" t="s">
        <v>28359</v>
      </c>
      <c r="D3068" s="3" t="s">
        <v>29049</v>
      </c>
      <c r="E3068" s="3" t="s">
        <v>37859</v>
      </c>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row>
    <row r="3069" spans="1:77" ht="18">
      <c r="A3069" s="3" t="s">
        <v>38479</v>
      </c>
      <c r="B3069" s="3" t="s">
        <v>37993</v>
      </c>
      <c r="C3069" s="3" t="s">
        <v>28359</v>
      </c>
      <c r="D3069" s="3" t="s">
        <v>270</v>
      </c>
      <c r="E3069" s="3" t="s">
        <v>38480</v>
      </c>
      <c r="F3069" s="3"/>
      <c r="G3069" s="3"/>
      <c r="H3069" s="3"/>
      <c r="I3069" s="3"/>
      <c r="J3069" s="3"/>
      <c r="K3069" s="3"/>
      <c r="L3069" s="3"/>
      <c r="M3069" s="3"/>
      <c r="N3069" s="3"/>
      <c r="O3069" s="3"/>
      <c r="P3069" s="3"/>
      <c r="Q3069" s="3"/>
      <c r="R3069" s="3"/>
      <c r="S3069" s="3"/>
      <c r="T3069" s="3"/>
      <c r="U3069" s="3"/>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row>
    <row r="3070" spans="1:77" ht="18">
      <c r="A3070" s="3" t="s">
        <v>8443</v>
      </c>
      <c r="B3070" s="3" t="s">
        <v>26177</v>
      </c>
      <c r="C3070" s="3" t="s">
        <v>26262</v>
      </c>
      <c r="D3070" s="3" t="s">
        <v>26231</v>
      </c>
      <c r="E3070" s="3" t="s">
        <v>26263</v>
      </c>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row>
    <row r="3071" spans="1:77" ht="18">
      <c r="A3071" s="3" t="s">
        <v>3802</v>
      </c>
      <c r="B3071" s="3" t="s">
        <v>22358</v>
      </c>
      <c r="C3071" s="3" t="s">
        <v>22359</v>
      </c>
      <c r="D3071" s="3" t="s">
        <v>2</v>
      </c>
      <c r="E3071" s="3" t="s">
        <v>22360</v>
      </c>
      <c r="F3071" s="3" t="s">
        <v>22361</v>
      </c>
      <c r="G3071" s="3"/>
      <c r="H3071" s="3"/>
      <c r="I3071" s="3"/>
      <c r="J3071" s="3"/>
      <c r="K3071" s="3"/>
      <c r="L3071" s="3"/>
      <c r="M3071" s="3"/>
      <c r="N3071" s="3"/>
      <c r="O3071" s="3"/>
      <c r="P3071" s="3"/>
      <c r="Q3071" s="3"/>
      <c r="R3071" s="3"/>
      <c r="S3071" s="3"/>
      <c r="T3071" s="3"/>
      <c r="U3071" s="3"/>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row>
    <row r="3072" spans="1:77" ht="18">
      <c r="A3072" s="3" t="s">
        <v>15509</v>
      </c>
      <c r="B3072" s="3" t="s">
        <v>31774</v>
      </c>
      <c r="C3072" s="3" t="s">
        <v>22359</v>
      </c>
      <c r="D3072" s="3"/>
      <c r="E3072" s="3" t="s">
        <v>25495</v>
      </c>
      <c r="F3072" s="3" t="s">
        <v>31813</v>
      </c>
      <c r="G3072" s="3"/>
      <c r="H3072" s="3"/>
      <c r="I3072" s="3"/>
      <c r="J3072" s="3"/>
      <c r="K3072" s="3"/>
      <c r="L3072" s="3"/>
      <c r="M3072" s="3"/>
      <c r="N3072" s="3"/>
      <c r="O3072" s="3"/>
      <c r="P3072" s="3"/>
      <c r="Q3072" s="3"/>
      <c r="R3072" s="3"/>
      <c r="S3072" s="3"/>
      <c r="T3072" s="3"/>
      <c r="U3072" s="3"/>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row>
    <row r="3073" spans="1:77" ht="18">
      <c r="A3073" s="3" t="s">
        <v>3030</v>
      </c>
      <c r="B3073" s="3" t="s">
        <v>36454</v>
      </c>
      <c r="C3073" s="3" t="s">
        <v>22359</v>
      </c>
      <c r="D3073" s="3"/>
      <c r="E3073" s="3" t="s">
        <v>9184</v>
      </c>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row>
    <row r="3074" spans="1:77" ht="18">
      <c r="A3074" s="3" t="s">
        <v>6517</v>
      </c>
      <c r="B3074" s="3" t="s">
        <v>23435</v>
      </c>
      <c r="C3074" s="3" t="s">
        <v>24648</v>
      </c>
      <c r="D3074" s="3"/>
      <c r="E3074" s="3" t="s">
        <v>24649</v>
      </c>
      <c r="F3074" s="3"/>
      <c r="G3074" s="3"/>
      <c r="H3074" s="3"/>
      <c r="I3074" s="3"/>
      <c r="J3074" s="3"/>
      <c r="K3074" s="3"/>
      <c r="L3074" s="3"/>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row>
    <row r="3075" spans="1:77" ht="18">
      <c r="A3075" s="3" t="s">
        <v>8413</v>
      </c>
      <c r="B3075" s="3" t="s">
        <v>26177</v>
      </c>
      <c r="C3075" s="3" t="s">
        <v>24648</v>
      </c>
      <c r="D3075" s="3" t="s">
        <v>26231</v>
      </c>
      <c r="E3075" s="3" t="s">
        <v>26232</v>
      </c>
      <c r="F3075" s="3"/>
      <c r="G3075" s="3"/>
      <c r="H3075" s="3"/>
      <c r="I3075" s="3"/>
      <c r="J3075" s="3"/>
      <c r="K3075" s="3"/>
      <c r="L3075" s="3"/>
      <c r="M3075" s="3"/>
      <c r="N3075" s="3"/>
      <c r="O3075" s="3"/>
      <c r="P3075" s="3"/>
      <c r="Q3075" s="3"/>
      <c r="R3075" s="3"/>
      <c r="S3075" s="3"/>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row>
    <row r="3076" spans="1:77" ht="18">
      <c r="A3076" s="3" t="s">
        <v>15498</v>
      </c>
      <c r="B3076" s="3" t="s">
        <v>31774</v>
      </c>
      <c r="C3076" s="3" t="s">
        <v>24648</v>
      </c>
      <c r="D3076" s="3"/>
      <c r="E3076" s="3" t="s">
        <v>25495</v>
      </c>
      <c r="F3076" s="3" t="s">
        <v>31807</v>
      </c>
      <c r="G3076" s="3"/>
      <c r="H3076" s="3"/>
      <c r="I3076" s="3"/>
      <c r="J3076" s="3"/>
      <c r="K3076" s="3"/>
      <c r="L3076" s="3"/>
      <c r="M3076" s="3"/>
      <c r="N3076" s="3"/>
      <c r="O3076" s="3"/>
      <c r="P3076" s="3"/>
      <c r="Q3076" s="3"/>
      <c r="R3076" s="3"/>
      <c r="S3076" s="3"/>
      <c r="T3076" s="3"/>
      <c r="U3076" s="3"/>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row>
    <row r="3077" spans="1:77" ht="18">
      <c r="A3077" s="3" t="s">
        <v>6516</v>
      </c>
      <c r="B3077" s="3" t="s">
        <v>23435</v>
      </c>
      <c r="C3077" s="3" t="s">
        <v>24646</v>
      </c>
      <c r="D3077" s="3"/>
      <c r="E3077" s="3" t="s">
        <v>24647</v>
      </c>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row>
    <row r="3078" spans="1:77" ht="18">
      <c r="A3078" s="3" t="s">
        <v>7828</v>
      </c>
      <c r="B3078" s="3" t="s">
        <v>25216</v>
      </c>
      <c r="C3078" s="3" t="s">
        <v>24646</v>
      </c>
      <c r="D3078" s="3" t="s">
        <v>319</v>
      </c>
      <c r="E3078" s="3" t="s">
        <v>25624</v>
      </c>
      <c r="F3078" s="3" t="s">
        <v>25675</v>
      </c>
      <c r="G3078" s="3"/>
      <c r="H3078" s="3"/>
      <c r="I3078" s="3"/>
      <c r="J3078" s="3"/>
      <c r="K3078" s="3"/>
      <c r="L3078" s="3"/>
      <c r="M3078" s="3"/>
      <c r="N3078" s="3"/>
      <c r="O3078" s="3"/>
      <c r="P3078" s="3"/>
      <c r="Q3078" s="3"/>
      <c r="R3078" s="3"/>
      <c r="S3078" s="3"/>
      <c r="T3078" s="3"/>
      <c r="U3078" s="3"/>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row>
    <row r="3079" spans="1:77" ht="18">
      <c r="A3079" s="3" t="s">
        <v>38248</v>
      </c>
      <c r="B3079" s="3" t="s">
        <v>37993</v>
      </c>
      <c r="C3079" s="3" t="s">
        <v>24646</v>
      </c>
      <c r="D3079" s="3" t="s">
        <v>319</v>
      </c>
      <c r="E3079" s="3" t="s">
        <v>28176</v>
      </c>
      <c r="F3079" s="3" t="s">
        <v>25675</v>
      </c>
      <c r="G3079" s="3"/>
      <c r="H3079" s="3"/>
      <c r="I3079" s="3"/>
      <c r="J3079" s="3"/>
      <c r="K3079" s="3"/>
      <c r="L3079" s="3"/>
      <c r="M3079" s="3"/>
      <c r="N3079" s="3"/>
      <c r="O3079" s="3"/>
      <c r="P3079" s="3"/>
      <c r="Q3079" s="3"/>
      <c r="R3079" s="3"/>
      <c r="S3079" s="3"/>
      <c r="T3079" s="3"/>
      <c r="U3079" s="3"/>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row>
    <row r="3080" spans="1:77" ht="18">
      <c r="A3080" s="3" t="s">
        <v>6526</v>
      </c>
      <c r="B3080" s="3" t="s">
        <v>23435</v>
      </c>
      <c r="C3080" s="3" t="s">
        <v>24651</v>
      </c>
      <c r="D3080" s="3"/>
      <c r="E3080" s="3" t="s">
        <v>24652</v>
      </c>
      <c r="F3080" s="3"/>
      <c r="G3080" s="3"/>
      <c r="H3080" s="3"/>
      <c r="I3080" s="3"/>
      <c r="J3080" s="3"/>
      <c r="K3080" s="3"/>
      <c r="L3080" s="3"/>
      <c r="M3080" s="3"/>
      <c r="N3080" s="3"/>
      <c r="O3080" s="3"/>
      <c r="P3080" s="3"/>
      <c r="Q3080" s="3"/>
      <c r="R3080" s="3"/>
      <c r="S3080" s="3"/>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row>
    <row r="3081" spans="1:77" ht="18">
      <c r="A3081" s="3" t="s">
        <v>2822</v>
      </c>
      <c r="B3081" s="3" t="s">
        <v>36454</v>
      </c>
      <c r="C3081" s="3" t="s">
        <v>24651</v>
      </c>
      <c r="D3081" s="3"/>
      <c r="E3081" s="3" t="s">
        <v>2229</v>
      </c>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row>
    <row r="3082" spans="1:77" ht="18">
      <c r="A3082" s="3" t="s">
        <v>6529</v>
      </c>
      <c r="B3082" s="3" t="s">
        <v>23435</v>
      </c>
      <c r="C3082" s="3" t="s">
        <v>24653</v>
      </c>
      <c r="D3082" s="3"/>
      <c r="E3082" s="3" t="s">
        <v>24654</v>
      </c>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row>
    <row r="3083" spans="1:77" ht="18">
      <c r="A3083" s="3" t="s">
        <v>11169</v>
      </c>
      <c r="B3083" s="3" t="s">
        <v>28622</v>
      </c>
      <c r="C3083" s="3" t="s">
        <v>29160</v>
      </c>
      <c r="D3083" s="3" t="s">
        <v>29161</v>
      </c>
      <c r="E3083" s="3" t="s">
        <v>29162</v>
      </c>
      <c r="F3083" s="3"/>
      <c r="G3083" s="3"/>
      <c r="H3083" s="3"/>
      <c r="I3083" s="3"/>
      <c r="J3083" s="3"/>
      <c r="K3083" s="3"/>
      <c r="L3083" s="3"/>
      <c r="M3083" s="3"/>
      <c r="N3083" s="3"/>
      <c r="O3083" s="3"/>
      <c r="P3083" s="3"/>
      <c r="Q3083" s="3"/>
      <c r="R3083" s="3"/>
      <c r="S3083" s="3"/>
      <c r="T3083" s="3"/>
      <c r="U3083" s="3"/>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row>
    <row r="3084" spans="1:77" ht="18">
      <c r="A3084" s="3" t="s">
        <v>6521</v>
      </c>
      <c r="B3084" s="3" t="s">
        <v>23435</v>
      </c>
      <c r="C3084" s="3" t="s">
        <v>24650</v>
      </c>
      <c r="D3084" s="3"/>
      <c r="E3084" s="3" t="s">
        <v>24645</v>
      </c>
      <c r="F3084" s="3"/>
      <c r="G3084" s="3"/>
      <c r="H3084" s="3"/>
      <c r="I3084" s="3"/>
      <c r="J3084" s="3"/>
      <c r="K3084" s="3"/>
      <c r="L3084" s="3"/>
      <c r="M3084" s="3"/>
      <c r="N3084" s="3"/>
      <c r="O3084" s="3"/>
      <c r="P3084" s="3"/>
      <c r="Q3084" s="3"/>
      <c r="R3084" s="3"/>
      <c r="S3084" s="3"/>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row>
    <row r="3085" spans="1:77" ht="18">
      <c r="A3085" s="3" t="s">
        <v>19702</v>
      </c>
      <c r="B3085" s="3" t="s">
        <v>36306</v>
      </c>
      <c r="C3085" s="3" t="s">
        <v>24650</v>
      </c>
      <c r="D3085" s="3"/>
      <c r="E3085" s="3" t="s">
        <v>287</v>
      </c>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row>
    <row r="3086" spans="1:77" ht="18">
      <c r="A3086" s="3" t="s">
        <v>4097</v>
      </c>
      <c r="B3086" s="3" t="s">
        <v>22513</v>
      </c>
      <c r="C3086" s="3" t="s">
        <v>22654</v>
      </c>
      <c r="D3086" s="3"/>
      <c r="E3086" s="3" t="s">
        <v>22655</v>
      </c>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row>
    <row r="3087" spans="1:77" ht="18">
      <c r="A3087" s="3" t="s">
        <v>22678</v>
      </c>
      <c r="B3087" s="3" t="s">
        <v>22513</v>
      </c>
      <c r="C3087" s="3" t="s">
        <v>22654</v>
      </c>
      <c r="D3087" s="3"/>
      <c r="E3087" s="3" t="s">
        <v>22679</v>
      </c>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row>
    <row r="3088" spans="1:77" ht="18">
      <c r="A3088" s="3" t="s">
        <v>35395</v>
      </c>
      <c r="B3088" s="3" t="s">
        <v>35343</v>
      </c>
      <c r="C3088" s="3" t="s">
        <v>35396</v>
      </c>
      <c r="D3088" s="3"/>
      <c r="E3088" s="3" t="s">
        <v>35397</v>
      </c>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row>
    <row r="3089" spans="1:77" ht="18">
      <c r="A3089" s="3" t="s">
        <v>6532</v>
      </c>
      <c r="B3089" s="3" t="s">
        <v>23435</v>
      </c>
      <c r="C3089" s="3" t="s">
        <v>24655</v>
      </c>
      <c r="D3089" s="3"/>
      <c r="E3089" s="3" t="s">
        <v>24656</v>
      </c>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row>
    <row r="3090" spans="1:77" ht="18">
      <c r="A3090" s="3" t="s">
        <v>9315</v>
      </c>
      <c r="B3090" s="3" t="s">
        <v>26505</v>
      </c>
      <c r="C3090" s="3" t="s">
        <v>27078</v>
      </c>
      <c r="D3090" s="3"/>
      <c r="E3090" s="3" t="s">
        <v>27079</v>
      </c>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row>
    <row r="3091" spans="1:77" ht="18">
      <c r="A3091" s="3" t="s">
        <v>11252</v>
      </c>
      <c r="B3091" s="3" t="s">
        <v>29005</v>
      </c>
      <c r="C3091" s="3" t="s">
        <v>27078</v>
      </c>
      <c r="D3091" s="3" t="s">
        <v>28706</v>
      </c>
      <c r="E3091" s="3" t="s">
        <v>29191</v>
      </c>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row>
    <row r="3092" spans="1:77" ht="18">
      <c r="A3092" s="3" t="s">
        <v>15479</v>
      </c>
      <c r="B3092" s="3" t="s">
        <v>31774</v>
      </c>
      <c r="C3092" s="3" t="s">
        <v>27078</v>
      </c>
      <c r="D3092" s="3"/>
      <c r="E3092" s="3" t="s">
        <v>25495</v>
      </c>
      <c r="F3092" s="3" t="s">
        <v>31800</v>
      </c>
      <c r="G3092" s="3"/>
      <c r="H3092" s="3"/>
      <c r="I3092" s="3"/>
      <c r="J3092" s="3"/>
      <c r="K3092" s="3"/>
      <c r="L3092" s="3"/>
      <c r="M3092" s="3"/>
      <c r="N3092" s="3"/>
      <c r="O3092" s="3"/>
      <c r="P3092" s="3"/>
      <c r="Q3092" s="3"/>
      <c r="R3092" s="3"/>
      <c r="S3092" s="3"/>
      <c r="T3092" s="3"/>
      <c r="U3092" s="3"/>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row>
    <row r="3093" spans="1:77" ht="18">
      <c r="A3093" s="3" t="s">
        <v>1251</v>
      </c>
      <c r="B3093" s="3" t="s">
        <v>28129</v>
      </c>
      <c r="C3093" s="3" t="s">
        <v>28130</v>
      </c>
      <c r="D3093" s="3"/>
      <c r="E3093" s="3" t="s">
        <v>22060</v>
      </c>
      <c r="F3093" s="3" t="s">
        <v>28131</v>
      </c>
      <c r="G3093" s="3"/>
      <c r="H3093" s="3"/>
      <c r="I3093" s="3"/>
      <c r="J3093" s="3"/>
      <c r="K3093" s="3"/>
      <c r="L3093" s="3"/>
      <c r="M3093" s="3"/>
      <c r="N3093" s="3"/>
      <c r="O3093" s="3"/>
      <c r="P3093" s="3"/>
      <c r="Q3093" s="3"/>
      <c r="R3093" s="3"/>
      <c r="S3093" s="3"/>
      <c r="T3093" s="3"/>
      <c r="U3093" s="3"/>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row>
    <row r="3094" spans="1:77" ht="18">
      <c r="A3094" s="3" t="s">
        <v>33813</v>
      </c>
      <c r="B3094" s="3" t="s">
        <v>33814</v>
      </c>
      <c r="C3094" s="3" t="s">
        <v>28130</v>
      </c>
      <c r="D3094" s="3"/>
      <c r="E3094" s="3" t="s">
        <v>33815</v>
      </c>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row>
    <row r="3095" spans="1:77" ht="18">
      <c r="A3095" s="3" t="s">
        <v>30125</v>
      </c>
      <c r="B3095" s="3" t="s">
        <v>30117</v>
      </c>
      <c r="C3095" s="3" t="s">
        <v>30126</v>
      </c>
      <c r="D3095" s="3"/>
      <c r="E3095" s="3" t="s">
        <v>22060</v>
      </c>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row>
    <row r="3096" spans="1:77" ht="18">
      <c r="A3096" s="3" t="s">
        <v>13835</v>
      </c>
      <c r="B3096" s="3" t="s">
        <v>30564</v>
      </c>
      <c r="C3096" s="3" t="s">
        <v>30126</v>
      </c>
      <c r="D3096" s="3"/>
      <c r="E3096" s="3" t="s">
        <v>30737</v>
      </c>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row>
    <row r="3097" spans="1:77" ht="18">
      <c r="A3097" s="3" t="s">
        <v>20414</v>
      </c>
      <c r="B3097" s="3" t="s">
        <v>37993</v>
      </c>
      <c r="C3097" s="3" t="s">
        <v>30126</v>
      </c>
      <c r="D3097" s="3" t="s">
        <v>270</v>
      </c>
      <c r="E3097" s="3" t="s">
        <v>38675</v>
      </c>
      <c r="F3097" s="3"/>
      <c r="G3097" s="3"/>
      <c r="H3097" s="3"/>
      <c r="I3097" s="3"/>
      <c r="J3097" s="3"/>
      <c r="K3097" s="3"/>
      <c r="L3097" s="3"/>
      <c r="M3097" s="3"/>
      <c r="N3097" s="3"/>
      <c r="O3097" s="3"/>
      <c r="P3097" s="3"/>
      <c r="Q3097" s="3"/>
      <c r="R3097" s="3"/>
      <c r="S3097" s="3"/>
      <c r="T3097" s="3"/>
      <c r="U3097" s="3"/>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row>
    <row r="3098" spans="1:77" ht="18">
      <c r="A3098" s="3" t="s">
        <v>34721</v>
      </c>
      <c r="B3098" s="3" t="s">
        <v>33988</v>
      </c>
      <c r="C3098" s="3" t="s">
        <v>34722</v>
      </c>
      <c r="D3098" s="3"/>
      <c r="E3098" s="3" t="s">
        <v>22060</v>
      </c>
      <c r="F3098" s="3"/>
      <c r="G3098" s="3"/>
      <c r="H3098" s="3"/>
      <c r="I3098" s="3"/>
      <c r="J3098" s="3"/>
      <c r="K3098" s="3"/>
      <c r="L3098" s="3"/>
      <c r="M3098" s="3"/>
      <c r="N3098" s="3"/>
      <c r="O3098" s="3"/>
      <c r="P3098" s="3"/>
      <c r="Q3098" s="3"/>
      <c r="R3098" s="3"/>
      <c r="S3098" s="3"/>
      <c r="T3098" s="3"/>
      <c r="U3098" s="3"/>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row>
    <row r="3099" spans="1:77" ht="18">
      <c r="A3099" s="3" t="s">
        <v>14486</v>
      </c>
      <c r="B3099" s="3" t="s">
        <v>30903</v>
      </c>
      <c r="C3099" s="3" t="s">
        <v>31218</v>
      </c>
      <c r="D3099" s="3" t="s">
        <v>31219</v>
      </c>
      <c r="E3099" s="3" t="s">
        <v>31220</v>
      </c>
      <c r="F3099" s="3" t="s">
        <v>31221</v>
      </c>
      <c r="G3099" s="3"/>
      <c r="H3099" s="3"/>
      <c r="I3099" s="3"/>
      <c r="J3099" s="3"/>
      <c r="K3099" s="3"/>
      <c r="L3099" s="3"/>
      <c r="M3099" s="3"/>
      <c r="N3099" s="3"/>
      <c r="O3099" s="3"/>
      <c r="P3099" s="3"/>
      <c r="Q3099" s="3"/>
      <c r="R3099" s="3"/>
      <c r="S3099" s="3"/>
      <c r="T3099" s="3"/>
      <c r="U3099" s="3"/>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row>
    <row r="3100" spans="1:77" ht="18">
      <c r="A3100" s="3" t="s">
        <v>16208</v>
      </c>
      <c r="B3100" s="3" t="s">
        <v>32255</v>
      </c>
      <c r="C3100" s="3" t="s">
        <v>31218</v>
      </c>
      <c r="D3100" s="3"/>
      <c r="E3100" s="3" t="s">
        <v>25767</v>
      </c>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row>
    <row r="3101" spans="1:77" ht="18">
      <c r="A3101" s="3" t="s">
        <v>4173</v>
      </c>
      <c r="B3101" s="3" t="s">
        <v>22513</v>
      </c>
      <c r="C3101" s="3" t="s">
        <v>22726</v>
      </c>
      <c r="D3101" s="3"/>
      <c r="E3101" s="3" t="s">
        <v>22727</v>
      </c>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row>
    <row r="3102" spans="1:77" ht="18">
      <c r="A3102" s="3" t="s">
        <v>19696</v>
      </c>
      <c r="B3102" s="3" t="s">
        <v>36306</v>
      </c>
      <c r="C3102" s="3" t="s">
        <v>36771</v>
      </c>
      <c r="D3102" s="3"/>
      <c r="E3102" s="3" t="s">
        <v>36748</v>
      </c>
      <c r="F3102" s="3"/>
      <c r="G3102" s="3"/>
      <c r="H3102" s="3"/>
      <c r="I3102" s="3"/>
      <c r="J3102" s="3"/>
      <c r="K3102" s="3"/>
      <c r="L3102" s="3"/>
      <c r="M3102" s="3"/>
      <c r="N3102" s="3"/>
      <c r="O3102" s="3"/>
      <c r="P3102" s="3"/>
      <c r="Q3102" s="3"/>
      <c r="R3102" s="3"/>
      <c r="S3102" s="3"/>
      <c r="T3102" s="3"/>
      <c r="U3102" s="3"/>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row>
    <row r="3103" spans="1:77" ht="18">
      <c r="A3103" s="3" t="s">
        <v>38657</v>
      </c>
      <c r="B3103" s="3" t="s">
        <v>37993</v>
      </c>
      <c r="C3103" s="3" t="s">
        <v>36771</v>
      </c>
      <c r="D3103" s="3" t="s">
        <v>270</v>
      </c>
      <c r="E3103" s="3" t="s">
        <v>38585</v>
      </c>
      <c r="F3103" s="3"/>
      <c r="G3103" s="3"/>
      <c r="H3103" s="3"/>
      <c r="I3103" s="3"/>
      <c r="J3103" s="3"/>
      <c r="K3103" s="3"/>
      <c r="L3103" s="3"/>
      <c r="M3103" s="3"/>
      <c r="N3103" s="3"/>
      <c r="O3103" s="3"/>
      <c r="P3103" s="3"/>
      <c r="Q3103" s="3"/>
      <c r="R3103" s="3"/>
      <c r="S3103" s="3"/>
      <c r="T3103" s="3"/>
      <c r="U3103" s="3"/>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row>
    <row r="3104" spans="1:77" ht="18">
      <c r="A3104" s="3" t="s">
        <v>18796</v>
      </c>
      <c r="B3104" s="3" t="s">
        <v>35848</v>
      </c>
      <c r="C3104" s="3" t="s">
        <v>35962</v>
      </c>
      <c r="D3104" s="3"/>
      <c r="E3104" s="3" t="s">
        <v>35963</v>
      </c>
      <c r="F3104" s="3"/>
      <c r="G3104" s="3"/>
      <c r="H3104" s="3"/>
      <c r="I3104" s="3"/>
      <c r="J3104" s="3"/>
      <c r="K3104" s="3"/>
      <c r="L3104" s="3"/>
      <c r="M3104" s="3"/>
      <c r="N3104" s="3"/>
      <c r="O3104" s="3"/>
      <c r="P3104" s="3"/>
      <c r="Q3104" s="3"/>
      <c r="R3104" s="3"/>
      <c r="S3104" s="3"/>
      <c r="T3104" s="3"/>
      <c r="U3104" s="3"/>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row>
    <row r="3105" spans="1:77" ht="18">
      <c r="A3105" s="3" t="s">
        <v>3008</v>
      </c>
      <c r="B3105" s="3" t="s">
        <v>36454</v>
      </c>
      <c r="C3105" s="3" t="s">
        <v>35962</v>
      </c>
      <c r="D3105" s="3"/>
      <c r="E3105" s="3" t="s">
        <v>6786</v>
      </c>
      <c r="F3105" s="3"/>
      <c r="G3105" s="3"/>
      <c r="H3105" s="3"/>
      <c r="I3105" s="3"/>
      <c r="J3105" s="3"/>
      <c r="K3105" s="3"/>
      <c r="L3105" s="3"/>
      <c r="M3105" s="3"/>
      <c r="N3105" s="3"/>
      <c r="O3105" s="3"/>
      <c r="P3105" s="3"/>
      <c r="Q3105" s="3"/>
      <c r="R3105" s="3"/>
      <c r="S3105" s="3"/>
      <c r="T3105" s="3"/>
      <c r="U3105" s="3"/>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row>
    <row r="3106" spans="1:77" ht="18">
      <c r="A3106" s="3" t="s">
        <v>16001</v>
      </c>
      <c r="B3106" s="3" t="s">
        <v>31998</v>
      </c>
      <c r="C3106" s="3" t="s">
        <v>32114</v>
      </c>
      <c r="D3106" s="3" t="s">
        <v>32115</v>
      </c>
      <c r="E3106" s="3" t="s">
        <v>32116</v>
      </c>
      <c r="F3106" s="3"/>
      <c r="G3106" s="3"/>
      <c r="H3106" s="3"/>
      <c r="I3106" s="3"/>
      <c r="J3106" s="3"/>
      <c r="K3106" s="3"/>
      <c r="L3106" s="3"/>
      <c r="M3106" s="3"/>
      <c r="N3106" s="3"/>
      <c r="O3106" s="3"/>
      <c r="P3106" s="3"/>
      <c r="Q3106" s="3"/>
      <c r="R3106" s="3"/>
      <c r="S3106" s="3"/>
      <c r="T3106" s="3"/>
      <c r="U3106" s="3"/>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row>
    <row r="3107" spans="1:77" ht="18">
      <c r="A3107" s="3" t="s">
        <v>6505</v>
      </c>
      <c r="B3107" s="3" t="s">
        <v>23435</v>
      </c>
      <c r="C3107" s="3" t="s">
        <v>24644</v>
      </c>
      <c r="D3107" s="3"/>
      <c r="E3107" s="3" t="s">
        <v>24645</v>
      </c>
      <c r="F3107" s="3"/>
      <c r="G3107" s="3"/>
      <c r="H3107" s="3"/>
      <c r="I3107" s="3"/>
      <c r="J3107" s="3"/>
      <c r="K3107" s="3"/>
      <c r="L3107" s="3"/>
      <c r="M3107" s="3"/>
      <c r="N3107" s="3"/>
      <c r="O3107" s="3"/>
      <c r="P3107" s="3"/>
      <c r="Q3107" s="3"/>
      <c r="R3107" s="3"/>
      <c r="S3107" s="3"/>
      <c r="T3107" s="3"/>
      <c r="U3107" s="3"/>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row>
    <row r="3108" spans="1:77" ht="18">
      <c r="A3108" s="3" t="s">
        <v>8899</v>
      </c>
      <c r="B3108" s="3" t="s">
        <v>26505</v>
      </c>
      <c r="C3108" s="3" t="s">
        <v>26720</v>
      </c>
      <c r="D3108" s="3"/>
      <c r="E3108" s="3" t="s">
        <v>26721</v>
      </c>
      <c r="F3108" s="3"/>
      <c r="G3108" s="3"/>
      <c r="H3108" s="3"/>
      <c r="I3108" s="3"/>
      <c r="J3108" s="3"/>
      <c r="K3108" s="3"/>
      <c r="L3108" s="3"/>
      <c r="M3108" s="3"/>
      <c r="N3108" s="3"/>
      <c r="O3108" s="3"/>
      <c r="P3108" s="3"/>
      <c r="Q3108" s="3"/>
      <c r="R3108" s="3"/>
      <c r="S3108" s="3"/>
      <c r="T3108" s="3"/>
      <c r="U3108" s="3"/>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row>
    <row r="3109" spans="1:77" ht="18">
      <c r="A3109" s="3" t="s">
        <v>4763</v>
      </c>
      <c r="B3109" s="3" t="s">
        <v>23054</v>
      </c>
      <c r="C3109" s="3" t="s">
        <v>23274</v>
      </c>
      <c r="D3109" s="3"/>
      <c r="E3109" s="3" t="s">
        <v>23275</v>
      </c>
      <c r="F3109" s="3"/>
      <c r="G3109" s="3"/>
      <c r="H3109" s="3"/>
      <c r="I3109" s="3"/>
      <c r="J3109" s="3"/>
      <c r="K3109" s="3"/>
      <c r="L3109" s="3"/>
      <c r="M3109" s="3"/>
      <c r="N3109" s="3"/>
      <c r="O3109" s="3"/>
      <c r="P3109" s="3"/>
      <c r="Q3109" s="3"/>
      <c r="R3109" s="3"/>
      <c r="S3109" s="3"/>
      <c r="T3109" s="3"/>
      <c r="U3109" s="3"/>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row>
    <row r="3110" spans="1:77" ht="18">
      <c r="A3110" s="3" t="s">
        <v>14417</v>
      </c>
      <c r="B3110" s="3" t="s">
        <v>30903</v>
      </c>
      <c r="C3110" s="3" t="s">
        <v>23274</v>
      </c>
      <c r="D3110" s="3"/>
      <c r="E3110" s="3" t="s">
        <v>31177</v>
      </c>
      <c r="F3110" s="3"/>
      <c r="G3110" s="3"/>
      <c r="H3110" s="3"/>
      <c r="I3110" s="3"/>
      <c r="J3110" s="3"/>
      <c r="K3110" s="3"/>
      <c r="L3110" s="3"/>
      <c r="M3110" s="3"/>
      <c r="N3110" s="3"/>
      <c r="O3110" s="3"/>
      <c r="P3110" s="3"/>
      <c r="Q3110" s="3"/>
      <c r="R3110" s="3"/>
      <c r="S3110" s="3"/>
      <c r="T3110" s="3"/>
      <c r="U3110" s="3"/>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row>
    <row r="3111" spans="1:77" ht="18">
      <c r="A3111" s="3" t="s">
        <v>17868</v>
      </c>
      <c r="B3111" s="3" t="s">
        <v>35231</v>
      </c>
      <c r="C3111" s="3" t="s">
        <v>23274</v>
      </c>
      <c r="D3111" s="3" t="s">
        <v>35232</v>
      </c>
      <c r="E3111" s="3" t="s">
        <v>35233</v>
      </c>
      <c r="F3111" s="3" t="s">
        <v>35234</v>
      </c>
      <c r="G3111" s="3"/>
      <c r="H3111" s="3"/>
      <c r="I3111" s="3"/>
      <c r="J3111" s="3"/>
      <c r="K3111" s="3"/>
      <c r="L3111" s="3"/>
      <c r="M3111" s="3"/>
      <c r="N3111" s="3"/>
      <c r="O3111" s="3"/>
      <c r="P3111" s="3"/>
      <c r="Q3111" s="3"/>
      <c r="R3111" s="3"/>
      <c r="S3111" s="3"/>
      <c r="T3111" s="3"/>
      <c r="U3111" s="3"/>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row>
    <row r="3112" spans="1:77" ht="18">
      <c r="A3112" s="3" t="s">
        <v>4466</v>
      </c>
      <c r="B3112" s="3" t="s">
        <v>23002</v>
      </c>
      <c r="C3112" s="3" t="s">
        <v>23003</v>
      </c>
      <c r="D3112" s="3" t="s">
        <v>2</v>
      </c>
      <c r="E3112" s="3" t="s">
        <v>4930</v>
      </c>
      <c r="F3112" s="3"/>
      <c r="G3112" s="3"/>
      <c r="H3112" s="3"/>
      <c r="I3112" s="3"/>
      <c r="J3112" s="3"/>
      <c r="K3112" s="3"/>
      <c r="L3112" s="3"/>
      <c r="M3112" s="3"/>
      <c r="N3112" s="3"/>
      <c r="O3112" s="3"/>
      <c r="P3112" s="3"/>
      <c r="Q3112" s="3"/>
      <c r="R3112" s="3"/>
      <c r="S3112" s="3"/>
      <c r="T3112" s="3"/>
      <c r="U3112" s="3"/>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row>
    <row r="3113" spans="1:77" ht="18">
      <c r="A3113" s="3" t="s">
        <v>6502</v>
      </c>
      <c r="B3113" s="3" t="s">
        <v>23435</v>
      </c>
      <c r="C3113" s="3" t="s">
        <v>23003</v>
      </c>
      <c r="D3113" s="3"/>
      <c r="E3113" s="3" t="s">
        <v>22518</v>
      </c>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row>
    <row r="3114" spans="1:77" ht="18">
      <c r="A3114" s="3" t="s">
        <v>12945</v>
      </c>
      <c r="B3114" s="3" t="s">
        <v>30145</v>
      </c>
      <c r="C3114" s="3" t="s">
        <v>23003</v>
      </c>
      <c r="D3114" s="3"/>
      <c r="E3114" s="3" t="s">
        <v>10751</v>
      </c>
      <c r="F3114" s="3"/>
      <c r="G3114" s="3"/>
      <c r="H3114" s="3"/>
      <c r="I3114" s="3"/>
      <c r="J3114" s="3"/>
      <c r="K3114" s="3"/>
      <c r="L3114" s="3"/>
      <c r="M3114" s="3"/>
      <c r="N3114" s="3"/>
      <c r="O3114" s="3"/>
      <c r="P3114" s="3"/>
      <c r="Q3114" s="3"/>
      <c r="R3114" s="3"/>
      <c r="S3114" s="3"/>
      <c r="T3114" s="3"/>
      <c r="U3114" s="3"/>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row>
    <row r="3115" spans="1:77" ht="18">
      <c r="A3115" s="3" t="s">
        <v>1833</v>
      </c>
      <c r="B3115" s="3" t="s">
        <v>30270</v>
      </c>
      <c r="C3115" s="3" t="s">
        <v>23003</v>
      </c>
      <c r="D3115" s="3"/>
      <c r="E3115" s="3" t="s">
        <v>30980</v>
      </c>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row>
    <row r="3116" spans="1:77" ht="18">
      <c r="A3116" s="3" t="s">
        <v>32137</v>
      </c>
      <c r="B3116" s="3" t="s">
        <v>31998</v>
      </c>
      <c r="C3116" s="3" t="s">
        <v>23003</v>
      </c>
      <c r="D3116" s="3" t="s">
        <v>23598</v>
      </c>
      <c r="E3116" s="3" t="s">
        <v>32138</v>
      </c>
      <c r="F3116" s="3"/>
      <c r="G3116" s="3"/>
      <c r="H3116" s="3"/>
      <c r="I3116" s="3"/>
      <c r="J3116" s="3"/>
      <c r="K3116" s="3"/>
      <c r="L3116" s="3"/>
      <c r="M3116" s="3"/>
      <c r="N3116" s="3"/>
      <c r="O3116" s="3"/>
      <c r="P3116" s="3"/>
      <c r="Q3116" s="3"/>
      <c r="R3116" s="3"/>
      <c r="S3116" s="3"/>
      <c r="T3116" s="3"/>
      <c r="U3116" s="3"/>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row>
    <row r="3117" spans="1:77" ht="18">
      <c r="A3117" s="3" t="s">
        <v>18743</v>
      </c>
      <c r="B3117" s="3" t="s">
        <v>35848</v>
      </c>
      <c r="C3117" s="3" t="s">
        <v>23003</v>
      </c>
      <c r="D3117" s="3"/>
      <c r="E3117" s="3" t="s">
        <v>35911</v>
      </c>
      <c r="F3117" s="3" t="s">
        <v>35912</v>
      </c>
      <c r="G3117" s="3"/>
      <c r="H3117" s="3"/>
      <c r="I3117" s="3"/>
      <c r="J3117" s="3"/>
      <c r="K3117" s="3"/>
      <c r="L3117" s="3"/>
      <c r="M3117" s="3"/>
      <c r="N3117" s="3"/>
      <c r="O3117" s="3"/>
      <c r="P3117" s="3"/>
      <c r="Q3117" s="3"/>
      <c r="R3117" s="3"/>
      <c r="S3117" s="3"/>
      <c r="T3117" s="3"/>
      <c r="U3117" s="3"/>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row>
    <row r="3118" spans="1:77" ht="18">
      <c r="A3118" s="3" t="s">
        <v>3316</v>
      </c>
      <c r="B3118" s="3" t="s">
        <v>21893</v>
      </c>
      <c r="C3118" s="3" t="s">
        <v>23003</v>
      </c>
      <c r="D3118" s="3"/>
      <c r="E3118" s="3" t="s">
        <v>39741</v>
      </c>
      <c r="F3118" s="3"/>
      <c r="G3118" s="3"/>
      <c r="H3118" s="3"/>
      <c r="I3118" s="3"/>
      <c r="J3118" s="3"/>
      <c r="K3118" s="3"/>
      <c r="L3118" s="3"/>
      <c r="M3118" s="3"/>
      <c r="N3118" s="3"/>
      <c r="O3118" s="3"/>
      <c r="P3118" s="3"/>
      <c r="Q3118" s="3"/>
      <c r="R3118" s="3"/>
      <c r="S3118" s="3"/>
      <c r="T3118" s="3"/>
      <c r="U3118" s="3"/>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row>
    <row r="3119" spans="1:77" ht="18">
      <c r="A3119" s="3" t="s">
        <v>16613</v>
      </c>
      <c r="B3119" s="3" t="s">
        <v>32387</v>
      </c>
      <c r="C3119" s="3" t="s">
        <v>32545</v>
      </c>
      <c r="D3119" s="3"/>
      <c r="E3119" s="3" t="s">
        <v>32546</v>
      </c>
      <c r="F3119" s="3" t="s">
        <v>31618</v>
      </c>
      <c r="G3119" s="3"/>
      <c r="H3119" s="3"/>
      <c r="I3119" s="3"/>
      <c r="J3119" s="3"/>
      <c r="K3119" s="3"/>
      <c r="L3119" s="3"/>
      <c r="M3119" s="3"/>
      <c r="N3119" s="3"/>
      <c r="O3119" s="3"/>
      <c r="P3119" s="3"/>
      <c r="Q3119" s="3"/>
      <c r="R3119" s="3"/>
      <c r="S3119" s="3"/>
      <c r="T3119" s="3"/>
      <c r="U3119" s="3"/>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row>
    <row r="3120" spans="1:77" ht="18">
      <c r="A3120" s="3" t="s">
        <v>4187</v>
      </c>
      <c r="B3120" s="3" t="s">
        <v>22513</v>
      </c>
      <c r="C3120" s="3" t="s">
        <v>22739</v>
      </c>
      <c r="D3120" s="3"/>
      <c r="E3120" s="3" t="s">
        <v>22740</v>
      </c>
      <c r="F3120" s="3" t="s">
        <v>22741</v>
      </c>
      <c r="G3120" s="3"/>
      <c r="H3120" s="3"/>
      <c r="I3120" s="3"/>
      <c r="J3120" s="3"/>
      <c r="K3120" s="3"/>
      <c r="L3120" s="3"/>
      <c r="M3120" s="3"/>
      <c r="N3120" s="3"/>
      <c r="O3120" s="3"/>
      <c r="P3120" s="3"/>
      <c r="Q3120" s="3"/>
      <c r="R3120" s="3"/>
      <c r="S3120" s="3"/>
      <c r="T3120" s="3"/>
      <c r="U3120" s="3"/>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row>
    <row r="3121" spans="1:77" ht="18">
      <c r="A3121" s="3" t="s">
        <v>14329</v>
      </c>
      <c r="B3121" s="3" t="s">
        <v>30903</v>
      </c>
      <c r="C3121" s="3" t="s">
        <v>22739</v>
      </c>
      <c r="D3121" s="3" t="s">
        <v>31139</v>
      </c>
      <c r="E3121" s="3" t="s">
        <v>31140</v>
      </c>
      <c r="F3121" s="3"/>
      <c r="G3121" s="3"/>
      <c r="H3121" s="3"/>
      <c r="I3121" s="3"/>
      <c r="J3121" s="3"/>
      <c r="K3121" s="3"/>
      <c r="L3121" s="3"/>
      <c r="M3121" s="3"/>
      <c r="N3121" s="3"/>
      <c r="O3121" s="3"/>
      <c r="P3121" s="3"/>
      <c r="Q3121" s="3"/>
      <c r="R3121" s="3"/>
      <c r="S3121" s="3"/>
      <c r="T3121" s="3"/>
      <c r="U3121" s="3"/>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row>
    <row r="3122" spans="1:77" ht="18">
      <c r="A3122" s="3" t="s">
        <v>19994</v>
      </c>
      <c r="B3122" s="3" t="s">
        <v>37030</v>
      </c>
      <c r="C3122" s="3" t="s">
        <v>37034</v>
      </c>
      <c r="D3122" s="3" t="s">
        <v>25122</v>
      </c>
      <c r="E3122" s="3" t="s">
        <v>37035</v>
      </c>
      <c r="F3122" s="3"/>
      <c r="G3122" s="3"/>
      <c r="H3122" s="3"/>
      <c r="I3122" s="3"/>
      <c r="J3122" s="3"/>
      <c r="K3122" s="3"/>
      <c r="L3122" s="3"/>
      <c r="M3122" s="3"/>
      <c r="N3122" s="3"/>
      <c r="O3122" s="3"/>
      <c r="P3122" s="3"/>
      <c r="Q3122" s="3"/>
      <c r="R3122" s="3"/>
      <c r="S3122" s="3"/>
      <c r="T3122" s="3"/>
      <c r="U3122" s="3"/>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row>
    <row r="3123" spans="1:77" ht="18">
      <c r="A3123" s="3" t="s">
        <v>3849</v>
      </c>
      <c r="B3123" s="3" t="s">
        <v>22407</v>
      </c>
      <c r="C3123" s="3" t="s">
        <v>22408</v>
      </c>
      <c r="D3123" s="3" t="s">
        <v>38</v>
      </c>
      <c r="E3123" s="3" t="s">
        <v>22356</v>
      </c>
      <c r="F3123" s="3" t="s">
        <v>22409</v>
      </c>
      <c r="G3123" s="3"/>
      <c r="H3123" s="3"/>
      <c r="I3123" s="3"/>
      <c r="J3123" s="3"/>
      <c r="K3123" s="3"/>
      <c r="L3123" s="3"/>
      <c r="M3123" s="3"/>
      <c r="N3123" s="3"/>
      <c r="O3123" s="3"/>
      <c r="P3123" s="3"/>
      <c r="Q3123" s="3"/>
      <c r="R3123" s="3"/>
      <c r="S3123" s="3"/>
      <c r="T3123" s="3"/>
      <c r="U3123" s="3"/>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row>
    <row r="3124" spans="1:77" ht="18">
      <c r="A3124" s="3" t="s">
        <v>3855</v>
      </c>
      <c r="B3124" s="3" t="s">
        <v>22415</v>
      </c>
      <c r="C3124" s="3" t="s">
        <v>22408</v>
      </c>
      <c r="D3124" s="3" t="s">
        <v>22416</v>
      </c>
      <c r="E3124" s="3" t="s">
        <v>22417</v>
      </c>
      <c r="F3124" s="3" t="s">
        <v>22418</v>
      </c>
      <c r="G3124" s="3"/>
      <c r="H3124" s="3"/>
      <c r="I3124" s="3"/>
      <c r="J3124" s="3"/>
      <c r="K3124" s="3"/>
      <c r="L3124" s="3"/>
      <c r="M3124" s="3"/>
      <c r="N3124" s="3"/>
      <c r="O3124" s="3"/>
      <c r="P3124" s="3"/>
      <c r="Q3124" s="3"/>
      <c r="R3124" s="3"/>
      <c r="S3124" s="3"/>
      <c r="T3124" s="3"/>
      <c r="U3124" s="3"/>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row>
    <row r="3125" spans="1:77" ht="18">
      <c r="A3125" s="3" t="s">
        <v>6498</v>
      </c>
      <c r="B3125" s="3" t="s">
        <v>23435</v>
      </c>
      <c r="C3125" s="3" t="s">
        <v>22408</v>
      </c>
      <c r="D3125" s="3" t="s">
        <v>38</v>
      </c>
      <c r="E3125" s="3" t="s">
        <v>24643</v>
      </c>
      <c r="F3125" s="3" t="s">
        <v>22409</v>
      </c>
      <c r="G3125" s="3"/>
      <c r="H3125" s="3"/>
      <c r="I3125" s="3"/>
      <c r="J3125" s="3"/>
      <c r="K3125" s="3"/>
      <c r="L3125" s="3"/>
      <c r="M3125" s="3"/>
      <c r="N3125" s="3"/>
      <c r="O3125" s="3"/>
      <c r="P3125" s="3"/>
      <c r="Q3125" s="3"/>
      <c r="R3125" s="3"/>
      <c r="S3125" s="3"/>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row>
    <row r="3126" spans="1:77" ht="18">
      <c r="A3126" s="3" t="s">
        <v>8331</v>
      </c>
      <c r="B3126" s="3" t="s">
        <v>25827</v>
      </c>
      <c r="C3126" s="3" t="s">
        <v>22408</v>
      </c>
      <c r="D3126" s="3" t="s">
        <v>38</v>
      </c>
      <c r="E3126" s="3" t="s">
        <v>25988</v>
      </c>
      <c r="F3126" s="3" t="s">
        <v>22409</v>
      </c>
      <c r="G3126" s="3"/>
      <c r="H3126" s="3"/>
      <c r="I3126" s="3"/>
      <c r="J3126" s="3"/>
      <c r="K3126" s="3"/>
      <c r="L3126" s="3"/>
      <c r="M3126" s="3"/>
      <c r="N3126" s="3"/>
      <c r="O3126" s="3"/>
      <c r="P3126" s="3"/>
      <c r="Q3126" s="3"/>
      <c r="R3126" s="3"/>
      <c r="S3126" s="3"/>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row>
    <row r="3127" spans="1:77" ht="18">
      <c r="A3127" s="3" t="s">
        <v>12970</v>
      </c>
      <c r="B3127" s="3" t="s">
        <v>30145</v>
      </c>
      <c r="C3127" s="3" t="s">
        <v>22408</v>
      </c>
      <c r="D3127" s="3"/>
      <c r="E3127" s="3" t="s">
        <v>30371</v>
      </c>
      <c r="F3127" s="3"/>
      <c r="G3127" s="3"/>
      <c r="H3127" s="3"/>
      <c r="I3127" s="3"/>
      <c r="J3127" s="3"/>
      <c r="K3127" s="3"/>
      <c r="L3127" s="3"/>
      <c r="M3127" s="3"/>
      <c r="N3127" s="3"/>
      <c r="O3127" s="3"/>
      <c r="P3127" s="3"/>
      <c r="Q3127" s="3"/>
      <c r="R3127" s="3"/>
      <c r="S3127" s="3"/>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row>
    <row r="3128" spans="1:77" ht="18">
      <c r="A3128" s="3" t="s">
        <v>16030</v>
      </c>
      <c r="B3128" s="3" t="s">
        <v>31998</v>
      </c>
      <c r="C3128" s="3" t="s">
        <v>22408</v>
      </c>
      <c r="D3128" s="3"/>
      <c r="E3128" s="3" t="s">
        <v>32136</v>
      </c>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row>
    <row r="3129" spans="1:77" ht="18">
      <c r="A3129" s="3" t="s">
        <v>4576</v>
      </c>
      <c r="B3129" s="3" t="s">
        <v>23113</v>
      </c>
      <c r="C3129" s="3" t="s">
        <v>23114</v>
      </c>
      <c r="D3129" s="3" t="s">
        <v>73</v>
      </c>
      <c r="E3129" s="3" t="s">
        <v>23115</v>
      </c>
      <c r="F3129" s="3" t="s">
        <v>23116</v>
      </c>
      <c r="G3129" s="3"/>
      <c r="H3129" s="3"/>
      <c r="I3129" s="3"/>
      <c r="J3129" s="3"/>
      <c r="K3129" s="3"/>
      <c r="L3129" s="3"/>
      <c r="M3129" s="3"/>
      <c r="N3129" s="3"/>
      <c r="O3129" s="3"/>
      <c r="P3129" s="3"/>
      <c r="Q3129" s="3"/>
      <c r="R3129" s="3"/>
      <c r="S3129" s="3"/>
      <c r="T3129" s="3"/>
      <c r="U3129" s="3"/>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row>
    <row r="3130" spans="1:77" ht="18">
      <c r="A3130" s="3" t="s">
        <v>24637</v>
      </c>
      <c r="B3130" s="3" t="s">
        <v>23435</v>
      </c>
      <c r="C3130" s="3" t="s">
        <v>23114</v>
      </c>
      <c r="D3130" s="3"/>
      <c r="E3130" s="3" t="s">
        <v>24638</v>
      </c>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row>
    <row r="3131" spans="1:77" ht="18">
      <c r="A3131" s="3" t="s">
        <v>32150</v>
      </c>
      <c r="B3131" s="3" t="s">
        <v>31998</v>
      </c>
      <c r="C3131" s="3" t="s">
        <v>23114</v>
      </c>
      <c r="D3131" s="3" t="s">
        <v>73</v>
      </c>
      <c r="E3131" s="3" t="s">
        <v>32151</v>
      </c>
      <c r="F3131" s="3" t="s">
        <v>23116</v>
      </c>
      <c r="G3131" s="3"/>
      <c r="H3131" s="3"/>
      <c r="I3131" s="3"/>
      <c r="J3131" s="3"/>
      <c r="K3131" s="3"/>
      <c r="L3131" s="3"/>
      <c r="M3131" s="3"/>
      <c r="N3131" s="3"/>
      <c r="O3131" s="3"/>
      <c r="P3131" s="3"/>
      <c r="Q3131" s="3"/>
      <c r="R3131" s="3"/>
      <c r="S3131" s="3"/>
      <c r="T3131" s="3"/>
      <c r="U3131" s="3"/>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row>
    <row r="3132" spans="1:77" ht="18">
      <c r="A3132" s="3" t="s">
        <v>36773</v>
      </c>
      <c r="B3132" s="3" t="s">
        <v>36306</v>
      </c>
      <c r="C3132" s="3" t="s">
        <v>36774</v>
      </c>
      <c r="D3132" s="3"/>
      <c r="E3132" s="3" t="s">
        <v>287</v>
      </c>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row>
    <row r="3133" spans="1:77" ht="18">
      <c r="A3133" s="3" t="s">
        <v>30845</v>
      </c>
      <c r="B3133" s="3" t="s">
        <v>30846</v>
      </c>
      <c r="C3133" s="3" t="s">
        <v>30847</v>
      </c>
      <c r="D3133" s="3" t="s">
        <v>30848</v>
      </c>
      <c r="E3133" s="3" t="s">
        <v>30849</v>
      </c>
      <c r="F3133" s="3"/>
      <c r="G3133" s="3"/>
      <c r="H3133" s="3"/>
      <c r="I3133" s="3"/>
      <c r="J3133" s="3"/>
      <c r="K3133" s="3"/>
      <c r="L3133" s="3"/>
      <c r="M3133" s="3"/>
      <c r="N3133" s="3"/>
      <c r="O3133" s="3"/>
      <c r="P3133" s="3"/>
      <c r="Q3133" s="3"/>
      <c r="R3133" s="3"/>
      <c r="S3133" s="3"/>
      <c r="T3133" s="3"/>
      <c r="U3133" s="3"/>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row>
    <row r="3134" spans="1:77" ht="18">
      <c r="A3134" s="3" t="s">
        <v>32862</v>
      </c>
      <c r="B3134" s="3" t="s">
        <v>32802</v>
      </c>
      <c r="C3134" s="3" t="s">
        <v>30847</v>
      </c>
      <c r="D3134" s="3"/>
      <c r="E3134" s="3" t="s">
        <v>32863</v>
      </c>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row>
    <row r="3135" spans="1:77" ht="18">
      <c r="A3135" s="3" t="s">
        <v>10977</v>
      </c>
      <c r="B3135" s="3" t="s">
        <v>28622</v>
      </c>
      <c r="C3135" s="3" t="s">
        <v>29055</v>
      </c>
      <c r="D3135" s="3" t="s">
        <v>3093</v>
      </c>
      <c r="E3135" s="3" t="s">
        <v>29056</v>
      </c>
      <c r="F3135" s="3" t="s">
        <v>29057</v>
      </c>
      <c r="G3135" s="3"/>
      <c r="H3135" s="3"/>
      <c r="I3135" s="3"/>
      <c r="J3135" s="3"/>
      <c r="K3135" s="3"/>
      <c r="L3135" s="3"/>
      <c r="M3135" s="3"/>
      <c r="N3135" s="3"/>
      <c r="O3135" s="3"/>
      <c r="P3135" s="3"/>
      <c r="Q3135" s="3"/>
      <c r="R3135" s="3"/>
      <c r="S3135" s="3"/>
      <c r="T3135" s="3"/>
      <c r="U3135" s="3"/>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row>
    <row r="3136" spans="1:77" ht="18">
      <c r="A3136" s="3" t="s">
        <v>6490</v>
      </c>
      <c r="B3136" s="3" t="s">
        <v>23435</v>
      </c>
      <c r="C3136" s="3" t="s">
        <v>24635</v>
      </c>
      <c r="D3136" s="3"/>
      <c r="E3136" s="3" t="s">
        <v>24636</v>
      </c>
      <c r="F3136" s="3"/>
      <c r="G3136" s="3"/>
      <c r="H3136" s="3"/>
      <c r="I3136" s="3"/>
      <c r="J3136" s="3"/>
      <c r="K3136" s="3"/>
      <c r="L3136" s="3"/>
      <c r="M3136" s="3"/>
      <c r="N3136" s="3"/>
      <c r="O3136" s="3"/>
      <c r="P3136" s="3"/>
      <c r="Q3136" s="3"/>
      <c r="R3136" s="3"/>
      <c r="S3136" s="3"/>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row>
    <row r="3137" spans="1:77" ht="18">
      <c r="A3137" s="3" t="s">
        <v>8718</v>
      </c>
      <c r="B3137" s="3" t="s">
        <v>26505</v>
      </c>
      <c r="C3137" s="3" t="s">
        <v>24635</v>
      </c>
      <c r="D3137" s="3"/>
      <c r="E3137" s="3" t="s">
        <v>26540</v>
      </c>
      <c r="F3137" s="3"/>
      <c r="G3137" s="3"/>
      <c r="H3137" s="3"/>
      <c r="I3137" s="3"/>
      <c r="J3137" s="3"/>
      <c r="K3137" s="3"/>
      <c r="L3137" s="3"/>
      <c r="M3137" s="3"/>
      <c r="N3137" s="3"/>
      <c r="O3137" s="3"/>
      <c r="P3137" s="3"/>
      <c r="Q3137" s="3"/>
      <c r="R3137" s="3"/>
      <c r="S3137" s="3"/>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row>
    <row r="3138" spans="1:77" ht="18">
      <c r="A3138" s="3" t="s">
        <v>1228</v>
      </c>
      <c r="B3138" s="3" t="s">
        <v>27538</v>
      </c>
      <c r="C3138" s="3" t="s">
        <v>27837</v>
      </c>
      <c r="D3138" s="3"/>
      <c r="E3138" s="3" t="s">
        <v>22060</v>
      </c>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row>
    <row r="3139" spans="1:77" ht="18">
      <c r="A3139" s="3" t="s">
        <v>33940</v>
      </c>
      <c r="B3139" s="3" t="s">
        <v>33814</v>
      </c>
      <c r="C3139" s="3" t="s">
        <v>27837</v>
      </c>
      <c r="D3139" s="3"/>
      <c r="E3139" s="3" t="s">
        <v>33941</v>
      </c>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row>
    <row r="3140" spans="1:77" ht="18">
      <c r="A3140" s="3" t="s">
        <v>6485</v>
      </c>
      <c r="B3140" s="3" t="s">
        <v>23435</v>
      </c>
      <c r="C3140" s="3" t="s">
        <v>24633</v>
      </c>
      <c r="D3140" s="3"/>
      <c r="E3140" s="3" t="s">
        <v>24634</v>
      </c>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row>
    <row r="3141" spans="1:77" ht="18">
      <c r="A3141" s="3" t="s">
        <v>12675</v>
      </c>
      <c r="B3141" s="3" t="s">
        <v>30117</v>
      </c>
      <c r="C3141" s="3" t="s">
        <v>30118</v>
      </c>
      <c r="D3141" s="3"/>
      <c r="E3141" s="3" t="s">
        <v>22060</v>
      </c>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row>
    <row r="3142" spans="1:77" ht="18">
      <c r="A3142" s="3" t="s">
        <v>32847</v>
      </c>
      <c r="B3142" s="3" t="s">
        <v>32802</v>
      </c>
      <c r="C3142" s="3" t="s">
        <v>30118</v>
      </c>
      <c r="D3142" s="3"/>
      <c r="E3142" s="3" t="s">
        <v>32848</v>
      </c>
      <c r="F3142" s="3" t="s">
        <v>32849</v>
      </c>
      <c r="G3142" s="3"/>
      <c r="H3142" s="3"/>
      <c r="I3142" s="3"/>
      <c r="J3142" s="3"/>
      <c r="K3142" s="3"/>
      <c r="L3142" s="3"/>
      <c r="M3142" s="3"/>
      <c r="N3142" s="3"/>
      <c r="O3142" s="3"/>
      <c r="P3142" s="3"/>
      <c r="Q3142" s="3"/>
      <c r="R3142" s="3"/>
      <c r="S3142" s="3"/>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row>
    <row r="3143" spans="1:77" ht="18">
      <c r="A3143" s="3" t="s">
        <v>19699</v>
      </c>
      <c r="B3143" s="3" t="s">
        <v>36306</v>
      </c>
      <c r="C3143" s="3" t="s">
        <v>30118</v>
      </c>
      <c r="D3143" s="3"/>
      <c r="E3143" s="3" t="s">
        <v>36772</v>
      </c>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row>
    <row r="3144" spans="1:77" ht="18">
      <c r="A3144" s="3" t="s">
        <v>16196</v>
      </c>
      <c r="B3144" s="3" t="s">
        <v>32255</v>
      </c>
      <c r="C3144" s="3" t="s">
        <v>32267</v>
      </c>
      <c r="D3144" s="3"/>
      <c r="E3144" s="3" t="s">
        <v>25767</v>
      </c>
      <c r="F3144" s="3"/>
      <c r="G3144" s="3"/>
      <c r="H3144" s="3"/>
      <c r="I3144" s="3"/>
      <c r="J3144" s="3"/>
      <c r="K3144" s="3"/>
      <c r="L3144" s="3"/>
      <c r="M3144" s="3"/>
      <c r="N3144" s="3"/>
      <c r="O3144" s="3"/>
      <c r="P3144" s="3"/>
      <c r="Q3144" s="3"/>
      <c r="R3144" s="3"/>
      <c r="S3144" s="3"/>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row>
    <row r="3145" spans="1:77" ht="18">
      <c r="A3145" s="3" t="s">
        <v>3725</v>
      </c>
      <c r="B3145" s="3" t="s">
        <v>21893</v>
      </c>
      <c r="C3145" s="3" t="s">
        <v>22236</v>
      </c>
      <c r="D3145" s="3"/>
      <c r="E3145" s="3" t="s">
        <v>22237</v>
      </c>
      <c r="F3145" s="3"/>
      <c r="G3145" s="3"/>
      <c r="H3145" s="3"/>
      <c r="I3145" s="3"/>
      <c r="J3145" s="3"/>
      <c r="K3145" s="3"/>
      <c r="L3145" s="3"/>
      <c r="M3145" s="3"/>
      <c r="N3145" s="3"/>
      <c r="O3145" s="3"/>
      <c r="P3145" s="3"/>
      <c r="Q3145" s="3"/>
      <c r="R3145" s="3"/>
      <c r="S3145" s="3"/>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row>
    <row r="3146" spans="1:77" ht="18">
      <c r="A3146" s="3" t="s">
        <v>9393</v>
      </c>
      <c r="B3146" s="3" t="s">
        <v>26505</v>
      </c>
      <c r="C3146" s="3" t="s">
        <v>22236</v>
      </c>
      <c r="D3146" s="3"/>
      <c r="E3146" s="3" t="s">
        <v>8797</v>
      </c>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row>
    <row r="3147" spans="1:77" ht="18">
      <c r="A3147" s="3" t="s">
        <v>11373</v>
      </c>
      <c r="B3147" s="3" t="s">
        <v>28622</v>
      </c>
      <c r="C3147" s="3" t="s">
        <v>22236</v>
      </c>
      <c r="D3147" s="3" t="s">
        <v>29270</v>
      </c>
      <c r="E3147" s="3" t="s">
        <v>29271</v>
      </c>
      <c r="F3147" s="3" t="s">
        <v>29272</v>
      </c>
      <c r="G3147" s="3"/>
      <c r="H3147" s="3"/>
      <c r="I3147" s="3"/>
      <c r="J3147" s="3"/>
      <c r="K3147" s="3"/>
      <c r="L3147" s="3"/>
      <c r="M3147" s="3"/>
      <c r="N3147" s="3"/>
      <c r="O3147" s="3"/>
      <c r="P3147" s="3"/>
      <c r="Q3147" s="3"/>
      <c r="R3147" s="3"/>
      <c r="S3147" s="3"/>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row>
    <row r="3148" spans="1:77" ht="18">
      <c r="A3148" s="3" t="s">
        <v>15949</v>
      </c>
      <c r="B3148" s="3" t="s">
        <v>31998</v>
      </c>
      <c r="C3148" s="3" t="s">
        <v>22236</v>
      </c>
      <c r="D3148" s="3"/>
      <c r="E3148" s="3" t="s">
        <v>17310</v>
      </c>
      <c r="F3148" s="3"/>
      <c r="G3148" s="3"/>
      <c r="H3148" s="3"/>
      <c r="I3148" s="3"/>
      <c r="J3148" s="3"/>
      <c r="K3148" s="3"/>
      <c r="L3148" s="3"/>
      <c r="M3148" s="3"/>
      <c r="N3148" s="3"/>
      <c r="O3148" s="3"/>
      <c r="P3148" s="3"/>
      <c r="Q3148" s="3"/>
      <c r="R3148" s="3"/>
      <c r="S3148" s="3"/>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row>
    <row r="3149" spans="1:77" ht="18">
      <c r="A3149" s="3" t="s">
        <v>36047</v>
      </c>
      <c r="B3149" s="3" t="s">
        <v>35848</v>
      </c>
      <c r="C3149" s="3" t="s">
        <v>22236</v>
      </c>
      <c r="D3149" s="3"/>
      <c r="E3149" s="3" t="s">
        <v>27095</v>
      </c>
      <c r="F3149" s="3"/>
      <c r="G3149" s="3"/>
      <c r="H3149" s="3"/>
      <c r="I3149" s="3"/>
      <c r="J3149" s="3"/>
      <c r="K3149" s="3"/>
      <c r="L3149" s="3"/>
      <c r="M3149" s="3"/>
      <c r="N3149" s="3"/>
      <c r="O3149" s="3"/>
      <c r="P3149" s="3"/>
      <c r="Q3149" s="3"/>
      <c r="R3149" s="3"/>
      <c r="S3149" s="3"/>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row>
    <row r="3150" spans="1:77" ht="18">
      <c r="A3150" s="3" t="s">
        <v>37419</v>
      </c>
      <c r="B3150" s="3" t="s">
        <v>37108</v>
      </c>
      <c r="C3150" s="3" t="s">
        <v>22236</v>
      </c>
      <c r="D3150" s="3"/>
      <c r="E3150" s="3" t="s">
        <v>37420</v>
      </c>
      <c r="F3150" s="3"/>
      <c r="G3150" s="3"/>
      <c r="H3150" s="3"/>
      <c r="I3150" s="3"/>
      <c r="J3150" s="3"/>
      <c r="K3150" s="3"/>
      <c r="L3150" s="3"/>
      <c r="M3150" s="3"/>
      <c r="N3150" s="3"/>
      <c r="O3150" s="3"/>
      <c r="P3150" s="3"/>
      <c r="Q3150" s="3"/>
      <c r="R3150" s="3"/>
      <c r="S3150" s="3"/>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row>
    <row r="3151" spans="1:77" ht="18">
      <c r="A3151" s="3" t="s">
        <v>6482</v>
      </c>
      <c r="B3151" s="3" t="s">
        <v>23435</v>
      </c>
      <c r="C3151" s="3" t="s">
        <v>24631</v>
      </c>
      <c r="D3151" s="3"/>
      <c r="E3151" s="3" t="s">
        <v>24632</v>
      </c>
      <c r="F3151" s="3"/>
      <c r="G3151" s="3"/>
      <c r="H3151" s="3"/>
      <c r="I3151" s="3"/>
      <c r="J3151" s="3"/>
      <c r="K3151" s="3"/>
      <c r="L3151" s="3"/>
      <c r="M3151" s="3"/>
      <c r="N3151" s="3"/>
      <c r="O3151" s="3"/>
      <c r="P3151" s="3"/>
      <c r="Q3151" s="3"/>
      <c r="R3151" s="3"/>
      <c r="S3151" s="3"/>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row>
    <row r="3152" spans="1:77" ht="18">
      <c r="A3152" s="3" t="s">
        <v>4749</v>
      </c>
      <c r="B3152" s="3" t="s">
        <v>23126</v>
      </c>
      <c r="C3152" s="3" t="s">
        <v>23267</v>
      </c>
      <c r="D3152" s="3" t="s">
        <v>22</v>
      </c>
      <c r="E3152" s="3" t="s">
        <v>23268</v>
      </c>
      <c r="F3152" s="3"/>
      <c r="G3152" s="3"/>
      <c r="H3152" s="3"/>
      <c r="I3152" s="3"/>
      <c r="J3152" s="3"/>
      <c r="K3152" s="3"/>
      <c r="L3152" s="3"/>
      <c r="M3152" s="3"/>
      <c r="N3152" s="3"/>
      <c r="O3152" s="3"/>
      <c r="P3152" s="3"/>
      <c r="Q3152" s="3"/>
      <c r="R3152" s="3"/>
      <c r="S3152" s="3"/>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row>
    <row r="3153" spans="1:77" ht="18">
      <c r="A3153" s="3" t="s">
        <v>14235</v>
      </c>
      <c r="B3153" s="3" t="s">
        <v>30903</v>
      </c>
      <c r="C3153" s="3" t="s">
        <v>23267</v>
      </c>
      <c r="D3153" s="3" t="s">
        <v>2294</v>
      </c>
      <c r="E3153" s="3" t="s">
        <v>31089</v>
      </c>
      <c r="F3153" s="3"/>
      <c r="G3153" s="3"/>
      <c r="H3153" s="3"/>
      <c r="I3153" s="3"/>
      <c r="J3153" s="3"/>
      <c r="K3153" s="3"/>
      <c r="L3153" s="3"/>
      <c r="M3153" s="3"/>
      <c r="N3153" s="3"/>
      <c r="O3153" s="3"/>
      <c r="P3153" s="3"/>
      <c r="Q3153" s="3"/>
      <c r="R3153" s="3"/>
      <c r="S3153" s="3"/>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row>
    <row r="3154" spans="1:77" ht="18">
      <c r="A3154" s="3" t="s">
        <v>39331</v>
      </c>
      <c r="B3154" s="3" t="s">
        <v>38999</v>
      </c>
      <c r="C3154" s="3" t="s">
        <v>23267</v>
      </c>
      <c r="D3154" s="3"/>
      <c r="E3154" s="3" t="s">
        <v>39332</v>
      </c>
      <c r="F3154" s="3" t="s">
        <v>39333</v>
      </c>
      <c r="G3154" s="3"/>
      <c r="H3154" s="3"/>
      <c r="I3154" s="3"/>
      <c r="J3154" s="3"/>
      <c r="K3154" s="3"/>
      <c r="L3154" s="3"/>
      <c r="M3154" s="3"/>
      <c r="N3154" s="3"/>
      <c r="O3154" s="3"/>
      <c r="P3154" s="3"/>
      <c r="Q3154" s="3"/>
      <c r="R3154" s="3"/>
      <c r="S3154" s="3"/>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row>
    <row r="3155" spans="1:77" ht="18">
      <c r="A3155" s="3" t="s">
        <v>20003</v>
      </c>
      <c r="B3155" s="3" t="s">
        <v>37030</v>
      </c>
      <c r="C3155" s="3" t="s">
        <v>37037</v>
      </c>
      <c r="D3155" s="3"/>
      <c r="E3155" s="3" t="s">
        <v>37038</v>
      </c>
      <c r="F3155" s="3"/>
      <c r="G3155" s="3"/>
      <c r="H3155" s="3"/>
      <c r="I3155" s="3"/>
      <c r="J3155" s="3"/>
      <c r="K3155" s="3"/>
      <c r="L3155" s="3"/>
      <c r="M3155" s="3"/>
      <c r="N3155" s="3"/>
      <c r="O3155" s="3"/>
      <c r="P3155" s="3"/>
      <c r="Q3155" s="3"/>
      <c r="R3155" s="3"/>
      <c r="S3155" s="3"/>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row>
    <row r="3156" spans="1:77" ht="18">
      <c r="A3156" s="3" t="s">
        <v>4581</v>
      </c>
      <c r="B3156" s="3" t="s">
        <v>23054</v>
      </c>
      <c r="C3156" s="3" t="s">
        <v>23117</v>
      </c>
      <c r="D3156" s="3" t="s">
        <v>23118</v>
      </c>
      <c r="E3156" s="3" t="s">
        <v>23119</v>
      </c>
      <c r="F3156" s="3"/>
      <c r="G3156" s="3"/>
      <c r="H3156" s="3"/>
      <c r="I3156" s="3"/>
      <c r="J3156" s="3"/>
      <c r="K3156" s="3"/>
      <c r="L3156" s="3"/>
      <c r="M3156" s="3"/>
      <c r="N3156" s="3"/>
      <c r="O3156" s="3"/>
      <c r="P3156" s="3"/>
      <c r="Q3156" s="3"/>
      <c r="R3156" s="3"/>
      <c r="S3156" s="3"/>
      <c r="T3156" s="3"/>
      <c r="U3156" s="3"/>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row>
    <row r="3157" spans="1:77" ht="18">
      <c r="A3157" s="3" t="s">
        <v>4574</v>
      </c>
      <c r="B3157" s="3" t="s">
        <v>23054</v>
      </c>
      <c r="C3157" s="3" t="s">
        <v>23109</v>
      </c>
      <c r="D3157" s="3" t="s">
        <v>23110</v>
      </c>
      <c r="E3157" s="3" t="s">
        <v>23111</v>
      </c>
      <c r="F3157" s="3" t="s">
        <v>23112</v>
      </c>
      <c r="G3157" s="3"/>
      <c r="H3157" s="3"/>
      <c r="I3157" s="3"/>
      <c r="J3157" s="3"/>
      <c r="K3157" s="3"/>
      <c r="L3157" s="3"/>
      <c r="M3157" s="3"/>
      <c r="N3157" s="3"/>
      <c r="O3157" s="3"/>
      <c r="P3157" s="3"/>
      <c r="Q3157" s="3"/>
      <c r="R3157" s="3"/>
      <c r="S3157" s="3"/>
      <c r="T3157" s="3"/>
      <c r="U3157" s="3"/>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row>
    <row r="3158" spans="1:77" ht="18">
      <c r="A3158" s="3" t="s">
        <v>18166</v>
      </c>
      <c r="B3158" s="3" t="s">
        <v>35343</v>
      </c>
      <c r="C3158" s="3" t="s">
        <v>35511</v>
      </c>
      <c r="D3158" s="3" t="s">
        <v>35512</v>
      </c>
      <c r="E3158" s="3" t="s">
        <v>35513</v>
      </c>
      <c r="F3158" s="3" t="s">
        <v>35514</v>
      </c>
      <c r="G3158" s="3"/>
      <c r="H3158" s="3"/>
      <c r="I3158" s="3"/>
      <c r="J3158" s="3"/>
      <c r="K3158" s="3"/>
      <c r="L3158" s="3"/>
      <c r="M3158" s="3"/>
      <c r="N3158" s="3"/>
      <c r="O3158" s="3"/>
      <c r="P3158" s="3"/>
      <c r="Q3158" s="3"/>
      <c r="R3158" s="3"/>
      <c r="S3158" s="3"/>
      <c r="T3158" s="3"/>
      <c r="U3158" s="3"/>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row>
    <row r="3159" spans="1:77" ht="18">
      <c r="A3159" s="3" t="s">
        <v>2874</v>
      </c>
      <c r="B3159" s="3" t="s">
        <v>36454</v>
      </c>
      <c r="C3159" s="3" t="s">
        <v>36889</v>
      </c>
      <c r="D3159" s="3" t="s">
        <v>38</v>
      </c>
      <c r="E3159" s="3" t="s">
        <v>36890</v>
      </c>
      <c r="F3159" s="3"/>
      <c r="G3159" s="3"/>
      <c r="H3159" s="3"/>
      <c r="I3159" s="3"/>
      <c r="J3159" s="3"/>
      <c r="K3159" s="3"/>
      <c r="L3159" s="3"/>
      <c r="M3159" s="3"/>
      <c r="N3159" s="3"/>
      <c r="O3159" s="3"/>
      <c r="P3159" s="3"/>
      <c r="Q3159" s="3"/>
      <c r="R3159" s="3"/>
      <c r="S3159" s="3"/>
      <c r="T3159" s="3"/>
      <c r="U3159" s="3"/>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row>
    <row r="3160" spans="1:77" ht="18">
      <c r="A3160" s="3" t="s">
        <v>4746</v>
      </c>
      <c r="B3160" s="3" t="s">
        <v>23263</v>
      </c>
      <c r="C3160" s="3" t="s">
        <v>23264</v>
      </c>
      <c r="D3160" s="3" t="s">
        <v>22</v>
      </c>
      <c r="E3160" s="3" t="s">
        <v>23265</v>
      </c>
      <c r="F3160" s="3" t="s">
        <v>23266</v>
      </c>
      <c r="G3160" s="3"/>
      <c r="H3160" s="3"/>
      <c r="I3160" s="3"/>
      <c r="J3160" s="3"/>
      <c r="K3160" s="3"/>
      <c r="L3160" s="3"/>
      <c r="M3160" s="3"/>
      <c r="N3160" s="3"/>
      <c r="O3160" s="3"/>
      <c r="P3160" s="3"/>
      <c r="Q3160" s="3"/>
      <c r="R3160" s="3"/>
      <c r="S3160" s="3"/>
      <c r="T3160" s="3"/>
      <c r="U3160" s="3"/>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row>
    <row r="3161" spans="1:77" ht="18">
      <c r="A3161" s="3" t="s">
        <v>6468</v>
      </c>
      <c r="B3161" s="3" t="s">
        <v>23435</v>
      </c>
      <c r="C3161" s="3" t="s">
        <v>24629</v>
      </c>
      <c r="D3161" s="3"/>
      <c r="E3161" s="3" t="s">
        <v>24630</v>
      </c>
      <c r="F3161" s="3"/>
      <c r="G3161" s="3"/>
      <c r="H3161" s="3"/>
      <c r="I3161" s="3"/>
      <c r="J3161" s="3"/>
      <c r="K3161" s="3"/>
      <c r="L3161" s="3"/>
      <c r="M3161" s="3"/>
      <c r="N3161" s="3"/>
      <c r="O3161" s="3"/>
      <c r="P3161" s="3"/>
      <c r="Q3161" s="3"/>
      <c r="R3161" s="3"/>
      <c r="S3161" s="3"/>
      <c r="T3161" s="3"/>
      <c r="U3161" s="3"/>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row>
    <row r="3162" spans="1:77" ht="18">
      <c r="A3162" s="3" t="s">
        <v>10266</v>
      </c>
      <c r="B3162" s="3" t="s">
        <v>28337</v>
      </c>
      <c r="C3162" s="3" t="s">
        <v>28338</v>
      </c>
      <c r="D3162" s="3" t="s">
        <v>319</v>
      </c>
      <c r="E3162" s="3" t="s">
        <v>28339</v>
      </c>
      <c r="F3162" s="3"/>
      <c r="G3162" s="3"/>
      <c r="H3162" s="3"/>
      <c r="I3162" s="3"/>
      <c r="J3162" s="3"/>
      <c r="K3162" s="3"/>
      <c r="L3162" s="3"/>
      <c r="M3162" s="3"/>
      <c r="N3162" s="3"/>
      <c r="O3162" s="3"/>
      <c r="P3162" s="3"/>
      <c r="Q3162" s="3"/>
      <c r="R3162" s="3"/>
      <c r="S3162" s="3"/>
      <c r="T3162" s="3"/>
      <c r="U3162" s="3"/>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row>
    <row r="3163" spans="1:77" ht="18">
      <c r="A3163" s="3" t="s">
        <v>6465</v>
      </c>
      <c r="B3163" s="3" t="s">
        <v>23435</v>
      </c>
      <c r="C3163" s="3" t="s">
        <v>24627</v>
      </c>
      <c r="D3163" s="3"/>
      <c r="E3163" s="3" t="s">
        <v>24628</v>
      </c>
      <c r="F3163" s="3"/>
      <c r="G3163" s="3"/>
      <c r="H3163" s="3"/>
      <c r="I3163" s="3"/>
      <c r="J3163" s="3"/>
      <c r="K3163" s="3"/>
      <c r="L3163" s="3"/>
      <c r="M3163" s="3"/>
      <c r="N3163" s="3"/>
      <c r="O3163" s="3"/>
      <c r="P3163" s="3"/>
      <c r="Q3163" s="3"/>
      <c r="R3163" s="3"/>
      <c r="S3163" s="3"/>
      <c r="T3163" s="3"/>
      <c r="U3163" s="3"/>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row>
    <row r="3164" spans="1:77" ht="18">
      <c r="A3164" s="3" t="s">
        <v>2692</v>
      </c>
      <c r="B3164" s="3" t="s">
        <v>34858</v>
      </c>
      <c r="C3164" s="3" t="s">
        <v>24627</v>
      </c>
      <c r="D3164" s="3"/>
      <c r="E3164" s="3" t="s">
        <v>35846</v>
      </c>
      <c r="F3164" s="3"/>
      <c r="G3164" s="3"/>
      <c r="H3164" s="3"/>
      <c r="I3164" s="3"/>
      <c r="J3164" s="3"/>
      <c r="K3164" s="3"/>
      <c r="L3164" s="3"/>
      <c r="M3164" s="3"/>
      <c r="N3164" s="3"/>
      <c r="O3164" s="3"/>
      <c r="P3164" s="3"/>
      <c r="Q3164" s="3"/>
      <c r="R3164" s="3"/>
      <c r="S3164" s="3"/>
      <c r="T3164" s="3"/>
      <c r="U3164" s="3"/>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row>
    <row r="3165" spans="1:77" ht="18">
      <c r="A3165" s="3" t="s">
        <v>6462</v>
      </c>
      <c r="B3165" s="3" t="s">
        <v>23435</v>
      </c>
      <c r="C3165" s="3" t="s">
        <v>24625</v>
      </c>
      <c r="D3165" s="3"/>
      <c r="E3165" s="3" t="s">
        <v>24626</v>
      </c>
      <c r="F3165" s="3"/>
      <c r="G3165" s="3"/>
      <c r="H3165" s="3"/>
      <c r="I3165" s="3"/>
      <c r="J3165" s="3"/>
      <c r="K3165" s="3"/>
      <c r="L3165" s="3"/>
      <c r="M3165" s="3"/>
      <c r="N3165" s="3"/>
      <c r="O3165" s="3"/>
      <c r="P3165" s="3"/>
      <c r="Q3165" s="3"/>
      <c r="R3165" s="3"/>
      <c r="S3165" s="3"/>
      <c r="T3165" s="3"/>
      <c r="U3165" s="3"/>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row>
    <row r="3166" spans="1:77" ht="18">
      <c r="A3166" s="3" t="s">
        <v>6453</v>
      </c>
      <c r="B3166" s="3" t="s">
        <v>23435</v>
      </c>
      <c r="C3166" s="3" t="s">
        <v>24621</v>
      </c>
      <c r="D3166" s="3"/>
      <c r="E3166" s="3" t="s">
        <v>24622</v>
      </c>
      <c r="F3166" s="3"/>
      <c r="G3166" s="3"/>
      <c r="H3166" s="3"/>
      <c r="I3166" s="3"/>
      <c r="J3166" s="3"/>
      <c r="K3166" s="3"/>
      <c r="L3166" s="3"/>
      <c r="M3166" s="3"/>
      <c r="N3166" s="3"/>
      <c r="O3166" s="3"/>
      <c r="P3166" s="3"/>
      <c r="Q3166" s="3"/>
      <c r="R3166" s="3"/>
      <c r="S3166" s="3"/>
      <c r="T3166" s="3"/>
      <c r="U3166" s="3"/>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row>
    <row r="3167" spans="1:77" ht="18">
      <c r="A3167" s="3" t="s">
        <v>20087</v>
      </c>
      <c r="B3167" s="3" t="s">
        <v>37030</v>
      </c>
      <c r="C3167" s="3" t="s">
        <v>24621</v>
      </c>
      <c r="D3167" s="3"/>
      <c r="E3167" s="3" t="s">
        <v>37100</v>
      </c>
      <c r="F3167" s="3"/>
      <c r="G3167" s="3"/>
      <c r="H3167" s="3"/>
      <c r="I3167" s="3"/>
      <c r="J3167" s="3"/>
      <c r="K3167" s="3"/>
      <c r="L3167" s="3"/>
      <c r="M3167" s="3"/>
      <c r="N3167" s="3"/>
      <c r="O3167" s="3"/>
      <c r="P3167" s="3"/>
      <c r="Q3167" s="3"/>
      <c r="R3167" s="3"/>
      <c r="S3167" s="3"/>
      <c r="T3167" s="3"/>
      <c r="U3167" s="3"/>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row>
    <row r="3168" spans="1:77" ht="18">
      <c r="A3168" s="3" t="s">
        <v>6450</v>
      </c>
      <c r="B3168" s="3" t="s">
        <v>23435</v>
      </c>
      <c r="C3168" s="3" t="s">
        <v>24614</v>
      </c>
      <c r="D3168" s="3"/>
      <c r="E3168" s="3" t="s">
        <v>24615</v>
      </c>
      <c r="F3168" s="3"/>
      <c r="G3168" s="3"/>
      <c r="H3168" s="3"/>
      <c r="I3168" s="3"/>
      <c r="J3168" s="3"/>
      <c r="K3168" s="3"/>
      <c r="L3168" s="3"/>
      <c r="M3168" s="3"/>
      <c r="N3168" s="3"/>
      <c r="O3168" s="3"/>
      <c r="P3168" s="3"/>
      <c r="Q3168" s="3"/>
      <c r="R3168" s="3"/>
      <c r="S3168" s="3"/>
      <c r="T3168" s="3"/>
      <c r="U3168" s="3"/>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row>
    <row r="3169" spans="1:77" ht="18">
      <c r="A3169" s="3" t="s">
        <v>6457</v>
      </c>
      <c r="B3169" s="3" t="s">
        <v>23435</v>
      </c>
      <c r="C3169" s="3" t="s">
        <v>24623</v>
      </c>
      <c r="D3169" s="3"/>
      <c r="E3169" s="3" t="s">
        <v>24624</v>
      </c>
      <c r="F3169" s="3"/>
      <c r="G3169" s="3"/>
      <c r="H3169" s="3"/>
      <c r="I3169" s="3"/>
      <c r="J3169" s="3"/>
      <c r="K3169" s="3"/>
      <c r="L3169" s="3"/>
      <c r="M3169" s="3"/>
      <c r="N3169" s="3"/>
      <c r="O3169" s="3"/>
      <c r="P3169" s="3"/>
      <c r="Q3169" s="3"/>
      <c r="R3169" s="3"/>
      <c r="S3169" s="3"/>
      <c r="T3169" s="3"/>
      <c r="U3169" s="3"/>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row>
    <row r="3170" spans="1:77" ht="18">
      <c r="A3170" s="3" t="s">
        <v>6447</v>
      </c>
      <c r="B3170" s="3" t="s">
        <v>23435</v>
      </c>
      <c r="C3170" s="3" t="s">
        <v>24612</v>
      </c>
      <c r="D3170" s="3"/>
      <c r="E3170" s="3" t="s">
        <v>24613</v>
      </c>
      <c r="F3170" s="3"/>
      <c r="G3170" s="3"/>
      <c r="H3170" s="3"/>
      <c r="I3170" s="3"/>
      <c r="J3170" s="3"/>
      <c r="K3170" s="3"/>
      <c r="L3170" s="3"/>
      <c r="M3170" s="3"/>
      <c r="N3170" s="3"/>
      <c r="O3170" s="3"/>
      <c r="P3170" s="3"/>
      <c r="Q3170" s="3"/>
      <c r="R3170" s="3"/>
      <c r="S3170" s="3"/>
      <c r="T3170" s="3"/>
      <c r="U3170" s="3"/>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row>
    <row r="3171" spans="1:77" ht="18">
      <c r="A3171" s="3" t="s">
        <v>1197</v>
      </c>
      <c r="B3171" s="3" t="s">
        <v>27538</v>
      </c>
      <c r="C3171" s="3" t="s">
        <v>24612</v>
      </c>
      <c r="D3171" s="3"/>
      <c r="E3171" s="3" t="s">
        <v>22060</v>
      </c>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row>
    <row r="3172" spans="1:77" ht="18">
      <c r="A3172" s="3" t="s">
        <v>33956</v>
      </c>
      <c r="B3172" s="3" t="s">
        <v>33814</v>
      </c>
      <c r="C3172" s="3" t="s">
        <v>24612</v>
      </c>
      <c r="D3172" s="3"/>
      <c r="E3172" s="3" t="s">
        <v>33957</v>
      </c>
      <c r="F3172" s="3"/>
      <c r="G3172" s="3"/>
      <c r="H3172" s="3"/>
      <c r="I3172" s="3"/>
      <c r="J3172" s="3"/>
      <c r="K3172" s="3"/>
      <c r="L3172" s="3"/>
      <c r="M3172" s="3"/>
      <c r="N3172" s="3"/>
      <c r="O3172" s="3"/>
      <c r="P3172" s="3"/>
      <c r="Q3172" s="3"/>
      <c r="R3172" s="3"/>
      <c r="S3172" s="3"/>
      <c r="T3172" s="3"/>
      <c r="U3172" s="3"/>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row>
    <row r="3173" spans="1:77" ht="18">
      <c r="A3173" s="3" t="s">
        <v>8756</v>
      </c>
      <c r="B3173" s="3" t="s">
        <v>26505</v>
      </c>
      <c r="C3173" s="3" t="s">
        <v>26575</v>
      </c>
      <c r="D3173" s="3"/>
      <c r="E3173" s="3" t="s">
        <v>26576</v>
      </c>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row>
    <row r="3174" spans="1:77" ht="18">
      <c r="A3174" s="3" t="s">
        <v>12672</v>
      </c>
      <c r="B3174" s="3" t="s">
        <v>30116</v>
      </c>
      <c r="C3174" s="3" t="s">
        <v>26575</v>
      </c>
      <c r="D3174" s="3"/>
      <c r="E3174" s="3" t="s">
        <v>22060</v>
      </c>
      <c r="F3174" s="3"/>
      <c r="G3174" s="3"/>
      <c r="H3174" s="3"/>
      <c r="I3174" s="3"/>
      <c r="J3174" s="3"/>
      <c r="K3174" s="3"/>
      <c r="L3174" s="3"/>
      <c r="M3174" s="3"/>
      <c r="N3174" s="3"/>
      <c r="O3174" s="3"/>
      <c r="P3174" s="3"/>
      <c r="Q3174" s="3"/>
      <c r="R3174" s="3"/>
      <c r="S3174" s="3"/>
      <c r="T3174" s="3"/>
      <c r="U3174" s="3"/>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row>
    <row r="3175" spans="1:77" ht="18">
      <c r="A3175" s="3" t="s">
        <v>38600</v>
      </c>
      <c r="B3175" s="3" t="s">
        <v>37993</v>
      </c>
      <c r="C3175" s="3" t="s">
        <v>26575</v>
      </c>
      <c r="D3175" s="3" t="s">
        <v>270</v>
      </c>
      <c r="E3175" s="3" t="s">
        <v>38601</v>
      </c>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row>
    <row r="3176" spans="1:77" ht="18">
      <c r="A3176" s="3" t="s">
        <v>14147</v>
      </c>
      <c r="B3176" s="3" t="s">
        <v>30903</v>
      </c>
      <c r="C3176" s="3" t="s">
        <v>31040</v>
      </c>
      <c r="D3176" s="3" t="s">
        <v>31041</v>
      </c>
      <c r="E3176" s="3" t="s">
        <v>31042</v>
      </c>
      <c r="F3176" s="3" t="s">
        <v>31043</v>
      </c>
      <c r="G3176" s="3"/>
      <c r="H3176" s="3"/>
      <c r="I3176" s="3"/>
      <c r="J3176" s="3"/>
      <c r="K3176" s="3"/>
      <c r="L3176" s="3"/>
      <c r="M3176" s="3"/>
      <c r="N3176" s="3"/>
      <c r="O3176" s="3"/>
      <c r="P3176" s="3"/>
      <c r="Q3176" s="3"/>
      <c r="R3176" s="3"/>
      <c r="S3176" s="3"/>
      <c r="T3176" s="3"/>
      <c r="U3176" s="3"/>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row>
    <row r="3177" spans="1:77" ht="18">
      <c r="A3177" s="3" t="s">
        <v>30993</v>
      </c>
      <c r="B3177" s="3" t="s">
        <v>30903</v>
      </c>
      <c r="C3177" s="3" t="s">
        <v>30994</v>
      </c>
      <c r="D3177" s="3" t="s">
        <v>30995</v>
      </c>
      <c r="E3177" s="3" t="s">
        <v>30996</v>
      </c>
      <c r="F3177" s="3"/>
      <c r="G3177" s="3"/>
      <c r="H3177" s="3"/>
      <c r="I3177" s="3"/>
      <c r="J3177" s="3"/>
      <c r="K3177" s="3"/>
      <c r="L3177" s="3"/>
      <c r="M3177" s="3"/>
      <c r="N3177" s="3"/>
      <c r="O3177" s="3"/>
      <c r="P3177" s="3"/>
      <c r="Q3177" s="3"/>
      <c r="R3177" s="3"/>
      <c r="S3177" s="3"/>
      <c r="T3177" s="3"/>
      <c r="U3177" s="3"/>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row>
    <row r="3178" spans="1:77" ht="18">
      <c r="A3178" s="3" t="s">
        <v>3687</v>
      </c>
      <c r="B3178" s="3" t="s">
        <v>21893</v>
      </c>
      <c r="C3178" s="3" t="s">
        <v>22205</v>
      </c>
      <c r="D3178" s="3"/>
      <c r="E3178" s="3" t="s">
        <v>5952</v>
      </c>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row>
    <row r="3179" spans="1:77" ht="18">
      <c r="A3179" s="3" t="s">
        <v>20398</v>
      </c>
      <c r="B3179" s="3" t="s">
        <v>37993</v>
      </c>
      <c r="C3179" s="3" t="s">
        <v>22205</v>
      </c>
      <c r="D3179" s="3" t="s">
        <v>270</v>
      </c>
      <c r="E3179" s="3" t="s">
        <v>38585</v>
      </c>
      <c r="F3179" s="3"/>
      <c r="G3179" s="3"/>
      <c r="H3179" s="3"/>
      <c r="I3179" s="3"/>
      <c r="J3179" s="3"/>
      <c r="K3179" s="3"/>
      <c r="L3179" s="3"/>
      <c r="M3179" s="3"/>
      <c r="N3179" s="3"/>
      <c r="O3179" s="3"/>
      <c r="P3179" s="3"/>
      <c r="Q3179" s="3"/>
      <c r="R3179" s="3"/>
      <c r="S3179" s="3"/>
      <c r="T3179" s="3"/>
      <c r="U3179" s="3"/>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row>
    <row r="3180" spans="1:77" ht="18">
      <c r="A3180" s="3" t="s">
        <v>19682</v>
      </c>
      <c r="B3180" s="3" t="s">
        <v>36306</v>
      </c>
      <c r="C3180" s="3" t="s">
        <v>36764</v>
      </c>
      <c r="D3180" s="3"/>
      <c r="E3180" s="3" t="s">
        <v>27095</v>
      </c>
      <c r="F3180" s="3"/>
      <c r="G3180" s="3"/>
      <c r="H3180" s="3"/>
      <c r="I3180" s="3"/>
      <c r="J3180" s="3"/>
      <c r="K3180" s="3"/>
      <c r="L3180" s="3"/>
      <c r="M3180" s="3"/>
      <c r="N3180" s="3"/>
      <c r="O3180" s="3"/>
      <c r="P3180" s="3"/>
      <c r="Q3180" s="3"/>
      <c r="R3180" s="3"/>
      <c r="S3180" s="3"/>
      <c r="T3180" s="3"/>
      <c r="U3180" s="3"/>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row>
    <row r="3181" spans="1:77" ht="18">
      <c r="A3181" s="3" t="s">
        <v>18701</v>
      </c>
      <c r="B3181" s="3" t="s">
        <v>35848</v>
      </c>
      <c r="C3181" s="3" t="s">
        <v>35879</v>
      </c>
      <c r="D3181" s="3" t="s">
        <v>2072</v>
      </c>
      <c r="E3181" s="3" t="s">
        <v>35880</v>
      </c>
      <c r="F3181" s="3" t="s">
        <v>35881</v>
      </c>
      <c r="G3181" s="3"/>
      <c r="H3181" s="3"/>
      <c r="I3181" s="3"/>
      <c r="J3181" s="3"/>
      <c r="K3181" s="3"/>
      <c r="L3181" s="3"/>
      <c r="M3181" s="3"/>
      <c r="N3181" s="3"/>
      <c r="O3181" s="3"/>
      <c r="P3181" s="3"/>
      <c r="Q3181" s="3"/>
      <c r="R3181" s="3"/>
      <c r="S3181" s="3"/>
      <c r="T3181" s="3"/>
      <c r="U3181" s="3"/>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row>
    <row r="3182" spans="1:77" ht="18">
      <c r="A3182" s="3" t="s">
        <v>8423</v>
      </c>
      <c r="B3182" s="3" t="s">
        <v>26177</v>
      </c>
      <c r="C3182" s="3" t="s">
        <v>26244</v>
      </c>
      <c r="D3182" s="3" t="s">
        <v>26231</v>
      </c>
      <c r="E3182" s="3" t="s">
        <v>26245</v>
      </c>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row>
    <row r="3183" spans="1:77" ht="18">
      <c r="A3183" s="3" t="s">
        <v>6445</v>
      </c>
      <c r="B3183" s="3" t="s">
        <v>23435</v>
      </c>
      <c r="C3183" s="3" t="s">
        <v>24610</v>
      </c>
      <c r="D3183" s="3"/>
      <c r="E3183" s="3" t="s">
        <v>24611</v>
      </c>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row>
    <row r="3184" spans="1:77" ht="18">
      <c r="A3184" s="3" t="s">
        <v>1147</v>
      </c>
      <c r="B3184" s="3" t="s">
        <v>22767</v>
      </c>
      <c r="C3184" s="3" t="s">
        <v>24610</v>
      </c>
      <c r="D3184" s="3"/>
      <c r="E3184" s="3" t="s">
        <v>27091</v>
      </c>
      <c r="F3184" s="3"/>
      <c r="G3184" s="3"/>
      <c r="H3184" s="3"/>
      <c r="I3184" s="3"/>
      <c r="J3184" s="3"/>
      <c r="K3184" s="3"/>
      <c r="L3184" s="3"/>
      <c r="M3184" s="3"/>
      <c r="N3184" s="3"/>
      <c r="O3184" s="3"/>
      <c r="P3184" s="3"/>
      <c r="Q3184" s="3"/>
      <c r="R3184" s="3"/>
      <c r="S3184" s="3"/>
      <c r="T3184" s="3"/>
      <c r="U3184" s="3"/>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row>
    <row r="3185" spans="1:77" ht="18">
      <c r="A3185" s="3" t="s">
        <v>9409</v>
      </c>
      <c r="B3185" s="3" t="s">
        <v>26758</v>
      </c>
      <c r="C3185" s="3" t="s">
        <v>24610</v>
      </c>
      <c r="D3185" s="3"/>
      <c r="E3185" s="3" t="s">
        <v>27164</v>
      </c>
      <c r="F3185" s="3"/>
      <c r="G3185" s="3"/>
      <c r="H3185" s="3"/>
      <c r="I3185" s="3"/>
      <c r="J3185" s="3"/>
      <c r="K3185" s="3"/>
      <c r="L3185" s="3"/>
      <c r="M3185" s="3"/>
      <c r="N3185" s="3"/>
      <c r="O3185" s="3"/>
      <c r="P3185" s="3"/>
      <c r="Q3185" s="3"/>
      <c r="R3185" s="3"/>
      <c r="S3185" s="3"/>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row>
    <row r="3186" spans="1:77" ht="18">
      <c r="A3186" s="3" t="s">
        <v>39408</v>
      </c>
      <c r="B3186" s="3" t="s">
        <v>38999</v>
      </c>
      <c r="C3186" s="3" t="s">
        <v>24610</v>
      </c>
      <c r="D3186" s="3"/>
      <c r="E3186" s="3" t="s">
        <v>39409</v>
      </c>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row>
    <row r="3187" spans="1:77" ht="18">
      <c r="A3187" s="3" t="s">
        <v>999</v>
      </c>
      <c r="B3187" s="3" t="s">
        <v>22767</v>
      </c>
      <c r="C3187" s="3" t="s">
        <v>26118</v>
      </c>
      <c r="D3187" s="3"/>
      <c r="E3187" s="3" t="s">
        <v>26119</v>
      </c>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row>
    <row r="3188" spans="1:77" ht="18">
      <c r="A3188" s="3" t="s">
        <v>19680</v>
      </c>
      <c r="B3188" s="3" t="s">
        <v>36306</v>
      </c>
      <c r="C3188" s="3" t="s">
        <v>26118</v>
      </c>
      <c r="D3188" s="3"/>
      <c r="E3188" s="3" t="s">
        <v>36763</v>
      </c>
      <c r="F3188" s="3"/>
      <c r="G3188" s="3"/>
      <c r="H3188" s="3"/>
      <c r="I3188" s="3"/>
      <c r="J3188" s="3"/>
      <c r="K3188" s="3"/>
      <c r="L3188" s="3"/>
      <c r="M3188" s="3"/>
      <c r="N3188" s="3"/>
      <c r="O3188" s="3"/>
      <c r="P3188" s="3"/>
      <c r="Q3188" s="3"/>
      <c r="R3188" s="3"/>
      <c r="S3188" s="3"/>
      <c r="T3188" s="3"/>
      <c r="U3188" s="3"/>
      <c r="V3188" s="3"/>
      <c r="W3188" s="3"/>
      <c r="X3188" s="3"/>
      <c r="Y3188" s="3"/>
      <c r="Z3188" s="3"/>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row>
    <row r="3189" spans="1:77" ht="18">
      <c r="A3189" s="3" t="s">
        <v>4514</v>
      </c>
      <c r="B3189" s="3" t="s">
        <v>23034</v>
      </c>
      <c r="C3189" s="3" t="s">
        <v>23035</v>
      </c>
      <c r="D3189" s="3"/>
      <c r="E3189" s="3" t="s">
        <v>22963</v>
      </c>
      <c r="F3189" s="3"/>
      <c r="G3189" s="3"/>
      <c r="H3189" s="3"/>
      <c r="I3189" s="3"/>
      <c r="J3189" s="3"/>
      <c r="K3189" s="3"/>
      <c r="L3189" s="3"/>
      <c r="M3189" s="3"/>
      <c r="N3189" s="3"/>
      <c r="O3189" s="3"/>
      <c r="P3189" s="3"/>
      <c r="Q3189" s="3"/>
      <c r="R3189" s="3"/>
      <c r="S3189" s="3"/>
      <c r="T3189" s="3"/>
      <c r="U3189" s="3"/>
      <c r="V3189" s="3"/>
      <c r="W3189" s="3"/>
      <c r="X3189" s="3"/>
      <c r="Y3189" s="3"/>
      <c r="Z3189" s="3"/>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row>
    <row r="3190" spans="1:77" ht="18">
      <c r="A3190" s="3" t="s">
        <v>12899</v>
      </c>
      <c r="B3190" s="3" t="s">
        <v>30145</v>
      </c>
      <c r="C3190" s="3" t="s">
        <v>23035</v>
      </c>
      <c r="D3190" s="3"/>
      <c r="E3190" s="3" t="s">
        <v>30341</v>
      </c>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C3190" s="3"/>
      <c r="AD3190" s="3"/>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row>
    <row r="3191" spans="1:77" ht="18">
      <c r="A3191" s="3" t="s">
        <v>30930</v>
      </c>
      <c r="B3191" s="3" t="s">
        <v>30903</v>
      </c>
      <c r="C3191" s="3" t="s">
        <v>30931</v>
      </c>
      <c r="D3191" s="3" t="s">
        <v>1458</v>
      </c>
      <c r="E3191" s="3" t="s">
        <v>30932</v>
      </c>
      <c r="F3191" s="3" t="s">
        <v>30933</v>
      </c>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row>
    <row r="3192" spans="1:77" ht="18">
      <c r="A3192" s="3" t="s">
        <v>4756</v>
      </c>
      <c r="B3192" s="3" t="s">
        <v>23054</v>
      </c>
      <c r="C3192" s="3" t="s">
        <v>23269</v>
      </c>
      <c r="D3192" s="3"/>
      <c r="E3192" s="3" t="s">
        <v>23270</v>
      </c>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row>
    <row r="3193" spans="1:77" ht="18">
      <c r="A3193" s="3" t="s">
        <v>6440</v>
      </c>
      <c r="B3193" s="3" t="s">
        <v>23435</v>
      </c>
      <c r="C3193" s="3" t="s">
        <v>24606</v>
      </c>
      <c r="D3193" s="3"/>
      <c r="E3193" s="3" t="s">
        <v>24607</v>
      </c>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C3193" s="3"/>
      <c r="AD3193" s="3"/>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row>
    <row r="3194" spans="1:77" ht="18">
      <c r="A3194" s="3" t="s">
        <v>27281</v>
      </c>
      <c r="B3194" s="3" t="s">
        <v>27282</v>
      </c>
      <c r="C3194" s="3" t="s">
        <v>27283</v>
      </c>
      <c r="D3194" s="3" t="s">
        <v>73</v>
      </c>
      <c r="E3194" s="3" t="s">
        <v>27284</v>
      </c>
      <c r="F3194" s="3" t="s">
        <v>27285</v>
      </c>
      <c r="G3194" s="3"/>
      <c r="H3194" s="3"/>
      <c r="I3194" s="3"/>
      <c r="J3194" s="3"/>
      <c r="K3194" s="3"/>
      <c r="L3194" s="3"/>
      <c r="M3194" s="3"/>
      <c r="N3194" s="3"/>
      <c r="O3194" s="3"/>
      <c r="P3194" s="3"/>
      <c r="Q3194" s="3"/>
      <c r="R3194" s="3"/>
      <c r="S3194" s="3"/>
      <c r="T3194" s="3"/>
      <c r="U3194" s="3"/>
      <c r="V3194" s="3"/>
      <c r="W3194" s="3"/>
      <c r="X3194" s="3"/>
      <c r="Y3194" s="3"/>
      <c r="Z3194" s="3"/>
      <c r="AA3194" s="3"/>
      <c r="AB3194" s="3"/>
      <c r="AC3194" s="3"/>
      <c r="AD3194" s="3"/>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row>
    <row r="3195" spans="1:77" ht="18">
      <c r="A3195" s="3" t="s">
        <v>18564</v>
      </c>
      <c r="B3195" s="3" t="s">
        <v>35768</v>
      </c>
      <c r="C3195" s="3" t="s">
        <v>35797</v>
      </c>
      <c r="D3195" s="3" t="s">
        <v>8226</v>
      </c>
      <c r="E3195" s="3" t="s">
        <v>25601</v>
      </c>
      <c r="F3195" s="3" t="s">
        <v>1443</v>
      </c>
      <c r="G3195" s="3" t="s">
        <v>5975</v>
      </c>
      <c r="H3195" s="3" t="s">
        <v>25603</v>
      </c>
      <c r="I3195" s="3" t="s">
        <v>35798</v>
      </c>
      <c r="J3195" s="3" t="s">
        <v>35799</v>
      </c>
      <c r="K3195" s="3" t="s">
        <v>8226</v>
      </c>
      <c r="L3195" s="3"/>
      <c r="M3195" s="3"/>
      <c r="N3195" s="3"/>
      <c r="O3195" s="3"/>
      <c r="P3195" s="3"/>
      <c r="Q3195" s="3"/>
      <c r="R3195" s="3"/>
      <c r="S3195" s="3"/>
      <c r="T3195" s="3"/>
      <c r="U3195" s="3"/>
      <c r="V3195" s="3"/>
      <c r="W3195" s="3"/>
      <c r="X3195" s="3"/>
      <c r="Y3195" s="3"/>
      <c r="Z3195" s="3"/>
      <c r="AA3195" s="3"/>
      <c r="AB3195" s="3"/>
      <c r="AC3195" s="3"/>
      <c r="AD3195" s="3"/>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row>
    <row r="3196" spans="1:77" ht="18">
      <c r="A3196" s="3" t="s">
        <v>18572</v>
      </c>
      <c r="B3196" s="3" t="s">
        <v>35768</v>
      </c>
      <c r="C3196" s="3" t="s">
        <v>35797</v>
      </c>
      <c r="D3196" s="3" t="s">
        <v>60</v>
      </c>
      <c r="E3196" s="3" t="s">
        <v>39</v>
      </c>
      <c r="F3196" s="3" t="s">
        <v>61</v>
      </c>
      <c r="G3196" s="3"/>
      <c r="H3196" s="3"/>
      <c r="I3196" s="3"/>
      <c r="J3196" s="3"/>
      <c r="K3196" s="3"/>
      <c r="L3196" s="3"/>
      <c r="M3196" s="3"/>
      <c r="N3196" s="3"/>
      <c r="O3196" s="3"/>
      <c r="P3196" s="3"/>
      <c r="Q3196" s="3"/>
      <c r="R3196" s="3"/>
      <c r="S3196" s="3"/>
      <c r="T3196" s="3"/>
      <c r="U3196" s="3"/>
      <c r="V3196" s="3"/>
      <c r="W3196" s="3"/>
      <c r="X3196" s="3"/>
      <c r="Y3196" s="3"/>
      <c r="Z3196" s="3"/>
      <c r="AA3196" s="3"/>
      <c r="AB3196" s="3"/>
      <c r="AC3196" s="3"/>
      <c r="AD3196" s="3"/>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row>
    <row r="3197" spans="1:77" ht="18">
      <c r="A3197" s="3" t="s">
        <v>6424</v>
      </c>
      <c r="B3197" s="3" t="s">
        <v>23435</v>
      </c>
      <c r="C3197" s="3" t="s">
        <v>24604</v>
      </c>
      <c r="D3197" s="3"/>
      <c r="E3197" s="3" t="s">
        <v>24605</v>
      </c>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C3197" s="3"/>
      <c r="AD3197" s="3"/>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row>
    <row r="3198" spans="1:77" ht="18">
      <c r="A3198" s="3" t="s">
        <v>5135</v>
      </c>
      <c r="B3198" s="3" t="s">
        <v>23582</v>
      </c>
      <c r="C3198" s="3" t="s">
        <v>23583</v>
      </c>
      <c r="D3198" s="3" t="s">
        <v>60</v>
      </c>
      <c r="E3198" s="3" t="s">
        <v>39</v>
      </c>
      <c r="F3198" s="3" t="s">
        <v>61</v>
      </c>
      <c r="G3198" s="3"/>
      <c r="H3198" s="3"/>
      <c r="I3198" s="3"/>
      <c r="J3198" s="3"/>
      <c r="K3198" s="3"/>
      <c r="L3198" s="3"/>
      <c r="M3198" s="3"/>
      <c r="N3198" s="3"/>
      <c r="O3198" s="3"/>
      <c r="P3198" s="3"/>
      <c r="Q3198" s="3"/>
      <c r="R3198" s="3"/>
      <c r="S3198" s="3"/>
      <c r="T3198" s="3"/>
      <c r="U3198" s="3"/>
      <c r="V3198" s="3"/>
      <c r="W3198" s="3"/>
      <c r="X3198" s="3"/>
      <c r="Y3198" s="3"/>
      <c r="Z3198" s="3"/>
      <c r="AA3198" s="3"/>
      <c r="AB3198" s="3"/>
      <c r="AC3198" s="3"/>
      <c r="AD3198" s="3"/>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row>
    <row r="3199" spans="1:77" ht="18">
      <c r="A3199" s="3" t="s">
        <v>101</v>
      </c>
      <c r="B3199" s="3" t="s">
        <v>25896</v>
      </c>
      <c r="C3199" s="3" t="s">
        <v>23583</v>
      </c>
      <c r="D3199" s="3" t="s">
        <v>3093</v>
      </c>
      <c r="E3199" s="3" t="s">
        <v>25897</v>
      </c>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C3199" s="3"/>
      <c r="AD3199" s="3"/>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row>
    <row r="3200" spans="1:77" ht="18">
      <c r="A3200" s="3" t="s">
        <v>39214</v>
      </c>
      <c r="B3200" s="3" t="s">
        <v>38999</v>
      </c>
      <c r="C3200" s="3" t="s">
        <v>23583</v>
      </c>
      <c r="D3200" s="3" t="s">
        <v>39215</v>
      </c>
      <c r="E3200" s="3" t="s">
        <v>39216</v>
      </c>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row>
    <row r="3201" spans="1:77" ht="18">
      <c r="A3201" s="3" t="s">
        <v>33953</v>
      </c>
      <c r="B3201" s="3" t="s">
        <v>33814</v>
      </c>
      <c r="C3201" s="3" t="s">
        <v>33954</v>
      </c>
      <c r="D3201" s="3"/>
      <c r="E3201" s="3" t="s">
        <v>33955</v>
      </c>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row>
    <row r="3202" spans="1:77" ht="18">
      <c r="A3202" s="3" t="s">
        <v>34802</v>
      </c>
      <c r="B3202" s="3" t="s">
        <v>33988</v>
      </c>
      <c r="C3202" s="3" t="s">
        <v>33954</v>
      </c>
      <c r="D3202" s="3"/>
      <c r="E3202" s="3" t="s">
        <v>22060</v>
      </c>
      <c r="F3202" s="3"/>
      <c r="G3202" s="3"/>
      <c r="H3202" s="3"/>
      <c r="I3202" s="3"/>
      <c r="J3202" s="3"/>
      <c r="K3202" s="3"/>
      <c r="L3202" s="3"/>
      <c r="M3202" s="3"/>
      <c r="N3202" s="3"/>
      <c r="O3202" s="3"/>
      <c r="P3202" s="3"/>
      <c r="Q3202" s="3"/>
      <c r="R3202" s="3"/>
      <c r="S3202" s="3"/>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row>
    <row r="3203" spans="1:77" ht="18">
      <c r="A3203" s="3" t="s">
        <v>26823</v>
      </c>
      <c r="B3203" s="3" t="s">
        <v>26505</v>
      </c>
      <c r="C3203" s="3" t="s">
        <v>26824</v>
      </c>
      <c r="D3203" s="3"/>
      <c r="E3203" s="3" t="s">
        <v>26794</v>
      </c>
      <c r="F3203" s="3"/>
      <c r="G3203" s="3"/>
      <c r="H3203" s="3"/>
      <c r="I3203" s="3"/>
      <c r="J3203" s="3"/>
      <c r="K3203" s="3"/>
      <c r="L3203" s="3"/>
      <c r="M3203" s="3"/>
      <c r="N3203" s="3"/>
      <c r="O3203" s="3"/>
      <c r="P3203" s="3"/>
      <c r="Q3203" s="3"/>
      <c r="R3203" s="3"/>
      <c r="S3203" s="3"/>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row>
    <row r="3204" spans="1:77" ht="18">
      <c r="A3204" s="3" t="s">
        <v>15035</v>
      </c>
      <c r="B3204" s="3" t="s">
        <v>30903</v>
      </c>
      <c r="C3204" s="3" t="s">
        <v>31555</v>
      </c>
      <c r="D3204" s="3"/>
      <c r="E3204" s="3" t="s">
        <v>31556</v>
      </c>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row>
    <row r="3205" spans="1:77" ht="18">
      <c r="A3205" s="3" t="s">
        <v>6421</v>
      </c>
      <c r="B3205" s="3" t="s">
        <v>23435</v>
      </c>
      <c r="C3205" s="3" t="s">
        <v>24602</v>
      </c>
      <c r="D3205" s="3"/>
      <c r="E3205" s="3" t="s">
        <v>24603</v>
      </c>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row>
    <row r="3206" spans="1:77" ht="18">
      <c r="A3206" s="3" t="s">
        <v>38897</v>
      </c>
      <c r="B3206" s="3" t="s">
        <v>21893</v>
      </c>
      <c r="C3206" s="3" t="s">
        <v>24602</v>
      </c>
      <c r="D3206" s="3"/>
      <c r="E3206" s="3" t="s">
        <v>38898</v>
      </c>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row>
    <row r="3207" spans="1:77" ht="18">
      <c r="A3207" s="3" t="s">
        <v>8997</v>
      </c>
      <c r="B3207" s="3" t="s">
        <v>26505</v>
      </c>
      <c r="C3207" s="3" t="s">
        <v>26793</v>
      </c>
      <c r="D3207" s="3"/>
      <c r="E3207" s="3" t="s">
        <v>26794</v>
      </c>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row>
    <row r="3208" spans="1:77" ht="18">
      <c r="A3208" s="3" t="s">
        <v>10688</v>
      </c>
      <c r="B3208" s="3" t="s">
        <v>28633</v>
      </c>
      <c r="C3208" s="3" t="s">
        <v>26793</v>
      </c>
      <c r="D3208" s="3" t="s">
        <v>270</v>
      </c>
      <c r="E3208" s="3" t="s">
        <v>28848</v>
      </c>
      <c r="F3208" s="3"/>
      <c r="G3208" s="3"/>
      <c r="H3208" s="3"/>
      <c r="I3208" s="3"/>
      <c r="J3208" s="3"/>
      <c r="K3208" s="3"/>
      <c r="L3208" s="3"/>
      <c r="M3208" s="3"/>
      <c r="N3208" s="3"/>
      <c r="O3208" s="3"/>
      <c r="P3208" s="3"/>
      <c r="Q3208" s="3"/>
      <c r="R3208" s="3"/>
      <c r="S3208" s="3"/>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row>
    <row r="3209" spans="1:77" ht="18">
      <c r="A3209" s="3" t="s">
        <v>3843</v>
      </c>
      <c r="B3209" s="3" t="s">
        <v>22401</v>
      </c>
      <c r="C3209" s="3" t="s">
        <v>22402</v>
      </c>
      <c r="D3209" s="3"/>
      <c r="E3209" s="3" t="s">
        <v>22403</v>
      </c>
      <c r="F3209" s="3" t="s">
        <v>22404</v>
      </c>
      <c r="G3209" s="3"/>
      <c r="H3209" s="3"/>
      <c r="I3209" s="3"/>
      <c r="J3209" s="3"/>
      <c r="K3209" s="3"/>
      <c r="L3209" s="3"/>
      <c r="M3209" s="3"/>
      <c r="N3209" s="3"/>
      <c r="O3209" s="3"/>
      <c r="P3209" s="3"/>
      <c r="Q3209" s="3"/>
      <c r="R3209" s="3"/>
      <c r="S3209" s="3"/>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row>
    <row r="3210" spans="1:77" ht="18">
      <c r="A3210" s="3" t="s">
        <v>9438</v>
      </c>
      <c r="B3210" s="3" t="s">
        <v>22061</v>
      </c>
      <c r="C3210" s="3" t="s">
        <v>22402</v>
      </c>
      <c r="D3210" s="3" t="s">
        <v>73</v>
      </c>
      <c r="E3210" s="3" t="s">
        <v>27237</v>
      </c>
      <c r="F3210" s="3" t="s">
        <v>27238</v>
      </c>
      <c r="G3210" s="3"/>
      <c r="H3210" s="3"/>
      <c r="I3210" s="3"/>
      <c r="J3210" s="3"/>
      <c r="K3210" s="3"/>
      <c r="L3210" s="3"/>
      <c r="M3210" s="3"/>
      <c r="N3210" s="3"/>
      <c r="O3210" s="3"/>
      <c r="P3210" s="3"/>
      <c r="Q3210" s="3"/>
      <c r="R3210" s="3"/>
      <c r="S3210" s="3"/>
      <c r="T3210" s="3"/>
      <c r="U3210" s="3"/>
      <c r="V3210" s="3"/>
      <c r="W3210" s="3"/>
      <c r="X3210" s="3"/>
      <c r="Y3210" s="3"/>
      <c r="Z3210" s="3"/>
      <c r="AA3210" s="3"/>
      <c r="AB3210" s="3"/>
      <c r="AC3210" s="3"/>
      <c r="AD3210" s="3"/>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row>
    <row r="3211" spans="1:77" ht="18">
      <c r="A3211" s="3" t="s">
        <v>39037</v>
      </c>
      <c r="B3211" s="3" t="s">
        <v>38999</v>
      </c>
      <c r="C3211" s="3" t="s">
        <v>22402</v>
      </c>
      <c r="D3211" s="3"/>
      <c r="E3211" s="3" t="s">
        <v>39038</v>
      </c>
      <c r="F3211" s="3"/>
      <c r="G3211" s="3"/>
      <c r="H3211" s="3"/>
      <c r="I3211" s="3"/>
      <c r="J3211" s="3"/>
      <c r="K3211" s="3"/>
      <c r="L3211" s="3"/>
      <c r="M3211" s="3"/>
      <c r="N3211" s="3"/>
      <c r="O3211" s="3"/>
      <c r="P3211" s="3"/>
      <c r="Q3211" s="3"/>
      <c r="R3211" s="3"/>
      <c r="S3211" s="3"/>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row>
    <row r="3212" spans="1:77" ht="18">
      <c r="A3212" s="3" t="s">
        <v>6420</v>
      </c>
      <c r="B3212" s="3" t="s">
        <v>23435</v>
      </c>
      <c r="C3212" s="3" t="s">
        <v>24600</v>
      </c>
      <c r="D3212" s="3"/>
      <c r="E3212" s="3" t="s">
        <v>24601</v>
      </c>
      <c r="F3212" s="3"/>
      <c r="G3212" s="3"/>
      <c r="H3212" s="3"/>
      <c r="I3212" s="3"/>
      <c r="J3212" s="3"/>
      <c r="K3212" s="3"/>
      <c r="L3212" s="3"/>
      <c r="M3212" s="3"/>
      <c r="N3212" s="3"/>
      <c r="O3212" s="3"/>
      <c r="P3212" s="3"/>
      <c r="Q3212" s="3"/>
      <c r="R3212" s="3"/>
      <c r="S3212" s="3"/>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row>
    <row r="3213" spans="1:77" ht="18">
      <c r="A3213" s="3" t="s">
        <v>19675</v>
      </c>
      <c r="B3213" s="3" t="s">
        <v>36306</v>
      </c>
      <c r="C3213" s="3" t="s">
        <v>24600</v>
      </c>
      <c r="D3213" s="3"/>
      <c r="E3213" s="3" t="s">
        <v>36759</v>
      </c>
      <c r="F3213" s="3"/>
      <c r="G3213" s="3"/>
      <c r="H3213" s="3"/>
      <c r="I3213" s="3"/>
      <c r="J3213" s="3"/>
      <c r="K3213" s="3"/>
      <c r="L3213" s="3"/>
      <c r="M3213" s="3"/>
      <c r="N3213" s="3"/>
      <c r="O3213" s="3"/>
      <c r="P3213" s="3"/>
      <c r="Q3213" s="3"/>
      <c r="R3213" s="3"/>
      <c r="S3213" s="3"/>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row>
    <row r="3214" spans="1:77" ht="18">
      <c r="A3214" s="3" t="s">
        <v>8956</v>
      </c>
      <c r="B3214" s="3" t="s">
        <v>26758</v>
      </c>
      <c r="C3214" s="3" t="s">
        <v>26759</v>
      </c>
      <c r="D3214" s="3"/>
      <c r="E3214" s="3" t="s">
        <v>26760</v>
      </c>
      <c r="F3214" s="3" t="s">
        <v>26761</v>
      </c>
      <c r="G3214" s="3"/>
      <c r="H3214" s="3"/>
      <c r="I3214" s="3"/>
      <c r="J3214" s="3"/>
      <c r="K3214" s="3"/>
      <c r="L3214" s="3"/>
      <c r="M3214" s="3"/>
      <c r="N3214" s="3"/>
      <c r="O3214" s="3"/>
      <c r="P3214" s="3"/>
      <c r="Q3214" s="3"/>
      <c r="R3214" s="3"/>
      <c r="S3214" s="3"/>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row>
    <row r="3215" spans="1:77" ht="18">
      <c r="A3215" s="3" t="s">
        <v>1244</v>
      </c>
      <c r="B3215" s="3" t="s">
        <v>27429</v>
      </c>
      <c r="C3215" s="3" t="s">
        <v>26759</v>
      </c>
      <c r="D3215" s="3"/>
      <c r="E3215" s="3" t="s">
        <v>28012</v>
      </c>
      <c r="F3215" s="3" t="s">
        <v>28013</v>
      </c>
      <c r="G3215" s="3" t="s">
        <v>28014</v>
      </c>
      <c r="H3215" s="3"/>
      <c r="I3215" s="3"/>
      <c r="J3215" s="3"/>
      <c r="K3215" s="3"/>
      <c r="L3215" s="3"/>
      <c r="M3215" s="3"/>
      <c r="N3215" s="3"/>
      <c r="O3215" s="3"/>
      <c r="P3215" s="3"/>
      <c r="Q3215" s="3"/>
      <c r="R3215" s="3"/>
      <c r="S3215" s="3"/>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row>
    <row r="3216" spans="1:77" ht="18">
      <c r="A3216" s="3" t="s">
        <v>9210</v>
      </c>
      <c r="B3216" s="3" t="s">
        <v>26505</v>
      </c>
      <c r="C3216" s="3" t="s">
        <v>26995</v>
      </c>
      <c r="D3216" s="3"/>
      <c r="E3216" s="3" t="s">
        <v>26996</v>
      </c>
      <c r="F3216" s="3"/>
      <c r="G3216" s="3"/>
      <c r="H3216" s="3"/>
      <c r="I3216" s="3"/>
      <c r="J3216" s="3"/>
      <c r="K3216" s="3"/>
      <c r="L3216" s="3"/>
      <c r="M3216" s="3"/>
      <c r="N3216" s="3"/>
      <c r="O3216" s="3"/>
      <c r="P3216" s="3"/>
      <c r="Q3216" s="3"/>
      <c r="R3216" s="3"/>
      <c r="S3216" s="3"/>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row>
    <row r="3217" spans="1:77" ht="18">
      <c r="A3217" s="3" t="s">
        <v>39297</v>
      </c>
      <c r="B3217" s="3" t="s">
        <v>38999</v>
      </c>
      <c r="C3217" s="3" t="s">
        <v>39298</v>
      </c>
      <c r="D3217" s="3"/>
      <c r="E3217" s="3" t="s">
        <v>36210</v>
      </c>
      <c r="F3217" s="3"/>
      <c r="G3217" s="3"/>
      <c r="H3217" s="3"/>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row>
    <row r="3218" spans="1:77" ht="18">
      <c r="A3218" s="3" t="s">
        <v>20078</v>
      </c>
      <c r="B3218" s="3" t="s">
        <v>37030</v>
      </c>
      <c r="C3218" s="3" t="s">
        <v>37095</v>
      </c>
      <c r="D3218" s="3"/>
      <c r="E3218" s="3" t="s">
        <v>9505</v>
      </c>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row>
    <row r="3219" spans="1:77" ht="18">
      <c r="A3219" s="3" t="s">
        <v>1191</v>
      </c>
      <c r="B3219" s="3" t="s">
        <v>27429</v>
      </c>
      <c r="C3219" s="3" t="s">
        <v>27489</v>
      </c>
      <c r="D3219" s="3"/>
      <c r="E3219" s="3" t="s">
        <v>27490</v>
      </c>
      <c r="F3219" s="3"/>
      <c r="G3219" s="3"/>
      <c r="H3219" s="3"/>
      <c r="I3219" s="3"/>
      <c r="J3219" s="3"/>
      <c r="K3219" s="3"/>
      <c r="L3219" s="3"/>
      <c r="M3219" s="3"/>
      <c r="N3219" s="3"/>
      <c r="O3219" s="3"/>
      <c r="P3219" s="3"/>
      <c r="Q3219" s="3"/>
      <c r="R3219" s="3"/>
      <c r="S3219" s="3"/>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row>
    <row r="3220" spans="1:77" ht="18">
      <c r="A3220" s="3" t="s">
        <v>2599</v>
      </c>
      <c r="B3220" s="3" t="s">
        <v>34858</v>
      </c>
      <c r="C3220" s="3" t="s">
        <v>27489</v>
      </c>
      <c r="D3220" s="3"/>
      <c r="E3220" s="3" t="s">
        <v>35336</v>
      </c>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C3220" s="3"/>
      <c r="AD3220" s="3"/>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row>
    <row r="3221" spans="1:77" ht="18">
      <c r="A3221" s="3" t="s">
        <v>11775</v>
      </c>
      <c r="B3221" s="3" t="s">
        <v>29357</v>
      </c>
      <c r="C3221" s="3" t="s">
        <v>29465</v>
      </c>
      <c r="D3221" s="3" t="s">
        <v>48</v>
      </c>
      <c r="E3221" s="3" t="s">
        <v>29466</v>
      </c>
      <c r="F3221" s="3"/>
      <c r="G3221" s="3"/>
      <c r="H3221" s="3"/>
      <c r="I3221" s="3"/>
      <c r="J3221" s="3"/>
      <c r="K3221" s="3"/>
      <c r="L3221" s="3"/>
      <c r="M3221" s="3"/>
      <c r="N3221" s="3"/>
      <c r="O3221" s="3"/>
      <c r="P3221" s="3"/>
      <c r="Q3221" s="3"/>
      <c r="R3221" s="3"/>
      <c r="S3221" s="3"/>
      <c r="T3221" s="3"/>
      <c r="U3221" s="3"/>
      <c r="V3221" s="3"/>
      <c r="W3221" s="3"/>
      <c r="X3221" s="3"/>
      <c r="Y3221" s="3"/>
      <c r="Z3221" s="3"/>
      <c r="AA3221" s="3"/>
      <c r="AB3221" s="3"/>
      <c r="AC3221" s="3"/>
      <c r="AD3221" s="3"/>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row>
    <row r="3222" spans="1:77" ht="18">
      <c r="A3222" s="3" t="s">
        <v>35335</v>
      </c>
      <c r="B3222" s="3" t="s">
        <v>34858</v>
      </c>
      <c r="C3222" s="3" t="s">
        <v>29465</v>
      </c>
      <c r="D3222" s="3"/>
      <c r="E3222" s="3" t="s">
        <v>35336</v>
      </c>
      <c r="F3222" s="3"/>
      <c r="G3222" s="3"/>
      <c r="H3222" s="3"/>
      <c r="I3222" s="3"/>
      <c r="J3222" s="3"/>
      <c r="K3222" s="3"/>
      <c r="L3222" s="3"/>
      <c r="M3222" s="3"/>
      <c r="N3222" s="3"/>
      <c r="O3222" s="3"/>
      <c r="P3222" s="3"/>
      <c r="Q3222" s="3"/>
      <c r="R3222" s="3"/>
      <c r="S3222" s="3"/>
      <c r="T3222" s="3"/>
      <c r="U3222" s="3"/>
      <c r="V3222" s="3"/>
      <c r="W3222" s="3"/>
      <c r="X3222" s="3"/>
      <c r="Y3222" s="3"/>
      <c r="Z3222" s="3"/>
      <c r="AA3222" s="3"/>
      <c r="AB3222" s="3"/>
      <c r="AC3222" s="3"/>
      <c r="AD3222" s="3"/>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row>
    <row r="3223" spans="1:77" ht="18">
      <c r="A3223" s="3" t="s">
        <v>6416</v>
      </c>
      <c r="B3223" s="3" t="s">
        <v>23435</v>
      </c>
      <c r="C3223" s="3" t="s">
        <v>24598</v>
      </c>
      <c r="D3223" s="3"/>
      <c r="E3223" s="3" t="s">
        <v>24599</v>
      </c>
      <c r="F3223" s="3"/>
      <c r="G3223" s="3"/>
      <c r="H3223" s="3"/>
      <c r="I3223" s="3"/>
      <c r="J3223" s="3"/>
      <c r="K3223" s="3"/>
      <c r="L3223" s="3"/>
      <c r="M3223" s="3"/>
      <c r="N3223" s="3"/>
      <c r="O3223" s="3"/>
      <c r="P3223" s="3"/>
      <c r="Q3223" s="3"/>
      <c r="R3223" s="3"/>
      <c r="S3223" s="3"/>
      <c r="T3223" s="3"/>
      <c r="U3223" s="3"/>
      <c r="V3223" s="3"/>
      <c r="W3223" s="3"/>
      <c r="X3223" s="3"/>
      <c r="Y3223" s="3"/>
      <c r="Z3223" s="3"/>
      <c r="AA3223" s="3"/>
      <c r="AB3223" s="3"/>
      <c r="AC3223" s="3"/>
      <c r="AD3223" s="3"/>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row>
    <row r="3224" spans="1:77" ht="18">
      <c r="A3224" s="3" t="s">
        <v>6442</v>
      </c>
      <c r="B3224" s="3" t="s">
        <v>23435</v>
      </c>
      <c r="C3224" s="3" t="s">
        <v>24608</v>
      </c>
      <c r="D3224" s="3"/>
      <c r="E3224" s="3" t="s">
        <v>24609</v>
      </c>
      <c r="F3224" s="3"/>
      <c r="G3224" s="3"/>
      <c r="H3224" s="3"/>
      <c r="I3224" s="3"/>
      <c r="J3224" s="3"/>
      <c r="K3224" s="3"/>
      <c r="L3224" s="3"/>
      <c r="M3224" s="3"/>
      <c r="N3224" s="3"/>
      <c r="O3224" s="3"/>
      <c r="P3224" s="3"/>
      <c r="Q3224" s="3"/>
      <c r="R3224" s="3"/>
      <c r="S3224" s="3"/>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row>
    <row r="3225" spans="1:77" ht="18">
      <c r="A3225" s="3" t="s">
        <v>8256</v>
      </c>
      <c r="B3225" s="3" t="s">
        <v>25827</v>
      </c>
      <c r="C3225" s="3" t="s">
        <v>26079</v>
      </c>
      <c r="D3225" s="3"/>
      <c r="E3225" s="3" t="s">
        <v>26080</v>
      </c>
      <c r="F3225" s="3" t="s">
        <v>26081</v>
      </c>
      <c r="G3225" s="3"/>
      <c r="H3225" s="3"/>
      <c r="I3225" s="3"/>
      <c r="J3225" s="3"/>
      <c r="K3225" s="3"/>
      <c r="L3225" s="3"/>
      <c r="M3225" s="3"/>
      <c r="N3225" s="3"/>
      <c r="O3225" s="3"/>
      <c r="P3225" s="3"/>
      <c r="Q3225" s="3"/>
      <c r="R3225" s="3"/>
      <c r="S3225" s="3"/>
      <c r="T3225" s="3"/>
      <c r="U3225" s="3"/>
      <c r="V3225" s="3"/>
      <c r="W3225" s="3"/>
      <c r="X3225" s="3"/>
      <c r="Y3225" s="3"/>
      <c r="Z3225" s="3"/>
      <c r="AA3225" s="3"/>
      <c r="AB3225" s="3"/>
      <c r="AC3225" s="3"/>
      <c r="AD3225" s="3"/>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row>
    <row r="3226" spans="1:77" ht="18">
      <c r="A3226" s="3" t="s">
        <v>6412</v>
      </c>
      <c r="B3226" s="3" t="s">
        <v>23435</v>
      </c>
      <c r="C3226" s="3" t="s">
        <v>24596</v>
      </c>
      <c r="D3226" s="3"/>
      <c r="E3226" s="3" t="s">
        <v>24597</v>
      </c>
      <c r="F3226" s="3"/>
      <c r="G3226" s="3"/>
      <c r="H3226" s="3"/>
      <c r="I3226" s="3"/>
      <c r="J3226" s="3"/>
      <c r="K3226" s="3"/>
      <c r="L3226" s="3"/>
      <c r="M3226" s="3"/>
      <c r="N3226" s="3"/>
      <c r="O3226" s="3"/>
      <c r="P3226" s="3"/>
      <c r="Q3226" s="3"/>
      <c r="R3226" s="3"/>
      <c r="S3226" s="3"/>
      <c r="T3226" s="3"/>
      <c r="U3226" s="3"/>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row>
    <row r="3227" spans="1:77" ht="18">
      <c r="A3227" s="3" t="s">
        <v>10887</v>
      </c>
      <c r="B3227" s="3" t="s">
        <v>28647</v>
      </c>
      <c r="C3227" s="3" t="s">
        <v>24596</v>
      </c>
      <c r="D3227" s="3"/>
      <c r="E3227" s="3" t="s">
        <v>29000</v>
      </c>
      <c r="F3227" s="3" t="s">
        <v>29001</v>
      </c>
      <c r="G3227" s="3"/>
      <c r="H3227" s="3"/>
      <c r="I3227" s="3"/>
      <c r="J3227" s="3"/>
      <c r="K3227" s="3"/>
      <c r="L3227" s="3"/>
      <c r="M3227" s="3"/>
      <c r="N3227" s="3"/>
      <c r="O3227" s="3"/>
      <c r="P3227" s="3"/>
      <c r="Q3227" s="3"/>
      <c r="R3227" s="3"/>
      <c r="S3227" s="3"/>
      <c r="T3227" s="3"/>
      <c r="U3227" s="3"/>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row>
    <row r="3228" spans="1:77" ht="18">
      <c r="A3228" s="3" t="s">
        <v>31778</v>
      </c>
      <c r="B3228" s="3" t="s">
        <v>31774</v>
      </c>
      <c r="C3228" s="3" t="s">
        <v>31779</v>
      </c>
      <c r="D3228" s="3"/>
      <c r="E3228" s="3" t="s">
        <v>31780</v>
      </c>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row>
    <row r="3229" spans="1:77" ht="18">
      <c r="A3229" s="3" t="s">
        <v>12279</v>
      </c>
      <c r="B3229" s="3" t="s">
        <v>29357</v>
      </c>
      <c r="C3229" s="3" t="s">
        <v>29853</v>
      </c>
      <c r="D3229" s="3" t="s">
        <v>48</v>
      </c>
      <c r="E3229" s="3" t="s">
        <v>29854</v>
      </c>
      <c r="F3229" s="3" t="s">
        <v>29855</v>
      </c>
      <c r="G3229" s="3"/>
      <c r="H3229" s="3"/>
      <c r="I3229" s="3"/>
      <c r="J3229" s="3"/>
      <c r="K3229" s="3"/>
      <c r="L3229" s="3"/>
      <c r="M3229" s="3"/>
      <c r="N3229" s="3"/>
      <c r="O3229" s="3"/>
      <c r="P3229" s="3"/>
      <c r="Q3229" s="3"/>
      <c r="R3229" s="3"/>
      <c r="S3229" s="3"/>
      <c r="T3229" s="3"/>
      <c r="U3229" s="3"/>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row>
    <row r="3230" spans="1:77" ht="18">
      <c r="A3230" s="3" t="s">
        <v>5131</v>
      </c>
      <c r="B3230" s="3" t="s">
        <v>23435</v>
      </c>
      <c r="C3230" s="3" t="s">
        <v>23581</v>
      </c>
      <c r="D3230" s="3"/>
      <c r="E3230" s="3" t="s">
        <v>22403</v>
      </c>
      <c r="F3230" s="3" t="s">
        <v>22404</v>
      </c>
      <c r="G3230" s="3"/>
      <c r="H3230" s="3"/>
      <c r="I3230" s="3"/>
      <c r="J3230" s="3"/>
      <c r="K3230" s="3"/>
      <c r="L3230" s="3"/>
      <c r="M3230" s="3"/>
      <c r="N3230" s="3"/>
      <c r="O3230" s="3"/>
      <c r="P3230" s="3"/>
      <c r="Q3230" s="3"/>
      <c r="R3230" s="3"/>
      <c r="S3230" s="3"/>
      <c r="T3230" s="3"/>
      <c r="U3230" s="3"/>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row>
    <row r="3231" spans="1:77" ht="18">
      <c r="A3231" s="3" t="s">
        <v>16430</v>
      </c>
      <c r="B3231" s="3" t="s">
        <v>32339</v>
      </c>
      <c r="C3231" s="3" t="s">
        <v>32434</v>
      </c>
      <c r="D3231" s="3" t="s">
        <v>219</v>
      </c>
      <c r="E3231" s="3" t="s">
        <v>32435</v>
      </c>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row>
    <row r="3232" spans="1:77" ht="18">
      <c r="A3232" s="3" t="s">
        <v>6411</v>
      </c>
      <c r="B3232" s="3" t="s">
        <v>23435</v>
      </c>
      <c r="C3232" s="3" t="s">
        <v>24590</v>
      </c>
      <c r="D3232" s="3"/>
      <c r="E3232" s="3" t="s">
        <v>24591</v>
      </c>
      <c r="F3232" s="3"/>
      <c r="G3232" s="3"/>
      <c r="H3232" s="3"/>
      <c r="I3232" s="3"/>
      <c r="J3232" s="3"/>
      <c r="K3232" s="3"/>
      <c r="L3232" s="3"/>
      <c r="M3232" s="3"/>
      <c r="N3232" s="3"/>
      <c r="O3232" s="3"/>
      <c r="P3232" s="3"/>
      <c r="Q3232" s="3"/>
      <c r="R3232" s="3"/>
      <c r="S3232" s="3"/>
      <c r="T3232" s="3"/>
      <c r="U3232" s="3"/>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row>
    <row r="3233" spans="1:77" ht="18">
      <c r="A3233" s="3" t="s">
        <v>18838</v>
      </c>
      <c r="B3233" s="3" t="s">
        <v>35848</v>
      </c>
      <c r="C3233" s="3" t="s">
        <v>36009</v>
      </c>
      <c r="D3233" s="3"/>
      <c r="E3233" s="3" t="s">
        <v>36010</v>
      </c>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row>
    <row r="3234" spans="1:77" ht="18">
      <c r="A3234" s="3" t="s">
        <v>17546</v>
      </c>
      <c r="B3234" s="3" t="s">
        <v>33988</v>
      </c>
      <c r="C3234" s="3" t="s">
        <v>34127</v>
      </c>
      <c r="D3234" s="3" t="s">
        <v>34128</v>
      </c>
      <c r="E3234" s="3" t="s">
        <v>34129</v>
      </c>
      <c r="F3234" s="3"/>
      <c r="G3234" s="3"/>
      <c r="H3234" s="3"/>
      <c r="I3234" s="3"/>
      <c r="J3234" s="3"/>
      <c r="K3234" s="3"/>
      <c r="L3234" s="3"/>
      <c r="M3234" s="3"/>
      <c r="N3234" s="3"/>
      <c r="O3234" s="3"/>
      <c r="P3234" s="3"/>
      <c r="Q3234" s="3"/>
      <c r="R3234" s="3"/>
      <c r="S3234" s="3"/>
      <c r="T3234" s="3"/>
      <c r="U3234" s="3"/>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row>
    <row r="3235" spans="1:77" ht="18">
      <c r="A3235" s="3" t="s">
        <v>30249</v>
      </c>
      <c r="B3235" s="3" t="s">
        <v>30145</v>
      </c>
      <c r="C3235" s="3" t="s">
        <v>30250</v>
      </c>
      <c r="D3235" s="3"/>
      <c r="E3235" s="3" t="s">
        <v>30251</v>
      </c>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row>
    <row r="3236" spans="1:77" ht="18">
      <c r="A3236" s="3" t="s">
        <v>17679</v>
      </c>
      <c r="B3236" s="3" t="s">
        <v>33988</v>
      </c>
      <c r="C3236" s="3" t="s">
        <v>34830</v>
      </c>
      <c r="D3236" s="3"/>
      <c r="E3236" s="3" t="s">
        <v>34831</v>
      </c>
      <c r="F3236" s="3"/>
      <c r="G3236" s="3"/>
      <c r="H3236" s="3"/>
      <c r="I3236" s="3"/>
      <c r="J3236" s="3"/>
      <c r="K3236" s="3"/>
      <c r="L3236" s="3"/>
      <c r="M3236" s="3"/>
      <c r="N3236" s="3"/>
      <c r="O3236" s="3"/>
      <c r="P3236" s="3"/>
      <c r="Q3236" s="3"/>
      <c r="R3236" s="3"/>
      <c r="S3236" s="3"/>
      <c r="T3236" s="3"/>
      <c r="U3236" s="3"/>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row>
    <row r="3237" spans="1:77" ht="18">
      <c r="A3237" s="3" t="s">
        <v>15768</v>
      </c>
      <c r="B3237" s="3" t="s">
        <v>31873</v>
      </c>
      <c r="C3237" s="3" t="s">
        <v>31960</v>
      </c>
      <c r="D3237" s="3"/>
      <c r="E3237" s="3" t="s">
        <v>31877</v>
      </c>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row>
    <row r="3238" spans="1:77" ht="18">
      <c r="A3238" s="3" t="s">
        <v>8211</v>
      </c>
      <c r="B3238" s="3" t="s">
        <v>25827</v>
      </c>
      <c r="C3238" s="3" t="s">
        <v>26033</v>
      </c>
      <c r="D3238" s="3" t="s">
        <v>2</v>
      </c>
      <c r="E3238" s="3" t="s">
        <v>26034</v>
      </c>
      <c r="F3238" s="3" t="s">
        <v>26035</v>
      </c>
      <c r="G3238" s="3"/>
      <c r="H3238" s="3"/>
      <c r="I3238" s="3"/>
      <c r="J3238" s="3"/>
      <c r="K3238" s="3"/>
      <c r="L3238" s="3"/>
      <c r="M3238" s="3"/>
      <c r="N3238" s="3"/>
      <c r="O3238" s="3"/>
      <c r="P3238" s="3"/>
      <c r="Q3238" s="3"/>
      <c r="R3238" s="3"/>
      <c r="S3238" s="3"/>
      <c r="T3238" s="3"/>
      <c r="U3238" s="3"/>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row>
    <row r="3239" spans="1:77" ht="18">
      <c r="A3239" s="3" t="s">
        <v>15638</v>
      </c>
      <c r="B3239" s="3" t="s">
        <v>31873</v>
      </c>
      <c r="C3239" s="3" t="s">
        <v>31874</v>
      </c>
      <c r="D3239" s="3" t="s">
        <v>31875</v>
      </c>
      <c r="E3239" s="3" t="s">
        <v>31876</v>
      </c>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row>
    <row r="3240" spans="1:77" ht="18">
      <c r="A3240" s="3" t="s">
        <v>15783</v>
      </c>
      <c r="B3240" s="3" t="s">
        <v>31873</v>
      </c>
      <c r="C3240" s="3" t="s">
        <v>31971</v>
      </c>
      <c r="D3240" s="3" t="s">
        <v>31875</v>
      </c>
      <c r="E3240" s="3" t="s">
        <v>31972</v>
      </c>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row>
    <row r="3241" spans="1:77" ht="18">
      <c r="A3241" s="3" t="s">
        <v>12858</v>
      </c>
      <c r="B3241" s="3" t="s">
        <v>30308</v>
      </c>
      <c r="C3241" s="3" t="s">
        <v>30309</v>
      </c>
      <c r="D3241" s="3" t="s">
        <v>30231</v>
      </c>
      <c r="E3241" s="3" t="s">
        <v>30232</v>
      </c>
      <c r="F3241" s="3" t="s">
        <v>30310</v>
      </c>
      <c r="G3241" s="3" t="s">
        <v>28122</v>
      </c>
      <c r="H3241" s="3" t="s">
        <v>30234</v>
      </c>
      <c r="I3241" s="3">
        <v>3859555</v>
      </c>
      <c r="J3241" s="3"/>
      <c r="K3241" s="3"/>
      <c r="L3241" s="3"/>
      <c r="M3241" s="3"/>
      <c r="N3241" s="3"/>
      <c r="O3241" s="3"/>
      <c r="P3241" s="3"/>
      <c r="Q3241" s="3"/>
      <c r="R3241" s="3"/>
      <c r="S3241" s="3"/>
      <c r="T3241" s="3"/>
      <c r="U3241" s="3"/>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row>
    <row r="3242" spans="1:77" ht="18">
      <c r="A3242" s="3" t="s">
        <v>30222</v>
      </c>
      <c r="B3242" s="3" t="s">
        <v>30145</v>
      </c>
      <c r="C3242" s="3" t="s">
        <v>30223</v>
      </c>
      <c r="D3242" s="3"/>
      <c r="E3242" s="3" t="s">
        <v>30224</v>
      </c>
      <c r="F3242" s="3"/>
      <c r="G3242" s="3"/>
      <c r="H3242" s="3"/>
      <c r="I3242" s="3"/>
      <c r="J3242" s="3"/>
      <c r="K3242" s="3"/>
      <c r="L3242" s="3"/>
      <c r="M3242" s="3"/>
      <c r="N3242" s="3"/>
      <c r="O3242" s="3"/>
      <c r="P3242" s="3"/>
      <c r="Q3242" s="3"/>
      <c r="R3242" s="3"/>
      <c r="S3242" s="3"/>
      <c r="T3242" s="3"/>
      <c r="U3242" s="3"/>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row>
    <row r="3243" spans="1:77" ht="18">
      <c r="A3243" s="3" t="s">
        <v>32780</v>
      </c>
      <c r="B3243" s="3" t="s">
        <v>32658</v>
      </c>
      <c r="C3243" s="3" t="s">
        <v>30223</v>
      </c>
      <c r="D3243" s="3"/>
      <c r="E3243" s="3" t="s">
        <v>10817</v>
      </c>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row>
    <row r="3244" spans="1:77" ht="18">
      <c r="A3244" s="3" t="s">
        <v>3968</v>
      </c>
      <c r="B3244" s="3" t="s">
        <v>22513</v>
      </c>
      <c r="C3244" s="3" t="s">
        <v>22530</v>
      </c>
      <c r="D3244" s="3" t="s">
        <v>270</v>
      </c>
      <c r="E3244" s="3" t="s">
        <v>22531</v>
      </c>
      <c r="F3244" s="3" t="s">
        <v>22532</v>
      </c>
      <c r="G3244" s="3" t="s">
        <v>22040</v>
      </c>
      <c r="H3244" s="3" t="s">
        <v>22041</v>
      </c>
      <c r="I3244" s="3" t="s">
        <v>22042</v>
      </c>
      <c r="J3244" s="3" t="s">
        <v>22043</v>
      </c>
      <c r="K3244" s="3"/>
      <c r="L3244" s="3"/>
      <c r="M3244" s="3"/>
      <c r="N3244" s="3"/>
      <c r="O3244" s="3"/>
      <c r="P3244" s="3"/>
      <c r="Q3244" s="3"/>
      <c r="R3244" s="3"/>
      <c r="S3244" s="3"/>
      <c r="T3244" s="3"/>
      <c r="U3244" s="3"/>
      <c r="V3244" s="3"/>
      <c r="W3244" s="3"/>
      <c r="X3244" s="3"/>
      <c r="Y3244" s="3"/>
      <c r="Z3244" s="3"/>
      <c r="AA3244" s="3"/>
      <c r="AB3244" s="3"/>
      <c r="AC3244" s="3"/>
      <c r="AD3244" s="3"/>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row>
    <row r="3245" spans="1:77" ht="18">
      <c r="A3245" s="3" t="s">
        <v>39670</v>
      </c>
      <c r="B3245" s="3" t="s">
        <v>39563</v>
      </c>
      <c r="C3245" s="3" t="s">
        <v>22530</v>
      </c>
      <c r="D3245" s="3"/>
      <c r="E3245" s="3" t="s">
        <v>39671</v>
      </c>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C3245" s="3"/>
      <c r="AD3245" s="3"/>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row>
    <row r="3246" spans="1:77" ht="18">
      <c r="A3246" s="3" t="s">
        <v>3719</v>
      </c>
      <c r="B3246" s="3" t="s">
        <v>21893</v>
      </c>
      <c r="C3246" s="3" t="s">
        <v>22232</v>
      </c>
      <c r="D3246" s="3"/>
      <c r="E3246" s="3" t="s">
        <v>22233</v>
      </c>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C3246" s="3"/>
      <c r="AD3246" s="3"/>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row>
    <row r="3247" spans="1:77" ht="18">
      <c r="A3247" s="3" t="s">
        <v>8228</v>
      </c>
      <c r="B3247" s="3" t="s">
        <v>25827</v>
      </c>
      <c r="C3247" s="3" t="s">
        <v>22232</v>
      </c>
      <c r="D3247" s="3" t="s">
        <v>26057</v>
      </c>
      <c r="E3247" s="3" t="s">
        <v>26058</v>
      </c>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C3247" s="3"/>
      <c r="AD3247" s="3"/>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row>
    <row r="3248" spans="1:77" ht="18">
      <c r="A3248" s="3" t="s">
        <v>28294</v>
      </c>
      <c r="B3248" s="3" t="s">
        <v>28092</v>
      </c>
      <c r="C3248" s="3" t="s">
        <v>28295</v>
      </c>
      <c r="D3248" s="3"/>
      <c r="E3248" s="3" t="s">
        <v>28296</v>
      </c>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C3248" s="3"/>
      <c r="AD3248" s="3"/>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row>
    <row r="3249" spans="1:77" ht="18">
      <c r="A3249" s="3" t="s">
        <v>10214</v>
      </c>
      <c r="B3249" s="3" t="s">
        <v>28113</v>
      </c>
      <c r="C3249" s="3" t="s">
        <v>28295</v>
      </c>
      <c r="D3249" s="3" t="s">
        <v>48</v>
      </c>
      <c r="E3249" s="3" t="s">
        <v>28308</v>
      </c>
      <c r="F3249" s="3" t="s">
        <v>28309</v>
      </c>
      <c r="G3249" s="3"/>
      <c r="H3249" s="3"/>
      <c r="I3249" s="3"/>
      <c r="J3249" s="3"/>
      <c r="K3249" s="3"/>
      <c r="L3249" s="3"/>
      <c r="M3249" s="3"/>
      <c r="N3249" s="3"/>
      <c r="O3249" s="3"/>
      <c r="P3249" s="3"/>
      <c r="Q3249" s="3"/>
      <c r="R3249" s="3"/>
      <c r="S3249" s="3"/>
      <c r="T3249" s="3"/>
      <c r="U3249" s="3"/>
      <c r="V3249" s="3"/>
      <c r="W3249" s="3"/>
      <c r="X3249" s="3"/>
      <c r="Y3249" s="3"/>
      <c r="Z3249" s="3"/>
      <c r="AA3249" s="3"/>
      <c r="AB3249" s="3"/>
      <c r="AC3249" s="3"/>
      <c r="AD3249" s="3"/>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row>
    <row r="3250" spans="1:77" ht="18">
      <c r="A3250" s="3" t="s">
        <v>12930</v>
      </c>
      <c r="B3250" s="3" t="s">
        <v>30145</v>
      </c>
      <c r="C3250" s="3" t="s">
        <v>28295</v>
      </c>
      <c r="D3250" s="3"/>
      <c r="E3250" s="3" t="s">
        <v>30354</v>
      </c>
      <c r="F3250" s="3"/>
      <c r="G3250" s="3"/>
      <c r="H3250" s="3"/>
      <c r="I3250" s="3"/>
      <c r="J3250" s="3"/>
      <c r="K3250" s="3"/>
      <c r="L3250" s="3"/>
      <c r="M3250" s="3"/>
      <c r="N3250" s="3"/>
      <c r="O3250" s="3"/>
      <c r="P3250" s="3"/>
      <c r="Q3250" s="3"/>
      <c r="R3250" s="3"/>
      <c r="S3250" s="3"/>
      <c r="T3250" s="3"/>
      <c r="U3250" s="3"/>
      <c r="V3250" s="3"/>
      <c r="W3250" s="3"/>
      <c r="X3250" s="3"/>
      <c r="Y3250" s="3"/>
      <c r="Z3250" s="3"/>
      <c r="AA3250" s="3"/>
      <c r="AB3250" s="3"/>
      <c r="AC3250" s="3"/>
      <c r="AD3250" s="3"/>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row>
    <row r="3251" spans="1:77" ht="18">
      <c r="A3251" s="3" t="s">
        <v>39246</v>
      </c>
      <c r="B3251" s="3" t="s">
        <v>38999</v>
      </c>
      <c r="C3251" s="3" t="s">
        <v>28295</v>
      </c>
      <c r="D3251" s="3"/>
      <c r="E3251" s="3" t="s">
        <v>39247</v>
      </c>
      <c r="F3251" s="3" t="s">
        <v>39248</v>
      </c>
      <c r="G3251" s="3"/>
      <c r="H3251" s="3"/>
      <c r="I3251" s="3"/>
      <c r="J3251" s="3"/>
      <c r="K3251" s="3"/>
      <c r="L3251" s="3"/>
      <c r="M3251" s="3"/>
      <c r="N3251" s="3"/>
      <c r="O3251" s="3"/>
      <c r="P3251" s="3"/>
      <c r="Q3251" s="3"/>
      <c r="R3251" s="3"/>
      <c r="S3251" s="3"/>
      <c r="T3251" s="3"/>
      <c r="U3251" s="3"/>
      <c r="V3251" s="3"/>
      <c r="W3251" s="3"/>
      <c r="X3251" s="3"/>
      <c r="Y3251" s="3"/>
      <c r="Z3251" s="3"/>
      <c r="AA3251" s="3"/>
      <c r="AB3251" s="3"/>
      <c r="AC3251" s="3"/>
      <c r="AD3251" s="3"/>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row>
    <row r="3252" spans="1:77" ht="18">
      <c r="A3252" s="3" t="s">
        <v>26711</v>
      </c>
      <c r="B3252" s="3" t="s">
        <v>26505</v>
      </c>
      <c r="C3252" s="3" t="s">
        <v>26712</v>
      </c>
      <c r="D3252" s="3"/>
      <c r="E3252" s="3" t="s">
        <v>26713</v>
      </c>
      <c r="F3252" s="3"/>
      <c r="G3252" s="3"/>
      <c r="H3252" s="3"/>
      <c r="I3252" s="3"/>
      <c r="J3252" s="3"/>
      <c r="K3252" s="3"/>
      <c r="L3252" s="3"/>
      <c r="M3252" s="3"/>
      <c r="N3252" s="3"/>
      <c r="O3252" s="3"/>
      <c r="P3252" s="3"/>
      <c r="Q3252" s="3"/>
      <c r="R3252" s="3"/>
      <c r="S3252" s="3"/>
      <c r="T3252" s="3"/>
      <c r="U3252" s="3"/>
      <c r="V3252" s="3"/>
      <c r="W3252" s="3"/>
      <c r="X3252" s="3"/>
      <c r="Y3252" s="3"/>
      <c r="Z3252" s="3"/>
      <c r="AA3252" s="3"/>
      <c r="AB3252" s="3"/>
      <c r="AC3252" s="3"/>
      <c r="AD3252" s="3"/>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row>
    <row r="3253" spans="1:77" ht="18">
      <c r="A3253" s="3" t="s">
        <v>8836</v>
      </c>
      <c r="B3253" s="3" t="s">
        <v>26505</v>
      </c>
      <c r="C3253" s="3" t="s">
        <v>26669</v>
      </c>
      <c r="D3253" s="3"/>
      <c r="E3253" s="3" t="s">
        <v>26670</v>
      </c>
      <c r="F3253" s="3"/>
      <c r="G3253" s="3"/>
      <c r="H3253" s="3"/>
      <c r="I3253" s="3"/>
      <c r="J3253" s="3"/>
      <c r="K3253" s="3"/>
      <c r="L3253" s="3"/>
      <c r="M3253" s="3"/>
      <c r="N3253" s="3"/>
      <c r="O3253" s="3"/>
      <c r="P3253" s="3"/>
      <c r="Q3253" s="3"/>
      <c r="R3253" s="3"/>
      <c r="S3253" s="3"/>
      <c r="T3253" s="3"/>
      <c r="U3253" s="3"/>
      <c r="V3253" s="3"/>
      <c r="W3253" s="3"/>
      <c r="X3253" s="3"/>
      <c r="Y3253" s="3"/>
      <c r="Z3253" s="3"/>
      <c r="AA3253" s="3"/>
      <c r="AB3253" s="3"/>
      <c r="AC3253" s="3"/>
      <c r="AD3253" s="3"/>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row>
    <row r="3254" spans="1:77" ht="18">
      <c r="A3254" s="3" t="s">
        <v>17431</v>
      </c>
      <c r="B3254" s="3" t="s">
        <v>33809</v>
      </c>
      <c r="C3254" s="3" t="s">
        <v>26669</v>
      </c>
      <c r="D3254" s="3" t="s">
        <v>17833</v>
      </c>
      <c r="E3254" s="3" t="s">
        <v>33810</v>
      </c>
      <c r="F3254" s="3"/>
      <c r="G3254" s="3"/>
      <c r="H3254" s="3"/>
      <c r="I3254" s="3"/>
      <c r="J3254" s="3"/>
      <c r="K3254" s="3"/>
      <c r="L3254" s="3"/>
      <c r="M3254" s="3"/>
      <c r="N3254" s="3"/>
      <c r="O3254" s="3"/>
      <c r="P3254" s="3"/>
      <c r="Q3254" s="3"/>
      <c r="R3254" s="3"/>
      <c r="S3254" s="3"/>
      <c r="T3254" s="3"/>
      <c r="U3254" s="3"/>
      <c r="V3254" s="3"/>
      <c r="W3254" s="3"/>
      <c r="X3254" s="3"/>
      <c r="Y3254" s="3"/>
      <c r="Z3254" s="3"/>
      <c r="AA3254" s="3"/>
      <c r="AB3254" s="3"/>
      <c r="AC3254" s="3"/>
      <c r="AD3254" s="3"/>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row>
    <row r="3255" spans="1:77" ht="18">
      <c r="A3255" s="3" t="s">
        <v>8701</v>
      </c>
      <c r="B3255" s="3" t="s">
        <v>26505</v>
      </c>
      <c r="C3255" s="3" t="s">
        <v>26524</v>
      </c>
      <c r="D3255" s="3"/>
      <c r="E3255" s="3" t="s">
        <v>26525</v>
      </c>
      <c r="F3255" s="3" t="s">
        <v>26526</v>
      </c>
      <c r="G3255" s="3"/>
      <c r="H3255" s="3"/>
      <c r="I3255" s="3"/>
      <c r="J3255" s="3"/>
      <c r="K3255" s="3"/>
      <c r="L3255" s="3"/>
      <c r="M3255" s="3"/>
      <c r="N3255" s="3"/>
      <c r="O3255" s="3"/>
      <c r="P3255" s="3"/>
      <c r="Q3255" s="3"/>
      <c r="R3255" s="3"/>
      <c r="S3255" s="3"/>
      <c r="T3255" s="3"/>
      <c r="U3255" s="3"/>
      <c r="V3255" s="3"/>
      <c r="W3255" s="3"/>
      <c r="X3255" s="3"/>
      <c r="Y3255" s="3"/>
      <c r="Z3255" s="3"/>
      <c r="AA3255" s="3"/>
      <c r="AB3255" s="3"/>
      <c r="AC3255" s="3"/>
      <c r="AD3255" s="3"/>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row>
    <row r="3256" spans="1:77" ht="18">
      <c r="A3256" s="3" t="s">
        <v>14688</v>
      </c>
      <c r="B3256" s="3" t="s">
        <v>30903</v>
      </c>
      <c r="C3256" s="3" t="s">
        <v>26524</v>
      </c>
      <c r="D3256" s="3"/>
      <c r="E3256" s="3" t="s">
        <v>31343</v>
      </c>
      <c r="F3256" s="3"/>
      <c r="G3256" s="3"/>
      <c r="H3256" s="3"/>
      <c r="I3256" s="3"/>
      <c r="J3256" s="3"/>
      <c r="K3256" s="3"/>
      <c r="L3256" s="3"/>
      <c r="M3256" s="3"/>
      <c r="N3256" s="3"/>
      <c r="O3256" s="3"/>
      <c r="P3256" s="3"/>
      <c r="Q3256" s="3"/>
      <c r="R3256" s="3"/>
      <c r="S3256" s="3"/>
      <c r="T3256" s="3"/>
      <c r="U3256" s="3"/>
      <c r="V3256" s="3"/>
      <c r="W3256" s="3"/>
      <c r="X3256" s="3"/>
      <c r="Y3256" s="3"/>
      <c r="Z3256" s="3"/>
      <c r="AA3256" s="3"/>
      <c r="AB3256" s="3"/>
      <c r="AC3256" s="3"/>
      <c r="AD3256" s="3"/>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row>
    <row r="3257" spans="1:77" ht="18">
      <c r="A3257" s="3" t="s">
        <v>19011</v>
      </c>
      <c r="B3257" s="3" t="s">
        <v>35848</v>
      </c>
      <c r="C3257" s="3" t="s">
        <v>26524</v>
      </c>
      <c r="D3257" s="3"/>
      <c r="E3257" s="3" t="s">
        <v>36129</v>
      </c>
      <c r="F3257" s="3"/>
      <c r="G3257" s="3"/>
      <c r="H3257" s="3"/>
      <c r="I3257" s="3"/>
      <c r="J3257" s="3"/>
      <c r="K3257" s="3"/>
      <c r="L3257" s="3"/>
      <c r="M3257" s="3"/>
      <c r="N3257" s="3"/>
      <c r="O3257" s="3"/>
      <c r="P3257" s="3"/>
      <c r="Q3257" s="3"/>
      <c r="R3257" s="3"/>
      <c r="S3257" s="3"/>
      <c r="T3257" s="3"/>
      <c r="U3257" s="3"/>
      <c r="V3257" s="3"/>
      <c r="W3257" s="3"/>
      <c r="X3257" s="3"/>
      <c r="Y3257" s="3"/>
      <c r="Z3257" s="3"/>
      <c r="AA3257" s="3"/>
      <c r="AB3257" s="3"/>
      <c r="AC3257" s="3"/>
      <c r="AD3257" s="3"/>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row>
    <row r="3258" spans="1:77" ht="18">
      <c r="A3258" s="3" t="s">
        <v>1544</v>
      </c>
      <c r="B3258" s="3" t="s">
        <v>27429</v>
      </c>
      <c r="C3258" s="3" t="s">
        <v>29658</v>
      </c>
      <c r="D3258" s="3" t="s">
        <v>29659</v>
      </c>
      <c r="E3258" s="3" t="s">
        <v>29660</v>
      </c>
      <c r="F3258" s="3" t="s">
        <v>29661</v>
      </c>
      <c r="G3258" s="3"/>
      <c r="H3258" s="3"/>
      <c r="I3258" s="3"/>
      <c r="J3258" s="3"/>
      <c r="K3258" s="3"/>
      <c r="L3258" s="3"/>
      <c r="M3258" s="3"/>
      <c r="N3258" s="3"/>
      <c r="O3258" s="3"/>
      <c r="P3258" s="3"/>
      <c r="Q3258" s="3"/>
      <c r="R3258" s="3"/>
      <c r="S3258" s="3"/>
      <c r="T3258" s="3"/>
      <c r="U3258" s="3"/>
      <c r="V3258" s="3"/>
      <c r="W3258" s="3"/>
      <c r="X3258" s="3"/>
      <c r="Y3258" s="3"/>
      <c r="Z3258" s="3"/>
      <c r="AA3258" s="3"/>
      <c r="AB3258" s="3"/>
      <c r="AC3258" s="3"/>
      <c r="AD3258" s="3"/>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row>
    <row r="3259" spans="1:77" ht="18">
      <c r="A3259" s="3" t="s">
        <v>12690</v>
      </c>
      <c r="B3259" s="3" t="s">
        <v>30106</v>
      </c>
      <c r="C3259" s="3" t="s">
        <v>29658</v>
      </c>
      <c r="D3259" s="3"/>
      <c r="E3259" s="3" t="s">
        <v>10751</v>
      </c>
      <c r="F3259" s="3"/>
      <c r="G3259" s="3"/>
      <c r="H3259" s="3"/>
      <c r="I3259" s="3"/>
      <c r="J3259" s="3"/>
      <c r="K3259" s="3"/>
      <c r="L3259" s="3"/>
      <c r="M3259" s="3"/>
      <c r="N3259" s="3"/>
      <c r="O3259" s="3"/>
      <c r="P3259" s="3"/>
      <c r="Q3259" s="3"/>
      <c r="R3259" s="3"/>
      <c r="S3259" s="3"/>
      <c r="T3259" s="3"/>
      <c r="U3259" s="3"/>
      <c r="V3259" s="3"/>
      <c r="W3259" s="3"/>
      <c r="X3259" s="3"/>
      <c r="Y3259" s="3"/>
      <c r="Z3259" s="3"/>
      <c r="AA3259" s="3"/>
      <c r="AB3259" s="3"/>
      <c r="AC3259" s="3"/>
      <c r="AD3259" s="3"/>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row>
    <row r="3260" spans="1:77" ht="18">
      <c r="A3260" s="3" t="s">
        <v>30257</v>
      </c>
      <c r="B3260" s="3" t="s">
        <v>30145</v>
      </c>
      <c r="C3260" s="3" t="s">
        <v>29658</v>
      </c>
      <c r="D3260" s="3"/>
      <c r="E3260" s="3" t="s">
        <v>30258</v>
      </c>
      <c r="F3260" s="3"/>
      <c r="G3260" s="3"/>
      <c r="H3260" s="3"/>
      <c r="I3260" s="3"/>
      <c r="J3260" s="3"/>
      <c r="K3260" s="3"/>
      <c r="L3260" s="3"/>
      <c r="M3260" s="3"/>
      <c r="N3260" s="3"/>
      <c r="O3260" s="3"/>
      <c r="P3260" s="3"/>
      <c r="Q3260" s="3"/>
      <c r="R3260" s="3"/>
      <c r="S3260" s="3"/>
      <c r="T3260" s="3"/>
      <c r="U3260" s="3"/>
      <c r="V3260" s="3"/>
      <c r="W3260" s="3"/>
      <c r="X3260" s="3"/>
      <c r="Y3260" s="3"/>
      <c r="Z3260" s="3"/>
      <c r="AA3260" s="3"/>
      <c r="AB3260" s="3"/>
      <c r="AC3260" s="3"/>
      <c r="AD3260" s="3"/>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row>
    <row r="3261" spans="1:77" ht="18">
      <c r="A3261" s="3" t="s">
        <v>19684</v>
      </c>
      <c r="B3261" s="3" t="s">
        <v>36306</v>
      </c>
      <c r="C3261" s="3" t="s">
        <v>36765</v>
      </c>
      <c r="D3261" s="3" t="s">
        <v>2778</v>
      </c>
      <c r="E3261" s="3" t="s">
        <v>36766</v>
      </c>
      <c r="F3261" s="3"/>
      <c r="G3261" s="3"/>
      <c r="H3261" s="3"/>
      <c r="I3261" s="3"/>
      <c r="J3261" s="3"/>
      <c r="K3261" s="3"/>
      <c r="L3261" s="3"/>
      <c r="M3261" s="3"/>
      <c r="N3261" s="3"/>
      <c r="O3261" s="3"/>
      <c r="P3261" s="3"/>
      <c r="Q3261" s="3"/>
      <c r="R3261" s="3"/>
      <c r="S3261" s="3"/>
      <c r="T3261" s="3"/>
      <c r="U3261" s="3"/>
      <c r="V3261" s="3"/>
      <c r="W3261" s="3"/>
      <c r="X3261" s="3"/>
      <c r="Y3261" s="3"/>
      <c r="Z3261" s="3"/>
      <c r="AA3261" s="3"/>
      <c r="AB3261" s="3"/>
      <c r="AC3261" s="3"/>
      <c r="AD3261" s="3"/>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row>
    <row r="3262" spans="1:77" ht="18">
      <c r="A3262" s="3" t="s">
        <v>25334</v>
      </c>
      <c r="B3262" s="3" t="s">
        <v>25216</v>
      </c>
      <c r="C3262" s="3" t="s">
        <v>25335</v>
      </c>
      <c r="D3262" s="3"/>
      <c r="E3262" s="3" t="s">
        <v>6111</v>
      </c>
      <c r="F3262" s="3"/>
      <c r="G3262" s="3"/>
      <c r="H3262" s="3"/>
      <c r="I3262" s="3"/>
      <c r="J3262" s="3"/>
      <c r="K3262" s="3"/>
      <c r="L3262" s="3"/>
      <c r="M3262" s="3"/>
      <c r="N3262" s="3"/>
      <c r="O3262" s="3"/>
      <c r="P3262" s="3"/>
      <c r="Q3262" s="3"/>
      <c r="R3262" s="3"/>
      <c r="S3262" s="3"/>
      <c r="T3262" s="3"/>
      <c r="U3262" s="3"/>
      <c r="V3262" s="3"/>
      <c r="W3262" s="3"/>
      <c r="X3262" s="3"/>
      <c r="Y3262" s="3"/>
      <c r="Z3262" s="3"/>
      <c r="AA3262" s="3"/>
      <c r="AB3262" s="3"/>
      <c r="AC3262" s="3"/>
      <c r="AD3262" s="3"/>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row>
    <row r="3263" spans="1:77" ht="18">
      <c r="A3263" s="3" t="s">
        <v>2904</v>
      </c>
      <c r="B3263" s="3" t="s">
        <v>36454</v>
      </c>
      <c r="C3263" s="3" t="s">
        <v>37001</v>
      </c>
      <c r="D3263" s="3"/>
      <c r="E3263" s="3" t="s">
        <v>37002</v>
      </c>
      <c r="F3263" s="3"/>
      <c r="G3263" s="3"/>
      <c r="H3263" s="3"/>
      <c r="I3263" s="3"/>
      <c r="J3263" s="3"/>
      <c r="K3263" s="3"/>
      <c r="L3263" s="3"/>
      <c r="M3263" s="3"/>
      <c r="N3263" s="3"/>
      <c r="O3263" s="3"/>
      <c r="P3263" s="3"/>
      <c r="Q3263" s="3"/>
      <c r="R3263" s="3"/>
      <c r="S3263" s="3"/>
      <c r="T3263" s="3"/>
      <c r="U3263" s="3"/>
      <c r="V3263" s="3"/>
      <c r="W3263" s="3"/>
      <c r="X3263" s="3"/>
      <c r="Y3263" s="3"/>
      <c r="Z3263" s="3"/>
      <c r="AA3263" s="3"/>
      <c r="AB3263" s="3"/>
      <c r="AC3263" s="3"/>
      <c r="AD3263" s="3"/>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row>
    <row r="3264" spans="1:77" ht="18">
      <c r="A3264" s="3" t="s">
        <v>10100</v>
      </c>
      <c r="B3264" s="3" t="s">
        <v>28075</v>
      </c>
      <c r="C3264" s="3" t="s">
        <v>28210</v>
      </c>
      <c r="D3264" s="3" t="s">
        <v>319</v>
      </c>
      <c r="E3264" s="3" t="s">
        <v>28211</v>
      </c>
      <c r="F3264" s="3"/>
      <c r="G3264" s="3"/>
      <c r="H3264" s="3"/>
      <c r="I3264" s="3"/>
      <c r="J3264" s="3"/>
      <c r="K3264" s="3"/>
      <c r="L3264" s="3"/>
      <c r="M3264" s="3"/>
      <c r="N3264" s="3"/>
      <c r="O3264" s="3"/>
      <c r="P3264" s="3"/>
      <c r="Q3264" s="3"/>
      <c r="R3264" s="3"/>
      <c r="S3264" s="3"/>
      <c r="T3264" s="3"/>
      <c r="U3264" s="3"/>
      <c r="V3264" s="3"/>
      <c r="W3264" s="3"/>
      <c r="X3264" s="3"/>
      <c r="Y3264" s="3"/>
      <c r="Z3264" s="3"/>
      <c r="AA3264" s="3"/>
      <c r="AB3264" s="3"/>
      <c r="AC3264" s="3"/>
      <c r="AD3264" s="3"/>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row>
    <row r="3265" spans="1:77" ht="18">
      <c r="A3265" s="3" t="s">
        <v>16011</v>
      </c>
      <c r="B3265" s="3" t="s">
        <v>31998</v>
      </c>
      <c r="C3265" s="3" t="s">
        <v>28210</v>
      </c>
      <c r="D3265" s="3" t="s">
        <v>32120</v>
      </c>
      <c r="E3265" s="3" t="s">
        <v>22643</v>
      </c>
      <c r="F3265" s="3" t="s">
        <v>32121</v>
      </c>
      <c r="G3265" s="3"/>
      <c r="H3265" s="3"/>
      <c r="I3265" s="3"/>
      <c r="J3265" s="3"/>
      <c r="K3265" s="3"/>
      <c r="L3265" s="3"/>
      <c r="M3265" s="3"/>
      <c r="N3265" s="3"/>
      <c r="O3265" s="3"/>
      <c r="P3265" s="3"/>
      <c r="Q3265" s="3"/>
      <c r="R3265" s="3"/>
      <c r="S3265" s="3"/>
      <c r="T3265" s="3"/>
      <c r="U3265" s="3"/>
      <c r="V3265" s="3"/>
      <c r="W3265" s="3"/>
      <c r="X3265" s="3"/>
      <c r="Y3265" s="3"/>
      <c r="Z3265" s="3"/>
      <c r="AA3265" s="3"/>
      <c r="AB3265" s="3"/>
      <c r="AC3265" s="3"/>
      <c r="AD3265" s="3"/>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row>
    <row r="3266" spans="1:77" ht="18">
      <c r="A3266" s="3" t="s">
        <v>4089</v>
      </c>
      <c r="B3266" s="3" t="s">
        <v>22640</v>
      </c>
      <c r="C3266" s="3" t="s">
        <v>22641</v>
      </c>
      <c r="D3266" s="3" t="s">
        <v>22642</v>
      </c>
      <c r="E3266" s="3" t="s">
        <v>22643</v>
      </c>
      <c r="F3266" s="3" t="s">
        <v>22644</v>
      </c>
      <c r="G3266" s="3"/>
      <c r="H3266" s="3"/>
      <c r="I3266" s="3"/>
      <c r="J3266" s="3"/>
      <c r="K3266" s="3"/>
      <c r="L3266" s="3"/>
      <c r="M3266" s="3"/>
      <c r="N3266" s="3"/>
      <c r="O3266" s="3"/>
      <c r="P3266" s="3"/>
      <c r="Q3266" s="3"/>
      <c r="R3266" s="3"/>
      <c r="S3266" s="3"/>
      <c r="T3266" s="3"/>
      <c r="U3266" s="3"/>
      <c r="V3266" s="3"/>
      <c r="W3266" s="3"/>
      <c r="X3266" s="3"/>
      <c r="Y3266" s="3"/>
      <c r="Z3266" s="3"/>
      <c r="AA3266" s="3"/>
      <c r="AB3266" s="3"/>
      <c r="AC3266" s="3"/>
      <c r="AD3266" s="3"/>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row>
    <row r="3267" spans="1:77" ht="18">
      <c r="A3267" s="3" t="s">
        <v>486</v>
      </c>
      <c r="B3267" s="3" t="s">
        <v>22712</v>
      </c>
      <c r="C3267" s="3" t="s">
        <v>22641</v>
      </c>
      <c r="D3267" s="3"/>
      <c r="E3267" s="3" t="s">
        <v>1220</v>
      </c>
      <c r="F3267" s="3"/>
      <c r="G3267" s="3"/>
      <c r="H3267" s="3"/>
      <c r="I3267" s="3"/>
      <c r="J3267" s="3"/>
      <c r="K3267" s="3"/>
      <c r="L3267" s="3"/>
      <c r="M3267" s="3"/>
      <c r="N3267" s="3"/>
      <c r="O3267" s="3"/>
      <c r="P3267" s="3"/>
      <c r="Q3267" s="3"/>
      <c r="R3267" s="3"/>
      <c r="S3267" s="3"/>
      <c r="T3267" s="3"/>
      <c r="U3267" s="3"/>
      <c r="V3267" s="3"/>
      <c r="W3267" s="3"/>
      <c r="X3267" s="3"/>
      <c r="Y3267" s="3"/>
      <c r="Z3267" s="3"/>
      <c r="AA3267" s="3"/>
      <c r="AB3267" s="3"/>
      <c r="AC3267" s="3"/>
      <c r="AD3267" s="3"/>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row>
    <row r="3268" spans="1:77" ht="18">
      <c r="A3268" s="3" t="s">
        <v>861</v>
      </c>
      <c r="B3268" s="3" t="s">
        <v>23631</v>
      </c>
      <c r="C3268" s="3" t="s">
        <v>22641</v>
      </c>
      <c r="D3268" s="3" t="s">
        <v>8020</v>
      </c>
      <c r="E3268" s="3" t="s">
        <v>25219</v>
      </c>
      <c r="F3268" s="3"/>
      <c r="G3268" s="3"/>
      <c r="H3268" s="3"/>
      <c r="I3268" s="3"/>
      <c r="J3268" s="3"/>
      <c r="K3268" s="3"/>
      <c r="L3268" s="3"/>
      <c r="M3268" s="3"/>
      <c r="N3268" s="3"/>
      <c r="O3268" s="3"/>
      <c r="P3268" s="3"/>
      <c r="Q3268" s="3"/>
      <c r="R3268" s="3"/>
      <c r="S3268" s="3"/>
      <c r="T3268" s="3"/>
      <c r="U3268" s="3"/>
      <c r="V3268" s="3"/>
      <c r="W3268" s="3"/>
      <c r="X3268" s="3"/>
      <c r="Y3268" s="3"/>
      <c r="Z3268" s="3"/>
      <c r="AA3268" s="3"/>
      <c r="AB3268" s="3"/>
      <c r="AC3268" s="3"/>
      <c r="AD3268" s="3"/>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row>
    <row r="3269" spans="1:77" ht="18">
      <c r="A3269" s="3" t="s">
        <v>7890</v>
      </c>
      <c r="B3269" s="3" t="s">
        <v>25715</v>
      </c>
      <c r="C3269" s="3" t="s">
        <v>22641</v>
      </c>
      <c r="D3269" s="3" t="s">
        <v>2</v>
      </c>
      <c r="E3269" s="3" t="s">
        <v>23009</v>
      </c>
      <c r="F3269" s="3" t="s">
        <v>25716</v>
      </c>
      <c r="G3269" s="3"/>
      <c r="H3269" s="3"/>
      <c r="I3269" s="3"/>
      <c r="J3269" s="3"/>
      <c r="K3269" s="3"/>
      <c r="L3269" s="3"/>
      <c r="M3269" s="3"/>
      <c r="N3269" s="3"/>
      <c r="O3269" s="3"/>
      <c r="P3269" s="3"/>
      <c r="Q3269" s="3"/>
      <c r="R3269" s="3"/>
      <c r="S3269" s="3"/>
      <c r="T3269" s="3"/>
      <c r="U3269" s="3"/>
      <c r="V3269" s="3"/>
      <c r="W3269" s="3"/>
      <c r="X3269" s="3"/>
      <c r="Y3269" s="3"/>
      <c r="Z3269" s="3"/>
      <c r="AA3269" s="3"/>
      <c r="AB3269" s="3"/>
      <c r="AC3269" s="3"/>
      <c r="AD3269" s="3"/>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row>
    <row r="3270" spans="1:77" ht="18">
      <c r="A3270" s="3" t="s">
        <v>8407</v>
      </c>
      <c r="B3270" s="3" t="s">
        <v>26177</v>
      </c>
      <c r="C3270" s="3" t="s">
        <v>22641</v>
      </c>
      <c r="D3270" s="3" t="s">
        <v>26221</v>
      </c>
      <c r="E3270" s="3" t="s">
        <v>26222</v>
      </c>
      <c r="F3270" s="3"/>
      <c r="G3270" s="3"/>
      <c r="H3270" s="3"/>
      <c r="I3270" s="3"/>
      <c r="J3270" s="3"/>
      <c r="K3270" s="3"/>
      <c r="L3270" s="3"/>
      <c r="M3270" s="3"/>
      <c r="N3270" s="3"/>
      <c r="O3270" s="3"/>
      <c r="P3270" s="3"/>
      <c r="Q3270" s="3"/>
      <c r="R3270" s="3"/>
      <c r="S3270" s="3"/>
      <c r="T3270" s="3"/>
      <c r="U3270" s="3"/>
      <c r="V3270" s="3"/>
      <c r="W3270" s="3"/>
      <c r="X3270" s="3"/>
      <c r="Y3270" s="3"/>
      <c r="Z3270" s="3"/>
      <c r="AA3270" s="3"/>
      <c r="AB3270" s="3"/>
      <c r="AC3270" s="3"/>
      <c r="AD3270" s="3"/>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row>
    <row r="3271" spans="1:77" ht="18">
      <c r="A3271" s="3" t="s">
        <v>27033</v>
      </c>
      <c r="B3271" s="3" t="s">
        <v>26505</v>
      </c>
      <c r="C3271" s="3" t="s">
        <v>22641</v>
      </c>
      <c r="D3271" s="3"/>
      <c r="E3271" s="3" t="s">
        <v>27034</v>
      </c>
      <c r="F3271" s="3"/>
      <c r="G3271" s="3"/>
      <c r="H3271" s="3"/>
      <c r="I3271" s="3"/>
      <c r="J3271" s="3"/>
      <c r="K3271" s="3"/>
      <c r="L3271" s="3"/>
      <c r="M3271" s="3"/>
      <c r="N3271" s="3"/>
      <c r="O3271" s="3"/>
      <c r="P3271" s="3"/>
      <c r="Q3271" s="3"/>
      <c r="R3271" s="3"/>
      <c r="S3271" s="3"/>
      <c r="T3271" s="3"/>
      <c r="U3271" s="3"/>
      <c r="V3271" s="3"/>
      <c r="W3271" s="3"/>
      <c r="X3271" s="3"/>
      <c r="Y3271" s="3"/>
      <c r="Z3271" s="3"/>
      <c r="AA3271" s="3"/>
      <c r="AB3271" s="3"/>
      <c r="AC3271" s="3"/>
      <c r="AD3271" s="3"/>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row>
    <row r="3272" spans="1:77" ht="18">
      <c r="A3272" s="3" t="s">
        <v>2545</v>
      </c>
      <c r="B3272" s="3" t="s">
        <v>34858</v>
      </c>
      <c r="C3272" s="3" t="s">
        <v>22641</v>
      </c>
      <c r="D3272" s="3"/>
      <c r="E3272" s="3" t="s">
        <v>10580</v>
      </c>
      <c r="F3272" s="3"/>
      <c r="G3272" s="3"/>
      <c r="H3272" s="3"/>
      <c r="I3272" s="3"/>
      <c r="J3272" s="3"/>
      <c r="K3272" s="3"/>
      <c r="L3272" s="3"/>
      <c r="M3272" s="3"/>
      <c r="N3272" s="3"/>
      <c r="O3272" s="3"/>
      <c r="P3272" s="3"/>
      <c r="Q3272" s="3"/>
      <c r="R3272" s="3"/>
      <c r="S3272" s="3"/>
      <c r="T3272" s="3"/>
      <c r="U3272" s="3"/>
      <c r="V3272" s="3"/>
      <c r="W3272" s="3"/>
      <c r="X3272" s="3"/>
      <c r="Y3272" s="3"/>
      <c r="Z3272" s="3"/>
      <c r="AA3272" s="3"/>
      <c r="AB3272" s="3"/>
      <c r="AC3272" s="3"/>
      <c r="AD3272" s="3"/>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row>
    <row r="3273" spans="1:77" ht="18">
      <c r="A3273" s="3" t="s">
        <v>35522</v>
      </c>
      <c r="B3273" s="3" t="s">
        <v>35343</v>
      </c>
      <c r="C3273" s="3" t="s">
        <v>22641</v>
      </c>
      <c r="D3273" s="3" t="s">
        <v>35523</v>
      </c>
      <c r="E3273" s="3" t="s">
        <v>32138</v>
      </c>
      <c r="F3273" s="3"/>
      <c r="G3273" s="3"/>
      <c r="H3273" s="3"/>
      <c r="I3273" s="3"/>
      <c r="J3273" s="3"/>
      <c r="K3273" s="3"/>
      <c r="L3273" s="3"/>
      <c r="M3273" s="3"/>
      <c r="N3273" s="3"/>
      <c r="O3273" s="3"/>
      <c r="P3273" s="3"/>
      <c r="Q3273" s="3"/>
      <c r="R3273" s="3"/>
      <c r="S3273" s="3"/>
      <c r="T3273" s="3"/>
      <c r="U3273" s="3"/>
      <c r="V3273" s="3"/>
      <c r="W3273" s="3"/>
      <c r="X3273" s="3"/>
      <c r="Y3273" s="3"/>
      <c r="Z3273" s="3"/>
      <c r="AA3273" s="3"/>
      <c r="AB3273" s="3"/>
      <c r="AC3273" s="3"/>
      <c r="AD3273" s="3"/>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row>
    <row r="3274" spans="1:77" ht="18">
      <c r="A3274" s="3" t="s">
        <v>36776</v>
      </c>
      <c r="B3274" s="3" t="s">
        <v>36306</v>
      </c>
      <c r="C3274" s="3" t="s">
        <v>22641</v>
      </c>
      <c r="D3274" s="3"/>
      <c r="E3274" s="3" t="s">
        <v>3654</v>
      </c>
      <c r="F3274" s="3"/>
      <c r="G3274" s="3"/>
      <c r="H3274" s="3"/>
      <c r="I3274" s="3"/>
      <c r="J3274" s="3"/>
      <c r="K3274" s="3"/>
      <c r="L3274" s="3"/>
      <c r="M3274" s="3"/>
      <c r="N3274" s="3"/>
      <c r="O3274" s="3"/>
      <c r="P3274" s="3"/>
      <c r="Q3274" s="3"/>
      <c r="R3274" s="3"/>
      <c r="S3274" s="3"/>
      <c r="T3274" s="3"/>
      <c r="U3274" s="3"/>
      <c r="V3274" s="3"/>
      <c r="W3274" s="3"/>
      <c r="X3274" s="3"/>
      <c r="Y3274" s="3"/>
      <c r="Z3274" s="3"/>
      <c r="AA3274" s="3"/>
      <c r="AB3274" s="3"/>
      <c r="AC3274" s="3"/>
      <c r="AD3274" s="3"/>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row>
    <row r="3275" spans="1:77" ht="18">
      <c r="A3275" s="3" t="s">
        <v>2977</v>
      </c>
      <c r="B3275" s="3" t="s">
        <v>36454</v>
      </c>
      <c r="C3275" s="3" t="s">
        <v>22641</v>
      </c>
      <c r="D3275" s="3"/>
      <c r="E3275" s="3" t="s">
        <v>37368</v>
      </c>
      <c r="F3275" s="3"/>
      <c r="G3275" s="3"/>
      <c r="H3275" s="3"/>
      <c r="I3275" s="3"/>
      <c r="J3275" s="3"/>
      <c r="K3275" s="3"/>
      <c r="L3275" s="3"/>
      <c r="M3275" s="3"/>
      <c r="N3275" s="3"/>
      <c r="O3275" s="3"/>
      <c r="P3275" s="3"/>
      <c r="Q3275" s="3"/>
      <c r="R3275" s="3"/>
      <c r="S3275" s="3"/>
      <c r="T3275" s="3"/>
      <c r="U3275" s="3"/>
      <c r="V3275" s="3"/>
      <c r="W3275" s="3"/>
      <c r="X3275" s="3"/>
      <c r="Y3275" s="3"/>
      <c r="Z3275" s="3"/>
      <c r="AA3275" s="3"/>
      <c r="AB3275" s="3"/>
      <c r="AC3275" s="3"/>
      <c r="AD3275" s="3"/>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row>
    <row r="3276" spans="1:77" ht="18">
      <c r="A3276" s="3" t="s">
        <v>20253</v>
      </c>
      <c r="B3276" s="3" t="s">
        <v>37108</v>
      </c>
      <c r="C3276" s="3" t="s">
        <v>22641</v>
      </c>
      <c r="D3276" s="3"/>
      <c r="E3276" s="3" t="s">
        <v>37702</v>
      </c>
      <c r="F3276" s="3"/>
      <c r="G3276" s="3"/>
      <c r="H3276" s="3"/>
      <c r="I3276" s="3"/>
      <c r="J3276" s="3"/>
      <c r="K3276" s="3"/>
      <c r="L3276" s="3"/>
      <c r="M3276" s="3"/>
      <c r="N3276" s="3"/>
      <c r="O3276" s="3"/>
      <c r="P3276" s="3"/>
      <c r="Q3276" s="3"/>
      <c r="R3276" s="3"/>
      <c r="S3276" s="3"/>
      <c r="T3276" s="3"/>
      <c r="U3276" s="3"/>
      <c r="V3276" s="3"/>
      <c r="W3276" s="3"/>
      <c r="X3276" s="3"/>
      <c r="Y3276" s="3"/>
      <c r="Z3276" s="3"/>
      <c r="AA3276" s="3"/>
      <c r="AB3276" s="3"/>
      <c r="AC3276" s="3"/>
      <c r="AD3276" s="3"/>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row>
    <row r="3277" spans="1:77" ht="18">
      <c r="A3277" s="3" t="s">
        <v>39301</v>
      </c>
      <c r="B3277" s="3" t="s">
        <v>38999</v>
      </c>
      <c r="C3277" s="3" t="s">
        <v>22641</v>
      </c>
      <c r="D3277" s="3" t="s">
        <v>39302</v>
      </c>
      <c r="E3277" s="3" t="s">
        <v>39303</v>
      </c>
      <c r="F3277" s="3"/>
      <c r="G3277" s="3"/>
      <c r="H3277" s="3"/>
      <c r="I3277" s="3"/>
      <c r="J3277" s="3"/>
      <c r="K3277" s="3"/>
      <c r="L3277" s="3"/>
      <c r="M3277" s="3"/>
      <c r="N3277" s="3"/>
      <c r="O3277" s="3"/>
      <c r="P3277" s="3"/>
      <c r="Q3277" s="3"/>
      <c r="R3277" s="3"/>
      <c r="S3277" s="3"/>
      <c r="T3277" s="3"/>
      <c r="U3277" s="3"/>
      <c r="V3277" s="3"/>
      <c r="W3277" s="3"/>
      <c r="X3277" s="3"/>
      <c r="Y3277" s="3"/>
      <c r="Z3277" s="3"/>
      <c r="AA3277" s="3"/>
      <c r="AB3277" s="3"/>
      <c r="AC3277" s="3"/>
      <c r="AD3277" s="3"/>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row>
    <row r="3278" spans="1:77" ht="18">
      <c r="A3278" s="3" t="s">
        <v>39664</v>
      </c>
      <c r="B3278" s="3" t="s">
        <v>39563</v>
      </c>
      <c r="C3278" s="3" t="s">
        <v>22641</v>
      </c>
      <c r="D3278" s="3"/>
      <c r="E3278" s="3" t="s">
        <v>161</v>
      </c>
      <c r="F3278" s="3"/>
      <c r="G3278" s="3"/>
      <c r="H3278" s="3"/>
      <c r="I3278" s="3"/>
      <c r="J3278" s="3"/>
      <c r="K3278" s="3"/>
      <c r="L3278" s="3"/>
      <c r="M3278" s="3"/>
      <c r="N3278" s="3"/>
      <c r="O3278" s="3"/>
      <c r="P3278" s="3"/>
      <c r="Q3278" s="3"/>
      <c r="R3278" s="3"/>
      <c r="S3278" s="3"/>
      <c r="T3278" s="3"/>
      <c r="U3278" s="3"/>
      <c r="V3278" s="3"/>
      <c r="W3278" s="3"/>
      <c r="X3278" s="3"/>
      <c r="Y3278" s="3"/>
      <c r="Z3278" s="3"/>
      <c r="AA3278" s="3"/>
      <c r="AB3278" s="3"/>
      <c r="AC3278" s="3"/>
      <c r="AD3278" s="3"/>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row>
    <row r="3279" spans="1:77" ht="18">
      <c r="A3279" s="3" t="s">
        <v>6408</v>
      </c>
      <c r="B3279" s="3" t="s">
        <v>23435</v>
      </c>
      <c r="C3279" s="3" t="s">
        <v>24588</v>
      </c>
      <c r="D3279" s="3"/>
      <c r="E3279" s="3" t="s">
        <v>24589</v>
      </c>
      <c r="F3279" s="3"/>
      <c r="G3279" s="3"/>
      <c r="H3279" s="3"/>
      <c r="I3279" s="3"/>
      <c r="J3279" s="3"/>
      <c r="K3279" s="3"/>
      <c r="L3279" s="3"/>
      <c r="M3279" s="3"/>
      <c r="N3279" s="3"/>
      <c r="O3279" s="3"/>
      <c r="P3279" s="3"/>
      <c r="Q3279" s="3"/>
      <c r="R3279" s="3"/>
      <c r="S3279" s="3"/>
      <c r="T3279" s="3"/>
      <c r="U3279" s="3"/>
      <c r="V3279" s="3"/>
      <c r="W3279" s="3"/>
      <c r="X3279" s="3"/>
      <c r="Y3279" s="3"/>
      <c r="Z3279" s="3"/>
      <c r="AA3279" s="3"/>
      <c r="AB3279" s="3"/>
      <c r="AC3279" s="3"/>
      <c r="AD3279" s="3"/>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row>
    <row r="3280" spans="1:77" ht="18">
      <c r="A3280" s="3" t="s">
        <v>8276</v>
      </c>
      <c r="B3280" s="3" t="s">
        <v>25827</v>
      </c>
      <c r="C3280" s="3" t="s">
        <v>24588</v>
      </c>
      <c r="D3280" s="3" t="s">
        <v>952</v>
      </c>
      <c r="E3280" s="3" t="s">
        <v>26098</v>
      </c>
      <c r="F3280" s="3" t="s">
        <v>26099</v>
      </c>
      <c r="G3280" s="3"/>
      <c r="H3280" s="3"/>
      <c r="I3280" s="3"/>
      <c r="J3280" s="3"/>
      <c r="K3280" s="3"/>
      <c r="L3280" s="3"/>
      <c r="M3280" s="3"/>
      <c r="N3280" s="3"/>
      <c r="O3280" s="3"/>
      <c r="P3280" s="3"/>
      <c r="Q3280" s="3"/>
      <c r="R3280" s="3"/>
      <c r="S3280" s="3"/>
      <c r="T3280" s="3"/>
      <c r="U3280" s="3"/>
      <c r="V3280" s="3"/>
      <c r="W3280" s="3"/>
      <c r="X3280" s="3"/>
      <c r="Y3280" s="3"/>
      <c r="Z3280" s="3"/>
      <c r="AA3280" s="3"/>
      <c r="AB3280" s="3"/>
      <c r="AC3280" s="3"/>
      <c r="AD3280" s="3"/>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row>
    <row r="3281" spans="1:77" ht="18">
      <c r="A3281" s="3" t="s">
        <v>9403</v>
      </c>
      <c r="B3281" s="3" t="s">
        <v>26505</v>
      </c>
      <c r="C3281" s="3" t="s">
        <v>24588</v>
      </c>
      <c r="D3281" s="3"/>
      <c r="E3281" s="3" t="s">
        <v>27153</v>
      </c>
      <c r="F3281" s="3"/>
      <c r="G3281" s="3"/>
      <c r="H3281" s="3"/>
      <c r="I3281" s="3"/>
      <c r="J3281" s="3"/>
      <c r="K3281" s="3"/>
      <c r="L3281" s="3"/>
      <c r="M3281" s="3"/>
      <c r="N3281" s="3"/>
      <c r="O3281" s="3"/>
      <c r="P3281" s="3"/>
      <c r="Q3281" s="3"/>
      <c r="R3281" s="3"/>
      <c r="S3281" s="3"/>
      <c r="T3281" s="3"/>
      <c r="U3281" s="3"/>
      <c r="V3281" s="3"/>
      <c r="W3281" s="3"/>
      <c r="X3281" s="3"/>
      <c r="Y3281" s="3"/>
      <c r="Z3281" s="3"/>
      <c r="AA3281" s="3"/>
      <c r="AB3281" s="3"/>
      <c r="AC3281" s="3"/>
      <c r="AD3281" s="3"/>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row>
    <row r="3282" spans="1:77" ht="18">
      <c r="A3282" s="3" t="s">
        <v>27908</v>
      </c>
      <c r="B3282" s="3" t="s">
        <v>27909</v>
      </c>
      <c r="C3282" s="3" t="s">
        <v>24588</v>
      </c>
      <c r="D3282" s="3" t="s">
        <v>27910</v>
      </c>
      <c r="E3282" s="3" t="s">
        <v>27911</v>
      </c>
      <c r="F3282" s="3"/>
      <c r="G3282" s="3"/>
      <c r="H3282" s="3"/>
      <c r="I3282" s="3"/>
      <c r="J3282" s="3"/>
      <c r="K3282" s="3"/>
      <c r="L3282" s="3"/>
      <c r="M3282" s="3"/>
      <c r="N3282" s="3"/>
      <c r="O3282" s="3"/>
      <c r="P3282" s="3"/>
      <c r="Q3282" s="3"/>
      <c r="R3282" s="3"/>
      <c r="S3282" s="3"/>
      <c r="T3282" s="3"/>
      <c r="U3282" s="3"/>
      <c r="V3282" s="3"/>
      <c r="W3282" s="3"/>
      <c r="X3282" s="3"/>
      <c r="Y3282" s="3"/>
      <c r="Z3282" s="3"/>
      <c r="AA3282" s="3"/>
      <c r="AB3282" s="3"/>
      <c r="AC3282" s="3"/>
      <c r="AD3282" s="3"/>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row>
    <row r="3283" spans="1:77" ht="18">
      <c r="A3283" s="3" t="s">
        <v>12642</v>
      </c>
      <c r="B3283" s="3" t="s">
        <v>29986</v>
      </c>
      <c r="C3283" s="3" t="s">
        <v>24588</v>
      </c>
      <c r="D3283" s="3" t="s">
        <v>952</v>
      </c>
      <c r="E3283" s="3" t="s">
        <v>26098</v>
      </c>
      <c r="F3283" s="3" t="s">
        <v>30090</v>
      </c>
      <c r="G3283" s="3"/>
      <c r="H3283" s="3"/>
      <c r="I3283" s="3"/>
      <c r="J3283" s="3"/>
      <c r="K3283" s="3"/>
      <c r="L3283" s="3"/>
      <c r="M3283" s="3"/>
      <c r="N3283" s="3"/>
      <c r="O3283" s="3"/>
      <c r="P3283" s="3"/>
      <c r="Q3283" s="3"/>
      <c r="R3283" s="3"/>
      <c r="S3283" s="3"/>
      <c r="T3283" s="3"/>
      <c r="U3283" s="3"/>
      <c r="V3283" s="3"/>
      <c r="W3283" s="3"/>
      <c r="X3283" s="3"/>
      <c r="Y3283" s="3"/>
      <c r="Z3283" s="3"/>
      <c r="AA3283" s="3"/>
      <c r="AB3283" s="3"/>
      <c r="AC3283" s="3"/>
      <c r="AD3283" s="3"/>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row>
    <row r="3284" spans="1:77" ht="18">
      <c r="A3284" s="3" t="s">
        <v>15789</v>
      </c>
      <c r="B3284" s="3" t="s">
        <v>31873</v>
      </c>
      <c r="C3284" s="3" t="s">
        <v>24588</v>
      </c>
      <c r="D3284" s="3"/>
      <c r="E3284" s="3" t="s">
        <v>31976</v>
      </c>
      <c r="F3284" s="3"/>
      <c r="G3284" s="3"/>
      <c r="H3284" s="3"/>
      <c r="I3284" s="3"/>
      <c r="J3284" s="3"/>
      <c r="K3284" s="3"/>
      <c r="L3284" s="3"/>
      <c r="M3284" s="3"/>
      <c r="N3284" s="3"/>
      <c r="O3284" s="3"/>
      <c r="P3284" s="3"/>
      <c r="Q3284" s="3"/>
      <c r="R3284" s="3"/>
      <c r="S3284" s="3"/>
      <c r="T3284" s="3"/>
      <c r="U3284" s="3"/>
      <c r="V3284" s="3"/>
      <c r="W3284" s="3"/>
      <c r="X3284" s="3"/>
      <c r="Y3284" s="3"/>
      <c r="Z3284" s="3"/>
      <c r="AA3284" s="3"/>
      <c r="AB3284" s="3"/>
      <c r="AC3284" s="3"/>
      <c r="AD3284" s="3"/>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row>
    <row r="3285" spans="1:77" ht="18">
      <c r="A3285" s="3" t="s">
        <v>15999</v>
      </c>
      <c r="B3285" s="3" t="s">
        <v>31998</v>
      </c>
      <c r="C3285" s="3" t="s">
        <v>24588</v>
      </c>
      <c r="D3285" s="3"/>
      <c r="E3285" s="3" t="s">
        <v>32113</v>
      </c>
      <c r="F3285" s="3"/>
      <c r="G3285" s="3"/>
      <c r="H3285" s="3"/>
      <c r="I3285" s="3"/>
      <c r="J3285" s="3"/>
      <c r="K3285" s="3"/>
      <c r="L3285" s="3"/>
      <c r="M3285" s="3"/>
      <c r="N3285" s="3"/>
      <c r="O3285" s="3"/>
      <c r="P3285" s="3"/>
      <c r="Q3285" s="3"/>
      <c r="R3285" s="3"/>
      <c r="S3285" s="3"/>
      <c r="T3285" s="3"/>
      <c r="U3285" s="3"/>
      <c r="V3285" s="3"/>
      <c r="W3285" s="3"/>
      <c r="X3285" s="3"/>
      <c r="Y3285" s="3"/>
      <c r="Z3285" s="3"/>
      <c r="AA3285" s="3"/>
      <c r="AB3285" s="3"/>
      <c r="AC3285" s="3"/>
      <c r="AD3285" s="3"/>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row>
    <row r="3286" spans="1:77" ht="18">
      <c r="A3286" s="3" t="s">
        <v>37098</v>
      </c>
      <c r="B3286" s="3" t="s">
        <v>36454</v>
      </c>
      <c r="C3286" s="3" t="s">
        <v>24588</v>
      </c>
      <c r="D3286" s="3" t="s">
        <v>319</v>
      </c>
      <c r="E3286" s="3" t="s">
        <v>37099</v>
      </c>
      <c r="F3286" s="3"/>
      <c r="G3286" s="3"/>
      <c r="H3286" s="3"/>
      <c r="I3286" s="3"/>
      <c r="J3286" s="3"/>
      <c r="K3286" s="3"/>
      <c r="L3286" s="3"/>
      <c r="M3286" s="3"/>
      <c r="N3286" s="3"/>
      <c r="O3286" s="3"/>
      <c r="P3286" s="3"/>
      <c r="Q3286" s="3"/>
      <c r="R3286" s="3"/>
      <c r="S3286" s="3"/>
      <c r="T3286" s="3"/>
      <c r="U3286" s="3"/>
      <c r="V3286" s="3"/>
      <c r="W3286" s="3"/>
      <c r="X3286" s="3"/>
      <c r="Y3286" s="3"/>
      <c r="Z3286" s="3"/>
      <c r="AA3286" s="3"/>
      <c r="AB3286" s="3"/>
      <c r="AC3286" s="3"/>
      <c r="AD3286" s="3"/>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row>
    <row r="3287" spans="1:77" ht="18">
      <c r="A3287" s="3" t="s">
        <v>10237</v>
      </c>
      <c r="B3287" s="3" t="s">
        <v>28113</v>
      </c>
      <c r="C3287" s="3" t="s">
        <v>28321</v>
      </c>
      <c r="D3287" s="3" t="s">
        <v>48</v>
      </c>
      <c r="E3287" s="3" t="s">
        <v>28322</v>
      </c>
      <c r="F3287" s="3" t="s">
        <v>28323</v>
      </c>
      <c r="G3287" s="3"/>
      <c r="H3287" s="3"/>
      <c r="I3287" s="3"/>
      <c r="J3287" s="3"/>
      <c r="K3287" s="3"/>
      <c r="L3287" s="3"/>
      <c r="M3287" s="3"/>
      <c r="N3287" s="3"/>
      <c r="O3287" s="3"/>
      <c r="P3287" s="3"/>
      <c r="Q3287" s="3"/>
      <c r="R3287" s="3"/>
      <c r="S3287" s="3"/>
      <c r="T3287" s="3"/>
      <c r="U3287" s="3"/>
      <c r="V3287" s="3"/>
      <c r="W3287" s="3"/>
      <c r="X3287" s="3"/>
      <c r="Y3287" s="3"/>
      <c r="Z3287" s="3"/>
      <c r="AA3287" s="3"/>
      <c r="AB3287" s="3"/>
      <c r="AC3287" s="3"/>
      <c r="AD3287" s="3"/>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row>
    <row r="3288" spans="1:77" ht="18">
      <c r="A3288" s="3" t="s">
        <v>3652</v>
      </c>
      <c r="B3288" s="3" t="s">
        <v>21893</v>
      </c>
      <c r="C3288" s="3" t="s">
        <v>22165</v>
      </c>
      <c r="D3288" s="3"/>
      <c r="E3288" s="3" t="s">
        <v>22166</v>
      </c>
      <c r="F3288" s="3"/>
      <c r="G3288" s="3"/>
      <c r="H3288" s="3"/>
      <c r="I3288" s="3"/>
      <c r="J3288" s="3"/>
      <c r="K3288" s="3"/>
      <c r="L3288" s="3"/>
      <c r="M3288" s="3"/>
      <c r="N3288" s="3"/>
      <c r="O3288" s="3"/>
      <c r="P3288" s="3"/>
      <c r="Q3288" s="3"/>
      <c r="R3288" s="3"/>
      <c r="S3288" s="3"/>
      <c r="T3288" s="3"/>
      <c r="U3288" s="3"/>
      <c r="V3288" s="3"/>
      <c r="W3288" s="3"/>
      <c r="X3288" s="3"/>
      <c r="Y3288" s="3"/>
      <c r="Z3288" s="3"/>
      <c r="AA3288" s="3"/>
      <c r="AB3288" s="3"/>
      <c r="AC3288" s="3"/>
      <c r="AD3288" s="3"/>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row>
    <row r="3289" spans="1:77" ht="18">
      <c r="A3289" s="3" t="s">
        <v>24585</v>
      </c>
      <c r="B3289" s="3" t="s">
        <v>23435</v>
      </c>
      <c r="C3289" s="3" t="s">
        <v>24586</v>
      </c>
      <c r="D3289" s="3"/>
      <c r="E3289" s="3" t="s">
        <v>24587</v>
      </c>
      <c r="F3289" s="3"/>
      <c r="G3289" s="3"/>
      <c r="H3289" s="3"/>
      <c r="I3289" s="3"/>
      <c r="J3289" s="3"/>
      <c r="K3289" s="3"/>
      <c r="L3289" s="3"/>
      <c r="M3289" s="3"/>
      <c r="N3289" s="3"/>
      <c r="O3289" s="3"/>
      <c r="P3289" s="3"/>
      <c r="Q3289" s="3"/>
      <c r="R3289" s="3"/>
      <c r="S3289" s="3"/>
      <c r="T3289" s="3"/>
      <c r="U3289" s="3"/>
      <c r="V3289" s="3"/>
      <c r="W3289" s="3"/>
      <c r="X3289" s="3"/>
      <c r="Y3289" s="3"/>
      <c r="Z3289" s="3"/>
      <c r="AA3289" s="3"/>
      <c r="AB3289" s="3"/>
      <c r="AC3289" s="3"/>
      <c r="AD3289" s="3"/>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row>
    <row r="3290" spans="1:77" ht="18">
      <c r="A3290" s="3" t="s">
        <v>3538</v>
      </c>
      <c r="B3290" s="3" t="s">
        <v>22049</v>
      </c>
      <c r="C3290" s="3" t="s">
        <v>22050</v>
      </c>
      <c r="D3290" s="3" t="s">
        <v>2</v>
      </c>
      <c r="E3290" s="3" t="s">
        <v>22051</v>
      </c>
      <c r="F3290" s="3"/>
      <c r="G3290" s="3"/>
      <c r="H3290" s="3"/>
      <c r="I3290" s="3"/>
      <c r="J3290" s="3"/>
      <c r="K3290" s="3"/>
      <c r="L3290" s="3"/>
      <c r="M3290" s="3"/>
      <c r="N3290" s="3"/>
      <c r="O3290" s="3"/>
      <c r="P3290" s="3"/>
      <c r="Q3290" s="3"/>
      <c r="R3290" s="3"/>
      <c r="S3290" s="3"/>
      <c r="T3290" s="3"/>
      <c r="U3290" s="3"/>
      <c r="V3290" s="3"/>
      <c r="W3290" s="3"/>
      <c r="X3290" s="3"/>
      <c r="Y3290" s="3"/>
      <c r="Z3290" s="3"/>
      <c r="AA3290" s="3"/>
      <c r="AB3290" s="3"/>
      <c r="AC3290" s="3"/>
      <c r="AD3290" s="3"/>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row>
    <row r="3291" spans="1:77" ht="18">
      <c r="A3291" s="3" t="s">
        <v>739</v>
      </c>
      <c r="B3291" s="3" t="s">
        <v>24458</v>
      </c>
      <c r="C3291" s="3" t="s">
        <v>22050</v>
      </c>
      <c r="D3291" s="3" t="s">
        <v>2</v>
      </c>
      <c r="E3291" s="3" t="s">
        <v>24459</v>
      </c>
      <c r="F3291" s="3"/>
      <c r="G3291" s="3"/>
      <c r="H3291" s="3"/>
      <c r="I3291" s="3"/>
      <c r="J3291" s="3"/>
      <c r="K3291" s="3"/>
      <c r="L3291" s="3"/>
      <c r="M3291" s="3"/>
      <c r="N3291" s="3"/>
      <c r="O3291" s="3"/>
      <c r="P3291" s="3"/>
      <c r="Q3291" s="3"/>
      <c r="R3291" s="3"/>
      <c r="S3291" s="3"/>
      <c r="T3291" s="3"/>
      <c r="U3291" s="3"/>
      <c r="V3291" s="3"/>
      <c r="W3291" s="3"/>
      <c r="X3291" s="3"/>
      <c r="Y3291" s="3"/>
      <c r="Z3291" s="3"/>
      <c r="AA3291" s="3"/>
      <c r="AB3291" s="3"/>
      <c r="AC3291" s="3"/>
      <c r="AD3291" s="3"/>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row>
    <row r="3292" spans="1:77" ht="18">
      <c r="A3292" s="3" t="s">
        <v>9097</v>
      </c>
      <c r="B3292" s="3" t="s">
        <v>26505</v>
      </c>
      <c r="C3292" s="3" t="s">
        <v>26869</v>
      </c>
      <c r="D3292" s="3" t="s">
        <v>26870</v>
      </c>
      <c r="E3292" s="3" t="s">
        <v>26871</v>
      </c>
      <c r="F3292" s="3"/>
      <c r="G3292" s="3"/>
      <c r="H3292" s="3"/>
      <c r="I3292" s="3"/>
      <c r="J3292" s="3"/>
      <c r="K3292" s="3"/>
      <c r="L3292" s="3"/>
      <c r="M3292" s="3"/>
      <c r="N3292" s="3"/>
      <c r="O3292" s="3"/>
      <c r="P3292" s="3"/>
      <c r="Q3292" s="3"/>
      <c r="R3292" s="3"/>
      <c r="S3292" s="3"/>
      <c r="T3292" s="3"/>
      <c r="U3292" s="3"/>
      <c r="V3292" s="3"/>
      <c r="W3292" s="3"/>
      <c r="X3292" s="3"/>
      <c r="Y3292" s="3"/>
      <c r="Z3292" s="3"/>
      <c r="AA3292" s="3"/>
      <c r="AB3292" s="3"/>
      <c r="AC3292" s="3"/>
      <c r="AD3292" s="3"/>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row>
    <row r="3293" spans="1:77" ht="18">
      <c r="A3293" s="3" t="s">
        <v>30298</v>
      </c>
      <c r="B3293" s="3" t="s">
        <v>30145</v>
      </c>
      <c r="C3293" s="3" t="s">
        <v>26869</v>
      </c>
      <c r="D3293" s="3" t="s">
        <v>26870</v>
      </c>
      <c r="E3293" s="3" t="s">
        <v>30299</v>
      </c>
      <c r="F3293" s="3"/>
      <c r="G3293" s="3"/>
      <c r="H3293" s="3"/>
      <c r="I3293" s="3"/>
      <c r="J3293" s="3"/>
      <c r="K3293" s="3"/>
      <c r="L3293" s="3"/>
      <c r="M3293" s="3"/>
      <c r="N3293" s="3"/>
      <c r="O3293" s="3"/>
      <c r="P3293" s="3"/>
      <c r="Q3293" s="3"/>
      <c r="R3293" s="3"/>
      <c r="S3293" s="3"/>
      <c r="T3293" s="3"/>
      <c r="U3293" s="3"/>
      <c r="V3293" s="3"/>
      <c r="W3293" s="3"/>
      <c r="X3293" s="3"/>
      <c r="Y3293" s="3"/>
      <c r="Z3293" s="3"/>
      <c r="AA3293" s="3"/>
      <c r="AB3293" s="3"/>
      <c r="AC3293" s="3"/>
      <c r="AD3293" s="3"/>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row>
    <row r="3294" spans="1:77" ht="18">
      <c r="A3294" s="3" t="s">
        <v>15979</v>
      </c>
      <c r="B3294" s="3" t="s">
        <v>31998</v>
      </c>
      <c r="C3294" s="3" t="s">
        <v>26869</v>
      </c>
      <c r="D3294" s="3" t="s">
        <v>26870</v>
      </c>
      <c r="E3294" s="3" t="s">
        <v>32103</v>
      </c>
      <c r="F3294" s="3"/>
      <c r="G3294" s="3"/>
      <c r="H3294" s="3"/>
      <c r="I3294" s="3"/>
      <c r="J3294" s="3"/>
      <c r="K3294" s="3"/>
      <c r="L3294" s="3"/>
      <c r="M3294" s="3"/>
      <c r="N3294" s="3"/>
      <c r="O3294" s="3"/>
      <c r="P3294" s="3"/>
      <c r="Q3294" s="3"/>
      <c r="R3294" s="3"/>
      <c r="S3294" s="3"/>
      <c r="T3294" s="3"/>
      <c r="U3294" s="3"/>
      <c r="V3294" s="3"/>
      <c r="W3294" s="3"/>
      <c r="X3294" s="3"/>
      <c r="Y3294" s="3"/>
      <c r="Z3294" s="3"/>
      <c r="AA3294" s="3"/>
      <c r="AB3294" s="3"/>
      <c r="AC3294" s="3"/>
      <c r="AD3294" s="3"/>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row>
    <row r="3295" spans="1:77" ht="18">
      <c r="A3295" s="3" t="s">
        <v>6406</v>
      </c>
      <c r="B3295" s="3" t="s">
        <v>23435</v>
      </c>
      <c r="C3295" s="3" t="s">
        <v>24583</v>
      </c>
      <c r="D3295" s="3"/>
      <c r="E3295" s="3" t="s">
        <v>24584</v>
      </c>
      <c r="F3295" s="3"/>
      <c r="G3295" s="3"/>
      <c r="H3295" s="3"/>
      <c r="I3295" s="3"/>
      <c r="J3295" s="3"/>
      <c r="K3295" s="3"/>
      <c r="L3295" s="3"/>
      <c r="M3295" s="3"/>
      <c r="N3295" s="3"/>
      <c r="O3295" s="3"/>
      <c r="P3295" s="3"/>
      <c r="Q3295" s="3"/>
      <c r="R3295" s="3"/>
      <c r="S3295" s="3"/>
      <c r="T3295" s="3"/>
      <c r="U3295" s="3"/>
      <c r="V3295" s="3"/>
      <c r="W3295" s="3"/>
      <c r="X3295" s="3"/>
      <c r="Y3295" s="3"/>
      <c r="Z3295" s="3"/>
      <c r="AA3295" s="3"/>
      <c r="AB3295" s="3"/>
      <c r="AC3295" s="3"/>
      <c r="AD3295" s="3"/>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row>
    <row r="3296" spans="1:77" ht="18">
      <c r="A3296" s="3" t="s">
        <v>33884</v>
      </c>
      <c r="B3296" s="3" t="s">
        <v>33814</v>
      </c>
      <c r="C3296" s="3" t="s">
        <v>33885</v>
      </c>
      <c r="D3296" s="3" t="s">
        <v>33886</v>
      </c>
      <c r="E3296" s="3" t="s">
        <v>33887</v>
      </c>
      <c r="F3296" s="3"/>
      <c r="G3296" s="3"/>
      <c r="H3296" s="3"/>
      <c r="I3296" s="3"/>
      <c r="J3296" s="3"/>
      <c r="K3296" s="3"/>
      <c r="L3296" s="3"/>
      <c r="M3296" s="3"/>
      <c r="N3296" s="3"/>
      <c r="O3296" s="3"/>
      <c r="P3296" s="3"/>
      <c r="Q3296" s="3"/>
      <c r="R3296" s="3"/>
      <c r="S3296" s="3"/>
      <c r="T3296" s="3"/>
      <c r="U3296" s="3"/>
      <c r="V3296" s="3"/>
      <c r="W3296" s="3"/>
      <c r="X3296" s="3"/>
      <c r="Y3296" s="3"/>
      <c r="Z3296" s="3"/>
      <c r="AA3296" s="3"/>
      <c r="AB3296" s="3"/>
      <c r="AC3296" s="3"/>
      <c r="AD3296" s="3"/>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row>
    <row r="3297" spans="1:77" ht="18">
      <c r="A3297" s="3" t="s">
        <v>24575</v>
      </c>
      <c r="B3297" s="3" t="s">
        <v>23435</v>
      </c>
      <c r="C3297" s="3" t="s">
        <v>24576</v>
      </c>
      <c r="D3297" s="3"/>
      <c r="E3297" s="3" t="s">
        <v>24577</v>
      </c>
      <c r="F3297" s="3"/>
      <c r="G3297" s="3"/>
      <c r="H3297" s="3"/>
      <c r="I3297" s="3"/>
      <c r="J3297" s="3"/>
      <c r="K3297" s="3"/>
      <c r="L3297" s="3"/>
      <c r="M3297" s="3"/>
      <c r="N3297" s="3"/>
      <c r="O3297" s="3"/>
      <c r="P3297" s="3"/>
      <c r="Q3297" s="3"/>
      <c r="R3297" s="3"/>
      <c r="S3297" s="3"/>
      <c r="T3297" s="3"/>
      <c r="U3297" s="3"/>
      <c r="V3297" s="3"/>
      <c r="W3297" s="3"/>
      <c r="X3297" s="3"/>
      <c r="Y3297" s="3"/>
      <c r="Z3297" s="3"/>
      <c r="AA3297" s="3"/>
      <c r="AB3297" s="3"/>
      <c r="AC3297" s="3"/>
      <c r="AD3297" s="3"/>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row>
    <row r="3298" spans="1:77" ht="18">
      <c r="A3298" s="3" t="s">
        <v>6405</v>
      </c>
      <c r="B3298" s="3" t="s">
        <v>23435</v>
      </c>
      <c r="C3298" s="3" t="s">
        <v>24573</v>
      </c>
      <c r="D3298" s="3"/>
      <c r="E3298" s="3" t="s">
        <v>24574</v>
      </c>
      <c r="F3298" s="3"/>
      <c r="G3298" s="3"/>
      <c r="H3298" s="3"/>
      <c r="I3298" s="3"/>
      <c r="J3298" s="3"/>
      <c r="K3298" s="3"/>
      <c r="L3298" s="3"/>
      <c r="M3298" s="3"/>
      <c r="N3298" s="3"/>
      <c r="O3298" s="3"/>
      <c r="P3298" s="3"/>
      <c r="Q3298" s="3"/>
      <c r="R3298" s="3"/>
      <c r="S3298" s="3"/>
      <c r="T3298" s="3"/>
      <c r="U3298" s="3"/>
      <c r="V3298" s="3"/>
      <c r="W3298" s="3"/>
      <c r="X3298" s="3"/>
      <c r="Y3298" s="3"/>
      <c r="Z3298" s="3"/>
      <c r="AA3298" s="3"/>
      <c r="AB3298" s="3"/>
      <c r="AC3298" s="3"/>
      <c r="AD3298" s="3"/>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row>
    <row r="3299" spans="1:77" ht="18">
      <c r="A3299" s="3" t="s">
        <v>6403</v>
      </c>
      <c r="B3299" s="3" t="s">
        <v>23435</v>
      </c>
      <c r="C3299" s="3" t="s">
        <v>24571</v>
      </c>
      <c r="D3299" s="3"/>
      <c r="E3299" s="3" t="s">
        <v>24572</v>
      </c>
      <c r="F3299" s="3"/>
      <c r="G3299" s="3"/>
      <c r="H3299" s="3"/>
      <c r="I3299" s="3"/>
      <c r="J3299" s="3"/>
      <c r="K3299" s="3"/>
      <c r="L3299" s="3"/>
      <c r="M3299" s="3"/>
      <c r="N3299" s="3"/>
      <c r="O3299" s="3"/>
      <c r="P3299" s="3"/>
      <c r="Q3299" s="3"/>
      <c r="R3299" s="3"/>
      <c r="S3299" s="3"/>
      <c r="T3299" s="3"/>
      <c r="U3299" s="3"/>
      <c r="V3299" s="3"/>
      <c r="W3299" s="3"/>
      <c r="X3299" s="3"/>
      <c r="Y3299" s="3"/>
      <c r="Z3299" s="3"/>
      <c r="AA3299" s="3"/>
      <c r="AB3299" s="3"/>
      <c r="AC3299" s="3"/>
      <c r="AD3299" s="3"/>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row>
    <row r="3300" spans="1:77" ht="18">
      <c r="A3300" s="3" t="s">
        <v>1500</v>
      </c>
      <c r="B3300" s="3" t="s">
        <v>27429</v>
      </c>
      <c r="C3300" s="3" t="s">
        <v>29386</v>
      </c>
      <c r="D3300" s="3"/>
      <c r="E3300" s="3" t="s">
        <v>29387</v>
      </c>
      <c r="F3300" s="3" t="s">
        <v>29388</v>
      </c>
      <c r="G3300" s="3"/>
      <c r="H3300" s="3"/>
      <c r="I3300" s="3"/>
      <c r="J3300" s="3"/>
      <c r="K3300" s="3"/>
      <c r="L3300" s="3"/>
      <c r="M3300" s="3"/>
      <c r="N3300" s="3"/>
      <c r="O3300" s="3"/>
      <c r="P3300" s="3"/>
      <c r="Q3300" s="3"/>
      <c r="R3300" s="3"/>
      <c r="S3300" s="3"/>
      <c r="T3300" s="3"/>
      <c r="U3300" s="3"/>
      <c r="V3300" s="3"/>
      <c r="W3300" s="3"/>
      <c r="X3300" s="3"/>
      <c r="Y3300" s="3"/>
      <c r="Z3300" s="3"/>
      <c r="AA3300" s="3"/>
      <c r="AB3300" s="3"/>
      <c r="AC3300" s="3"/>
      <c r="AD3300" s="3"/>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row>
    <row r="3301" spans="1:77" ht="18">
      <c r="A3301" s="3" t="s">
        <v>14624</v>
      </c>
      <c r="B3301" s="3" t="s">
        <v>30903</v>
      </c>
      <c r="C3301" s="3" t="s">
        <v>31299</v>
      </c>
      <c r="D3301" s="3"/>
      <c r="E3301" s="3" t="s">
        <v>31300</v>
      </c>
      <c r="F3301" s="3" t="s">
        <v>31301</v>
      </c>
      <c r="G3301" s="3"/>
      <c r="H3301" s="3"/>
      <c r="I3301" s="3"/>
      <c r="J3301" s="3"/>
      <c r="K3301" s="3"/>
      <c r="L3301" s="3"/>
      <c r="M3301" s="3"/>
      <c r="N3301" s="3"/>
      <c r="O3301" s="3"/>
      <c r="P3301" s="3"/>
      <c r="Q3301" s="3"/>
      <c r="R3301" s="3"/>
      <c r="S3301" s="3"/>
      <c r="T3301" s="3"/>
      <c r="U3301" s="3"/>
      <c r="V3301" s="3"/>
      <c r="W3301" s="3"/>
      <c r="X3301" s="3"/>
      <c r="Y3301" s="3"/>
      <c r="Z3301" s="3"/>
      <c r="AA3301" s="3"/>
      <c r="AB3301" s="3"/>
      <c r="AC3301" s="3"/>
      <c r="AD3301" s="3"/>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row>
    <row r="3302" spans="1:77" ht="18">
      <c r="A3302" s="3" t="s">
        <v>14554</v>
      </c>
      <c r="B3302" s="3" t="s">
        <v>30903</v>
      </c>
      <c r="C3302" s="3" t="s">
        <v>31263</v>
      </c>
      <c r="D3302" s="3"/>
      <c r="E3302" s="3" t="s">
        <v>31264</v>
      </c>
      <c r="F3302" s="3"/>
      <c r="G3302" s="3"/>
      <c r="H3302" s="3"/>
      <c r="I3302" s="3"/>
      <c r="J3302" s="3"/>
      <c r="K3302" s="3"/>
      <c r="L3302" s="3"/>
      <c r="M3302" s="3"/>
      <c r="N3302" s="3"/>
      <c r="O3302" s="3"/>
      <c r="P3302" s="3"/>
      <c r="Q3302" s="3"/>
      <c r="R3302" s="3"/>
      <c r="S3302" s="3"/>
      <c r="T3302" s="3"/>
      <c r="U3302" s="3"/>
      <c r="V3302" s="3"/>
      <c r="W3302" s="3"/>
      <c r="X3302" s="3"/>
      <c r="Y3302" s="3"/>
      <c r="Z3302" s="3"/>
      <c r="AA3302" s="3"/>
      <c r="AB3302" s="3"/>
      <c r="AC3302" s="3"/>
      <c r="AD3302" s="3"/>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row>
    <row r="3303" spans="1:77" ht="18">
      <c r="A3303" s="3" t="s">
        <v>17998</v>
      </c>
      <c r="B3303" s="3" t="s">
        <v>35343</v>
      </c>
      <c r="C3303" s="3" t="s">
        <v>35366</v>
      </c>
      <c r="D3303" s="3" t="s">
        <v>35367</v>
      </c>
      <c r="E3303" s="3" t="s">
        <v>35368</v>
      </c>
      <c r="F3303" s="3" t="s">
        <v>35369</v>
      </c>
      <c r="G3303" s="3"/>
      <c r="H3303" s="3"/>
      <c r="I3303" s="3"/>
      <c r="J3303" s="3"/>
      <c r="K3303" s="3"/>
      <c r="L3303" s="3"/>
      <c r="M3303" s="3"/>
      <c r="N3303" s="3"/>
      <c r="O3303" s="3"/>
      <c r="P3303" s="3"/>
      <c r="Q3303" s="3"/>
      <c r="R3303" s="3"/>
      <c r="S3303" s="3"/>
      <c r="T3303" s="3"/>
      <c r="U3303" s="3"/>
      <c r="V3303" s="3"/>
      <c r="W3303" s="3"/>
      <c r="X3303" s="3"/>
      <c r="Y3303" s="3"/>
      <c r="Z3303" s="3"/>
      <c r="AA3303" s="3"/>
      <c r="AB3303" s="3"/>
      <c r="AC3303" s="3"/>
      <c r="AD3303" s="3"/>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row>
    <row r="3304" spans="1:77" ht="18">
      <c r="A3304" s="3" t="s">
        <v>1658</v>
      </c>
      <c r="B3304" s="3" t="s">
        <v>30270</v>
      </c>
      <c r="C3304" s="3" t="s">
        <v>30313</v>
      </c>
      <c r="D3304" s="3"/>
      <c r="E3304" s="3" t="s">
        <v>30314</v>
      </c>
      <c r="F3304" s="3" t="s">
        <v>30315</v>
      </c>
      <c r="G3304" s="3"/>
      <c r="H3304" s="3"/>
      <c r="I3304" s="3"/>
      <c r="J3304" s="3"/>
      <c r="K3304" s="3"/>
      <c r="L3304" s="3"/>
      <c r="M3304" s="3"/>
      <c r="N3304" s="3"/>
      <c r="O3304" s="3"/>
      <c r="P3304" s="3"/>
      <c r="Q3304" s="3"/>
      <c r="R3304" s="3"/>
      <c r="S3304" s="3"/>
      <c r="T3304" s="3"/>
      <c r="U3304" s="3"/>
      <c r="V3304" s="3"/>
      <c r="W3304" s="3"/>
      <c r="X3304" s="3"/>
      <c r="Y3304" s="3"/>
      <c r="Z3304" s="3"/>
      <c r="AA3304" s="3"/>
      <c r="AB3304" s="3"/>
      <c r="AC3304" s="3"/>
      <c r="AD3304" s="3"/>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row>
    <row r="3305" spans="1:77" ht="18">
      <c r="A3305" s="3" t="s">
        <v>13981</v>
      </c>
      <c r="B3305" s="3" t="s">
        <v>30850</v>
      </c>
      <c r="C3305" s="3" t="s">
        <v>30313</v>
      </c>
      <c r="D3305" s="3" t="s">
        <v>30851</v>
      </c>
      <c r="E3305" s="3" t="s">
        <v>30852</v>
      </c>
      <c r="F3305" s="3" t="s">
        <v>30853</v>
      </c>
      <c r="G3305" s="3"/>
      <c r="H3305" s="3"/>
      <c r="I3305" s="3"/>
      <c r="J3305" s="3"/>
      <c r="K3305" s="3"/>
      <c r="L3305" s="3"/>
      <c r="M3305" s="3"/>
      <c r="N3305" s="3"/>
      <c r="O3305" s="3"/>
      <c r="P3305" s="3"/>
      <c r="Q3305" s="3"/>
      <c r="R3305" s="3"/>
      <c r="S3305" s="3"/>
      <c r="T3305" s="3"/>
      <c r="U3305" s="3"/>
      <c r="V3305" s="3"/>
      <c r="W3305" s="3"/>
      <c r="X3305" s="3"/>
      <c r="Y3305" s="3"/>
      <c r="Z3305" s="3"/>
      <c r="AA3305" s="3"/>
      <c r="AB3305" s="3"/>
      <c r="AC3305" s="3"/>
      <c r="AD3305" s="3"/>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row>
    <row r="3306" spans="1:77" ht="18">
      <c r="A3306" s="3" t="s">
        <v>6400</v>
      </c>
      <c r="B3306" s="3" t="s">
        <v>23435</v>
      </c>
      <c r="C3306" s="3" t="s">
        <v>24568</v>
      </c>
      <c r="D3306" s="3"/>
      <c r="E3306" s="3" t="s">
        <v>24569</v>
      </c>
      <c r="F3306" s="3"/>
      <c r="G3306" s="3"/>
      <c r="H3306" s="3"/>
      <c r="I3306" s="3"/>
      <c r="J3306" s="3"/>
      <c r="K3306" s="3"/>
      <c r="L3306" s="3"/>
      <c r="M3306" s="3"/>
      <c r="N3306" s="3"/>
      <c r="O3306" s="3"/>
      <c r="P3306" s="3"/>
      <c r="Q3306" s="3"/>
      <c r="R3306" s="3"/>
      <c r="S3306" s="3"/>
      <c r="T3306" s="3"/>
      <c r="U3306" s="3"/>
      <c r="V3306" s="3"/>
      <c r="W3306" s="3"/>
      <c r="X3306" s="3"/>
      <c r="Y3306" s="3"/>
      <c r="Z3306" s="3"/>
      <c r="AA3306" s="3"/>
      <c r="AB3306" s="3"/>
      <c r="AC3306" s="3"/>
      <c r="AD3306" s="3"/>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row>
    <row r="3307" spans="1:77" ht="18">
      <c r="A3307" s="3" t="s">
        <v>2817</v>
      </c>
      <c r="B3307" s="3" t="s">
        <v>36454</v>
      </c>
      <c r="C3307" s="3" t="s">
        <v>24568</v>
      </c>
      <c r="D3307" s="3"/>
      <c r="E3307" s="3" t="s">
        <v>36533</v>
      </c>
      <c r="F3307" s="3"/>
      <c r="G3307" s="3"/>
      <c r="H3307" s="3"/>
      <c r="I3307" s="3"/>
      <c r="J3307" s="3"/>
      <c r="K3307" s="3"/>
      <c r="L3307" s="3"/>
      <c r="M3307" s="3"/>
      <c r="N3307" s="3"/>
      <c r="O3307" s="3"/>
      <c r="P3307" s="3"/>
      <c r="Q3307" s="3"/>
      <c r="R3307" s="3"/>
      <c r="S3307" s="3"/>
      <c r="T3307" s="3"/>
      <c r="U3307" s="3"/>
      <c r="V3307" s="3"/>
      <c r="W3307" s="3"/>
      <c r="X3307" s="3"/>
      <c r="Y3307" s="3"/>
      <c r="Z3307" s="3"/>
      <c r="AA3307" s="3"/>
      <c r="AB3307" s="3"/>
      <c r="AC3307" s="3"/>
      <c r="AD3307" s="3"/>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row>
    <row r="3308" spans="1:77" ht="18">
      <c r="A3308" s="3" t="s">
        <v>14475</v>
      </c>
      <c r="B3308" s="3" t="s">
        <v>30903</v>
      </c>
      <c r="C3308" s="3" t="s">
        <v>31212</v>
      </c>
      <c r="D3308" s="3"/>
      <c r="E3308" s="3" t="s">
        <v>31213</v>
      </c>
      <c r="F3308" s="3"/>
      <c r="G3308" s="3"/>
      <c r="H3308" s="3"/>
      <c r="I3308" s="3"/>
      <c r="J3308" s="3"/>
      <c r="K3308" s="3"/>
      <c r="L3308" s="3"/>
      <c r="M3308" s="3"/>
      <c r="N3308" s="3"/>
      <c r="O3308" s="3"/>
      <c r="P3308" s="3"/>
      <c r="Q3308" s="3"/>
      <c r="R3308" s="3"/>
      <c r="S3308" s="3"/>
      <c r="T3308" s="3"/>
      <c r="U3308" s="3"/>
      <c r="V3308" s="3"/>
      <c r="W3308" s="3"/>
      <c r="X3308" s="3"/>
      <c r="Y3308" s="3"/>
      <c r="Z3308" s="3"/>
      <c r="AA3308" s="3"/>
      <c r="AB3308" s="3"/>
      <c r="AC3308" s="3"/>
      <c r="AD3308" s="3"/>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row>
    <row r="3309" spans="1:77" ht="18">
      <c r="A3309" s="3" t="s">
        <v>18936</v>
      </c>
      <c r="B3309" s="3" t="s">
        <v>35848</v>
      </c>
      <c r="C3309" s="3" t="s">
        <v>36071</v>
      </c>
      <c r="D3309" s="3" t="s">
        <v>270</v>
      </c>
      <c r="E3309" s="3" t="s">
        <v>36072</v>
      </c>
      <c r="F3309" s="3" t="s">
        <v>36073</v>
      </c>
      <c r="G3309" s="3" t="s">
        <v>3276</v>
      </c>
      <c r="H3309" s="3" t="s">
        <v>36074</v>
      </c>
      <c r="I3309" s="3" t="s">
        <v>36075</v>
      </c>
      <c r="J3309" s="3" t="s">
        <v>36076</v>
      </c>
      <c r="K3309" s="3" t="s">
        <v>36077</v>
      </c>
      <c r="L3309" s="3" t="s">
        <v>36078</v>
      </c>
      <c r="M3309" s="3" t="s">
        <v>105</v>
      </c>
      <c r="N3309" s="3" t="s">
        <v>36079</v>
      </c>
      <c r="O3309" s="3"/>
      <c r="P3309" s="3"/>
      <c r="Q3309" s="3"/>
      <c r="R3309" s="3"/>
      <c r="S3309" s="3"/>
      <c r="T3309" s="3"/>
      <c r="U3309" s="3"/>
      <c r="V3309" s="3"/>
      <c r="W3309" s="3"/>
      <c r="X3309" s="3"/>
      <c r="Y3309" s="3"/>
      <c r="Z3309" s="3"/>
      <c r="AA3309" s="3"/>
      <c r="AB3309" s="3"/>
      <c r="AC3309" s="3"/>
      <c r="AD3309" s="3"/>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row>
    <row r="3310" spans="1:77" ht="18">
      <c r="A3310" s="3" t="s">
        <v>19674</v>
      </c>
      <c r="B3310" s="3" t="s">
        <v>36306</v>
      </c>
      <c r="C3310" s="3" t="s">
        <v>36071</v>
      </c>
      <c r="D3310" s="3"/>
      <c r="E3310" s="3" t="s">
        <v>36754</v>
      </c>
      <c r="F3310" s="3" t="s">
        <v>36755</v>
      </c>
      <c r="G3310" s="3"/>
      <c r="H3310" s="3"/>
      <c r="I3310" s="3"/>
      <c r="J3310" s="3"/>
      <c r="K3310" s="3"/>
      <c r="L3310" s="3"/>
      <c r="M3310" s="3"/>
      <c r="N3310" s="3"/>
      <c r="O3310" s="3"/>
      <c r="P3310" s="3"/>
      <c r="Q3310" s="3"/>
      <c r="R3310" s="3"/>
      <c r="S3310" s="3"/>
      <c r="T3310" s="3"/>
      <c r="U3310" s="3"/>
      <c r="V3310" s="3"/>
      <c r="W3310" s="3"/>
      <c r="X3310" s="3"/>
      <c r="Y3310" s="3"/>
      <c r="Z3310" s="3"/>
      <c r="AA3310" s="3"/>
      <c r="AB3310" s="3"/>
      <c r="AC3310" s="3"/>
      <c r="AD3310" s="3"/>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row>
    <row r="3311" spans="1:77" ht="18">
      <c r="A3311" s="3" t="s">
        <v>19678</v>
      </c>
      <c r="B3311" s="3" t="s">
        <v>36306</v>
      </c>
      <c r="C3311" s="3" t="s">
        <v>36071</v>
      </c>
      <c r="D3311" s="3"/>
      <c r="E3311" s="3" t="s">
        <v>287</v>
      </c>
      <c r="F3311" s="3"/>
      <c r="G3311" s="3"/>
      <c r="H3311" s="3"/>
      <c r="I3311" s="3"/>
      <c r="J3311" s="3"/>
      <c r="K3311" s="3"/>
      <c r="L3311" s="3"/>
      <c r="M3311" s="3"/>
      <c r="N3311" s="3"/>
      <c r="O3311" s="3"/>
      <c r="P3311" s="3"/>
      <c r="Q3311" s="3"/>
      <c r="R3311" s="3"/>
      <c r="S3311" s="3"/>
      <c r="T3311" s="3"/>
      <c r="U3311" s="3"/>
      <c r="V3311" s="3"/>
      <c r="W3311" s="3"/>
      <c r="X3311" s="3"/>
      <c r="Y3311" s="3"/>
      <c r="Z3311" s="3"/>
      <c r="AA3311" s="3"/>
      <c r="AB3311" s="3"/>
      <c r="AC3311" s="3"/>
      <c r="AD3311" s="3"/>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row>
    <row r="3312" spans="1:77" ht="18">
      <c r="A3312" s="3" t="s">
        <v>4736</v>
      </c>
      <c r="B3312" s="3" t="s">
        <v>23054</v>
      </c>
      <c r="C3312" s="3" t="s">
        <v>23255</v>
      </c>
      <c r="D3312" s="3"/>
      <c r="E3312" s="3" t="s">
        <v>23256</v>
      </c>
      <c r="F3312" s="3" t="s">
        <v>23257</v>
      </c>
      <c r="G3312" s="3"/>
      <c r="H3312" s="3"/>
      <c r="I3312" s="3"/>
      <c r="J3312" s="3"/>
      <c r="K3312" s="3"/>
      <c r="L3312" s="3"/>
      <c r="M3312" s="3"/>
      <c r="N3312" s="3"/>
      <c r="O3312" s="3"/>
      <c r="P3312" s="3"/>
      <c r="Q3312" s="3"/>
      <c r="R3312" s="3"/>
      <c r="S3312" s="3"/>
      <c r="T3312" s="3"/>
      <c r="U3312" s="3"/>
      <c r="V3312" s="3"/>
      <c r="W3312" s="3"/>
      <c r="X3312" s="3"/>
      <c r="Y3312" s="3"/>
      <c r="Z3312" s="3"/>
      <c r="AA3312" s="3"/>
      <c r="AB3312" s="3"/>
      <c r="AC3312" s="3"/>
      <c r="AD3312" s="3"/>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row>
    <row r="3313" spans="1:77" ht="18">
      <c r="A3313" s="3" t="s">
        <v>6389</v>
      </c>
      <c r="B3313" s="3" t="s">
        <v>23435</v>
      </c>
      <c r="C3313" s="3" t="s">
        <v>23255</v>
      </c>
      <c r="D3313" s="3"/>
      <c r="E3313" s="3" t="s">
        <v>24564</v>
      </c>
      <c r="F3313" s="3"/>
      <c r="G3313" s="3"/>
      <c r="H3313" s="3"/>
      <c r="I3313" s="3"/>
      <c r="J3313" s="3"/>
      <c r="K3313" s="3"/>
      <c r="L3313" s="3"/>
      <c r="M3313" s="3"/>
      <c r="N3313" s="3"/>
      <c r="O3313" s="3"/>
      <c r="P3313" s="3"/>
      <c r="Q3313" s="3"/>
      <c r="R3313" s="3"/>
      <c r="S3313" s="3"/>
      <c r="T3313" s="3"/>
      <c r="U3313" s="3"/>
      <c r="V3313" s="3"/>
      <c r="W3313" s="3"/>
      <c r="X3313" s="3"/>
      <c r="Y3313" s="3"/>
      <c r="Z3313" s="3"/>
      <c r="AA3313" s="3"/>
      <c r="AB3313" s="3"/>
      <c r="AC3313" s="3"/>
      <c r="AD3313" s="3"/>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row>
    <row r="3314" spans="1:77" ht="18">
      <c r="A3314" s="3" t="s">
        <v>24592</v>
      </c>
      <c r="B3314" s="3" t="s">
        <v>23435</v>
      </c>
      <c r="C3314" s="3" t="s">
        <v>24593</v>
      </c>
      <c r="D3314" s="3"/>
      <c r="E3314" s="3" t="s">
        <v>23256</v>
      </c>
      <c r="F3314" s="3" t="s">
        <v>23257</v>
      </c>
      <c r="G3314" s="3"/>
      <c r="H3314" s="3"/>
      <c r="I3314" s="3"/>
      <c r="J3314" s="3"/>
      <c r="K3314" s="3"/>
      <c r="L3314" s="3"/>
      <c r="M3314" s="3"/>
      <c r="N3314" s="3"/>
      <c r="O3314" s="3"/>
      <c r="P3314" s="3"/>
      <c r="Q3314" s="3"/>
      <c r="R3314" s="3"/>
      <c r="S3314" s="3"/>
      <c r="T3314" s="3"/>
      <c r="U3314" s="3"/>
      <c r="V3314" s="3"/>
      <c r="W3314" s="3"/>
      <c r="X3314" s="3"/>
      <c r="Y3314" s="3"/>
      <c r="Z3314" s="3"/>
      <c r="AA3314" s="3"/>
      <c r="AB3314" s="3"/>
      <c r="AC3314" s="3"/>
      <c r="AD3314" s="3"/>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row>
    <row r="3315" spans="1:77" ht="18">
      <c r="A3315" s="3" t="s">
        <v>13600</v>
      </c>
      <c r="B3315" s="3" t="s">
        <v>30564</v>
      </c>
      <c r="C3315" s="3" t="s">
        <v>24593</v>
      </c>
      <c r="D3315" s="3"/>
      <c r="E3315" s="3" t="s">
        <v>30605</v>
      </c>
      <c r="F3315" s="3" t="s">
        <v>4458</v>
      </c>
      <c r="G3315" s="3" t="s">
        <v>30606</v>
      </c>
      <c r="H3315" s="3" t="s">
        <v>30607</v>
      </c>
      <c r="I3315" s="3" t="s">
        <v>30608</v>
      </c>
      <c r="J3315" s="3"/>
      <c r="K3315" s="3"/>
      <c r="L3315" s="3"/>
      <c r="M3315" s="3"/>
      <c r="N3315" s="3"/>
      <c r="O3315" s="3"/>
      <c r="P3315" s="3"/>
      <c r="Q3315" s="3"/>
      <c r="R3315" s="3"/>
      <c r="S3315" s="3"/>
      <c r="T3315" s="3"/>
      <c r="U3315" s="3"/>
      <c r="V3315" s="3"/>
      <c r="W3315" s="3"/>
      <c r="X3315" s="3"/>
      <c r="Y3315" s="3"/>
      <c r="Z3315" s="3"/>
      <c r="AA3315" s="3"/>
      <c r="AB3315" s="3"/>
      <c r="AC3315" s="3"/>
      <c r="AD3315" s="3"/>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row>
    <row r="3316" spans="1:77" ht="18">
      <c r="A3316" s="3" t="s">
        <v>595</v>
      </c>
      <c r="B3316" s="3" t="s">
        <v>23631</v>
      </c>
      <c r="C3316" s="3" t="s">
        <v>23632</v>
      </c>
      <c r="D3316" s="3" t="s">
        <v>22338</v>
      </c>
      <c r="E3316" s="3" t="s">
        <v>23633</v>
      </c>
      <c r="F3316" s="3" t="s">
        <v>23634</v>
      </c>
      <c r="G3316" s="3"/>
      <c r="H3316" s="3"/>
      <c r="I3316" s="3"/>
      <c r="J3316" s="3"/>
      <c r="K3316" s="3"/>
      <c r="L3316" s="3"/>
      <c r="M3316" s="3"/>
      <c r="N3316" s="3"/>
      <c r="O3316" s="3"/>
      <c r="P3316" s="3"/>
      <c r="Q3316" s="3"/>
      <c r="R3316" s="3"/>
      <c r="S3316" s="3"/>
      <c r="T3316" s="3"/>
      <c r="U3316" s="3"/>
      <c r="V3316" s="3"/>
      <c r="W3316" s="3"/>
      <c r="X3316" s="3"/>
      <c r="Y3316" s="3"/>
      <c r="Z3316" s="3"/>
      <c r="AA3316" s="3"/>
      <c r="AB3316" s="3"/>
      <c r="AC3316" s="3"/>
      <c r="AD3316" s="3"/>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row>
    <row r="3317" spans="1:77" ht="18">
      <c r="A3317" s="3" t="s">
        <v>14404</v>
      </c>
      <c r="B3317" s="3" t="s">
        <v>30903</v>
      </c>
      <c r="C3317" s="3" t="s">
        <v>23632</v>
      </c>
      <c r="D3317" s="3"/>
      <c r="E3317" s="3" t="s">
        <v>31174</v>
      </c>
      <c r="F3317" s="3"/>
      <c r="G3317" s="3"/>
      <c r="H3317" s="3"/>
      <c r="I3317" s="3"/>
      <c r="J3317" s="3"/>
      <c r="K3317" s="3"/>
      <c r="L3317" s="3"/>
      <c r="M3317" s="3"/>
      <c r="N3317" s="3"/>
      <c r="O3317" s="3"/>
      <c r="P3317" s="3"/>
      <c r="Q3317" s="3"/>
      <c r="R3317" s="3"/>
      <c r="S3317" s="3"/>
      <c r="T3317" s="3"/>
      <c r="U3317" s="3"/>
      <c r="V3317" s="3"/>
      <c r="W3317" s="3"/>
      <c r="X3317" s="3"/>
      <c r="Y3317" s="3"/>
      <c r="Z3317" s="3"/>
      <c r="AA3317" s="3"/>
      <c r="AB3317" s="3"/>
      <c r="AC3317" s="3"/>
      <c r="AD3317" s="3"/>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row>
    <row r="3318" spans="1:77" ht="18">
      <c r="A3318" s="3" t="s">
        <v>37077</v>
      </c>
      <c r="B3318" s="3" t="s">
        <v>37030</v>
      </c>
      <c r="C3318" s="3" t="s">
        <v>23632</v>
      </c>
      <c r="D3318" s="3"/>
      <c r="E3318" s="3" t="s">
        <v>37078</v>
      </c>
      <c r="F3318" s="3"/>
      <c r="G3318" s="3"/>
      <c r="H3318" s="3"/>
      <c r="I3318" s="3"/>
      <c r="J3318" s="3"/>
      <c r="K3318" s="3"/>
      <c r="L3318" s="3"/>
      <c r="M3318" s="3"/>
      <c r="N3318" s="3"/>
      <c r="O3318" s="3"/>
      <c r="P3318" s="3"/>
      <c r="Q3318" s="3"/>
      <c r="R3318" s="3"/>
      <c r="S3318" s="3"/>
      <c r="T3318" s="3"/>
      <c r="U3318" s="3"/>
      <c r="V3318" s="3"/>
      <c r="W3318" s="3"/>
      <c r="X3318" s="3"/>
      <c r="Y3318" s="3"/>
      <c r="Z3318" s="3"/>
      <c r="AA3318" s="3"/>
      <c r="AB3318" s="3"/>
      <c r="AC3318" s="3"/>
      <c r="AD3318" s="3"/>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row>
    <row r="3319" spans="1:77" ht="18">
      <c r="A3319" s="3" t="s">
        <v>14309</v>
      </c>
      <c r="B3319" s="3" t="s">
        <v>30903</v>
      </c>
      <c r="C3319" s="3" t="s">
        <v>31130</v>
      </c>
      <c r="D3319" s="3" t="s">
        <v>31052</v>
      </c>
      <c r="E3319" s="3" t="s">
        <v>31131</v>
      </c>
      <c r="F3319" s="3"/>
      <c r="G3319" s="3"/>
      <c r="H3319" s="3"/>
      <c r="I3319" s="3"/>
      <c r="J3319" s="3"/>
      <c r="K3319" s="3"/>
      <c r="L3319" s="3"/>
      <c r="M3319" s="3"/>
      <c r="N3319" s="3"/>
      <c r="O3319" s="3"/>
      <c r="P3319" s="3"/>
      <c r="Q3319" s="3"/>
      <c r="R3319" s="3"/>
      <c r="S3319" s="3"/>
      <c r="T3319" s="3"/>
      <c r="U3319" s="3"/>
      <c r="V3319" s="3"/>
      <c r="W3319" s="3"/>
      <c r="X3319" s="3"/>
      <c r="Y3319" s="3"/>
      <c r="Z3319" s="3"/>
      <c r="AA3319" s="3"/>
      <c r="AB3319" s="3"/>
      <c r="AC3319" s="3"/>
      <c r="AD3319" s="3"/>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row>
    <row r="3320" spans="1:77" ht="18">
      <c r="A3320" s="3" t="s">
        <v>15923</v>
      </c>
      <c r="B3320" s="3" t="s">
        <v>31998</v>
      </c>
      <c r="C3320" s="3" t="s">
        <v>31130</v>
      </c>
      <c r="D3320" s="3" t="s">
        <v>2072</v>
      </c>
      <c r="E3320" s="3" t="s">
        <v>32073</v>
      </c>
      <c r="F3320" s="3" t="s">
        <v>32074</v>
      </c>
      <c r="G3320" s="3"/>
      <c r="H3320" s="3"/>
      <c r="I3320" s="3"/>
      <c r="J3320" s="3"/>
      <c r="K3320" s="3"/>
      <c r="L3320" s="3"/>
      <c r="M3320" s="3"/>
      <c r="N3320" s="3"/>
      <c r="O3320" s="3"/>
      <c r="P3320" s="3"/>
      <c r="Q3320" s="3"/>
      <c r="R3320" s="3"/>
      <c r="S3320" s="3"/>
      <c r="T3320" s="3"/>
      <c r="U3320" s="3"/>
      <c r="V3320" s="3"/>
      <c r="W3320" s="3"/>
      <c r="X3320" s="3"/>
      <c r="Y3320" s="3"/>
      <c r="Z3320" s="3"/>
      <c r="AA3320" s="3"/>
      <c r="AB3320" s="3"/>
      <c r="AC3320" s="3"/>
      <c r="AD3320" s="3"/>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row>
    <row r="3321" spans="1:77" ht="18">
      <c r="A3321" s="3" t="s">
        <v>19663</v>
      </c>
      <c r="B3321" s="3" t="s">
        <v>36306</v>
      </c>
      <c r="C3321" s="3" t="s">
        <v>36749</v>
      </c>
      <c r="D3321" s="3"/>
      <c r="E3321" s="3" t="s">
        <v>36750</v>
      </c>
      <c r="F3321" s="3"/>
      <c r="G3321" s="3"/>
      <c r="H3321" s="3"/>
      <c r="I3321" s="3"/>
      <c r="J3321" s="3"/>
      <c r="K3321" s="3"/>
      <c r="L3321" s="3"/>
      <c r="M3321" s="3"/>
      <c r="N3321" s="3"/>
      <c r="O3321" s="3"/>
      <c r="P3321" s="3"/>
      <c r="Q3321" s="3"/>
      <c r="R3321" s="3"/>
      <c r="S3321" s="3"/>
      <c r="T3321" s="3"/>
      <c r="U3321" s="3"/>
      <c r="V3321" s="3"/>
      <c r="W3321" s="3"/>
      <c r="X3321" s="3"/>
      <c r="Y3321" s="3"/>
      <c r="Z3321" s="3"/>
      <c r="AA3321" s="3"/>
      <c r="AB3321" s="3"/>
      <c r="AC3321" s="3"/>
      <c r="AD3321" s="3"/>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row>
    <row r="3322" spans="1:77" ht="18">
      <c r="A3322" s="3" t="s">
        <v>4724</v>
      </c>
      <c r="B3322" s="3" t="s">
        <v>23249</v>
      </c>
      <c r="C3322" s="3" t="s">
        <v>23250</v>
      </c>
      <c r="D3322" s="3" t="s">
        <v>270</v>
      </c>
      <c r="E3322" s="3" t="s">
        <v>23251</v>
      </c>
      <c r="F3322" s="3" t="s">
        <v>23252</v>
      </c>
      <c r="G3322" s="3"/>
      <c r="H3322" s="3"/>
      <c r="I3322" s="3"/>
      <c r="J3322" s="3"/>
      <c r="K3322" s="3"/>
      <c r="L3322" s="3"/>
      <c r="M3322" s="3"/>
      <c r="N3322" s="3"/>
      <c r="O3322" s="3"/>
      <c r="P3322" s="3"/>
      <c r="Q3322" s="3"/>
      <c r="R3322" s="3"/>
      <c r="S3322" s="3"/>
      <c r="T3322" s="3"/>
      <c r="U3322" s="3"/>
      <c r="V3322" s="3"/>
      <c r="W3322" s="3"/>
      <c r="X3322" s="3"/>
      <c r="Y3322" s="3"/>
      <c r="Z3322" s="3"/>
      <c r="AA3322" s="3"/>
      <c r="AB3322" s="3"/>
      <c r="AC3322" s="3"/>
      <c r="AD3322" s="3"/>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row>
    <row r="3323" spans="1:77" ht="18">
      <c r="A3323" s="3" t="s">
        <v>6386</v>
      </c>
      <c r="B3323" s="3" t="s">
        <v>23435</v>
      </c>
      <c r="C3323" s="3" t="s">
        <v>23250</v>
      </c>
      <c r="D3323" s="3"/>
      <c r="E3323" s="3" t="s">
        <v>24563</v>
      </c>
      <c r="F3323" s="3"/>
      <c r="G3323" s="3"/>
      <c r="H3323" s="3"/>
      <c r="I3323" s="3"/>
      <c r="J3323" s="3"/>
      <c r="K3323" s="3"/>
      <c r="L3323" s="3"/>
      <c r="M3323" s="3"/>
      <c r="N3323" s="3"/>
      <c r="O3323" s="3"/>
      <c r="P3323" s="3"/>
      <c r="Q3323" s="3"/>
      <c r="R3323" s="3"/>
      <c r="S3323" s="3"/>
      <c r="T3323" s="3"/>
      <c r="U3323" s="3"/>
      <c r="V3323" s="3"/>
      <c r="W3323" s="3"/>
      <c r="X3323" s="3"/>
      <c r="Y3323" s="3"/>
      <c r="Z3323" s="3"/>
      <c r="AA3323" s="3"/>
      <c r="AB3323" s="3"/>
      <c r="AC3323" s="3"/>
      <c r="AD3323" s="3"/>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row>
    <row r="3324" spans="1:77" ht="18">
      <c r="A3324" s="3" t="s">
        <v>35589</v>
      </c>
      <c r="B3324" s="3" t="s">
        <v>35343</v>
      </c>
      <c r="C3324" s="3" t="s">
        <v>23250</v>
      </c>
      <c r="D3324" s="3" t="s">
        <v>270</v>
      </c>
      <c r="E3324" s="3" t="s">
        <v>35590</v>
      </c>
      <c r="F3324" s="3" t="s">
        <v>23252</v>
      </c>
      <c r="G3324" s="3"/>
      <c r="H3324" s="3"/>
      <c r="I3324" s="3"/>
      <c r="J3324" s="3"/>
      <c r="K3324" s="3"/>
      <c r="L3324" s="3"/>
      <c r="M3324" s="3"/>
      <c r="N3324" s="3"/>
      <c r="O3324" s="3"/>
      <c r="P3324" s="3"/>
      <c r="Q3324" s="3"/>
      <c r="R3324" s="3"/>
      <c r="S3324" s="3"/>
      <c r="T3324" s="3"/>
      <c r="U3324" s="3"/>
      <c r="V3324" s="3"/>
      <c r="W3324" s="3"/>
      <c r="X3324" s="3"/>
      <c r="Y3324" s="3"/>
      <c r="Z3324" s="3"/>
      <c r="AA3324" s="3"/>
      <c r="AB3324" s="3"/>
      <c r="AC3324" s="3"/>
      <c r="AD3324" s="3"/>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row>
    <row r="3325" spans="1:77" ht="18">
      <c r="A3325" s="3" t="s">
        <v>25792</v>
      </c>
      <c r="B3325" s="3" t="s">
        <v>25216</v>
      </c>
      <c r="C3325" s="3" t="s">
        <v>25793</v>
      </c>
      <c r="D3325" s="3" t="s">
        <v>25485</v>
      </c>
      <c r="E3325" s="3" t="s">
        <v>25794</v>
      </c>
      <c r="F3325" s="3"/>
      <c r="G3325" s="3"/>
      <c r="H3325" s="3"/>
      <c r="I3325" s="3"/>
      <c r="J3325" s="3"/>
      <c r="K3325" s="3"/>
      <c r="L3325" s="3"/>
      <c r="M3325" s="3"/>
      <c r="N3325" s="3"/>
      <c r="O3325" s="3"/>
      <c r="P3325" s="3"/>
      <c r="Q3325" s="3"/>
      <c r="R3325" s="3"/>
      <c r="S3325" s="3"/>
      <c r="T3325" s="3"/>
      <c r="U3325" s="3"/>
      <c r="V3325" s="3"/>
      <c r="W3325" s="3"/>
      <c r="X3325" s="3"/>
      <c r="Y3325" s="3"/>
      <c r="Z3325" s="3"/>
      <c r="AA3325" s="3"/>
      <c r="AB3325" s="3"/>
      <c r="AC3325" s="3"/>
      <c r="AD3325" s="3"/>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row>
    <row r="3326" spans="1:77" ht="18">
      <c r="A3326" s="3" t="s">
        <v>8132</v>
      </c>
      <c r="B3326" s="3" t="s">
        <v>25827</v>
      </c>
      <c r="C3326" s="3" t="s">
        <v>25793</v>
      </c>
      <c r="D3326" s="3" t="s">
        <v>22</v>
      </c>
      <c r="E3326" s="3" t="s">
        <v>25988</v>
      </c>
      <c r="F3326" s="3"/>
      <c r="G3326" s="3"/>
      <c r="H3326" s="3"/>
      <c r="I3326" s="3"/>
      <c r="J3326" s="3"/>
      <c r="K3326" s="3"/>
      <c r="L3326" s="3"/>
      <c r="M3326" s="3"/>
      <c r="N3326" s="3"/>
      <c r="O3326" s="3"/>
      <c r="P3326" s="3"/>
      <c r="Q3326" s="3"/>
      <c r="R3326" s="3"/>
      <c r="S3326" s="3"/>
      <c r="T3326" s="3"/>
      <c r="U3326" s="3"/>
      <c r="V3326" s="3"/>
      <c r="W3326" s="3"/>
      <c r="X3326" s="3"/>
      <c r="Y3326" s="3"/>
      <c r="Z3326" s="3"/>
      <c r="AA3326" s="3"/>
      <c r="AB3326" s="3"/>
      <c r="AC3326" s="3"/>
      <c r="AD3326" s="3"/>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row>
    <row r="3327" spans="1:77" ht="18">
      <c r="A3327" s="3" t="s">
        <v>1336</v>
      </c>
      <c r="B3327" s="3" t="s">
        <v>27429</v>
      </c>
      <c r="C3327" s="3" t="s">
        <v>25793</v>
      </c>
      <c r="D3327" s="3"/>
      <c r="E3327" s="3" t="s">
        <v>28720</v>
      </c>
      <c r="F3327" s="3" t="s">
        <v>28721</v>
      </c>
      <c r="G3327" s="3"/>
      <c r="H3327" s="3"/>
      <c r="I3327" s="3"/>
      <c r="J3327" s="3"/>
      <c r="K3327" s="3"/>
      <c r="L3327" s="3"/>
      <c r="M3327" s="3"/>
      <c r="N3327" s="3"/>
      <c r="O3327" s="3"/>
      <c r="P3327" s="3"/>
      <c r="Q3327" s="3"/>
      <c r="R3327" s="3"/>
      <c r="S3327" s="3"/>
      <c r="T3327" s="3"/>
      <c r="U3327" s="3"/>
      <c r="V3327" s="3"/>
      <c r="W3327" s="3"/>
      <c r="X3327" s="3"/>
      <c r="Y3327" s="3"/>
      <c r="Z3327" s="3"/>
      <c r="AA3327" s="3"/>
      <c r="AB3327" s="3"/>
      <c r="AC3327" s="3"/>
      <c r="AD3327" s="3"/>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row>
    <row r="3328" spans="1:77" ht="18">
      <c r="A3328" s="3" t="s">
        <v>11237</v>
      </c>
      <c r="B3328" s="3" t="s">
        <v>28622</v>
      </c>
      <c r="C3328" s="3" t="s">
        <v>25793</v>
      </c>
      <c r="D3328" s="3"/>
      <c r="E3328" s="3" t="s">
        <v>29182</v>
      </c>
      <c r="F3328" s="3"/>
      <c r="G3328" s="3"/>
      <c r="H3328" s="3"/>
      <c r="I3328" s="3"/>
      <c r="J3328" s="3"/>
      <c r="K3328" s="3"/>
      <c r="L3328" s="3"/>
      <c r="M3328" s="3"/>
      <c r="N3328" s="3"/>
      <c r="O3328" s="3"/>
      <c r="P3328" s="3"/>
      <c r="Q3328" s="3"/>
      <c r="R3328" s="3"/>
      <c r="S3328" s="3"/>
      <c r="T3328" s="3"/>
      <c r="U3328" s="3"/>
      <c r="V3328" s="3"/>
      <c r="W3328" s="3"/>
      <c r="X3328" s="3"/>
      <c r="Y3328" s="3"/>
      <c r="Z3328" s="3"/>
      <c r="AA3328" s="3"/>
      <c r="AB3328" s="3"/>
      <c r="AC3328" s="3"/>
      <c r="AD3328" s="3"/>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row>
    <row r="3329" spans="1:77" ht="18">
      <c r="A3329" s="3" t="s">
        <v>2093</v>
      </c>
      <c r="B3329" s="3" t="s">
        <v>30270</v>
      </c>
      <c r="C3329" s="3" t="s">
        <v>25793</v>
      </c>
      <c r="D3329" s="3"/>
      <c r="E3329" s="3" t="s">
        <v>32385</v>
      </c>
      <c r="F3329" s="3" t="s">
        <v>28721</v>
      </c>
      <c r="G3329" s="3"/>
      <c r="H3329" s="3"/>
      <c r="I3329" s="3"/>
      <c r="J3329" s="3"/>
      <c r="K3329" s="3"/>
      <c r="L3329" s="3"/>
      <c r="M3329" s="3"/>
      <c r="N3329" s="3"/>
      <c r="O3329" s="3"/>
      <c r="P3329" s="3"/>
      <c r="Q3329" s="3"/>
      <c r="R3329" s="3"/>
      <c r="S3329" s="3"/>
      <c r="T3329" s="3"/>
      <c r="U3329" s="3"/>
      <c r="V3329" s="3"/>
      <c r="W3329" s="3"/>
      <c r="X3329" s="3"/>
      <c r="Y3329" s="3"/>
      <c r="Z3329" s="3"/>
      <c r="AA3329" s="3"/>
      <c r="AB3329" s="3"/>
      <c r="AC3329" s="3"/>
      <c r="AD3329" s="3"/>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row>
    <row r="3330" spans="1:77" ht="18">
      <c r="A3330" s="3" t="s">
        <v>9177</v>
      </c>
      <c r="B3330" s="3" t="s">
        <v>26505</v>
      </c>
      <c r="C3330" s="3" t="s">
        <v>26951</v>
      </c>
      <c r="D3330" s="3"/>
      <c r="E3330" s="3" t="s">
        <v>26952</v>
      </c>
      <c r="F3330" s="3"/>
      <c r="G3330" s="3"/>
      <c r="H3330" s="3"/>
      <c r="I3330" s="3"/>
      <c r="J3330" s="3"/>
      <c r="K3330" s="3"/>
      <c r="L3330" s="3"/>
      <c r="M3330" s="3"/>
      <c r="N3330" s="3"/>
      <c r="O3330" s="3"/>
      <c r="P3330" s="3"/>
      <c r="Q3330" s="3"/>
      <c r="R3330" s="3"/>
      <c r="S3330" s="3"/>
      <c r="T3330" s="3"/>
      <c r="U3330" s="3"/>
      <c r="V3330" s="3"/>
      <c r="W3330" s="3"/>
      <c r="X3330" s="3"/>
      <c r="Y3330" s="3"/>
      <c r="Z3330" s="3"/>
      <c r="AA3330" s="3"/>
      <c r="AB3330" s="3"/>
      <c r="AC3330" s="3"/>
      <c r="AD3330" s="3"/>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row>
    <row r="3331" spans="1:77" ht="18">
      <c r="A3331" s="3" t="s">
        <v>1373</v>
      </c>
      <c r="B3331" s="3" t="s">
        <v>27429</v>
      </c>
      <c r="C3331" s="3" t="s">
        <v>26951</v>
      </c>
      <c r="D3331" s="3"/>
      <c r="E3331" s="3" t="s">
        <v>28892</v>
      </c>
      <c r="F3331" s="3"/>
      <c r="G3331" s="3"/>
      <c r="H3331" s="3"/>
      <c r="I3331" s="3"/>
      <c r="J3331" s="3"/>
      <c r="K3331" s="3"/>
      <c r="L3331" s="3"/>
      <c r="M3331" s="3"/>
      <c r="N3331" s="3"/>
      <c r="O3331" s="3"/>
      <c r="P3331" s="3"/>
      <c r="Q3331" s="3"/>
      <c r="R3331" s="3"/>
      <c r="S3331" s="3"/>
      <c r="T3331" s="3"/>
      <c r="U3331" s="3"/>
      <c r="V3331" s="3"/>
      <c r="W3331" s="3"/>
      <c r="X3331" s="3"/>
      <c r="Y3331" s="3"/>
      <c r="Z3331" s="3"/>
      <c r="AA3331" s="3"/>
      <c r="AB3331" s="3"/>
      <c r="AC3331" s="3"/>
      <c r="AD3331" s="3"/>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row>
    <row r="3332" spans="1:77" ht="18">
      <c r="A3332" s="3" t="s">
        <v>66</v>
      </c>
      <c r="B3332" s="3" t="s">
        <v>22763</v>
      </c>
      <c r="C3332" s="3" t="s">
        <v>23866</v>
      </c>
      <c r="D3332" s="3" t="s">
        <v>38</v>
      </c>
      <c r="E3332" s="3" t="s">
        <v>23867</v>
      </c>
      <c r="F3332" s="3" t="s">
        <v>20954</v>
      </c>
      <c r="G3332" s="3"/>
      <c r="H3332" s="3" t="s">
        <v>23868</v>
      </c>
      <c r="I3332" s="3"/>
      <c r="J3332" s="3"/>
      <c r="K3332" s="3"/>
      <c r="L3332" s="3"/>
      <c r="M3332" s="3"/>
      <c r="N3332" s="3"/>
      <c r="O3332" s="3"/>
      <c r="P3332" s="3"/>
      <c r="Q3332" s="3"/>
      <c r="R3332" s="3"/>
      <c r="S3332" s="3"/>
      <c r="T3332" s="3"/>
      <c r="U3332" s="3"/>
      <c r="V3332" s="3"/>
      <c r="W3332" s="3"/>
      <c r="X3332" s="3"/>
      <c r="Y3332" s="3"/>
      <c r="Z3332" s="3"/>
      <c r="AA3332" s="3"/>
      <c r="AB3332" s="3"/>
      <c r="AC3332" s="3"/>
      <c r="AD3332" s="3"/>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row>
    <row r="3333" spans="1:77" ht="18">
      <c r="A3333" s="3" t="s">
        <v>7940</v>
      </c>
      <c r="B3333" s="3" t="s">
        <v>25216</v>
      </c>
      <c r="C3333" s="3" t="s">
        <v>23866</v>
      </c>
      <c r="D3333" s="3" t="s">
        <v>25748</v>
      </c>
      <c r="E3333" s="3" t="s">
        <v>25749</v>
      </c>
      <c r="F3333" s="3"/>
      <c r="G3333" s="3"/>
      <c r="H3333" s="3"/>
      <c r="I3333" s="3"/>
      <c r="J3333" s="3"/>
      <c r="K3333" s="3"/>
      <c r="L3333" s="3"/>
      <c r="M3333" s="3"/>
      <c r="N3333" s="3"/>
      <c r="O3333" s="3"/>
      <c r="P3333" s="3"/>
      <c r="Q3333" s="3"/>
      <c r="R3333" s="3"/>
      <c r="S3333" s="3"/>
      <c r="T3333" s="3"/>
      <c r="U3333" s="3"/>
      <c r="V3333" s="3"/>
      <c r="W3333" s="3"/>
      <c r="X3333" s="3"/>
      <c r="Y3333" s="3"/>
      <c r="Z3333" s="3"/>
      <c r="AA3333" s="3"/>
      <c r="AB3333" s="3"/>
      <c r="AC3333" s="3"/>
      <c r="AD3333" s="3"/>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row>
    <row r="3334" spans="1:77" ht="18">
      <c r="A3334" s="3" t="s">
        <v>11536</v>
      </c>
      <c r="B3334" s="3" t="s">
        <v>28622</v>
      </c>
      <c r="C3334" s="3" t="s">
        <v>23866</v>
      </c>
      <c r="D3334" s="3" t="s">
        <v>2778</v>
      </c>
      <c r="E3334" s="3" t="s">
        <v>29345</v>
      </c>
      <c r="F3334" s="3" t="s">
        <v>29346</v>
      </c>
      <c r="G3334" s="3"/>
      <c r="H3334" s="3"/>
      <c r="I3334" s="3"/>
      <c r="J3334" s="3"/>
      <c r="K3334" s="3"/>
      <c r="L3334" s="3"/>
      <c r="M3334" s="3"/>
      <c r="N3334" s="3"/>
      <c r="O3334" s="3"/>
      <c r="P3334" s="3"/>
      <c r="Q3334" s="3"/>
      <c r="R3334" s="3"/>
      <c r="S3334" s="3"/>
      <c r="T3334" s="3"/>
      <c r="U3334" s="3"/>
      <c r="V3334" s="3"/>
      <c r="W3334" s="3"/>
      <c r="X3334" s="3"/>
      <c r="Y3334" s="3"/>
      <c r="Z3334" s="3"/>
      <c r="AA3334" s="3"/>
      <c r="AB3334" s="3"/>
      <c r="AC3334" s="3"/>
      <c r="AD3334" s="3"/>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row>
    <row r="3335" spans="1:77" ht="18">
      <c r="A3335" s="3" t="s">
        <v>34992</v>
      </c>
      <c r="B3335" s="3" t="s">
        <v>34945</v>
      </c>
      <c r="C3335" s="3" t="s">
        <v>23866</v>
      </c>
      <c r="D3335" s="3" t="s">
        <v>11316</v>
      </c>
      <c r="E3335" s="3" t="s">
        <v>34993</v>
      </c>
      <c r="F3335" s="3"/>
      <c r="G3335" s="3"/>
      <c r="H3335" s="3"/>
      <c r="I3335" s="3"/>
      <c r="J3335" s="3"/>
      <c r="K3335" s="3"/>
      <c r="L3335" s="3"/>
      <c r="M3335" s="3"/>
      <c r="N3335" s="3"/>
      <c r="O3335" s="3"/>
      <c r="P3335" s="3"/>
      <c r="Q3335" s="3"/>
      <c r="R3335" s="3"/>
      <c r="S3335" s="3"/>
      <c r="T3335" s="3"/>
      <c r="U3335" s="3"/>
      <c r="V3335" s="3"/>
      <c r="W3335" s="3"/>
      <c r="X3335" s="3"/>
      <c r="Y3335" s="3"/>
      <c r="Z3335" s="3"/>
      <c r="AA3335" s="3"/>
      <c r="AB3335" s="3"/>
      <c r="AC3335" s="3"/>
      <c r="AD3335" s="3"/>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row>
    <row r="3336" spans="1:77" ht="18">
      <c r="A3336" s="3" t="s">
        <v>19664</v>
      </c>
      <c r="B3336" s="3" t="s">
        <v>36306</v>
      </c>
      <c r="C3336" s="3" t="s">
        <v>23866</v>
      </c>
      <c r="D3336" s="3" t="s">
        <v>2778</v>
      </c>
      <c r="E3336" s="3" t="s">
        <v>36753</v>
      </c>
      <c r="F3336" s="3" t="s">
        <v>29346</v>
      </c>
      <c r="G3336" s="3"/>
      <c r="H3336" s="3"/>
      <c r="I3336" s="3"/>
      <c r="J3336" s="3"/>
      <c r="K3336" s="3"/>
      <c r="L3336" s="3"/>
      <c r="M3336" s="3"/>
      <c r="N3336" s="3"/>
      <c r="O3336" s="3"/>
      <c r="P3336" s="3"/>
      <c r="Q3336" s="3"/>
      <c r="R3336" s="3"/>
      <c r="S3336" s="3"/>
      <c r="T3336" s="3"/>
      <c r="U3336" s="3"/>
      <c r="V3336" s="3"/>
      <c r="W3336" s="3"/>
      <c r="X3336" s="3"/>
      <c r="Y3336" s="3"/>
      <c r="Z3336" s="3"/>
      <c r="AA3336" s="3"/>
      <c r="AB3336" s="3"/>
      <c r="AC3336" s="3"/>
      <c r="AD3336" s="3"/>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row>
    <row r="3337" spans="1:77" ht="18">
      <c r="A3337" s="3" t="s">
        <v>8696</v>
      </c>
      <c r="B3337" s="3" t="s">
        <v>26520</v>
      </c>
      <c r="C3337" s="3" t="s">
        <v>26521</v>
      </c>
      <c r="D3337" s="3" t="s">
        <v>319</v>
      </c>
      <c r="E3337" s="3" t="s">
        <v>26522</v>
      </c>
      <c r="F3337" s="3" t="s">
        <v>26523</v>
      </c>
      <c r="G3337" s="3"/>
      <c r="H3337" s="3"/>
      <c r="I3337" s="3"/>
      <c r="J3337" s="3"/>
      <c r="K3337" s="3"/>
      <c r="L3337" s="3"/>
      <c r="M3337" s="3"/>
      <c r="N3337" s="3"/>
      <c r="O3337" s="3"/>
      <c r="P3337" s="3"/>
      <c r="Q3337" s="3"/>
      <c r="R3337" s="3"/>
      <c r="S3337" s="3"/>
      <c r="T3337" s="3"/>
      <c r="U3337" s="3"/>
      <c r="V3337" s="3"/>
      <c r="W3337" s="3"/>
      <c r="X3337" s="3"/>
      <c r="Y3337" s="3"/>
      <c r="Z3337" s="3"/>
      <c r="AA3337" s="3"/>
      <c r="AB3337" s="3"/>
      <c r="AC3337" s="3"/>
      <c r="AD3337" s="3"/>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row>
    <row r="3338" spans="1:77" ht="18">
      <c r="A3338" s="3" t="s">
        <v>6381</v>
      </c>
      <c r="B3338" s="3" t="s">
        <v>23435</v>
      </c>
      <c r="C3338" s="3" t="s">
        <v>24558</v>
      </c>
      <c r="D3338" s="3"/>
      <c r="E3338" s="3" t="s">
        <v>24559</v>
      </c>
      <c r="F3338" s="3"/>
      <c r="G3338" s="3"/>
      <c r="H3338" s="3"/>
      <c r="I3338" s="3"/>
      <c r="J3338" s="3"/>
      <c r="K3338" s="3"/>
      <c r="L3338" s="3"/>
      <c r="M3338" s="3"/>
      <c r="N3338" s="3"/>
      <c r="O3338" s="3"/>
      <c r="P3338" s="3"/>
      <c r="Q3338" s="3"/>
      <c r="R3338" s="3"/>
      <c r="S3338" s="3"/>
      <c r="T3338" s="3"/>
      <c r="U3338" s="3"/>
      <c r="V3338" s="3"/>
      <c r="W3338" s="3"/>
      <c r="X3338" s="3"/>
      <c r="Y3338" s="3"/>
      <c r="Z3338" s="3"/>
      <c r="AA3338" s="3"/>
      <c r="AB3338" s="3"/>
      <c r="AC3338" s="3"/>
      <c r="AD3338" s="3"/>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row>
    <row r="3339" spans="1:77" ht="18">
      <c r="A3339" s="3" t="s">
        <v>12177</v>
      </c>
      <c r="B3339" s="3" t="s">
        <v>29357</v>
      </c>
      <c r="C3339" s="3" t="s">
        <v>29765</v>
      </c>
      <c r="D3339" s="3" t="s">
        <v>48</v>
      </c>
      <c r="E3339" s="3" t="s">
        <v>29766</v>
      </c>
      <c r="F3339" s="3"/>
      <c r="G3339" s="3"/>
      <c r="H3339" s="3"/>
      <c r="I3339" s="3"/>
      <c r="J3339" s="3"/>
      <c r="K3339" s="3"/>
      <c r="L3339" s="3"/>
      <c r="M3339" s="3"/>
      <c r="N3339" s="3"/>
      <c r="O3339" s="3"/>
      <c r="P3339" s="3"/>
      <c r="Q3339" s="3"/>
      <c r="R3339" s="3"/>
      <c r="S3339" s="3"/>
      <c r="T3339" s="3"/>
      <c r="U3339" s="3"/>
      <c r="V3339" s="3"/>
      <c r="W3339" s="3"/>
      <c r="X3339" s="3"/>
      <c r="Y3339" s="3"/>
      <c r="Z3339" s="3"/>
      <c r="AA3339" s="3"/>
      <c r="AB3339" s="3"/>
      <c r="AC3339" s="3"/>
      <c r="AD3339" s="3"/>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row>
    <row r="3340" spans="1:77" ht="18">
      <c r="A3340" s="3" t="s">
        <v>30236</v>
      </c>
      <c r="B3340" s="3" t="s">
        <v>30145</v>
      </c>
      <c r="C3340" s="3" t="s">
        <v>29765</v>
      </c>
      <c r="D3340" s="3"/>
      <c r="E3340" s="3" t="s">
        <v>30237</v>
      </c>
      <c r="F3340" s="3"/>
      <c r="G3340" s="3"/>
      <c r="H3340" s="3"/>
      <c r="I3340" s="3"/>
      <c r="J3340" s="3"/>
      <c r="K3340" s="3"/>
      <c r="L3340" s="3"/>
      <c r="M3340" s="3"/>
      <c r="N3340" s="3"/>
      <c r="O3340" s="3"/>
      <c r="P3340" s="3"/>
      <c r="Q3340" s="3"/>
      <c r="R3340" s="3"/>
      <c r="S3340" s="3"/>
      <c r="T3340" s="3"/>
      <c r="U3340" s="3"/>
      <c r="V3340" s="3"/>
      <c r="W3340" s="3"/>
      <c r="X3340" s="3"/>
      <c r="Y3340" s="3"/>
      <c r="Z3340" s="3"/>
      <c r="AA3340" s="3"/>
      <c r="AB3340" s="3"/>
      <c r="AC3340" s="3"/>
      <c r="AD3340" s="3"/>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row>
    <row r="3341" spans="1:77" ht="18">
      <c r="A3341" s="3" t="s">
        <v>16974</v>
      </c>
      <c r="B3341" s="3" t="s">
        <v>32802</v>
      </c>
      <c r="C3341" s="3" t="s">
        <v>29765</v>
      </c>
      <c r="D3341" s="3" t="s">
        <v>48</v>
      </c>
      <c r="E3341" s="3" t="s">
        <v>32807</v>
      </c>
      <c r="F3341" s="3"/>
      <c r="G3341" s="3"/>
      <c r="H3341" s="3"/>
      <c r="I3341" s="3"/>
      <c r="J3341" s="3"/>
      <c r="K3341" s="3"/>
      <c r="L3341" s="3"/>
      <c r="M3341" s="3"/>
      <c r="N3341" s="3"/>
      <c r="O3341" s="3"/>
      <c r="P3341" s="3"/>
      <c r="Q3341" s="3"/>
      <c r="R3341" s="3"/>
      <c r="S3341" s="3"/>
      <c r="T3341" s="3"/>
      <c r="U3341" s="3"/>
      <c r="V3341" s="3"/>
      <c r="W3341" s="3"/>
      <c r="X3341" s="3"/>
      <c r="Y3341" s="3"/>
      <c r="Z3341" s="3"/>
      <c r="AA3341" s="3"/>
      <c r="AB3341" s="3"/>
      <c r="AC3341" s="3"/>
      <c r="AD3341" s="3"/>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row>
    <row r="3342" spans="1:77" ht="18">
      <c r="A3342" s="3" t="s">
        <v>16335</v>
      </c>
      <c r="B3342" s="3" t="s">
        <v>32339</v>
      </c>
      <c r="C3342" s="3" t="s">
        <v>32368</v>
      </c>
      <c r="D3342" s="3" t="s">
        <v>17833</v>
      </c>
      <c r="E3342" s="3" t="s">
        <v>32369</v>
      </c>
      <c r="F3342" s="3"/>
      <c r="G3342" s="3"/>
      <c r="H3342" s="3"/>
      <c r="I3342" s="3"/>
      <c r="J3342" s="3"/>
      <c r="K3342" s="3"/>
      <c r="L3342" s="3"/>
      <c r="M3342" s="3"/>
      <c r="N3342" s="3"/>
      <c r="O3342" s="3"/>
      <c r="P3342" s="3"/>
      <c r="Q3342" s="3"/>
      <c r="R3342" s="3"/>
      <c r="S3342" s="3"/>
      <c r="T3342" s="3"/>
      <c r="U3342" s="3"/>
      <c r="V3342" s="3"/>
      <c r="W3342" s="3"/>
      <c r="X3342" s="3"/>
      <c r="Y3342" s="3"/>
      <c r="Z3342" s="3"/>
      <c r="AA3342" s="3"/>
      <c r="AB3342" s="3"/>
      <c r="AC3342" s="3"/>
      <c r="AD3342" s="3"/>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row>
    <row r="3343" spans="1:77" ht="18">
      <c r="A3343" s="3" t="s">
        <v>17021</v>
      </c>
      <c r="B3343" s="3" t="s">
        <v>32802</v>
      </c>
      <c r="C3343" s="3" t="s">
        <v>32884</v>
      </c>
      <c r="D3343" s="3"/>
      <c r="E3343" s="3" t="s">
        <v>32885</v>
      </c>
      <c r="F3343" s="3"/>
      <c r="G3343" s="3"/>
      <c r="H3343" s="3"/>
      <c r="I3343" s="3"/>
      <c r="J3343" s="3"/>
      <c r="K3343" s="3"/>
      <c r="L3343" s="3"/>
      <c r="M3343" s="3"/>
      <c r="N3343" s="3"/>
      <c r="O3343" s="3"/>
      <c r="P3343" s="3"/>
      <c r="Q3343" s="3"/>
      <c r="R3343" s="3"/>
      <c r="S3343" s="3"/>
      <c r="T3343" s="3"/>
      <c r="U3343" s="3"/>
      <c r="V3343" s="3"/>
      <c r="W3343" s="3"/>
      <c r="X3343" s="3"/>
      <c r="Y3343" s="3"/>
      <c r="Z3343" s="3"/>
      <c r="AA3343" s="3"/>
      <c r="AB3343" s="3"/>
      <c r="AC3343" s="3"/>
      <c r="AD3343" s="3"/>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row>
    <row r="3344" spans="1:77" ht="18">
      <c r="A3344" s="3" t="s">
        <v>19658</v>
      </c>
      <c r="B3344" s="3" t="s">
        <v>36306</v>
      </c>
      <c r="C3344" s="3" t="s">
        <v>32884</v>
      </c>
      <c r="D3344" s="3"/>
      <c r="E3344" s="3" t="s">
        <v>36748</v>
      </c>
      <c r="F3344" s="3"/>
      <c r="G3344" s="3"/>
      <c r="H3344" s="3"/>
      <c r="I3344" s="3"/>
      <c r="J3344" s="3"/>
      <c r="K3344" s="3"/>
      <c r="L3344" s="3"/>
      <c r="M3344" s="3"/>
      <c r="N3344" s="3"/>
      <c r="O3344" s="3"/>
      <c r="P3344" s="3"/>
      <c r="Q3344" s="3"/>
      <c r="R3344" s="3"/>
      <c r="S3344" s="3"/>
      <c r="T3344" s="3"/>
      <c r="U3344" s="3"/>
      <c r="V3344" s="3"/>
      <c r="W3344" s="3"/>
      <c r="X3344" s="3"/>
      <c r="Y3344" s="3"/>
      <c r="Z3344" s="3"/>
      <c r="AA3344" s="3"/>
      <c r="AB3344" s="3"/>
      <c r="AC3344" s="3"/>
      <c r="AD3344" s="3"/>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row>
    <row r="3345" spans="1:77" ht="18">
      <c r="A3345" s="3" t="s">
        <v>6375</v>
      </c>
      <c r="B3345" s="3" t="s">
        <v>23435</v>
      </c>
      <c r="C3345" s="3" t="s">
        <v>24556</v>
      </c>
      <c r="D3345" s="3"/>
      <c r="E3345" s="3" t="s">
        <v>24557</v>
      </c>
      <c r="F3345" s="3"/>
      <c r="G3345" s="3"/>
      <c r="H3345" s="3"/>
      <c r="I3345" s="3"/>
      <c r="J3345" s="3"/>
      <c r="K3345" s="3"/>
      <c r="L3345" s="3"/>
      <c r="M3345" s="3"/>
      <c r="N3345" s="3"/>
      <c r="O3345" s="3"/>
      <c r="P3345" s="3"/>
      <c r="Q3345" s="3"/>
      <c r="R3345" s="3"/>
      <c r="S3345" s="3"/>
      <c r="T3345" s="3"/>
      <c r="U3345" s="3"/>
      <c r="V3345" s="3"/>
      <c r="W3345" s="3"/>
      <c r="X3345" s="3"/>
      <c r="Y3345" s="3"/>
      <c r="Z3345" s="3"/>
      <c r="AA3345" s="3"/>
      <c r="AB3345" s="3"/>
      <c r="AC3345" s="3"/>
      <c r="AD3345" s="3"/>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row>
    <row r="3346" spans="1:77" ht="18">
      <c r="A3346" s="3" t="s">
        <v>36760</v>
      </c>
      <c r="B3346" s="3" t="s">
        <v>36306</v>
      </c>
      <c r="C3346" s="3" t="s">
        <v>36761</v>
      </c>
      <c r="D3346" s="3"/>
      <c r="E3346" s="3" t="s">
        <v>36762</v>
      </c>
      <c r="F3346" s="3"/>
      <c r="G3346" s="3"/>
      <c r="H3346" s="3"/>
      <c r="I3346" s="3"/>
      <c r="J3346" s="3"/>
      <c r="K3346" s="3"/>
      <c r="L3346" s="3"/>
      <c r="M3346" s="3"/>
      <c r="N3346" s="3"/>
      <c r="O3346" s="3"/>
      <c r="P3346" s="3"/>
      <c r="Q3346" s="3"/>
      <c r="R3346" s="3"/>
      <c r="S3346" s="3"/>
      <c r="T3346" s="3"/>
      <c r="U3346" s="3"/>
      <c r="V3346" s="3"/>
      <c r="W3346" s="3"/>
      <c r="X3346" s="3"/>
      <c r="Y3346" s="3"/>
      <c r="Z3346" s="3"/>
      <c r="AA3346" s="3"/>
      <c r="AB3346" s="3"/>
      <c r="AC3346" s="3"/>
      <c r="AD3346" s="3"/>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row>
    <row r="3347" spans="1:77" ht="18">
      <c r="A3347" s="3" t="s">
        <v>18896</v>
      </c>
      <c r="B3347" s="3" t="s">
        <v>35848</v>
      </c>
      <c r="C3347" s="3" t="s">
        <v>36038</v>
      </c>
      <c r="D3347" s="3"/>
      <c r="E3347" s="3" t="s">
        <v>36039</v>
      </c>
      <c r="F3347" s="3"/>
      <c r="G3347" s="3"/>
      <c r="H3347" s="3"/>
      <c r="I3347" s="3"/>
      <c r="J3347" s="3"/>
      <c r="K3347" s="3"/>
      <c r="L3347" s="3"/>
      <c r="M3347" s="3"/>
      <c r="N3347" s="3"/>
      <c r="O3347" s="3"/>
      <c r="P3347" s="3"/>
      <c r="Q3347" s="3"/>
      <c r="R3347" s="3"/>
      <c r="S3347" s="3"/>
      <c r="T3347" s="3"/>
      <c r="U3347" s="3"/>
      <c r="V3347" s="3"/>
      <c r="W3347" s="3"/>
      <c r="X3347" s="3"/>
      <c r="Y3347" s="3"/>
      <c r="Z3347" s="3"/>
      <c r="AA3347" s="3"/>
      <c r="AB3347" s="3"/>
      <c r="AC3347" s="3"/>
      <c r="AD3347" s="3"/>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row>
    <row r="3348" spans="1:77" ht="18">
      <c r="A3348" s="3" t="s">
        <v>19034</v>
      </c>
      <c r="B3348" s="3" t="s">
        <v>35848</v>
      </c>
      <c r="C3348" s="3" t="s">
        <v>36038</v>
      </c>
      <c r="D3348" s="3"/>
      <c r="E3348" s="3" t="s">
        <v>36150</v>
      </c>
      <c r="F3348" s="3"/>
      <c r="G3348" s="3"/>
      <c r="H3348" s="3"/>
      <c r="I3348" s="3"/>
      <c r="J3348" s="3"/>
      <c r="K3348" s="3"/>
      <c r="L3348" s="3"/>
      <c r="M3348" s="3"/>
      <c r="N3348" s="3"/>
      <c r="O3348" s="3"/>
      <c r="P3348" s="3"/>
      <c r="Q3348" s="3"/>
      <c r="R3348" s="3"/>
      <c r="S3348" s="3"/>
      <c r="T3348" s="3"/>
      <c r="U3348" s="3"/>
      <c r="V3348" s="3"/>
      <c r="W3348" s="3"/>
      <c r="X3348" s="3"/>
      <c r="Y3348" s="3"/>
      <c r="Z3348" s="3"/>
      <c r="AA3348" s="3"/>
      <c r="AB3348" s="3"/>
      <c r="AC3348" s="3"/>
      <c r="AD3348" s="3"/>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row>
    <row r="3349" spans="1:77" ht="18">
      <c r="A3349" s="3" t="s">
        <v>16915</v>
      </c>
      <c r="B3349" s="3" t="s">
        <v>32658</v>
      </c>
      <c r="C3349" s="3" t="s">
        <v>32765</v>
      </c>
      <c r="D3349" s="3"/>
      <c r="E3349" s="3" t="s">
        <v>32766</v>
      </c>
      <c r="F3349" s="3"/>
      <c r="G3349" s="3"/>
      <c r="H3349" s="3"/>
      <c r="I3349" s="3"/>
      <c r="J3349" s="3"/>
      <c r="K3349" s="3"/>
      <c r="L3349" s="3"/>
      <c r="M3349" s="3"/>
      <c r="N3349" s="3"/>
      <c r="O3349" s="3"/>
      <c r="P3349" s="3"/>
      <c r="Q3349" s="3"/>
      <c r="R3349" s="3"/>
      <c r="S3349" s="3"/>
      <c r="T3349" s="3"/>
      <c r="U3349" s="3"/>
      <c r="V3349" s="3"/>
      <c r="W3349" s="3"/>
      <c r="X3349" s="3"/>
      <c r="Y3349" s="3"/>
      <c r="Z3349" s="3"/>
      <c r="AA3349" s="3"/>
      <c r="AB3349" s="3"/>
      <c r="AC3349" s="3"/>
      <c r="AD3349" s="3"/>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row>
    <row r="3350" spans="1:77" ht="18">
      <c r="A3350" s="3" t="s">
        <v>3402</v>
      </c>
      <c r="B3350" s="3" t="s">
        <v>21893</v>
      </c>
      <c r="C3350" s="3" t="s">
        <v>21896</v>
      </c>
      <c r="D3350" s="3"/>
      <c r="E3350" s="3" t="s">
        <v>21897</v>
      </c>
      <c r="F3350" s="3" t="s">
        <v>21898</v>
      </c>
      <c r="G3350" s="3"/>
      <c r="H3350" s="3"/>
      <c r="I3350" s="3"/>
      <c r="J3350" s="3"/>
      <c r="K3350" s="3"/>
      <c r="L3350" s="3"/>
      <c r="M3350" s="3"/>
      <c r="N3350" s="3"/>
      <c r="O3350" s="3"/>
      <c r="P3350" s="3"/>
      <c r="Q3350" s="3"/>
      <c r="R3350" s="3"/>
      <c r="S3350" s="3"/>
      <c r="T3350" s="3"/>
      <c r="U3350" s="3"/>
      <c r="V3350" s="3"/>
      <c r="W3350" s="3"/>
      <c r="X3350" s="3"/>
      <c r="Y3350" s="3"/>
      <c r="Z3350" s="3"/>
      <c r="AA3350" s="3"/>
      <c r="AB3350" s="3"/>
      <c r="AC3350" s="3"/>
      <c r="AD3350" s="3"/>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row>
    <row r="3351" spans="1:77" ht="18">
      <c r="A3351" s="3" t="s">
        <v>35575</v>
      </c>
      <c r="B3351" s="3" t="s">
        <v>35343</v>
      </c>
      <c r="C3351" s="3" t="s">
        <v>21896</v>
      </c>
      <c r="D3351" s="3"/>
      <c r="E3351" s="3" t="s">
        <v>35576</v>
      </c>
      <c r="F3351" s="3" t="s">
        <v>21898</v>
      </c>
      <c r="G3351" s="3"/>
      <c r="H3351" s="3"/>
      <c r="I3351" s="3"/>
      <c r="J3351" s="3"/>
      <c r="K3351" s="3"/>
      <c r="L3351" s="3"/>
      <c r="M3351" s="3"/>
      <c r="N3351" s="3"/>
      <c r="O3351" s="3"/>
      <c r="P3351" s="3"/>
      <c r="Q3351" s="3"/>
      <c r="R3351" s="3"/>
      <c r="S3351" s="3"/>
      <c r="T3351" s="3"/>
      <c r="U3351" s="3"/>
      <c r="V3351" s="3"/>
      <c r="W3351" s="3"/>
      <c r="X3351" s="3"/>
      <c r="Y3351" s="3"/>
      <c r="Z3351" s="3"/>
      <c r="AA3351" s="3"/>
      <c r="AB3351" s="3"/>
      <c r="AC3351" s="3"/>
      <c r="AD3351" s="3"/>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row>
    <row r="3352" spans="1:77" ht="18">
      <c r="A3352" s="3" t="s">
        <v>1605</v>
      </c>
      <c r="B3352" s="3" t="s">
        <v>27429</v>
      </c>
      <c r="C3352" s="3" t="s">
        <v>30008</v>
      </c>
      <c r="D3352" s="3"/>
      <c r="E3352" s="3" t="s">
        <v>30009</v>
      </c>
      <c r="F3352" s="3" t="s">
        <v>30010</v>
      </c>
      <c r="G3352" s="3"/>
      <c r="H3352" s="3"/>
      <c r="I3352" s="3"/>
      <c r="J3352" s="3"/>
      <c r="K3352" s="3"/>
      <c r="L3352" s="3"/>
      <c r="M3352" s="3"/>
      <c r="N3352" s="3"/>
      <c r="O3352" s="3"/>
      <c r="P3352" s="3"/>
      <c r="Q3352" s="3"/>
      <c r="R3352" s="3"/>
      <c r="S3352" s="3"/>
      <c r="T3352" s="3"/>
      <c r="U3352" s="3"/>
      <c r="V3352" s="3"/>
      <c r="W3352" s="3"/>
      <c r="X3352" s="3"/>
      <c r="Y3352" s="3"/>
      <c r="Z3352" s="3"/>
      <c r="AA3352" s="3"/>
      <c r="AB3352" s="3"/>
      <c r="AC3352" s="3"/>
      <c r="AD3352" s="3"/>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row>
    <row r="3353" spans="1:77" ht="18">
      <c r="A3353" s="3" t="s">
        <v>12867</v>
      </c>
      <c r="B3353" s="3" t="s">
        <v>30145</v>
      </c>
      <c r="C3353" s="3" t="s">
        <v>30008</v>
      </c>
      <c r="D3353" s="3"/>
      <c r="E3353" s="3" t="s">
        <v>30318</v>
      </c>
      <c r="F3353" s="3"/>
      <c r="G3353" s="3"/>
      <c r="H3353" s="3"/>
      <c r="I3353" s="3"/>
      <c r="J3353" s="3"/>
      <c r="K3353" s="3"/>
      <c r="L3353" s="3"/>
      <c r="M3353" s="3"/>
      <c r="N3353" s="3"/>
      <c r="O3353" s="3"/>
      <c r="P3353" s="3"/>
      <c r="Q3353" s="3"/>
      <c r="R3353" s="3"/>
      <c r="S3353" s="3"/>
      <c r="T3353" s="3"/>
      <c r="U3353" s="3"/>
      <c r="V3353" s="3"/>
      <c r="W3353" s="3"/>
      <c r="X3353" s="3"/>
      <c r="Y3353" s="3"/>
      <c r="Z3353" s="3"/>
      <c r="AA3353" s="3"/>
      <c r="AB3353" s="3"/>
      <c r="AC3353" s="3"/>
      <c r="AD3353" s="3"/>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row>
    <row r="3354" spans="1:77" ht="18">
      <c r="A3354" s="3" t="s">
        <v>16890</v>
      </c>
      <c r="B3354" s="3" t="s">
        <v>32658</v>
      </c>
      <c r="C3354" s="3" t="s">
        <v>30008</v>
      </c>
      <c r="D3354" s="3" t="s">
        <v>32747</v>
      </c>
      <c r="E3354" s="3" t="s">
        <v>32748</v>
      </c>
      <c r="F3354" s="3"/>
      <c r="G3354" s="3"/>
      <c r="H3354" s="3"/>
      <c r="I3354" s="3"/>
      <c r="J3354" s="3"/>
      <c r="K3354" s="3"/>
      <c r="L3354" s="3"/>
      <c r="M3354" s="3"/>
      <c r="N3354" s="3"/>
      <c r="O3354" s="3"/>
      <c r="P3354" s="3"/>
      <c r="Q3354" s="3"/>
      <c r="R3354" s="3"/>
      <c r="S3354" s="3"/>
      <c r="T3354" s="3"/>
      <c r="U3354" s="3"/>
      <c r="V3354" s="3"/>
      <c r="W3354" s="3"/>
      <c r="X3354" s="3"/>
      <c r="Y3354" s="3"/>
      <c r="Z3354" s="3"/>
      <c r="AA3354" s="3"/>
      <c r="AB3354" s="3"/>
      <c r="AC3354" s="3"/>
      <c r="AD3354" s="3"/>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row>
    <row r="3355" spans="1:77" ht="18">
      <c r="A3355" s="3" t="s">
        <v>34910</v>
      </c>
      <c r="B3355" s="3" t="s">
        <v>33988</v>
      </c>
      <c r="C3355" s="3" t="s">
        <v>30008</v>
      </c>
      <c r="D3355" s="3" t="s">
        <v>34911</v>
      </c>
      <c r="E3355" s="3" t="s">
        <v>34912</v>
      </c>
      <c r="F3355" s="3" t="s">
        <v>34913</v>
      </c>
      <c r="G3355" s="3" t="s">
        <v>34914</v>
      </c>
      <c r="H3355" s="3"/>
      <c r="I3355" s="3"/>
      <c r="J3355" s="3" t="s">
        <v>34915</v>
      </c>
      <c r="K3355" s="3"/>
      <c r="L3355" s="3"/>
      <c r="M3355" s="3" t="s">
        <v>34916</v>
      </c>
      <c r="N3355" s="3"/>
      <c r="O3355" s="3"/>
      <c r="P3355" s="3" t="s">
        <v>34917</v>
      </c>
      <c r="Q3355" s="3"/>
      <c r="R3355" s="3"/>
      <c r="S3355" s="3" t="s">
        <v>34918</v>
      </c>
      <c r="T3355" s="3"/>
      <c r="U3355" s="3"/>
      <c r="V3355" s="3" t="s">
        <v>34919</v>
      </c>
      <c r="W3355" s="3"/>
      <c r="X3355" s="3"/>
      <c r="Y3355" s="3" t="s">
        <v>34920</v>
      </c>
      <c r="Z3355" s="3"/>
      <c r="AA3355" s="3"/>
      <c r="AB3355" s="3" t="s">
        <v>29236</v>
      </c>
      <c r="AC3355" s="3"/>
      <c r="AD3355" s="3"/>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row>
    <row r="3356" spans="1:77" ht="18">
      <c r="A3356" s="3" t="s">
        <v>3368</v>
      </c>
      <c r="B3356" s="3" t="s">
        <v>21893</v>
      </c>
      <c r="C3356" s="3" t="s">
        <v>30008</v>
      </c>
      <c r="D3356" s="3"/>
      <c r="E3356" s="3" t="s">
        <v>39833</v>
      </c>
      <c r="F3356" s="3"/>
      <c r="G3356" s="3"/>
      <c r="H3356" s="3"/>
      <c r="I3356" s="3"/>
      <c r="J3356" s="3"/>
      <c r="K3356" s="3"/>
      <c r="L3356" s="3"/>
      <c r="M3356" s="3"/>
      <c r="N3356" s="3"/>
      <c r="O3356" s="3"/>
      <c r="P3356" s="3"/>
      <c r="Q3356" s="3"/>
      <c r="R3356" s="3"/>
      <c r="S3356" s="3"/>
      <c r="T3356" s="3"/>
      <c r="U3356" s="3"/>
      <c r="V3356" s="3"/>
      <c r="W3356" s="3"/>
      <c r="X3356" s="3"/>
      <c r="Y3356" s="3"/>
      <c r="Z3356" s="3"/>
      <c r="AA3356" s="3"/>
      <c r="AB3356" s="3"/>
      <c r="AC3356" s="3"/>
      <c r="AD3356" s="3"/>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row>
    <row r="3357" spans="1:77" ht="18">
      <c r="A3357" s="3" t="s">
        <v>32734</v>
      </c>
      <c r="B3357" s="3" t="s">
        <v>32658</v>
      </c>
      <c r="C3357" s="3" t="s">
        <v>32735</v>
      </c>
      <c r="D3357" s="3"/>
      <c r="E3357" s="3" t="s">
        <v>32736</v>
      </c>
      <c r="F3357" s="3"/>
      <c r="G3357" s="3"/>
      <c r="H3357" s="3"/>
      <c r="I3357" s="3"/>
      <c r="J3357" s="3"/>
      <c r="K3357" s="3"/>
      <c r="L3357" s="3"/>
      <c r="M3357" s="3"/>
      <c r="N3357" s="3"/>
      <c r="O3357" s="3"/>
      <c r="P3357" s="3"/>
      <c r="Q3357" s="3"/>
      <c r="R3357" s="3"/>
      <c r="S3357" s="3"/>
      <c r="T3357" s="3"/>
      <c r="U3357" s="3"/>
      <c r="V3357" s="3"/>
      <c r="W3357" s="3"/>
      <c r="X3357" s="3"/>
      <c r="Y3357" s="3"/>
      <c r="Z3357" s="3"/>
      <c r="AA3357" s="3"/>
      <c r="AB3357" s="3"/>
      <c r="AC3357" s="3"/>
      <c r="AD3357" s="3"/>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row>
    <row r="3358" spans="1:77" ht="18">
      <c r="A3358" s="3" t="s">
        <v>35407</v>
      </c>
      <c r="B3358" s="3" t="s">
        <v>35343</v>
      </c>
      <c r="C3358" s="3" t="s">
        <v>32735</v>
      </c>
      <c r="D3358" s="3"/>
      <c r="E3358" s="3" t="s">
        <v>35408</v>
      </c>
      <c r="F3358" s="3" t="s">
        <v>35409</v>
      </c>
      <c r="G3358" s="3"/>
      <c r="H3358" s="3"/>
      <c r="I3358" s="3"/>
      <c r="J3358" s="3"/>
      <c r="K3358" s="3"/>
      <c r="L3358" s="3"/>
      <c r="M3358" s="3"/>
      <c r="N3358" s="3"/>
      <c r="O3358" s="3"/>
      <c r="P3358" s="3"/>
      <c r="Q3358" s="3"/>
      <c r="R3358" s="3"/>
      <c r="S3358" s="3"/>
      <c r="T3358" s="3"/>
      <c r="U3358" s="3"/>
      <c r="V3358" s="3"/>
      <c r="W3358" s="3"/>
      <c r="X3358" s="3"/>
      <c r="Y3358" s="3"/>
      <c r="Z3358" s="3"/>
      <c r="AA3358" s="3"/>
      <c r="AB3358" s="3"/>
      <c r="AC3358" s="3"/>
      <c r="AD3358" s="3"/>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row>
    <row r="3359" spans="1:77" ht="18">
      <c r="A3359" s="3" t="s">
        <v>10971</v>
      </c>
      <c r="B3359" s="3" t="s">
        <v>29045</v>
      </c>
      <c r="C3359" s="3" t="s">
        <v>29046</v>
      </c>
      <c r="D3359" s="3"/>
      <c r="E3359" s="3" t="s">
        <v>29047</v>
      </c>
      <c r="F3359" s="3" t="s">
        <v>29048</v>
      </c>
      <c r="G3359" s="3"/>
      <c r="H3359" s="3"/>
      <c r="I3359" s="3"/>
      <c r="J3359" s="3"/>
      <c r="K3359" s="3"/>
      <c r="L3359" s="3"/>
      <c r="M3359" s="3"/>
      <c r="N3359" s="3"/>
      <c r="O3359" s="3"/>
      <c r="P3359" s="3"/>
      <c r="Q3359" s="3"/>
      <c r="R3359" s="3"/>
      <c r="S3359" s="3"/>
      <c r="T3359" s="3"/>
      <c r="U3359" s="3"/>
      <c r="V3359" s="3"/>
      <c r="W3359" s="3"/>
      <c r="X3359" s="3"/>
      <c r="Y3359" s="3"/>
      <c r="Z3359" s="3"/>
      <c r="AA3359" s="3"/>
      <c r="AB3359" s="3"/>
      <c r="AC3359" s="3"/>
      <c r="AD3359" s="3"/>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row>
    <row r="3360" spans="1:77" ht="18">
      <c r="A3360" s="3" t="s">
        <v>13596</v>
      </c>
      <c r="B3360" s="3" t="s">
        <v>30564</v>
      </c>
      <c r="C3360" s="3" t="s">
        <v>29046</v>
      </c>
      <c r="D3360" s="3"/>
      <c r="E3360" s="3" t="s">
        <v>30601</v>
      </c>
      <c r="F3360" s="3" t="s">
        <v>30602</v>
      </c>
      <c r="G3360" s="3"/>
      <c r="H3360" s="3"/>
      <c r="I3360" s="3"/>
      <c r="J3360" s="3"/>
      <c r="K3360" s="3"/>
      <c r="L3360" s="3"/>
      <c r="M3360" s="3"/>
      <c r="N3360" s="3"/>
      <c r="O3360" s="3"/>
      <c r="P3360" s="3"/>
      <c r="Q3360" s="3"/>
      <c r="R3360" s="3"/>
      <c r="S3360" s="3"/>
      <c r="T3360" s="3"/>
      <c r="U3360" s="3"/>
      <c r="V3360" s="3"/>
      <c r="W3360" s="3"/>
      <c r="X3360" s="3"/>
      <c r="Y3360" s="3"/>
      <c r="Z3360" s="3"/>
      <c r="AA3360" s="3"/>
      <c r="AB3360" s="3"/>
      <c r="AC3360" s="3"/>
      <c r="AD3360" s="3"/>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row>
    <row r="3361" spans="1:77" ht="18">
      <c r="A3361" s="3" t="s">
        <v>9131</v>
      </c>
      <c r="B3361" s="3" t="s">
        <v>26505</v>
      </c>
      <c r="C3361" s="3" t="s">
        <v>26907</v>
      </c>
      <c r="D3361" s="3" t="s">
        <v>1093</v>
      </c>
      <c r="E3361" s="3" t="s">
        <v>26908</v>
      </c>
      <c r="F3361" s="3"/>
      <c r="G3361" s="3"/>
      <c r="H3361" s="3"/>
      <c r="I3361" s="3"/>
      <c r="J3361" s="3"/>
      <c r="K3361" s="3"/>
      <c r="L3361" s="3"/>
      <c r="M3361" s="3"/>
      <c r="N3361" s="3"/>
      <c r="O3361" s="3"/>
      <c r="P3361" s="3"/>
      <c r="Q3361" s="3"/>
      <c r="R3361" s="3"/>
      <c r="S3361" s="3"/>
      <c r="T3361" s="3"/>
      <c r="U3361" s="3"/>
      <c r="V3361" s="3"/>
      <c r="W3361" s="3"/>
      <c r="X3361" s="3"/>
      <c r="Y3361" s="3"/>
      <c r="Z3361" s="3"/>
      <c r="AA3361" s="3"/>
      <c r="AB3361" s="3"/>
      <c r="AC3361" s="3"/>
      <c r="AD3361" s="3"/>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row>
    <row r="3362" spans="1:77" ht="18">
      <c r="A3362" s="3" t="s">
        <v>14033</v>
      </c>
      <c r="B3362" s="3" t="s">
        <v>30903</v>
      </c>
      <c r="C3362" s="3" t="s">
        <v>26907</v>
      </c>
      <c r="D3362" s="3" t="s">
        <v>30913</v>
      </c>
      <c r="E3362" s="3" t="s">
        <v>30914</v>
      </c>
      <c r="F3362" s="3" t="s">
        <v>30915</v>
      </c>
      <c r="G3362" s="3" t="s">
        <v>30916</v>
      </c>
      <c r="H3362" s="3" t="s">
        <v>30917</v>
      </c>
      <c r="I3362" s="3" t="s">
        <v>30918</v>
      </c>
      <c r="J3362" s="3"/>
      <c r="K3362" s="3"/>
      <c r="L3362" s="3"/>
      <c r="M3362" s="3"/>
      <c r="N3362" s="3"/>
      <c r="O3362" s="3"/>
      <c r="P3362" s="3"/>
      <c r="Q3362" s="3"/>
      <c r="R3362" s="3"/>
      <c r="S3362" s="3"/>
      <c r="T3362" s="3"/>
      <c r="U3362" s="3"/>
      <c r="V3362" s="3"/>
      <c r="W3362" s="3"/>
      <c r="X3362" s="3"/>
      <c r="Y3362" s="3"/>
      <c r="Z3362" s="3"/>
      <c r="AA3362" s="3"/>
      <c r="AB3362" s="3"/>
      <c r="AC3362" s="3"/>
      <c r="AD3362" s="3"/>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row>
    <row r="3363" spans="1:77" ht="18">
      <c r="A3363" s="3" t="s">
        <v>18742</v>
      </c>
      <c r="B3363" s="3" t="s">
        <v>35848</v>
      </c>
      <c r="C3363" s="3" t="s">
        <v>26907</v>
      </c>
      <c r="D3363" s="3"/>
      <c r="E3363" s="3" t="s">
        <v>35910</v>
      </c>
      <c r="F3363" s="3"/>
      <c r="G3363" s="3"/>
      <c r="H3363" s="3"/>
      <c r="I3363" s="3"/>
      <c r="J3363" s="3"/>
      <c r="K3363" s="3"/>
      <c r="L3363" s="3"/>
      <c r="M3363" s="3"/>
      <c r="N3363" s="3"/>
      <c r="O3363" s="3"/>
      <c r="P3363" s="3"/>
      <c r="Q3363" s="3"/>
      <c r="R3363" s="3"/>
      <c r="S3363" s="3"/>
      <c r="T3363" s="3"/>
      <c r="U3363" s="3"/>
      <c r="V3363" s="3"/>
      <c r="W3363" s="3"/>
      <c r="X3363" s="3"/>
      <c r="Y3363" s="3"/>
      <c r="Z3363" s="3"/>
      <c r="AA3363" s="3"/>
      <c r="AB3363" s="3"/>
      <c r="AC3363" s="3"/>
      <c r="AD3363" s="3"/>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row>
    <row r="3364" spans="1:77" ht="18">
      <c r="A3364" s="3" t="s">
        <v>7197</v>
      </c>
      <c r="B3364" s="3" t="s">
        <v>25216</v>
      </c>
      <c r="C3364" s="3" t="s">
        <v>25217</v>
      </c>
      <c r="D3364" s="3"/>
      <c r="E3364" s="3" t="s">
        <v>25218</v>
      </c>
      <c r="F3364" s="3"/>
      <c r="G3364" s="3"/>
      <c r="H3364" s="3"/>
      <c r="I3364" s="3"/>
      <c r="J3364" s="3"/>
      <c r="K3364" s="3"/>
      <c r="L3364" s="3"/>
      <c r="M3364" s="3"/>
      <c r="N3364" s="3"/>
      <c r="O3364" s="3"/>
      <c r="P3364" s="3"/>
      <c r="Q3364" s="3"/>
      <c r="R3364" s="3"/>
      <c r="S3364" s="3"/>
      <c r="T3364" s="3"/>
      <c r="U3364" s="3"/>
      <c r="V3364" s="3"/>
      <c r="W3364" s="3"/>
      <c r="X3364" s="3"/>
      <c r="Y3364" s="3"/>
      <c r="Z3364" s="3"/>
      <c r="AA3364" s="3"/>
      <c r="AB3364" s="3"/>
      <c r="AC3364" s="3"/>
      <c r="AD3364" s="3"/>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row>
    <row r="3365" spans="1:77" ht="18">
      <c r="A3365" s="3" t="s">
        <v>8795</v>
      </c>
      <c r="B3365" s="3" t="s">
        <v>26505</v>
      </c>
      <c r="C3365" s="3" t="s">
        <v>25217</v>
      </c>
      <c r="D3365" s="3" t="s">
        <v>26622</v>
      </c>
      <c r="E3365" s="3" t="s">
        <v>26623</v>
      </c>
      <c r="F3365" s="3"/>
      <c r="G3365" s="3"/>
      <c r="H3365" s="3"/>
      <c r="I3365" s="3"/>
      <c r="J3365" s="3"/>
      <c r="K3365" s="3"/>
      <c r="L3365" s="3"/>
      <c r="M3365" s="3"/>
      <c r="N3365" s="3"/>
      <c r="O3365" s="3"/>
      <c r="P3365" s="3"/>
      <c r="Q3365" s="3"/>
      <c r="R3365" s="3"/>
      <c r="S3365" s="3"/>
      <c r="T3365" s="3"/>
      <c r="U3365" s="3"/>
      <c r="V3365" s="3"/>
      <c r="W3365" s="3"/>
      <c r="X3365" s="3"/>
      <c r="Y3365" s="3"/>
      <c r="Z3365" s="3"/>
      <c r="AA3365" s="3"/>
      <c r="AB3365" s="3"/>
      <c r="AC3365" s="3"/>
      <c r="AD3365" s="3"/>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row>
    <row r="3366" spans="1:77" ht="18">
      <c r="A3366" s="3" t="s">
        <v>4740</v>
      </c>
      <c r="B3366" s="3" t="s">
        <v>23054</v>
      </c>
      <c r="C3366" s="3" t="s">
        <v>23258</v>
      </c>
      <c r="D3366" s="3"/>
      <c r="E3366" s="3" t="s">
        <v>23259</v>
      </c>
      <c r="F3366" s="3"/>
      <c r="G3366" s="3"/>
      <c r="H3366" s="3"/>
      <c r="I3366" s="3"/>
      <c r="J3366" s="3"/>
      <c r="K3366" s="3"/>
      <c r="L3366" s="3"/>
      <c r="M3366" s="3"/>
      <c r="N3366" s="3"/>
      <c r="O3366" s="3"/>
      <c r="P3366" s="3"/>
      <c r="Q3366" s="3"/>
      <c r="R3366" s="3"/>
      <c r="S3366" s="3"/>
      <c r="T3366" s="3"/>
      <c r="U3366" s="3"/>
      <c r="V3366" s="3"/>
      <c r="W3366" s="3"/>
      <c r="X3366" s="3"/>
      <c r="Y3366" s="3"/>
      <c r="Z3366" s="3"/>
      <c r="AA3366" s="3"/>
      <c r="AB3366" s="3"/>
      <c r="AC3366" s="3"/>
      <c r="AD3366" s="3"/>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row>
    <row r="3367" spans="1:77" ht="18">
      <c r="A3367" s="3" t="s">
        <v>9890</v>
      </c>
      <c r="B3367" s="3" t="s">
        <v>27869</v>
      </c>
      <c r="C3367" s="3" t="s">
        <v>23258</v>
      </c>
      <c r="D3367" s="3" t="s">
        <v>73</v>
      </c>
      <c r="E3367" s="3" t="s">
        <v>27870</v>
      </c>
      <c r="F3367" s="3"/>
      <c r="G3367" s="3"/>
      <c r="H3367" s="3"/>
      <c r="I3367" s="3"/>
      <c r="J3367" s="3"/>
      <c r="K3367" s="3"/>
      <c r="L3367" s="3"/>
      <c r="M3367" s="3"/>
      <c r="N3367" s="3"/>
      <c r="O3367" s="3"/>
      <c r="P3367" s="3"/>
      <c r="Q3367" s="3"/>
      <c r="R3367" s="3"/>
      <c r="S3367" s="3"/>
      <c r="T3367" s="3"/>
      <c r="U3367" s="3"/>
      <c r="V3367" s="3"/>
      <c r="W3367" s="3"/>
      <c r="X3367" s="3"/>
      <c r="Y3367" s="3"/>
      <c r="Z3367" s="3"/>
      <c r="AA3367" s="3"/>
      <c r="AB3367" s="3"/>
      <c r="AC3367" s="3"/>
      <c r="AD3367" s="3"/>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row>
    <row r="3368" spans="1:77" ht="18">
      <c r="A3368" s="3" t="s">
        <v>35611</v>
      </c>
      <c r="B3368" s="3" t="s">
        <v>35343</v>
      </c>
      <c r="C3368" s="3" t="s">
        <v>23258</v>
      </c>
      <c r="D3368" s="3"/>
      <c r="E3368" s="3" t="s">
        <v>35612</v>
      </c>
      <c r="F3368" s="3"/>
      <c r="G3368" s="3"/>
      <c r="H3368" s="3"/>
      <c r="I3368" s="3"/>
      <c r="J3368" s="3"/>
      <c r="K3368" s="3"/>
      <c r="L3368" s="3"/>
      <c r="M3368" s="3"/>
      <c r="N3368" s="3"/>
      <c r="O3368" s="3"/>
      <c r="P3368" s="3"/>
      <c r="Q3368" s="3"/>
      <c r="R3368" s="3"/>
      <c r="S3368" s="3"/>
      <c r="T3368" s="3"/>
      <c r="U3368" s="3"/>
      <c r="V3368" s="3"/>
      <c r="W3368" s="3"/>
      <c r="X3368" s="3"/>
      <c r="Y3368" s="3"/>
      <c r="Z3368" s="3"/>
      <c r="AA3368" s="3"/>
      <c r="AB3368" s="3"/>
      <c r="AC3368" s="3"/>
      <c r="AD3368" s="3"/>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row>
    <row r="3369" spans="1:77" ht="18">
      <c r="A3369" s="3" t="s">
        <v>19653</v>
      </c>
      <c r="B3369" s="3" t="s">
        <v>36306</v>
      </c>
      <c r="C3369" s="3" t="s">
        <v>23258</v>
      </c>
      <c r="D3369" s="3" t="s">
        <v>73</v>
      </c>
      <c r="E3369" s="3" t="s">
        <v>36747</v>
      </c>
      <c r="F3369" s="3"/>
      <c r="G3369" s="3"/>
      <c r="H3369" s="3"/>
      <c r="I3369" s="3"/>
      <c r="J3369" s="3"/>
      <c r="K3369" s="3"/>
      <c r="L3369" s="3"/>
      <c r="M3369" s="3"/>
      <c r="N3369" s="3"/>
      <c r="O3369" s="3"/>
      <c r="P3369" s="3"/>
      <c r="Q3369" s="3"/>
      <c r="R3369" s="3"/>
      <c r="S3369" s="3"/>
      <c r="T3369" s="3"/>
      <c r="U3369" s="3"/>
      <c r="V3369" s="3"/>
      <c r="W3369" s="3"/>
      <c r="X3369" s="3"/>
      <c r="Y3369" s="3"/>
      <c r="Z3369" s="3"/>
      <c r="AA3369" s="3"/>
      <c r="AB3369" s="3"/>
      <c r="AC3369" s="3"/>
      <c r="AD3369" s="3"/>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row>
    <row r="3370" spans="1:77" ht="18">
      <c r="A3370" s="3" t="s">
        <v>15026</v>
      </c>
      <c r="B3370" s="3" t="s">
        <v>30903</v>
      </c>
      <c r="C3370" s="3" t="s">
        <v>31548</v>
      </c>
      <c r="D3370" s="3" t="s">
        <v>31093</v>
      </c>
      <c r="E3370" s="3" t="s">
        <v>31549</v>
      </c>
      <c r="F3370" s="3"/>
      <c r="G3370" s="3"/>
      <c r="H3370" s="3"/>
      <c r="I3370" s="3"/>
      <c r="J3370" s="3"/>
      <c r="K3370" s="3"/>
      <c r="L3370" s="3"/>
      <c r="M3370" s="3"/>
      <c r="N3370" s="3"/>
      <c r="O3370" s="3"/>
      <c r="P3370" s="3"/>
      <c r="Q3370" s="3"/>
      <c r="R3370" s="3"/>
      <c r="S3370" s="3"/>
      <c r="T3370" s="3"/>
      <c r="U3370" s="3"/>
      <c r="V3370" s="3"/>
      <c r="W3370" s="3"/>
      <c r="X3370" s="3"/>
      <c r="Y3370" s="3"/>
      <c r="Z3370" s="3"/>
      <c r="AA3370" s="3"/>
      <c r="AB3370" s="3"/>
      <c r="AC3370" s="3"/>
      <c r="AD3370" s="3"/>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row>
    <row r="3371" spans="1:77" ht="18">
      <c r="A3371" s="3" t="s">
        <v>18310</v>
      </c>
      <c r="B3371" s="3" t="s">
        <v>35343</v>
      </c>
      <c r="C3371" s="3" t="s">
        <v>35704</v>
      </c>
      <c r="D3371" s="3" t="s">
        <v>35705</v>
      </c>
      <c r="E3371" s="3" t="s">
        <v>35706</v>
      </c>
      <c r="F3371" s="3" t="s">
        <v>35707</v>
      </c>
      <c r="G3371" s="3"/>
      <c r="H3371" s="3"/>
      <c r="I3371" s="3"/>
      <c r="J3371" s="3"/>
      <c r="K3371" s="3"/>
      <c r="L3371" s="3"/>
      <c r="M3371" s="3"/>
      <c r="N3371" s="3"/>
      <c r="O3371" s="3"/>
      <c r="P3371" s="3"/>
      <c r="Q3371" s="3"/>
      <c r="R3371" s="3"/>
      <c r="S3371" s="3"/>
      <c r="T3371" s="3"/>
      <c r="U3371" s="3"/>
      <c r="V3371" s="3"/>
      <c r="W3371" s="3"/>
      <c r="X3371" s="3"/>
      <c r="Y3371" s="3"/>
      <c r="Z3371" s="3"/>
      <c r="AA3371" s="3"/>
      <c r="AB3371" s="3"/>
      <c r="AC3371" s="3"/>
      <c r="AD3371" s="3"/>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row>
    <row r="3372" spans="1:77" ht="18">
      <c r="A3372" s="3" t="s">
        <v>6384</v>
      </c>
      <c r="B3372" s="3" t="s">
        <v>23435</v>
      </c>
      <c r="C3372" s="3" t="s">
        <v>24560</v>
      </c>
      <c r="D3372" s="3" t="s">
        <v>22</v>
      </c>
      <c r="E3372" s="3" t="s">
        <v>24561</v>
      </c>
      <c r="F3372" s="3" t="s">
        <v>24562</v>
      </c>
      <c r="G3372" s="3"/>
      <c r="H3372" s="3"/>
      <c r="I3372" s="3"/>
      <c r="J3372" s="3"/>
      <c r="K3372" s="3"/>
      <c r="L3372" s="3"/>
      <c r="M3372" s="3"/>
      <c r="N3372" s="3"/>
      <c r="O3372" s="3"/>
      <c r="P3372" s="3"/>
      <c r="Q3372" s="3"/>
      <c r="R3372" s="3"/>
      <c r="S3372" s="3"/>
      <c r="T3372" s="3"/>
      <c r="U3372" s="3"/>
      <c r="V3372" s="3"/>
      <c r="W3372" s="3"/>
      <c r="X3372" s="3"/>
      <c r="Y3372" s="3"/>
      <c r="Z3372" s="3"/>
      <c r="AA3372" s="3"/>
      <c r="AB3372" s="3"/>
      <c r="AC3372" s="3"/>
      <c r="AD3372" s="3"/>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row>
    <row r="3373" spans="1:77" ht="18">
      <c r="A3373" s="3" t="s">
        <v>9093</v>
      </c>
      <c r="B3373" s="3" t="s">
        <v>26505</v>
      </c>
      <c r="C3373" s="3" t="s">
        <v>24560</v>
      </c>
      <c r="D3373" s="3" t="s">
        <v>6745</v>
      </c>
      <c r="E3373" s="3" t="s">
        <v>26867</v>
      </c>
      <c r="F3373" s="3" t="s">
        <v>6747</v>
      </c>
      <c r="G3373" s="3"/>
      <c r="H3373" s="3"/>
      <c r="I3373" s="3"/>
      <c r="J3373" s="3"/>
      <c r="K3373" s="3"/>
      <c r="L3373" s="3"/>
      <c r="M3373" s="3"/>
      <c r="N3373" s="3"/>
      <c r="O3373" s="3"/>
      <c r="P3373" s="3"/>
      <c r="Q3373" s="3"/>
      <c r="R3373" s="3"/>
      <c r="S3373" s="3"/>
      <c r="T3373" s="3"/>
      <c r="U3373" s="3"/>
      <c r="V3373" s="3"/>
      <c r="W3373" s="3"/>
      <c r="X3373" s="3"/>
      <c r="Y3373" s="3"/>
      <c r="Z3373" s="3"/>
      <c r="AA3373" s="3"/>
      <c r="AB3373" s="3"/>
      <c r="AC3373" s="3"/>
      <c r="AD3373" s="3"/>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row>
    <row r="3374" spans="1:77" ht="18">
      <c r="A3374" s="3" t="s">
        <v>10877</v>
      </c>
      <c r="B3374" s="3" t="s">
        <v>28622</v>
      </c>
      <c r="C3374" s="3" t="s">
        <v>24560</v>
      </c>
      <c r="D3374" s="3" t="s">
        <v>22</v>
      </c>
      <c r="E3374" s="3" t="s">
        <v>28995</v>
      </c>
      <c r="F3374" s="3" t="s">
        <v>24562</v>
      </c>
      <c r="G3374" s="3"/>
      <c r="H3374" s="3"/>
      <c r="I3374" s="3"/>
      <c r="J3374" s="3"/>
      <c r="K3374" s="3"/>
      <c r="L3374" s="3"/>
      <c r="M3374" s="3"/>
      <c r="N3374" s="3"/>
      <c r="O3374" s="3"/>
      <c r="P3374" s="3"/>
      <c r="Q3374" s="3"/>
      <c r="R3374" s="3"/>
      <c r="S3374" s="3"/>
      <c r="T3374" s="3"/>
      <c r="U3374" s="3"/>
      <c r="V3374" s="3"/>
      <c r="W3374" s="3"/>
      <c r="X3374" s="3"/>
      <c r="Y3374" s="3"/>
      <c r="Z3374" s="3"/>
      <c r="AA3374" s="3"/>
      <c r="AB3374" s="3"/>
      <c r="AC3374" s="3"/>
      <c r="AD3374" s="3"/>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row>
    <row r="3375" spans="1:77" ht="18">
      <c r="A3375" s="3" t="s">
        <v>14952</v>
      </c>
      <c r="B3375" s="3" t="s">
        <v>30903</v>
      </c>
      <c r="C3375" s="3" t="s">
        <v>24560</v>
      </c>
      <c r="D3375" s="3" t="s">
        <v>31504</v>
      </c>
      <c r="E3375" s="3" t="s">
        <v>31505</v>
      </c>
      <c r="F3375" s="3"/>
      <c r="G3375" s="3"/>
      <c r="H3375" s="3"/>
      <c r="I3375" s="3"/>
      <c r="J3375" s="3"/>
      <c r="K3375" s="3"/>
      <c r="L3375" s="3"/>
      <c r="M3375" s="3"/>
      <c r="N3375" s="3"/>
      <c r="O3375" s="3"/>
      <c r="P3375" s="3"/>
      <c r="Q3375" s="3"/>
      <c r="R3375" s="3"/>
      <c r="S3375" s="3"/>
      <c r="T3375" s="3"/>
      <c r="U3375" s="3"/>
      <c r="V3375" s="3"/>
      <c r="W3375" s="3"/>
      <c r="X3375" s="3"/>
      <c r="Y3375" s="3"/>
      <c r="Z3375" s="3"/>
      <c r="AA3375" s="3"/>
      <c r="AB3375" s="3"/>
      <c r="AC3375" s="3"/>
      <c r="AD3375" s="3"/>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row>
    <row r="3376" spans="1:77" ht="18">
      <c r="A3376" s="3" t="s">
        <v>35205</v>
      </c>
      <c r="B3376" s="3" t="s">
        <v>34945</v>
      </c>
      <c r="C3376" s="3" t="s">
        <v>24560</v>
      </c>
      <c r="D3376" s="3" t="s">
        <v>38</v>
      </c>
      <c r="E3376" s="3" t="s">
        <v>35206</v>
      </c>
      <c r="F3376" s="3" t="s">
        <v>29224</v>
      </c>
      <c r="G3376" s="3"/>
      <c r="H3376" s="3"/>
      <c r="I3376" s="3"/>
      <c r="J3376" s="3"/>
      <c r="K3376" s="3"/>
      <c r="L3376" s="3"/>
      <c r="M3376" s="3"/>
      <c r="N3376" s="3"/>
      <c r="O3376" s="3"/>
      <c r="P3376" s="3"/>
      <c r="Q3376" s="3"/>
      <c r="R3376" s="3"/>
      <c r="S3376" s="3"/>
      <c r="T3376" s="3"/>
      <c r="U3376" s="3"/>
      <c r="V3376" s="3"/>
      <c r="W3376" s="3"/>
      <c r="X3376" s="3"/>
      <c r="Y3376" s="3"/>
      <c r="Z3376" s="3"/>
      <c r="AA3376" s="3"/>
      <c r="AB3376" s="3"/>
      <c r="AC3376" s="3"/>
      <c r="AD3376" s="3"/>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row>
    <row r="3377" spans="1:77" ht="18">
      <c r="A3377" s="3" t="s">
        <v>18653</v>
      </c>
      <c r="B3377" s="3" t="s">
        <v>35768</v>
      </c>
      <c r="C3377" s="3" t="s">
        <v>24560</v>
      </c>
      <c r="D3377" s="3" t="s">
        <v>22</v>
      </c>
      <c r="E3377" s="3" t="s">
        <v>35845</v>
      </c>
      <c r="F3377" s="3" t="s">
        <v>24562</v>
      </c>
      <c r="G3377" s="3"/>
      <c r="H3377" s="3"/>
      <c r="I3377" s="3"/>
      <c r="J3377" s="3"/>
      <c r="K3377" s="3"/>
      <c r="L3377" s="3"/>
      <c r="M3377" s="3"/>
      <c r="N3377" s="3"/>
      <c r="O3377" s="3"/>
      <c r="P3377" s="3"/>
      <c r="Q3377" s="3"/>
      <c r="R3377" s="3"/>
      <c r="S3377" s="3"/>
      <c r="T3377" s="3"/>
      <c r="U3377" s="3"/>
      <c r="V3377" s="3"/>
      <c r="W3377" s="3"/>
      <c r="X3377" s="3"/>
      <c r="Y3377" s="3"/>
      <c r="Z3377" s="3"/>
      <c r="AA3377" s="3"/>
      <c r="AB3377" s="3"/>
      <c r="AC3377" s="3"/>
      <c r="AD3377" s="3"/>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row>
    <row r="3378" spans="1:77" ht="18">
      <c r="A3378" s="3" t="s">
        <v>6369</v>
      </c>
      <c r="B3378" s="3" t="s">
        <v>23435</v>
      </c>
      <c r="C3378" s="3" t="s">
        <v>24552</v>
      </c>
      <c r="D3378" s="3"/>
      <c r="E3378" s="3" t="s">
        <v>24553</v>
      </c>
      <c r="F3378" s="3"/>
      <c r="G3378" s="3"/>
      <c r="H3378" s="3"/>
      <c r="I3378" s="3"/>
      <c r="J3378" s="3"/>
      <c r="K3378" s="3"/>
      <c r="L3378" s="3"/>
      <c r="M3378" s="3"/>
      <c r="N3378" s="3"/>
      <c r="O3378" s="3"/>
      <c r="P3378" s="3"/>
      <c r="Q3378" s="3"/>
      <c r="R3378" s="3"/>
      <c r="S3378" s="3"/>
      <c r="T3378" s="3"/>
      <c r="U3378" s="3"/>
      <c r="V3378" s="3"/>
      <c r="W3378" s="3"/>
      <c r="X3378" s="3"/>
      <c r="Y3378" s="3"/>
      <c r="Z3378" s="3"/>
      <c r="AA3378" s="3"/>
      <c r="AB3378" s="3"/>
      <c r="AC3378" s="3"/>
      <c r="AD3378" s="3"/>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row>
    <row r="3379" spans="1:77" ht="18">
      <c r="A3379" s="3" t="s">
        <v>7675</v>
      </c>
      <c r="B3379" s="3" t="s">
        <v>25216</v>
      </c>
      <c r="C3379" s="3" t="s">
        <v>24552</v>
      </c>
      <c r="D3379" s="3" t="s">
        <v>25575</v>
      </c>
      <c r="E3379" s="3" t="s">
        <v>25576</v>
      </c>
      <c r="F3379" s="3"/>
      <c r="G3379" s="3"/>
      <c r="H3379" s="3"/>
      <c r="I3379" s="3"/>
      <c r="J3379" s="3"/>
      <c r="K3379" s="3"/>
      <c r="L3379" s="3"/>
      <c r="M3379" s="3"/>
      <c r="N3379" s="3"/>
      <c r="O3379" s="3"/>
      <c r="P3379" s="3"/>
      <c r="Q3379" s="3"/>
      <c r="R3379" s="3"/>
      <c r="S3379" s="3"/>
      <c r="T3379" s="3"/>
      <c r="U3379" s="3"/>
      <c r="V3379" s="3"/>
      <c r="W3379" s="3"/>
      <c r="X3379" s="3"/>
      <c r="Y3379" s="3"/>
      <c r="Z3379" s="3"/>
      <c r="AA3379" s="3"/>
      <c r="AB3379" s="3"/>
      <c r="AC3379" s="3"/>
      <c r="AD3379" s="3"/>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row>
    <row r="3380" spans="1:77" ht="18">
      <c r="A3380" s="3" t="s">
        <v>18054</v>
      </c>
      <c r="B3380" s="3" t="s">
        <v>35392</v>
      </c>
      <c r="C3380" s="3" t="s">
        <v>24552</v>
      </c>
      <c r="D3380" s="3" t="s">
        <v>6029</v>
      </c>
      <c r="E3380" s="3" t="s">
        <v>35393</v>
      </c>
      <c r="F3380" s="3" t="s">
        <v>35394</v>
      </c>
      <c r="G3380" s="3"/>
      <c r="H3380" s="3"/>
      <c r="I3380" s="3"/>
      <c r="J3380" s="3"/>
      <c r="K3380" s="3"/>
      <c r="L3380" s="3"/>
      <c r="M3380" s="3"/>
      <c r="N3380" s="3"/>
      <c r="O3380" s="3"/>
      <c r="P3380" s="3"/>
      <c r="Q3380" s="3"/>
      <c r="R3380" s="3"/>
      <c r="S3380" s="3"/>
      <c r="T3380" s="3"/>
      <c r="U3380" s="3"/>
      <c r="V3380" s="3"/>
      <c r="W3380" s="3"/>
      <c r="X3380" s="3"/>
      <c r="Y3380" s="3"/>
      <c r="Z3380" s="3"/>
      <c r="AA3380" s="3"/>
      <c r="AB3380" s="3"/>
      <c r="AC3380" s="3"/>
      <c r="AD3380" s="3"/>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row>
    <row r="3381" spans="1:77" ht="18">
      <c r="A3381" s="3" t="s">
        <v>17425</v>
      </c>
      <c r="B3381" s="3" t="s">
        <v>33789</v>
      </c>
      <c r="C3381" s="3" t="s">
        <v>33790</v>
      </c>
      <c r="D3381" s="3" t="s">
        <v>17833</v>
      </c>
      <c r="E3381" s="3" t="s">
        <v>33791</v>
      </c>
      <c r="F3381" s="3" t="s">
        <v>33792</v>
      </c>
      <c r="G3381" s="3"/>
      <c r="H3381" s="3"/>
      <c r="I3381" s="3"/>
      <c r="J3381" s="3"/>
      <c r="K3381" s="3"/>
      <c r="L3381" s="3"/>
      <c r="M3381" s="3"/>
      <c r="N3381" s="3"/>
      <c r="O3381" s="3"/>
      <c r="P3381" s="3"/>
      <c r="Q3381" s="3"/>
      <c r="R3381" s="3"/>
      <c r="S3381" s="3"/>
      <c r="T3381" s="3"/>
      <c r="U3381" s="3"/>
      <c r="V3381" s="3"/>
      <c r="W3381" s="3"/>
      <c r="X3381" s="3"/>
      <c r="Y3381" s="3"/>
      <c r="Z3381" s="3"/>
      <c r="AA3381" s="3"/>
      <c r="AB3381" s="3"/>
      <c r="AC3381" s="3"/>
      <c r="AD3381" s="3"/>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row>
    <row r="3382" spans="1:77" ht="18">
      <c r="A3382" s="3" t="s">
        <v>18397</v>
      </c>
      <c r="B3382" s="3" t="s">
        <v>35736</v>
      </c>
      <c r="C3382" s="3" t="s">
        <v>33790</v>
      </c>
      <c r="D3382" s="3" t="s">
        <v>17833</v>
      </c>
      <c r="E3382" s="3" t="s">
        <v>35744</v>
      </c>
      <c r="F3382" s="3" t="s">
        <v>33792</v>
      </c>
      <c r="G3382" s="3"/>
      <c r="H3382" s="3"/>
      <c r="I3382" s="3"/>
      <c r="J3382" s="3"/>
      <c r="K3382" s="3"/>
      <c r="L3382" s="3"/>
      <c r="M3382" s="3"/>
      <c r="N3382" s="3"/>
      <c r="O3382" s="3"/>
      <c r="P3382" s="3"/>
      <c r="Q3382" s="3"/>
      <c r="R3382" s="3"/>
      <c r="S3382" s="3"/>
      <c r="T3382" s="3"/>
      <c r="U3382" s="3"/>
      <c r="V3382" s="3"/>
      <c r="W3382" s="3"/>
      <c r="X3382" s="3"/>
      <c r="Y3382" s="3"/>
      <c r="Z3382" s="3"/>
      <c r="AA3382" s="3"/>
      <c r="AB3382" s="3"/>
      <c r="AC3382" s="3"/>
      <c r="AD3382" s="3"/>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row>
    <row r="3383" spans="1:77" ht="18">
      <c r="A3383" s="3" t="s">
        <v>19141</v>
      </c>
      <c r="B3383" s="3" t="s">
        <v>35848</v>
      </c>
      <c r="C3383" s="3" t="s">
        <v>33790</v>
      </c>
      <c r="D3383" s="3" t="s">
        <v>270</v>
      </c>
      <c r="E3383" s="3" t="s">
        <v>36244</v>
      </c>
      <c r="F3383" s="3" t="s">
        <v>36245</v>
      </c>
      <c r="G3383" s="3"/>
      <c r="H3383" s="3"/>
      <c r="I3383" s="3"/>
      <c r="J3383" s="3"/>
      <c r="K3383" s="3"/>
      <c r="L3383" s="3"/>
      <c r="M3383" s="3"/>
      <c r="N3383" s="3"/>
      <c r="O3383" s="3"/>
      <c r="P3383" s="3"/>
      <c r="Q3383" s="3"/>
      <c r="R3383" s="3"/>
      <c r="S3383" s="3"/>
      <c r="T3383" s="3"/>
      <c r="U3383" s="3"/>
      <c r="V3383" s="3"/>
      <c r="W3383" s="3"/>
      <c r="X3383" s="3"/>
      <c r="Y3383" s="3"/>
      <c r="Z3383" s="3"/>
      <c r="AA3383" s="3"/>
      <c r="AB3383" s="3"/>
      <c r="AC3383" s="3"/>
      <c r="AD3383" s="3"/>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row>
    <row r="3384" spans="1:77" ht="18">
      <c r="A3384" s="3" t="s">
        <v>6371</v>
      </c>
      <c r="B3384" s="3" t="s">
        <v>23435</v>
      </c>
      <c r="C3384" s="3" t="s">
        <v>24554</v>
      </c>
      <c r="D3384" s="3"/>
      <c r="E3384" s="3" t="s">
        <v>24555</v>
      </c>
      <c r="F3384" s="3"/>
      <c r="G3384" s="3"/>
      <c r="H3384" s="3"/>
      <c r="I3384" s="3"/>
      <c r="J3384" s="3"/>
      <c r="K3384" s="3"/>
      <c r="L3384" s="3"/>
      <c r="M3384" s="3"/>
      <c r="N3384" s="3"/>
      <c r="O3384" s="3"/>
      <c r="P3384" s="3"/>
      <c r="Q3384" s="3"/>
      <c r="R3384" s="3"/>
      <c r="S3384" s="3"/>
      <c r="T3384" s="3"/>
      <c r="U3384" s="3"/>
      <c r="V3384" s="3"/>
      <c r="W3384" s="3"/>
      <c r="X3384" s="3"/>
      <c r="Y3384" s="3"/>
      <c r="Z3384" s="3"/>
      <c r="AA3384" s="3"/>
      <c r="AB3384" s="3"/>
      <c r="AC3384" s="3"/>
      <c r="AD3384" s="3"/>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row>
    <row r="3385" spans="1:77" ht="18">
      <c r="A3385" s="3" t="s">
        <v>14899</v>
      </c>
      <c r="B3385" s="3" t="s">
        <v>30903</v>
      </c>
      <c r="C3385" s="3" t="s">
        <v>24554</v>
      </c>
      <c r="D3385" s="3" t="s">
        <v>31165</v>
      </c>
      <c r="E3385" s="3" t="s">
        <v>31473</v>
      </c>
      <c r="F3385" s="3" t="s">
        <v>31474</v>
      </c>
      <c r="G3385" s="3"/>
      <c r="H3385" s="3"/>
      <c r="I3385" s="3"/>
      <c r="J3385" s="3"/>
      <c r="K3385" s="3"/>
      <c r="L3385" s="3"/>
      <c r="M3385" s="3"/>
      <c r="N3385" s="3"/>
      <c r="O3385" s="3"/>
      <c r="P3385" s="3"/>
      <c r="Q3385" s="3"/>
      <c r="R3385" s="3"/>
      <c r="S3385" s="3"/>
      <c r="T3385" s="3"/>
      <c r="U3385" s="3"/>
      <c r="V3385" s="3"/>
      <c r="W3385" s="3"/>
      <c r="X3385" s="3"/>
      <c r="Y3385" s="3"/>
      <c r="Z3385" s="3"/>
      <c r="AA3385" s="3"/>
      <c r="AB3385" s="3"/>
      <c r="AC3385" s="3"/>
      <c r="AD3385" s="3"/>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row>
    <row r="3386" spans="1:77" ht="18">
      <c r="A3386" s="3" t="s">
        <v>15771</v>
      </c>
      <c r="B3386" s="3" t="s">
        <v>31873</v>
      </c>
      <c r="C3386" s="3" t="s">
        <v>24554</v>
      </c>
      <c r="D3386" s="3"/>
      <c r="E3386" s="3" t="s">
        <v>31961</v>
      </c>
      <c r="F3386" s="3"/>
      <c r="G3386" s="3"/>
      <c r="H3386" s="3"/>
      <c r="I3386" s="3"/>
      <c r="J3386" s="3"/>
      <c r="K3386" s="3"/>
      <c r="L3386" s="3"/>
      <c r="M3386" s="3"/>
      <c r="N3386" s="3"/>
      <c r="O3386" s="3"/>
      <c r="P3386" s="3"/>
      <c r="Q3386" s="3"/>
      <c r="R3386" s="3"/>
      <c r="S3386" s="3"/>
      <c r="T3386" s="3"/>
      <c r="U3386" s="3"/>
      <c r="V3386" s="3"/>
      <c r="W3386" s="3"/>
      <c r="X3386" s="3"/>
      <c r="Y3386" s="3"/>
      <c r="Z3386" s="3"/>
      <c r="AA3386" s="3"/>
      <c r="AB3386" s="3"/>
      <c r="AC3386" s="3"/>
      <c r="AD3386" s="3"/>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row>
    <row r="3387" spans="1:77" ht="18">
      <c r="A3387" s="3" t="s">
        <v>15974</v>
      </c>
      <c r="B3387" s="3" t="s">
        <v>31998</v>
      </c>
      <c r="C3387" s="3" t="s">
        <v>24554</v>
      </c>
      <c r="D3387" s="3"/>
      <c r="E3387" s="3" t="s">
        <v>32102</v>
      </c>
      <c r="F3387" s="3"/>
      <c r="G3387" s="3"/>
      <c r="H3387" s="3"/>
      <c r="I3387" s="3"/>
      <c r="J3387" s="3"/>
      <c r="K3387" s="3"/>
      <c r="L3387" s="3"/>
      <c r="M3387" s="3"/>
      <c r="N3387" s="3"/>
      <c r="O3387" s="3"/>
      <c r="P3387" s="3"/>
      <c r="Q3387" s="3"/>
      <c r="R3387" s="3"/>
      <c r="S3387" s="3"/>
      <c r="T3387" s="3"/>
      <c r="U3387" s="3"/>
      <c r="V3387" s="3"/>
      <c r="W3387" s="3"/>
      <c r="X3387" s="3"/>
      <c r="Y3387" s="3"/>
      <c r="Z3387" s="3"/>
      <c r="AA3387" s="3"/>
      <c r="AB3387" s="3"/>
      <c r="AC3387" s="3"/>
      <c r="AD3387" s="3"/>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row>
    <row r="3388" spans="1:77" ht="18">
      <c r="A3388" s="3" t="s">
        <v>18739</v>
      </c>
      <c r="B3388" s="3" t="s">
        <v>35848</v>
      </c>
      <c r="C3388" s="3" t="s">
        <v>24554</v>
      </c>
      <c r="D3388" s="3"/>
      <c r="E3388" s="3" t="s">
        <v>35909</v>
      </c>
      <c r="F3388" s="3"/>
      <c r="G3388" s="3"/>
      <c r="H3388" s="3"/>
      <c r="I3388" s="3"/>
      <c r="J3388" s="3"/>
      <c r="K3388" s="3"/>
      <c r="L3388" s="3"/>
      <c r="M3388" s="3"/>
      <c r="N3388" s="3"/>
      <c r="O3388" s="3"/>
      <c r="P3388" s="3"/>
      <c r="Q3388" s="3"/>
      <c r="R3388" s="3"/>
      <c r="S3388" s="3"/>
      <c r="T3388" s="3"/>
      <c r="U3388" s="3"/>
      <c r="V3388" s="3"/>
      <c r="W3388" s="3"/>
      <c r="X3388" s="3"/>
      <c r="Y3388" s="3"/>
      <c r="Z3388" s="3"/>
      <c r="AA3388" s="3"/>
      <c r="AB3388" s="3"/>
      <c r="AC3388" s="3"/>
      <c r="AD3388" s="3"/>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row>
    <row r="3389" spans="1:77" ht="18">
      <c r="A3389" s="3" t="s">
        <v>20051</v>
      </c>
      <c r="B3389" s="3" t="s">
        <v>37030</v>
      </c>
      <c r="C3389" s="3" t="s">
        <v>24554</v>
      </c>
      <c r="D3389" s="3"/>
      <c r="E3389" s="3" t="s">
        <v>37070</v>
      </c>
      <c r="F3389" s="3"/>
      <c r="G3389" s="3"/>
      <c r="H3389" s="3"/>
      <c r="I3389" s="3"/>
      <c r="J3389" s="3"/>
      <c r="K3389" s="3"/>
      <c r="L3389" s="3"/>
      <c r="M3389" s="3"/>
      <c r="N3389" s="3"/>
      <c r="O3389" s="3"/>
      <c r="P3389" s="3"/>
      <c r="Q3389" s="3"/>
      <c r="R3389" s="3"/>
      <c r="S3389" s="3"/>
      <c r="T3389" s="3"/>
      <c r="U3389" s="3"/>
      <c r="V3389" s="3"/>
      <c r="W3389" s="3"/>
      <c r="X3389" s="3"/>
      <c r="Y3389" s="3"/>
      <c r="Z3389" s="3"/>
      <c r="AA3389" s="3"/>
      <c r="AB3389" s="3"/>
      <c r="AC3389" s="3"/>
      <c r="AD3389" s="3"/>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row>
    <row r="3390" spans="1:77" ht="18">
      <c r="A3390" s="3" t="s">
        <v>38974</v>
      </c>
      <c r="B3390" s="3" t="s">
        <v>38975</v>
      </c>
      <c r="C3390" s="3" t="s">
        <v>24554</v>
      </c>
      <c r="D3390" s="3" t="s">
        <v>60</v>
      </c>
      <c r="E3390" s="3" t="s">
        <v>38976</v>
      </c>
      <c r="F3390" s="3" t="s">
        <v>38977</v>
      </c>
      <c r="G3390" s="3"/>
      <c r="H3390" s="3"/>
      <c r="I3390" s="3"/>
      <c r="J3390" s="3"/>
      <c r="K3390" s="3"/>
      <c r="L3390" s="3"/>
      <c r="M3390" s="3"/>
      <c r="N3390" s="3"/>
      <c r="O3390" s="3"/>
      <c r="P3390" s="3"/>
      <c r="Q3390" s="3"/>
      <c r="R3390" s="3"/>
      <c r="S3390" s="3"/>
      <c r="T3390" s="3"/>
      <c r="U3390" s="3"/>
      <c r="V3390" s="3"/>
      <c r="W3390" s="3"/>
      <c r="X3390" s="3"/>
      <c r="Y3390" s="3"/>
      <c r="Z3390" s="3"/>
      <c r="AA3390" s="3"/>
      <c r="AB3390" s="3"/>
      <c r="AC3390" s="3"/>
      <c r="AD3390" s="3"/>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row>
    <row r="3391" spans="1:77" ht="18">
      <c r="A3391" s="3" t="s">
        <v>24578</v>
      </c>
      <c r="B3391" s="3" t="s">
        <v>24579</v>
      </c>
      <c r="C3391" s="3" t="s">
        <v>24580</v>
      </c>
      <c r="D3391" s="3" t="s">
        <v>22</v>
      </c>
      <c r="E3391" s="3" t="s">
        <v>24581</v>
      </c>
      <c r="F3391" s="3" t="s">
        <v>24582</v>
      </c>
      <c r="G3391" s="3"/>
      <c r="H3391" s="3"/>
      <c r="I3391" s="3"/>
      <c r="J3391" s="3"/>
      <c r="K3391" s="3"/>
      <c r="L3391" s="3"/>
      <c r="M3391" s="3"/>
      <c r="N3391" s="3"/>
      <c r="O3391" s="3"/>
      <c r="P3391" s="3"/>
      <c r="Q3391" s="3"/>
      <c r="R3391" s="3"/>
      <c r="S3391" s="3"/>
      <c r="T3391" s="3"/>
      <c r="U3391" s="3"/>
      <c r="V3391" s="3"/>
      <c r="W3391" s="3"/>
      <c r="X3391" s="3"/>
      <c r="Y3391" s="3"/>
      <c r="Z3391" s="3"/>
      <c r="AA3391" s="3"/>
      <c r="AB3391" s="3"/>
      <c r="AC3391" s="3"/>
      <c r="AD3391" s="3"/>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row>
    <row r="3392" spans="1:77" ht="18">
      <c r="A3392" s="3" t="s">
        <v>7252</v>
      </c>
      <c r="B3392" s="3" t="s">
        <v>25216</v>
      </c>
      <c r="C3392" s="3" t="s">
        <v>25248</v>
      </c>
      <c r="D3392" s="3"/>
      <c r="E3392" s="3" t="s">
        <v>25249</v>
      </c>
      <c r="F3392" s="3"/>
      <c r="G3392" s="3"/>
      <c r="H3392" s="3"/>
      <c r="I3392" s="3"/>
      <c r="J3392" s="3"/>
      <c r="K3392" s="3"/>
      <c r="L3392" s="3"/>
      <c r="M3392" s="3"/>
      <c r="N3392" s="3"/>
      <c r="O3392" s="3"/>
      <c r="P3392" s="3"/>
      <c r="Q3392" s="3"/>
      <c r="R3392" s="3"/>
      <c r="S3392" s="3"/>
      <c r="T3392" s="3"/>
      <c r="U3392" s="3"/>
      <c r="V3392" s="3"/>
      <c r="W3392" s="3"/>
      <c r="X3392" s="3"/>
      <c r="Y3392" s="3"/>
      <c r="Z3392" s="3"/>
      <c r="AA3392" s="3"/>
      <c r="AB3392" s="3"/>
      <c r="AC3392" s="3"/>
      <c r="AD3392" s="3"/>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row>
    <row r="3393" spans="1:77" ht="18">
      <c r="A3393" s="3" t="s">
        <v>8830</v>
      </c>
      <c r="B3393" s="3" t="s">
        <v>26520</v>
      </c>
      <c r="C3393" s="3" t="s">
        <v>25248</v>
      </c>
      <c r="D3393" s="3"/>
      <c r="E3393" s="3" t="s">
        <v>26656</v>
      </c>
      <c r="F3393" s="3"/>
      <c r="G3393" s="3"/>
      <c r="H3393" s="3"/>
      <c r="I3393" s="3"/>
      <c r="J3393" s="3"/>
      <c r="K3393" s="3"/>
      <c r="L3393" s="3"/>
      <c r="M3393" s="3"/>
      <c r="N3393" s="3"/>
      <c r="O3393" s="3"/>
      <c r="P3393" s="3"/>
      <c r="Q3393" s="3"/>
      <c r="R3393" s="3"/>
      <c r="S3393" s="3"/>
      <c r="T3393" s="3"/>
      <c r="U3393" s="3"/>
      <c r="V3393" s="3"/>
      <c r="W3393" s="3"/>
      <c r="X3393" s="3"/>
      <c r="Y3393" s="3"/>
      <c r="Z3393" s="3"/>
      <c r="AA3393" s="3"/>
      <c r="AB3393" s="3"/>
      <c r="AC3393" s="3"/>
      <c r="AD3393" s="3"/>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row>
    <row r="3394" spans="1:77" ht="18">
      <c r="A3394" s="3" t="s">
        <v>19650</v>
      </c>
      <c r="B3394" s="3" t="s">
        <v>36306</v>
      </c>
      <c r="C3394" s="3" t="s">
        <v>36746</v>
      </c>
      <c r="D3394" s="3"/>
      <c r="E3394" s="3" t="s">
        <v>27023</v>
      </c>
      <c r="F3394" s="3"/>
      <c r="G3394" s="3"/>
      <c r="H3394" s="3"/>
      <c r="I3394" s="3"/>
      <c r="J3394" s="3"/>
      <c r="K3394" s="3"/>
      <c r="L3394" s="3"/>
      <c r="M3394" s="3"/>
      <c r="N3394" s="3"/>
      <c r="O3394" s="3"/>
      <c r="P3394" s="3"/>
      <c r="Q3394" s="3"/>
      <c r="R3394" s="3"/>
      <c r="S3394" s="3"/>
      <c r="T3394" s="3"/>
      <c r="U3394" s="3"/>
      <c r="V3394" s="3"/>
      <c r="W3394" s="3"/>
      <c r="X3394" s="3"/>
      <c r="Y3394" s="3"/>
      <c r="Z3394" s="3"/>
      <c r="AA3394" s="3"/>
      <c r="AB3394" s="3"/>
      <c r="AC3394" s="3"/>
      <c r="AD3394" s="3"/>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row>
    <row r="3395" spans="1:77" ht="18">
      <c r="A3395" s="3" t="s">
        <v>15726</v>
      </c>
      <c r="B3395" s="3" t="s">
        <v>31873</v>
      </c>
      <c r="C3395" s="3" t="s">
        <v>31934</v>
      </c>
      <c r="D3395" s="3" t="s">
        <v>31935</v>
      </c>
      <c r="E3395" s="3" t="s">
        <v>31936</v>
      </c>
      <c r="F3395" s="3"/>
      <c r="G3395" s="3"/>
      <c r="H3395" s="3"/>
      <c r="I3395" s="3"/>
      <c r="J3395" s="3"/>
      <c r="K3395" s="3"/>
      <c r="L3395" s="3"/>
      <c r="M3395" s="3"/>
      <c r="N3395" s="3"/>
      <c r="O3395" s="3"/>
      <c r="P3395" s="3"/>
      <c r="Q3395" s="3"/>
      <c r="R3395" s="3"/>
      <c r="S3395" s="3"/>
      <c r="T3395" s="3"/>
      <c r="U3395" s="3"/>
      <c r="V3395" s="3"/>
      <c r="W3395" s="3"/>
      <c r="X3395" s="3"/>
      <c r="Y3395" s="3"/>
      <c r="Z3395" s="3"/>
      <c r="AA3395" s="3"/>
      <c r="AB3395" s="3"/>
      <c r="AC3395" s="3"/>
      <c r="AD3395" s="3"/>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row>
    <row r="3396" spans="1:77" ht="18">
      <c r="A3396" s="3" t="s">
        <v>14831</v>
      </c>
      <c r="B3396" s="3" t="s">
        <v>30903</v>
      </c>
      <c r="C3396" s="3" t="s">
        <v>31432</v>
      </c>
      <c r="D3396" s="3" t="s">
        <v>31339</v>
      </c>
      <c r="E3396" s="3" t="s">
        <v>31433</v>
      </c>
      <c r="F3396" s="3"/>
      <c r="G3396" s="3"/>
      <c r="H3396" s="3"/>
      <c r="I3396" s="3"/>
      <c r="J3396" s="3"/>
      <c r="K3396" s="3"/>
      <c r="L3396" s="3"/>
      <c r="M3396" s="3"/>
      <c r="N3396" s="3"/>
      <c r="O3396" s="3"/>
      <c r="P3396" s="3"/>
      <c r="Q3396" s="3"/>
      <c r="R3396" s="3"/>
      <c r="S3396" s="3"/>
      <c r="T3396" s="3"/>
      <c r="U3396" s="3"/>
      <c r="V3396" s="3"/>
      <c r="W3396" s="3"/>
      <c r="X3396" s="3"/>
      <c r="Y3396" s="3"/>
      <c r="Z3396" s="3"/>
      <c r="AA3396" s="3"/>
      <c r="AB3396" s="3"/>
      <c r="AC3396" s="3"/>
      <c r="AD3396" s="3"/>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row>
    <row r="3397" spans="1:77" ht="18">
      <c r="A3397" s="3" t="s">
        <v>6363</v>
      </c>
      <c r="B3397" s="3" t="s">
        <v>23435</v>
      </c>
      <c r="C3397" s="3" t="s">
        <v>24547</v>
      </c>
      <c r="D3397" s="3"/>
      <c r="E3397" s="3" t="s">
        <v>24548</v>
      </c>
      <c r="F3397" s="3"/>
      <c r="G3397" s="3"/>
      <c r="H3397" s="3"/>
      <c r="I3397" s="3"/>
      <c r="J3397" s="3"/>
      <c r="K3397" s="3"/>
      <c r="L3397" s="3"/>
      <c r="M3397" s="3"/>
      <c r="N3397" s="3"/>
      <c r="O3397" s="3"/>
      <c r="P3397" s="3"/>
      <c r="Q3397" s="3"/>
      <c r="R3397" s="3"/>
      <c r="S3397" s="3"/>
      <c r="T3397" s="3"/>
      <c r="U3397" s="3"/>
      <c r="V3397" s="3"/>
      <c r="W3397" s="3"/>
      <c r="X3397" s="3"/>
      <c r="Y3397" s="3"/>
      <c r="Z3397" s="3"/>
      <c r="AA3397" s="3"/>
      <c r="AB3397" s="3"/>
      <c r="AC3397" s="3"/>
      <c r="AD3397" s="3"/>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row>
    <row r="3398" spans="1:77" ht="18">
      <c r="A3398" s="3" t="s">
        <v>6367</v>
      </c>
      <c r="B3398" s="3" t="s">
        <v>23435</v>
      </c>
      <c r="C3398" s="3" t="s">
        <v>24549</v>
      </c>
      <c r="D3398" s="3"/>
      <c r="E3398" s="3" t="s">
        <v>24542</v>
      </c>
      <c r="F3398" s="3"/>
      <c r="G3398" s="3"/>
      <c r="H3398" s="3"/>
      <c r="I3398" s="3"/>
      <c r="J3398" s="3"/>
      <c r="K3398" s="3"/>
      <c r="L3398" s="3"/>
      <c r="M3398" s="3"/>
      <c r="N3398" s="3"/>
      <c r="O3398" s="3"/>
      <c r="P3398" s="3"/>
      <c r="Q3398" s="3"/>
      <c r="R3398" s="3"/>
      <c r="S3398" s="3"/>
      <c r="T3398" s="3"/>
      <c r="U3398" s="3"/>
      <c r="V3398" s="3"/>
      <c r="W3398" s="3"/>
      <c r="X3398" s="3"/>
      <c r="Y3398" s="3"/>
      <c r="Z3398" s="3"/>
      <c r="AA3398" s="3"/>
      <c r="AB3398" s="3"/>
      <c r="AC3398" s="3"/>
      <c r="AD3398" s="3"/>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row>
    <row r="3399" spans="1:77" ht="18">
      <c r="A3399" s="3" t="s">
        <v>3407</v>
      </c>
      <c r="B3399" s="3" t="s">
        <v>21893</v>
      </c>
      <c r="C3399" s="3" t="s">
        <v>21901</v>
      </c>
      <c r="D3399" s="3"/>
      <c r="E3399" s="3" t="s">
        <v>21902</v>
      </c>
      <c r="F3399" s="3"/>
      <c r="G3399" s="3"/>
      <c r="H3399" s="3"/>
      <c r="I3399" s="3"/>
      <c r="J3399" s="3"/>
      <c r="K3399" s="3"/>
      <c r="L3399" s="3"/>
      <c r="M3399" s="3"/>
      <c r="N3399" s="3"/>
      <c r="O3399" s="3"/>
      <c r="P3399" s="3"/>
      <c r="Q3399" s="3"/>
      <c r="R3399" s="3"/>
      <c r="S3399" s="3"/>
      <c r="T3399" s="3"/>
      <c r="U3399" s="3"/>
      <c r="V3399" s="3"/>
      <c r="W3399" s="3"/>
      <c r="X3399" s="3"/>
      <c r="Y3399" s="3"/>
      <c r="Z3399" s="3"/>
      <c r="AA3399" s="3"/>
      <c r="AB3399" s="3"/>
      <c r="AC3399" s="3"/>
      <c r="AD3399" s="3"/>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row>
    <row r="3400" spans="1:77" ht="18">
      <c r="A3400" s="3" t="s">
        <v>14755</v>
      </c>
      <c r="B3400" s="3" t="s">
        <v>30903</v>
      </c>
      <c r="C3400" s="3" t="s">
        <v>21901</v>
      </c>
      <c r="D3400" s="3" t="s">
        <v>31052</v>
      </c>
      <c r="E3400" s="3" t="s">
        <v>31388</v>
      </c>
      <c r="F3400" s="3" t="s">
        <v>31389</v>
      </c>
      <c r="G3400" s="3"/>
      <c r="H3400" s="3"/>
      <c r="I3400" s="3" t="s">
        <v>31390</v>
      </c>
      <c r="J3400" s="3" t="s">
        <v>31391</v>
      </c>
      <c r="K3400" s="3" t="s">
        <v>31392</v>
      </c>
      <c r="L3400" s="3"/>
      <c r="M3400" s="3" t="s">
        <v>31393</v>
      </c>
      <c r="N3400" s="3"/>
      <c r="O3400" s="3"/>
      <c r="P3400" s="3"/>
      <c r="Q3400" s="3"/>
      <c r="R3400" s="3"/>
      <c r="S3400" s="3"/>
      <c r="T3400" s="3"/>
      <c r="U3400" s="3"/>
      <c r="V3400" s="3"/>
      <c r="W3400" s="3"/>
      <c r="X3400" s="3"/>
      <c r="Y3400" s="3"/>
      <c r="Z3400" s="3"/>
      <c r="AA3400" s="3"/>
      <c r="AB3400" s="3"/>
      <c r="AC3400" s="3"/>
      <c r="AD3400" s="3"/>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row>
    <row r="3401" spans="1:77" ht="18">
      <c r="A3401" s="3" t="s">
        <v>3283</v>
      </c>
      <c r="B3401" s="3" t="s">
        <v>21893</v>
      </c>
      <c r="C3401" s="3" t="s">
        <v>39569</v>
      </c>
      <c r="D3401" s="3"/>
      <c r="E3401" s="3" t="s">
        <v>39570</v>
      </c>
      <c r="F3401" s="3"/>
      <c r="G3401" s="3"/>
      <c r="H3401" s="3"/>
      <c r="I3401" s="3"/>
      <c r="J3401" s="3"/>
      <c r="K3401" s="3"/>
      <c r="L3401" s="3"/>
      <c r="M3401" s="3"/>
      <c r="N3401" s="3"/>
      <c r="O3401" s="3"/>
      <c r="P3401" s="3"/>
      <c r="Q3401" s="3"/>
      <c r="R3401" s="3"/>
      <c r="S3401" s="3"/>
      <c r="T3401" s="3"/>
      <c r="U3401" s="3"/>
      <c r="V3401" s="3"/>
      <c r="W3401" s="3"/>
      <c r="X3401" s="3"/>
      <c r="Y3401" s="3"/>
      <c r="Z3401" s="3"/>
      <c r="AA3401" s="3"/>
      <c r="AB3401" s="3"/>
      <c r="AC3401" s="3"/>
      <c r="AD3401" s="3"/>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row>
    <row r="3402" spans="1:77" ht="18">
      <c r="A3402" s="3" t="s">
        <v>22089</v>
      </c>
      <c r="B3402" s="3" t="s">
        <v>22090</v>
      </c>
      <c r="C3402" s="3" t="s">
        <v>22091</v>
      </c>
      <c r="D3402" s="3"/>
      <c r="E3402" s="3" t="s">
        <v>22092</v>
      </c>
      <c r="F3402" s="3"/>
      <c r="G3402" s="3"/>
      <c r="H3402" s="3"/>
      <c r="I3402" s="3"/>
      <c r="J3402" s="3"/>
      <c r="K3402" s="3"/>
      <c r="L3402" s="3"/>
      <c r="M3402" s="3"/>
      <c r="N3402" s="3"/>
      <c r="O3402" s="3"/>
      <c r="P3402" s="3"/>
      <c r="Q3402" s="3"/>
      <c r="R3402" s="3"/>
      <c r="S3402" s="3"/>
      <c r="T3402" s="3"/>
      <c r="U3402" s="3"/>
      <c r="V3402" s="3"/>
      <c r="W3402" s="3"/>
      <c r="X3402" s="3"/>
      <c r="Y3402" s="3"/>
      <c r="Z3402" s="3"/>
      <c r="AA3402" s="3"/>
      <c r="AB3402" s="3"/>
      <c r="AC3402" s="3"/>
      <c r="AD3402" s="3"/>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row>
    <row r="3403" spans="1:77" ht="18">
      <c r="A3403" s="3" t="s">
        <v>14681</v>
      </c>
      <c r="B3403" s="3" t="s">
        <v>30903</v>
      </c>
      <c r="C3403" s="3" t="s">
        <v>22091</v>
      </c>
      <c r="D3403" s="3" t="s">
        <v>31339</v>
      </c>
      <c r="E3403" s="3" t="s">
        <v>31340</v>
      </c>
      <c r="F3403" s="3"/>
      <c r="G3403" s="3"/>
      <c r="H3403" s="3"/>
      <c r="I3403" s="3"/>
      <c r="J3403" s="3"/>
      <c r="K3403" s="3"/>
      <c r="L3403" s="3"/>
      <c r="M3403" s="3"/>
      <c r="N3403" s="3"/>
      <c r="O3403" s="3"/>
      <c r="P3403" s="3"/>
      <c r="Q3403" s="3"/>
      <c r="R3403" s="3"/>
      <c r="S3403" s="3"/>
      <c r="T3403" s="3"/>
      <c r="U3403" s="3"/>
      <c r="V3403" s="3"/>
      <c r="W3403" s="3"/>
      <c r="X3403" s="3"/>
      <c r="Y3403" s="3"/>
      <c r="Z3403" s="3"/>
      <c r="AA3403" s="3"/>
      <c r="AB3403" s="3"/>
      <c r="AC3403" s="3"/>
      <c r="AD3403" s="3"/>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row>
    <row r="3404" spans="1:77" ht="18">
      <c r="A3404" s="3" t="s">
        <v>38021</v>
      </c>
      <c r="B3404" s="3" t="s">
        <v>37993</v>
      </c>
      <c r="C3404" s="3" t="s">
        <v>22091</v>
      </c>
      <c r="D3404" s="3" t="s">
        <v>270</v>
      </c>
      <c r="E3404" s="3" t="s">
        <v>38022</v>
      </c>
      <c r="F3404" s="3" t="s">
        <v>38023</v>
      </c>
      <c r="G3404" s="3"/>
      <c r="H3404" s="3"/>
      <c r="I3404" s="3"/>
      <c r="J3404" s="3"/>
      <c r="K3404" s="3"/>
      <c r="L3404" s="3"/>
      <c r="M3404" s="3"/>
      <c r="N3404" s="3"/>
      <c r="O3404" s="3"/>
      <c r="P3404" s="3"/>
      <c r="Q3404" s="3"/>
      <c r="R3404" s="3"/>
      <c r="S3404" s="3"/>
      <c r="T3404" s="3"/>
      <c r="U3404" s="3"/>
      <c r="V3404" s="3"/>
      <c r="W3404" s="3"/>
      <c r="X3404" s="3"/>
      <c r="Y3404" s="3"/>
      <c r="Z3404" s="3"/>
      <c r="AA3404" s="3"/>
      <c r="AB3404" s="3"/>
      <c r="AC3404" s="3"/>
      <c r="AD3404" s="3"/>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row>
    <row r="3405" spans="1:77" ht="18">
      <c r="A3405" s="3" t="s">
        <v>20482</v>
      </c>
      <c r="B3405" s="3" t="s">
        <v>38999</v>
      </c>
      <c r="C3405" s="3" t="s">
        <v>22091</v>
      </c>
      <c r="D3405" s="3"/>
      <c r="E3405" s="3" t="s">
        <v>39210</v>
      </c>
      <c r="F3405" s="3" t="s">
        <v>39211</v>
      </c>
      <c r="G3405" s="3"/>
      <c r="H3405" s="3"/>
      <c r="I3405" s="3"/>
      <c r="J3405" s="3"/>
      <c r="K3405" s="3"/>
      <c r="L3405" s="3"/>
      <c r="M3405" s="3"/>
      <c r="N3405" s="3"/>
      <c r="O3405" s="3"/>
      <c r="P3405" s="3"/>
      <c r="Q3405" s="3"/>
      <c r="R3405" s="3"/>
      <c r="S3405" s="3"/>
      <c r="T3405" s="3"/>
      <c r="U3405" s="3"/>
      <c r="V3405" s="3"/>
      <c r="W3405" s="3"/>
      <c r="X3405" s="3"/>
      <c r="Y3405" s="3"/>
      <c r="Z3405" s="3"/>
      <c r="AA3405" s="3"/>
      <c r="AB3405" s="3"/>
      <c r="AC3405" s="3"/>
      <c r="AD3405" s="3"/>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row>
    <row r="3406" spans="1:77" ht="18">
      <c r="A3406" s="3" t="s">
        <v>4727</v>
      </c>
      <c r="B3406" s="3" t="s">
        <v>23054</v>
      </c>
      <c r="C3406" s="3" t="s">
        <v>23253</v>
      </c>
      <c r="D3406" s="3"/>
      <c r="E3406" s="3" t="s">
        <v>23254</v>
      </c>
      <c r="F3406" s="3"/>
      <c r="G3406" s="3"/>
      <c r="H3406" s="3"/>
      <c r="I3406" s="3"/>
      <c r="J3406" s="3"/>
      <c r="K3406" s="3"/>
      <c r="L3406" s="3"/>
      <c r="M3406" s="3"/>
      <c r="N3406" s="3"/>
      <c r="O3406" s="3"/>
      <c r="P3406" s="3"/>
      <c r="Q3406" s="3"/>
      <c r="R3406" s="3"/>
      <c r="S3406" s="3"/>
      <c r="T3406" s="3"/>
      <c r="U3406" s="3"/>
      <c r="V3406" s="3"/>
      <c r="W3406" s="3"/>
      <c r="X3406" s="3"/>
      <c r="Y3406" s="3"/>
      <c r="Z3406" s="3"/>
      <c r="AA3406" s="3"/>
      <c r="AB3406" s="3"/>
      <c r="AC3406" s="3"/>
      <c r="AD3406" s="3"/>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row>
    <row r="3407" spans="1:77" ht="18">
      <c r="A3407" s="3" t="s">
        <v>6360</v>
      </c>
      <c r="B3407" s="3" t="s">
        <v>23435</v>
      </c>
      <c r="C3407" s="3" t="s">
        <v>23253</v>
      </c>
      <c r="D3407" s="3"/>
      <c r="E3407" s="3" t="s">
        <v>24546</v>
      </c>
      <c r="F3407" s="3"/>
      <c r="G3407" s="3"/>
      <c r="H3407" s="3"/>
      <c r="I3407" s="3"/>
      <c r="J3407" s="3"/>
      <c r="K3407" s="3"/>
      <c r="L3407" s="3"/>
      <c r="M3407" s="3"/>
      <c r="N3407" s="3"/>
      <c r="O3407" s="3"/>
      <c r="P3407" s="3"/>
      <c r="Q3407" s="3"/>
      <c r="R3407" s="3"/>
      <c r="S3407" s="3"/>
      <c r="T3407" s="3"/>
      <c r="U3407" s="3"/>
      <c r="V3407" s="3"/>
      <c r="W3407" s="3"/>
      <c r="X3407" s="3"/>
      <c r="Y3407" s="3"/>
      <c r="Z3407" s="3"/>
      <c r="AA3407" s="3"/>
      <c r="AB3407" s="3"/>
      <c r="AC3407" s="3"/>
      <c r="AD3407" s="3"/>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row>
    <row r="3408" spans="1:77" ht="18">
      <c r="A3408" s="3" t="s">
        <v>6355</v>
      </c>
      <c r="B3408" s="3" t="s">
        <v>23435</v>
      </c>
      <c r="C3408" s="3" t="s">
        <v>24541</v>
      </c>
      <c r="D3408" s="3"/>
      <c r="E3408" s="3" t="s">
        <v>24542</v>
      </c>
      <c r="F3408" s="3"/>
      <c r="G3408" s="3"/>
      <c r="H3408" s="3"/>
      <c r="I3408" s="3"/>
      <c r="J3408" s="3"/>
      <c r="K3408" s="3"/>
      <c r="L3408" s="3"/>
      <c r="M3408" s="3"/>
      <c r="N3408" s="3"/>
      <c r="O3408" s="3"/>
      <c r="P3408" s="3"/>
      <c r="Q3408" s="3"/>
      <c r="R3408" s="3"/>
      <c r="S3408" s="3"/>
      <c r="T3408" s="3"/>
      <c r="U3408" s="3"/>
      <c r="V3408" s="3"/>
      <c r="W3408" s="3"/>
      <c r="X3408" s="3"/>
      <c r="Y3408" s="3"/>
      <c r="Z3408" s="3"/>
      <c r="AA3408" s="3"/>
      <c r="AB3408" s="3"/>
      <c r="AC3408" s="3"/>
      <c r="AD3408" s="3"/>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row>
    <row r="3409" spans="1:77" ht="18">
      <c r="A3409" s="3" t="s">
        <v>15944</v>
      </c>
      <c r="B3409" s="3" t="s">
        <v>31998</v>
      </c>
      <c r="C3409" s="3" t="s">
        <v>24541</v>
      </c>
      <c r="D3409" s="3" t="s">
        <v>22935</v>
      </c>
      <c r="E3409" s="3" t="s">
        <v>22936</v>
      </c>
      <c r="F3409" s="3" t="s">
        <v>32089</v>
      </c>
      <c r="G3409" s="3"/>
      <c r="H3409" s="3"/>
      <c r="I3409" s="3"/>
      <c r="J3409" s="3"/>
      <c r="K3409" s="3"/>
      <c r="L3409" s="3"/>
      <c r="M3409" s="3"/>
      <c r="N3409" s="3"/>
      <c r="O3409" s="3"/>
      <c r="P3409" s="3"/>
      <c r="Q3409" s="3"/>
      <c r="R3409" s="3"/>
      <c r="S3409" s="3"/>
      <c r="T3409" s="3"/>
      <c r="U3409" s="3"/>
      <c r="V3409" s="3"/>
      <c r="W3409" s="3"/>
      <c r="X3409" s="3"/>
      <c r="Y3409" s="3"/>
      <c r="Z3409" s="3"/>
      <c r="AA3409" s="3"/>
      <c r="AB3409" s="3"/>
      <c r="AC3409" s="3"/>
      <c r="AD3409" s="3"/>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row>
    <row r="3410" spans="1:77" ht="18">
      <c r="A3410" s="3" t="s">
        <v>16256</v>
      </c>
      <c r="B3410" s="3" t="s">
        <v>32255</v>
      </c>
      <c r="C3410" s="3" t="s">
        <v>24541</v>
      </c>
      <c r="D3410" s="3"/>
      <c r="E3410" s="3" t="s">
        <v>32305</v>
      </c>
      <c r="F3410" s="3"/>
      <c r="G3410" s="3"/>
      <c r="H3410" s="3"/>
      <c r="I3410" s="3"/>
      <c r="J3410" s="3"/>
      <c r="K3410" s="3"/>
      <c r="L3410" s="3"/>
      <c r="M3410" s="3"/>
      <c r="N3410" s="3"/>
      <c r="O3410" s="3"/>
      <c r="P3410" s="3"/>
      <c r="Q3410" s="3"/>
      <c r="R3410" s="3"/>
      <c r="S3410" s="3"/>
      <c r="T3410" s="3"/>
      <c r="U3410" s="3"/>
      <c r="V3410" s="3"/>
      <c r="W3410" s="3"/>
      <c r="X3410" s="3"/>
      <c r="Y3410" s="3"/>
      <c r="Z3410" s="3"/>
      <c r="AA3410" s="3"/>
      <c r="AB3410" s="3"/>
      <c r="AC3410" s="3"/>
      <c r="AD3410" s="3"/>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row>
    <row r="3411" spans="1:77" ht="18">
      <c r="A3411" s="3" t="s">
        <v>17091</v>
      </c>
      <c r="B3411" s="3" t="s">
        <v>32940</v>
      </c>
      <c r="C3411" s="3" t="s">
        <v>24541</v>
      </c>
      <c r="D3411" s="3"/>
      <c r="E3411" s="3" t="s">
        <v>22963</v>
      </c>
      <c r="F3411" s="3" t="s">
        <v>32954</v>
      </c>
      <c r="G3411" s="3"/>
      <c r="H3411" s="3"/>
      <c r="I3411" s="3"/>
      <c r="J3411" s="3"/>
      <c r="K3411" s="3"/>
      <c r="L3411" s="3"/>
      <c r="M3411" s="3"/>
      <c r="N3411" s="3"/>
      <c r="O3411" s="3"/>
      <c r="P3411" s="3"/>
      <c r="Q3411" s="3"/>
      <c r="R3411" s="3"/>
      <c r="S3411" s="3"/>
      <c r="T3411" s="3"/>
      <c r="U3411" s="3"/>
      <c r="V3411" s="3"/>
      <c r="W3411" s="3"/>
      <c r="X3411" s="3"/>
      <c r="Y3411" s="3"/>
      <c r="Z3411" s="3"/>
      <c r="AA3411" s="3"/>
      <c r="AB3411" s="3"/>
      <c r="AC3411" s="3"/>
      <c r="AD3411" s="3"/>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row>
    <row r="3412" spans="1:77" ht="18">
      <c r="A3412" s="3" t="s">
        <v>35085</v>
      </c>
      <c r="B3412" s="3" t="s">
        <v>34945</v>
      </c>
      <c r="C3412" s="3" t="s">
        <v>24541</v>
      </c>
      <c r="D3412" s="3"/>
      <c r="E3412" s="3" t="s">
        <v>35086</v>
      </c>
      <c r="F3412" s="3"/>
      <c r="G3412" s="3"/>
      <c r="H3412" s="3"/>
      <c r="I3412" s="3"/>
      <c r="J3412" s="3"/>
      <c r="K3412" s="3"/>
      <c r="L3412" s="3"/>
      <c r="M3412" s="3"/>
      <c r="N3412" s="3"/>
      <c r="O3412" s="3"/>
      <c r="P3412" s="3"/>
      <c r="Q3412" s="3"/>
      <c r="R3412" s="3"/>
      <c r="S3412" s="3"/>
      <c r="T3412" s="3"/>
      <c r="U3412" s="3"/>
      <c r="V3412" s="3"/>
      <c r="W3412" s="3"/>
      <c r="X3412" s="3"/>
      <c r="Y3412" s="3"/>
      <c r="Z3412" s="3"/>
      <c r="AA3412" s="3"/>
      <c r="AB3412" s="3"/>
      <c r="AC3412" s="3"/>
      <c r="AD3412" s="3"/>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row>
    <row r="3413" spans="1:77" ht="18">
      <c r="A3413" s="3" t="s">
        <v>4394</v>
      </c>
      <c r="B3413" s="3" t="s">
        <v>22933</v>
      </c>
      <c r="C3413" s="3" t="s">
        <v>22934</v>
      </c>
      <c r="D3413" s="3" t="s">
        <v>22935</v>
      </c>
      <c r="E3413" s="3" t="s">
        <v>22936</v>
      </c>
      <c r="F3413" s="3" t="s">
        <v>22937</v>
      </c>
      <c r="G3413" s="3"/>
      <c r="H3413" s="3"/>
      <c r="I3413" s="3"/>
      <c r="J3413" s="3"/>
      <c r="K3413" s="3"/>
      <c r="L3413" s="3"/>
      <c r="M3413" s="3"/>
      <c r="N3413" s="3"/>
      <c r="O3413" s="3"/>
      <c r="P3413" s="3"/>
      <c r="Q3413" s="3"/>
      <c r="R3413" s="3"/>
      <c r="S3413" s="3"/>
      <c r="T3413" s="3"/>
      <c r="U3413" s="3"/>
      <c r="V3413" s="3"/>
      <c r="W3413" s="3"/>
      <c r="X3413" s="3"/>
      <c r="Y3413" s="3"/>
      <c r="Z3413" s="3"/>
      <c r="AA3413" s="3"/>
      <c r="AB3413" s="3"/>
      <c r="AC3413" s="3"/>
      <c r="AD3413" s="3"/>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row>
    <row r="3414" spans="1:77" ht="18">
      <c r="A3414" s="3" t="s">
        <v>14612</v>
      </c>
      <c r="B3414" s="3" t="s">
        <v>30903</v>
      </c>
      <c r="C3414" s="3" t="s">
        <v>22934</v>
      </c>
      <c r="D3414" s="3" t="s">
        <v>31297</v>
      </c>
      <c r="E3414" s="3" t="s">
        <v>31298</v>
      </c>
      <c r="F3414" s="3"/>
      <c r="G3414" s="3"/>
      <c r="H3414" s="3"/>
      <c r="I3414" s="3"/>
      <c r="J3414" s="3"/>
      <c r="K3414" s="3"/>
      <c r="L3414" s="3"/>
      <c r="M3414" s="3"/>
      <c r="N3414" s="3"/>
      <c r="O3414" s="3"/>
      <c r="P3414" s="3"/>
      <c r="Q3414" s="3"/>
      <c r="R3414" s="3"/>
      <c r="S3414" s="3"/>
      <c r="T3414" s="3"/>
      <c r="U3414" s="3"/>
      <c r="V3414" s="3"/>
      <c r="W3414" s="3"/>
      <c r="X3414" s="3"/>
      <c r="Y3414" s="3"/>
      <c r="Z3414" s="3"/>
      <c r="AA3414" s="3"/>
      <c r="AB3414" s="3"/>
      <c r="AC3414" s="3"/>
      <c r="AD3414" s="3"/>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row>
    <row r="3415" spans="1:77" ht="18">
      <c r="A3415" s="3" t="s">
        <v>6393</v>
      </c>
      <c r="B3415" s="3" t="s">
        <v>23435</v>
      </c>
      <c r="C3415" s="3" t="s">
        <v>24565</v>
      </c>
      <c r="D3415" s="3"/>
      <c r="E3415" s="3" t="s">
        <v>24566</v>
      </c>
      <c r="F3415" s="3"/>
      <c r="G3415" s="3"/>
      <c r="H3415" s="3"/>
      <c r="I3415" s="3"/>
      <c r="J3415" s="3"/>
      <c r="K3415" s="3"/>
      <c r="L3415" s="3"/>
      <c r="M3415" s="3"/>
      <c r="N3415" s="3"/>
      <c r="O3415" s="3"/>
      <c r="P3415" s="3"/>
      <c r="Q3415" s="3"/>
      <c r="R3415" s="3"/>
      <c r="S3415" s="3"/>
      <c r="T3415" s="3"/>
      <c r="U3415" s="3"/>
      <c r="V3415" s="3"/>
      <c r="W3415" s="3"/>
      <c r="X3415" s="3"/>
      <c r="Y3415" s="3"/>
      <c r="Z3415" s="3"/>
      <c r="AA3415" s="3"/>
      <c r="AB3415" s="3"/>
      <c r="AC3415" s="3"/>
      <c r="AD3415" s="3"/>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row>
    <row r="3416" spans="1:77" ht="18">
      <c r="A3416" s="3" t="s">
        <v>4567</v>
      </c>
      <c r="B3416" s="3" t="s">
        <v>23054</v>
      </c>
      <c r="C3416" s="3" t="s">
        <v>23107</v>
      </c>
      <c r="D3416" s="3"/>
      <c r="E3416" s="3" t="s">
        <v>23108</v>
      </c>
      <c r="F3416" s="3"/>
      <c r="G3416" s="3"/>
      <c r="H3416" s="3"/>
      <c r="I3416" s="3"/>
      <c r="J3416" s="3"/>
      <c r="K3416" s="3"/>
      <c r="L3416" s="3"/>
      <c r="M3416" s="3"/>
      <c r="N3416" s="3"/>
      <c r="O3416" s="3"/>
      <c r="P3416" s="3"/>
      <c r="Q3416" s="3"/>
      <c r="R3416" s="3"/>
      <c r="S3416" s="3"/>
      <c r="T3416" s="3"/>
      <c r="U3416" s="3"/>
      <c r="V3416" s="3"/>
      <c r="W3416" s="3"/>
      <c r="X3416" s="3"/>
      <c r="Y3416" s="3"/>
      <c r="Z3416" s="3"/>
      <c r="AA3416" s="3"/>
      <c r="AB3416" s="3"/>
      <c r="AC3416" s="3"/>
      <c r="AD3416" s="3"/>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row>
    <row r="3417" spans="1:77" ht="18">
      <c r="A3417" s="3" t="s">
        <v>6396</v>
      </c>
      <c r="B3417" s="3" t="s">
        <v>23435</v>
      </c>
      <c r="C3417" s="3" t="s">
        <v>23107</v>
      </c>
      <c r="D3417" s="3"/>
      <c r="E3417" s="3" t="s">
        <v>24567</v>
      </c>
      <c r="F3417" s="3"/>
      <c r="G3417" s="3"/>
      <c r="H3417" s="3"/>
      <c r="I3417" s="3"/>
      <c r="J3417" s="3"/>
      <c r="K3417" s="3"/>
      <c r="L3417" s="3"/>
      <c r="M3417" s="3"/>
      <c r="N3417" s="3"/>
      <c r="O3417" s="3"/>
      <c r="P3417" s="3"/>
      <c r="Q3417" s="3"/>
      <c r="R3417" s="3"/>
      <c r="S3417" s="3"/>
      <c r="T3417" s="3"/>
      <c r="U3417" s="3"/>
      <c r="V3417" s="3"/>
      <c r="W3417" s="3"/>
      <c r="X3417" s="3"/>
      <c r="Y3417" s="3"/>
      <c r="Z3417" s="3"/>
      <c r="AA3417" s="3"/>
      <c r="AB3417" s="3"/>
      <c r="AC3417" s="3"/>
      <c r="AD3417" s="3"/>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row>
    <row r="3418" spans="1:77" ht="18">
      <c r="A3418" s="3" t="s">
        <v>30280</v>
      </c>
      <c r="B3418" s="3" t="s">
        <v>24526</v>
      </c>
      <c r="C3418" s="3" t="s">
        <v>30281</v>
      </c>
      <c r="D3418" s="3" t="s">
        <v>38</v>
      </c>
      <c r="E3418" s="3" t="s">
        <v>30282</v>
      </c>
      <c r="F3418" s="3" t="s">
        <v>30283</v>
      </c>
      <c r="G3418" s="3"/>
      <c r="H3418" s="3"/>
      <c r="I3418" s="3"/>
      <c r="J3418" s="3"/>
      <c r="K3418" s="3"/>
      <c r="L3418" s="3"/>
      <c r="M3418" s="3"/>
      <c r="N3418" s="3"/>
      <c r="O3418" s="3"/>
      <c r="P3418" s="3"/>
      <c r="Q3418" s="3"/>
      <c r="R3418" s="3"/>
      <c r="S3418" s="3"/>
      <c r="T3418" s="3"/>
      <c r="U3418" s="3"/>
      <c r="V3418" s="3"/>
      <c r="W3418" s="3"/>
      <c r="X3418" s="3"/>
      <c r="Y3418" s="3"/>
      <c r="Z3418" s="3"/>
      <c r="AA3418" s="3"/>
      <c r="AB3418" s="3"/>
      <c r="AC3418" s="3"/>
      <c r="AD3418" s="3"/>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row>
    <row r="3419" spans="1:77" ht="18">
      <c r="A3419" s="3" t="s">
        <v>34965</v>
      </c>
      <c r="B3419" s="3" t="s">
        <v>34945</v>
      </c>
      <c r="C3419" s="3" t="s">
        <v>30281</v>
      </c>
      <c r="D3419" s="3"/>
      <c r="E3419" s="3" t="s">
        <v>34966</v>
      </c>
      <c r="F3419" s="3"/>
      <c r="G3419" s="3"/>
      <c r="H3419" s="3"/>
      <c r="I3419" s="3"/>
      <c r="J3419" s="3"/>
      <c r="K3419" s="3"/>
      <c r="L3419" s="3"/>
      <c r="M3419" s="3"/>
      <c r="N3419" s="3"/>
      <c r="O3419" s="3"/>
      <c r="P3419" s="3"/>
      <c r="Q3419" s="3"/>
      <c r="R3419" s="3"/>
      <c r="S3419" s="3"/>
      <c r="T3419" s="3"/>
      <c r="U3419" s="3"/>
      <c r="V3419" s="3"/>
      <c r="W3419" s="3"/>
      <c r="X3419" s="3"/>
      <c r="Y3419" s="3"/>
      <c r="Z3419" s="3"/>
      <c r="AA3419" s="3"/>
      <c r="AB3419" s="3"/>
      <c r="AC3419" s="3"/>
      <c r="AD3419" s="3"/>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row>
    <row r="3420" spans="1:77" ht="18">
      <c r="A3420" s="3" t="s">
        <v>11871</v>
      </c>
      <c r="B3420" s="3" t="s">
        <v>29365</v>
      </c>
      <c r="C3420" s="3" t="s">
        <v>29530</v>
      </c>
      <c r="D3420" s="3" t="s">
        <v>48</v>
      </c>
      <c r="E3420" s="3" t="s">
        <v>29531</v>
      </c>
      <c r="F3420" s="3" t="s">
        <v>29532</v>
      </c>
      <c r="G3420" s="3"/>
      <c r="H3420" s="3"/>
      <c r="I3420" s="3"/>
      <c r="J3420" s="3"/>
      <c r="K3420" s="3"/>
      <c r="L3420" s="3"/>
      <c r="M3420" s="3"/>
      <c r="N3420" s="3"/>
      <c r="O3420" s="3"/>
      <c r="P3420" s="3"/>
      <c r="Q3420" s="3"/>
      <c r="R3420" s="3"/>
      <c r="S3420" s="3"/>
      <c r="T3420" s="3"/>
      <c r="U3420" s="3"/>
      <c r="V3420" s="3"/>
      <c r="W3420" s="3"/>
      <c r="X3420" s="3"/>
      <c r="Y3420" s="3"/>
      <c r="Z3420" s="3"/>
      <c r="AA3420" s="3"/>
      <c r="AB3420" s="3"/>
      <c r="AC3420" s="3"/>
      <c r="AD3420" s="3"/>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row>
    <row r="3421" spans="1:77" ht="18">
      <c r="A3421" s="3" t="s">
        <v>7618</v>
      </c>
      <c r="B3421" s="3" t="s">
        <v>25216</v>
      </c>
      <c r="C3421" s="3" t="s">
        <v>25542</v>
      </c>
      <c r="D3421" s="3" t="s">
        <v>25543</v>
      </c>
      <c r="E3421" s="3" t="s">
        <v>25544</v>
      </c>
      <c r="F3421" s="3"/>
      <c r="G3421" s="3"/>
      <c r="H3421" s="3"/>
      <c r="I3421" s="3"/>
      <c r="J3421" s="3"/>
      <c r="K3421" s="3"/>
      <c r="L3421" s="3"/>
      <c r="M3421" s="3"/>
      <c r="N3421" s="3"/>
      <c r="O3421" s="3"/>
      <c r="P3421" s="3"/>
      <c r="Q3421" s="3"/>
      <c r="R3421" s="3"/>
      <c r="S3421" s="3"/>
      <c r="T3421" s="3"/>
      <c r="U3421" s="3"/>
      <c r="V3421" s="3"/>
      <c r="W3421" s="3"/>
      <c r="X3421" s="3"/>
      <c r="Y3421" s="3"/>
      <c r="Z3421" s="3"/>
      <c r="AA3421" s="3"/>
      <c r="AB3421" s="3"/>
      <c r="AC3421" s="3"/>
      <c r="AD3421" s="3"/>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row>
    <row r="3422" spans="1:77" ht="18">
      <c r="A3422" s="3" t="s">
        <v>13132</v>
      </c>
      <c r="B3422" s="3" t="s">
        <v>30405</v>
      </c>
      <c r="C3422" s="3" t="s">
        <v>25542</v>
      </c>
      <c r="D3422" s="3"/>
      <c r="E3422" s="3" t="s">
        <v>30424</v>
      </c>
      <c r="F3422" s="3"/>
      <c r="G3422" s="3"/>
      <c r="H3422" s="3"/>
      <c r="I3422" s="3"/>
      <c r="J3422" s="3"/>
      <c r="K3422" s="3"/>
      <c r="L3422" s="3"/>
      <c r="M3422" s="3"/>
      <c r="N3422" s="3"/>
      <c r="O3422" s="3"/>
      <c r="P3422" s="3"/>
      <c r="Q3422" s="3"/>
      <c r="R3422" s="3"/>
      <c r="S3422" s="3"/>
      <c r="T3422" s="3"/>
      <c r="U3422" s="3"/>
      <c r="V3422" s="3"/>
      <c r="W3422" s="3"/>
      <c r="X3422" s="3"/>
      <c r="Y3422" s="3"/>
      <c r="Z3422" s="3"/>
      <c r="AA3422" s="3"/>
      <c r="AB3422" s="3"/>
      <c r="AC3422" s="3"/>
      <c r="AD3422" s="3"/>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row>
    <row r="3423" spans="1:77" ht="18">
      <c r="A3423" s="3" t="s">
        <v>30888</v>
      </c>
      <c r="B3423" s="3" t="s">
        <v>30889</v>
      </c>
      <c r="C3423" s="3" t="s">
        <v>25542</v>
      </c>
      <c r="D3423" s="3" t="s">
        <v>30890</v>
      </c>
      <c r="E3423" s="3" t="s">
        <v>30891</v>
      </c>
      <c r="F3423" s="3" t="s">
        <v>30892</v>
      </c>
      <c r="G3423" s="3"/>
      <c r="H3423" s="3"/>
      <c r="I3423" s="3"/>
      <c r="J3423" s="3"/>
      <c r="K3423" s="3"/>
      <c r="L3423" s="3"/>
      <c r="M3423" s="3"/>
      <c r="N3423" s="3"/>
      <c r="O3423" s="3"/>
      <c r="P3423" s="3"/>
      <c r="Q3423" s="3"/>
      <c r="R3423" s="3"/>
      <c r="S3423" s="3"/>
      <c r="T3423" s="3"/>
      <c r="U3423" s="3"/>
      <c r="V3423" s="3"/>
      <c r="W3423" s="3"/>
      <c r="X3423" s="3"/>
      <c r="Y3423" s="3"/>
      <c r="Z3423" s="3"/>
      <c r="AA3423" s="3"/>
      <c r="AB3423" s="3"/>
      <c r="AC3423" s="3"/>
      <c r="AD3423" s="3"/>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row>
    <row r="3424" spans="1:77" ht="18">
      <c r="A3424" s="3" t="s">
        <v>38157</v>
      </c>
      <c r="B3424" s="3" t="s">
        <v>37993</v>
      </c>
      <c r="C3424" s="3" t="s">
        <v>25542</v>
      </c>
      <c r="D3424" s="3" t="s">
        <v>270</v>
      </c>
      <c r="E3424" s="3" t="s">
        <v>38158</v>
      </c>
      <c r="F3424" s="3"/>
      <c r="G3424" s="3"/>
      <c r="H3424" s="3"/>
      <c r="I3424" s="3"/>
      <c r="J3424" s="3"/>
      <c r="K3424" s="3"/>
      <c r="L3424" s="3"/>
      <c r="M3424" s="3"/>
      <c r="N3424" s="3"/>
      <c r="O3424" s="3"/>
      <c r="P3424" s="3"/>
      <c r="Q3424" s="3"/>
      <c r="R3424" s="3"/>
      <c r="S3424" s="3"/>
      <c r="T3424" s="3"/>
      <c r="U3424" s="3"/>
      <c r="V3424" s="3"/>
      <c r="W3424" s="3"/>
      <c r="X3424" s="3"/>
      <c r="Y3424" s="3"/>
      <c r="Z3424" s="3"/>
      <c r="AA3424" s="3"/>
      <c r="AB3424" s="3"/>
      <c r="AC3424" s="3"/>
      <c r="AD3424" s="3"/>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row>
    <row r="3425" spans="1:77" ht="18">
      <c r="A3425" s="3" t="s">
        <v>6351</v>
      </c>
      <c r="B3425" s="3" t="s">
        <v>23435</v>
      </c>
      <c r="C3425" s="3" t="s">
        <v>24538</v>
      </c>
      <c r="D3425" s="3"/>
      <c r="E3425" s="3" t="s">
        <v>24539</v>
      </c>
      <c r="F3425" s="3"/>
      <c r="G3425" s="3"/>
      <c r="H3425" s="3"/>
      <c r="I3425" s="3"/>
      <c r="J3425" s="3"/>
      <c r="K3425" s="3"/>
      <c r="L3425" s="3"/>
      <c r="M3425" s="3"/>
      <c r="N3425" s="3"/>
      <c r="O3425" s="3"/>
      <c r="P3425" s="3"/>
      <c r="Q3425" s="3"/>
      <c r="R3425" s="3"/>
      <c r="S3425" s="3"/>
      <c r="T3425" s="3"/>
      <c r="U3425" s="3"/>
      <c r="V3425" s="3"/>
      <c r="W3425" s="3"/>
      <c r="X3425" s="3"/>
      <c r="Y3425" s="3"/>
      <c r="Z3425" s="3"/>
      <c r="AA3425" s="3"/>
      <c r="AB3425" s="3"/>
      <c r="AC3425" s="3"/>
      <c r="AD3425" s="3"/>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row>
    <row r="3426" spans="1:77" ht="18">
      <c r="A3426" s="3" t="s">
        <v>32613</v>
      </c>
      <c r="B3426" s="3" t="s">
        <v>32339</v>
      </c>
      <c r="C3426" s="3" t="s">
        <v>24538</v>
      </c>
      <c r="D3426" s="3" t="s">
        <v>219</v>
      </c>
      <c r="E3426" s="3" t="s">
        <v>32614</v>
      </c>
      <c r="F3426" s="3"/>
      <c r="G3426" s="3"/>
      <c r="H3426" s="3"/>
      <c r="I3426" s="3"/>
      <c r="J3426" s="3"/>
      <c r="K3426" s="3"/>
      <c r="L3426" s="3"/>
      <c r="M3426" s="3"/>
      <c r="N3426" s="3"/>
      <c r="O3426" s="3"/>
      <c r="P3426" s="3"/>
      <c r="Q3426" s="3"/>
      <c r="R3426" s="3"/>
      <c r="S3426" s="3"/>
      <c r="T3426" s="3"/>
      <c r="U3426" s="3"/>
      <c r="V3426" s="3"/>
      <c r="W3426" s="3"/>
      <c r="X3426" s="3"/>
      <c r="Y3426" s="3"/>
      <c r="Z3426" s="3"/>
      <c r="AA3426" s="3"/>
      <c r="AB3426" s="3"/>
      <c r="AC3426" s="3"/>
      <c r="AD3426" s="3"/>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row>
    <row r="3427" spans="1:77" ht="18">
      <c r="A3427" s="3" t="s">
        <v>18450</v>
      </c>
      <c r="B3427" s="3" t="s">
        <v>35736</v>
      </c>
      <c r="C3427" s="3" t="s">
        <v>35755</v>
      </c>
      <c r="D3427" s="3" t="s">
        <v>17833</v>
      </c>
      <c r="E3427" s="3" t="s">
        <v>35756</v>
      </c>
      <c r="F3427" s="3"/>
      <c r="G3427" s="3"/>
      <c r="H3427" s="3"/>
      <c r="I3427" s="3"/>
      <c r="J3427" s="3"/>
      <c r="K3427" s="3"/>
      <c r="L3427" s="3"/>
      <c r="M3427" s="3"/>
      <c r="N3427" s="3"/>
      <c r="O3427" s="3"/>
      <c r="P3427" s="3"/>
      <c r="Q3427" s="3"/>
      <c r="R3427" s="3"/>
      <c r="S3427" s="3"/>
      <c r="T3427" s="3"/>
      <c r="U3427" s="3"/>
      <c r="V3427" s="3"/>
      <c r="W3427" s="3"/>
      <c r="X3427" s="3"/>
      <c r="Y3427" s="3"/>
      <c r="Z3427" s="3"/>
      <c r="AA3427" s="3"/>
      <c r="AB3427" s="3"/>
      <c r="AC3427" s="3"/>
      <c r="AD3427" s="3"/>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row>
    <row r="3428" spans="1:77" ht="18">
      <c r="A3428" s="3" t="s">
        <v>6348</v>
      </c>
      <c r="B3428" s="3" t="s">
        <v>23435</v>
      </c>
      <c r="C3428" s="3" t="s">
        <v>24536</v>
      </c>
      <c r="D3428" s="3"/>
      <c r="E3428" s="3" t="s">
        <v>24537</v>
      </c>
      <c r="F3428" s="3"/>
      <c r="G3428" s="3"/>
      <c r="H3428" s="3"/>
      <c r="I3428" s="3"/>
      <c r="J3428" s="3"/>
      <c r="K3428" s="3"/>
      <c r="L3428" s="3"/>
      <c r="M3428" s="3"/>
      <c r="N3428" s="3"/>
      <c r="O3428" s="3"/>
      <c r="P3428" s="3"/>
      <c r="Q3428" s="3"/>
      <c r="R3428" s="3"/>
      <c r="S3428" s="3"/>
      <c r="T3428" s="3"/>
      <c r="U3428" s="3"/>
      <c r="V3428" s="3"/>
      <c r="W3428" s="3"/>
      <c r="X3428" s="3"/>
      <c r="Y3428" s="3"/>
      <c r="Z3428" s="3"/>
      <c r="AA3428" s="3"/>
      <c r="AB3428" s="3"/>
      <c r="AC3428" s="3"/>
      <c r="AD3428" s="3"/>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row>
    <row r="3429" spans="1:77" ht="18">
      <c r="A3429" s="3" t="s">
        <v>4052</v>
      </c>
      <c r="B3429" s="3" t="s">
        <v>22513</v>
      </c>
      <c r="C3429" s="3" t="s">
        <v>22606</v>
      </c>
      <c r="D3429" s="3"/>
      <c r="E3429" s="3" t="s">
        <v>22607</v>
      </c>
      <c r="F3429" s="3"/>
      <c r="G3429" s="3"/>
      <c r="H3429" s="3"/>
      <c r="I3429" s="3"/>
      <c r="J3429" s="3"/>
      <c r="K3429" s="3"/>
      <c r="L3429" s="3"/>
      <c r="M3429" s="3"/>
      <c r="N3429" s="3"/>
      <c r="O3429" s="3"/>
      <c r="P3429" s="3"/>
      <c r="Q3429" s="3"/>
      <c r="R3429" s="3"/>
      <c r="S3429" s="3"/>
      <c r="T3429" s="3"/>
      <c r="U3429" s="3"/>
      <c r="V3429" s="3"/>
      <c r="W3429" s="3"/>
      <c r="X3429" s="3"/>
      <c r="Y3429" s="3"/>
      <c r="Z3429" s="3"/>
      <c r="AA3429" s="3"/>
      <c r="AB3429" s="3"/>
      <c r="AC3429" s="3"/>
      <c r="AD3429" s="3"/>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row>
    <row r="3430" spans="1:77" ht="18">
      <c r="A3430" s="3" t="s">
        <v>10906</v>
      </c>
      <c r="B3430" s="3" t="s">
        <v>28622</v>
      </c>
      <c r="C3430" s="3" t="s">
        <v>29006</v>
      </c>
      <c r="D3430" s="3" t="s">
        <v>270</v>
      </c>
      <c r="E3430" s="3" t="s">
        <v>28971</v>
      </c>
      <c r="F3430" s="3"/>
      <c r="G3430" s="3"/>
      <c r="H3430" s="3"/>
      <c r="I3430" s="3"/>
      <c r="J3430" s="3"/>
      <c r="K3430" s="3"/>
      <c r="L3430" s="3"/>
      <c r="M3430" s="3"/>
      <c r="N3430" s="3"/>
      <c r="O3430" s="3"/>
      <c r="P3430" s="3"/>
      <c r="Q3430" s="3"/>
      <c r="R3430" s="3"/>
      <c r="S3430" s="3"/>
      <c r="T3430" s="3"/>
      <c r="U3430" s="3"/>
      <c r="V3430" s="3"/>
      <c r="W3430" s="3"/>
      <c r="X3430" s="3"/>
      <c r="Y3430" s="3"/>
      <c r="Z3430" s="3"/>
      <c r="AA3430" s="3"/>
      <c r="AB3430" s="3"/>
      <c r="AC3430" s="3"/>
      <c r="AD3430" s="3"/>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row>
    <row r="3431" spans="1:77" ht="18">
      <c r="A3431" s="3" t="s">
        <v>32894</v>
      </c>
      <c r="B3431" s="3" t="s">
        <v>32802</v>
      </c>
      <c r="C3431" s="3" t="s">
        <v>29006</v>
      </c>
      <c r="D3431" s="3"/>
      <c r="E3431" s="3" t="s">
        <v>9167</v>
      </c>
      <c r="F3431" s="3"/>
      <c r="G3431" s="3"/>
      <c r="H3431" s="3"/>
      <c r="I3431" s="3"/>
      <c r="J3431" s="3"/>
      <c r="K3431" s="3"/>
      <c r="L3431" s="3"/>
      <c r="M3431" s="3"/>
      <c r="N3431" s="3"/>
      <c r="O3431" s="3"/>
      <c r="P3431" s="3"/>
      <c r="Q3431" s="3"/>
      <c r="R3431" s="3"/>
      <c r="S3431" s="3"/>
      <c r="T3431" s="3"/>
      <c r="U3431" s="3"/>
      <c r="V3431" s="3"/>
      <c r="W3431" s="3"/>
      <c r="X3431" s="3"/>
      <c r="Y3431" s="3"/>
      <c r="Z3431" s="3"/>
      <c r="AA3431" s="3"/>
      <c r="AB3431" s="3"/>
      <c r="AC3431" s="3"/>
      <c r="AD3431" s="3"/>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row>
    <row r="3432" spans="1:77" ht="18">
      <c r="A3432" s="3" t="s">
        <v>38926</v>
      </c>
      <c r="B3432" s="3" t="s">
        <v>37993</v>
      </c>
      <c r="C3432" s="3" t="s">
        <v>38927</v>
      </c>
      <c r="D3432" s="3" t="s">
        <v>270</v>
      </c>
      <c r="E3432" s="3" t="s">
        <v>38928</v>
      </c>
      <c r="F3432" s="3" t="s">
        <v>38929</v>
      </c>
      <c r="G3432" s="3"/>
      <c r="H3432" s="3"/>
      <c r="I3432" s="3"/>
      <c r="J3432" s="3"/>
      <c r="K3432" s="3"/>
      <c r="L3432" s="3"/>
      <c r="M3432" s="3"/>
      <c r="N3432" s="3"/>
      <c r="O3432" s="3"/>
      <c r="P3432" s="3"/>
      <c r="Q3432" s="3"/>
      <c r="R3432" s="3"/>
      <c r="S3432" s="3"/>
      <c r="T3432" s="3"/>
      <c r="U3432" s="3"/>
      <c r="V3432" s="3"/>
      <c r="W3432" s="3"/>
      <c r="X3432" s="3"/>
      <c r="Y3432" s="3"/>
      <c r="Z3432" s="3"/>
      <c r="AA3432" s="3"/>
      <c r="AB3432" s="3"/>
      <c r="AC3432" s="3"/>
      <c r="AD3432" s="3"/>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row>
    <row r="3433" spans="1:77" ht="18">
      <c r="A3433" s="3" t="s">
        <v>11929</v>
      </c>
      <c r="B3433" s="3" t="s">
        <v>29357</v>
      </c>
      <c r="C3433" s="3" t="s">
        <v>29576</v>
      </c>
      <c r="D3433" s="3" t="s">
        <v>48</v>
      </c>
      <c r="E3433" s="3" t="s">
        <v>29577</v>
      </c>
      <c r="F3433" s="3"/>
      <c r="G3433" s="3"/>
      <c r="H3433" s="3"/>
      <c r="I3433" s="3"/>
      <c r="J3433" s="3"/>
      <c r="K3433" s="3"/>
      <c r="L3433" s="3"/>
      <c r="M3433" s="3"/>
      <c r="N3433" s="3"/>
      <c r="O3433" s="3"/>
      <c r="P3433" s="3"/>
      <c r="Q3433" s="3"/>
      <c r="R3433" s="3"/>
      <c r="S3433" s="3"/>
      <c r="T3433" s="3"/>
      <c r="U3433" s="3"/>
      <c r="V3433" s="3"/>
      <c r="W3433" s="3"/>
      <c r="X3433" s="3"/>
      <c r="Y3433" s="3"/>
      <c r="Z3433" s="3"/>
      <c r="AA3433" s="3"/>
      <c r="AB3433" s="3"/>
      <c r="AC3433" s="3"/>
      <c r="AD3433" s="3"/>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row>
    <row r="3434" spans="1:77" ht="18">
      <c r="A3434" s="3" t="s">
        <v>6345</v>
      </c>
      <c r="B3434" s="3" t="s">
        <v>23435</v>
      </c>
      <c r="C3434" s="3" t="s">
        <v>24534</v>
      </c>
      <c r="D3434" s="3"/>
      <c r="E3434" s="3" t="s">
        <v>24535</v>
      </c>
      <c r="F3434" s="3"/>
      <c r="G3434" s="3"/>
      <c r="H3434" s="3"/>
      <c r="I3434" s="3"/>
      <c r="J3434" s="3"/>
      <c r="K3434" s="3"/>
      <c r="L3434" s="3"/>
      <c r="M3434" s="3"/>
      <c r="N3434" s="3"/>
      <c r="O3434" s="3"/>
      <c r="P3434" s="3"/>
      <c r="Q3434" s="3"/>
      <c r="R3434" s="3"/>
      <c r="S3434" s="3"/>
      <c r="T3434" s="3"/>
      <c r="U3434" s="3"/>
      <c r="V3434" s="3"/>
      <c r="W3434" s="3"/>
      <c r="X3434" s="3"/>
      <c r="Y3434" s="3"/>
      <c r="Z3434" s="3"/>
      <c r="AA3434" s="3"/>
      <c r="AB3434" s="3"/>
      <c r="AC3434" s="3"/>
      <c r="AD3434" s="3"/>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row>
    <row r="3435" spans="1:77" ht="18">
      <c r="A3435" s="3" t="s">
        <v>8991</v>
      </c>
      <c r="B3435" s="3" t="s">
        <v>26505</v>
      </c>
      <c r="C3435" s="3" t="s">
        <v>24534</v>
      </c>
      <c r="D3435" s="3"/>
      <c r="E3435" s="3" t="s">
        <v>26786</v>
      </c>
      <c r="F3435" s="3"/>
      <c r="G3435" s="3"/>
      <c r="H3435" s="3"/>
      <c r="I3435" s="3"/>
      <c r="J3435" s="3"/>
      <c r="K3435" s="3"/>
      <c r="L3435" s="3"/>
      <c r="M3435" s="3"/>
      <c r="N3435" s="3"/>
      <c r="O3435" s="3"/>
      <c r="P3435" s="3"/>
      <c r="Q3435" s="3"/>
      <c r="R3435" s="3"/>
      <c r="S3435" s="3"/>
      <c r="T3435" s="3"/>
      <c r="U3435" s="3"/>
      <c r="V3435" s="3"/>
      <c r="W3435" s="3"/>
      <c r="X3435" s="3"/>
      <c r="Y3435" s="3"/>
      <c r="Z3435" s="3"/>
      <c r="AA3435" s="3"/>
      <c r="AB3435" s="3"/>
      <c r="AC3435" s="3"/>
      <c r="AD3435" s="3"/>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row>
    <row r="3436" spans="1:77" ht="18">
      <c r="A3436" s="3" t="s">
        <v>19687</v>
      </c>
      <c r="B3436" s="3" t="s">
        <v>36306</v>
      </c>
      <c r="C3436" s="3" t="s">
        <v>24534</v>
      </c>
      <c r="D3436" s="3"/>
      <c r="E3436" s="3" t="s">
        <v>36767</v>
      </c>
      <c r="F3436" s="3" t="s">
        <v>36768</v>
      </c>
      <c r="G3436" s="3"/>
      <c r="H3436" s="3"/>
      <c r="I3436" s="3"/>
      <c r="J3436" s="3"/>
      <c r="K3436" s="3"/>
      <c r="L3436" s="3"/>
      <c r="M3436" s="3"/>
      <c r="N3436" s="3"/>
      <c r="O3436" s="3"/>
      <c r="P3436" s="3"/>
      <c r="Q3436" s="3"/>
      <c r="R3436" s="3"/>
      <c r="S3436" s="3"/>
      <c r="T3436" s="3"/>
      <c r="U3436" s="3"/>
      <c r="V3436" s="3"/>
      <c r="W3436" s="3"/>
      <c r="X3436" s="3"/>
      <c r="Y3436" s="3"/>
      <c r="Z3436" s="3"/>
      <c r="AA3436" s="3"/>
      <c r="AB3436" s="3"/>
      <c r="AC3436" s="3"/>
      <c r="AD3436" s="3"/>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row>
    <row r="3437" spans="1:77" ht="18">
      <c r="A3437" s="3" t="s">
        <v>6342</v>
      </c>
      <c r="B3437" s="3" t="s">
        <v>23435</v>
      </c>
      <c r="C3437" s="3" t="s">
        <v>24533</v>
      </c>
      <c r="D3437" s="3"/>
      <c r="E3437" s="3" t="s">
        <v>24515</v>
      </c>
      <c r="F3437" s="3"/>
      <c r="G3437" s="3"/>
      <c r="H3437" s="3"/>
      <c r="I3437" s="3"/>
      <c r="J3437" s="3"/>
      <c r="K3437" s="3"/>
      <c r="L3437" s="3"/>
      <c r="M3437" s="3"/>
      <c r="N3437" s="3"/>
      <c r="O3437" s="3"/>
      <c r="P3437" s="3"/>
      <c r="Q3437" s="3"/>
      <c r="R3437" s="3"/>
      <c r="S3437" s="3"/>
      <c r="T3437" s="3"/>
      <c r="U3437" s="3"/>
      <c r="V3437" s="3"/>
      <c r="W3437" s="3"/>
      <c r="X3437" s="3"/>
      <c r="Y3437" s="3"/>
      <c r="Z3437" s="3"/>
      <c r="AA3437" s="3"/>
      <c r="AB3437" s="3"/>
      <c r="AC3437" s="3"/>
      <c r="AD3437" s="3"/>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row>
    <row r="3438" spans="1:77" ht="18">
      <c r="A3438" s="3" t="s">
        <v>10019</v>
      </c>
      <c r="B3438" s="3" t="s">
        <v>28118</v>
      </c>
      <c r="C3438" s="3" t="s">
        <v>28119</v>
      </c>
      <c r="D3438" s="3" t="s">
        <v>1442</v>
      </c>
      <c r="E3438" s="3" t="s">
        <v>28120</v>
      </c>
      <c r="F3438" s="3" t="s">
        <v>28121</v>
      </c>
      <c r="G3438" s="3" t="s">
        <v>28122</v>
      </c>
      <c r="H3438" s="3" t="s">
        <v>28123</v>
      </c>
      <c r="I3438" s="3">
        <v>3859567</v>
      </c>
      <c r="J3438" s="3"/>
      <c r="K3438" s="3"/>
      <c r="L3438" s="3"/>
      <c r="M3438" s="3"/>
      <c r="N3438" s="3"/>
      <c r="O3438" s="3"/>
      <c r="P3438" s="3"/>
      <c r="Q3438" s="3"/>
      <c r="R3438" s="3"/>
      <c r="S3438" s="3"/>
      <c r="T3438" s="3"/>
      <c r="U3438" s="3"/>
      <c r="V3438" s="3"/>
      <c r="W3438" s="3"/>
      <c r="X3438" s="3"/>
      <c r="Y3438" s="3"/>
      <c r="Z3438" s="3"/>
      <c r="AA3438" s="3"/>
      <c r="AB3438" s="3"/>
      <c r="AC3438" s="3"/>
      <c r="AD3438" s="3"/>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row>
    <row r="3439" spans="1:77" ht="18">
      <c r="A3439" s="3" t="s">
        <v>19278</v>
      </c>
      <c r="B3439" s="3" t="s">
        <v>36306</v>
      </c>
      <c r="C3439" s="3" t="s">
        <v>28119</v>
      </c>
      <c r="D3439" s="3" t="s">
        <v>1442</v>
      </c>
      <c r="E3439" s="3" t="s">
        <v>28120</v>
      </c>
      <c r="F3439" s="3" t="s">
        <v>36343</v>
      </c>
      <c r="G3439" s="3" t="s">
        <v>28122</v>
      </c>
      <c r="H3439" s="3" t="s">
        <v>28123</v>
      </c>
      <c r="I3439" s="3">
        <v>3859567</v>
      </c>
      <c r="J3439" s="3"/>
      <c r="K3439" s="3"/>
      <c r="L3439" s="3"/>
      <c r="M3439" s="3"/>
      <c r="N3439" s="3"/>
      <c r="O3439" s="3"/>
      <c r="P3439" s="3"/>
      <c r="Q3439" s="3"/>
      <c r="R3439" s="3"/>
      <c r="S3439" s="3"/>
      <c r="T3439" s="3"/>
      <c r="U3439" s="3"/>
      <c r="V3439" s="3"/>
      <c r="W3439" s="3"/>
      <c r="X3439" s="3"/>
      <c r="Y3439" s="3"/>
      <c r="Z3439" s="3"/>
      <c r="AA3439" s="3"/>
      <c r="AB3439" s="3"/>
      <c r="AC3439" s="3"/>
      <c r="AD3439" s="3"/>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row>
    <row r="3440" spans="1:77" ht="18">
      <c r="A3440" s="3" t="s">
        <v>6339</v>
      </c>
      <c r="B3440" s="3" t="s">
        <v>23435</v>
      </c>
      <c r="C3440" s="3" t="s">
        <v>24520</v>
      </c>
      <c r="D3440" s="3"/>
      <c r="E3440" s="3" t="s">
        <v>24521</v>
      </c>
      <c r="F3440" s="3"/>
      <c r="G3440" s="3"/>
      <c r="H3440" s="3"/>
      <c r="I3440" s="3"/>
      <c r="J3440" s="3"/>
      <c r="K3440" s="3"/>
      <c r="L3440" s="3"/>
      <c r="M3440" s="3"/>
      <c r="N3440" s="3"/>
      <c r="O3440" s="3"/>
      <c r="P3440" s="3"/>
      <c r="Q3440" s="3"/>
      <c r="R3440" s="3"/>
      <c r="S3440" s="3"/>
      <c r="T3440" s="3"/>
      <c r="U3440" s="3"/>
      <c r="V3440" s="3"/>
      <c r="W3440" s="3"/>
      <c r="X3440" s="3"/>
      <c r="Y3440" s="3"/>
      <c r="Z3440" s="3"/>
      <c r="AA3440" s="3"/>
      <c r="AB3440" s="3"/>
      <c r="AC3440" s="3"/>
      <c r="AD3440" s="3"/>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row>
    <row r="3441" spans="1:77" ht="18">
      <c r="A3441" s="3" t="s">
        <v>30316</v>
      </c>
      <c r="B3441" s="3" t="s">
        <v>30145</v>
      </c>
      <c r="C3441" s="3" t="s">
        <v>24520</v>
      </c>
      <c r="D3441" s="3"/>
      <c r="E3441" s="3" t="s">
        <v>30248</v>
      </c>
      <c r="F3441" s="3"/>
      <c r="G3441" s="3"/>
      <c r="H3441" s="3"/>
      <c r="I3441" s="3"/>
      <c r="J3441" s="3"/>
      <c r="K3441" s="3"/>
      <c r="L3441" s="3"/>
      <c r="M3441" s="3"/>
      <c r="N3441" s="3"/>
      <c r="O3441" s="3"/>
      <c r="P3441" s="3"/>
      <c r="Q3441" s="3"/>
      <c r="R3441" s="3"/>
      <c r="S3441" s="3"/>
      <c r="T3441" s="3"/>
      <c r="U3441" s="3"/>
      <c r="V3441" s="3"/>
      <c r="W3441" s="3"/>
      <c r="X3441" s="3"/>
      <c r="Y3441" s="3"/>
      <c r="Z3441" s="3"/>
      <c r="AA3441" s="3"/>
      <c r="AB3441" s="3"/>
      <c r="AC3441" s="3"/>
      <c r="AD3441" s="3"/>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row>
    <row r="3442" spans="1:77" ht="18">
      <c r="A3442" s="3" t="s">
        <v>76</v>
      </c>
      <c r="B3442" s="3" t="s">
        <v>24526</v>
      </c>
      <c r="C3442" s="3" t="s">
        <v>24527</v>
      </c>
      <c r="D3442" s="3"/>
      <c r="E3442" s="3" t="s">
        <v>24528</v>
      </c>
      <c r="F3442" s="3" t="s">
        <v>24529</v>
      </c>
      <c r="G3442" s="3"/>
      <c r="H3442" s="3"/>
      <c r="I3442" s="3"/>
      <c r="J3442" s="3"/>
      <c r="K3442" s="3"/>
      <c r="L3442" s="3"/>
      <c r="M3442" s="3"/>
      <c r="N3442" s="3"/>
      <c r="O3442" s="3"/>
      <c r="P3442" s="3"/>
      <c r="Q3442" s="3"/>
      <c r="R3442" s="3"/>
      <c r="S3442" s="3"/>
      <c r="T3442" s="3"/>
      <c r="U3442" s="3"/>
      <c r="V3442" s="3"/>
      <c r="W3442" s="3"/>
      <c r="X3442" s="3"/>
      <c r="Y3442" s="3"/>
      <c r="Z3442" s="3"/>
      <c r="AA3442" s="3"/>
      <c r="AB3442" s="3"/>
      <c r="AC3442" s="3"/>
      <c r="AD3442" s="3"/>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row>
    <row r="3443" spans="1:77" ht="18">
      <c r="A3443" s="3" t="s">
        <v>18826</v>
      </c>
      <c r="B3443" s="3" t="s">
        <v>35848</v>
      </c>
      <c r="C3443" s="3" t="s">
        <v>36002</v>
      </c>
      <c r="D3443" s="3"/>
      <c r="E3443" s="3" t="s">
        <v>36003</v>
      </c>
      <c r="F3443" s="3"/>
      <c r="G3443" s="3"/>
      <c r="H3443" s="3"/>
      <c r="I3443" s="3"/>
      <c r="J3443" s="3"/>
      <c r="K3443" s="3"/>
      <c r="L3443" s="3"/>
      <c r="M3443" s="3"/>
      <c r="N3443" s="3"/>
      <c r="O3443" s="3"/>
      <c r="P3443" s="3"/>
      <c r="Q3443" s="3"/>
      <c r="R3443" s="3"/>
      <c r="S3443" s="3"/>
      <c r="T3443" s="3"/>
      <c r="U3443" s="3"/>
      <c r="V3443" s="3"/>
      <c r="W3443" s="3"/>
      <c r="X3443" s="3"/>
      <c r="Y3443" s="3"/>
      <c r="Z3443" s="3"/>
      <c r="AA3443" s="3"/>
      <c r="AB3443" s="3"/>
      <c r="AC3443" s="3"/>
      <c r="AD3443" s="3"/>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row>
    <row r="3444" spans="1:77" ht="18">
      <c r="A3444" s="3" t="s">
        <v>6358</v>
      </c>
      <c r="B3444" s="3" t="s">
        <v>24214</v>
      </c>
      <c r="C3444" s="3" t="s">
        <v>24543</v>
      </c>
      <c r="D3444" s="3" t="s">
        <v>22</v>
      </c>
      <c r="E3444" s="3" t="s">
        <v>24544</v>
      </c>
      <c r="F3444" s="3" t="s">
        <v>24545</v>
      </c>
      <c r="G3444" s="3"/>
      <c r="H3444" s="3"/>
      <c r="I3444" s="3"/>
      <c r="J3444" s="3"/>
      <c r="K3444" s="3"/>
      <c r="L3444" s="3"/>
      <c r="M3444" s="3"/>
      <c r="N3444" s="3"/>
      <c r="O3444" s="3"/>
      <c r="P3444" s="3"/>
      <c r="Q3444" s="3"/>
      <c r="R3444" s="3"/>
      <c r="S3444" s="3"/>
      <c r="T3444" s="3"/>
      <c r="U3444" s="3"/>
      <c r="V3444" s="3"/>
      <c r="W3444" s="3"/>
      <c r="X3444" s="3"/>
      <c r="Y3444" s="3"/>
      <c r="Z3444" s="3"/>
      <c r="AA3444" s="3"/>
      <c r="AB3444" s="3"/>
      <c r="AC3444" s="3"/>
      <c r="AD3444" s="3"/>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row>
    <row r="3445" spans="1:77" ht="18">
      <c r="A3445" s="3" t="s">
        <v>11309</v>
      </c>
      <c r="B3445" s="3" t="s">
        <v>28690</v>
      </c>
      <c r="C3445" s="3" t="s">
        <v>24543</v>
      </c>
      <c r="D3445" s="3" t="s">
        <v>270</v>
      </c>
      <c r="E3445" s="3" t="s">
        <v>29216</v>
      </c>
      <c r="F3445" s="3"/>
      <c r="G3445" s="3"/>
      <c r="H3445" s="3"/>
      <c r="I3445" s="3"/>
      <c r="J3445" s="3"/>
      <c r="K3445" s="3"/>
      <c r="L3445" s="3"/>
      <c r="M3445" s="3"/>
      <c r="N3445" s="3"/>
      <c r="O3445" s="3"/>
      <c r="P3445" s="3"/>
      <c r="Q3445" s="3"/>
      <c r="R3445" s="3"/>
      <c r="S3445" s="3"/>
      <c r="T3445" s="3"/>
      <c r="U3445" s="3"/>
      <c r="V3445" s="3"/>
      <c r="W3445" s="3"/>
      <c r="X3445" s="3"/>
      <c r="Y3445" s="3"/>
      <c r="Z3445" s="3"/>
      <c r="AA3445" s="3"/>
      <c r="AB3445" s="3"/>
      <c r="AC3445" s="3"/>
      <c r="AD3445" s="3"/>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row>
    <row r="3446" spans="1:77" ht="18">
      <c r="A3446" s="3" t="s">
        <v>4350</v>
      </c>
      <c r="B3446" s="3" t="s">
        <v>22892</v>
      </c>
      <c r="C3446" s="3" t="s">
        <v>22893</v>
      </c>
      <c r="D3446" s="3" t="s">
        <v>22894</v>
      </c>
      <c r="E3446" s="3" t="s">
        <v>22895</v>
      </c>
      <c r="F3446" s="3" t="s">
        <v>22896</v>
      </c>
      <c r="G3446" s="3"/>
      <c r="H3446" s="3"/>
      <c r="I3446" s="3"/>
      <c r="J3446" s="3"/>
      <c r="K3446" s="3"/>
      <c r="L3446" s="3"/>
      <c r="M3446" s="3"/>
      <c r="N3446" s="3"/>
      <c r="O3446" s="3"/>
      <c r="P3446" s="3"/>
      <c r="Q3446" s="3"/>
      <c r="R3446" s="3"/>
      <c r="S3446" s="3"/>
      <c r="T3446" s="3"/>
      <c r="U3446" s="3"/>
      <c r="V3446" s="3"/>
      <c r="W3446" s="3"/>
      <c r="X3446" s="3"/>
      <c r="Y3446" s="3"/>
      <c r="Z3446" s="3"/>
      <c r="AA3446" s="3"/>
      <c r="AB3446" s="3"/>
      <c r="AC3446" s="3"/>
      <c r="AD3446" s="3"/>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row>
    <row r="3447" spans="1:77" ht="18">
      <c r="A3447" s="3" t="s">
        <v>15669</v>
      </c>
      <c r="B3447" s="3" t="s">
        <v>31873</v>
      </c>
      <c r="C3447" s="3" t="s">
        <v>31898</v>
      </c>
      <c r="D3447" s="3"/>
      <c r="E3447" s="3" t="s">
        <v>31899</v>
      </c>
      <c r="F3447" s="3" t="s">
        <v>31900</v>
      </c>
      <c r="G3447" s="3"/>
      <c r="H3447" s="3"/>
      <c r="I3447" s="3"/>
      <c r="J3447" s="3"/>
      <c r="K3447" s="3"/>
      <c r="L3447" s="3"/>
      <c r="M3447" s="3"/>
      <c r="N3447" s="3"/>
      <c r="O3447" s="3"/>
      <c r="P3447" s="3"/>
      <c r="Q3447" s="3"/>
      <c r="R3447" s="3"/>
      <c r="S3447" s="3"/>
      <c r="T3447" s="3"/>
      <c r="U3447" s="3"/>
      <c r="V3447" s="3"/>
      <c r="W3447" s="3"/>
      <c r="X3447" s="3"/>
      <c r="Y3447" s="3"/>
      <c r="Z3447" s="3"/>
      <c r="AA3447" s="3"/>
      <c r="AB3447" s="3"/>
      <c r="AC3447" s="3"/>
      <c r="AD3447" s="3"/>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row>
    <row r="3448" spans="1:77" ht="18">
      <c r="A3448" s="3" t="s">
        <v>8740</v>
      </c>
      <c r="B3448" s="3" t="s">
        <v>26505</v>
      </c>
      <c r="C3448" s="3" t="s">
        <v>26559</v>
      </c>
      <c r="D3448" s="3"/>
      <c r="E3448" s="3" t="s">
        <v>26560</v>
      </c>
      <c r="F3448" s="3"/>
      <c r="G3448" s="3"/>
      <c r="H3448" s="3"/>
      <c r="I3448" s="3"/>
      <c r="J3448" s="3"/>
      <c r="K3448" s="3"/>
      <c r="L3448" s="3"/>
      <c r="M3448" s="3"/>
      <c r="N3448" s="3"/>
      <c r="O3448" s="3"/>
      <c r="P3448" s="3"/>
      <c r="Q3448" s="3"/>
      <c r="R3448" s="3"/>
      <c r="S3448" s="3"/>
      <c r="T3448" s="3"/>
      <c r="U3448" s="3"/>
      <c r="V3448" s="3"/>
      <c r="W3448" s="3"/>
      <c r="X3448" s="3"/>
      <c r="Y3448" s="3"/>
      <c r="Z3448" s="3"/>
      <c r="AA3448" s="3"/>
      <c r="AB3448" s="3"/>
      <c r="AC3448" s="3"/>
      <c r="AD3448" s="3"/>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row>
    <row r="3449" spans="1:77" ht="18">
      <c r="A3449" s="3" t="s">
        <v>18901</v>
      </c>
      <c r="B3449" s="3" t="s">
        <v>35848</v>
      </c>
      <c r="C3449" s="3" t="s">
        <v>26559</v>
      </c>
      <c r="D3449" s="3"/>
      <c r="E3449" s="3" t="s">
        <v>36042</v>
      </c>
      <c r="F3449" s="3"/>
      <c r="G3449" s="3"/>
      <c r="H3449" s="3"/>
      <c r="I3449" s="3"/>
      <c r="J3449" s="3"/>
      <c r="K3449" s="3"/>
      <c r="L3449" s="3"/>
      <c r="M3449" s="3"/>
      <c r="N3449" s="3"/>
      <c r="O3449" s="3"/>
      <c r="P3449" s="3"/>
      <c r="Q3449" s="3"/>
      <c r="R3449" s="3"/>
      <c r="S3449" s="3"/>
      <c r="T3449" s="3"/>
      <c r="U3449" s="3"/>
      <c r="V3449" s="3"/>
      <c r="W3449" s="3"/>
      <c r="X3449" s="3"/>
      <c r="Y3449" s="3"/>
      <c r="Z3449" s="3"/>
      <c r="AA3449" s="3"/>
      <c r="AB3449" s="3"/>
      <c r="AC3449" s="3"/>
      <c r="AD3449" s="3"/>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row>
    <row r="3450" spans="1:77" ht="18">
      <c r="A3450" s="3" t="s">
        <v>28678</v>
      </c>
      <c r="B3450" s="3" t="s">
        <v>28622</v>
      </c>
      <c r="C3450" s="3" t="s">
        <v>28679</v>
      </c>
      <c r="D3450" s="3" t="s">
        <v>28680</v>
      </c>
      <c r="E3450" s="3" t="s">
        <v>28681</v>
      </c>
      <c r="F3450" s="3" t="s">
        <v>28682</v>
      </c>
      <c r="G3450" s="3"/>
      <c r="H3450" s="3"/>
      <c r="I3450" s="3"/>
      <c r="J3450" s="3"/>
      <c r="K3450" s="3"/>
      <c r="L3450" s="3"/>
      <c r="M3450" s="3"/>
      <c r="N3450" s="3"/>
      <c r="O3450" s="3"/>
      <c r="P3450" s="3"/>
      <c r="Q3450" s="3"/>
      <c r="R3450" s="3"/>
      <c r="S3450" s="3"/>
      <c r="T3450" s="3"/>
      <c r="U3450" s="3"/>
      <c r="V3450" s="3"/>
      <c r="W3450" s="3"/>
      <c r="X3450" s="3"/>
      <c r="Y3450" s="3"/>
      <c r="Z3450" s="3"/>
      <c r="AA3450" s="3"/>
      <c r="AB3450" s="3"/>
      <c r="AC3450" s="3"/>
      <c r="AD3450" s="3"/>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row>
    <row r="3451" spans="1:77" ht="18">
      <c r="A3451" s="3" t="s">
        <v>6334</v>
      </c>
      <c r="B3451" s="3" t="s">
        <v>23435</v>
      </c>
      <c r="C3451" s="3" t="s">
        <v>24514</v>
      </c>
      <c r="D3451" s="3"/>
      <c r="E3451" s="3" t="s">
        <v>24515</v>
      </c>
      <c r="F3451" s="3"/>
      <c r="G3451" s="3"/>
      <c r="H3451" s="3"/>
      <c r="I3451" s="3"/>
      <c r="J3451" s="3"/>
      <c r="K3451" s="3"/>
      <c r="L3451" s="3"/>
      <c r="M3451" s="3"/>
      <c r="N3451" s="3"/>
      <c r="O3451" s="3"/>
      <c r="P3451" s="3"/>
      <c r="Q3451" s="3"/>
      <c r="R3451" s="3"/>
      <c r="S3451" s="3"/>
      <c r="T3451" s="3"/>
      <c r="U3451" s="3"/>
      <c r="V3451" s="3"/>
      <c r="W3451" s="3"/>
      <c r="X3451" s="3"/>
      <c r="Y3451" s="3"/>
      <c r="Z3451" s="3"/>
      <c r="AA3451" s="3"/>
      <c r="AB3451" s="3"/>
      <c r="AC3451" s="3"/>
      <c r="AD3451" s="3"/>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row>
    <row r="3452" spans="1:77" ht="18">
      <c r="A3452" s="3" t="s">
        <v>1388</v>
      </c>
      <c r="B3452" s="3" t="s">
        <v>27429</v>
      </c>
      <c r="C3452" s="3" t="s">
        <v>28979</v>
      </c>
      <c r="D3452" s="3"/>
      <c r="E3452" s="3" t="s">
        <v>28980</v>
      </c>
      <c r="F3452" s="3"/>
      <c r="G3452" s="3"/>
      <c r="H3452" s="3"/>
      <c r="I3452" s="3"/>
      <c r="J3452" s="3"/>
      <c r="K3452" s="3"/>
      <c r="L3452" s="3"/>
      <c r="M3452" s="3"/>
      <c r="N3452" s="3"/>
      <c r="O3452" s="3"/>
      <c r="P3452" s="3"/>
      <c r="Q3452" s="3"/>
      <c r="R3452" s="3"/>
      <c r="S3452" s="3"/>
      <c r="T3452" s="3"/>
      <c r="U3452" s="3"/>
      <c r="V3452" s="3"/>
      <c r="W3452" s="3"/>
      <c r="X3452" s="3"/>
      <c r="Y3452" s="3"/>
      <c r="Z3452" s="3"/>
      <c r="AA3452" s="3"/>
      <c r="AB3452" s="3"/>
      <c r="AC3452" s="3"/>
      <c r="AD3452" s="3"/>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row>
    <row r="3453" spans="1:77" ht="18">
      <c r="A3453" s="3" t="s">
        <v>12964</v>
      </c>
      <c r="B3453" s="3" t="s">
        <v>30145</v>
      </c>
      <c r="C3453" s="3" t="s">
        <v>30368</v>
      </c>
      <c r="D3453" s="3"/>
      <c r="E3453" s="3" t="s">
        <v>30369</v>
      </c>
      <c r="F3453" s="3"/>
      <c r="G3453" s="3"/>
      <c r="H3453" s="3"/>
      <c r="I3453" s="3"/>
      <c r="J3453" s="3"/>
      <c r="K3453" s="3"/>
      <c r="L3453" s="3"/>
      <c r="M3453" s="3"/>
      <c r="N3453" s="3"/>
      <c r="O3453" s="3"/>
      <c r="P3453" s="3"/>
      <c r="Q3453" s="3"/>
      <c r="R3453" s="3"/>
      <c r="S3453" s="3"/>
      <c r="T3453" s="3"/>
      <c r="U3453" s="3"/>
      <c r="V3453" s="3"/>
      <c r="W3453" s="3"/>
      <c r="X3453" s="3"/>
      <c r="Y3453" s="3"/>
      <c r="Z3453" s="3"/>
      <c r="AA3453" s="3"/>
      <c r="AB3453" s="3"/>
      <c r="AC3453" s="3"/>
      <c r="AD3453" s="3"/>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row>
    <row r="3454" spans="1:77" ht="18">
      <c r="A3454" s="3" t="s">
        <v>35014</v>
      </c>
      <c r="B3454" s="3" t="s">
        <v>34945</v>
      </c>
      <c r="C3454" s="3" t="s">
        <v>35015</v>
      </c>
      <c r="D3454" s="3"/>
      <c r="E3454" s="3" t="s">
        <v>35016</v>
      </c>
      <c r="F3454" s="3"/>
      <c r="G3454" s="3"/>
      <c r="H3454" s="3"/>
      <c r="I3454" s="3"/>
      <c r="J3454" s="3"/>
      <c r="K3454" s="3"/>
      <c r="L3454" s="3"/>
      <c r="M3454" s="3"/>
      <c r="N3454" s="3"/>
      <c r="O3454" s="3"/>
      <c r="P3454" s="3"/>
      <c r="Q3454" s="3"/>
      <c r="R3454" s="3"/>
      <c r="S3454" s="3"/>
      <c r="T3454" s="3"/>
      <c r="U3454" s="3"/>
      <c r="V3454" s="3"/>
      <c r="W3454" s="3"/>
      <c r="X3454" s="3"/>
      <c r="Y3454" s="3"/>
      <c r="Z3454" s="3"/>
      <c r="AA3454" s="3"/>
      <c r="AB3454" s="3"/>
      <c r="AC3454" s="3"/>
      <c r="AD3454" s="3"/>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row>
    <row r="3455" spans="1:77" ht="18">
      <c r="A3455" s="3" t="s">
        <v>6337</v>
      </c>
      <c r="B3455" s="3" t="s">
        <v>23435</v>
      </c>
      <c r="C3455" s="3" t="s">
        <v>24518</v>
      </c>
      <c r="D3455" s="3"/>
      <c r="E3455" s="3" t="s">
        <v>24519</v>
      </c>
      <c r="F3455" s="3"/>
      <c r="G3455" s="3"/>
      <c r="H3455" s="3"/>
      <c r="I3455" s="3"/>
      <c r="J3455" s="3"/>
      <c r="K3455" s="3"/>
      <c r="L3455" s="3"/>
      <c r="M3455" s="3"/>
      <c r="N3455" s="3"/>
      <c r="O3455" s="3"/>
      <c r="P3455" s="3"/>
      <c r="Q3455" s="3"/>
      <c r="R3455" s="3"/>
      <c r="S3455" s="3"/>
      <c r="T3455" s="3"/>
      <c r="U3455" s="3"/>
      <c r="V3455" s="3"/>
      <c r="W3455" s="3"/>
      <c r="X3455" s="3"/>
      <c r="Y3455" s="3"/>
      <c r="Z3455" s="3"/>
      <c r="AA3455" s="3"/>
      <c r="AB3455" s="3"/>
      <c r="AC3455" s="3"/>
      <c r="AD3455" s="3"/>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row>
    <row r="3456" spans="1:77" ht="18">
      <c r="A3456" s="3" t="s">
        <v>8691</v>
      </c>
      <c r="B3456" s="3" t="s">
        <v>26505</v>
      </c>
      <c r="C3456" s="3" t="s">
        <v>26515</v>
      </c>
      <c r="D3456" s="3"/>
      <c r="E3456" s="3" t="s">
        <v>26516</v>
      </c>
      <c r="F3456" s="3"/>
      <c r="G3456" s="3"/>
      <c r="H3456" s="3"/>
      <c r="I3456" s="3"/>
      <c r="J3456" s="3"/>
      <c r="K3456" s="3"/>
      <c r="L3456" s="3"/>
      <c r="M3456" s="3"/>
      <c r="N3456" s="3"/>
      <c r="O3456" s="3"/>
      <c r="P3456" s="3"/>
      <c r="Q3456" s="3"/>
      <c r="R3456" s="3"/>
      <c r="S3456" s="3"/>
      <c r="T3456" s="3"/>
      <c r="U3456" s="3"/>
      <c r="V3456" s="3"/>
      <c r="W3456" s="3"/>
      <c r="X3456" s="3"/>
      <c r="Y3456" s="3"/>
      <c r="Z3456" s="3"/>
      <c r="AA3456" s="3"/>
      <c r="AB3456" s="3"/>
      <c r="AC3456" s="3"/>
      <c r="AD3456" s="3"/>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row>
    <row r="3457" spans="1:77" ht="18">
      <c r="A3457" s="3" t="s">
        <v>9124</v>
      </c>
      <c r="B3457" s="3" t="s">
        <v>26505</v>
      </c>
      <c r="C3457" s="3" t="s">
        <v>26515</v>
      </c>
      <c r="D3457" s="3"/>
      <c r="E3457" s="3" t="s">
        <v>26903</v>
      </c>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C3457" s="3"/>
      <c r="AD3457" s="3"/>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row>
    <row r="3458" spans="1:77" ht="18">
      <c r="A3458" s="3" t="s">
        <v>9204</v>
      </c>
      <c r="B3458" s="3" t="s">
        <v>26505</v>
      </c>
      <c r="C3458" s="3" t="s">
        <v>26515</v>
      </c>
      <c r="D3458" s="3"/>
      <c r="E3458" s="3" t="s">
        <v>26987</v>
      </c>
      <c r="F3458" s="3"/>
      <c r="G3458" s="3"/>
      <c r="H3458" s="3"/>
      <c r="I3458" s="3"/>
      <c r="J3458" s="3"/>
      <c r="K3458" s="3"/>
      <c r="L3458" s="3"/>
      <c r="M3458" s="3"/>
      <c r="N3458" s="3"/>
      <c r="O3458" s="3"/>
      <c r="P3458" s="3"/>
      <c r="Q3458" s="3"/>
      <c r="R3458" s="3"/>
      <c r="S3458" s="3"/>
      <c r="T3458" s="3"/>
      <c r="U3458" s="3"/>
      <c r="V3458" s="3"/>
      <c r="W3458" s="3"/>
      <c r="X3458" s="3"/>
      <c r="Y3458" s="3"/>
      <c r="Z3458" s="3"/>
      <c r="AA3458" s="3"/>
      <c r="AB3458" s="3"/>
      <c r="AC3458" s="3"/>
      <c r="AD3458" s="3"/>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row>
    <row r="3459" spans="1:77" ht="18">
      <c r="A3459" s="3" t="s">
        <v>19192</v>
      </c>
      <c r="B3459" s="3" t="s">
        <v>35848</v>
      </c>
      <c r="C3459" s="3" t="s">
        <v>26515</v>
      </c>
      <c r="D3459" s="3"/>
      <c r="E3459" s="3" t="s">
        <v>36197</v>
      </c>
      <c r="F3459" s="3"/>
      <c r="G3459" s="3"/>
      <c r="H3459" s="3"/>
      <c r="I3459" s="3"/>
      <c r="J3459" s="3"/>
      <c r="K3459" s="3"/>
      <c r="L3459" s="3"/>
      <c r="M3459" s="3"/>
      <c r="N3459" s="3"/>
      <c r="O3459" s="3"/>
      <c r="P3459" s="3"/>
      <c r="Q3459" s="3"/>
      <c r="R3459" s="3"/>
      <c r="S3459" s="3"/>
      <c r="T3459" s="3"/>
      <c r="U3459" s="3"/>
      <c r="V3459" s="3"/>
      <c r="W3459" s="3"/>
      <c r="X3459" s="3"/>
      <c r="Y3459" s="3"/>
      <c r="Z3459" s="3"/>
      <c r="AA3459" s="3"/>
      <c r="AB3459" s="3"/>
      <c r="AC3459" s="3"/>
      <c r="AD3459" s="3"/>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row>
    <row r="3460" spans="1:77" ht="18">
      <c r="A3460" s="3" t="s">
        <v>16854</v>
      </c>
      <c r="B3460" s="3" t="s">
        <v>32658</v>
      </c>
      <c r="C3460" s="3" t="s">
        <v>32721</v>
      </c>
      <c r="D3460" s="3"/>
      <c r="E3460" s="3" t="s">
        <v>32722</v>
      </c>
      <c r="F3460" s="3"/>
      <c r="G3460" s="3"/>
      <c r="H3460" s="3"/>
      <c r="I3460" s="3"/>
      <c r="J3460" s="3"/>
      <c r="K3460" s="3"/>
      <c r="L3460" s="3"/>
      <c r="M3460" s="3"/>
      <c r="N3460" s="3"/>
      <c r="O3460" s="3"/>
      <c r="P3460" s="3"/>
      <c r="Q3460" s="3"/>
      <c r="R3460" s="3"/>
      <c r="S3460" s="3"/>
      <c r="T3460" s="3"/>
      <c r="U3460" s="3"/>
      <c r="V3460" s="3"/>
      <c r="W3460" s="3"/>
      <c r="X3460" s="3"/>
      <c r="Y3460" s="3"/>
      <c r="Z3460" s="3"/>
      <c r="AA3460" s="3"/>
      <c r="AB3460" s="3"/>
      <c r="AC3460" s="3"/>
      <c r="AD3460" s="3"/>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row>
    <row r="3461" spans="1:77" ht="18">
      <c r="A3461" s="3" t="s">
        <v>14126</v>
      </c>
      <c r="B3461" s="3" t="s">
        <v>30903</v>
      </c>
      <c r="C3461" s="3" t="s">
        <v>31032</v>
      </c>
      <c r="D3461" s="3" t="s">
        <v>31033</v>
      </c>
      <c r="E3461" s="3" t="s">
        <v>31034</v>
      </c>
      <c r="F3461" s="3"/>
      <c r="G3461" s="3"/>
      <c r="H3461" s="3"/>
      <c r="I3461" s="3"/>
      <c r="J3461" s="3"/>
      <c r="K3461" s="3"/>
      <c r="L3461" s="3"/>
      <c r="M3461" s="3"/>
      <c r="N3461" s="3"/>
      <c r="O3461" s="3"/>
      <c r="P3461" s="3"/>
      <c r="Q3461" s="3"/>
      <c r="R3461" s="3"/>
      <c r="S3461" s="3"/>
      <c r="T3461" s="3"/>
      <c r="U3461" s="3"/>
      <c r="V3461" s="3"/>
      <c r="W3461" s="3"/>
      <c r="X3461" s="3"/>
      <c r="Y3461" s="3"/>
      <c r="Z3461" s="3"/>
      <c r="AA3461" s="3"/>
      <c r="AB3461" s="3"/>
      <c r="AC3461" s="3"/>
      <c r="AD3461" s="3"/>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row>
    <row r="3462" spans="1:77" ht="18">
      <c r="A3462" s="3" t="s">
        <v>1571</v>
      </c>
      <c r="B3462" s="3" t="s">
        <v>27429</v>
      </c>
      <c r="C3462" s="3" t="s">
        <v>29849</v>
      </c>
      <c r="D3462" s="3"/>
      <c r="E3462" s="3" t="s">
        <v>29850</v>
      </c>
      <c r="F3462" s="3" t="s">
        <v>29851</v>
      </c>
      <c r="G3462" s="3"/>
      <c r="H3462" s="3"/>
      <c r="I3462" s="3"/>
      <c r="J3462" s="3"/>
      <c r="K3462" s="3"/>
      <c r="L3462" s="3"/>
      <c r="M3462" s="3"/>
      <c r="N3462" s="3"/>
      <c r="O3462" s="3"/>
      <c r="P3462" s="3"/>
      <c r="Q3462" s="3"/>
      <c r="R3462" s="3"/>
      <c r="S3462" s="3"/>
      <c r="T3462" s="3"/>
      <c r="U3462" s="3"/>
      <c r="V3462" s="3"/>
      <c r="W3462" s="3"/>
      <c r="X3462" s="3"/>
      <c r="Y3462" s="3"/>
      <c r="Z3462" s="3"/>
      <c r="AA3462" s="3"/>
      <c r="AB3462" s="3"/>
      <c r="AC3462" s="3"/>
      <c r="AD3462" s="3"/>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row>
    <row r="3463" spans="1:77" ht="18">
      <c r="A3463" s="3" t="s">
        <v>15940</v>
      </c>
      <c r="B3463" s="3" t="s">
        <v>31998</v>
      </c>
      <c r="C3463" s="3" t="s">
        <v>29849</v>
      </c>
      <c r="D3463" s="3"/>
      <c r="E3463" s="3" t="s">
        <v>32085</v>
      </c>
      <c r="F3463" s="3"/>
      <c r="G3463" s="3"/>
      <c r="H3463" s="3"/>
      <c r="I3463" s="3"/>
      <c r="J3463" s="3"/>
      <c r="K3463" s="3"/>
      <c r="L3463" s="3"/>
      <c r="M3463" s="3"/>
      <c r="N3463" s="3"/>
      <c r="O3463" s="3"/>
      <c r="P3463" s="3"/>
      <c r="Q3463" s="3"/>
      <c r="R3463" s="3"/>
      <c r="S3463" s="3"/>
      <c r="T3463" s="3"/>
      <c r="U3463" s="3"/>
      <c r="V3463" s="3"/>
      <c r="W3463" s="3"/>
      <c r="X3463" s="3"/>
      <c r="Y3463" s="3"/>
      <c r="Z3463" s="3"/>
      <c r="AA3463" s="3"/>
      <c r="AB3463" s="3"/>
      <c r="AC3463" s="3"/>
      <c r="AD3463" s="3"/>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row>
    <row r="3464" spans="1:77" ht="18">
      <c r="A3464" s="3" t="s">
        <v>16931</v>
      </c>
      <c r="B3464" s="3" t="s">
        <v>32756</v>
      </c>
      <c r="C3464" s="3" t="s">
        <v>29849</v>
      </c>
      <c r="D3464" s="3" t="s">
        <v>31579</v>
      </c>
      <c r="E3464" s="3" t="s">
        <v>32774</v>
      </c>
      <c r="F3464" s="3" t="s">
        <v>32775</v>
      </c>
      <c r="G3464" s="3"/>
      <c r="H3464" s="3"/>
      <c r="I3464" s="3"/>
      <c r="J3464" s="3"/>
      <c r="K3464" s="3"/>
      <c r="L3464" s="3"/>
      <c r="M3464" s="3"/>
      <c r="N3464" s="3"/>
      <c r="O3464" s="3"/>
      <c r="P3464" s="3"/>
      <c r="Q3464" s="3"/>
      <c r="R3464" s="3"/>
      <c r="S3464" s="3"/>
      <c r="T3464" s="3"/>
      <c r="U3464" s="3"/>
      <c r="V3464" s="3"/>
      <c r="W3464" s="3"/>
      <c r="X3464" s="3"/>
      <c r="Y3464" s="3"/>
      <c r="Z3464" s="3"/>
      <c r="AA3464" s="3"/>
      <c r="AB3464" s="3"/>
      <c r="AC3464" s="3"/>
      <c r="AD3464" s="3"/>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row>
    <row r="3465" spans="1:77" ht="18">
      <c r="A3465" s="3" t="s">
        <v>34390</v>
      </c>
      <c r="B3465" s="3" t="s">
        <v>33988</v>
      </c>
      <c r="C3465" s="3" t="s">
        <v>29849</v>
      </c>
      <c r="D3465" s="3" t="s">
        <v>270</v>
      </c>
      <c r="E3465" s="3" t="s">
        <v>22531</v>
      </c>
      <c r="F3465" s="3" t="s">
        <v>22532</v>
      </c>
      <c r="G3465" s="3" t="s">
        <v>22040</v>
      </c>
      <c r="H3465" s="3" t="s">
        <v>22041</v>
      </c>
      <c r="I3465" s="3" t="s">
        <v>22042</v>
      </c>
      <c r="J3465" s="3" t="s">
        <v>22043</v>
      </c>
      <c r="K3465" s="3"/>
      <c r="L3465" s="3"/>
      <c r="M3465" s="3"/>
      <c r="N3465" s="3"/>
      <c r="O3465" s="3"/>
      <c r="P3465" s="3"/>
      <c r="Q3465" s="3"/>
      <c r="R3465" s="3"/>
      <c r="S3465" s="3"/>
      <c r="T3465" s="3"/>
      <c r="U3465" s="3"/>
      <c r="V3465" s="3"/>
      <c r="W3465" s="3"/>
      <c r="X3465" s="3"/>
      <c r="Y3465" s="3"/>
      <c r="Z3465" s="3"/>
      <c r="AA3465" s="3"/>
      <c r="AB3465" s="3"/>
      <c r="AC3465" s="3"/>
      <c r="AD3465" s="3"/>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row>
    <row r="3466" spans="1:77" ht="18">
      <c r="A3466" s="3" t="s">
        <v>3270</v>
      </c>
      <c r="B3466" s="3" t="s">
        <v>21893</v>
      </c>
      <c r="C3466" s="3" t="s">
        <v>39529</v>
      </c>
      <c r="D3466" s="3"/>
      <c r="E3466" s="3" t="s">
        <v>39530</v>
      </c>
      <c r="F3466" s="3"/>
      <c r="G3466" s="3"/>
      <c r="H3466" s="3"/>
      <c r="I3466" s="3"/>
      <c r="J3466" s="3"/>
      <c r="K3466" s="3"/>
      <c r="L3466" s="3"/>
      <c r="M3466" s="3"/>
      <c r="N3466" s="3"/>
      <c r="O3466" s="3"/>
      <c r="P3466" s="3"/>
      <c r="Q3466" s="3"/>
      <c r="R3466" s="3"/>
      <c r="S3466" s="3"/>
      <c r="T3466" s="3"/>
      <c r="U3466" s="3"/>
      <c r="V3466" s="3"/>
      <c r="W3466" s="3"/>
      <c r="X3466" s="3"/>
      <c r="Y3466" s="3"/>
      <c r="Z3466" s="3"/>
      <c r="AA3466" s="3"/>
      <c r="AB3466" s="3"/>
      <c r="AC3466" s="3"/>
      <c r="AD3466" s="3"/>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row>
    <row r="3467" spans="1:77" ht="18">
      <c r="A3467" s="3" t="s">
        <v>30975</v>
      </c>
      <c r="B3467" s="3" t="s">
        <v>30903</v>
      </c>
      <c r="C3467" s="3" t="s">
        <v>30976</v>
      </c>
      <c r="D3467" s="3" t="s">
        <v>30977</v>
      </c>
      <c r="E3467" s="3" t="s">
        <v>30978</v>
      </c>
      <c r="F3467" s="3" t="s">
        <v>30979</v>
      </c>
      <c r="G3467" s="3"/>
      <c r="H3467" s="3"/>
      <c r="I3467" s="3"/>
      <c r="J3467" s="3"/>
      <c r="K3467" s="3"/>
      <c r="L3467" s="3"/>
      <c r="M3467" s="3"/>
      <c r="N3467" s="3"/>
      <c r="O3467" s="3"/>
      <c r="P3467" s="3"/>
      <c r="Q3467" s="3"/>
      <c r="R3467" s="3"/>
      <c r="S3467" s="3"/>
      <c r="T3467" s="3"/>
      <c r="U3467" s="3"/>
      <c r="V3467" s="3"/>
      <c r="W3467" s="3"/>
      <c r="X3467" s="3"/>
      <c r="Y3467" s="3"/>
      <c r="Z3467" s="3"/>
      <c r="AA3467" s="3"/>
      <c r="AB3467" s="3"/>
      <c r="AC3467" s="3"/>
      <c r="AD3467" s="3"/>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row>
    <row r="3468" spans="1:77" ht="18">
      <c r="A3468" s="3" t="s">
        <v>6335</v>
      </c>
      <c r="B3468" s="3" t="s">
        <v>23435</v>
      </c>
      <c r="C3468" s="3" t="s">
        <v>24516</v>
      </c>
      <c r="D3468" s="3"/>
      <c r="E3468" s="3" t="s">
        <v>24517</v>
      </c>
      <c r="F3468" s="3"/>
      <c r="G3468" s="3"/>
      <c r="H3468" s="3"/>
      <c r="I3468" s="3"/>
      <c r="J3468" s="3"/>
      <c r="K3468" s="3"/>
      <c r="L3468" s="3"/>
      <c r="M3468" s="3"/>
      <c r="N3468" s="3"/>
      <c r="O3468" s="3"/>
      <c r="P3468" s="3"/>
      <c r="Q3468" s="3"/>
      <c r="R3468" s="3"/>
      <c r="S3468" s="3"/>
      <c r="T3468" s="3"/>
      <c r="U3468" s="3"/>
      <c r="V3468" s="3"/>
      <c r="W3468" s="3"/>
      <c r="X3468" s="3"/>
      <c r="Y3468" s="3"/>
      <c r="Z3468" s="3"/>
      <c r="AA3468" s="3"/>
      <c r="AB3468" s="3"/>
      <c r="AC3468" s="3"/>
      <c r="AD3468" s="3"/>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row>
    <row r="3469" spans="1:77" ht="18">
      <c r="A3469" s="3" t="s">
        <v>9168</v>
      </c>
      <c r="B3469" s="3" t="s">
        <v>26505</v>
      </c>
      <c r="C3469" s="3" t="s">
        <v>26948</v>
      </c>
      <c r="D3469" s="3"/>
      <c r="E3469" s="3" t="s">
        <v>26949</v>
      </c>
      <c r="F3469" s="3"/>
      <c r="G3469" s="3"/>
      <c r="H3469" s="3"/>
      <c r="I3469" s="3"/>
      <c r="J3469" s="3"/>
      <c r="K3469" s="3"/>
      <c r="L3469" s="3"/>
      <c r="M3469" s="3"/>
      <c r="N3469" s="3"/>
      <c r="O3469" s="3"/>
      <c r="P3469" s="3"/>
      <c r="Q3469" s="3"/>
      <c r="R3469" s="3"/>
      <c r="S3469" s="3"/>
      <c r="T3469" s="3"/>
      <c r="U3469" s="3"/>
      <c r="V3469" s="3"/>
      <c r="W3469" s="3"/>
      <c r="X3469" s="3"/>
      <c r="Y3469" s="3"/>
      <c r="Z3469" s="3"/>
      <c r="AA3469" s="3"/>
      <c r="AB3469" s="3"/>
      <c r="AC3469" s="3"/>
      <c r="AD3469" s="3"/>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row>
    <row r="3470" spans="1:77" ht="18">
      <c r="A3470" s="3" t="s">
        <v>1310</v>
      </c>
      <c r="B3470" s="3" t="s">
        <v>27429</v>
      </c>
      <c r="C3470" s="3" t="s">
        <v>26948</v>
      </c>
      <c r="D3470" s="3"/>
      <c r="E3470" s="3" t="s">
        <v>28499</v>
      </c>
      <c r="F3470" s="3" t="s">
        <v>28500</v>
      </c>
      <c r="G3470" s="3"/>
      <c r="H3470" s="3"/>
      <c r="I3470" s="3"/>
      <c r="J3470" s="3"/>
      <c r="K3470" s="3"/>
      <c r="L3470" s="3"/>
      <c r="M3470" s="3"/>
      <c r="N3470" s="3"/>
      <c r="O3470" s="3"/>
      <c r="P3470" s="3"/>
      <c r="Q3470" s="3"/>
      <c r="R3470" s="3"/>
      <c r="S3470" s="3"/>
      <c r="T3470" s="3"/>
      <c r="U3470" s="3"/>
      <c r="V3470" s="3"/>
      <c r="W3470" s="3"/>
      <c r="X3470" s="3"/>
      <c r="Y3470" s="3"/>
      <c r="Z3470" s="3"/>
      <c r="AA3470" s="3"/>
      <c r="AB3470" s="3"/>
      <c r="AC3470" s="3"/>
      <c r="AD3470" s="3"/>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row>
    <row r="3471" spans="1:77" ht="18">
      <c r="A3471" s="3" t="s">
        <v>3362</v>
      </c>
      <c r="B3471" s="3" t="s">
        <v>21893</v>
      </c>
      <c r="C3471" s="3" t="s">
        <v>26948</v>
      </c>
      <c r="D3471" s="3"/>
      <c r="E3471" s="3" t="s">
        <v>39829</v>
      </c>
      <c r="F3471" s="3"/>
      <c r="G3471" s="3"/>
      <c r="H3471" s="3"/>
      <c r="I3471" s="3"/>
      <c r="J3471" s="3"/>
      <c r="K3471" s="3"/>
      <c r="L3471" s="3"/>
      <c r="M3471" s="3"/>
      <c r="N3471" s="3"/>
      <c r="O3471" s="3"/>
      <c r="P3471" s="3"/>
      <c r="Q3471" s="3"/>
      <c r="R3471" s="3"/>
      <c r="S3471" s="3"/>
      <c r="T3471" s="3"/>
      <c r="U3471" s="3"/>
      <c r="V3471" s="3"/>
      <c r="W3471" s="3"/>
      <c r="X3471" s="3"/>
      <c r="Y3471" s="3"/>
      <c r="Z3471" s="3"/>
      <c r="AA3471" s="3"/>
      <c r="AB3471" s="3"/>
      <c r="AC3471" s="3"/>
      <c r="AD3471" s="3"/>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row>
    <row r="3472" spans="1:77" ht="18">
      <c r="A3472" s="3" t="s">
        <v>19283</v>
      </c>
      <c r="B3472" s="3" t="s">
        <v>36306</v>
      </c>
      <c r="C3472" s="3" t="s">
        <v>36350</v>
      </c>
      <c r="D3472" s="3" t="s">
        <v>38</v>
      </c>
      <c r="E3472" s="3" t="s">
        <v>36351</v>
      </c>
      <c r="F3472" s="3" t="s">
        <v>36352</v>
      </c>
      <c r="G3472" s="3"/>
      <c r="H3472" s="3"/>
      <c r="I3472" s="3"/>
      <c r="J3472" s="3"/>
      <c r="K3472" s="3"/>
      <c r="L3472" s="3"/>
      <c r="M3472" s="3"/>
      <c r="N3472" s="3"/>
      <c r="O3472" s="3"/>
      <c r="P3472" s="3"/>
      <c r="Q3472" s="3"/>
      <c r="R3472" s="3"/>
      <c r="S3472" s="3"/>
      <c r="T3472" s="3"/>
      <c r="U3472" s="3"/>
      <c r="V3472" s="3"/>
      <c r="W3472" s="3"/>
      <c r="X3472" s="3"/>
      <c r="Y3472" s="3"/>
      <c r="Z3472" s="3"/>
      <c r="AA3472" s="3"/>
      <c r="AB3472" s="3"/>
      <c r="AC3472" s="3"/>
      <c r="AD3472" s="3"/>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row>
    <row r="3473" spans="1:77" ht="18">
      <c r="A3473" s="3" t="s">
        <v>4039</v>
      </c>
      <c r="B3473" s="3" t="s">
        <v>22513</v>
      </c>
      <c r="C3473" s="3" t="s">
        <v>22596</v>
      </c>
      <c r="D3473" s="3"/>
      <c r="E3473" s="3" t="s">
        <v>22597</v>
      </c>
      <c r="F3473" s="3"/>
      <c r="G3473" s="3"/>
      <c r="H3473" s="3"/>
      <c r="I3473" s="3"/>
      <c r="J3473" s="3"/>
      <c r="K3473" s="3"/>
      <c r="L3473" s="3"/>
      <c r="M3473" s="3"/>
      <c r="N3473" s="3"/>
      <c r="O3473" s="3"/>
      <c r="P3473" s="3"/>
      <c r="Q3473" s="3"/>
      <c r="R3473" s="3"/>
      <c r="S3473" s="3"/>
      <c r="T3473" s="3"/>
      <c r="U3473" s="3"/>
      <c r="V3473" s="3"/>
      <c r="W3473" s="3"/>
      <c r="X3473" s="3"/>
      <c r="Y3473" s="3"/>
      <c r="Z3473" s="3"/>
      <c r="AA3473" s="3"/>
      <c r="AB3473" s="3"/>
      <c r="AC3473" s="3"/>
      <c r="AD3473" s="3"/>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row>
    <row r="3474" spans="1:77" ht="18">
      <c r="A3474" s="3" t="s">
        <v>7348</v>
      </c>
      <c r="B3474" s="3" t="s">
        <v>25216</v>
      </c>
      <c r="C3474" s="3" t="s">
        <v>22596</v>
      </c>
      <c r="D3474" s="3"/>
      <c r="E3474" s="3" t="s">
        <v>25327</v>
      </c>
      <c r="F3474" s="3"/>
      <c r="G3474" s="3"/>
      <c r="H3474" s="3"/>
      <c r="I3474" s="3"/>
      <c r="J3474" s="3"/>
      <c r="K3474" s="3"/>
      <c r="L3474" s="3"/>
      <c r="M3474" s="3"/>
      <c r="N3474" s="3"/>
      <c r="O3474" s="3"/>
      <c r="P3474" s="3"/>
      <c r="Q3474" s="3"/>
      <c r="R3474" s="3"/>
      <c r="S3474" s="3"/>
      <c r="T3474" s="3"/>
      <c r="U3474" s="3"/>
      <c r="V3474" s="3"/>
      <c r="W3474" s="3"/>
      <c r="X3474" s="3"/>
      <c r="Y3474" s="3"/>
      <c r="Z3474" s="3"/>
      <c r="AA3474" s="3"/>
      <c r="AB3474" s="3"/>
      <c r="AC3474" s="3"/>
      <c r="AD3474" s="3"/>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row>
    <row r="3475" spans="1:77" ht="18">
      <c r="A3475" s="3" t="s">
        <v>30276</v>
      </c>
      <c r="B3475" s="3" t="s">
        <v>30145</v>
      </c>
      <c r="C3475" s="3" t="s">
        <v>22596</v>
      </c>
      <c r="D3475" s="3"/>
      <c r="E3475" s="3" t="s">
        <v>30277</v>
      </c>
      <c r="F3475" s="3"/>
      <c r="G3475" s="3"/>
      <c r="H3475" s="3"/>
      <c r="I3475" s="3"/>
      <c r="J3475" s="3"/>
      <c r="K3475" s="3"/>
      <c r="L3475" s="3"/>
      <c r="M3475" s="3"/>
      <c r="N3475" s="3"/>
      <c r="O3475" s="3"/>
      <c r="P3475" s="3"/>
      <c r="Q3475" s="3"/>
      <c r="R3475" s="3"/>
      <c r="S3475" s="3"/>
      <c r="T3475" s="3"/>
      <c r="U3475" s="3"/>
      <c r="V3475" s="3"/>
      <c r="W3475" s="3"/>
      <c r="X3475" s="3"/>
      <c r="Y3475" s="3"/>
      <c r="Z3475" s="3"/>
      <c r="AA3475" s="3"/>
      <c r="AB3475" s="3"/>
      <c r="AC3475" s="3"/>
      <c r="AD3475" s="3"/>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row>
    <row r="3476" spans="1:77" ht="18">
      <c r="A3476" s="3" t="s">
        <v>15104</v>
      </c>
      <c r="B3476" s="3" t="s">
        <v>30903</v>
      </c>
      <c r="C3476" s="3" t="s">
        <v>22596</v>
      </c>
      <c r="D3476" s="3"/>
      <c r="E3476" s="3" t="s">
        <v>31582</v>
      </c>
      <c r="F3476" s="3"/>
      <c r="G3476" s="3"/>
      <c r="H3476" s="3"/>
      <c r="I3476" s="3"/>
      <c r="J3476" s="3"/>
      <c r="K3476" s="3"/>
      <c r="L3476" s="3"/>
      <c r="M3476" s="3"/>
      <c r="N3476" s="3"/>
      <c r="O3476" s="3"/>
      <c r="P3476" s="3"/>
      <c r="Q3476" s="3"/>
      <c r="R3476" s="3"/>
      <c r="S3476" s="3"/>
      <c r="T3476" s="3"/>
      <c r="U3476" s="3"/>
      <c r="V3476" s="3"/>
      <c r="W3476" s="3"/>
      <c r="X3476" s="3"/>
      <c r="Y3476" s="3"/>
      <c r="Z3476" s="3"/>
      <c r="AA3476" s="3"/>
      <c r="AB3476" s="3"/>
      <c r="AC3476" s="3"/>
      <c r="AD3476" s="3"/>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row>
    <row r="3477" spans="1:77" ht="18">
      <c r="A3477" s="3" t="s">
        <v>7772</v>
      </c>
      <c r="B3477" s="3" t="s">
        <v>25216</v>
      </c>
      <c r="C3477" s="3" t="s">
        <v>25636</v>
      </c>
      <c r="D3477" s="3"/>
      <c r="E3477" s="3" t="s">
        <v>5329</v>
      </c>
      <c r="F3477" s="3"/>
      <c r="G3477" s="3"/>
      <c r="H3477" s="3"/>
      <c r="I3477" s="3"/>
      <c r="J3477" s="3"/>
      <c r="K3477" s="3"/>
      <c r="L3477" s="3"/>
      <c r="M3477" s="3"/>
      <c r="N3477" s="3"/>
      <c r="O3477" s="3"/>
      <c r="P3477" s="3"/>
      <c r="Q3477" s="3"/>
      <c r="R3477" s="3"/>
      <c r="S3477" s="3"/>
      <c r="T3477" s="3"/>
      <c r="U3477" s="3"/>
      <c r="V3477" s="3"/>
      <c r="W3477" s="3"/>
      <c r="X3477" s="3"/>
      <c r="Y3477" s="3"/>
      <c r="Z3477" s="3"/>
      <c r="AA3477" s="3"/>
      <c r="AB3477" s="3"/>
      <c r="AC3477" s="3"/>
      <c r="AD3477" s="3"/>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row>
    <row r="3478" spans="1:77" ht="18">
      <c r="A3478" s="3" t="s">
        <v>4005</v>
      </c>
      <c r="B3478" s="3" t="s">
        <v>22513</v>
      </c>
      <c r="C3478" s="3" t="s">
        <v>22559</v>
      </c>
      <c r="D3478" s="3"/>
      <c r="E3478" s="3" t="s">
        <v>22560</v>
      </c>
      <c r="F3478" s="3"/>
      <c r="G3478" s="3"/>
      <c r="H3478" s="3"/>
      <c r="I3478" s="3"/>
      <c r="J3478" s="3"/>
      <c r="K3478" s="3"/>
      <c r="L3478" s="3"/>
      <c r="M3478" s="3"/>
      <c r="N3478" s="3"/>
      <c r="O3478" s="3"/>
      <c r="P3478" s="3"/>
      <c r="Q3478" s="3"/>
      <c r="R3478" s="3"/>
      <c r="S3478" s="3"/>
      <c r="T3478" s="3"/>
      <c r="U3478" s="3"/>
      <c r="V3478" s="3"/>
      <c r="W3478" s="3"/>
      <c r="X3478" s="3"/>
      <c r="Y3478" s="3"/>
      <c r="Z3478" s="3"/>
      <c r="AA3478" s="3"/>
      <c r="AB3478" s="3"/>
      <c r="AC3478" s="3"/>
      <c r="AD3478" s="3"/>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row>
    <row r="3479" spans="1:77" ht="18">
      <c r="A3479" s="3" t="s">
        <v>6354</v>
      </c>
      <c r="B3479" s="3" t="s">
        <v>23435</v>
      </c>
      <c r="C3479" s="3" t="s">
        <v>22559</v>
      </c>
      <c r="D3479" s="3"/>
      <c r="E3479" s="3" t="s">
        <v>24540</v>
      </c>
      <c r="F3479" s="3"/>
      <c r="G3479" s="3"/>
      <c r="H3479" s="3"/>
      <c r="I3479" s="3"/>
      <c r="J3479" s="3"/>
      <c r="K3479" s="3"/>
      <c r="L3479" s="3"/>
      <c r="M3479" s="3"/>
      <c r="N3479" s="3"/>
      <c r="O3479" s="3"/>
      <c r="P3479" s="3"/>
      <c r="Q3479" s="3"/>
      <c r="R3479" s="3"/>
      <c r="S3479" s="3"/>
      <c r="T3479" s="3"/>
      <c r="U3479" s="3"/>
      <c r="V3479" s="3"/>
      <c r="W3479" s="3"/>
      <c r="X3479" s="3"/>
      <c r="Y3479" s="3"/>
      <c r="Z3479" s="3"/>
      <c r="AA3479" s="3"/>
      <c r="AB3479" s="3"/>
      <c r="AC3479" s="3"/>
      <c r="AD3479" s="3"/>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row>
    <row r="3480" spans="1:77" ht="18">
      <c r="A3480" s="3" t="s">
        <v>17493</v>
      </c>
      <c r="B3480" s="3" t="s">
        <v>33814</v>
      </c>
      <c r="C3480" s="3" t="s">
        <v>22559</v>
      </c>
      <c r="D3480" s="3"/>
      <c r="E3480" s="3" t="s">
        <v>33928</v>
      </c>
      <c r="F3480" s="3"/>
      <c r="G3480" s="3"/>
      <c r="H3480" s="3"/>
      <c r="I3480" s="3"/>
      <c r="J3480" s="3"/>
      <c r="K3480" s="3"/>
      <c r="L3480" s="3"/>
      <c r="M3480" s="3"/>
      <c r="N3480" s="3"/>
      <c r="O3480" s="3"/>
      <c r="P3480" s="3"/>
      <c r="Q3480" s="3"/>
      <c r="R3480" s="3"/>
      <c r="S3480" s="3"/>
      <c r="T3480" s="3"/>
      <c r="U3480" s="3"/>
      <c r="V3480" s="3"/>
      <c r="W3480" s="3"/>
      <c r="X3480" s="3"/>
      <c r="Y3480" s="3"/>
      <c r="Z3480" s="3"/>
      <c r="AA3480" s="3"/>
      <c r="AB3480" s="3"/>
      <c r="AC3480" s="3"/>
      <c r="AD3480" s="3"/>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row>
    <row r="3481" spans="1:77" ht="18">
      <c r="A3481" s="3" t="s">
        <v>8939</v>
      </c>
      <c r="B3481" s="3" t="s">
        <v>26505</v>
      </c>
      <c r="C3481" s="3" t="s">
        <v>26743</v>
      </c>
      <c r="D3481" s="3"/>
      <c r="E3481" s="3" t="s">
        <v>26744</v>
      </c>
      <c r="F3481" s="3"/>
      <c r="G3481" s="3"/>
      <c r="H3481" s="3"/>
      <c r="I3481" s="3"/>
      <c r="J3481" s="3"/>
      <c r="K3481" s="3"/>
      <c r="L3481" s="3"/>
      <c r="M3481" s="3"/>
      <c r="N3481" s="3"/>
      <c r="O3481" s="3"/>
      <c r="P3481" s="3"/>
      <c r="Q3481" s="3"/>
      <c r="R3481" s="3"/>
      <c r="S3481" s="3"/>
      <c r="T3481" s="3"/>
      <c r="U3481" s="3"/>
      <c r="V3481" s="3"/>
      <c r="W3481" s="3"/>
      <c r="X3481" s="3"/>
      <c r="Y3481" s="3"/>
      <c r="Z3481" s="3"/>
      <c r="AA3481" s="3"/>
      <c r="AB3481" s="3"/>
      <c r="AC3481" s="3"/>
      <c r="AD3481" s="3"/>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row>
    <row r="3482" spans="1:77" ht="18">
      <c r="A3482" s="3" t="s">
        <v>15013</v>
      </c>
      <c r="B3482" s="3" t="s">
        <v>30903</v>
      </c>
      <c r="C3482" s="3" t="s">
        <v>31539</v>
      </c>
      <c r="D3482" s="3" t="s">
        <v>31540</v>
      </c>
      <c r="E3482" s="3" t="s">
        <v>31541</v>
      </c>
      <c r="F3482" s="3" t="s">
        <v>31542</v>
      </c>
      <c r="G3482" s="3"/>
      <c r="H3482" s="3"/>
      <c r="I3482" s="3"/>
      <c r="J3482" s="3"/>
      <c r="K3482" s="3"/>
      <c r="L3482" s="3"/>
      <c r="M3482" s="3"/>
      <c r="N3482" s="3"/>
      <c r="O3482" s="3"/>
      <c r="P3482" s="3"/>
      <c r="Q3482" s="3"/>
      <c r="R3482" s="3"/>
      <c r="S3482" s="3"/>
      <c r="T3482" s="3"/>
      <c r="U3482" s="3"/>
      <c r="V3482" s="3"/>
      <c r="W3482" s="3"/>
      <c r="X3482" s="3"/>
      <c r="Y3482" s="3"/>
      <c r="Z3482" s="3"/>
      <c r="AA3482" s="3"/>
      <c r="AB3482" s="3"/>
      <c r="AC3482" s="3"/>
      <c r="AD3482" s="3"/>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row>
    <row r="3483" spans="1:77" ht="18">
      <c r="A3483" s="3" t="s">
        <v>29153</v>
      </c>
      <c r="B3483" s="3" t="s">
        <v>24748</v>
      </c>
      <c r="C3483" s="3" t="s">
        <v>29154</v>
      </c>
      <c r="D3483" s="3" t="s">
        <v>29155</v>
      </c>
      <c r="E3483" s="3" t="s">
        <v>29156</v>
      </c>
      <c r="F3483" s="3"/>
      <c r="G3483" s="3"/>
      <c r="H3483" s="3"/>
      <c r="I3483" s="3"/>
      <c r="J3483" s="3"/>
      <c r="K3483" s="3"/>
      <c r="L3483" s="3"/>
      <c r="M3483" s="3"/>
      <c r="N3483" s="3"/>
      <c r="O3483" s="3"/>
      <c r="P3483" s="3"/>
      <c r="Q3483" s="3"/>
      <c r="R3483" s="3"/>
      <c r="S3483" s="3"/>
      <c r="T3483" s="3"/>
      <c r="U3483" s="3"/>
      <c r="V3483" s="3"/>
      <c r="W3483" s="3"/>
      <c r="X3483" s="3"/>
      <c r="Y3483" s="3"/>
      <c r="Z3483" s="3"/>
      <c r="AA3483" s="3"/>
      <c r="AB3483" s="3"/>
      <c r="AC3483" s="3"/>
      <c r="AD3483" s="3"/>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row>
    <row r="3484" spans="1:77" ht="18">
      <c r="A3484" s="3" t="s">
        <v>11520</v>
      </c>
      <c r="B3484" s="3" t="s">
        <v>28827</v>
      </c>
      <c r="C3484" s="3" t="s">
        <v>29154</v>
      </c>
      <c r="D3484" s="3" t="s">
        <v>48</v>
      </c>
      <c r="E3484" s="3" t="s">
        <v>29336</v>
      </c>
      <c r="F3484" s="3" t="s">
        <v>29337</v>
      </c>
      <c r="G3484" s="3" t="s">
        <v>29338</v>
      </c>
      <c r="H3484" s="3" t="s">
        <v>29339</v>
      </c>
      <c r="I3484" s="3" t="s">
        <v>29340</v>
      </c>
      <c r="J3484" s="3" t="s">
        <v>29341</v>
      </c>
      <c r="K3484" s="3" t="s">
        <v>29342</v>
      </c>
      <c r="L3484" s="3"/>
      <c r="M3484" s="3"/>
      <c r="N3484" s="3"/>
      <c r="O3484" s="3"/>
      <c r="P3484" s="3"/>
      <c r="Q3484" s="3"/>
      <c r="R3484" s="3"/>
      <c r="S3484" s="3"/>
      <c r="T3484" s="3"/>
      <c r="U3484" s="3"/>
      <c r="V3484" s="3"/>
      <c r="W3484" s="3"/>
      <c r="X3484" s="3"/>
      <c r="Y3484" s="3"/>
      <c r="Z3484" s="3"/>
      <c r="AA3484" s="3"/>
      <c r="AB3484" s="3"/>
      <c r="AC3484" s="3"/>
      <c r="AD3484" s="3"/>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row>
    <row r="3485" spans="1:77" ht="18">
      <c r="A3485" s="3" t="s">
        <v>19647</v>
      </c>
      <c r="B3485" s="3" t="s">
        <v>36306</v>
      </c>
      <c r="C3485" s="3" t="s">
        <v>29154</v>
      </c>
      <c r="D3485" s="3" t="s">
        <v>36744</v>
      </c>
      <c r="E3485" s="3" t="s">
        <v>36745</v>
      </c>
      <c r="F3485" s="3"/>
      <c r="G3485" s="3"/>
      <c r="H3485" s="3"/>
      <c r="I3485" s="3"/>
      <c r="J3485" s="3"/>
      <c r="K3485" s="3"/>
      <c r="L3485" s="3"/>
      <c r="M3485" s="3"/>
      <c r="N3485" s="3"/>
      <c r="O3485" s="3"/>
      <c r="P3485" s="3"/>
      <c r="Q3485" s="3"/>
      <c r="R3485" s="3"/>
      <c r="S3485" s="3"/>
      <c r="T3485" s="3"/>
      <c r="U3485" s="3"/>
      <c r="V3485" s="3"/>
      <c r="W3485" s="3"/>
      <c r="X3485" s="3"/>
      <c r="Y3485" s="3"/>
      <c r="Z3485" s="3"/>
      <c r="AA3485" s="3"/>
      <c r="AB3485" s="3"/>
      <c r="AC3485" s="3"/>
      <c r="AD3485" s="3"/>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row>
    <row r="3486" spans="1:77" ht="18">
      <c r="A3486" s="3" t="s">
        <v>11434</v>
      </c>
      <c r="B3486" s="3" t="s">
        <v>28690</v>
      </c>
      <c r="C3486" s="3" t="s">
        <v>29305</v>
      </c>
      <c r="D3486" s="3" t="s">
        <v>29306</v>
      </c>
      <c r="E3486" s="3" t="s">
        <v>29307</v>
      </c>
      <c r="F3486" s="3" t="s">
        <v>29308</v>
      </c>
      <c r="G3486" s="3"/>
      <c r="H3486" s="3"/>
      <c r="I3486" s="3"/>
      <c r="J3486" s="3"/>
      <c r="K3486" s="3"/>
      <c r="L3486" s="3"/>
      <c r="M3486" s="3"/>
      <c r="N3486" s="3"/>
      <c r="O3486" s="3"/>
      <c r="P3486" s="3"/>
      <c r="Q3486" s="3"/>
      <c r="R3486" s="3"/>
      <c r="S3486" s="3"/>
      <c r="T3486" s="3"/>
      <c r="U3486" s="3"/>
      <c r="V3486" s="3"/>
      <c r="W3486" s="3"/>
      <c r="X3486" s="3"/>
      <c r="Y3486" s="3"/>
      <c r="Z3486" s="3"/>
      <c r="AA3486" s="3"/>
      <c r="AB3486" s="3"/>
      <c r="AC3486" s="3"/>
      <c r="AD3486" s="3"/>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row>
    <row r="3487" spans="1:77" ht="18">
      <c r="A3487" s="3" t="s">
        <v>16026</v>
      </c>
      <c r="B3487" s="3" t="s">
        <v>31998</v>
      </c>
      <c r="C3487" s="3" t="s">
        <v>29305</v>
      </c>
      <c r="D3487" s="3"/>
      <c r="E3487" s="3" t="s">
        <v>32135</v>
      </c>
      <c r="F3487" s="3"/>
      <c r="G3487" s="3"/>
      <c r="H3487" s="3"/>
      <c r="I3487" s="3"/>
      <c r="J3487" s="3"/>
      <c r="K3487" s="3"/>
      <c r="L3487" s="3"/>
      <c r="M3487" s="3"/>
      <c r="N3487" s="3"/>
      <c r="O3487" s="3"/>
      <c r="P3487" s="3"/>
      <c r="Q3487" s="3"/>
      <c r="R3487" s="3"/>
      <c r="S3487" s="3"/>
      <c r="T3487" s="3"/>
      <c r="U3487" s="3"/>
      <c r="V3487" s="3"/>
      <c r="W3487" s="3"/>
      <c r="X3487" s="3"/>
      <c r="Y3487" s="3"/>
      <c r="Z3487" s="3"/>
      <c r="AA3487" s="3"/>
      <c r="AB3487" s="3"/>
      <c r="AC3487" s="3"/>
      <c r="AD3487" s="3"/>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row>
    <row r="3488" spans="1:77" ht="18">
      <c r="A3488" s="3" t="s">
        <v>6325</v>
      </c>
      <c r="B3488" s="3" t="s">
        <v>23435</v>
      </c>
      <c r="C3488" s="3" t="s">
        <v>24508</v>
      </c>
      <c r="D3488" s="3"/>
      <c r="E3488" s="3" t="s">
        <v>24509</v>
      </c>
      <c r="F3488" s="3"/>
      <c r="G3488" s="3"/>
      <c r="H3488" s="3"/>
      <c r="I3488" s="3"/>
      <c r="J3488" s="3"/>
      <c r="K3488" s="3"/>
      <c r="L3488" s="3"/>
      <c r="M3488" s="3"/>
      <c r="N3488" s="3"/>
      <c r="O3488" s="3"/>
      <c r="P3488" s="3"/>
      <c r="Q3488" s="3"/>
      <c r="R3488" s="3"/>
      <c r="S3488" s="3"/>
      <c r="T3488" s="3"/>
      <c r="U3488" s="3"/>
      <c r="V3488" s="3"/>
      <c r="W3488" s="3"/>
      <c r="X3488" s="3"/>
      <c r="Y3488" s="3"/>
      <c r="Z3488" s="3"/>
      <c r="AA3488" s="3"/>
      <c r="AB3488" s="3"/>
      <c r="AC3488" s="3"/>
      <c r="AD3488" s="3"/>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row>
    <row r="3489" spans="1:77" ht="18">
      <c r="A3489" s="3" t="s">
        <v>1956</v>
      </c>
      <c r="B3489" s="3" t="s">
        <v>30270</v>
      </c>
      <c r="C3489" s="3" t="s">
        <v>24508</v>
      </c>
      <c r="D3489" s="3"/>
      <c r="E3489" s="3" t="s">
        <v>31621</v>
      </c>
      <c r="F3489" s="3"/>
      <c r="G3489" s="3"/>
      <c r="H3489" s="3"/>
      <c r="I3489" s="3"/>
      <c r="J3489" s="3"/>
      <c r="K3489" s="3"/>
      <c r="L3489" s="3"/>
      <c r="M3489" s="3"/>
      <c r="N3489" s="3"/>
      <c r="O3489" s="3"/>
      <c r="P3489" s="3"/>
      <c r="Q3489" s="3"/>
      <c r="R3489" s="3"/>
      <c r="S3489" s="3"/>
      <c r="T3489" s="3"/>
      <c r="U3489" s="3"/>
      <c r="V3489" s="3"/>
      <c r="W3489" s="3"/>
      <c r="X3489" s="3"/>
      <c r="Y3489" s="3"/>
      <c r="Z3489" s="3"/>
      <c r="AA3489" s="3"/>
      <c r="AB3489" s="3"/>
      <c r="AC3489" s="3"/>
      <c r="AD3489" s="3"/>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row>
    <row r="3490" spans="1:77" ht="18">
      <c r="A3490" s="3" t="s">
        <v>38711</v>
      </c>
      <c r="B3490" s="3" t="s">
        <v>37993</v>
      </c>
      <c r="C3490" s="3" t="s">
        <v>38712</v>
      </c>
      <c r="D3490" s="3" t="s">
        <v>270</v>
      </c>
      <c r="E3490" s="3" t="s">
        <v>38713</v>
      </c>
      <c r="F3490" s="3"/>
      <c r="G3490" s="3"/>
      <c r="H3490" s="3"/>
      <c r="I3490" s="3"/>
      <c r="J3490" s="3"/>
      <c r="K3490" s="3"/>
      <c r="L3490" s="3"/>
      <c r="M3490" s="3"/>
      <c r="N3490" s="3"/>
      <c r="O3490" s="3"/>
      <c r="P3490" s="3"/>
      <c r="Q3490" s="3"/>
      <c r="R3490" s="3"/>
      <c r="S3490" s="3"/>
      <c r="T3490" s="3"/>
      <c r="U3490" s="3"/>
      <c r="V3490" s="3"/>
      <c r="W3490" s="3"/>
      <c r="X3490" s="3"/>
      <c r="Y3490" s="3"/>
      <c r="Z3490" s="3"/>
      <c r="AA3490" s="3"/>
      <c r="AB3490" s="3"/>
      <c r="AC3490" s="3"/>
      <c r="AD3490" s="3"/>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row>
    <row r="3491" spans="1:77" ht="18">
      <c r="A3491" s="3" t="s">
        <v>16644</v>
      </c>
      <c r="B3491" s="3" t="s">
        <v>32339</v>
      </c>
      <c r="C3491" s="3" t="s">
        <v>32564</v>
      </c>
      <c r="D3491" s="3" t="s">
        <v>219</v>
      </c>
      <c r="E3491" s="3" t="s">
        <v>32565</v>
      </c>
      <c r="F3491" s="3"/>
      <c r="G3491" s="3"/>
      <c r="H3491" s="3"/>
      <c r="I3491" s="3"/>
      <c r="J3491" s="3"/>
      <c r="K3491" s="3"/>
      <c r="L3491" s="3"/>
      <c r="M3491" s="3"/>
      <c r="N3491" s="3"/>
      <c r="O3491" s="3"/>
      <c r="P3491" s="3"/>
      <c r="Q3491" s="3"/>
      <c r="R3491" s="3"/>
      <c r="S3491" s="3"/>
      <c r="T3491" s="3"/>
      <c r="U3491" s="3"/>
      <c r="V3491" s="3"/>
      <c r="W3491" s="3"/>
      <c r="X3491" s="3"/>
      <c r="Y3491" s="3"/>
      <c r="Z3491" s="3"/>
      <c r="AA3491" s="3"/>
      <c r="AB3491" s="3"/>
      <c r="AC3491" s="3"/>
      <c r="AD3491" s="3"/>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row>
    <row r="3492" spans="1:77" ht="18">
      <c r="A3492" s="3" t="s">
        <v>13657</v>
      </c>
      <c r="B3492" s="3" t="s">
        <v>30564</v>
      </c>
      <c r="C3492" s="3" t="s">
        <v>30651</v>
      </c>
      <c r="D3492" s="3"/>
      <c r="E3492" s="3" t="s">
        <v>30652</v>
      </c>
      <c r="F3492" s="3"/>
      <c r="G3492" s="3"/>
      <c r="H3492" s="3"/>
      <c r="I3492" s="3"/>
      <c r="J3492" s="3"/>
      <c r="K3492" s="3"/>
      <c r="L3492" s="3"/>
      <c r="M3492" s="3"/>
      <c r="N3492" s="3"/>
      <c r="O3492" s="3"/>
      <c r="P3492" s="3"/>
      <c r="Q3492" s="3"/>
      <c r="R3492" s="3"/>
      <c r="S3492" s="3"/>
      <c r="T3492" s="3"/>
      <c r="U3492" s="3"/>
      <c r="V3492" s="3"/>
      <c r="W3492" s="3"/>
      <c r="X3492" s="3"/>
      <c r="Y3492" s="3"/>
      <c r="Z3492" s="3"/>
      <c r="AA3492" s="3"/>
      <c r="AB3492" s="3"/>
      <c r="AC3492" s="3"/>
      <c r="AD3492" s="3"/>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row>
    <row r="3493" spans="1:77" ht="18">
      <c r="A3493" s="3" t="s">
        <v>1579</v>
      </c>
      <c r="B3493" s="3" t="s">
        <v>27429</v>
      </c>
      <c r="C3493" s="3" t="s">
        <v>29883</v>
      </c>
      <c r="D3493" s="3" t="s">
        <v>29184</v>
      </c>
      <c r="E3493" s="3" t="s">
        <v>29884</v>
      </c>
      <c r="F3493" s="3"/>
      <c r="G3493" s="3"/>
      <c r="H3493" s="3"/>
      <c r="I3493" s="3"/>
      <c r="J3493" s="3"/>
      <c r="K3493" s="3"/>
      <c r="L3493" s="3"/>
      <c r="M3493" s="3"/>
      <c r="N3493" s="3"/>
      <c r="O3493" s="3"/>
      <c r="P3493" s="3"/>
      <c r="Q3493" s="3"/>
      <c r="R3493" s="3"/>
      <c r="S3493" s="3"/>
      <c r="T3493" s="3"/>
      <c r="U3493" s="3"/>
      <c r="V3493" s="3"/>
      <c r="W3493" s="3"/>
      <c r="X3493" s="3"/>
      <c r="Y3493" s="3"/>
      <c r="Z3493" s="3"/>
      <c r="AA3493" s="3"/>
      <c r="AB3493" s="3"/>
      <c r="AC3493" s="3"/>
      <c r="AD3493" s="3"/>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row>
    <row r="3494" spans="1:77" ht="18">
      <c r="A3494" s="3" t="s">
        <v>18735</v>
      </c>
      <c r="B3494" s="3" t="s">
        <v>35848</v>
      </c>
      <c r="C3494" s="3" t="s">
        <v>35905</v>
      </c>
      <c r="D3494" s="3"/>
      <c r="E3494" s="3" t="s">
        <v>35906</v>
      </c>
      <c r="F3494" s="3"/>
      <c r="G3494" s="3"/>
      <c r="H3494" s="3"/>
      <c r="I3494" s="3"/>
      <c r="J3494" s="3"/>
      <c r="K3494" s="3"/>
      <c r="L3494" s="3"/>
      <c r="M3494" s="3"/>
      <c r="N3494" s="3"/>
      <c r="O3494" s="3"/>
      <c r="P3494" s="3"/>
      <c r="Q3494" s="3"/>
      <c r="R3494" s="3"/>
      <c r="S3494" s="3"/>
      <c r="T3494" s="3"/>
      <c r="U3494" s="3"/>
      <c r="V3494" s="3"/>
      <c r="W3494" s="3"/>
      <c r="X3494" s="3"/>
      <c r="Y3494" s="3"/>
      <c r="Z3494" s="3"/>
      <c r="AA3494" s="3"/>
      <c r="AB3494" s="3"/>
      <c r="AC3494" s="3"/>
      <c r="AD3494" s="3"/>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row>
    <row r="3495" spans="1:77" ht="18">
      <c r="A3495" s="3" t="s">
        <v>11362</v>
      </c>
      <c r="B3495" s="3" t="s">
        <v>28690</v>
      </c>
      <c r="C3495" s="3" t="s">
        <v>29264</v>
      </c>
      <c r="D3495" s="3"/>
      <c r="E3495" s="3" t="s">
        <v>29265</v>
      </c>
      <c r="F3495" s="3"/>
      <c r="G3495" s="3"/>
      <c r="H3495" s="3"/>
      <c r="I3495" s="3"/>
      <c r="J3495" s="3"/>
      <c r="K3495" s="3"/>
      <c r="L3495" s="3"/>
      <c r="M3495" s="3"/>
      <c r="N3495" s="3"/>
      <c r="O3495" s="3"/>
      <c r="P3495" s="3"/>
      <c r="Q3495" s="3"/>
      <c r="R3495" s="3"/>
      <c r="S3495" s="3"/>
      <c r="T3495" s="3"/>
      <c r="U3495" s="3"/>
      <c r="V3495" s="3"/>
      <c r="W3495" s="3"/>
      <c r="X3495" s="3"/>
      <c r="Y3495" s="3"/>
      <c r="Z3495" s="3"/>
      <c r="AA3495" s="3"/>
      <c r="AB3495" s="3"/>
      <c r="AC3495" s="3"/>
      <c r="AD3495" s="3"/>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row>
    <row r="3496" spans="1:77" ht="18">
      <c r="A3496" s="3" t="s">
        <v>3152</v>
      </c>
      <c r="B3496" s="3" t="s">
        <v>21893</v>
      </c>
      <c r="C3496" s="3" t="s">
        <v>38615</v>
      </c>
      <c r="D3496" s="3"/>
      <c r="E3496" s="3" t="s">
        <v>38616</v>
      </c>
      <c r="F3496" s="3"/>
      <c r="G3496" s="3"/>
      <c r="H3496" s="3"/>
      <c r="I3496" s="3"/>
      <c r="J3496" s="3"/>
      <c r="K3496" s="3"/>
      <c r="L3496" s="3"/>
      <c r="M3496" s="3"/>
      <c r="N3496" s="3"/>
      <c r="O3496" s="3"/>
      <c r="P3496" s="3"/>
      <c r="Q3496" s="3"/>
      <c r="R3496" s="3"/>
      <c r="S3496" s="3"/>
      <c r="T3496" s="3"/>
      <c r="U3496" s="3"/>
      <c r="V3496" s="3"/>
      <c r="W3496" s="3"/>
      <c r="X3496" s="3"/>
      <c r="Y3496" s="3"/>
      <c r="Z3496" s="3"/>
      <c r="AA3496" s="3"/>
      <c r="AB3496" s="3"/>
      <c r="AC3496" s="3"/>
      <c r="AD3496" s="3"/>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row>
    <row r="3497" spans="1:77" ht="18">
      <c r="A3497" s="3" t="s">
        <v>16831</v>
      </c>
      <c r="B3497" s="3" t="s">
        <v>32658</v>
      </c>
      <c r="C3497" s="3" t="s">
        <v>32694</v>
      </c>
      <c r="D3497" s="3"/>
      <c r="E3497" s="3" t="s">
        <v>32695</v>
      </c>
      <c r="F3497" s="3"/>
      <c r="G3497" s="3"/>
      <c r="H3497" s="3"/>
      <c r="I3497" s="3"/>
      <c r="J3497" s="3"/>
      <c r="K3497" s="3"/>
      <c r="L3497" s="3"/>
      <c r="M3497" s="3"/>
      <c r="N3497" s="3"/>
      <c r="O3497" s="3"/>
      <c r="P3497" s="3"/>
      <c r="Q3497" s="3"/>
      <c r="R3497" s="3"/>
      <c r="S3497" s="3"/>
      <c r="T3497" s="3"/>
      <c r="U3497" s="3"/>
      <c r="V3497" s="3"/>
      <c r="W3497" s="3"/>
      <c r="X3497" s="3"/>
      <c r="Y3497" s="3"/>
      <c r="Z3497" s="3"/>
      <c r="AA3497" s="3"/>
      <c r="AB3497" s="3"/>
      <c r="AC3497" s="3"/>
      <c r="AD3497" s="3"/>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row>
    <row r="3498" spans="1:77" ht="18">
      <c r="A3498" s="3" t="s">
        <v>4388</v>
      </c>
      <c r="B3498" s="3" t="s">
        <v>22513</v>
      </c>
      <c r="C3498" s="3" t="s">
        <v>22921</v>
      </c>
      <c r="D3498" s="3" t="s">
        <v>22922</v>
      </c>
      <c r="E3498" s="3" t="s">
        <v>22923</v>
      </c>
      <c r="F3498" s="3" t="s">
        <v>1443</v>
      </c>
      <c r="G3498" s="3" t="s">
        <v>22924</v>
      </c>
      <c r="H3498" s="3" t="s">
        <v>22925</v>
      </c>
      <c r="I3498" s="3" t="s">
        <v>22926</v>
      </c>
      <c r="J3498" s="3" t="s">
        <v>22927</v>
      </c>
      <c r="K3498" s="3" t="s">
        <v>22928</v>
      </c>
      <c r="L3498" s="3" t="s">
        <v>22929</v>
      </c>
      <c r="M3498" s="3" t="s">
        <v>22930</v>
      </c>
      <c r="N3498" s="3">
        <v>3898989</v>
      </c>
      <c r="O3498" s="3"/>
      <c r="P3498" s="3"/>
      <c r="Q3498" s="3"/>
      <c r="R3498" s="3"/>
      <c r="S3498" s="3"/>
      <c r="T3498" s="3"/>
      <c r="U3498" s="3"/>
      <c r="V3498" s="3"/>
      <c r="W3498" s="3"/>
      <c r="X3498" s="3"/>
      <c r="Y3498" s="3"/>
      <c r="Z3498" s="3"/>
      <c r="AA3498" s="3"/>
      <c r="AB3498" s="3"/>
      <c r="AC3498" s="3"/>
      <c r="AD3498" s="3"/>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row>
    <row r="3499" spans="1:77" ht="18">
      <c r="A3499" s="3" t="s">
        <v>4715</v>
      </c>
      <c r="B3499" s="3" t="s">
        <v>23218</v>
      </c>
      <c r="C3499" s="3" t="s">
        <v>22921</v>
      </c>
      <c r="D3499" s="3"/>
      <c r="E3499" s="3" t="s">
        <v>23219</v>
      </c>
      <c r="F3499" s="3" t="s">
        <v>23220</v>
      </c>
      <c r="G3499" s="3"/>
      <c r="H3499" s="3"/>
      <c r="I3499" s="3"/>
      <c r="J3499" s="3"/>
      <c r="K3499" s="3"/>
      <c r="L3499" s="3"/>
      <c r="M3499" s="3"/>
      <c r="N3499" s="3"/>
      <c r="O3499" s="3"/>
      <c r="P3499" s="3"/>
      <c r="Q3499" s="3"/>
      <c r="R3499" s="3"/>
      <c r="S3499" s="3"/>
      <c r="T3499" s="3"/>
      <c r="U3499" s="3"/>
      <c r="V3499" s="3"/>
      <c r="W3499" s="3"/>
      <c r="X3499" s="3"/>
      <c r="Y3499" s="3"/>
      <c r="Z3499" s="3"/>
      <c r="AA3499" s="3"/>
      <c r="AB3499" s="3"/>
      <c r="AC3499" s="3"/>
      <c r="AD3499" s="3"/>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row>
    <row r="3500" spans="1:77" ht="18">
      <c r="A3500" s="3" t="s">
        <v>7557</v>
      </c>
      <c r="B3500" s="3" t="s">
        <v>25216</v>
      </c>
      <c r="C3500" s="3" t="s">
        <v>22921</v>
      </c>
      <c r="D3500" s="3" t="s">
        <v>25485</v>
      </c>
      <c r="E3500" s="3" t="s">
        <v>25486</v>
      </c>
      <c r="F3500" s="3"/>
      <c r="G3500" s="3"/>
      <c r="H3500" s="3"/>
      <c r="I3500" s="3"/>
      <c r="J3500" s="3"/>
      <c r="K3500" s="3"/>
      <c r="L3500" s="3"/>
      <c r="M3500" s="3"/>
      <c r="N3500" s="3"/>
      <c r="O3500" s="3"/>
      <c r="P3500" s="3"/>
      <c r="Q3500" s="3"/>
      <c r="R3500" s="3"/>
      <c r="S3500" s="3"/>
      <c r="T3500" s="3"/>
      <c r="U3500" s="3"/>
      <c r="V3500" s="3"/>
      <c r="W3500" s="3"/>
      <c r="X3500" s="3"/>
      <c r="Y3500" s="3"/>
      <c r="Z3500" s="3"/>
      <c r="AA3500" s="3"/>
      <c r="AB3500" s="3"/>
      <c r="AC3500" s="3"/>
      <c r="AD3500" s="3"/>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row>
    <row r="3501" spans="1:77" ht="18">
      <c r="A3501" s="3" t="s">
        <v>9246</v>
      </c>
      <c r="B3501" s="3" t="s">
        <v>26505</v>
      </c>
      <c r="C3501" s="3" t="s">
        <v>22921</v>
      </c>
      <c r="D3501" s="3"/>
      <c r="E3501" s="3" t="s">
        <v>27023</v>
      </c>
      <c r="F3501" s="3"/>
      <c r="G3501" s="3"/>
      <c r="H3501" s="3"/>
      <c r="I3501" s="3"/>
      <c r="J3501" s="3"/>
      <c r="K3501" s="3"/>
      <c r="L3501" s="3"/>
      <c r="M3501" s="3"/>
      <c r="N3501" s="3"/>
      <c r="O3501" s="3"/>
      <c r="P3501" s="3"/>
      <c r="Q3501" s="3"/>
      <c r="R3501" s="3"/>
      <c r="S3501" s="3"/>
      <c r="T3501" s="3"/>
      <c r="U3501" s="3"/>
      <c r="V3501" s="3"/>
      <c r="W3501" s="3"/>
      <c r="X3501" s="3"/>
      <c r="Y3501" s="3"/>
      <c r="Z3501" s="3"/>
      <c r="AA3501" s="3"/>
      <c r="AB3501" s="3"/>
      <c r="AC3501" s="3"/>
      <c r="AD3501" s="3"/>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row>
    <row r="3502" spans="1:77" ht="18">
      <c r="A3502" s="3" t="s">
        <v>15392</v>
      </c>
      <c r="B3502" s="3" t="s">
        <v>31669</v>
      </c>
      <c r="C3502" s="3" t="s">
        <v>22921</v>
      </c>
      <c r="D3502" s="3" t="s">
        <v>25348</v>
      </c>
      <c r="E3502" s="3" t="s">
        <v>31745</v>
      </c>
      <c r="F3502" s="3"/>
      <c r="G3502" s="3"/>
      <c r="H3502" s="3"/>
      <c r="I3502" s="3"/>
      <c r="J3502" s="3"/>
      <c r="K3502" s="3"/>
      <c r="L3502" s="3"/>
      <c r="M3502" s="3"/>
      <c r="N3502" s="3"/>
      <c r="O3502" s="3"/>
      <c r="P3502" s="3"/>
      <c r="Q3502" s="3"/>
      <c r="R3502" s="3"/>
      <c r="S3502" s="3"/>
      <c r="T3502" s="3"/>
      <c r="U3502" s="3"/>
      <c r="V3502" s="3"/>
      <c r="W3502" s="3"/>
      <c r="X3502" s="3"/>
      <c r="Y3502" s="3"/>
      <c r="Z3502" s="3"/>
      <c r="AA3502" s="3"/>
      <c r="AB3502" s="3"/>
      <c r="AC3502" s="3"/>
      <c r="AD3502" s="3"/>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row>
    <row r="3503" spans="1:77" ht="18">
      <c r="A3503" s="3" t="s">
        <v>15917</v>
      </c>
      <c r="B3503" s="3" t="s">
        <v>31998</v>
      </c>
      <c r="C3503" s="3" t="s">
        <v>22921</v>
      </c>
      <c r="D3503" s="3" t="s">
        <v>60</v>
      </c>
      <c r="E3503" s="3" t="s">
        <v>32069</v>
      </c>
      <c r="F3503" s="3"/>
      <c r="G3503" s="3"/>
      <c r="H3503" s="3"/>
      <c r="I3503" s="3"/>
      <c r="J3503" s="3"/>
      <c r="K3503" s="3"/>
      <c r="L3503" s="3"/>
      <c r="M3503" s="3"/>
      <c r="N3503" s="3"/>
      <c r="O3503" s="3"/>
      <c r="P3503" s="3"/>
      <c r="Q3503" s="3"/>
      <c r="R3503" s="3"/>
      <c r="S3503" s="3"/>
      <c r="T3503" s="3"/>
      <c r="U3503" s="3"/>
      <c r="V3503" s="3"/>
      <c r="W3503" s="3"/>
      <c r="X3503" s="3"/>
      <c r="Y3503" s="3"/>
      <c r="Z3503" s="3"/>
      <c r="AA3503" s="3"/>
      <c r="AB3503" s="3"/>
      <c r="AC3503" s="3"/>
      <c r="AD3503" s="3"/>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row>
    <row r="3504" spans="1:77" ht="18">
      <c r="A3504" s="3" t="s">
        <v>2720</v>
      </c>
      <c r="B3504" s="3" t="s">
        <v>34858</v>
      </c>
      <c r="C3504" s="3" t="s">
        <v>22921</v>
      </c>
      <c r="D3504" s="3"/>
      <c r="E3504" s="3" t="s">
        <v>35974</v>
      </c>
      <c r="F3504" s="3" t="s">
        <v>35975</v>
      </c>
      <c r="G3504" s="3" t="s">
        <v>1885</v>
      </c>
      <c r="H3504" s="3" t="s">
        <v>35976</v>
      </c>
      <c r="I3504" s="3" t="s">
        <v>35977</v>
      </c>
      <c r="J3504" s="3" t="s">
        <v>35978</v>
      </c>
      <c r="K3504" s="3" t="s">
        <v>35979</v>
      </c>
      <c r="L3504" s="3"/>
      <c r="M3504" s="3"/>
      <c r="N3504" s="3"/>
      <c r="O3504" s="3"/>
      <c r="P3504" s="3"/>
      <c r="Q3504" s="3"/>
      <c r="R3504" s="3"/>
      <c r="S3504" s="3"/>
      <c r="T3504" s="3"/>
      <c r="U3504" s="3"/>
      <c r="V3504" s="3"/>
      <c r="W3504" s="3"/>
      <c r="X3504" s="3"/>
      <c r="Y3504" s="3"/>
      <c r="Z3504" s="3"/>
      <c r="AA3504" s="3"/>
      <c r="AB3504" s="3"/>
      <c r="AC3504" s="3"/>
      <c r="AD3504" s="3"/>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row>
    <row r="3505" spans="1:77" ht="18">
      <c r="A3505" s="3" t="s">
        <v>39185</v>
      </c>
      <c r="B3505" s="3" t="s">
        <v>38999</v>
      </c>
      <c r="C3505" s="3" t="s">
        <v>22921</v>
      </c>
      <c r="D3505" s="3"/>
      <c r="E3505" s="3" t="s">
        <v>39186</v>
      </c>
      <c r="F3505" s="3"/>
      <c r="G3505" s="3"/>
      <c r="H3505" s="3"/>
      <c r="I3505" s="3"/>
      <c r="J3505" s="3"/>
      <c r="K3505" s="3"/>
      <c r="L3505" s="3"/>
      <c r="M3505" s="3"/>
      <c r="N3505" s="3"/>
      <c r="O3505" s="3"/>
      <c r="P3505" s="3"/>
      <c r="Q3505" s="3"/>
      <c r="R3505" s="3"/>
      <c r="S3505" s="3"/>
      <c r="T3505" s="3"/>
      <c r="U3505" s="3"/>
      <c r="V3505" s="3"/>
      <c r="W3505" s="3"/>
      <c r="X3505" s="3"/>
      <c r="Y3505" s="3"/>
      <c r="Z3505" s="3"/>
      <c r="AA3505" s="3"/>
      <c r="AB3505" s="3"/>
      <c r="AC3505" s="3"/>
      <c r="AD3505" s="3"/>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row>
    <row r="3506" spans="1:77" ht="18">
      <c r="A3506" s="3" t="s">
        <v>16810</v>
      </c>
      <c r="B3506" s="3" t="s">
        <v>32658</v>
      </c>
      <c r="C3506" s="3" t="s">
        <v>32683</v>
      </c>
      <c r="D3506" s="3"/>
      <c r="E3506" s="3" t="s">
        <v>32684</v>
      </c>
      <c r="F3506" s="3"/>
      <c r="G3506" s="3"/>
      <c r="H3506" s="3"/>
      <c r="I3506" s="3"/>
      <c r="J3506" s="3"/>
      <c r="K3506" s="3"/>
      <c r="L3506" s="3"/>
      <c r="M3506" s="3"/>
      <c r="N3506" s="3"/>
      <c r="O3506" s="3"/>
      <c r="P3506" s="3"/>
      <c r="Q3506" s="3"/>
      <c r="R3506" s="3"/>
      <c r="S3506" s="3"/>
      <c r="T3506" s="3"/>
      <c r="U3506" s="3"/>
      <c r="V3506" s="3"/>
      <c r="W3506" s="3"/>
      <c r="X3506" s="3"/>
      <c r="Y3506" s="3"/>
      <c r="Z3506" s="3"/>
      <c r="AA3506" s="3"/>
      <c r="AB3506" s="3"/>
      <c r="AC3506" s="3"/>
      <c r="AD3506" s="3"/>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row>
    <row r="3507" spans="1:77" ht="18">
      <c r="A3507" s="3" t="s">
        <v>3579</v>
      </c>
      <c r="B3507" s="3" t="s">
        <v>21893</v>
      </c>
      <c r="C3507" s="3" t="s">
        <v>22093</v>
      </c>
      <c r="D3507" s="3"/>
      <c r="E3507" s="3" t="s">
        <v>22094</v>
      </c>
      <c r="F3507" s="3"/>
      <c r="G3507" s="3"/>
      <c r="H3507" s="3"/>
      <c r="I3507" s="3"/>
      <c r="J3507" s="3"/>
      <c r="K3507" s="3"/>
      <c r="L3507" s="3"/>
      <c r="M3507" s="3"/>
      <c r="N3507" s="3"/>
      <c r="O3507" s="3"/>
      <c r="P3507" s="3"/>
      <c r="Q3507" s="3"/>
      <c r="R3507" s="3"/>
      <c r="S3507" s="3"/>
      <c r="T3507" s="3"/>
      <c r="U3507" s="3"/>
      <c r="V3507" s="3"/>
      <c r="W3507" s="3"/>
      <c r="X3507" s="3"/>
      <c r="Y3507" s="3"/>
      <c r="Z3507" s="3"/>
      <c r="AA3507" s="3"/>
      <c r="AB3507" s="3"/>
      <c r="AC3507" s="3"/>
      <c r="AD3507" s="3"/>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row>
    <row r="3508" spans="1:77" ht="18">
      <c r="A3508" s="3" t="s">
        <v>15996</v>
      </c>
      <c r="B3508" s="3" t="s">
        <v>31998</v>
      </c>
      <c r="C3508" s="3" t="s">
        <v>22093</v>
      </c>
      <c r="D3508" s="3"/>
      <c r="E3508" s="3" t="s">
        <v>32111</v>
      </c>
      <c r="F3508" s="3" t="s">
        <v>32112</v>
      </c>
      <c r="G3508" s="3"/>
      <c r="H3508" s="3"/>
      <c r="I3508" s="3"/>
      <c r="J3508" s="3"/>
      <c r="K3508" s="3"/>
      <c r="L3508" s="3"/>
      <c r="M3508" s="3"/>
      <c r="N3508" s="3"/>
      <c r="O3508" s="3"/>
      <c r="P3508" s="3"/>
      <c r="Q3508" s="3"/>
      <c r="R3508" s="3"/>
      <c r="S3508" s="3"/>
      <c r="T3508" s="3"/>
      <c r="U3508" s="3"/>
      <c r="V3508" s="3"/>
      <c r="W3508" s="3"/>
      <c r="X3508" s="3"/>
      <c r="Y3508" s="3"/>
      <c r="Z3508" s="3"/>
      <c r="AA3508" s="3"/>
      <c r="AB3508" s="3"/>
      <c r="AC3508" s="3"/>
      <c r="AD3508" s="3"/>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row>
    <row r="3509" spans="1:77" ht="18">
      <c r="A3509" s="3" t="s">
        <v>32298</v>
      </c>
      <c r="B3509" s="3" t="s">
        <v>32255</v>
      </c>
      <c r="C3509" s="3" t="s">
        <v>22093</v>
      </c>
      <c r="D3509" s="3"/>
      <c r="E3509" s="3" t="s">
        <v>32299</v>
      </c>
      <c r="F3509" s="3"/>
      <c r="G3509" s="3"/>
      <c r="H3509" s="3"/>
      <c r="I3509" s="3"/>
      <c r="J3509" s="3"/>
      <c r="K3509" s="3"/>
      <c r="L3509" s="3"/>
      <c r="M3509" s="3"/>
      <c r="N3509" s="3"/>
      <c r="O3509" s="3"/>
      <c r="P3509" s="3"/>
      <c r="Q3509" s="3"/>
      <c r="R3509" s="3"/>
      <c r="S3509" s="3"/>
      <c r="T3509" s="3"/>
      <c r="U3509" s="3"/>
      <c r="V3509" s="3"/>
      <c r="W3509" s="3"/>
      <c r="X3509" s="3"/>
      <c r="Y3509" s="3"/>
      <c r="Z3509" s="3"/>
      <c r="AA3509" s="3"/>
      <c r="AB3509" s="3"/>
      <c r="AC3509" s="3"/>
      <c r="AD3509" s="3"/>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row>
    <row r="3510" spans="1:77" ht="18">
      <c r="A3510" s="3" t="s">
        <v>9302</v>
      </c>
      <c r="B3510" s="3" t="s">
        <v>26505</v>
      </c>
      <c r="C3510" s="3" t="s">
        <v>27070</v>
      </c>
      <c r="D3510" s="3"/>
      <c r="E3510" s="3" t="s">
        <v>27071</v>
      </c>
      <c r="F3510" s="3"/>
      <c r="G3510" s="3"/>
      <c r="H3510" s="3"/>
      <c r="I3510" s="3"/>
      <c r="J3510" s="3"/>
      <c r="K3510" s="3"/>
      <c r="L3510" s="3"/>
      <c r="M3510" s="3"/>
      <c r="N3510" s="3"/>
      <c r="O3510" s="3"/>
      <c r="P3510" s="3"/>
      <c r="Q3510" s="3"/>
      <c r="R3510" s="3"/>
      <c r="S3510" s="3"/>
      <c r="T3510" s="3"/>
      <c r="U3510" s="3"/>
      <c r="V3510" s="3"/>
      <c r="W3510" s="3"/>
      <c r="X3510" s="3"/>
      <c r="Y3510" s="3"/>
      <c r="Z3510" s="3"/>
      <c r="AA3510" s="3"/>
      <c r="AB3510" s="3"/>
      <c r="AC3510" s="3"/>
      <c r="AD3510" s="3"/>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row>
    <row r="3511" spans="1:77" ht="18">
      <c r="A3511" s="3" t="s">
        <v>14818</v>
      </c>
      <c r="B3511" s="3" t="s">
        <v>30903</v>
      </c>
      <c r="C3511" s="3" t="s">
        <v>31424</v>
      </c>
      <c r="D3511" s="3"/>
      <c r="E3511" s="3" t="s">
        <v>31425</v>
      </c>
      <c r="F3511" s="3"/>
      <c r="G3511" s="3"/>
      <c r="H3511" s="3"/>
      <c r="I3511" s="3"/>
      <c r="J3511" s="3"/>
      <c r="K3511" s="3"/>
      <c r="L3511" s="3"/>
      <c r="M3511" s="3"/>
      <c r="N3511" s="3"/>
      <c r="O3511" s="3"/>
      <c r="P3511" s="3"/>
      <c r="Q3511" s="3"/>
      <c r="R3511" s="3"/>
      <c r="S3511" s="3"/>
      <c r="T3511" s="3"/>
      <c r="U3511" s="3"/>
      <c r="V3511" s="3"/>
      <c r="W3511" s="3"/>
      <c r="X3511" s="3"/>
      <c r="Y3511" s="3"/>
      <c r="Z3511" s="3"/>
      <c r="AA3511" s="3"/>
      <c r="AB3511" s="3"/>
      <c r="AC3511" s="3"/>
      <c r="AD3511" s="3"/>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row>
    <row r="3512" spans="1:77" ht="18">
      <c r="A3512" s="3" t="s">
        <v>32674</v>
      </c>
      <c r="B3512" s="3" t="s">
        <v>32658</v>
      </c>
      <c r="C3512" s="3" t="s">
        <v>31424</v>
      </c>
      <c r="D3512" s="3"/>
      <c r="E3512" s="3" t="s">
        <v>32675</v>
      </c>
      <c r="F3512" s="3"/>
      <c r="G3512" s="3"/>
      <c r="H3512" s="3"/>
      <c r="I3512" s="3"/>
      <c r="J3512" s="3"/>
      <c r="K3512" s="3"/>
      <c r="L3512" s="3"/>
      <c r="M3512" s="3"/>
      <c r="N3512" s="3"/>
      <c r="O3512" s="3"/>
      <c r="P3512" s="3"/>
      <c r="Q3512" s="3"/>
      <c r="R3512" s="3"/>
      <c r="S3512" s="3"/>
      <c r="T3512" s="3"/>
      <c r="U3512" s="3"/>
      <c r="V3512" s="3"/>
      <c r="W3512" s="3"/>
      <c r="X3512" s="3"/>
      <c r="Y3512" s="3"/>
      <c r="Z3512" s="3"/>
      <c r="AA3512" s="3"/>
      <c r="AB3512" s="3"/>
      <c r="AC3512" s="3"/>
      <c r="AD3512" s="3"/>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row>
    <row r="3513" spans="1:77" ht="18">
      <c r="A3513" s="3" t="s">
        <v>7957</v>
      </c>
      <c r="B3513" s="3" t="s">
        <v>25216</v>
      </c>
      <c r="C3513" s="3" t="s">
        <v>25787</v>
      </c>
      <c r="D3513" s="3"/>
      <c r="E3513" s="3" t="s">
        <v>25788</v>
      </c>
      <c r="F3513" s="3"/>
      <c r="G3513" s="3"/>
      <c r="H3513" s="3"/>
      <c r="I3513" s="3"/>
      <c r="J3513" s="3"/>
      <c r="K3513" s="3"/>
      <c r="L3513" s="3"/>
      <c r="M3513" s="3"/>
      <c r="N3513" s="3"/>
      <c r="O3513" s="3"/>
      <c r="P3513" s="3"/>
      <c r="Q3513" s="3"/>
      <c r="R3513" s="3"/>
      <c r="S3513" s="3"/>
      <c r="T3513" s="3"/>
      <c r="U3513" s="3"/>
      <c r="V3513" s="3"/>
      <c r="W3513" s="3"/>
      <c r="X3513" s="3"/>
      <c r="Y3513" s="3"/>
      <c r="Z3513" s="3"/>
      <c r="AA3513" s="3"/>
      <c r="AB3513" s="3"/>
      <c r="AC3513" s="3"/>
      <c r="AD3513" s="3"/>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row>
    <row r="3514" spans="1:77" ht="18">
      <c r="A3514" s="3" t="s">
        <v>3713</v>
      </c>
      <c r="B3514" s="3" t="s">
        <v>21893</v>
      </c>
      <c r="C3514" s="3" t="s">
        <v>22228</v>
      </c>
      <c r="D3514" s="3"/>
      <c r="E3514" s="3" t="s">
        <v>22229</v>
      </c>
      <c r="F3514" s="3"/>
      <c r="G3514" s="3"/>
      <c r="H3514" s="3"/>
      <c r="I3514" s="3"/>
      <c r="J3514" s="3"/>
      <c r="K3514" s="3"/>
      <c r="L3514" s="3"/>
      <c r="M3514" s="3"/>
      <c r="N3514" s="3"/>
      <c r="O3514" s="3"/>
      <c r="P3514" s="3"/>
      <c r="Q3514" s="3"/>
      <c r="R3514" s="3"/>
      <c r="S3514" s="3"/>
      <c r="T3514" s="3"/>
      <c r="U3514" s="3"/>
      <c r="V3514" s="3"/>
      <c r="W3514" s="3"/>
      <c r="X3514" s="3"/>
      <c r="Y3514" s="3"/>
      <c r="Z3514" s="3"/>
      <c r="AA3514" s="3"/>
      <c r="AB3514" s="3"/>
      <c r="AC3514" s="3"/>
      <c r="AD3514" s="3"/>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row>
    <row r="3515" spans="1:77" ht="18">
      <c r="A3515" s="3" t="s">
        <v>6323</v>
      </c>
      <c r="B3515" s="3" t="s">
        <v>23435</v>
      </c>
      <c r="C3515" s="3" t="s">
        <v>22228</v>
      </c>
      <c r="D3515" s="3"/>
      <c r="E3515" s="3" t="s">
        <v>24507</v>
      </c>
      <c r="F3515" s="3"/>
      <c r="G3515" s="3"/>
      <c r="H3515" s="3"/>
      <c r="I3515" s="3"/>
      <c r="J3515" s="3"/>
      <c r="K3515" s="3"/>
      <c r="L3515" s="3"/>
      <c r="M3515" s="3"/>
      <c r="N3515" s="3"/>
      <c r="O3515" s="3"/>
      <c r="P3515" s="3"/>
      <c r="Q3515" s="3"/>
      <c r="R3515" s="3"/>
      <c r="S3515" s="3"/>
      <c r="T3515" s="3"/>
      <c r="U3515" s="3"/>
      <c r="V3515" s="3"/>
      <c r="W3515" s="3"/>
      <c r="X3515" s="3"/>
      <c r="Y3515" s="3"/>
      <c r="Z3515" s="3"/>
      <c r="AA3515" s="3"/>
      <c r="AB3515" s="3"/>
      <c r="AC3515" s="3"/>
      <c r="AD3515" s="3"/>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row>
    <row r="3516" spans="1:77" ht="18">
      <c r="A3516" s="3" t="s">
        <v>54</v>
      </c>
      <c r="B3516" s="3" t="s">
        <v>22763</v>
      </c>
      <c r="C3516" s="3" t="s">
        <v>22764</v>
      </c>
      <c r="D3516" s="3" t="s">
        <v>38</v>
      </c>
      <c r="E3516" s="3" t="s">
        <v>22765</v>
      </c>
      <c r="F3516" s="3" t="s">
        <v>22766</v>
      </c>
      <c r="G3516" s="3"/>
      <c r="H3516" s="3"/>
      <c r="I3516" s="3"/>
      <c r="J3516" s="3"/>
      <c r="K3516" s="3"/>
      <c r="L3516" s="3"/>
      <c r="M3516" s="3"/>
      <c r="N3516" s="3"/>
      <c r="O3516" s="3"/>
      <c r="P3516" s="3"/>
      <c r="Q3516" s="3"/>
      <c r="R3516" s="3"/>
      <c r="S3516" s="3"/>
      <c r="T3516" s="3"/>
      <c r="U3516" s="3"/>
      <c r="V3516" s="3"/>
      <c r="W3516" s="3"/>
      <c r="X3516" s="3"/>
      <c r="Y3516" s="3"/>
      <c r="Z3516" s="3"/>
      <c r="AA3516" s="3"/>
      <c r="AB3516" s="3"/>
      <c r="AC3516" s="3"/>
      <c r="AD3516" s="3"/>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row>
    <row r="3517" spans="1:77" ht="18">
      <c r="A3517" s="3" t="s">
        <v>6321</v>
      </c>
      <c r="B3517" s="3" t="s">
        <v>23435</v>
      </c>
      <c r="C3517" s="3" t="s">
        <v>22764</v>
      </c>
      <c r="D3517" s="3"/>
      <c r="E3517" s="3" t="s">
        <v>24506</v>
      </c>
      <c r="F3517" s="3"/>
      <c r="G3517" s="3"/>
      <c r="H3517" s="3"/>
      <c r="I3517" s="3"/>
      <c r="J3517" s="3"/>
      <c r="K3517" s="3"/>
      <c r="L3517" s="3"/>
      <c r="M3517" s="3"/>
      <c r="N3517" s="3"/>
      <c r="O3517" s="3"/>
      <c r="P3517" s="3"/>
      <c r="Q3517" s="3"/>
      <c r="R3517" s="3"/>
      <c r="S3517" s="3"/>
      <c r="T3517" s="3"/>
      <c r="U3517" s="3"/>
      <c r="V3517" s="3"/>
      <c r="W3517" s="3"/>
      <c r="X3517" s="3"/>
      <c r="Y3517" s="3"/>
      <c r="Z3517" s="3"/>
      <c r="AA3517" s="3"/>
      <c r="AB3517" s="3"/>
      <c r="AC3517" s="3"/>
      <c r="AD3517" s="3"/>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row>
    <row r="3518" spans="1:77" ht="18">
      <c r="A3518" s="3" t="s">
        <v>25953</v>
      </c>
      <c r="B3518" s="3" t="s">
        <v>25954</v>
      </c>
      <c r="C3518" s="3" t="s">
        <v>22764</v>
      </c>
      <c r="D3518" s="3" t="s">
        <v>2580</v>
      </c>
      <c r="E3518" s="3" t="s">
        <v>25955</v>
      </c>
      <c r="F3518" s="3" t="s">
        <v>25956</v>
      </c>
      <c r="G3518" s="3"/>
      <c r="H3518" s="3"/>
      <c r="I3518" s="3"/>
      <c r="J3518" s="3"/>
      <c r="K3518" s="3"/>
      <c r="L3518" s="3"/>
      <c r="M3518" s="3"/>
      <c r="N3518" s="3"/>
      <c r="O3518" s="3"/>
      <c r="P3518" s="3"/>
      <c r="Q3518" s="3"/>
      <c r="R3518" s="3"/>
      <c r="S3518" s="3"/>
      <c r="T3518" s="3"/>
      <c r="U3518" s="3"/>
      <c r="V3518" s="3"/>
      <c r="W3518" s="3"/>
      <c r="X3518" s="3"/>
      <c r="Y3518" s="3"/>
      <c r="Z3518" s="3"/>
      <c r="AA3518" s="3"/>
      <c r="AB3518" s="3"/>
      <c r="AC3518" s="3"/>
      <c r="AD3518" s="3"/>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row>
    <row r="3519" spans="1:77" ht="18">
      <c r="A3519" s="3" t="s">
        <v>2318</v>
      </c>
      <c r="B3519" s="3" t="s">
        <v>33310</v>
      </c>
      <c r="C3519" s="3" t="s">
        <v>22764</v>
      </c>
      <c r="D3519" s="3" t="s">
        <v>26204</v>
      </c>
      <c r="E3519" s="3" t="s">
        <v>33477</v>
      </c>
      <c r="F3519" s="3"/>
      <c r="G3519" s="3"/>
      <c r="H3519" s="3"/>
      <c r="I3519" s="3"/>
      <c r="J3519" s="3"/>
      <c r="K3519" s="3"/>
      <c r="L3519" s="3"/>
      <c r="M3519" s="3"/>
      <c r="N3519" s="3"/>
      <c r="O3519" s="3"/>
      <c r="P3519" s="3"/>
      <c r="Q3519" s="3"/>
      <c r="R3519" s="3"/>
      <c r="S3519" s="3"/>
      <c r="T3519" s="3"/>
      <c r="U3519" s="3"/>
      <c r="V3519" s="3"/>
      <c r="W3519" s="3"/>
      <c r="X3519" s="3"/>
      <c r="Y3519" s="3"/>
      <c r="Z3519" s="3"/>
      <c r="AA3519" s="3"/>
      <c r="AB3519" s="3"/>
      <c r="AC3519" s="3"/>
      <c r="AD3519" s="3"/>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row>
    <row r="3520" spans="1:77" ht="18">
      <c r="A3520" s="3" t="s">
        <v>10637</v>
      </c>
      <c r="B3520" s="3" t="s">
        <v>28633</v>
      </c>
      <c r="C3520" s="3" t="s">
        <v>28785</v>
      </c>
      <c r="D3520" s="3" t="s">
        <v>270</v>
      </c>
      <c r="E3520" s="3" t="s">
        <v>28786</v>
      </c>
      <c r="F3520" s="3" t="s">
        <v>28787</v>
      </c>
      <c r="G3520" s="3"/>
      <c r="H3520" s="3"/>
      <c r="I3520" s="3"/>
      <c r="J3520" s="3"/>
      <c r="K3520" s="3"/>
      <c r="L3520" s="3"/>
      <c r="M3520" s="3"/>
      <c r="N3520" s="3"/>
      <c r="O3520" s="3"/>
      <c r="P3520" s="3"/>
      <c r="Q3520" s="3"/>
      <c r="R3520" s="3"/>
      <c r="S3520" s="3"/>
      <c r="T3520" s="3"/>
      <c r="U3520" s="3"/>
      <c r="V3520" s="3"/>
      <c r="W3520" s="3"/>
      <c r="X3520" s="3"/>
      <c r="Y3520" s="3"/>
      <c r="Z3520" s="3"/>
      <c r="AA3520" s="3"/>
      <c r="AB3520" s="3"/>
      <c r="AC3520" s="3"/>
      <c r="AD3520" s="3"/>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row>
    <row r="3521" spans="1:77" ht="18">
      <c r="A3521" s="3" t="s">
        <v>7552</v>
      </c>
      <c r="B3521" s="3" t="s">
        <v>25216</v>
      </c>
      <c r="C3521" s="3" t="s">
        <v>25482</v>
      </c>
      <c r="D3521" s="3"/>
      <c r="E3521" s="3" t="s">
        <v>25483</v>
      </c>
      <c r="F3521" s="3"/>
      <c r="G3521" s="3"/>
      <c r="H3521" s="3"/>
      <c r="I3521" s="3"/>
      <c r="J3521" s="3"/>
      <c r="K3521" s="3"/>
      <c r="L3521" s="3"/>
      <c r="M3521" s="3"/>
      <c r="N3521" s="3"/>
      <c r="O3521" s="3"/>
      <c r="P3521" s="3"/>
      <c r="Q3521" s="3"/>
      <c r="R3521" s="3"/>
      <c r="S3521" s="3"/>
      <c r="T3521" s="3"/>
      <c r="U3521" s="3"/>
      <c r="V3521" s="3"/>
      <c r="W3521" s="3"/>
      <c r="X3521" s="3"/>
      <c r="Y3521" s="3"/>
      <c r="Z3521" s="3"/>
      <c r="AA3521" s="3"/>
      <c r="AB3521" s="3"/>
      <c r="AC3521" s="3"/>
      <c r="AD3521" s="3"/>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row>
    <row r="3522" spans="1:77" ht="18">
      <c r="A3522" s="3" t="s">
        <v>1823</v>
      </c>
      <c r="B3522" s="3" t="s">
        <v>30270</v>
      </c>
      <c r="C3522" s="3" t="s">
        <v>30885</v>
      </c>
      <c r="D3522" s="3"/>
      <c r="E3522" s="3" t="s">
        <v>30886</v>
      </c>
      <c r="F3522" s="3" t="s">
        <v>30887</v>
      </c>
      <c r="G3522" s="3"/>
      <c r="H3522" s="3"/>
      <c r="I3522" s="3"/>
      <c r="J3522" s="3"/>
      <c r="K3522" s="3"/>
      <c r="L3522" s="3"/>
      <c r="M3522" s="3"/>
      <c r="N3522" s="3"/>
      <c r="O3522" s="3"/>
      <c r="P3522" s="3"/>
      <c r="Q3522" s="3"/>
      <c r="R3522" s="3"/>
      <c r="S3522" s="3"/>
      <c r="T3522" s="3"/>
      <c r="U3522" s="3"/>
      <c r="V3522" s="3"/>
      <c r="W3522" s="3"/>
      <c r="X3522" s="3"/>
      <c r="Y3522" s="3"/>
      <c r="Z3522" s="3"/>
      <c r="AA3522" s="3"/>
      <c r="AB3522" s="3"/>
      <c r="AC3522" s="3"/>
      <c r="AD3522" s="3"/>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row>
    <row r="3523" spans="1:77" ht="18">
      <c r="A3523" s="3" t="s">
        <v>10058</v>
      </c>
      <c r="B3523" s="3" t="s">
        <v>28075</v>
      </c>
      <c r="C3523" s="3" t="s">
        <v>28165</v>
      </c>
      <c r="D3523" s="3"/>
      <c r="E3523" s="3" t="s">
        <v>28166</v>
      </c>
      <c r="F3523" s="3"/>
      <c r="G3523" s="3"/>
      <c r="H3523" s="3"/>
      <c r="I3523" s="3"/>
      <c r="J3523" s="3"/>
      <c r="K3523" s="3"/>
      <c r="L3523" s="3"/>
      <c r="M3523" s="3"/>
      <c r="N3523" s="3"/>
      <c r="O3523" s="3"/>
      <c r="P3523" s="3"/>
      <c r="Q3523" s="3"/>
      <c r="R3523" s="3"/>
      <c r="S3523" s="3"/>
      <c r="T3523" s="3"/>
      <c r="U3523" s="3"/>
      <c r="V3523" s="3"/>
      <c r="W3523" s="3"/>
      <c r="X3523" s="3"/>
      <c r="Y3523" s="3"/>
      <c r="Z3523" s="3"/>
      <c r="AA3523" s="3"/>
      <c r="AB3523" s="3"/>
      <c r="AC3523" s="3"/>
      <c r="AD3523" s="3"/>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row>
    <row r="3524" spans="1:77" ht="18">
      <c r="A3524" s="3" t="s">
        <v>5128</v>
      </c>
      <c r="B3524" s="3" t="s">
        <v>23435</v>
      </c>
      <c r="C3524" s="3" t="s">
        <v>23580</v>
      </c>
      <c r="D3524" s="3"/>
      <c r="E3524" s="3" t="s">
        <v>23254</v>
      </c>
      <c r="F3524" s="3"/>
      <c r="G3524" s="3"/>
      <c r="H3524" s="3"/>
      <c r="I3524" s="3"/>
      <c r="J3524" s="3"/>
      <c r="K3524" s="3"/>
      <c r="L3524" s="3"/>
      <c r="M3524" s="3"/>
      <c r="N3524" s="3"/>
      <c r="O3524" s="3"/>
      <c r="P3524" s="3"/>
      <c r="Q3524" s="3"/>
      <c r="R3524" s="3"/>
      <c r="S3524" s="3"/>
      <c r="T3524" s="3"/>
      <c r="U3524" s="3"/>
      <c r="V3524" s="3"/>
      <c r="W3524" s="3"/>
      <c r="X3524" s="3"/>
      <c r="Y3524" s="3"/>
      <c r="Z3524" s="3"/>
      <c r="AA3524" s="3"/>
      <c r="AB3524" s="3"/>
      <c r="AC3524" s="3"/>
      <c r="AD3524" s="3"/>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row>
    <row r="3525" spans="1:77" ht="18">
      <c r="A3525" s="3" t="s">
        <v>6319</v>
      </c>
      <c r="B3525" s="3" t="s">
        <v>23435</v>
      </c>
      <c r="C3525" s="3" t="s">
        <v>24504</v>
      </c>
      <c r="D3525" s="3"/>
      <c r="E3525" s="3" t="s">
        <v>24505</v>
      </c>
      <c r="F3525" s="3"/>
      <c r="G3525" s="3"/>
      <c r="H3525" s="3"/>
      <c r="I3525" s="3"/>
      <c r="J3525" s="3"/>
      <c r="K3525" s="3"/>
      <c r="L3525" s="3"/>
      <c r="M3525" s="3"/>
      <c r="N3525" s="3"/>
      <c r="O3525" s="3"/>
      <c r="P3525" s="3"/>
      <c r="Q3525" s="3"/>
      <c r="R3525" s="3"/>
      <c r="S3525" s="3"/>
      <c r="T3525" s="3"/>
      <c r="U3525" s="3"/>
      <c r="V3525" s="3"/>
      <c r="W3525" s="3"/>
      <c r="X3525" s="3"/>
      <c r="Y3525" s="3"/>
      <c r="Z3525" s="3"/>
      <c r="AA3525" s="3"/>
      <c r="AB3525" s="3"/>
      <c r="AC3525" s="3"/>
      <c r="AD3525" s="3"/>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row>
    <row r="3526" spans="1:77" ht="18">
      <c r="A3526" s="3" t="s">
        <v>15692</v>
      </c>
      <c r="B3526" s="3" t="s">
        <v>31873</v>
      </c>
      <c r="C3526" s="3" t="s">
        <v>31914</v>
      </c>
      <c r="D3526" s="3" t="s">
        <v>31915</v>
      </c>
      <c r="E3526" s="3" t="s">
        <v>31916</v>
      </c>
      <c r="F3526" s="3"/>
      <c r="G3526" s="3"/>
      <c r="H3526" s="3"/>
      <c r="I3526" s="3"/>
      <c r="J3526" s="3"/>
      <c r="K3526" s="3"/>
      <c r="L3526" s="3"/>
      <c r="M3526" s="3"/>
      <c r="N3526" s="3"/>
      <c r="O3526" s="3"/>
      <c r="P3526" s="3"/>
      <c r="Q3526" s="3"/>
      <c r="R3526" s="3"/>
      <c r="S3526" s="3"/>
      <c r="T3526" s="3"/>
      <c r="U3526" s="3"/>
      <c r="V3526" s="3"/>
      <c r="W3526" s="3"/>
      <c r="X3526" s="3"/>
      <c r="Y3526" s="3"/>
      <c r="Z3526" s="3"/>
      <c r="AA3526" s="3"/>
      <c r="AB3526" s="3"/>
      <c r="AC3526" s="3"/>
      <c r="AD3526" s="3"/>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row>
    <row r="3527" spans="1:77" ht="18">
      <c r="A3527" s="3" t="s">
        <v>14667</v>
      </c>
      <c r="B3527" s="3" t="s">
        <v>30903</v>
      </c>
      <c r="C3527" s="3" t="s">
        <v>31330</v>
      </c>
      <c r="D3527" s="3" t="s">
        <v>31093</v>
      </c>
      <c r="E3527" s="3" t="s">
        <v>31266</v>
      </c>
      <c r="F3527" s="3" t="s">
        <v>31331</v>
      </c>
      <c r="G3527" s="3"/>
      <c r="H3527" s="3"/>
      <c r="I3527" s="3"/>
      <c r="J3527" s="3"/>
      <c r="K3527" s="3"/>
      <c r="L3527" s="3"/>
      <c r="M3527" s="3"/>
      <c r="N3527" s="3"/>
      <c r="O3527" s="3"/>
      <c r="P3527" s="3"/>
      <c r="Q3527" s="3"/>
      <c r="R3527" s="3"/>
      <c r="S3527" s="3"/>
      <c r="T3527" s="3"/>
      <c r="U3527" s="3"/>
      <c r="V3527" s="3"/>
      <c r="W3527" s="3"/>
      <c r="X3527" s="3"/>
      <c r="Y3527" s="3"/>
      <c r="Z3527" s="3"/>
      <c r="AA3527" s="3"/>
      <c r="AB3527" s="3"/>
      <c r="AC3527" s="3"/>
      <c r="AD3527" s="3"/>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row>
    <row r="3528" spans="1:77" ht="18">
      <c r="A3528" s="3" t="s">
        <v>17560</v>
      </c>
      <c r="B3528" s="3" t="s">
        <v>33988</v>
      </c>
      <c r="C3528" s="3" t="s">
        <v>34181</v>
      </c>
      <c r="D3528" s="3" t="s">
        <v>34182</v>
      </c>
      <c r="E3528" s="3" t="s">
        <v>34133</v>
      </c>
      <c r="F3528" s="3"/>
      <c r="G3528" s="3"/>
      <c r="H3528" s="3"/>
      <c r="I3528" s="3"/>
      <c r="J3528" s="3"/>
      <c r="K3528" s="3"/>
      <c r="L3528" s="3"/>
      <c r="M3528" s="3"/>
      <c r="N3528" s="3"/>
      <c r="O3528" s="3"/>
      <c r="P3528" s="3"/>
      <c r="Q3528" s="3"/>
      <c r="R3528" s="3"/>
      <c r="S3528" s="3"/>
      <c r="T3528" s="3"/>
      <c r="U3528" s="3"/>
      <c r="V3528" s="3"/>
      <c r="W3528" s="3"/>
      <c r="X3528" s="3"/>
      <c r="Y3528" s="3"/>
      <c r="Z3528" s="3"/>
      <c r="AA3528" s="3"/>
      <c r="AB3528" s="3"/>
      <c r="AC3528" s="3"/>
      <c r="AD3528" s="3"/>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row>
    <row r="3529" spans="1:77" ht="18">
      <c r="A3529" s="3" t="s">
        <v>1313</v>
      </c>
      <c r="B3529" s="3" t="s">
        <v>27429</v>
      </c>
      <c r="C3529" s="3" t="s">
        <v>28523</v>
      </c>
      <c r="D3529" s="3"/>
      <c r="E3529" s="3" t="s">
        <v>28524</v>
      </c>
      <c r="F3529" s="3" t="s">
        <v>28525</v>
      </c>
      <c r="G3529" s="3"/>
      <c r="H3529" s="3"/>
      <c r="I3529" s="3"/>
      <c r="J3529" s="3"/>
      <c r="K3529" s="3"/>
      <c r="L3529" s="3"/>
      <c r="M3529" s="3"/>
      <c r="N3529" s="3"/>
      <c r="O3529" s="3"/>
      <c r="P3529" s="3"/>
      <c r="Q3529" s="3"/>
      <c r="R3529" s="3"/>
      <c r="S3529" s="3"/>
      <c r="T3529" s="3"/>
      <c r="U3529" s="3"/>
      <c r="V3529" s="3"/>
      <c r="W3529" s="3"/>
      <c r="X3529" s="3"/>
      <c r="Y3529" s="3"/>
      <c r="Z3529" s="3"/>
      <c r="AA3529" s="3"/>
      <c r="AB3529" s="3"/>
      <c r="AC3529" s="3"/>
      <c r="AD3529" s="3"/>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row>
    <row r="3530" spans="1:77" ht="18">
      <c r="A3530" s="3" t="s">
        <v>14601</v>
      </c>
      <c r="B3530" s="3" t="s">
        <v>30903</v>
      </c>
      <c r="C3530" s="3" t="s">
        <v>31290</v>
      </c>
      <c r="D3530" s="3" t="s">
        <v>31291</v>
      </c>
      <c r="E3530" s="3" t="s">
        <v>31292</v>
      </c>
      <c r="F3530" s="3" t="s">
        <v>31293</v>
      </c>
      <c r="G3530" s="3"/>
      <c r="H3530" s="3"/>
      <c r="I3530" s="3"/>
      <c r="J3530" s="3"/>
      <c r="K3530" s="3"/>
      <c r="L3530" s="3"/>
      <c r="M3530" s="3"/>
      <c r="N3530" s="3"/>
      <c r="O3530" s="3"/>
      <c r="P3530" s="3"/>
      <c r="Q3530" s="3"/>
      <c r="R3530" s="3"/>
      <c r="S3530" s="3"/>
      <c r="T3530" s="3"/>
      <c r="U3530" s="3"/>
      <c r="V3530" s="3"/>
      <c r="W3530" s="3"/>
      <c r="X3530" s="3"/>
      <c r="Y3530" s="3"/>
      <c r="Z3530" s="3"/>
      <c r="AA3530" s="3"/>
      <c r="AB3530" s="3"/>
      <c r="AC3530" s="3"/>
      <c r="AD3530" s="3"/>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row>
    <row r="3531" spans="1:77" ht="18">
      <c r="A3531" s="3" t="s">
        <v>12586</v>
      </c>
      <c r="B3531" s="3" t="s">
        <v>29986</v>
      </c>
      <c r="C3531" s="3" t="s">
        <v>30048</v>
      </c>
      <c r="D3531" s="3" t="s">
        <v>30049</v>
      </c>
      <c r="E3531" s="3" t="s">
        <v>30050</v>
      </c>
      <c r="F3531" s="3" t="s">
        <v>30051</v>
      </c>
      <c r="G3531" s="3"/>
      <c r="H3531" s="3"/>
      <c r="I3531" s="3"/>
      <c r="J3531" s="3"/>
      <c r="K3531" s="3"/>
      <c r="L3531" s="3"/>
      <c r="M3531" s="3"/>
      <c r="N3531" s="3"/>
      <c r="O3531" s="3"/>
      <c r="P3531" s="3"/>
      <c r="Q3531" s="3"/>
      <c r="R3531" s="3"/>
      <c r="S3531" s="3"/>
      <c r="T3531" s="3"/>
      <c r="U3531" s="3"/>
      <c r="V3531" s="3"/>
      <c r="W3531" s="3"/>
      <c r="X3531" s="3"/>
      <c r="Y3531" s="3"/>
      <c r="Z3531" s="3"/>
      <c r="AA3531" s="3"/>
      <c r="AB3531" s="3"/>
      <c r="AC3531" s="3"/>
      <c r="AD3531" s="3"/>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row>
    <row r="3532" spans="1:77" ht="18">
      <c r="A3532" s="3" t="s">
        <v>18341</v>
      </c>
      <c r="B3532" s="3" t="s">
        <v>35343</v>
      </c>
      <c r="C3532" s="3" t="s">
        <v>30048</v>
      </c>
      <c r="D3532" s="3"/>
      <c r="E3532" s="3" t="s">
        <v>35735</v>
      </c>
      <c r="F3532" s="3"/>
      <c r="G3532" s="3"/>
      <c r="H3532" s="3"/>
      <c r="I3532" s="3"/>
      <c r="J3532" s="3"/>
      <c r="K3532" s="3"/>
      <c r="L3532" s="3"/>
      <c r="M3532" s="3"/>
      <c r="N3532" s="3"/>
      <c r="O3532" s="3"/>
      <c r="P3532" s="3"/>
      <c r="Q3532" s="3"/>
      <c r="R3532" s="3"/>
      <c r="S3532" s="3"/>
      <c r="T3532" s="3"/>
      <c r="U3532" s="3"/>
      <c r="V3532" s="3"/>
      <c r="W3532" s="3"/>
      <c r="X3532" s="3"/>
      <c r="Y3532" s="3"/>
      <c r="Z3532" s="3"/>
      <c r="AA3532" s="3"/>
      <c r="AB3532" s="3"/>
      <c r="AC3532" s="3"/>
      <c r="AD3532" s="3"/>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row>
    <row r="3533" spans="1:77" ht="18">
      <c r="A3533" s="3" t="s">
        <v>14536</v>
      </c>
      <c r="B3533" s="3" t="s">
        <v>30903</v>
      </c>
      <c r="C3533" s="3" t="s">
        <v>31248</v>
      </c>
      <c r="D3533" s="3"/>
      <c r="E3533" s="3" t="s">
        <v>31249</v>
      </c>
      <c r="F3533" s="3"/>
      <c r="G3533" s="3"/>
      <c r="H3533" s="3"/>
      <c r="I3533" s="3"/>
      <c r="J3533" s="3"/>
      <c r="K3533" s="3"/>
      <c r="L3533" s="3"/>
      <c r="M3533" s="3"/>
      <c r="N3533" s="3"/>
      <c r="O3533" s="3"/>
      <c r="P3533" s="3"/>
      <c r="Q3533" s="3"/>
      <c r="R3533" s="3"/>
      <c r="S3533" s="3"/>
      <c r="T3533" s="3"/>
      <c r="U3533" s="3"/>
      <c r="V3533" s="3"/>
      <c r="W3533" s="3"/>
      <c r="X3533" s="3"/>
      <c r="Y3533" s="3"/>
      <c r="Z3533" s="3"/>
      <c r="AA3533" s="3"/>
      <c r="AB3533" s="3"/>
      <c r="AC3533" s="3"/>
      <c r="AD3533" s="3"/>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row>
    <row r="3534" spans="1:77" ht="18">
      <c r="A3534" s="3" t="s">
        <v>16957</v>
      </c>
      <c r="B3534" s="3" t="s">
        <v>32658</v>
      </c>
      <c r="C3534" s="3" t="s">
        <v>31248</v>
      </c>
      <c r="D3534" s="3" t="s">
        <v>32798</v>
      </c>
      <c r="E3534" s="3" t="s">
        <v>32799</v>
      </c>
      <c r="F3534" s="3" t="s">
        <v>32800</v>
      </c>
      <c r="G3534" s="3"/>
      <c r="H3534" s="3"/>
      <c r="I3534" s="3"/>
      <c r="J3534" s="3"/>
      <c r="K3534" s="3"/>
      <c r="L3534" s="3"/>
      <c r="M3534" s="3"/>
      <c r="N3534" s="3"/>
      <c r="O3534" s="3"/>
      <c r="P3534" s="3"/>
      <c r="Q3534" s="3"/>
      <c r="R3534" s="3"/>
      <c r="S3534" s="3"/>
      <c r="T3534" s="3"/>
      <c r="U3534" s="3"/>
      <c r="V3534" s="3"/>
      <c r="W3534" s="3"/>
      <c r="X3534" s="3"/>
      <c r="Y3534" s="3"/>
      <c r="Z3534" s="3"/>
      <c r="AA3534" s="3"/>
      <c r="AB3534" s="3"/>
      <c r="AC3534" s="3"/>
      <c r="AD3534" s="3"/>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row>
    <row r="3535" spans="1:77" ht="18">
      <c r="A3535" s="3" t="s">
        <v>39099</v>
      </c>
      <c r="B3535" s="3" t="s">
        <v>38999</v>
      </c>
      <c r="C3535" s="3" t="s">
        <v>31248</v>
      </c>
      <c r="D3535" s="3"/>
      <c r="E3535" s="3" t="s">
        <v>39100</v>
      </c>
      <c r="F3535" s="3"/>
      <c r="G3535" s="3"/>
      <c r="H3535" s="3"/>
      <c r="I3535" s="3"/>
      <c r="J3535" s="3"/>
      <c r="K3535" s="3"/>
      <c r="L3535" s="3"/>
      <c r="M3535" s="3"/>
      <c r="N3535" s="3"/>
      <c r="O3535" s="3"/>
      <c r="P3535" s="3"/>
      <c r="Q3535" s="3"/>
      <c r="R3535" s="3"/>
      <c r="S3535" s="3"/>
      <c r="T3535" s="3"/>
      <c r="U3535" s="3"/>
      <c r="V3535" s="3"/>
      <c r="W3535" s="3"/>
      <c r="X3535" s="3"/>
      <c r="Y3535" s="3"/>
      <c r="Z3535" s="3"/>
      <c r="AA3535" s="3"/>
      <c r="AB3535" s="3"/>
      <c r="AC3535" s="3"/>
      <c r="AD3535" s="3"/>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row>
    <row r="3536" spans="1:77" ht="18">
      <c r="A3536" s="3" t="s">
        <v>33947</v>
      </c>
      <c r="B3536" s="3" t="s">
        <v>33948</v>
      </c>
      <c r="C3536" s="3" t="s">
        <v>33949</v>
      </c>
      <c r="D3536" s="3" t="s">
        <v>270</v>
      </c>
      <c r="E3536" s="3" t="s">
        <v>33950</v>
      </c>
      <c r="F3536" s="3"/>
      <c r="G3536" s="3"/>
      <c r="H3536" s="3"/>
      <c r="I3536" s="3"/>
      <c r="J3536" s="3"/>
      <c r="K3536" s="3"/>
      <c r="L3536" s="3"/>
      <c r="M3536" s="3"/>
      <c r="N3536" s="3"/>
      <c r="O3536" s="3"/>
      <c r="P3536" s="3"/>
      <c r="Q3536" s="3"/>
      <c r="R3536" s="3"/>
      <c r="S3536" s="3"/>
      <c r="T3536" s="3"/>
      <c r="U3536" s="3"/>
      <c r="V3536" s="3"/>
      <c r="W3536" s="3"/>
      <c r="X3536" s="3"/>
      <c r="Y3536" s="3"/>
      <c r="Z3536" s="3"/>
      <c r="AA3536" s="3"/>
      <c r="AB3536" s="3"/>
      <c r="AC3536" s="3"/>
      <c r="AD3536" s="3"/>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row>
    <row r="3537" spans="1:77" ht="18">
      <c r="A3537" s="3" t="s">
        <v>17919</v>
      </c>
      <c r="B3537" s="3" t="s">
        <v>35252</v>
      </c>
      <c r="C3537" s="3" t="s">
        <v>35279</v>
      </c>
      <c r="D3537" s="3" t="s">
        <v>35280</v>
      </c>
      <c r="E3537" s="3" t="s">
        <v>35281</v>
      </c>
      <c r="F3537" s="3" t="s">
        <v>35282</v>
      </c>
      <c r="G3537" s="3"/>
      <c r="H3537" s="3"/>
      <c r="I3537" s="3"/>
      <c r="J3537" s="3"/>
      <c r="K3537" s="3"/>
      <c r="L3537" s="3"/>
      <c r="M3537" s="3"/>
      <c r="N3537" s="3"/>
      <c r="O3537" s="3"/>
      <c r="P3537" s="3"/>
      <c r="Q3537" s="3"/>
      <c r="R3537" s="3"/>
      <c r="S3537" s="3"/>
      <c r="T3537" s="3"/>
      <c r="U3537" s="3"/>
      <c r="V3537" s="3"/>
      <c r="W3537" s="3"/>
      <c r="X3537" s="3"/>
      <c r="Y3537" s="3"/>
      <c r="Z3537" s="3"/>
      <c r="AA3537" s="3"/>
      <c r="AB3537" s="3"/>
      <c r="AC3537" s="3"/>
      <c r="AD3537" s="3"/>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row>
    <row r="3538" spans="1:77" ht="18">
      <c r="A3538" s="3" t="s">
        <v>11768</v>
      </c>
      <c r="B3538" s="3" t="s">
        <v>29357</v>
      </c>
      <c r="C3538" s="3" t="s">
        <v>29455</v>
      </c>
      <c r="D3538" s="3" t="s">
        <v>29456</v>
      </c>
      <c r="E3538" s="3" t="s">
        <v>29457</v>
      </c>
      <c r="F3538" s="3" t="s">
        <v>29458</v>
      </c>
      <c r="G3538" s="3"/>
      <c r="H3538" s="3"/>
      <c r="I3538" s="3"/>
      <c r="J3538" s="3"/>
      <c r="K3538" s="3"/>
      <c r="L3538" s="3"/>
      <c r="M3538" s="3"/>
      <c r="N3538" s="3"/>
      <c r="O3538" s="3"/>
      <c r="P3538" s="3"/>
      <c r="Q3538" s="3"/>
      <c r="R3538" s="3"/>
      <c r="S3538" s="3"/>
      <c r="T3538" s="3"/>
      <c r="U3538" s="3"/>
      <c r="V3538" s="3"/>
      <c r="W3538" s="3"/>
      <c r="X3538" s="3"/>
      <c r="Y3538" s="3"/>
      <c r="Z3538" s="3"/>
      <c r="AA3538" s="3"/>
      <c r="AB3538" s="3"/>
      <c r="AC3538" s="3"/>
      <c r="AD3538" s="3"/>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row>
    <row r="3539" spans="1:77" ht="18">
      <c r="A3539" s="3" t="s">
        <v>2266</v>
      </c>
      <c r="B3539" s="3" t="s">
        <v>30270</v>
      </c>
      <c r="C3539" s="3" t="s">
        <v>29455</v>
      </c>
      <c r="D3539" s="3"/>
      <c r="E3539" s="3" t="s">
        <v>33137</v>
      </c>
      <c r="F3539" s="3"/>
      <c r="G3539" s="3"/>
      <c r="H3539" s="3"/>
      <c r="I3539" s="3"/>
      <c r="J3539" s="3"/>
      <c r="K3539" s="3"/>
      <c r="L3539" s="3"/>
      <c r="M3539" s="3"/>
      <c r="N3539" s="3"/>
      <c r="O3539" s="3"/>
      <c r="P3539" s="3"/>
      <c r="Q3539" s="3"/>
      <c r="R3539" s="3"/>
      <c r="S3539" s="3"/>
      <c r="T3539" s="3"/>
      <c r="U3539" s="3"/>
      <c r="V3539" s="3"/>
      <c r="W3539" s="3"/>
      <c r="X3539" s="3"/>
      <c r="Y3539" s="3"/>
      <c r="Z3539" s="3"/>
      <c r="AA3539" s="3"/>
      <c r="AB3539" s="3"/>
      <c r="AC3539" s="3"/>
      <c r="AD3539" s="3"/>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row>
    <row r="3540" spans="1:77" ht="18">
      <c r="A3540" s="3" t="s">
        <v>2227</v>
      </c>
      <c r="B3540" s="3" t="s">
        <v>30270</v>
      </c>
      <c r="C3540" s="3" t="s">
        <v>32926</v>
      </c>
      <c r="D3540" s="3"/>
      <c r="E3540" s="3" t="s">
        <v>32927</v>
      </c>
      <c r="F3540" s="3"/>
      <c r="G3540" s="3"/>
      <c r="H3540" s="3"/>
      <c r="I3540" s="3"/>
      <c r="J3540" s="3"/>
      <c r="K3540" s="3"/>
      <c r="L3540" s="3"/>
      <c r="M3540" s="3"/>
      <c r="N3540" s="3"/>
      <c r="O3540" s="3"/>
      <c r="P3540" s="3"/>
      <c r="Q3540" s="3"/>
      <c r="R3540" s="3"/>
      <c r="S3540" s="3"/>
      <c r="T3540" s="3"/>
      <c r="U3540" s="3"/>
      <c r="V3540" s="3"/>
      <c r="W3540" s="3"/>
      <c r="X3540" s="3"/>
      <c r="Y3540" s="3"/>
      <c r="Z3540" s="3"/>
      <c r="AA3540" s="3"/>
      <c r="AB3540" s="3"/>
      <c r="AC3540" s="3"/>
      <c r="AD3540" s="3"/>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row>
    <row r="3541" spans="1:77" ht="18">
      <c r="A3541" s="3" t="s">
        <v>560</v>
      </c>
      <c r="B3541" s="3" t="s">
        <v>22767</v>
      </c>
      <c r="C3541" s="3" t="s">
        <v>23360</v>
      </c>
      <c r="D3541" s="3"/>
      <c r="E3541" s="3" t="s">
        <v>23361</v>
      </c>
      <c r="F3541" s="3"/>
      <c r="G3541" s="3"/>
      <c r="H3541" s="3"/>
      <c r="I3541" s="3"/>
      <c r="J3541" s="3"/>
      <c r="K3541" s="3"/>
      <c r="L3541" s="3"/>
      <c r="M3541" s="3"/>
      <c r="N3541" s="3"/>
      <c r="O3541" s="3"/>
      <c r="P3541" s="3"/>
      <c r="Q3541" s="3"/>
      <c r="R3541" s="3"/>
      <c r="S3541" s="3"/>
      <c r="T3541" s="3"/>
      <c r="U3541" s="3"/>
      <c r="V3541" s="3"/>
      <c r="W3541" s="3"/>
      <c r="X3541" s="3"/>
      <c r="Y3541" s="3"/>
      <c r="Z3541" s="3"/>
      <c r="AA3541" s="3"/>
      <c r="AB3541" s="3"/>
      <c r="AC3541" s="3"/>
      <c r="AD3541" s="3"/>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row>
    <row r="3542" spans="1:77" ht="18">
      <c r="A3542" s="3" t="s">
        <v>1527</v>
      </c>
      <c r="B3542" s="3" t="s">
        <v>27429</v>
      </c>
      <c r="C3542" s="3" t="s">
        <v>23360</v>
      </c>
      <c r="D3542" s="3"/>
      <c r="E3542" s="3" t="s">
        <v>29551</v>
      </c>
      <c r="F3542" s="3" t="s">
        <v>29552</v>
      </c>
      <c r="G3542" s="3"/>
      <c r="H3542" s="3"/>
      <c r="I3542" s="3"/>
      <c r="J3542" s="3"/>
      <c r="K3542" s="3"/>
      <c r="L3542" s="3"/>
      <c r="M3542" s="3"/>
      <c r="N3542" s="3"/>
      <c r="O3542" s="3"/>
      <c r="P3542" s="3"/>
      <c r="Q3542" s="3"/>
      <c r="R3542" s="3"/>
      <c r="S3542" s="3"/>
      <c r="T3542" s="3"/>
      <c r="U3542" s="3"/>
      <c r="V3542" s="3"/>
      <c r="W3542" s="3"/>
      <c r="X3542" s="3"/>
      <c r="Y3542" s="3"/>
      <c r="Z3542" s="3"/>
      <c r="AA3542" s="3"/>
      <c r="AB3542" s="3"/>
      <c r="AC3542" s="3"/>
      <c r="AD3542" s="3"/>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row>
    <row r="3543" spans="1:77" ht="18">
      <c r="A3543" s="3" t="s">
        <v>6315</v>
      </c>
      <c r="B3543" s="3" t="s">
        <v>23435</v>
      </c>
      <c r="C3543" s="3" t="s">
        <v>24499</v>
      </c>
      <c r="D3543" s="3"/>
      <c r="E3543" s="3" t="s">
        <v>24500</v>
      </c>
      <c r="F3543" s="3"/>
      <c r="G3543" s="3"/>
      <c r="H3543" s="3"/>
      <c r="I3543" s="3"/>
      <c r="J3543" s="3"/>
      <c r="K3543" s="3"/>
      <c r="L3543" s="3"/>
      <c r="M3543" s="3"/>
      <c r="N3543" s="3"/>
      <c r="O3543" s="3"/>
      <c r="P3543" s="3"/>
      <c r="Q3543" s="3"/>
      <c r="R3543" s="3"/>
      <c r="S3543" s="3"/>
      <c r="T3543" s="3"/>
      <c r="U3543" s="3"/>
      <c r="V3543" s="3"/>
      <c r="W3543" s="3"/>
      <c r="X3543" s="3"/>
      <c r="Y3543" s="3"/>
      <c r="Z3543" s="3"/>
      <c r="AA3543" s="3"/>
      <c r="AB3543" s="3"/>
      <c r="AC3543" s="3"/>
      <c r="AD3543" s="3"/>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row>
    <row r="3544" spans="1:77" ht="18">
      <c r="A3544" s="3" t="s">
        <v>28079</v>
      </c>
      <c r="B3544" s="3" t="s">
        <v>28075</v>
      </c>
      <c r="C3544" s="3" t="s">
        <v>24499</v>
      </c>
      <c r="D3544" s="3"/>
      <c r="E3544" s="3" t="s">
        <v>28080</v>
      </c>
      <c r="F3544" s="3"/>
      <c r="G3544" s="3"/>
      <c r="H3544" s="3"/>
      <c r="I3544" s="3"/>
      <c r="J3544" s="3"/>
      <c r="K3544" s="3"/>
      <c r="L3544" s="3"/>
      <c r="M3544" s="3"/>
      <c r="N3544" s="3"/>
      <c r="O3544" s="3"/>
      <c r="P3544" s="3"/>
      <c r="Q3544" s="3"/>
      <c r="R3544" s="3"/>
      <c r="S3544" s="3"/>
      <c r="T3544" s="3"/>
      <c r="U3544" s="3"/>
      <c r="V3544" s="3"/>
      <c r="W3544" s="3"/>
      <c r="X3544" s="3"/>
      <c r="Y3544" s="3"/>
      <c r="Z3544" s="3"/>
      <c r="AA3544" s="3"/>
      <c r="AB3544" s="3"/>
      <c r="AC3544" s="3"/>
      <c r="AD3544" s="3"/>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row>
    <row r="3545" spans="1:77" ht="18">
      <c r="A3545" s="3" t="s">
        <v>14385</v>
      </c>
      <c r="B3545" s="3" t="s">
        <v>30903</v>
      </c>
      <c r="C3545" s="3" t="s">
        <v>24499</v>
      </c>
      <c r="D3545" s="3" t="s">
        <v>31159</v>
      </c>
      <c r="E3545" s="3" t="s">
        <v>31160</v>
      </c>
      <c r="F3545" s="3" t="s">
        <v>31161</v>
      </c>
      <c r="G3545" s="3"/>
      <c r="H3545" s="3"/>
      <c r="I3545" s="3"/>
      <c r="J3545" s="3"/>
      <c r="K3545" s="3"/>
      <c r="L3545" s="3"/>
      <c r="M3545" s="3"/>
      <c r="N3545" s="3"/>
      <c r="O3545" s="3"/>
      <c r="P3545" s="3"/>
      <c r="Q3545" s="3"/>
      <c r="R3545" s="3"/>
      <c r="S3545" s="3"/>
      <c r="T3545" s="3"/>
      <c r="U3545" s="3"/>
      <c r="V3545" s="3"/>
      <c r="W3545" s="3"/>
      <c r="X3545" s="3"/>
      <c r="Y3545" s="3"/>
      <c r="Z3545" s="3"/>
      <c r="AA3545" s="3"/>
      <c r="AB3545" s="3"/>
      <c r="AC3545" s="3"/>
      <c r="AD3545" s="3"/>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row>
    <row r="3546" spans="1:77" ht="18">
      <c r="A3546" s="3" t="s">
        <v>3676</v>
      </c>
      <c r="B3546" s="3" t="s">
        <v>21893</v>
      </c>
      <c r="C3546" s="3" t="s">
        <v>22187</v>
      </c>
      <c r="D3546" s="3"/>
      <c r="E3546" s="3" t="s">
        <v>22188</v>
      </c>
      <c r="F3546" s="3" t="s">
        <v>22189</v>
      </c>
      <c r="G3546" s="3"/>
      <c r="H3546" s="3"/>
      <c r="I3546" s="3"/>
      <c r="J3546" s="3"/>
      <c r="K3546" s="3"/>
      <c r="L3546" s="3"/>
      <c r="M3546" s="3"/>
      <c r="N3546" s="3"/>
      <c r="O3546" s="3"/>
      <c r="P3546" s="3"/>
      <c r="Q3546" s="3"/>
      <c r="R3546" s="3"/>
      <c r="S3546" s="3"/>
      <c r="T3546" s="3"/>
      <c r="U3546" s="3"/>
      <c r="V3546" s="3"/>
      <c r="W3546" s="3"/>
      <c r="X3546" s="3"/>
      <c r="Y3546" s="3"/>
      <c r="Z3546" s="3"/>
      <c r="AA3546" s="3"/>
      <c r="AB3546" s="3"/>
      <c r="AC3546" s="3"/>
      <c r="AD3546" s="3"/>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row>
    <row r="3547" spans="1:77" ht="18">
      <c r="A3547" s="3" t="s">
        <v>6313</v>
      </c>
      <c r="B3547" s="3" t="s">
        <v>23435</v>
      </c>
      <c r="C3547" s="3" t="s">
        <v>22187</v>
      </c>
      <c r="D3547" s="3"/>
      <c r="E3547" s="3" t="s">
        <v>24498</v>
      </c>
      <c r="F3547" s="3"/>
      <c r="G3547" s="3"/>
      <c r="H3547" s="3"/>
      <c r="I3547" s="3"/>
      <c r="J3547" s="3"/>
      <c r="K3547" s="3"/>
      <c r="L3547" s="3"/>
      <c r="M3547" s="3"/>
      <c r="N3547" s="3"/>
      <c r="O3547" s="3"/>
      <c r="P3547" s="3"/>
      <c r="Q3547" s="3"/>
      <c r="R3547" s="3"/>
      <c r="S3547" s="3"/>
      <c r="T3547" s="3"/>
      <c r="U3547" s="3"/>
      <c r="V3547" s="3"/>
      <c r="W3547" s="3"/>
      <c r="X3547" s="3"/>
      <c r="Y3547" s="3"/>
      <c r="Z3547" s="3"/>
      <c r="AA3547" s="3"/>
      <c r="AB3547" s="3"/>
      <c r="AC3547" s="3"/>
      <c r="AD3547" s="3"/>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row>
    <row r="3548" spans="1:77" ht="18">
      <c r="A3548" s="3" t="s">
        <v>1215</v>
      </c>
      <c r="B3548" s="3" t="s">
        <v>27429</v>
      </c>
      <c r="C3548" s="3" t="s">
        <v>22187</v>
      </c>
      <c r="D3548" s="3" t="s">
        <v>27688</v>
      </c>
      <c r="E3548" s="3" t="s">
        <v>27689</v>
      </c>
      <c r="F3548" s="3" t="s">
        <v>27690</v>
      </c>
      <c r="G3548" s="3"/>
      <c r="H3548" s="3"/>
      <c r="I3548" s="3"/>
      <c r="J3548" s="3"/>
      <c r="K3548" s="3"/>
      <c r="L3548" s="3"/>
      <c r="M3548" s="3"/>
      <c r="N3548" s="3"/>
      <c r="O3548" s="3"/>
      <c r="P3548" s="3"/>
      <c r="Q3548" s="3"/>
      <c r="R3548" s="3"/>
      <c r="S3548" s="3"/>
      <c r="T3548" s="3"/>
      <c r="U3548" s="3"/>
      <c r="V3548" s="3"/>
      <c r="W3548" s="3"/>
      <c r="X3548" s="3"/>
      <c r="Y3548" s="3"/>
      <c r="Z3548" s="3"/>
      <c r="AA3548" s="3"/>
      <c r="AB3548" s="3"/>
      <c r="AC3548" s="3"/>
      <c r="AD3548" s="3"/>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row>
    <row r="3549" spans="1:77" ht="18">
      <c r="A3549" s="3" t="s">
        <v>10037</v>
      </c>
      <c r="B3549" s="3" t="s">
        <v>28075</v>
      </c>
      <c r="C3549" s="3" t="s">
        <v>22187</v>
      </c>
      <c r="D3549" s="3" t="s">
        <v>22</v>
      </c>
      <c r="E3549" s="3" t="s">
        <v>28142</v>
      </c>
      <c r="F3549" s="3" t="s">
        <v>28143</v>
      </c>
      <c r="G3549" s="3"/>
      <c r="H3549" s="3"/>
      <c r="I3549" s="3"/>
      <c r="J3549" s="3"/>
      <c r="K3549" s="3"/>
      <c r="L3549" s="3"/>
      <c r="M3549" s="3"/>
      <c r="N3549" s="3"/>
      <c r="O3549" s="3"/>
      <c r="P3549" s="3"/>
      <c r="Q3549" s="3"/>
      <c r="R3549" s="3"/>
      <c r="S3549" s="3"/>
      <c r="T3549" s="3"/>
      <c r="U3549" s="3"/>
      <c r="V3549" s="3"/>
      <c r="W3549" s="3"/>
      <c r="X3549" s="3"/>
      <c r="Y3549" s="3"/>
      <c r="Z3549" s="3"/>
      <c r="AA3549" s="3"/>
      <c r="AB3549" s="3"/>
      <c r="AC3549" s="3"/>
      <c r="AD3549" s="3"/>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row>
    <row r="3550" spans="1:77" ht="18">
      <c r="A3550" s="3" t="s">
        <v>6317</v>
      </c>
      <c r="B3550" s="3" t="s">
        <v>23435</v>
      </c>
      <c r="C3550" s="3" t="s">
        <v>24501</v>
      </c>
      <c r="D3550" s="3"/>
      <c r="E3550" s="3" t="s">
        <v>24502</v>
      </c>
      <c r="F3550" s="3"/>
      <c r="G3550" s="3"/>
      <c r="H3550" s="3"/>
      <c r="I3550" s="3"/>
      <c r="J3550" s="3"/>
      <c r="K3550" s="3"/>
      <c r="L3550" s="3"/>
      <c r="M3550" s="3"/>
      <c r="N3550" s="3"/>
      <c r="O3550" s="3"/>
      <c r="P3550" s="3"/>
      <c r="Q3550" s="3"/>
      <c r="R3550" s="3"/>
      <c r="S3550" s="3"/>
      <c r="T3550" s="3"/>
      <c r="U3550" s="3"/>
      <c r="V3550" s="3"/>
      <c r="W3550" s="3"/>
      <c r="X3550" s="3"/>
      <c r="Y3550" s="3"/>
      <c r="Z3550" s="3"/>
      <c r="AA3550" s="3"/>
      <c r="AB3550" s="3"/>
      <c r="AC3550" s="3"/>
      <c r="AD3550" s="3"/>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row>
    <row r="3551" spans="1:77" ht="18">
      <c r="A3551" s="3" t="s">
        <v>7883</v>
      </c>
      <c r="B3551" s="3" t="s">
        <v>25216</v>
      </c>
      <c r="C3551" s="3" t="s">
        <v>24501</v>
      </c>
      <c r="D3551" s="3"/>
      <c r="E3551" s="3" t="s">
        <v>25712</v>
      </c>
      <c r="F3551" s="3"/>
      <c r="G3551" s="3"/>
      <c r="H3551" s="3"/>
      <c r="I3551" s="3"/>
      <c r="J3551" s="3"/>
      <c r="K3551" s="3"/>
      <c r="L3551" s="3"/>
      <c r="M3551" s="3"/>
      <c r="N3551" s="3"/>
      <c r="O3551" s="3"/>
      <c r="P3551" s="3"/>
      <c r="Q3551" s="3"/>
      <c r="R3551" s="3"/>
      <c r="S3551" s="3"/>
      <c r="T3551" s="3"/>
      <c r="U3551" s="3"/>
      <c r="V3551" s="3"/>
      <c r="W3551" s="3"/>
      <c r="X3551" s="3"/>
      <c r="Y3551" s="3"/>
      <c r="Z3551" s="3"/>
      <c r="AA3551" s="3"/>
      <c r="AB3551" s="3"/>
      <c r="AC3551" s="3"/>
      <c r="AD3551" s="3"/>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row>
    <row r="3552" spans="1:77" ht="18">
      <c r="A3552" s="3" t="s">
        <v>16551</v>
      </c>
      <c r="B3552" s="3" t="s">
        <v>32339</v>
      </c>
      <c r="C3552" s="3" t="s">
        <v>24501</v>
      </c>
      <c r="D3552" s="3" t="s">
        <v>3093</v>
      </c>
      <c r="E3552" s="3" t="s">
        <v>32503</v>
      </c>
      <c r="F3552" s="3"/>
      <c r="G3552" s="3"/>
      <c r="H3552" s="3"/>
      <c r="I3552" s="3"/>
      <c r="J3552" s="3"/>
      <c r="K3552" s="3"/>
      <c r="L3552" s="3"/>
      <c r="M3552" s="3"/>
      <c r="N3552" s="3"/>
      <c r="O3552" s="3"/>
      <c r="P3552" s="3"/>
      <c r="Q3552" s="3"/>
      <c r="R3552" s="3"/>
      <c r="S3552" s="3"/>
      <c r="T3552" s="3"/>
      <c r="U3552" s="3"/>
      <c r="V3552" s="3"/>
      <c r="W3552" s="3"/>
      <c r="X3552" s="3"/>
      <c r="Y3552" s="3"/>
      <c r="Z3552" s="3"/>
      <c r="AA3552" s="3"/>
      <c r="AB3552" s="3"/>
      <c r="AC3552" s="3"/>
      <c r="AD3552" s="3"/>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row>
    <row r="3553" spans="1:77" ht="18">
      <c r="A3553" s="3" t="s">
        <v>38212</v>
      </c>
      <c r="B3553" s="3" t="s">
        <v>36454</v>
      </c>
      <c r="C3553" s="3" t="s">
        <v>24501</v>
      </c>
      <c r="D3553" s="3"/>
      <c r="E3553" s="3" t="s">
        <v>38213</v>
      </c>
      <c r="F3553" s="3"/>
      <c r="G3553" s="3"/>
      <c r="H3553" s="3"/>
      <c r="I3553" s="3"/>
      <c r="J3553" s="3"/>
      <c r="K3553" s="3"/>
      <c r="L3553" s="3"/>
      <c r="M3553" s="3"/>
      <c r="N3553" s="3"/>
      <c r="O3553" s="3"/>
      <c r="P3553" s="3"/>
      <c r="Q3553" s="3"/>
      <c r="R3553" s="3"/>
      <c r="S3553" s="3"/>
      <c r="T3553" s="3"/>
      <c r="U3553" s="3"/>
      <c r="V3553" s="3"/>
      <c r="W3553" s="3"/>
      <c r="X3553" s="3"/>
      <c r="Y3553" s="3"/>
      <c r="Z3553" s="3"/>
      <c r="AA3553" s="3"/>
      <c r="AB3553" s="3"/>
      <c r="AC3553" s="3"/>
      <c r="AD3553" s="3"/>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row>
    <row r="3554" spans="1:77" ht="18">
      <c r="A3554" s="3" t="s">
        <v>8687</v>
      </c>
      <c r="B3554" s="3" t="s">
        <v>26505</v>
      </c>
      <c r="C3554" s="3" t="s">
        <v>26511</v>
      </c>
      <c r="D3554" s="3"/>
      <c r="E3554" s="3" t="s">
        <v>26512</v>
      </c>
      <c r="F3554" s="3" t="s">
        <v>6745</v>
      </c>
      <c r="G3554" s="3"/>
      <c r="H3554" s="3"/>
      <c r="I3554" s="3"/>
      <c r="J3554" s="3"/>
      <c r="K3554" s="3"/>
      <c r="L3554" s="3"/>
      <c r="M3554" s="3"/>
      <c r="N3554" s="3"/>
      <c r="O3554" s="3"/>
      <c r="P3554" s="3"/>
      <c r="Q3554" s="3"/>
      <c r="R3554" s="3"/>
      <c r="S3554" s="3"/>
      <c r="T3554" s="3"/>
      <c r="U3554" s="3"/>
      <c r="V3554" s="3"/>
      <c r="W3554" s="3"/>
      <c r="X3554" s="3"/>
      <c r="Y3554" s="3"/>
      <c r="Z3554" s="3"/>
      <c r="AA3554" s="3"/>
      <c r="AB3554" s="3"/>
      <c r="AC3554" s="3"/>
      <c r="AD3554" s="3"/>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row>
    <row r="3555" spans="1:77" ht="18">
      <c r="A3555" s="3" t="s">
        <v>29222</v>
      </c>
      <c r="B3555" s="3" t="s">
        <v>28622</v>
      </c>
      <c r="C3555" s="3" t="s">
        <v>26511</v>
      </c>
      <c r="D3555" s="3" t="s">
        <v>38</v>
      </c>
      <c r="E3555" s="3" t="s">
        <v>29223</v>
      </c>
      <c r="F3555" s="3" t="s">
        <v>29224</v>
      </c>
      <c r="G3555" s="3"/>
      <c r="H3555" s="3"/>
      <c r="I3555" s="3"/>
      <c r="J3555" s="3"/>
      <c r="K3555" s="3"/>
      <c r="L3555" s="3"/>
      <c r="M3555" s="3"/>
      <c r="N3555" s="3"/>
      <c r="O3555" s="3"/>
      <c r="P3555" s="3"/>
      <c r="Q3555" s="3"/>
      <c r="R3555" s="3"/>
      <c r="S3555" s="3"/>
      <c r="T3555" s="3"/>
      <c r="U3555" s="3"/>
      <c r="V3555" s="3"/>
      <c r="W3555" s="3"/>
      <c r="X3555" s="3"/>
      <c r="Y3555" s="3"/>
      <c r="Z3555" s="3"/>
      <c r="AA3555" s="3"/>
      <c r="AB3555" s="3"/>
      <c r="AC3555" s="3"/>
      <c r="AD3555" s="3"/>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row>
    <row r="3556" spans="1:77" ht="18">
      <c r="A3556" s="3" t="s">
        <v>12772</v>
      </c>
      <c r="B3556" s="3" t="s">
        <v>30145</v>
      </c>
      <c r="C3556" s="3" t="s">
        <v>26511</v>
      </c>
      <c r="D3556" s="3" t="s">
        <v>2778</v>
      </c>
      <c r="E3556" s="3" t="s">
        <v>30253</v>
      </c>
      <c r="F3556" s="3" t="s">
        <v>30254</v>
      </c>
      <c r="G3556" s="3"/>
      <c r="H3556" s="3"/>
      <c r="I3556" s="3"/>
      <c r="J3556" s="3"/>
      <c r="K3556" s="3"/>
      <c r="L3556" s="3"/>
      <c r="M3556" s="3"/>
      <c r="N3556" s="3"/>
      <c r="O3556" s="3"/>
      <c r="P3556" s="3"/>
      <c r="Q3556" s="3"/>
      <c r="R3556" s="3"/>
      <c r="S3556" s="3"/>
      <c r="T3556" s="3"/>
      <c r="U3556" s="3"/>
      <c r="V3556" s="3"/>
      <c r="W3556" s="3"/>
      <c r="X3556" s="3"/>
      <c r="Y3556" s="3"/>
      <c r="Z3556" s="3"/>
      <c r="AA3556" s="3"/>
      <c r="AB3556" s="3"/>
      <c r="AC3556" s="3"/>
      <c r="AD3556" s="3"/>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row>
    <row r="3557" spans="1:77" ht="18">
      <c r="A3557" s="3" t="s">
        <v>14280</v>
      </c>
      <c r="B3557" s="3" t="s">
        <v>30903</v>
      </c>
      <c r="C3557" s="3" t="s">
        <v>31114</v>
      </c>
      <c r="D3557" s="3"/>
      <c r="E3557" s="3" t="s">
        <v>31115</v>
      </c>
      <c r="F3557" s="3"/>
      <c r="G3557" s="3"/>
      <c r="H3557" s="3"/>
      <c r="I3557" s="3"/>
      <c r="J3557" s="3"/>
      <c r="K3557" s="3"/>
      <c r="L3557" s="3"/>
      <c r="M3557" s="3"/>
      <c r="N3557" s="3"/>
      <c r="O3557" s="3"/>
      <c r="P3557" s="3"/>
      <c r="Q3557" s="3"/>
      <c r="R3557" s="3"/>
      <c r="S3557" s="3"/>
      <c r="T3557" s="3"/>
      <c r="U3557" s="3"/>
      <c r="V3557" s="3"/>
      <c r="W3557" s="3"/>
      <c r="X3557" s="3"/>
      <c r="Y3557" s="3"/>
      <c r="Z3557" s="3"/>
      <c r="AA3557" s="3"/>
      <c r="AB3557" s="3"/>
      <c r="AC3557" s="3"/>
      <c r="AD3557" s="3"/>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row>
    <row r="3558" spans="1:77" ht="18">
      <c r="A3558" s="3" t="s">
        <v>10548</v>
      </c>
      <c r="B3558" s="3" t="s">
        <v>28690</v>
      </c>
      <c r="C3558" s="3" t="s">
        <v>28691</v>
      </c>
      <c r="D3558" s="3" t="s">
        <v>28692</v>
      </c>
      <c r="E3558" s="3" t="s">
        <v>28693</v>
      </c>
      <c r="F3558" s="3" t="s">
        <v>28694</v>
      </c>
      <c r="G3558" s="3"/>
      <c r="H3558" s="3"/>
      <c r="I3558" s="3"/>
      <c r="J3558" s="3"/>
      <c r="K3558" s="3"/>
      <c r="L3558" s="3"/>
      <c r="M3558" s="3"/>
      <c r="N3558" s="3"/>
      <c r="O3558" s="3"/>
      <c r="P3558" s="3"/>
      <c r="Q3558" s="3"/>
      <c r="R3558" s="3"/>
      <c r="S3558" s="3"/>
      <c r="T3558" s="3"/>
      <c r="U3558" s="3"/>
      <c r="V3558" s="3"/>
      <c r="W3558" s="3"/>
      <c r="X3558" s="3"/>
      <c r="Y3558" s="3"/>
      <c r="Z3558" s="3"/>
      <c r="AA3558" s="3"/>
      <c r="AB3558" s="3"/>
      <c r="AC3558" s="3"/>
      <c r="AD3558" s="3"/>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row>
    <row r="3559" spans="1:77" ht="18">
      <c r="A3559" s="3" t="s">
        <v>1784</v>
      </c>
      <c r="B3559" s="3" t="s">
        <v>30270</v>
      </c>
      <c r="C3559" s="3" t="s">
        <v>28691</v>
      </c>
      <c r="D3559" s="3"/>
      <c r="E3559" s="3" t="s">
        <v>30665</v>
      </c>
      <c r="F3559" s="3"/>
      <c r="G3559" s="3"/>
      <c r="H3559" s="3"/>
      <c r="I3559" s="3"/>
      <c r="J3559" s="3"/>
      <c r="K3559" s="3"/>
      <c r="L3559" s="3"/>
      <c r="M3559" s="3"/>
      <c r="N3559" s="3"/>
      <c r="O3559" s="3"/>
      <c r="P3559" s="3"/>
      <c r="Q3559" s="3"/>
      <c r="R3559" s="3"/>
      <c r="S3559" s="3"/>
      <c r="T3559" s="3"/>
      <c r="U3559" s="3"/>
      <c r="V3559" s="3"/>
      <c r="W3559" s="3"/>
      <c r="X3559" s="3"/>
      <c r="Y3559" s="3"/>
      <c r="Z3559" s="3"/>
      <c r="AA3559" s="3"/>
      <c r="AB3559" s="3"/>
      <c r="AC3559" s="3"/>
      <c r="AD3559" s="3"/>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row>
    <row r="3560" spans="1:77" ht="18">
      <c r="A3560" s="3" t="s">
        <v>20018</v>
      </c>
      <c r="B3560" s="3" t="s">
        <v>37030</v>
      </c>
      <c r="C3560" s="3" t="s">
        <v>37043</v>
      </c>
      <c r="D3560" s="3" t="s">
        <v>2778</v>
      </c>
      <c r="E3560" s="3" t="s">
        <v>37044</v>
      </c>
      <c r="F3560" s="3" t="s">
        <v>37045</v>
      </c>
      <c r="G3560" s="3"/>
      <c r="H3560" s="3"/>
      <c r="I3560" s="3"/>
      <c r="J3560" s="3"/>
      <c r="K3560" s="3"/>
      <c r="L3560" s="3"/>
      <c r="M3560" s="3"/>
      <c r="N3560" s="3"/>
      <c r="O3560" s="3"/>
      <c r="P3560" s="3"/>
      <c r="Q3560" s="3"/>
      <c r="R3560" s="3"/>
      <c r="S3560" s="3"/>
      <c r="T3560" s="3"/>
      <c r="U3560" s="3"/>
      <c r="V3560" s="3"/>
      <c r="W3560" s="3"/>
      <c r="X3560" s="3"/>
      <c r="Y3560" s="3"/>
      <c r="Z3560" s="3"/>
      <c r="AA3560" s="3"/>
      <c r="AB3560" s="3"/>
      <c r="AC3560" s="3"/>
      <c r="AD3560" s="3"/>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row>
    <row r="3561" spans="1:77" ht="18">
      <c r="A3561" s="3" t="s">
        <v>6310</v>
      </c>
      <c r="B3561" s="3" t="s">
        <v>23435</v>
      </c>
      <c r="C3561" s="3" t="s">
        <v>24496</v>
      </c>
      <c r="D3561" s="3"/>
      <c r="E3561" s="3" t="s">
        <v>24497</v>
      </c>
      <c r="F3561" s="3"/>
      <c r="G3561" s="3"/>
      <c r="H3561" s="3"/>
      <c r="I3561" s="3"/>
      <c r="J3561" s="3"/>
      <c r="K3561" s="3"/>
      <c r="L3561" s="3"/>
      <c r="M3561" s="3"/>
      <c r="N3561" s="3"/>
      <c r="O3561" s="3"/>
      <c r="P3561" s="3"/>
      <c r="Q3561" s="3"/>
      <c r="R3561" s="3"/>
      <c r="S3561" s="3"/>
      <c r="T3561" s="3"/>
      <c r="U3561" s="3"/>
      <c r="V3561" s="3"/>
      <c r="W3561" s="3"/>
      <c r="X3561" s="3"/>
      <c r="Y3561" s="3"/>
      <c r="Z3561" s="3"/>
      <c r="AA3561" s="3"/>
      <c r="AB3561" s="3"/>
      <c r="AC3561" s="3"/>
      <c r="AD3561" s="3"/>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row>
    <row r="3562" spans="1:77" ht="18">
      <c r="A3562" s="3" t="s">
        <v>8330</v>
      </c>
      <c r="B3562" s="3" t="s">
        <v>26132</v>
      </c>
      <c r="C3562" s="3" t="s">
        <v>26133</v>
      </c>
      <c r="D3562" s="3"/>
      <c r="E3562" s="3" t="s">
        <v>26134</v>
      </c>
      <c r="F3562" s="3" t="s">
        <v>26135</v>
      </c>
      <c r="G3562" s="3"/>
      <c r="H3562" s="3"/>
      <c r="I3562" s="3"/>
      <c r="J3562" s="3"/>
      <c r="K3562" s="3"/>
      <c r="L3562" s="3"/>
      <c r="M3562" s="3"/>
      <c r="N3562" s="3"/>
      <c r="O3562" s="3"/>
      <c r="P3562" s="3"/>
      <c r="Q3562" s="3"/>
      <c r="R3562" s="3"/>
      <c r="S3562" s="3"/>
      <c r="T3562" s="3"/>
      <c r="U3562" s="3"/>
      <c r="V3562" s="3"/>
      <c r="W3562" s="3"/>
      <c r="X3562" s="3"/>
      <c r="Y3562" s="3"/>
      <c r="Z3562" s="3"/>
      <c r="AA3562" s="3"/>
      <c r="AB3562" s="3"/>
      <c r="AC3562" s="3"/>
      <c r="AD3562" s="3"/>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row>
    <row r="3563" spans="1:77" ht="18">
      <c r="A3563" s="3" t="s">
        <v>1692</v>
      </c>
      <c r="B3563" s="3" t="s">
        <v>30270</v>
      </c>
      <c r="C3563" s="3" t="s">
        <v>26133</v>
      </c>
      <c r="D3563" s="3"/>
      <c r="E3563" s="3" t="s">
        <v>30453</v>
      </c>
      <c r="F3563" s="3" t="s">
        <v>26135</v>
      </c>
      <c r="G3563" s="3"/>
      <c r="H3563" s="3"/>
      <c r="I3563" s="3"/>
      <c r="J3563" s="3"/>
      <c r="K3563" s="3"/>
      <c r="L3563" s="3"/>
      <c r="M3563" s="3"/>
      <c r="N3563" s="3"/>
      <c r="O3563" s="3"/>
      <c r="P3563" s="3"/>
      <c r="Q3563" s="3"/>
      <c r="R3563" s="3"/>
      <c r="S3563" s="3"/>
      <c r="T3563" s="3"/>
      <c r="U3563" s="3"/>
      <c r="V3563" s="3"/>
      <c r="W3563" s="3"/>
      <c r="X3563" s="3"/>
      <c r="Y3563" s="3"/>
      <c r="Z3563" s="3"/>
      <c r="AA3563" s="3"/>
      <c r="AB3563" s="3"/>
      <c r="AC3563" s="3"/>
      <c r="AD3563" s="3"/>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row>
    <row r="3564" spans="1:77" ht="18">
      <c r="A3564" s="3" t="s">
        <v>6304</v>
      </c>
      <c r="B3564" s="3" t="s">
        <v>23435</v>
      </c>
      <c r="C3564" s="3" t="s">
        <v>24494</v>
      </c>
      <c r="D3564" s="3"/>
      <c r="E3564" s="3" t="s">
        <v>24495</v>
      </c>
      <c r="F3564" s="3"/>
      <c r="G3564" s="3"/>
      <c r="H3564" s="3"/>
      <c r="I3564" s="3"/>
      <c r="J3564" s="3"/>
      <c r="K3564" s="3"/>
      <c r="L3564" s="3"/>
      <c r="M3564" s="3"/>
      <c r="N3564" s="3"/>
      <c r="O3564" s="3"/>
      <c r="P3564" s="3"/>
      <c r="Q3564" s="3"/>
      <c r="R3564" s="3"/>
      <c r="S3564" s="3"/>
      <c r="T3564" s="3"/>
      <c r="U3564" s="3"/>
      <c r="V3564" s="3"/>
      <c r="W3564" s="3"/>
      <c r="X3564" s="3"/>
      <c r="Y3564" s="3"/>
      <c r="Z3564" s="3"/>
      <c r="AA3564" s="3"/>
      <c r="AB3564" s="3"/>
      <c r="AC3564" s="3"/>
      <c r="AD3564" s="3"/>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row>
    <row r="3565" spans="1:77" ht="18">
      <c r="A3565" s="3" t="s">
        <v>6303</v>
      </c>
      <c r="B3565" s="3" t="s">
        <v>23435</v>
      </c>
      <c r="C3565" s="3" t="s">
        <v>24492</v>
      </c>
      <c r="D3565" s="3"/>
      <c r="E3565" s="3" t="s">
        <v>24493</v>
      </c>
      <c r="F3565" s="3"/>
      <c r="G3565" s="3"/>
      <c r="H3565" s="3"/>
      <c r="I3565" s="3"/>
      <c r="J3565" s="3"/>
      <c r="K3565" s="3"/>
      <c r="L3565" s="3"/>
      <c r="M3565" s="3"/>
      <c r="N3565" s="3"/>
      <c r="O3565" s="3"/>
      <c r="P3565" s="3"/>
      <c r="Q3565" s="3"/>
      <c r="R3565" s="3"/>
      <c r="S3565" s="3"/>
      <c r="T3565" s="3"/>
      <c r="U3565" s="3"/>
      <c r="V3565" s="3"/>
      <c r="W3565" s="3"/>
      <c r="X3565" s="3"/>
      <c r="Y3565" s="3"/>
      <c r="Z3565" s="3"/>
      <c r="AA3565" s="3"/>
      <c r="AB3565" s="3"/>
      <c r="AC3565" s="3"/>
      <c r="AD3565" s="3"/>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row>
    <row r="3566" spans="1:77" ht="18">
      <c r="A3566" s="3" t="s">
        <v>1435</v>
      </c>
      <c r="B3566" s="3" t="s">
        <v>27429</v>
      </c>
      <c r="C3566" s="3" t="s">
        <v>29183</v>
      </c>
      <c r="D3566" s="3" t="s">
        <v>29184</v>
      </c>
      <c r="E3566" s="3" t="s">
        <v>29185</v>
      </c>
      <c r="F3566" s="3"/>
      <c r="G3566" s="3"/>
      <c r="H3566" s="3"/>
      <c r="I3566" s="3"/>
      <c r="J3566" s="3"/>
      <c r="K3566" s="3"/>
      <c r="L3566" s="3"/>
      <c r="M3566" s="3"/>
      <c r="N3566" s="3"/>
      <c r="O3566" s="3"/>
      <c r="P3566" s="3"/>
      <c r="Q3566" s="3"/>
      <c r="R3566" s="3"/>
      <c r="S3566" s="3"/>
      <c r="T3566" s="3"/>
      <c r="U3566" s="3"/>
      <c r="V3566" s="3"/>
      <c r="W3566" s="3"/>
      <c r="X3566" s="3"/>
      <c r="Y3566" s="3"/>
      <c r="Z3566" s="3"/>
      <c r="AA3566" s="3"/>
      <c r="AB3566" s="3"/>
      <c r="AC3566" s="3"/>
      <c r="AD3566" s="3"/>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row>
    <row r="3567" spans="1:77" ht="18">
      <c r="A3567" s="3" t="s">
        <v>30964</v>
      </c>
      <c r="B3567" s="3" t="s">
        <v>30903</v>
      </c>
      <c r="C3567" s="3" t="s">
        <v>29183</v>
      </c>
      <c r="D3567" s="3" t="s">
        <v>30965</v>
      </c>
      <c r="E3567" s="3" t="s">
        <v>30966</v>
      </c>
      <c r="F3567" s="3" t="s">
        <v>30967</v>
      </c>
      <c r="G3567" s="3"/>
      <c r="H3567" s="3"/>
      <c r="I3567" s="3"/>
      <c r="J3567" s="3"/>
      <c r="K3567" s="3"/>
      <c r="L3567" s="3"/>
      <c r="M3567" s="3"/>
      <c r="N3567" s="3"/>
      <c r="O3567" s="3"/>
      <c r="P3567" s="3"/>
      <c r="Q3567" s="3"/>
      <c r="R3567" s="3"/>
      <c r="S3567" s="3"/>
      <c r="T3567" s="3"/>
      <c r="U3567" s="3"/>
      <c r="V3567" s="3"/>
      <c r="W3567" s="3"/>
      <c r="X3567" s="3"/>
      <c r="Y3567" s="3"/>
      <c r="Z3567" s="3"/>
      <c r="AA3567" s="3"/>
      <c r="AB3567" s="3"/>
      <c r="AC3567" s="3"/>
      <c r="AD3567" s="3"/>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row>
    <row r="3568" spans="1:77" ht="18">
      <c r="A3568" s="3" t="s">
        <v>7341</v>
      </c>
      <c r="B3568" s="3" t="s">
        <v>25216</v>
      </c>
      <c r="C3568" s="3" t="s">
        <v>25323</v>
      </c>
      <c r="D3568" s="3"/>
      <c r="E3568" s="3" t="s">
        <v>25324</v>
      </c>
      <c r="F3568" s="3"/>
      <c r="G3568" s="3"/>
      <c r="H3568" s="3"/>
      <c r="I3568" s="3"/>
      <c r="J3568" s="3"/>
      <c r="K3568" s="3"/>
      <c r="L3568" s="3"/>
      <c r="M3568" s="3"/>
      <c r="N3568" s="3"/>
      <c r="O3568" s="3"/>
      <c r="P3568" s="3"/>
      <c r="Q3568" s="3"/>
      <c r="R3568" s="3"/>
      <c r="S3568" s="3"/>
      <c r="T3568" s="3"/>
      <c r="U3568" s="3"/>
      <c r="V3568" s="3"/>
      <c r="W3568" s="3"/>
      <c r="X3568" s="3"/>
      <c r="Y3568" s="3"/>
      <c r="Z3568" s="3"/>
      <c r="AA3568" s="3"/>
      <c r="AB3568" s="3"/>
      <c r="AC3568" s="3"/>
      <c r="AD3568" s="3"/>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row>
    <row r="3569" spans="1:77" ht="18">
      <c r="A3569" s="3" t="s">
        <v>15735</v>
      </c>
      <c r="B3569" s="3" t="s">
        <v>31873</v>
      </c>
      <c r="C3569" s="3" t="s">
        <v>25323</v>
      </c>
      <c r="D3569" s="3"/>
      <c r="E3569" s="3" t="s">
        <v>31945</v>
      </c>
      <c r="F3569" s="3"/>
      <c r="G3569" s="3"/>
      <c r="H3569" s="3"/>
      <c r="I3569" s="3"/>
      <c r="J3569" s="3"/>
      <c r="K3569" s="3"/>
      <c r="L3569" s="3"/>
      <c r="M3569" s="3"/>
      <c r="N3569" s="3"/>
      <c r="O3569" s="3"/>
      <c r="P3569" s="3"/>
      <c r="Q3569" s="3"/>
      <c r="R3569" s="3"/>
      <c r="S3569" s="3"/>
      <c r="T3569" s="3"/>
      <c r="U3569" s="3"/>
      <c r="V3569" s="3"/>
      <c r="W3569" s="3"/>
      <c r="X3569" s="3"/>
      <c r="Y3569" s="3"/>
      <c r="Z3569" s="3"/>
      <c r="AA3569" s="3"/>
      <c r="AB3569" s="3"/>
      <c r="AC3569" s="3"/>
      <c r="AD3569" s="3"/>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row>
    <row r="3570" spans="1:77" ht="18">
      <c r="A3570" s="3" t="s">
        <v>3099</v>
      </c>
      <c r="B3570" s="3" t="s">
        <v>36454</v>
      </c>
      <c r="C3570" s="3" t="s">
        <v>25323</v>
      </c>
      <c r="D3570" s="3"/>
      <c r="E3570" s="3" t="s">
        <v>38029</v>
      </c>
      <c r="F3570" s="3"/>
      <c r="G3570" s="3"/>
      <c r="H3570" s="3"/>
      <c r="I3570" s="3"/>
      <c r="J3570" s="3"/>
      <c r="K3570" s="3"/>
      <c r="L3570" s="3"/>
      <c r="M3570" s="3"/>
      <c r="N3570" s="3"/>
      <c r="O3570" s="3"/>
      <c r="P3570" s="3"/>
      <c r="Q3570" s="3"/>
      <c r="R3570" s="3"/>
      <c r="S3570" s="3"/>
      <c r="T3570" s="3"/>
      <c r="U3570" s="3"/>
      <c r="V3570" s="3"/>
      <c r="W3570" s="3"/>
      <c r="X3570" s="3"/>
      <c r="Y3570" s="3"/>
      <c r="Z3570" s="3"/>
      <c r="AA3570" s="3"/>
      <c r="AB3570" s="3"/>
      <c r="AC3570" s="3"/>
      <c r="AD3570" s="3"/>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row>
    <row r="3571" spans="1:77" ht="18">
      <c r="A3571" s="3" t="s">
        <v>10262</v>
      </c>
      <c r="B3571" s="3" t="s">
        <v>28075</v>
      </c>
      <c r="C3571" s="3" t="s">
        <v>28335</v>
      </c>
      <c r="D3571" s="3"/>
      <c r="E3571" s="3" t="s">
        <v>28336</v>
      </c>
      <c r="F3571" s="3"/>
      <c r="G3571" s="3"/>
      <c r="H3571" s="3"/>
      <c r="I3571" s="3"/>
      <c r="J3571" s="3"/>
      <c r="K3571" s="3"/>
      <c r="L3571" s="3"/>
      <c r="M3571" s="3"/>
      <c r="N3571" s="3"/>
      <c r="O3571" s="3"/>
      <c r="P3571" s="3"/>
      <c r="Q3571" s="3"/>
      <c r="R3571" s="3"/>
      <c r="S3571" s="3"/>
      <c r="T3571" s="3"/>
      <c r="U3571" s="3"/>
      <c r="V3571" s="3"/>
      <c r="W3571" s="3"/>
      <c r="X3571" s="3"/>
      <c r="Y3571" s="3"/>
      <c r="Z3571" s="3"/>
      <c r="AA3571" s="3"/>
      <c r="AB3571" s="3"/>
      <c r="AC3571" s="3"/>
      <c r="AD3571" s="3"/>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row>
    <row r="3572" spans="1:77" ht="18">
      <c r="A3572" s="3" t="s">
        <v>19041</v>
      </c>
      <c r="B3572" s="3" t="s">
        <v>35848</v>
      </c>
      <c r="C3572" s="3" t="s">
        <v>36154</v>
      </c>
      <c r="D3572" s="3"/>
      <c r="E3572" s="3" t="s">
        <v>36155</v>
      </c>
      <c r="F3572" s="3"/>
      <c r="G3572" s="3"/>
      <c r="H3572" s="3"/>
      <c r="I3572" s="3"/>
      <c r="J3572" s="3"/>
      <c r="K3572" s="3"/>
      <c r="L3572" s="3"/>
      <c r="M3572" s="3"/>
      <c r="N3572" s="3"/>
      <c r="O3572" s="3"/>
      <c r="P3572" s="3"/>
      <c r="Q3572" s="3"/>
      <c r="R3572" s="3"/>
      <c r="S3572" s="3"/>
      <c r="T3572" s="3"/>
      <c r="U3572" s="3"/>
      <c r="V3572" s="3"/>
      <c r="W3572" s="3"/>
      <c r="X3572" s="3"/>
      <c r="Y3572" s="3"/>
      <c r="Z3572" s="3"/>
      <c r="AA3572" s="3"/>
      <c r="AB3572" s="3"/>
      <c r="AC3572" s="3"/>
      <c r="AD3572" s="3"/>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row>
    <row r="3573" spans="1:77" ht="18">
      <c r="A3573" s="3" t="s">
        <v>20085</v>
      </c>
      <c r="B3573" s="3" t="s">
        <v>37030</v>
      </c>
      <c r="C3573" s="3" t="s">
        <v>36154</v>
      </c>
      <c r="D3573" s="3"/>
      <c r="E3573" s="3" t="s">
        <v>37097</v>
      </c>
      <c r="F3573" s="3"/>
      <c r="G3573" s="3"/>
      <c r="H3573" s="3"/>
      <c r="I3573" s="3"/>
      <c r="J3573" s="3"/>
      <c r="K3573" s="3"/>
      <c r="L3573" s="3"/>
      <c r="M3573" s="3"/>
      <c r="N3573" s="3"/>
      <c r="O3573" s="3"/>
      <c r="P3573" s="3"/>
      <c r="Q3573" s="3"/>
      <c r="R3573" s="3"/>
      <c r="S3573" s="3"/>
      <c r="T3573" s="3"/>
      <c r="U3573" s="3"/>
      <c r="V3573" s="3"/>
      <c r="W3573" s="3"/>
      <c r="X3573" s="3"/>
      <c r="Y3573" s="3"/>
      <c r="Z3573" s="3"/>
      <c r="AA3573" s="3"/>
      <c r="AB3573" s="3"/>
      <c r="AC3573" s="3"/>
      <c r="AD3573" s="3"/>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row>
    <row r="3574" spans="1:77" ht="18">
      <c r="A3574" s="3" t="s">
        <v>25669</v>
      </c>
      <c r="B3574" s="3" t="s">
        <v>25216</v>
      </c>
      <c r="C3574" s="3" t="s">
        <v>25670</v>
      </c>
      <c r="D3574" s="3" t="s">
        <v>3993</v>
      </c>
      <c r="E3574" s="3" t="s">
        <v>25671</v>
      </c>
      <c r="F3574" s="3" t="s">
        <v>25672</v>
      </c>
      <c r="G3574" s="3"/>
      <c r="H3574" s="3"/>
      <c r="I3574" s="3"/>
      <c r="J3574" s="3"/>
      <c r="K3574" s="3"/>
      <c r="L3574" s="3"/>
      <c r="M3574" s="3"/>
      <c r="N3574" s="3"/>
      <c r="O3574" s="3"/>
      <c r="P3574" s="3"/>
      <c r="Q3574" s="3"/>
      <c r="R3574" s="3"/>
      <c r="S3574" s="3"/>
      <c r="T3574" s="3"/>
      <c r="U3574" s="3"/>
      <c r="V3574" s="3"/>
      <c r="W3574" s="3"/>
      <c r="X3574" s="3"/>
      <c r="Y3574" s="3"/>
      <c r="Z3574" s="3"/>
      <c r="AA3574" s="3"/>
      <c r="AB3574" s="3"/>
      <c r="AC3574" s="3"/>
      <c r="AD3574" s="3"/>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row>
    <row r="3575" spans="1:77" ht="18">
      <c r="A3575" s="3" t="s">
        <v>10798</v>
      </c>
      <c r="B3575" s="3" t="s">
        <v>28951</v>
      </c>
      <c r="C3575" s="3" t="s">
        <v>28952</v>
      </c>
      <c r="D3575" s="3" t="s">
        <v>270</v>
      </c>
      <c r="E3575" s="3" t="s">
        <v>28953</v>
      </c>
      <c r="F3575" s="3"/>
      <c r="G3575" s="3"/>
      <c r="H3575" s="3"/>
      <c r="I3575" s="3"/>
      <c r="J3575" s="3"/>
      <c r="K3575" s="3"/>
      <c r="L3575" s="3"/>
      <c r="M3575" s="3"/>
      <c r="N3575" s="3"/>
      <c r="O3575" s="3"/>
      <c r="P3575" s="3"/>
      <c r="Q3575" s="3"/>
      <c r="R3575" s="3"/>
      <c r="S3575" s="3"/>
      <c r="T3575" s="3"/>
      <c r="U3575" s="3"/>
      <c r="V3575" s="3"/>
      <c r="W3575" s="3"/>
      <c r="X3575" s="3"/>
      <c r="Y3575" s="3"/>
      <c r="Z3575" s="3"/>
      <c r="AA3575" s="3"/>
      <c r="AB3575" s="3"/>
      <c r="AC3575" s="3"/>
      <c r="AD3575" s="3"/>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row>
    <row r="3576" spans="1:77" ht="18">
      <c r="A3576" s="3" t="s">
        <v>15716</v>
      </c>
      <c r="B3576" s="3" t="s">
        <v>31873</v>
      </c>
      <c r="C3576" s="3" t="s">
        <v>28952</v>
      </c>
      <c r="D3576" s="3" t="s">
        <v>31927</v>
      </c>
      <c r="E3576" s="3" t="s">
        <v>31928</v>
      </c>
      <c r="F3576" s="3"/>
      <c r="G3576" s="3"/>
      <c r="H3576" s="3"/>
      <c r="I3576" s="3"/>
      <c r="J3576" s="3"/>
      <c r="K3576" s="3"/>
      <c r="L3576" s="3"/>
      <c r="M3576" s="3"/>
      <c r="N3576" s="3"/>
      <c r="O3576" s="3"/>
      <c r="P3576" s="3"/>
      <c r="Q3576" s="3"/>
      <c r="R3576" s="3"/>
      <c r="S3576" s="3"/>
      <c r="T3576" s="3"/>
      <c r="U3576" s="3"/>
      <c r="V3576" s="3"/>
      <c r="W3576" s="3"/>
      <c r="X3576" s="3"/>
      <c r="Y3576" s="3"/>
      <c r="Z3576" s="3"/>
      <c r="AA3576" s="3"/>
      <c r="AB3576" s="3"/>
      <c r="AC3576" s="3"/>
      <c r="AD3576" s="3"/>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row>
    <row r="3577" spans="1:77" ht="18">
      <c r="A3577" s="3" t="s">
        <v>6299</v>
      </c>
      <c r="B3577" s="3" t="s">
        <v>23435</v>
      </c>
      <c r="C3577" s="3" t="s">
        <v>24490</v>
      </c>
      <c r="D3577" s="3"/>
      <c r="E3577" s="3" t="s">
        <v>24491</v>
      </c>
      <c r="F3577" s="3"/>
      <c r="G3577" s="3"/>
      <c r="H3577" s="3"/>
      <c r="I3577" s="3"/>
      <c r="J3577" s="3"/>
      <c r="K3577" s="3"/>
      <c r="L3577" s="3"/>
      <c r="M3577" s="3"/>
      <c r="N3577" s="3"/>
      <c r="O3577" s="3"/>
      <c r="P3577" s="3"/>
      <c r="Q3577" s="3"/>
      <c r="R3577" s="3"/>
      <c r="S3577" s="3"/>
      <c r="T3577" s="3"/>
      <c r="U3577" s="3"/>
      <c r="V3577" s="3"/>
      <c r="W3577" s="3"/>
      <c r="X3577" s="3"/>
      <c r="Y3577" s="3"/>
      <c r="Z3577" s="3"/>
      <c r="AA3577" s="3"/>
      <c r="AB3577" s="3"/>
      <c r="AC3577" s="3"/>
      <c r="AD3577" s="3"/>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row>
    <row r="3578" spans="1:77" ht="18">
      <c r="A3578" s="3" t="s">
        <v>7725</v>
      </c>
      <c r="B3578" s="3" t="s">
        <v>25216</v>
      </c>
      <c r="C3578" s="3" t="s">
        <v>25611</v>
      </c>
      <c r="D3578" s="3" t="s">
        <v>25612</v>
      </c>
      <c r="E3578" s="3" t="s">
        <v>25613</v>
      </c>
      <c r="F3578" s="3"/>
      <c r="G3578" s="3"/>
      <c r="H3578" s="3"/>
      <c r="I3578" s="3"/>
      <c r="J3578" s="3"/>
      <c r="K3578" s="3"/>
      <c r="L3578" s="3"/>
      <c r="M3578" s="3"/>
      <c r="N3578" s="3"/>
      <c r="O3578" s="3"/>
      <c r="P3578" s="3"/>
      <c r="Q3578" s="3"/>
      <c r="R3578" s="3"/>
      <c r="S3578" s="3"/>
      <c r="T3578" s="3"/>
      <c r="U3578" s="3"/>
      <c r="V3578" s="3"/>
      <c r="W3578" s="3"/>
      <c r="X3578" s="3"/>
      <c r="Y3578" s="3"/>
      <c r="Z3578" s="3"/>
      <c r="AA3578" s="3"/>
      <c r="AB3578" s="3"/>
      <c r="AC3578" s="3"/>
      <c r="AD3578" s="3"/>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row>
    <row r="3579" spans="1:77" ht="18">
      <c r="A3579" s="3" t="s">
        <v>10116</v>
      </c>
      <c r="B3579" s="3" t="s">
        <v>28075</v>
      </c>
      <c r="C3579" s="3" t="s">
        <v>25611</v>
      </c>
      <c r="D3579" s="3"/>
      <c r="E3579" s="3" t="s">
        <v>28227</v>
      </c>
      <c r="F3579" s="3"/>
      <c r="G3579" s="3"/>
      <c r="H3579" s="3"/>
      <c r="I3579" s="3"/>
      <c r="J3579" s="3"/>
      <c r="K3579" s="3"/>
      <c r="L3579" s="3"/>
      <c r="M3579" s="3"/>
      <c r="N3579" s="3"/>
      <c r="O3579" s="3"/>
      <c r="P3579" s="3"/>
      <c r="Q3579" s="3"/>
      <c r="R3579" s="3"/>
      <c r="S3579" s="3"/>
      <c r="T3579" s="3"/>
      <c r="U3579" s="3"/>
      <c r="V3579" s="3"/>
      <c r="W3579" s="3"/>
      <c r="X3579" s="3"/>
      <c r="Y3579" s="3"/>
      <c r="Z3579" s="3"/>
      <c r="AA3579" s="3"/>
      <c r="AB3579" s="3"/>
      <c r="AC3579" s="3"/>
      <c r="AD3579" s="3"/>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row>
    <row r="3580" spans="1:77" ht="18">
      <c r="A3580" s="3" t="s">
        <v>15962</v>
      </c>
      <c r="B3580" s="3" t="s">
        <v>31998</v>
      </c>
      <c r="C3580" s="3" t="s">
        <v>25611</v>
      </c>
      <c r="D3580" s="3" t="s">
        <v>32095</v>
      </c>
      <c r="E3580" s="3" t="s">
        <v>32096</v>
      </c>
      <c r="F3580" s="3" t="s">
        <v>32097</v>
      </c>
      <c r="G3580" s="3"/>
      <c r="H3580" s="3"/>
      <c r="I3580" s="3"/>
      <c r="J3580" s="3"/>
      <c r="K3580" s="3"/>
      <c r="L3580" s="3"/>
      <c r="M3580" s="3"/>
      <c r="N3580" s="3"/>
      <c r="O3580" s="3"/>
      <c r="P3580" s="3"/>
      <c r="Q3580" s="3"/>
      <c r="R3580" s="3"/>
      <c r="S3580" s="3"/>
      <c r="T3580" s="3"/>
      <c r="U3580" s="3"/>
      <c r="V3580" s="3"/>
      <c r="W3580" s="3"/>
      <c r="X3580" s="3"/>
      <c r="Y3580" s="3"/>
      <c r="Z3580" s="3"/>
      <c r="AA3580" s="3"/>
      <c r="AB3580" s="3"/>
      <c r="AC3580" s="3"/>
      <c r="AD3580" s="3"/>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row>
    <row r="3581" spans="1:77" ht="18">
      <c r="A3581" s="3" t="s">
        <v>18781</v>
      </c>
      <c r="B3581" s="3" t="s">
        <v>35848</v>
      </c>
      <c r="C3581" s="3" t="s">
        <v>35952</v>
      </c>
      <c r="D3581" s="3"/>
      <c r="E3581" s="3" t="s">
        <v>35953</v>
      </c>
      <c r="F3581" s="3"/>
      <c r="G3581" s="3"/>
      <c r="H3581" s="3"/>
      <c r="I3581" s="3"/>
      <c r="J3581" s="3"/>
      <c r="K3581" s="3"/>
      <c r="L3581" s="3"/>
      <c r="M3581" s="3"/>
      <c r="N3581" s="3"/>
      <c r="O3581" s="3"/>
      <c r="P3581" s="3"/>
      <c r="Q3581" s="3"/>
      <c r="R3581" s="3"/>
      <c r="S3581" s="3"/>
      <c r="T3581" s="3"/>
      <c r="U3581" s="3"/>
      <c r="V3581" s="3"/>
      <c r="W3581" s="3"/>
      <c r="X3581" s="3"/>
      <c r="Y3581" s="3"/>
      <c r="Z3581" s="3"/>
      <c r="AA3581" s="3"/>
      <c r="AB3581" s="3"/>
      <c r="AC3581" s="3"/>
      <c r="AD3581" s="3"/>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row>
    <row r="3582" spans="1:77" ht="18">
      <c r="A3582" s="3" t="s">
        <v>36740</v>
      </c>
      <c r="B3582" s="3" t="s">
        <v>36306</v>
      </c>
      <c r="C3582" s="3" t="s">
        <v>35952</v>
      </c>
      <c r="D3582" s="3" t="s">
        <v>36741</v>
      </c>
      <c r="E3582" s="3" t="s">
        <v>36742</v>
      </c>
      <c r="F3582" s="3" t="s">
        <v>36743</v>
      </c>
      <c r="G3582" s="3"/>
      <c r="H3582" s="3"/>
      <c r="I3582" s="3"/>
      <c r="J3582" s="3"/>
      <c r="K3582" s="3"/>
      <c r="L3582" s="3"/>
      <c r="M3582" s="3"/>
      <c r="N3582" s="3"/>
      <c r="O3582" s="3"/>
      <c r="P3582" s="3"/>
      <c r="Q3582" s="3"/>
      <c r="R3582" s="3"/>
      <c r="S3582" s="3"/>
      <c r="T3582" s="3"/>
      <c r="U3582" s="3"/>
      <c r="V3582" s="3"/>
      <c r="W3582" s="3"/>
      <c r="X3582" s="3"/>
      <c r="Y3582" s="3"/>
      <c r="Z3582" s="3"/>
      <c r="AA3582" s="3"/>
      <c r="AB3582" s="3"/>
      <c r="AC3582" s="3"/>
      <c r="AD3582" s="3"/>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row>
    <row r="3583" spans="1:77" ht="18">
      <c r="A3583" s="3" t="s">
        <v>27110</v>
      </c>
      <c r="B3583" s="3" t="s">
        <v>26505</v>
      </c>
      <c r="C3583" s="3" t="s">
        <v>27111</v>
      </c>
      <c r="D3583" s="3"/>
      <c r="E3583" s="3" t="s">
        <v>26998</v>
      </c>
      <c r="F3583" s="3"/>
      <c r="G3583" s="3"/>
      <c r="H3583" s="3"/>
      <c r="I3583" s="3"/>
      <c r="J3583" s="3"/>
      <c r="K3583" s="3"/>
      <c r="L3583" s="3"/>
      <c r="M3583" s="3"/>
      <c r="N3583" s="3"/>
      <c r="O3583" s="3"/>
      <c r="P3583" s="3"/>
      <c r="Q3583" s="3"/>
      <c r="R3583" s="3"/>
      <c r="S3583" s="3"/>
      <c r="T3583" s="3"/>
      <c r="U3583" s="3"/>
      <c r="V3583" s="3"/>
      <c r="W3583" s="3"/>
      <c r="X3583" s="3"/>
      <c r="Y3583" s="3"/>
      <c r="Z3583" s="3"/>
      <c r="AA3583" s="3"/>
      <c r="AB3583" s="3"/>
      <c r="AC3583" s="3"/>
      <c r="AD3583" s="3"/>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row>
    <row r="3584" spans="1:77" ht="18">
      <c r="A3584" s="3" t="s">
        <v>1368</v>
      </c>
      <c r="B3584" s="3" t="s">
        <v>27429</v>
      </c>
      <c r="C3584" s="3" t="s">
        <v>27111</v>
      </c>
      <c r="D3584" s="3" t="s">
        <v>28860</v>
      </c>
      <c r="E3584" s="3" t="s">
        <v>28861</v>
      </c>
      <c r="F3584" s="3"/>
      <c r="G3584" s="3"/>
      <c r="H3584" s="3"/>
      <c r="I3584" s="3"/>
      <c r="J3584" s="3"/>
      <c r="K3584" s="3"/>
      <c r="L3584" s="3"/>
      <c r="M3584" s="3"/>
      <c r="N3584" s="3"/>
      <c r="O3584" s="3"/>
      <c r="P3584" s="3"/>
      <c r="Q3584" s="3"/>
      <c r="R3584" s="3"/>
      <c r="S3584" s="3"/>
      <c r="T3584" s="3"/>
      <c r="U3584" s="3"/>
      <c r="V3584" s="3"/>
      <c r="W3584" s="3"/>
      <c r="X3584" s="3"/>
      <c r="Y3584" s="3"/>
      <c r="Z3584" s="3"/>
      <c r="AA3584" s="3"/>
      <c r="AB3584" s="3"/>
      <c r="AC3584" s="3"/>
      <c r="AD3584" s="3"/>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row>
    <row r="3585" spans="1:77" ht="18">
      <c r="A3585" s="3" t="s">
        <v>6294</v>
      </c>
      <c r="B3585" s="3" t="s">
        <v>23435</v>
      </c>
      <c r="C3585" s="3" t="s">
        <v>24488</v>
      </c>
      <c r="D3585" s="3"/>
      <c r="E3585" s="3" t="s">
        <v>24489</v>
      </c>
      <c r="F3585" s="3"/>
      <c r="G3585" s="3"/>
      <c r="H3585" s="3"/>
      <c r="I3585" s="3"/>
      <c r="J3585" s="3"/>
      <c r="K3585" s="3"/>
      <c r="L3585" s="3"/>
      <c r="M3585" s="3"/>
      <c r="N3585" s="3"/>
      <c r="O3585" s="3"/>
      <c r="P3585" s="3"/>
      <c r="Q3585" s="3"/>
      <c r="R3585" s="3"/>
      <c r="S3585" s="3"/>
      <c r="T3585" s="3"/>
      <c r="U3585" s="3"/>
      <c r="V3585" s="3"/>
      <c r="W3585" s="3"/>
      <c r="X3585" s="3"/>
      <c r="Y3585" s="3"/>
      <c r="Z3585" s="3"/>
      <c r="AA3585" s="3"/>
      <c r="AB3585" s="3"/>
      <c r="AC3585" s="3"/>
      <c r="AD3585" s="3"/>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row>
    <row r="3586" spans="1:77" ht="18">
      <c r="A3586" s="3" t="s">
        <v>7240</v>
      </c>
      <c r="B3586" s="3" t="s">
        <v>25216</v>
      </c>
      <c r="C3586" s="3" t="s">
        <v>24488</v>
      </c>
      <c r="D3586" s="3"/>
      <c r="E3586" s="3" t="s">
        <v>3660</v>
      </c>
      <c r="F3586" s="3"/>
      <c r="G3586" s="3"/>
      <c r="H3586" s="3"/>
      <c r="I3586" s="3"/>
      <c r="J3586" s="3"/>
      <c r="K3586" s="3"/>
      <c r="L3586" s="3"/>
      <c r="M3586" s="3"/>
      <c r="N3586" s="3"/>
      <c r="O3586" s="3"/>
      <c r="P3586" s="3"/>
      <c r="Q3586" s="3"/>
      <c r="R3586" s="3"/>
      <c r="S3586" s="3"/>
      <c r="T3586" s="3"/>
      <c r="U3586" s="3"/>
      <c r="V3586" s="3"/>
      <c r="W3586" s="3"/>
      <c r="X3586" s="3"/>
      <c r="Y3586" s="3"/>
      <c r="Z3586" s="3"/>
      <c r="AA3586" s="3"/>
      <c r="AB3586" s="3"/>
      <c r="AC3586" s="3"/>
      <c r="AD3586" s="3"/>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row>
    <row r="3587" spans="1:77" ht="18">
      <c r="A3587" s="3" t="s">
        <v>9161</v>
      </c>
      <c r="B3587" s="3" t="s">
        <v>26505</v>
      </c>
      <c r="C3587" s="3" t="s">
        <v>26942</v>
      </c>
      <c r="D3587" s="3"/>
      <c r="E3587" s="3" t="s">
        <v>26943</v>
      </c>
      <c r="F3587" s="3"/>
      <c r="G3587" s="3"/>
      <c r="H3587" s="3"/>
      <c r="I3587" s="3"/>
      <c r="J3587" s="3"/>
      <c r="K3587" s="3"/>
      <c r="L3587" s="3"/>
      <c r="M3587" s="3"/>
      <c r="N3587" s="3"/>
      <c r="O3587" s="3"/>
      <c r="P3587" s="3"/>
      <c r="Q3587" s="3"/>
      <c r="R3587" s="3"/>
      <c r="S3587" s="3"/>
      <c r="T3587" s="3"/>
      <c r="U3587" s="3"/>
      <c r="V3587" s="3"/>
      <c r="W3587" s="3"/>
      <c r="X3587" s="3"/>
      <c r="Y3587" s="3"/>
      <c r="Z3587" s="3"/>
      <c r="AA3587" s="3"/>
      <c r="AB3587" s="3"/>
      <c r="AC3587" s="3"/>
      <c r="AD3587" s="3"/>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row>
    <row r="3588" spans="1:77" ht="18">
      <c r="A3588" s="3" t="s">
        <v>10231</v>
      </c>
      <c r="B3588" s="3" t="s">
        <v>28075</v>
      </c>
      <c r="C3588" s="3" t="s">
        <v>26942</v>
      </c>
      <c r="D3588" s="3"/>
      <c r="E3588" s="3" t="s">
        <v>28269</v>
      </c>
      <c r="F3588" s="3"/>
      <c r="G3588" s="3"/>
      <c r="H3588" s="3"/>
      <c r="I3588" s="3"/>
      <c r="J3588" s="3"/>
      <c r="K3588" s="3"/>
      <c r="L3588" s="3"/>
      <c r="M3588" s="3"/>
      <c r="N3588" s="3"/>
      <c r="O3588" s="3"/>
      <c r="P3588" s="3"/>
      <c r="Q3588" s="3"/>
      <c r="R3588" s="3"/>
      <c r="S3588" s="3"/>
      <c r="T3588" s="3"/>
      <c r="U3588" s="3"/>
      <c r="V3588" s="3"/>
      <c r="W3588" s="3"/>
      <c r="X3588" s="3"/>
      <c r="Y3588" s="3"/>
      <c r="Z3588" s="3"/>
      <c r="AA3588" s="3"/>
      <c r="AB3588" s="3"/>
      <c r="AC3588" s="3"/>
      <c r="AD3588" s="3"/>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row>
    <row r="3589" spans="1:77" ht="18">
      <c r="A3589" s="3" t="s">
        <v>17725</v>
      </c>
      <c r="B3589" s="3" t="s">
        <v>34945</v>
      </c>
      <c r="C3589" s="3" t="s">
        <v>26942</v>
      </c>
      <c r="D3589" s="3" t="s">
        <v>11316</v>
      </c>
      <c r="E3589" s="3" t="s">
        <v>34964</v>
      </c>
      <c r="F3589" s="3"/>
      <c r="G3589" s="3"/>
      <c r="H3589" s="3"/>
      <c r="I3589" s="3"/>
      <c r="J3589" s="3"/>
      <c r="K3589" s="3"/>
      <c r="L3589" s="3"/>
      <c r="M3589" s="3"/>
      <c r="N3589" s="3"/>
      <c r="O3589" s="3"/>
      <c r="P3589" s="3"/>
      <c r="Q3589" s="3"/>
      <c r="R3589" s="3"/>
      <c r="S3589" s="3"/>
      <c r="T3589" s="3"/>
      <c r="U3589" s="3"/>
      <c r="V3589" s="3"/>
      <c r="W3589" s="3"/>
      <c r="X3589" s="3"/>
      <c r="Y3589" s="3"/>
      <c r="Z3589" s="3"/>
      <c r="AA3589" s="3"/>
      <c r="AB3589" s="3"/>
      <c r="AC3589" s="3"/>
      <c r="AD3589" s="3"/>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row>
    <row r="3590" spans="1:77" ht="18">
      <c r="A3590" s="3" t="s">
        <v>39145</v>
      </c>
      <c r="B3590" s="3" t="s">
        <v>38999</v>
      </c>
      <c r="C3590" s="3" t="s">
        <v>26942</v>
      </c>
      <c r="D3590" s="3"/>
      <c r="E3590" s="3" t="s">
        <v>39146</v>
      </c>
      <c r="F3590" s="3"/>
      <c r="G3590" s="3"/>
      <c r="H3590" s="3"/>
      <c r="I3590" s="3"/>
      <c r="J3590" s="3"/>
      <c r="K3590" s="3"/>
      <c r="L3590" s="3"/>
      <c r="M3590" s="3"/>
      <c r="N3590" s="3"/>
      <c r="O3590" s="3"/>
      <c r="P3590" s="3"/>
      <c r="Q3590" s="3"/>
      <c r="R3590" s="3"/>
      <c r="S3590" s="3"/>
      <c r="T3590" s="3"/>
      <c r="U3590" s="3"/>
      <c r="V3590" s="3"/>
      <c r="W3590" s="3"/>
      <c r="X3590" s="3"/>
      <c r="Y3590" s="3"/>
      <c r="Z3590" s="3"/>
      <c r="AA3590" s="3"/>
      <c r="AB3590" s="3"/>
      <c r="AC3590" s="3"/>
      <c r="AD3590" s="3"/>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row>
    <row r="3591" spans="1:77" ht="18">
      <c r="A3591" s="3" t="s">
        <v>8734</v>
      </c>
      <c r="B3591" s="3" t="s">
        <v>26505</v>
      </c>
      <c r="C3591" s="3" t="s">
        <v>26555</v>
      </c>
      <c r="D3591" s="3"/>
      <c r="E3591" s="3" t="s">
        <v>26556</v>
      </c>
      <c r="F3591" s="3"/>
      <c r="G3591" s="3"/>
      <c r="H3591" s="3"/>
      <c r="I3591" s="3"/>
      <c r="J3591" s="3"/>
      <c r="K3591" s="3"/>
      <c r="L3591" s="3"/>
      <c r="M3591" s="3"/>
      <c r="N3591" s="3"/>
      <c r="O3591" s="3"/>
      <c r="P3591" s="3"/>
      <c r="Q3591" s="3"/>
      <c r="R3591" s="3"/>
      <c r="S3591" s="3"/>
      <c r="T3591" s="3"/>
      <c r="U3591" s="3"/>
      <c r="V3591" s="3"/>
      <c r="W3591" s="3"/>
      <c r="X3591" s="3"/>
      <c r="Y3591" s="3"/>
      <c r="Z3591" s="3"/>
      <c r="AA3591" s="3"/>
      <c r="AB3591" s="3"/>
      <c r="AC3591" s="3"/>
      <c r="AD3591" s="3"/>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row>
    <row r="3592" spans="1:77" ht="18">
      <c r="A3592" s="3" t="s">
        <v>19093</v>
      </c>
      <c r="B3592" s="3" t="s">
        <v>35848</v>
      </c>
      <c r="C3592" s="3" t="s">
        <v>26555</v>
      </c>
      <c r="D3592" s="3"/>
      <c r="E3592" s="3" t="s">
        <v>36218</v>
      </c>
      <c r="F3592" s="3"/>
      <c r="G3592" s="3"/>
      <c r="H3592" s="3"/>
      <c r="I3592" s="3"/>
      <c r="J3592" s="3"/>
      <c r="K3592" s="3"/>
      <c r="L3592" s="3"/>
      <c r="M3592" s="3"/>
      <c r="N3592" s="3"/>
      <c r="O3592" s="3"/>
      <c r="P3592" s="3"/>
      <c r="Q3592" s="3"/>
      <c r="R3592" s="3"/>
      <c r="S3592" s="3"/>
      <c r="T3592" s="3"/>
      <c r="U3592" s="3"/>
      <c r="V3592" s="3"/>
      <c r="W3592" s="3"/>
      <c r="X3592" s="3"/>
      <c r="Y3592" s="3"/>
      <c r="Z3592" s="3"/>
      <c r="AA3592" s="3"/>
      <c r="AB3592" s="3"/>
      <c r="AC3592" s="3"/>
      <c r="AD3592" s="3"/>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row>
    <row r="3593" spans="1:77" ht="18">
      <c r="A3593" s="3" t="s">
        <v>39171</v>
      </c>
      <c r="B3593" s="3" t="s">
        <v>38999</v>
      </c>
      <c r="C3593" s="3" t="s">
        <v>26555</v>
      </c>
      <c r="D3593" s="3"/>
      <c r="E3593" s="3" t="s">
        <v>39172</v>
      </c>
      <c r="F3593" s="3"/>
      <c r="G3593" s="3"/>
      <c r="H3593" s="3"/>
      <c r="I3593" s="3"/>
      <c r="J3593" s="3"/>
      <c r="K3593" s="3"/>
      <c r="L3593" s="3"/>
      <c r="M3593" s="3"/>
      <c r="N3593" s="3"/>
      <c r="O3593" s="3"/>
      <c r="P3593" s="3"/>
      <c r="Q3593" s="3"/>
      <c r="R3593" s="3"/>
      <c r="S3593" s="3"/>
      <c r="T3593" s="3"/>
      <c r="U3593" s="3"/>
      <c r="V3593" s="3"/>
      <c r="W3593" s="3"/>
      <c r="X3593" s="3"/>
      <c r="Y3593" s="3"/>
      <c r="Z3593" s="3"/>
      <c r="AA3593" s="3"/>
      <c r="AB3593" s="3"/>
      <c r="AC3593" s="3"/>
      <c r="AD3593" s="3"/>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row>
    <row r="3594" spans="1:77" ht="18">
      <c r="A3594" s="3" t="s">
        <v>587</v>
      </c>
      <c r="B3594" s="3" t="s">
        <v>22767</v>
      </c>
      <c r="C3594" s="3" t="s">
        <v>23584</v>
      </c>
      <c r="D3594" s="3"/>
      <c r="E3594" s="3" t="s">
        <v>18990</v>
      </c>
      <c r="F3594" s="3"/>
      <c r="G3594" s="3"/>
      <c r="H3594" s="3"/>
      <c r="I3594" s="3"/>
      <c r="J3594" s="3"/>
      <c r="K3594" s="3"/>
      <c r="L3594" s="3"/>
      <c r="M3594" s="3"/>
      <c r="N3594" s="3"/>
      <c r="O3594" s="3"/>
      <c r="P3594" s="3"/>
      <c r="Q3594" s="3"/>
      <c r="R3594" s="3"/>
      <c r="S3594" s="3"/>
      <c r="T3594" s="3"/>
      <c r="U3594" s="3"/>
      <c r="V3594" s="3"/>
      <c r="W3594" s="3"/>
      <c r="X3594" s="3"/>
      <c r="Y3594" s="3"/>
      <c r="Z3594" s="3"/>
      <c r="AA3594" s="3"/>
      <c r="AB3594" s="3"/>
      <c r="AC3594" s="3"/>
      <c r="AD3594" s="3"/>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row>
    <row r="3595" spans="1:77" ht="18">
      <c r="A3595" s="3" t="s">
        <v>16274</v>
      </c>
      <c r="B3595" s="3" t="s">
        <v>32255</v>
      </c>
      <c r="C3595" s="3" t="s">
        <v>32324</v>
      </c>
      <c r="D3595" s="3"/>
      <c r="E3595" s="3" t="s">
        <v>32325</v>
      </c>
      <c r="F3595" s="3"/>
      <c r="G3595" s="3"/>
      <c r="H3595" s="3"/>
      <c r="I3595" s="3"/>
      <c r="J3595" s="3"/>
      <c r="K3595" s="3"/>
      <c r="L3595" s="3"/>
      <c r="M3595" s="3"/>
      <c r="N3595" s="3"/>
      <c r="O3595" s="3"/>
      <c r="P3595" s="3"/>
      <c r="Q3595" s="3"/>
      <c r="R3595" s="3"/>
      <c r="S3595" s="3"/>
      <c r="T3595" s="3"/>
      <c r="U3595" s="3"/>
      <c r="V3595" s="3"/>
      <c r="W3595" s="3"/>
      <c r="X3595" s="3"/>
      <c r="Y3595" s="3"/>
      <c r="Z3595" s="3"/>
      <c r="AA3595" s="3"/>
      <c r="AB3595" s="3"/>
      <c r="AC3595" s="3"/>
      <c r="AD3595" s="3"/>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row>
    <row r="3596" spans="1:77" ht="18">
      <c r="A3596" s="3" t="s">
        <v>38103</v>
      </c>
      <c r="B3596" s="3" t="s">
        <v>36454</v>
      </c>
      <c r="C3596" s="3" t="s">
        <v>38104</v>
      </c>
      <c r="D3596" s="3" t="s">
        <v>38105</v>
      </c>
      <c r="E3596" s="3" t="s">
        <v>38106</v>
      </c>
      <c r="F3596" s="3" t="s">
        <v>38107</v>
      </c>
      <c r="G3596" s="3"/>
      <c r="H3596" s="3"/>
      <c r="I3596" s="3"/>
      <c r="J3596" s="3"/>
      <c r="K3596" s="3"/>
      <c r="L3596" s="3"/>
      <c r="M3596" s="3"/>
      <c r="N3596" s="3"/>
      <c r="O3596" s="3"/>
      <c r="P3596" s="3"/>
      <c r="Q3596" s="3"/>
      <c r="R3596" s="3"/>
      <c r="S3596" s="3"/>
      <c r="T3596" s="3"/>
      <c r="U3596" s="3"/>
      <c r="V3596" s="3"/>
      <c r="W3596" s="3"/>
      <c r="X3596" s="3"/>
      <c r="Y3596" s="3"/>
      <c r="Z3596" s="3"/>
      <c r="AA3596" s="3"/>
      <c r="AB3596" s="3"/>
      <c r="AC3596" s="3"/>
      <c r="AD3596" s="3"/>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row>
    <row r="3597" spans="1:77" ht="18">
      <c r="A3597" s="3" t="s">
        <v>19005</v>
      </c>
      <c r="B3597" s="3" t="s">
        <v>35848</v>
      </c>
      <c r="C3597" s="3" t="s">
        <v>36121</v>
      </c>
      <c r="D3597" s="3" t="s">
        <v>36122</v>
      </c>
      <c r="E3597" s="3" t="s">
        <v>36123</v>
      </c>
      <c r="F3597" s="3"/>
      <c r="G3597" s="3"/>
      <c r="H3597" s="3"/>
      <c r="I3597" s="3"/>
      <c r="J3597" s="3"/>
      <c r="K3597" s="3"/>
      <c r="L3597" s="3"/>
      <c r="M3597" s="3"/>
      <c r="N3597" s="3"/>
      <c r="O3597" s="3"/>
      <c r="P3597" s="3"/>
      <c r="Q3597" s="3"/>
      <c r="R3597" s="3"/>
      <c r="S3597" s="3"/>
      <c r="T3597" s="3"/>
      <c r="U3597" s="3"/>
      <c r="V3597" s="3"/>
      <c r="W3597" s="3"/>
      <c r="X3597" s="3"/>
      <c r="Y3597" s="3"/>
      <c r="Z3597" s="3"/>
      <c r="AA3597" s="3"/>
      <c r="AB3597" s="3"/>
      <c r="AC3597" s="3"/>
      <c r="AD3597" s="3"/>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row>
    <row r="3598" spans="1:77" ht="18">
      <c r="A3598" s="3" t="s">
        <v>1494</v>
      </c>
      <c r="B3598" s="3" t="s">
        <v>27429</v>
      </c>
      <c r="C3598" s="3" t="s">
        <v>29355</v>
      </c>
      <c r="D3598" s="3"/>
      <c r="E3598" s="3" t="s">
        <v>29356</v>
      </c>
      <c r="F3598" s="3"/>
      <c r="G3598" s="3"/>
      <c r="H3598" s="3"/>
      <c r="I3598" s="3"/>
      <c r="J3598" s="3"/>
      <c r="K3598" s="3"/>
      <c r="L3598" s="3"/>
      <c r="M3598" s="3"/>
      <c r="N3598" s="3"/>
      <c r="O3598" s="3"/>
      <c r="P3598" s="3"/>
      <c r="Q3598" s="3"/>
      <c r="R3598" s="3"/>
      <c r="S3598" s="3"/>
      <c r="T3598" s="3"/>
      <c r="U3598" s="3"/>
      <c r="V3598" s="3"/>
      <c r="W3598" s="3"/>
      <c r="X3598" s="3"/>
      <c r="Y3598" s="3"/>
      <c r="Z3598" s="3"/>
      <c r="AA3598" s="3"/>
      <c r="AB3598" s="3"/>
      <c r="AC3598" s="3"/>
      <c r="AD3598" s="3"/>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row>
    <row r="3599" spans="1:77" ht="18">
      <c r="A3599" s="3" t="s">
        <v>8819</v>
      </c>
      <c r="B3599" s="3" t="s">
        <v>26505</v>
      </c>
      <c r="C3599" s="3" t="s">
        <v>26649</v>
      </c>
      <c r="D3599" s="3"/>
      <c r="E3599" s="3" t="s">
        <v>26650</v>
      </c>
      <c r="F3599" s="3"/>
      <c r="G3599" s="3"/>
      <c r="H3599" s="3"/>
      <c r="I3599" s="3"/>
      <c r="J3599" s="3"/>
      <c r="K3599" s="3"/>
      <c r="L3599" s="3"/>
      <c r="M3599" s="3"/>
      <c r="N3599" s="3"/>
      <c r="O3599" s="3"/>
      <c r="P3599" s="3"/>
      <c r="Q3599" s="3"/>
      <c r="R3599" s="3"/>
      <c r="S3599" s="3"/>
      <c r="T3599" s="3"/>
      <c r="U3599" s="3"/>
      <c r="V3599" s="3"/>
      <c r="W3599" s="3"/>
      <c r="X3599" s="3"/>
      <c r="Y3599" s="3"/>
      <c r="Z3599" s="3"/>
      <c r="AA3599" s="3"/>
      <c r="AB3599" s="3"/>
      <c r="AC3599" s="3"/>
      <c r="AD3599" s="3"/>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row>
    <row r="3600" spans="1:77" ht="18">
      <c r="A3600" s="3" t="s">
        <v>19061</v>
      </c>
      <c r="B3600" s="3" t="s">
        <v>35848</v>
      </c>
      <c r="C3600" s="3" t="s">
        <v>26649</v>
      </c>
      <c r="D3600" s="3"/>
      <c r="E3600" s="3" t="s">
        <v>36189</v>
      </c>
      <c r="F3600" s="3" t="s">
        <v>36190</v>
      </c>
      <c r="G3600" s="3"/>
      <c r="H3600" s="3"/>
      <c r="I3600" s="3"/>
      <c r="J3600" s="3"/>
      <c r="K3600" s="3"/>
      <c r="L3600" s="3"/>
      <c r="M3600" s="3"/>
      <c r="N3600" s="3"/>
      <c r="O3600" s="3"/>
      <c r="P3600" s="3"/>
      <c r="Q3600" s="3"/>
      <c r="R3600" s="3"/>
      <c r="S3600" s="3"/>
      <c r="T3600" s="3"/>
      <c r="U3600" s="3"/>
      <c r="V3600" s="3"/>
      <c r="W3600" s="3"/>
      <c r="X3600" s="3"/>
      <c r="Y3600" s="3"/>
      <c r="Z3600" s="3"/>
      <c r="AA3600" s="3"/>
      <c r="AB3600" s="3"/>
      <c r="AC3600" s="3"/>
      <c r="AD3600" s="3"/>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row>
    <row r="3601" spans="1:77" ht="18">
      <c r="A3601" s="3" t="s">
        <v>15689</v>
      </c>
      <c r="B3601" s="3" t="s">
        <v>31873</v>
      </c>
      <c r="C3601" s="3" t="s">
        <v>31912</v>
      </c>
      <c r="D3601" s="3" t="s">
        <v>31883</v>
      </c>
      <c r="E3601" s="3" t="s">
        <v>31913</v>
      </c>
      <c r="F3601" s="3"/>
      <c r="G3601" s="3"/>
      <c r="H3601" s="3"/>
      <c r="I3601" s="3"/>
      <c r="J3601" s="3"/>
      <c r="K3601" s="3"/>
      <c r="L3601" s="3"/>
      <c r="M3601" s="3"/>
      <c r="N3601" s="3"/>
      <c r="O3601" s="3"/>
      <c r="P3601" s="3"/>
      <c r="Q3601" s="3"/>
      <c r="R3601" s="3"/>
      <c r="S3601" s="3"/>
      <c r="T3601" s="3"/>
      <c r="U3601" s="3"/>
      <c r="V3601" s="3"/>
      <c r="W3601" s="3"/>
      <c r="X3601" s="3"/>
      <c r="Y3601" s="3"/>
      <c r="Z3601" s="3"/>
      <c r="AA3601" s="3"/>
      <c r="AB3601" s="3"/>
      <c r="AC3601" s="3"/>
      <c r="AD3601" s="3"/>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row>
    <row r="3602" spans="1:77" ht="18">
      <c r="A3602" s="3" t="s">
        <v>15665</v>
      </c>
      <c r="B3602" s="3" t="s">
        <v>31873</v>
      </c>
      <c r="C3602" s="3" t="s">
        <v>31896</v>
      </c>
      <c r="D3602" s="3" t="s">
        <v>31883</v>
      </c>
      <c r="E3602" s="3" t="s">
        <v>31897</v>
      </c>
      <c r="F3602" s="3"/>
      <c r="G3602" s="3"/>
      <c r="H3602" s="3"/>
      <c r="I3602" s="3"/>
      <c r="J3602" s="3"/>
      <c r="K3602" s="3"/>
      <c r="L3602" s="3"/>
      <c r="M3602" s="3"/>
      <c r="N3602" s="3"/>
      <c r="O3602" s="3"/>
      <c r="P3602" s="3"/>
      <c r="Q3602" s="3"/>
      <c r="R3602" s="3"/>
      <c r="S3602" s="3"/>
      <c r="T3602" s="3"/>
      <c r="U3602" s="3"/>
      <c r="V3602" s="3"/>
      <c r="W3602" s="3"/>
      <c r="X3602" s="3"/>
      <c r="Y3602" s="3"/>
      <c r="Z3602" s="3"/>
      <c r="AA3602" s="3"/>
      <c r="AB3602" s="3"/>
      <c r="AC3602" s="3"/>
      <c r="AD3602" s="3"/>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row>
    <row r="3603" spans="1:77" ht="18">
      <c r="A3603" s="3" t="s">
        <v>15080</v>
      </c>
      <c r="B3603" s="3" t="s">
        <v>30903</v>
      </c>
      <c r="C3603" s="3" t="s">
        <v>31573</v>
      </c>
      <c r="D3603" s="3" t="s">
        <v>14276</v>
      </c>
      <c r="E3603" s="3" t="s">
        <v>31574</v>
      </c>
      <c r="F3603" s="3"/>
      <c r="G3603" s="3"/>
      <c r="H3603" s="3"/>
      <c r="I3603" s="3"/>
      <c r="J3603" s="3"/>
      <c r="K3603" s="3"/>
      <c r="L3603" s="3"/>
      <c r="M3603" s="3"/>
      <c r="N3603" s="3"/>
      <c r="O3603" s="3"/>
      <c r="P3603" s="3"/>
      <c r="Q3603" s="3"/>
      <c r="R3603" s="3"/>
      <c r="S3603" s="3"/>
      <c r="T3603" s="3"/>
      <c r="U3603" s="3"/>
      <c r="V3603" s="3"/>
      <c r="W3603" s="3"/>
      <c r="X3603" s="3"/>
      <c r="Y3603" s="3"/>
      <c r="Z3603" s="3"/>
      <c r="AA3603" s="3"/>
      <c r="AB3603" s="3"/>
      <c r="AC3603" s="3"/>
      <c r="AD3603" s="3"/>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row>
    <row r="3604" spans="1:77" ht="18">
      <c r="A3604" s="3" t="s">
        <v>16871</v>
      </c>
      <c r="B3604" s="3" t="s">
        <v>32658</v>
      </c>
      <c r="C3604" s="3" t="s">
        <v>31573</v>
      </c>
      <c r="D3604" s="3"/>
      <c r="E3604" s="3" t="s">
        <v>32733</v>
      </c>
      <c r="F3604" s="3"/>
      <c r="G3604" s="3"/>
      <c r="H3604" s="3"/>
      <c r="I3604" s="3"/>
      <c r="J3604" s="3"/>
      <c r="K3604" s="3"/>
      <c r="L3604" s="3"/>
      <c r="M3604" s="3"/>
      <c r="N3604" s="3"/>
      <c r="O3604" s="3"/>
      <c r="P3604" s="3"/>
      <c r="Q3604" s="3"/>
      <c r="R3604" s="3"/>
      <c r="S3604" s="3"/>
      <c r="T3604" s="3"/>
      <c r="U3604" s="3"/>
      <c r="V3604" s="3"/>
      <c r="W3604" s="3"/>
      <c r="X3604" s="3"/>
      <c r="Y3604" s="3"/>
      <c r="Z3604" s="3"/>
      <c r="AA3604" s="3"/>
      <c r="AB3604" s="3"/>
      <c r="AC3604" s="3"/>
      <c r="AD3604" s="3"/>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row>
    <row r="3605" spans="1:77" ht="18">
      <c r="A3605" s="3" t="s">
        <v>7349</v>
      </c>
      <c r="B3605" s="3" t="s">
        <v>25216</v>
      </c>
      <c r="C3605" s="3" t="s">
        <v>25328</v>
      </c>
      <c r="D3605" s="3" t="s">
        <v>270</v>
      </c>
      <c r="E3605" s="3" t="s">
        <v>25284</v>
      </c>
      <c r="F3605" s="3" t="s">
        <v>25329</v>
      </c>
      <c r="G3605" s="3"/>
      <c r="H3605" s="3"/>
      <c r="I3605" s="3"/>
      <c r="J3605" s="3"/>
      <c r="K3605" s="3"/>
      <c r="L3605" s="3"/>
      <c r="M3605" s="3"/>
      <c r="N3605" s="3"/>
      <c r="O3605" s="3"/>
      <c r="P3605" s="3"/>
      <c r="Q3605" s="3"/>
      <c r="R3605" s="3"/>
      <c r="S3605" s="3"/>
      <c r="T3605" s="3"/>
      <c r="U3605" s="3"/>
      <c r="V3605" s="3"/>
      <c r="W3605" s="3"/>
      <c r="X3605" s="3"/>
      <c r="Y3605" s="3"/>
      <c r="Z3605" s="3"/>
      <c r="AA3605" s="3"/>
      <c r="AB3605" s="3"/>
      <c r="AC3605" s="3"/>
      <c r="AD3605" s="3"/>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row>
    <row r="3606" spans="1:77" ht="18">
      <c r="A3606" s="3" t="s">
        <v>9980</v>
      </c>
      <c r="B3606" s="3" t="s">
        <v>28072</v>
      </c>
      <c r="C3606" s="3" t="s">
        <v>25328</v>
      </c>
      <c r="D3606" s="3" t="s">
        <v>270</v>
      </c>
      <c r="E3606" s="3" t="s">
        <v>25742</v>
      </c>
      <c r="F3606" s="3" t="s">
        <v>25329</v>
      </c>
      <c r="G3606" s="3"/>
      <c r="H3606" s="3"/>
      <c r="I3606" s="3"/>
      <c r="J3606" s="3"/>
      <c r="K3606" s="3"/>
      <c r="L3606" s="3"/>
      <c r="M3606" s="3"/>
      <c r="N3606" s="3"/>
      <c r="O3606" s="3"/>
      <c r="P3606" s="3"/>
      <c r="Q3606" s="3"/>
      <c r="R3606" s="3"/>
      <c r="S3606" s="3"/>
      <c r="T3606" s="3"/>
      <c r="U3606" s="3"/>
      <c r="V3606" s="3"/>
      <c r="W3606" s="3"/>
      <c r="X3606" s="3"/>
      <c r="Y3606" s="3"/>
      <c r="Z3606" s="3"/>
      <c r="AA3606" s="3"/>
      <c r="AB3606" s="3"/>
      <c r="AC3606" s="3"/>
      <c r="AD3606" s="3"/>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row>
    <row r="3607" spans="1:77" ht="18">
      <c r="A3607" s="3" t="s">
        <v>33904</v>
      </c>
      <c r="B3607" s="3" t="s">
        <v>33814</v>
      </c>
      <c r="C3607" s="3" t="s">
        <v>25328</v>
      </c>
      <c r="D3607" s="3"/>
      <c r="E3607" s="3" t="s">
        <v>33905</v>
      </c>
      <c r="F3607" s="3"/>
      <c r="G3607" s="3"/>
      <c r="H3607" s="3"/>
      <c r="I3607" s="3"/>
      <c r="J3607" s="3"/>
      <c r="K3607" s="3"/>
      <c r="L3607" s="3"/>
      <c r="M3607" s="3"/>
      <c r="N3607" s="3"/>
      <c r="O3607" s="3"/>
      <c r="P3607" s="3"/>
      <c r="Q3607" s="3"/>
      <c r="R3607" s="3"/>
      <c r="S3607" s="3"/>
      <c r="T3607" s="3"/>
      <c r="U3607" s="3"/>
      <c r="V3607" s="3"/>
      <c r="W3607" s="3"/>
      <c r="X3607" s="3"/>
      <c r="Y3607" s="3"/>
      <c r="Z3607" s="3"/>
      <c r="AA3607" s="3"/>
      <c r="AB3607" s="3"/>
      <c r="AC3607" s="3"/>
      <c r="AD3607" s="3"/>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row>
    <row r="3608" spans="1:77" ht="18">
      <c r="A3608" s="3" t="s">
        <v>19068</v>
      </c>
      <c r="B3608" s="3" t="s">
        <v>35848</v>
      </c>
      <c r="C3608" s="3" t="s">
        <v>36194</v>
      </c>
      <c r="D3608" s="3"/>
      <c r="E3608" s="3" t="s">
        <v>36195</v>
      </c>
      <c r="F3608" s="3"/>
      <c r="G3608" s="3"/>
      <c r="H3608" s="3"/>
      <c r="I3608" s="3"/>
      <c r="J3608" s="3"/>
      <c r="K3608" s="3"/>
      <c r="L3608" s="3"/>
      <c r="M3608" s="3"/>
      <c r="N3608" s="3"/>
      <c r="O3608" s="3"/>
      <c r="P3608" s="3"/>
      <c r="Q3608" s="3"/>
      <c r="R3608" s="3"/>
      <c r="S3608" s="3"/>
      <c r="T3608" s="3"/>
      <c r="U3608" s="3"/>
      <c r="V3608" s="3"/>
      <c r="W3608" s="3"/>
      <c r="X3608" s="3"/>
      <c r="Y3608" s="3"/>
      <c r="Z3608" s="3"/>
      <c r="AA3608" s="3"/>
      <c r="AB3608" s="3"/>
      <c r="AC3608" s="3"/>
      <c r="AD3608" s="3"/>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row>
    <row r="3609" spans="1:77" ht="18">
      <c r="A3609" s="3" t="s">
        <v>3767</v>
      </c>
      <c r="B3609" s="3" t="s">
        <v>21925</v>
      </c>
      <c r="C3609" s="3" t="s">
        <v>22279</v>
      </c>
      <c r="D3609" s="3"/>
      <c r="E3609" s="3" t="s">
        <v>22280</v>
      </c>
      <c r="F3609" s="3" t="s">
        <v>22281</v>
      </c>
      <c r="G3609" s="3"/>
      <c r="H3609" s="3"/>
      <c r="I3609" s="3"/>
      <c r="J3609" s="3"/>
      <c r="K3609" s="3"/>
      <c r="L3609" s="3"/>
      <c r="M3609" s="3"/>
      <c r="N3609" s="3"/>
      <c r="O3609" s="3"/>
      <c r="P3609" s="3"/>
      <c r="Q3609" s="3"/>
      <c r="R3609" s="3"/>
      <c r="S3609" s="3"/>
      <c r="T3609" s="3"/>
      <c r="U3609" s="3"/>
      <c r="V3609" s="3"/>
      <c r="W3609" s="3"/>
      <c r="X3609" s="3"/>
      <c r="Y3609" s="3"/>
      <c r="Z3609" s="3"/>
      <c r="AA3609" s="3"/>
      <c r="AB3609" s="3"/>
      <c r="AC3609" s="3"/>
      <c r="AD3609" s="3"/>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row>
    <row r="3610" spans="1:77" ht="18">
      <c r="A3610" s="3" t="s">
        <v>8884</v>
      </c>
      <c r="B3610" s="3" t="s">
        <v>26603</v>
      </c>
      <c r="C3610" s="3" t="s">
        <v>22279</v>
      </c>
      <c r="D3610" s="3"/>
      <c r="E3610" s="3" t="s">
        <v>26703</v>
      </c>
      <c r="F3610" s="3" t="s">
        <v>26704</v>
      </c>
      <c r="G3610" s="3"/>
      <c r="H3610" s="3"/>
      <c r="I3610" s="3"/>
      <c r="J3610" s="3"/>
      <c r="K3610" s="3"/>
      <c r="L3610" s="3"/>
      <c r="M3610" s="3"/>
      <c r="N3610" s="3"/>
      <c r="O3610" s="3"/>
      <c r="P3610" s="3"/>
      <c r="Q3610" s="3"/>
      <c r="R3610" s="3"/>
      <c r="S3610" s="3"/>
      <c r="T3610" s="3"/>
      <c r="U3610" s="3"/>
      <c r="V3610" s="3"/>
      <c r="W3610" s="3"/>
      <c r="X3610" s="3"/>
      <c r="Y3610" s="3"/>
      <c r="Z3610" s="3"/>
      <c r="AA3610" s="3"/>
      <c r="AB3610" s="3"/>
      <c r="AC3610" s="3"/>
      <c r="AD3610" s="3"/>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row>
    <row r="3611" spans="1:77" ht="18">
      <c r="A3611" s="3" t="s">
        <v>17598</v>
      </c>
      <c r="B3611" s="3" t="s">
        <v>33988</v>
      </c>
      <c r="C3611" s="3" t="s">
        <v>22279</v>
      </c>
      <c r="D3611" s="3" t="s">
        <v>34176</v>
      </c>
      <c r="E3611" s="3" t="s">
        <v>34371</v>
      </c>
      <c r="F3611" s="3"/>
      <c r="G3611" s="3"/>
      <c r="H3611" s="3"/>
      <c r="I3611" s="3"/>
      <c r="J3611" s="3"/>
      <c r="K3611" s="3"/>
      <c r="L3611" s="3"/>
      <c r="M3611" s="3"/>
      <c r="N3611" s="3"/>
      <c r="O3611" s="3"/>
      <c r="P3611" s="3"/>
      <c r="Q3611" s="3"/>
      <c r="R3611" s="3"/>
      <c r="S3611" s="3"/>
      <c r="T3611" s="3"/>
      <c r="U3611" s="3"/>
      <c r="V3611" s="3"/>
      <c r="W3611" s="3"/>
      <c r="X3611" s="3"/>
      <c r="Y3611" s="3"/>
      <c r="Z3611" s="3"/>
      <c r="AA3611" s="3"/>
      <c r="AB3611" s="3"/>
      <c r="AC3611" s="3"/>
      <c r="AD3611" s="3"/>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row>
    <row r="3612" spans="1:77" ht="18">
      <c r="A3612" s="3" t="s">
        <v>18275</v>
      </c>
      <c r="B3612" s="3" t="s">
        <v>35343</v>
      </c>
      <c r="C3612" s="3" t="s">
        <v>22279</v>
      </c>
      <c r="D3612" s="3" t="s">
        <v>35676</v>
      </c>
      <c r="E3612" s="3" t="s">
        <v>35677</v>
      </c>
      <c r="F3612" s="3" t="s">
        <v>35678</v>
      </c>
      <c r="G3612" s="3"/>
      <c r="H3612" s="3"/>
      <c r="I3612" s="3"/>
      <c r="J3612" s="3"/>
      <c r="K3612" s="3"/>
      <c r="L3612" s="3"/>
      <c r="M3612" s="3"/>
      <c r="N3612" s="3"/>
      <c r="O3612" s="3"/>
      <c r="P3612" s="3"/>
      <c r="Q3612" s="3"/>
      <c r="R3612" s="3"/>
      <c r="S3612" s="3"/>
      <c r="T3612" s="3"/>
      <c r="U3612" s="3"/>
      <c r="V3612" s="3"/>
      <c r="W3612" s="3"/>
      <c r="X3612" s="3"/>
      <c r="Y3612" s="3"/>
      <c r="Z3612" s="3"/>
      <c r="AA3612" s="3"/>
      <c r="AB3612" s="3"/>
      <c r="AC3612" s="3"/>
      <c r="AD3612" s="3"/>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row>
    <row r="3613" spans="1:77" ht="18">
      <c r="A3613" s="3" t="s">
        <v>12767</v>
      </c>
      <c r="B3613" s="3" t="s">
        <v>30145</v>
      </c>
      <c r="C3613" s="3" t="s">
        <v>30247</v>
      </c>
      <c r="D3613" s="3"/>
      <c r="E3613" s="3" t="s">
        <v>30248</v>
      </c>
      <c r="F3613" s="3"/>
      <c r="G3613" s="3"/>
      <c r="H3613" s="3"/>
      <c r="I3613" s="3"/>
      <c r="J3613" s="3"/>
      <c r="K3613" s="3"/>
      <c r="L3613" s="3"/>
      <c r="M3613" s="3"/>
      <c r="N3613" s="3"/>
      <c r="O3613" s="3"/>
      <c r="P3613" s="3"/>
      <c r="Q3613" s="3"/>
      <c r="R3613" s="3"/>
      <c r="S3613" s="3"/>
      <c r="T3613" s="3"/>
      <c r="U3613" s="3"/>
      <c r="V3613" s="3"/>
      <c r="W3613" s="3"/>
      <c r="X3613" s="3"/>
      <c r="Y3613" s="3"/>
      <c r="Z3613" s="3"/>
      <c r="AA3613" s="3"/>
      <c r="AB3613" s="3"/>
      <c r="AC3613" s="3"/>
      <c r="AD3613" s="3"/>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row>
    <row r="3614" spans="1:77" ht="18">
      <c r="A3614" s="3" t="s">
        <v>6292</v>
      </c>
      <c r="B3614" s="3" t="s">
        <v>23435</v>
      </c>
      <c r="C3614" s="3" t="s">
        <v>24486</v>
      </c>
      <c r="D3614" s="3"/>
      <c r="E3614" s="3" t="s">
        <v>24487</v>
      </c>
      <c r="F3614" s="3"/>
      <c r="G3614" s="3"/>
      <c r="H3614" s="3"/>
      <c r="I3614" s="3"/>
      <c r="J3614" s="3"/>
      <c r="K3614" s="3"/>
      <c r="L3614" s="3"/>
      <c r="M3614" s="3"/>
      <c r="N3614" s="3"/>
      <c r="O3614" s="3"/>
      <c r="P3614" s="3"/>
      <c r="Q3614" s="3"/>
      <c r="R3614" s="3"/>
      <c r="S3614" s="3"/>
      <c r="T3614" s="3"/>
      <c r="U3614" s="3"/>
      <c r="V3614" s="3"/>
      <c r="W3614" s="3"/>
      <c r="X3614" s="3"/>
      <c r="Y3614" s="3"/>
      <c r="Z3614" s="3"/>
      <c r="AA3614" s="3"/>
      <c r="AB3614" s="3"/>
      <c r="AC3614" s="3"/>
      <c r="AD3614" s="3"/>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row>
    <row r="3615" spans="1:77" ht="18">
      <c r="A3615" s="3" t="s">
        <v>17742</v>
      </c>
      <c r="B3615" s="3" t="s">
        <v>34945</v>
      </c>
      <c r="C3615" s="3" t="s">
        <v>35012</v>
      </c>
      <c r="D3615" s="3"/>
      <c r="E3615" s="3" t="s">
        <v>35013</v>
      </c>
      <c r="F3615" s="3"/>
      <c r="G3615" s="3"/>
      <c r="H3615" s="3"/>
      <c r="I3615" s="3"/>
      <c r="J3615" s="3"/>
      <c r="K3615" s="3"/>
      <c r="L3615" s="3"/>
      <c r="M3615" s="3"/>
      <c r="N3615" s="3"/>
      <c r="O3615" s="3"/>
      <c r="P3615" s="3"/>
      <c r="Q3615" s="3"/>
      <c r="R3615" s="3"/>
      <c r="S3615" s="3"/>
      <c r="T3615" s="3"/>
      <c r="U3615" s="3"/>
      <c r="V3615" s="3"/>
      <c r="W3615" s="3"/>
      <c r="X3615" s="3"/>
      <c r="Y3615" s="3"/>
      <c r="Z3615" s="3"/>
      <c r="AA3615" s="3"/>
      <c r="AB3615" s="3"/>
      <c r="AC3615" s="3"/>
      <c r="AD3615" s="3"/>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row>
    <row r="3616" spans="1:77" ht="18">
      <c r="A3616" s="3" t="s">
        <v>7869</v>
      </c>
      <c r="B3616" s="3" t="s">
        <v>25216</v>
      </c>
      <c r="C3616" s="3" t="s">
        <v>25705</v>
      </c>
      <c r="D3616" s="3"/>
      <c r="E3616" s="3" t="s">
        <v>25706</v>
      </c>
      <c r="F3616" s="3"/>
      <c r="G3616" s="3"/>
      <c r="H3616" s="3"/>
      <c r="I3616" s="3"/>
      <c r="J3616" s="3"/>
      <c r="K3616" s="3"/>
      <c r="L3616" s="3"/>
      <c r="M3616" s="3"/>
      <c r="N3616" s="3"/>
      <c r="O3616" s="3"/>
      <c r="P3616" s="3"/>
      <c r="Q3616" s="3"/>
      <c r="R3616" s="3"/>
      <c r="S3616" s="3"/>
      <c r="T3616" s="3"/>
      <c r="U3616" s="3"/>
      <c r="V3616" s="3"/>
      <c r="W3616" s="3"/>
      <c r="X3616" s="3"/>
      <c r="Y3616" s="3"/>
      <c r="Z3616" s="3"/>
      <c r="AA3616" s="3"/>
      <c r="AB3616" s="3"/>
      <c r="AC3616" s="3"/>
      <c r="AD3616" s="3"/>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row>
    <row r="3617" spans="1:77" ht="18">
      <c r="A3617" s="3" t="s">
        <v>2174</v>
      </c>
      <c r="B3617" s="3" t="s">
        <v>30270</v>
      </c>
      <c r="C3617" s="3" t="s">
        <v>25705</v>
      </c>
      <c r="D3617" s="3"/>
      <c r="E3617" s="3" t="s">
        <v>32726</v>
      </c>
      <c r="F3617" s="3"/>
      <c r="G3617" s="3"/>
      <c r="H3617" s="3"/>
      <c r="I3617" s="3"/>
      <c r="J3617" s="3"/>
      <c r="K3617" s="3"/>
      <c r="L3617" s="3"/>
      <c r="M3617" s="3"/>
      <c r="N3617" s="3"/>
      <c r="O3617" s="3"/>
      <c r="P3617" s="3"/>
      <c r="Q3617" s="3"/>
      <c r="R3617" s="3"/>
      <c r="S3617" s="3"/>
      <c r="T3617" s="3"/>
      <c r="U3617" s="3"/>
      <c r="V3617" s="3"/>
      <c r="W3617" s="3"/>
      <c r="X3617" s="3"/>
      <c r="Y3617" s="3"/>
      <c r="Z3617" s="3"/>
      <c r="AA3617" s="3"/>
      <c r="AB3617" s="3"/>
      <c r="AC3617" s="3"/>
      <c r="AD3617" s="3"/>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row>
    <row r="3618" spans="1:77" ht="18">
      <c r="A3618" s="3" t="s">
        <v>6273</v>
      </c>
      <c r="B3618" s="3" t="s">
        <v>23435</v>
      </c>
      <c r="C3618" s="3" t="s">
        <v>24484</v>
      </c>
      <c r="D3618" s="3"/>
      <c r="E3618" s="3" t="s">
        <v>24485</v>
      </c>
      <c r="F3618" s="3"/>
      <c r="G3618" s="3"/>
      <c r="H3618" s="3"/>
      <c r="I3618" s="3"/>
      <c r="J3618" s="3"/>
      <c r="K3618" s="3"/>
      <c r="L3618" s="3"/>
      <c r="M3618" s="3"/>
      <c r="N3618" s="3"/>
      <c r="O3618" s="3"/>
      <c r="P3618" s="3"/>
      <c r="Q3618" s="3"/>
      <c r="R3618" s="3"/>
      <c r="S3618" s="3"/>
      <c r="T3618" s="3"/>
      <c r="U3618" s="3"/>
      <c r="V3618" s="3"/>
      <c r="W3618" s="3"/>
      <c r="X3618" s="3"/>
      <c r="Y3618" s="3"/>
      <c r="Z3618" s="3"/>
      <c r="AA3618" s="3"/>
      <c r="AB3618" s="3"/>
      <c r="AC3618" s="3"/>
      <c r="AD3618" s="3"/>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row>
    <row r="3619" spans="1:77" ht="18">
      <c r="A3619" s="3" t="s">
        <v>28716</v>
      </c>
      <c r="B3619" s="3" t="s">
        <v>28717</v>
      </c>
      <c r="C3619" s="3" t="s">
        <v>24484</v>
      </c>
      <c r="D3619" s="3" t="s">
        <v>3093</v>
      </c>
      <c r="E3619" s="3" t="s">
        <v>28718</v>
      </c>
      <c r="F3619" s="3" t="s">
        <v>28719</v>
      </c>
      <c r="G3619" s="3"/>
      <c r="H3619" s="3"/>
      <c r="I3619" s="3"/>
      <c r="J3619" s="3"/>
      <c r="K3619" s="3"/>
      <c r="L3619" s="3"/>
      <c r="M3619" s="3"/>
      <c r="N3619" s="3"/>
      <c r="O3619" s="3"/>
      <c r="P3619" s="3"/>
      <c r="Q3619" s="3"/>
      <c r="R3619" s="3"/>
      <c r="S3619" s="3"/>
      <c r="T3619" s="3"/>
      <c r="U3619" s="3"/>
      <c r="V3619" s="3"/>
      <c r="W3619" s="3"/>
      <c r="X3619" s="3"/>
      <c r="Y3619" s="3"/>
      <c r="Z3619" s="3"/>
      <c r="AA3619" s="3"/>
      <c r="AB3619" s="3"/>
      <c r="AC3619" s="3"/>
      <c r="AD3619" s="3"/>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row>
    <row r="3620" spans="1:77" ht="18">
      <c r="A3620" s="3" t="s">
        <v>37269</v>
      </c>
      <c r="B3620" s="3" t="s">
        <v>37108</v>
      </c>
      <c r="C3620" s="3" t="s">
        <v>24484</v>
      </c>
      <c r="D3620" s="3" t="s">
        <v>3093</v>
      </c>
      <c r="E3620" s="3" t="s">
        <v>37270</v>
      </c>
      <c r="F3620" s="3" t="s">
        <v>28719</v>
      </c>
      <c r="G3620" s="3"/>
      <c r="H3620" s="3"/>
      <c r="I3620" s="3"/>
      <c r="J3620" s="3"/>
      <c r="K3620" s="3"/>
      <c r="L3620" s="3"/>
      <c r="M3620" s="3"/>
      <c r="N3620" s="3"/>
      <c r="O3620" s="3"/>
      <c r="P3620" s="3"/>
      <c r="Q3620" s="3"/>
      <c r="R3620" s="3"/>
      <c r="S3620" s="3"/>
      <c r="T3620" s="3"/>
      <c r="U3620" s="3"/>
      <c r="V3620" s="3"/>
      <c r="W3620" s="3"/>
      <c r="X3620" s="3"/>
      <c r="Y3620" s="3"/>
      <c r="Z3620" s="3"/>
      <c r="AA3620" s="3"/>
      <c r="AB3620" s="3"/>
      <c r="AC3620" s="3"/>
      <c r="AD3620" s="3"/>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row>
    <row r="3621" spans="1:77" ht="18">
      <c r="A3621" s="3" t="s">
        <v>28187</v>
      </c>
      <c r="B3621" s="3" t="s">
        <v>28075</v>
      </c>
      <c r="C3621" s="3" t="s">
        <v>28188</v>
      </c>
      <c r="D3621" s="3"/>
      <c r="E3621" s="3" t="s">
        <v>28189</v>
      </c>
      <c r="F3621" s="3"/>
      <c r="G3621" s="3"/>
      <c r="H3621" s="3"/>
      <c r="I3621" s="3"/>
      <c r="J3621" s="3"/>
      <c r="K3621" s="3"/>
      <c r="L3621" s="3"/>
      <c r="M3621" s="3"/>
      <c r="N3621" s="3"/>
      <c r="O3621" s="3"/>
      <c r="P3621" s="3"/>
      <c r="Q3621" s="3"/>
      <c r="R3621" s="3"/>
      <c r="S3621" s="3"/>
      <c r="T3621" s="3"/>
      <c r="U3621" s="3"/>
      <c r="V3621" s="3"/>
      <c r="W3621" s="3"/>
      <c r="X3621" s="3"/>
      <c r="Y3621" s="3"/>
      <c r="Z3621" s="3"/>
      <c r="AA3621" s="3"/>
      <c r="AB3621" s="3"/>
      <c r="AC3621" s="3"/>
      <c r="AD3621" s="3"/>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row>
    <row r="3622" spans="1:77" ht="18">
      <c r="A3622" s="3" t="s">
        <v>32918</v>
      </c>
      <c r="B3622" s="3" t="s">
        <v>32802</v>
      </c>
      <c r="C3622" s="3" t="s">
        <v>28188</v>
      </c>
      <c r="D3622" s="3"/>
      <c r="E3622" s="3" t="s">
        <v>32919</v>
      </c>
      <c r="F3622" s="3"/>
      <c r="G3622" s="3"/>
      <c r="H3622" s="3"/>
      <c r="I3622" s="3"/>
      <c r="J3622" s="3"/>
      <c r="K3622" s="3"/>
      <c r="L3622" s="3"/>
      <c r="M3622" s="3"/>
      <c r="N3622" s="3"/>
      <c r="O3622" s="3"/>
      <c r="P3622" s="3"/>
      <c r="Q3622" s="3"/>
      <c r="R3622" s="3"/>
      <c r="S3622" s="3"/>
      <c r="T3622" s="3"/>
      <c r="U3622" s="3"/>
      <c r="V3622" s="3"/>
      <c r="W3622" s="3"/>
      <c r="X3622" s="3"/>
      <c r="Y3622" s="3"/>
      <c r="Z3622" s="3"/>
      <c r="AA3622" s="3"/>
      <c r="AB3622" s="3"/>
      <c r="AC3622" s="3"/>
      <c r="AD3622" s="3"/>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row>
    <row r="3623" spans="1:77" ht="18">
      <c r="A3623" s="3" t="s">
        <v>7289</v>
      </c>
      <c r="B3623" s="3" t="s">
        <v>25216</v>
      </c>
      <c r="C3623" s="3" t="s">
        <v>25274</v>
      </c>
      <c r="D3623" s="3"/>
      <c r="E3623" s="3" t="s">
        <v>25275</v>
      </c>
      <c r="F3623" s="3"/>
      <c r="G3623" s="3"/>
      <c r="H3623" s="3"/>
      <c r="I3623" s="3"/>
      <c r="J3623" s="3"/>
      <c r="K3623" s="3"/>
      <c r="L3623" s="3"/>
      <c r="M3623" s="3"/>
      <c r="N3623" s="3"/>
      <c r="O3623" s="3"/>
      <c r="P3623" s="3"/>
      <c r="Q3623" s="3"/>
      <c r="R3623" s="3"/>
      <c r="S3623" s="3"/>
      <c r="T3623" s="3"/>
      <c r="U3623" s="3"/>
      <c r="V3623" s="3"/>
      <c r="W3623" s="3"/>
      <c r="X3623" s="3"/>
      <c r="Y3623" s="3"/>
      <c r="Z3623" s="3"/>
      <c r="AA3623" s="3"/>
      <c r="AB3623" s="3"/>
      <c r="AC3623" s="3"/>
      <c r="AD3623" s="3"/>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row>
    <row r="3624" spans="1:77" ht="18">
      <c r="A3624" s="3" t="s">
        <v>3833</v>
      </c>
      <c r="B3624" s="3" t="s">
        <v>22393</v>
      </c>
      <c r="C3624" s="3" t="s">
        <v>22394</v>
      </c>
      <c r="D3624" s="3" t="s">
        <v>2</v>
      </c>
      <c r="E3624" s="3" t="s">
        <v>1220</v>
      </c>
      <c r="F3624" s="3"/>
      <c r="G3624" s="3"/>
      <c r="H3624" s="3"/>
      <c r="I3624" s="3"/>
      <c r="J3624" s="3"/>
      <c r="K3624" s="3"/>
      <c r="L3624" s="3"/>
      <c r="M3624" s="3"/>
      <c r="N3624" s="3"/>
      <c r="O3624" s="3"/>
      <c r="P3624" s="3"/>
      <c r="Q3624" s="3"/>
      <c r="R3624" s="3"/>
      <c r="S3624" s="3"/>
      <c r="T3624" s="3"/>
      <c r="U3624" s="3"/>
      <c r="V3624" s="3"/>
      <c r="W3624" s="3"/>
      <c r="X3624" s="3"/>
      <c r="Y3624" s="3"/>
      <c r="Z3624" s="3"/>
      <c r="AA3624" s="3"/>
      <c r="AB3624" s="3"/>
      <c r="AC3624" s="3"/>
      <c r="AD3624" s="3"/>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row>
    <row r="3625" spans="1:77" ht="18">
      <c r="A3625" s="3" t="s">
        <v>6270</v>
      </c>
      <c r="B3625" s="3" t="s">
        <v>23435</v>
      </c>
      <c r="C3625" s="3" t="s">
        <v>24479</v>
      </c>
      <c r="D3625" s="3"/>
      <c r="E3625" s="3" t="s">
        <v>24480</v>
      </c>
      <c r="F3625" s="3"/>
      <c r="G3625" s="3"/>
      <c r="H3625" s="3"/>
      <c r="I3625" s="3"/>
      <c r="J3625" s="3"/>
      <c r="K3625" s="3"/>
      <c r="L3625" s="3"/>
      <c r="M3625" s="3"/>
      <c r="N3625" s="3"/>
      <c r="O3625" s="3"/>
      <c r="P3625" s="3"/>
      <c r="Q3625" s="3"/>
      <c r="R3625" s="3"/>
      <c r="S3625" s="3"/>
      <c r="T3625" s="3"/>
      <c r="U3625" s="3"/>
      <c r="V3625" s="3"/>
      <c r="W3625" s="3"/>
      <c r="X3625" s="3"/>
      <c r="Y3625" s="3"/>
      <c r="Z3625" s="3"/>
      <c r="AA3625" s="3"/>
      <c r="AB3625" s="3"/>
      <c r="AC3625" s="3"/>
      <c r="AD3625" s="3"/>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row>
    <row r="3626" spans="1:77" ht="18">
      <c r="A3626" s="3" t="s">
        <v>7952</v>
      </c>
      <c r="B3626" s="3" t="s">
        <v>25216</v>
      </c>
      <c r="C3626" s="3" t="s">
        <v>25782</v>
      </c>
      <c r="D3626" s="3"/>
      <c r="E3626" s="3" t="s">
        <v>114</v>
      </c>
      <c r="F3626" s="3"/>
      <c r="G3626" s="3"/>
      <c r="H3626" s="3"/>
      <c r="I3626" s="3"/>
      <c r="J3626" s="3"/>
      <c r="K3626" s="3"/>
      <c r="L3626" s="3"/>
      <c r="M3626" s="3"/>
      <c r="N3626" s="3"/>
      <c r="O3626" s="3"/>
      <c r="P3626" s="3"/>
      <c r="Q3626" s="3"/>
      <c r="R3626" s="3"/>
      <c r="S3626" s="3"/>
      <c r="T3626" s="3"/>
      <c r="U3626" s="3"/>
      <c r="V3626" s="3"/>
      <c r="W3626" s="3"/>
      <c r="X3626" s="3"/>
      <c r="Y3626" s="3"/>
      <c r="Z3626" s="3"/>
      <c r="AA3626" s="3"/>
      <c r="AB3626" s="3"/>
      <c r="AC3626" s="3"/>
      <c r="AD3626" s="3"/>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row>
    <row r="3627" spans="1:77" ht="18">
      <c r="A3627" s="3" t="s">
        <v>6260</v>
      </c>
      <c r="B3627" s="3" t="s">
        <v>23435</v>
      </c>
      <c r="C3627" s="3" t="s">
        <v>24471</v>
      </c>
      <c r="D3627" s="3"/>
      <c r="E3627" s="3" t="s">
        <v>24472</v>
      </c>
      <c r="F3627" s="3"/>
      <c r="G3627" s="3"/>
      <c r="H3627" s="3"/>
      <c r="I3627" s="3"/>
      <c r="J3627" s="3"/>
      <c r="K3627" s="3"/>
      <c r="L3627" s="3"/>
      <c r="M3627" s="3"/>
      <c r="N3627" s="3"/>
      <c r="O3627" s="3"/>
      <c r="P3627" s="3"/>
      <c r="Q3627" s="3"/>
      <c r="R3627" s="3"/>
      <c r="S3627" s="3"/>
      <c r="T3627" s="3"/>
      <c r="U3627" s="3"/>
      <c r="V3627" s="3"/>
      <c r="W3627" s="3"/>
      <c r="X3627" s="3"/>
      <c r="Y3627" s="3"/>
      <c r="Z3627" s="3"/>
      <c r="AA3627" s="3"/>
      <c r="AB3627" s="3"/>
      <c r="AC3627" s="3"/>
      <c r="AD3627" s="3"/>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row>
    <row r="3628" spans="1:77" ht="18">
      <c r="A3628" s="3" t="s">
        <v>1429</v>
      </c>
      <c r="B3628" s="3" t="s">
        <v>27429</v>
      </c>
      <c r="C3628" s="3" t="s">
        <v>29171</v>
      </c>
      <c r="D3628" s="3"/>
      <c r="E3628" s="3" t="s">
        <v>29172</v>
      </c>
      <c r="F3628" s="3"/>
      <c r="G3628" s="3"/>
      <c r="H3628" s="3"/>
      <c r="I3628" s="3"/>
      <c r="J3628" s="3"/>
      <c r="K3628" s="3"/>
      <c r="L3628" s="3"/>
      <c r="M3628" s="3"/>
      <c r="N3628" s="3"/>
      <c r="O3628" s="3"/>
      <c r="P3628" s="3"/>
      <c r="Q3628" s="3"/>
      <c r="R3628" s="3"/>
      <c r="S3628" s="3"/>
      <c r="T3628" s="3"/>
      <c r="U3628" s="3"/>
      <c r="V3628" s="3"/>
      <c r="W3628" s="3"/>
      <c r="X3628" s="3"/>
      <c r="Y3628" s="3"/>
      <c r="Z3628" s="3"/>
      <c r="AA3628" s="3"/>
      <c r="AB3628" s="3"/>
      <c r="AC3628" s="3"/>
      <c r="AD3628" s="3"/>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row>
    <row r="3629" spans="1:77" ht="18">
      <c r="A3629" s="3" t="s">
        <v>29210</v>
      </c>
      <c r="B3629" s="3" t="s">
        <v>27429</v>
      </c>
      <c r="C3629" s="3" t="s">
        <v>29171</v>
      </c>
      <c r="D3629" s="3"/>
      <c r="E3629" s="3" t="s">
        <v>29211</v>
      </c>
      <c r="F3629" s="3"/>
      <c r="G3629" s="3"/>
      <c r="H3629" s="3"/>
      <c r="I3629" s="3"/>
      <c r="J3629" s="3"/>
      <c r="K3629" s="3"/>
      <c r="L3629" s="3"/>
      <c r="M3629" s="3"/>
      <c r="N3629" s="3"/>
      <c r="O3629" s="3"/>
      <c r="P3629" s="3"/>
      <c r="Q3629" s="3"/>
      <c r="R3629" s="3"/>
      <c r="S3629" s="3"/>
      <c r="T3629" s="3"/>
      <c r="U3629" s="3"/>
      <c r="V3629" s="3"/>
      <c r="W3629" s="3"/>
      <c r="X3629" s="3"/>
      <c r="Y3629" s="3"/>
      <c r="Z3629" s="3"/>
      <c r="AA3629" s="3"/>
      <c r="AB3629" s="3"/>
      <c r="AC3629" s="3"/>
      <c r="AD3629" s="3"/>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row>
    <row r="3630" spans="1:77" ht="18">
      <c r="A3630" s="3" t="s">
        <v>34022</v>
      </c>
      <c r="B3630" s="3" t="s">
        <v>33988</v>
      </c>
      <c r="C3630" s="3" t="s">
        <v>34023</v>
      </c>
      <c r="D3630" s="3" t="s">
        <v>34024</v>
      </c>
      <c r="E3630" s="3" t="s">
        <v>34025</v>
      </c>
      <c r="F3630" s="3" t="s">
        <v>34026</v>
      </c>
      <c r="G3630" s="3"/>
      <c r="H3630" s="3"/>
      <c r="I3630" s="3"/>
      <c r="J3630" s="3"/>
      <c r="K3630" s="3"/>
      <c r="L3630" s="3"/>
      <c r="M3630" s="3"/>
      <c r="N3630" s="3"/>
      <c r="O3630" s="3"/>
      <c r="P3630" s="3"/>
      <c r="Q3630" s="3"/>
      <c r="R3630" s="3"/>
      <c r="S3630" s="3"/>
      <c r="T3630" s="3"/>
      <c r="U3630" s="3"/>
      <c r="V3630" s="3"/>
      <c r="W3630" s="3"/>
      <c r="X3630" s="3"/>
      <c r="Y3630" s="3"/>
      <c r="Z3630" s="3"/>
      <c r="AA3630" s="3"/>
      <c r="AB3630" s="3"/>
      <c r="AC3630" s="3"/>
      <c r="AD3630" s="3"/>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row>
    <row r="3631" spans="1:77" ht="18">
      <c r="A3631" s="3" t="s">
        <v>6261</v>
      </c>
      <c r="B3631" s="3" t="s">
        <v>23435</v>
      </c>
      <c r="C3631" s="3" t="s">
        <v>24473</v>
      </c>
      <c r="D3631" s="3"/>
      <c r="E3631" s="3" t="s">
        <v>24474</v>
      </c>
      <c r="F3631" s="3"/>
      <c r="G3631" s="3"/>
      <c r="H3631" s="3"/>
      <c r="I3631" s="3"/>
      <c r="J3631" s="3"/>
      <c r="K3631" s="3"/>
      <c r="L3631" s="3"/>
      <c r="M3631" s="3"/>
      <c r="N3631" s="3"/>
      <c r="O3631" s="3"/>
      <c r="P3631" s="3"/>
      <c r="Q3631" s="3"/>
      <c r="R3631" s="3"/>
      <c r="S3631" s="3"/>
      <c r="T3631" s="3"/>
      <c r="U3631" s="3"/>
      <c r="V3631" s="3"/>
      <c r="W3631" s="3"/>
      <c r="X3631" s="3"/>
      <c r="Y3631" s="3"/>
      <c r="Z3631" s="3"/>
      <c r="AA3631" s="3"/>
      <c r="AB3631" s="3"/>
      <c r="AC3631" s="3"/>
      <c r="AD3631" s="3"/>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row>
    <row r="3632" spans="1:77" ht="18">
      <c r="A3632" s="3" t="s">
        <v>33906</v>
      </c>
      <c r="B3632" s="3" t="s">
        <v>33814</v>
      </c>
      <c r="C3632" s="3" t="s">
        <v>33907</v>
      </c>
      <c r="D3632" s="3"/>
      <c r="E3632" s="3" t="s">
        <v>33908</v>
      </c>
      <c r="F3632" s="3"/>
      <c r="G3632" s="3"/>
      <c r="H3632" s="3"/>
      <c r="I3632" s="3"/>
      <c r="J3632" s="3"/>
      <c r="K3632" s="3"/>
      <c r="L3632" s="3"/>
      <c r="M3632" s="3"/>
      <c r="N3632" s="3"/>
      <c r="O3632" s="3"/>
      <c r="P3632" s="3"/>
      <c r="Q3632" s="3"/>
      <c r="R3632" s="3"/>
      <c r="S3632" s="3"/>
      <c r="T3632" s="3"/>
      <c r="U3632" s="3"/>
      <c r="V3632" s="3"/>
      <c r="W3632" s="3"/>
      <c r="X3632" s="3"/>
      <c r="Y3632" s="3"/>
      <c r="Z3632" s="3"/>
      <c r="AA3632" s="3"/>
      <c r="AB3632" s="3"/>
      <c r="AC3632" s="3"/>
      <c r="AD3632" s="3"/>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row>
    <row r="3633" spans="1:77" ht="18">
      <c r="A3633" s="3" t="s">
        <v>26504</v>
      </c>
      <c r="B3633" s="3" t="s">
        <v>26505</v>
      </c>
      <c r="C3633" s="3" t="s">
        <v>26506</v>
      </c>
      <c r="D3633" s="3"/>
      <c r="E3633" s="3" t="s">
        <v>26507</v>
      </c>
      <c r="F3633" s="3"/>
      <c r="G3633" s="3"/>
      <c r="H3633" s="3"/>
      <c r="I3633" s="3"/>
      <c r="J3633" s="3"/>
      <c r="K3633" s="3"/>
      <c r="L3633" s="3"/>
      <c r="M3633" s="3"/>
      <c r="N3633" s="3"/>
      <c r="O3633" s="3"/>
      <c r="P3633" s="3"/>
      <c r="Q3633" s="3"/>
      <c r="R3633" s="3"/>
      <c r="S3633" s="3"/>
      <c r="T3633" s="3"/>
      <c r="U3633" s="3"/>
      <c r="V3633" s="3"/>
      <c r="W3633" s="3"/>
      <c r="X3633" s="3"/>
      <c r="Y3633" s="3"/>
      <c r="Z3633" s="3"/>
      <c r="AA3633" s="3"/>
      <c r="AB3633" s="3"/>
      <c r="AC3633" s="3"/>
      <c r="AD3633" s="3"/>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row>
    <row r="3634" spans="1:77" ht="18">
      <c r="A3634" s="3" t="s">
        <v>26886</v>
      </c>
      <c r="B3634" s="3" t="s">
        <v>26505</v>
      </c>
      <c r="C3634" s="3" t="s">
        <v>26506</v>
      </c>
      <c r="D3634" s="3"/>
      <c r="E3634" s="3" t="s">
        <v>26887</v>
      </c>
      <c r="F3634" s="3"/>
      <c r="G3634" s="3"/>
      <c r="H3634" s="3"/>
      <c r="I3634" s="3"/>
      <c r="J3634" s="3"/>
      <c r="K3634" s="3"/>
      <c r="L3634" s="3"/>
      <c r="M3634" s="3"/>
      <c r="N3634" s="3"/>
      <c r="O3634" s="3"/>
      <c r="P3634" s="3"/>
      <c r="Q3634" s="3"/>
      <c r="R3634" s="3"/>
      <c r="S3634" s="3"/>
      <c r="T3634" s="3"/>
      <c r="U3634" s="3"/>
      <c r="V3634" s="3"/>
      <c r="W3634" s="3"/>
      <c r="X3634" s="3"/>
      <c r="Y3634" s="3"/>
      <c r="Z3634" s="3"/>
      <c r="AA3634" s="3"/>
      <c r="AB3634" s="3"/>
      <c r="AC3634" s="3"/>
      <c r="AD3634" s="3"/>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row>
    <row r="3635" spans="1:77" ht="18">
      <c r="A3635" s="3" t="s">
        <v>9111</v>
      </c>
      <c r="B3635" s="3" t="s">
        <v>26505</v>
      </c>
      <c r="C3635" s="3" t="s">
        <v>26506</v>
      </c>
      <c r="D3635" s="3"/>
      <c r="E3635" s="3" t="s">
        <v>26888</v>
      </c>
      <c r="F3635" s="3"/>
      <c r="G3635" s="3"/>
      <c r="H3635" s="3"/>
      <c r="I3635" s="3"/>
      <c r="J3635" s="3"/>
      <c r="K3635" s="3"/>
      <c r="L3635" s="3"/>
      <c r="M3635" s="3"/>
      <c r="N3635" s="3"/>
      <c r="O3635" s="3"/>
      <c r="P3635" s="3"/>
      <c r="Q3635" s="3"/>
      <c r="R3635" s="3"/>
      <c r="S3635" s="3"/>
      <c r="T3635" s="3"/>
      <c r="U3635" s="3"/>
      <c r="V3635" s="3"/>
      <c r="W3635" s="3"/>
      <c r="X3635" s="3"/>
      <c r="Y3635" s="3"/>
      <c r="Z3635" s="3"/>
      <c r="AA3635" s="3"/>
      <c r="AB3635" s="3"/>
      <c r="AC3635" s="3"/>
      <c r="AD3635" s="3"/>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row>
    <row r="3636" spans="1:77" ht="18">
      <c r="A3636" s="3" t="s">
        <v>9193</v>
      </c>
      <c r="B3636" s="3" t="s">
        <v>26505</v>
      </c>
      <c r="C3636" s="3" t="s">
        <v>26506</v>
      </c>
      <c r="D3636" s="3"/>
      <c r="E3636" s="3" t="s">
        <v>26972</v>
      </c>
      <c r="F3636" s="3"/>
      <c r="G3636" s="3"/>
      <c r="H3636" s="3"/>
      <c r="I3636" s="3"/>
      <c r="J3636" s="3"/>
      <c r="K3636" s="3"/>
      <c r="L3636" s="3"/>
      <c r="M3636" s="3"/>
      <c r="N3636" s="3"/>
      <c r="O3636" s="3"/>
      <c r="P3636" s="3"/>
      <c r="Q3636" s="3"/>
      <c r="R3636" s="3"/>
      <c r="S3636" s="3"/>
      <c r="T3636" s="3"/>
      <c r="U3636" s="3"/>
      <c r="V3636" s="3"/>
      <c r="W3636" s="3"/>
      <c r="X3636" s="3"/>
      <c r="Y3636" s="3"/>
      <c r="Z3636" s="3"/>
      <c r="AA3636" s="3"/>
      <c r="AB3636" s="3"/>
      <c r="AC3636" s="3"/>
      <c r="AD3636" s="3"/>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row>
    <row r="3637" spans="1:77" ht="18">
      <c r="A3637" s="3" t="s">
        <v>18788</v>
      </c>
      <c r="B3637" s="3" t="s">
        <v>35848</v>
      </c>
      <c r="C3637" s="3" t="s">
        <v>26506</v>
      </c>
      <c r="D3637" s="3"/>
      <c r="E3637" s="3" t="s">
        <v>35956</v>
      </c>
      <c r="F3637" s="3"/>
      <c r="G3637" s="3"/>
      <c r="H3637" s="3"/>
      <c r="I3637" s="3"/>
      <c r="J3637" s="3"/>
      <c r="K3637" s="3"/>
      <c r="L3637" s="3"/>
      <c r="M3637" s="3"/>
      <c r="N3637" s="3"/>
      <c r="O3637" s="3"/>
      <c r="P3637" s="3"/>
      <c r="Q3637" s="3"/>
      <c r="R3637" s="3"/>
      <c r="S3637" s="3"/>
      <c r="T3637" s="3"/>
      <c r="U3637" s="3"/>
      <c r="V3637" s="3"/>
      <c r="W3637" s="3"/>
      <c r="X3637" s="3"/>
      <c r="Y3637" s="3"/>
      <c r="Z3637" s="3"/>
      <c r="AA3637" s="3"/>
      <c r="AB3637" s="3"/>
      <c r="AC3637" s="3"/>
      <c r="AD3637" s="3"/>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row>
    <row r="3638" spans="1:77" ht="18">
      <c r="A3638" s="3" t="s">
        <v>18925</v>
      </c>
      <c r="B3638" s="3" t="s">
        <v>35848</v>
      </c>
      <c r="C3638" s="3" t="s">
        <v>26506</v>
      </c>
      <c r="D3638" s="3"/>
      <c r="E3638" s="3" t="s">
        <v>36061</v>
      </c>
      <c r="F3638" s="3"/>
      <c r="G3638" s="3"/>
      <c r="H3638" s="3"/>
      <c r="I3638" s="3"/>
      <c r="J3638" s="3"/>
      <c r="K3638" s="3"/>
      <c r="L3638" s="3"/>
      <c r="M3638" s="3"/>
      <c r="N3638" s="3"/>
      <c r="O3638" s="3"/>
      <c r="P3638" s="3"/>
      <c r="Q3638" s="3"/>
      <c r="R3638" s="3"/>
      <c r="S3638" s="3"/>
      <c r="T3638" s="3"/>
      <c r="U3638" s="3"/>
      <c r="V3638" s="3"/>
      <c r="W3638" s="3"/>
      <c r="X3638" s="3"/>
      <c r="Y3638" s="3"/>
      <c r="Z3638" s="3"/>
      <c r="AA3638" s="3"/>
      <c r="AB3638" s="3"/>
      <c r="AC3638" s="3"/>
      <c r="AD3638" s="3"/>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row>
    <row r="3639" spans="1:77" ht="18">
      <c r="A3639" s="3" t="s">
        <v>30228</v>
      </c>
      <c r="B3639" s="3" t="s">
        <v>30229</v>
      </c>
      <c r="C3639" s="3" t="s">
        <v>30230</v>
      </c>
      <c r="D3639" s="3" t="s">
        <v>30231</v>
      </c>
      <c r="E3639" s="3" t="s">
        <v>30232</v>
      </c>
      <c r="F3639" s="3" t="s">
        <v>30233</v>
      </c>
      <c r="G3639" s="3" t="s">
        <v>28122</v>
      </c>
      <c r="H3639" s="3" t="s">
        <v>30234</v>
      </c>
      <c r="I3639" s="3">
        <v>3859555</v>
      </c>
      <c r="J3639" s="3"/>
      <c r="K3639" s="3"/>
      <c r="L3639" s="3"/>
      <c r="M3639" s="3"/>
      <c r="N3639" s="3"/>
      <c r="O3639" s="3"/>
      <c r="P3639" s="3"/>
      <c r="Q3639" s="3"/>
      <c r="R3639" s="3"/>
      <c r="S3639" s="3"/>
      <c r="T3639" s="3"/>
      <c r="U3639" s="3"/>
      <c r="V3639" s="3"/>
      <c r="W3639" s="3"/>
      <c r="X3639" s="3"/>
      <c r="Y3639" s="3"/>
      <c r="Z3639" s="3"/>
      <c r="AA3639" s="3"/>
      <c r="AB3639" s="3"/>
      <c r="AC3639" s="3"/>
      <c r="AD3639" s="3"/>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row>
    <row r="3640" spans="1:77" ht="18">
      <c r="A3640" s="3" t="s">
        <v>16842</v>
      </c>
      <c r="B3640" s="3" t="s">
        <v>32658</v>
      </c>
      <c r="C3640" s="3" t="s">
        <v>32711</v>
      </c>
      <c r="D3640" s="3"/>
      <c r="E3640" s="3" t="s">
        <v>32712</v>
      </c>
      <c r="F3640" s="3"/>
      <c r="G3640" s="3"/>
      <c r="H3640" s="3"/>
      <c r="I3640" s="3"/>
      <c r="J3640" s="3"/>
      <c r="K3640" s="3"/>
      <c r="L3640" s="3"/>
      <c r="M3640" s="3"/>
      <c r="N3640" s="3"/>
      <c r="O3640" s="3"/>
      <c r="P3640" s="3"/>
      <c r="Q3640" s="3"/>
      <c r="R3640" s="3"/>
      <c r="S3640" s="3"/>
      <c r="T3640" s="3"/>
      <c r="U3640" s="3"/>
      <c r="V3640" s="3"/>
      <c r="W3640" s="3"/>
      <c r="X3640" s="3"/>
      <c r="Y3640" s="3"/>
      <c r="Z3640" s="3"/>
      <c r="AA3640" s="3"/>
      <c r="AB3640" s="3"/>
      <c r="AC3640" s="3"/>
      <c r="AD3640" s="3"/>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row>
    <row r="3641" spans="1:77" ht="18">
      <c r="A3641" s="3" t="s">
        <v>3529</v>
      </c>
      <c r="B3641" s="3" t="s">
        <v>22036</v>
      </c>
      <c r="C3641" s="3" t="s">
        <v>22037</v>
      </c>
      <c r="D3641" s="3" t="s">
        <v>270</v>
      </c>
      <c r="E3641" s="3" t="s">
        <v>22038</v>
      </c>
      <c r="F3641" s="3" t="s">
        <v>22039</v>
      </c>
      <c r="G3641" s="3" t="s">
        <v>22040</v>
      </c>
      <c r="H3641" s="3" t="s">
        <v>22041</v>
      </c>
      <c r="I3641" s="3" t="s">
        <v>22042</v>
      </c>
      <c r="J3641" s="3" t="s">
        <v>22043</v>
      </c>
      <c r="K3641" s="3"/>
      <c r="L3641" s="3"/>
      <c r="M3641" s="3"/>
      <c r="N3641" s="3"/>
      <c r="O3641" s="3"/>
      <c r="P3641" s="3"/>
      <c r="Q3641" s="3"/>
      <c r="R3641" s="3"/>
      <c r="S3641" s="3"/>
      <c r="T3641" s="3"/>
      <c r="U3641" s="3"/>
      <c r="V3641" s="3"/>
      <c r="W3641" s="3"/>
      <c r="X3641" s="3"/>
      <c r="Y3641" s="3"/>
      <c r="Z3641" s="3"/>
      <c r="AA3641" s="3"/>
      <c r="AB3641" s="3"/>
      <c r="AC3641" s="3"/>
      <c r="AD3641" s="3"/>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row>
    <row r="3642" spans="1:77" ht="18">
      <c r="A3642" s="3" t="s">
        <v>8079</v>
      </c>
      <c r="B3642" s="3" t="s">
        <v>25827</v>
      </c>
      <c r="C3642" s="3" t="s">
        <v>22037</v>
      </c>
      <c r="D3642" s="3" t="s">
        <v>38</v>
      </c>
      <c r="E3642" s="3" t="s">
        <v>25829</v>
      </c>
      <c r="F3642" s="3" t="s">
        <v>25830</v>
      </c>
      <c r="G3642" s="3"/>
      <c r="H3642" s="3"/>
      <c r="I3642" s="3"/>
      <c r="J3642" s="3"/>
      <c r="K3642" s="3"/>
      <c r="L3642" s="3"/>
      <c r="M3642" s="3"/>
      <c r="N3642" s="3"/>
      <c r="O3642" s="3"/>
      <c r="P3642" s="3"/>
      <c r="Q3642" s="3"/>
      <c r="R3642" s="3"/>
      <c r="S3642" s="3"/>
      <c r="T3642" s="3"/>
      <c r="U3642" s="3"/>
      <c r="V3642" s="3"/>
      <c r="W3642" s="3"/>
      <c r="X3642" s="3"/>
      <c r="Y3642" s="3"/>
      <c r="Z3642" s="3"/>
      <c r="AA3642" s="3"/>
      <c r="AB3642" s="3"/>
      <c r="AC3642" s="3"/>
      <c r="AD3642" s="3"/>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row>
    <row r="3643" spans="1:77" ht="18">
      <c r="A3643" s="3" t="s">
        <v>34305</v>
      </c>
      <c r="B3643" s="3" t="s">
        <v>33988</v>
      </c>
      <c r="C3643" s="3" t="s">
        <v>22037</v>
      </c>
      <c r="D3643" s="3" t="s">
        <v>270</v>
      </c>
      <c r="E3643" s="3" t="s">
        <v>22531</v>
      </c>
      <c r="F3643" s="3" t="s">
        <v>22532</v>
      </c>
      <c r="G3643" s="3" t="s">
        <v>22040</v>
      </c>
      <c r="H3643" s="3" t="s">
        <v>22041</v>
      </c>
      <c r="I3643" s="3" t="s">
        <v>22042</v>
      </c>
      <c r="J3643" s="3" t="s">
        <v>22043</v>
      </c>
      <c r="K3643" s="3"/>
      <c r="L3643" s="3"/>
      <c r="M3643" s="3"/>
      <c r="N3643" s="3"/>
      <c r="O3643" s="3"/>
      <c r="P3643" s="3"/>
      <c r="Q3643" s="3"/>
      <c r="R3643" s="3"/>
      <c r="S3643" s="3"/>
      <c r="T3643" s="3"/>
      <c r="U3643" s="3"/>
      <c r="V3643" s="3"/>
      <c r="W3643" s="3"/>
      <c r="X3643" s="3"/>
      <c r="Y3643" s="3"/>
      <c r="Z3643" s="3"/>
      <c r="AA3643" s="3"/>
      <c r="AB3643" s="3"/>
      <c r="AC3643" s="3"/>
      <c r="AD3643" s="3"/>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row>
    <row r="3644" spans="1:77" ht="18">
      <c r="A3644" s="3" t="s">
        <v>27783</v>
      </c>
      <c r="B3644" s="3" t="s">
        <v>27294</v>
      </c>
      <c r="C3644" s="3" t="s">
        <v>27784</v>
      </c>
      <c r="D3644" s="3" t="s">
        <v>73</v>
      </c>
      <c r="E3644" s="3" t="s">
        <v>27785</v>
      </c>
      <c r="F3644" s="3" t="s">
        <v>27786</v>
      </c>
      <c r="G3644" s="3"/>
      <c r="H3644" s="3"/>
      <c r="I3644" s="3"/>
      <c r="J3644" s="3"/>
      <c r="K3644" s="3"/>
      <c r="L3644" s="3"/>
      <c r="M3644" s="3"/>
      <c r="N3644" s="3"/>
      <c r="O3644" s="3"/>
      <c r="P3644" s="3"/>
      <c r="Q3644" s="3"/>
      <c r="R3644" s="3"/>
      <c r="S3644" s="3"/>
      <c r="T3644" s="3"/>
      <c r="U3644" s="3"/>
      <c r="V3644" s="3"/>
      <c r="W3644" s="3"/>
      <c r="X3644" s="3"/>
      <c r="Y3644" s="3"/>
      <c r="Z3644" s="3"/>
      <c r="AA3644" s="3"/>
      <c r="AB3644" s="3"/>
      <c r="AC3644" s="3"/>
      <c r="AD3644" s="3"/>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row>
    <row r="3645" spans="1:77" ht="18">
      <c r="A3645" s="3" t="s">
        <v>3399</v>
      </c>
      <c r="B3645" s="3" t="s">
        <v>21893</v>
      </c>
      <c r="C3645" s="3" t="s">
        <v>21894</v>
      </c>
      <c r="D3645" s="3"/>
      <c r="E3645" s="3" t="s">
        <v>21895</v>
      </c>
      <c r="F3645" s="3"/>
      <c r="G3645" s="3"/>
      <c r="H3645" s="3"/>
      <c r="I3645" s="3"/>
      <c r="J3645" s="3"/>
      <c r="K3645" s="3"/>
      <c r="L3645" s="3"/>
      <c r="M3645" s="3"/>
      <c r="N3645" s="3"/>
      <c r="O3645" s="3"/>
      <c r="P3645" s="3"/>
      <c r="Q3645" s="3"/>
      <c r="R3645" s="3"/>
      <c r="S3645" s="3"/>
      <c r="T3645" s="3"/>
      <c r="U3645" s="3"/>
      <c r="V3645" s="3"/>
      <c r="W3645" s="3"/>
      <c r="X3645" s="3"/>
      <c r="Y3645" s="3"/>
      <c r="Z3645" s="3"/>
      <c r="AA3645" s="3"/>
      <c r="AB3645" s="3"/>
      <c r="AC3645" s="3"/>
      <c r="AD3645" s="3"/>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row>
    <row r="3646" spans="1:77" ht="18">
      <c r="A3646" s="3" t="s">
        <v>3959</v>
      </c>
      <c r="B3646" s="3" t="s">
        <v>22513</v>
      </c>
      <c r="C3646" s="3" t="s">
        <v>21894</v>
      </c>
      <c r="D3646" s="3"/>
      <c r="E3646" s="3" t="s">
        <v>22519</v>
      </c>
      <c r="F3646" s="3"/>
      <c r="G3646" s="3"/>
      <c r="H3646" s="3"/>
      <c r="I3646" s="3"/>
      <c r="J3646" s="3"/>
      <c r="K3646" s="3"/>
      <c r="L3646" s="3"/>
      <c r="M3646" s="3"/>
      <c r="N3646" s="3"/>
      <c r="O3646" s="3"/>
      <c r="P3646" s="3"/>
      <c r="Q3646" s="3"/>
      <c r="R3646" s="3"/>
      <c r="S3646" s="3"/>
      <c r="T3646" s="3"/>
      <c r="U3646" s="3"/>
      <c r="V3646" s="3"/>
      <c r="W3646" s="3"/>
      <c r="X3646" s="3"/>
      <c r="Y3646" s="3"/>
      <c r="Z3646" s="3"/>
      <c r="AA3646" s="3"/>
      <c r="AB3646" s="3"/>
      <c r="AC3646" s="3"/>
      <c r="AD3646" s="3"/>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row>
    <row r="3647" spans="1:77" ht="18">
      <c r="A3647" s="3" t="s">
        <v>27061</v>
      </c>
      <c r="B3647" s="3" t="s">
        <v>26505</v>
      </c>
      <c r="C3647" s="3" t="s">
        <v>21894</v>
      </c>
      <c r="D3647" s="3"/>
      <c r="E3647" s="3" t="s">
        <v>27062</v>
      </c>
      <c r="F3647" s="3"/>
      <c r="G3647" s="3"/>
      <c r="H3647" s="3"/>
      <c r="I3647" s="3"/>
      <c r="J3647" s="3"/>
      <c r="K3647" s="3"/>
      <c r="L3647" s="3"/>
      <c r="M3647" s="3"/>
      <c r="N3647" s="3"/>
      <c r="O3647" s="3"/>
      <c r="P3647" s="3"/>
      <c r="Q3647" s="3"/>
      <c r="R3647" s="3"/>
      <c r="S3647" s="3"/>
      <c r="T3647" s="3"/>
      <c r="U3647" s="3"/>
      <c r="V3647" s="3"/>
      <c r="W3647" s="3"/>
      <c r="X3647" s="3"/>
      <c r="Y3647" s="3"/>
      <c r="Z3647" s="3"/>
      <c r="AA3647" s="3"/>
      <c r="AB3647" s="3"/>
      <c r="AC3647" s="3"/>
      <c r="AD3647" s="3"/>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row>
    <row r="3648" spans="1:77" ht="18">
      <c r="A3648" s="3" t="s">
        <v>4072</v>
      </c>
      <c r="B3648" s="3" t="s">
        <v>22513</v>
      </c>
      <c r="C3648" s="3" t="s">
        <v>22621</v>
      </c>
      <c r="D3648" s="3"/>
      <c r="E3648" s="3" t="s">
        <v>22622</v>
      </c>
      <c r="F3648" s="3" t="s">
        <v>22623</v>
      </c>
      <c r="G3648" s="3"/>
      <c r="H3648" s="3"/>
      <c r="I3648" s="3"/>
      <c r="J3648" s="3"/>
      <c r="K3648" s="3"/>
      <c r="L3648" s="3"/>
      <c r="M3648" s="3"/>
      <c r="N3648" s="3"/>
      <c r="O3648" s="3"/>
      <c r="P3648" s="3"/>
      <c r="Q3648" s="3"/>
      <c r="R3648" s="3"/>
      <c r="S3648" s="3"/>
      <c r="T3648" s="3"/>
      <c r="U3648" s="3"/>
      <c r="V3648" s="3"/>
      <c r="W3648" s="3"/>
      <c r="X3648" s="3"/>
      <c r="Y3648" s="3"/>
      <c r="Z3648" s="3"/>
      <c r="AA3648" s="3"/>
      <c r="AB3648" s="3"/>
      <c r="AC3648" s="3"/>
      <c r="AD3648" s="3"/>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row>
    <row r="3649" spans="1:77" ht="18">
      <c r="A3649" s="3" t="s">
        <v>1462</v>
      </c>
      <c r="B3649" s="3" t="s">
        <v>27429</v>
      </c>
      <c r="C3649" s="3" t="s">
        <v>22621</v>
      </c>
      <c r="D3649" s="3" t="s">
        <v>29283</v>
      </c>
      <c r="E3649" s="3" t="s">
        <v>29284</v>
      </c>
      <c r="F3649" s="3"/>
      <c r="G3649" s="3"/>
      <c r="H3649" s="3"/>
      <c r="I3649" s="3"/>
      <c r="J3649" s="3"/>
      <c r="K3649" s="3"/>
      <c r="L3649" s="3"/>
      <c r="M3649" s="3"/>
      <c r="N3649" s="3"/>
      <c r="O3649" s="3"/>
      <c r="P3649" s="3"/>
      <c r="Q3649" s="3"/>
      <c r="R3649" s="3"/>
      <c r="S3649" s="3"/>
      <c r="T3649" s="3"/>
      <c r="U3649" s="3"/>
      <c r="V3649" s="3"/>
      <c r="W3649" s="3"/>
      <c r="X3649" s="3"/>
      <c r="Y3649" s="3"/>
      <c r="Z3649" s="3"/>
      <c r="AA3649" s="3"/>
      <c r="AB3649" s="3"/>
      <c r="AC3649" s="3"/>
      <c r="AD3649" s="3"/>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row>
    <row r="3650" spans="1:77" ht="18">
      <c r="A3650" s="3" t="s">
        <v>14369</v>
      </c>
      <c r="B3650" s="3" t="s">
        <v>30903</v>
      </c>
      <c r="C3650" s="3" t="s">
        <v>22621</v>
      </c>
      <c r="D3650" s="3"/>
      <c r="E3650" s="3" t="s">
        <v>31158</v>
      </c>
      <c r="F3650" s="3"/>
      <c r="G3650" s="3"/>
      <c r="H3650" s="3"/>
      <c r="I3650" s="3"/>
      <c r="J3650" s="3"/>
      <c r="K3650" s="3"/>
      <c r="L3650" s="3"/>
      <c r="M3650" s="3"/>
      <c r="N3650" s="3"/>
      <c r="O3650" s="3"/>
      <c r="P3650" s="3"/>
      <c r="Q3650" s="3"/>
      <c r="R3650" s="3"/>
      <c r="S3650" s="3"/>
      <c r="T3650" s="3"/>
      <c r="U3650" s="3"/>
      <c r="V3650" s="3"/>
      <c r="W3650" s="3"/>
      <c r="X3650" s="3"/>
      <c r="Y3650" s="3"/>
      <c r="Z3650" s="3"/>
      <c r="AA3650" s="3"/>
      <c r="AB3650" s="3"/>
      <c r="AC3650" s="3"/>
      <c r="AD3650" s="3"/>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row>
    <row r="3651" spans="1:77" ht="18">
      <c r="A3651" s="3" t="s">
        <v>39121</v>
      </c>
      <c r="B3651" s="3" t="s">
        <v>38999</v>
      </c>
      <c r="C3651" s="3" t="s">
        <v>22621</v>
      </c>
      <c r="D3651" s="3"/>
      <c r="E3651" s="3" t="s">
        <v>39122</v>
      </c>
      <c r="F3651" s="3" t="s">
        <v>39123</v>
      </c>
      <c r="G3651" s="3"/>
      <c r="H3651" s="3"/>
      <c r="I3651" s="3"/>
      <c r="J3651" s="3"/>
      <c r="K3651" s="3"/>
      <c r="L3651" s="3"/>
      <c r="M3651" s="3"/>
      <c r="N3651" s="3"/>
      <c r="O3651" s="3"/>
      <c r="P3651" s="3"/>
      <c r="Q3651" s="3"/>
      <c r="R3651" s="3"/>
      <c r="S3651" s="3"/>
      <c r="T3651" s="3"/>
      <c r="U3651" s="3"/>
      <c r="V3651" s="3"/>
      <c r="W3651" s="3"/>
      <c r="X3651" s="3"/>
      <c r="Y3651" s="3"/>
      <c r="Z3651" s="3"/>
      <c r="AA3651" s="3"/>
      <c r="AB3651" s="3"/>
      <c r="AC3651" s="3"/>
      <c r="AD3651" s="3"/>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row>
    <row r="3652" spans="1:77" ht="18">
      <c r="A3652" s="3" t="s">
        <v>22794</v>
      </c>
      <c r="B3652" s="3" t="s">
        <v>22513</v>
      </c>
      <c r="C3652" s="3" t="s">
        <v>22795</v>
      </c>
      <c r="D3652" s="3"/>
      <c r="E3652" s="3" t="s">
        <v>22569</v>
      </c>
      <c r="F3652" s="3" t="s">
        <v>22796</v>
      </c>
      <c r="G3652" s="3"/>
      <c r="H3652" s="3"/>
      <c r="I3652" s="3"/>
      <c r="J3652" s="3"/>
      <c r="K3652" s="3"/>
      <c r="L3652" s="3"/>
      <c r="M3652" s="3"/>
      <c r="N3652" s="3"/>
      <c r="O3652" s="3"/>
      <c r="P3652" s="3"/>
      <c r="Q3652" s="3"/>
      <c r="R3652" s="3"/>
      <c r="S3652" s="3"/>
      <c r="T3652" s="3"/>
      <c r="U3652" s="3"/>
      <c r="V3652" s="3"/>
      <c r="W3652" s="3"/>
      <c r="X3652" s="3"/>
      <c r="Y3652" s="3"/>
      <c r="Z3652" s="3"/>
      <c r="AA3652" s="3"/>
      <c r="AB3652" s="3"/>
      <c r="AC3652" s="3"/>
      <c r="AD3652" s="3"/>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row>
    <row r="3653" spans="1:77" ht="18">
      <c r="A3653" s="3" t="s">
        <v>6268</v>
      </c>
      <c r="B3653" s="3" t="s">
        <v>23435</v>
      </c>
      <c r="C3653" s="3" t="s">
        <v>22795</v>
      </c>
      <c r="D3653" s="3"/>
      <c r="E3653" s="3" t="s">
        <v>24478</v>
      </c>
      <c r="F3653" s="3"/>
      <c r="G3653" s="3"/>
      <c r="H3653" s="3"/>
      <c r="I3653" s="3"/>
      <c r="J3653" s="3"/>
      <c r="K3653" s="3"/>
      <c r="L3653" s="3"/>
      <c r="M3653" s="3"/>
      <c r="N3653" s="3"/>
      <c r="O3653" s="3"/>
      <c r="P3653" s="3"/>
      <c r="Q3653" s="3"/>
      <c r="R3653" s="3"/>
      <c r="S3653" s="3"/>
      <c r="T3653" s="3"/>
      <c r="U3653" s="3"/>
      <c r="V3653" s="3"/>
      <c r="W3653" s="3"/>
      <c r="X3653" s="3"/>
      <c r="Y3653" s="3"/>
      <c r="Z3653" s="3"/>
      <c r="AA3653" s="3"/>
      <c r="AB3653" s="3"/>
      <c r="AC3653" s="3"/>
      <c r="AD3653" s="3"/>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row>
    <row r="3654" spans="1:77" ht="18">
      <c r="A3654" s="3" t="s">
        <v>39060</v>
      </c>
      <c r="B3654" s="3" t="s">
        <v>38999</v>
      </c>
      <c r="C3654" s="3" t="s">
        <v>22795</v>
      </c>
      <c r="D3654" s="3"/>
      <c r="E3654" s="3" t="s">
        <v>39061</v>
      </c>
      <c r="F3654" s="3"/>
      <c r="G3654" s="3"/>
      <c r="H3654" s="3"/>
      <c r="I3654" s="3"/>
      <c r="J3654" s="3"/>
      <c r="K3654" s="3"/>
      <c r="L3654" s="3"/>
      <c r="M3654" s="3"/>
      <c r="N3654" s="3"/>
      <c r="O3654" s="3"/>
      <c r="P3654" s="3"/>
      <c r="Q3654" s="3"/>
      <c r="R3654" s="3"/>
      <c r="S3654" s="3"/>
      <c r="T3654" s="3"/>
      <c r="U3654" s="3"/>
      <c r="V3654" s="3"/>
      <c r="W3654" s="3"/>
      <c r="X3654" s="3"/>
      <c r="Y3654" s="3"/>
      <c r="Z3654" s="3"/>
      <c r="AA3654" s="3"/>
      <c r="AB3654" s="3"/>
      <c r="AC3654" s="3"/>
      <c r="AD3654" s="3"/>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row>
    <row r="3655" spans="1:77" ht="18">
      <c r="A3655" s="3" t="s">
        <v>4205</v>
      </c>
      <c r="B3655" s="3" t="s">
        <v>22513</v>
      </c>
      <c r="C3655" s="3" t="s">
        <v>22758</v>
      </c>
      <c r="D3655" s="3"/>
      <c r="E3655" s="3" t="s">
        <v>22759</v>
      </c>
      <c r="F3655" s="3" t="s">
        <v>22760</v>
      </c>
      <c r="G3655" s="3"/>
      <c r="H3655" s="3"/>
      <c r="I3655" s="3"/>
      <c r="J3655" s="3"/>
      <c r="K3655" s="3"/>
      <c r="L3655" s="3"/>
      <c r="M3655" s="3"/>
      <c r="N3655" s="3"/>
      <c r="O3655" s="3"/>
      <c r="P3655" s="3"/>
      <c r="Q3655" s="3"/>
      <c r="R3655" s="3"/>
      <c r="S3655" s="3"/>
      <c r="T3655" s="3"/>
      <c r="U3655" s="3"/>
      <c r="V3655" s="3"/>
      <c r="W3655" s="3"/>
      <c r="X3655" s="3"/>
      <c r="Y3655" s="3"/>
      <c r="Z3655" s="3"/>
      <c r="AA3655" s="3"/>
      <c r="AB3655" s="3"/>
      <c r="AC3655" s="3"/>
      <c r="AD3655" s="3"/>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row>
    <row r="3656" spans="1:77" ht="18">
      <c r="A3656" s="3" t="s">
        <v>7767</v>
      </c>
      <c r="B3656" s="3" t="s">
        <v>25216</v>
      </c>
      <c r="C3656" s="3" t="s">
        <v>25633</v>
      </c>
      <c r="D3656" s="3" t="s">
        <v>25634</v>
      </c>
      <c r="E3656" s="3" t="s">
        <v>25318</v>
      </c>
      <c r="F3656" s="3"/>
      <c r="G3656" s="3"/>
      <c r="H3656" s="3"/>
      <c r="I3656" s="3"/>
      <c r="J3656" s="3"/>
      <c r="K3656" s="3"/>
      <c r="L3656" s="3"/>
      <c r="M3656" s="3"/>
      <c r="N3656" s="3"/>
      <c r="O3656" s="3"/>
      <c r="P3656" s="3"/>
      <c r="Q3656" s="3"/>
      <c r="R3656" s="3"/>
      <c r="S3656" s="3"/>
      <c r="T3656" s="3"/>
      <c r="U3656" s="3"/>
      <c r="V3656" s="3"/>
      <c r="W3656" s="3"/>
      <c r="X3656" s="3"/>
      <c r="Y3656" s="3"/>
      <c r="Z3656" s="3"/>
      <c r="AA3656" s="3"/>
      <c r="AB3656" s="3"/>
      <c r="AC3656" s="3"/>
      <c r="AD3656" s="3"/>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row>
    <row r="3657" spans="1:77" ht="18">
      <c r="A3657" s="3" t="s">
        <v>4340</v>
      </c>
      <c r="B3657" s="3" t="s">
        <v>22513</v>
      </c>
      <c r="C3657" s="3" t="s">
        <v>22885</v>
      </c>
      <c r="D3657" s="3"/>
      <c r="E3657" s="3" t="s">
        <v>22886</v>
      </c>
      <c r="F3657" s="3"/>
      <c r="G3657" s="3"/>
      <c r="H3657" s="3"/>
      <c r="I3657" s="3"/>
      <c r="J3657" s="3"/>
      <c r="K3657" s="3"/>
      <c r="L3657" s="3"/>
      <c r="M3657" s="3"/>
      <c r="N3657" s="3"/>
      <c r="O3657" s="3"/>
      <c r="P3657" s="3"/>
      <c r="Q3657" s="3"/>
      <c r="R3657" s="3"/>
      <c r="S3657" s="3"/>
      <c r="T3657" s="3"/>
      <c r="U3657" s="3"/>
      <c r="V3657" s="3"/>
      <c r="W3657" s="3"/>
      <c r="X3657" s="3"/>
      <c r="Y3657" s="3"/>
      <c r="Z3657" s="3"/>
      <c r="AA3657" s="3"/>
      <c r="AB3657" s="3"/>
      <c r="AC3657" s="3"/>
      <c r="AD3657" s="3"/>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row>
    <row r="3658" spans="1:77" ht="18">
      <c r="A3658" s="3" t="s">
        <v>6258</v>
      </c>
      <c r="B3658" s="3" t="s">
        <v>23435</v>
      </c>
      <c r="C3658" s="3" t="s">
        <v>24469</v>
      </c>
      <c r="D3658" s="3"/>
      <c r="E3658" s="3" t="s">
        <v>24470</v>
      </c>
      <c r="F3658" s="3"/>
      <c r="G3658" s="3"/>
      <c r="H3658" s="3"/>
      <c r="I3658" s="3"/>
      <c r="J3658" s="3"/>
      <c r="K3658" s="3"/>
      <c r="L3658" s="3"/>
      <c r="M3658" s="3"/>
      <c r="N3658" s="3"/>
      <c r="O3658" s="3"/>
      <c r="P3658" s="3"/>
      <c r="Q3658" s="3"/>
      <c r="R3658" s="3"/>
      <c r="S3658" s="3"/>
      <c r="T3658" s="3"/>
      <c r="U3658" s="3"/>
      <c r="V3658" s="3"/>
      <c r="W3658" s="3"/>
      <c r="X3658" s="3"/>
      <c r="Y3658" s="3"/>
      <c r="Z3658" s="3"/>
      <c r="AA3658" s="3"/>
      <c r="AB3658" s="3"/>
      <c r="AC3658" s="3"/>
      <c r="AD3658" s="3"/>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row>
    <row r="3659" spans="1:77" ht="18">
      <c r="A3659" s="3" t="s">
        <v>7814</v>
      </c>
      <c r="B3659" s="3" t="s">
        <v>25216</v>
      </c>
      <c r="C3659" s="3" t="s">
        <v>24469</v>
      </c>
      <c r="D3659" s="3"/>
      <c r="E3659" s="3" t="s">
        <v>25664</v>
      </c>
      <c r="F3659" s="3"/>
      <c r="G3659" s="3"/>
      <c r="H3659" s="3"/>
      <c r="I3659" s="3"/>
      <c r="J3659" s="3"/>
      <c r="K3659" s="3"/>
      <c r="L3659" s="3"/>
      <c r="M3659" s="3"/>
      <c r="N3659" s="3"/>
      <c r="O3659" s="3"/>
      <c r="P3659" s="3"/>
      <c r="Q3659" s="3"/>
      <c r="R3659" s="3"/>
      <c r="S3659" s="3"/>
      <c r="T3659" s="3"/>
      <c r="U3659" s="3"/>
      <c r="V3659" s="3"/>
      <c r="W3659" s="3"/>
      <c r="X3659" s="3"/>
      <c r="Y3659" s="3"/>
      <c r="Z3659" s="3"/>
      <c r="AA3659" s="3"/>
      <c r="AB3659" s="3"/>
      <c r="AC3659" s="3"/>
      <c r="AD3659" s="3"/>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row>
    <row r="3660" spans="1:77" ht="18">
      <c r="A3660" s="3" t="s">
        <v>9069</v>
      </c>
      <c r="B3660" s="3" t="s">
        <v>26505</v>
      </c>
      <c r="C3660" s="3" t="s">
        <v>26852</v>
      </c>
      <c r="D3660" s="3" t="s">
        <v>18201</v>
      </c>
      <c r="E3660" s="3" t="s">
        <v>26853</v>
      </c>
      <c r="F3660" s="3"/>
      <c r="G3660" s="3"/>
      <c r="H3660" s="3"/>
      <c r="I3660" s="3"/>
      <c r="J3660" s="3"/>
      <c r="K3660" s="3"/>
      <c r="L3660" s="3"/>
      <c r="M3660" s="3"/>
      <c r="N3660" s="3"/>
      <c r="O3660" s="3"/>
      <c r="P3660" s="3"/>
      <c r="Q3660" s="3"/>
      <c r="R3660" s="3"/>
      <c r="S3660" s="3"/>
      <c r="T3660" s="3"/>
      <c r="U3660" s="3"/>
      <c r="V3660" s="3"/>
      <c r="W3660" s="3"/>
      <c r="X3660" s="3"/>
      <c r="Y3660" s="3"/>
      <c r="Z3660" s="3"/>
      <c r="AA3660" s="3"/>
      <c r="AB3660" s="3"/>
      <c r="AC3660" s="3"/>
      <c r="AD3660" s="3"/>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row>
    <row r="3661" spans="1:77" ht="18">
      <c r="A3661" s="3" t="s">
        <v>26688</v>
      </c>
      <c r="B3661" s="3" t="s">
        <v>26596</v>
      </c>
      <c r="C3661" s="3" t="s">
        <v>26689</v>
      </c>
      <c r="D3661" s="3" t="s">
        <v>627</v>
      </c>
      <c r="E3661" s="3" t="s">
        <v>26690</v>
      </c>
      <c r="F3661" s="3"/>
      <c r="G3661" s="3"/>
      <c r="H3661" s="3"/>
      <c r="I3661" s="3"/>
      <c r="J3661" s="3"/>
      <c r="K3661" s="3"/>
      <c r="L3661" s="3"/>
      <c r="M3661" s="3"/>
      <c r="N3661" s="3"/>
      <c r="O3661" s="3"/>
      <c r="P3661" s="3"/>
      <c r="Q3661" s="3"/>
      <c r="R3661" s="3"/>
      <c r="S3661" s="3"/>
      <c r="T3661" s="3"/>
      <c r="U3661" s="3"/>
      <c r="V3661" s="3"/>
      <c r="W3661" s="3"/>
      <c r="X3661" s="3"/>
      <c r="Y3661" s="3"/>
      <c r="Z3661" s="3"/>
      <c r="AA3661" s="3"/>
      <c r="AB3661" s="3"/>
      <c r="AC3661" s="3"/>
      <c r="AD3661" s="3"/>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row>
    <row r="3662" spans="1:77" ht="18">
      <c r="A3662" s="3" t="s">
        <v>2050</v>
      </c>
      <c r="B3662" s="3" t="s">
        <v>30270</v>
      </c>
      <c r="C3662" s="3" t="s">
        <v>26689</v>
      </c>
      <c r="D3662" s="3" t="s">
        <v>319</v>
      </c>
      <c r="E3662" s="3" t="s">
        <v>32146</v>
      </c>
      <c r="F3662" s="3"/>
      <c r="G3662" s="3"/>
      <c r="H3662" s="3"/>
      <c r="I3662" s="3"/>
      <c r="J3662" s="3"/>
      <c r="K3662" s="3"/>
      <c r="L3662" s="3"/>
      <c r="M3662" s="3"/>
      <c r="N3662" s="3"/>
      <c r="O3662" s="3"/>
      <c r="P3662" s="3"/>
      <c r="Q3662" s="3"/>
      <c r="R3662" s="3"/>
      <c r="S3662" s="3"/>
      <c r="T3662" s="3"/>
      <c r="U3662" s="3"/>
      <c r="V3662" s="3"/>
      <c r="W3662" s="3"/>
      <c r="X3662" s="3"/>
      <c r="Y3662" s="3"/>
      <c r="Z3662" s="3"/>
      <c r="AA3662" s="3"/>
      <c r="AB3662" s="3"/>
      <c r="AC3662" s="3"/>
      <c r="AD3662" s="3"/>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row>
    <row r="3663" spans="1:77" ht="18">
      <c r="A3663" s="3" t="s">
        <v>26642</v>
      </c>
      <c r="B3663" s="3" t="s">
        <v>26505</v>
      </c>
      <c r="C3663" s="3" t="s">
        <v>26643</v>
      </c>
      <c r="D3663" s="3"/>
      <c r="E3663" s="3" t="s">
        <v>26644</v>
      </c>
      <c r="F3663" s="3"/>
      <c r="G3663" s="3"/>
      <c r="H3663" s="3"/>
      <c r="I3663" s="3"/>
      <c r="J3663" s="3"/>
      <c r="K3663" s="3"/>
      <c r="L3663" s="3"/>
      <c r="M3663" s="3"/>
      <c r="N3663" s="3"/>
      <c r="O3663" s="3"/>
      <c r="P3663" s="3"/>
      <c r="Q3663" s="3"/>
      <c r="R3663" s="3"/>
      <c r="S3663" s="3"/>
      <c r="T3663" s="3"/>
      <c r="U3663" s="3"/>
      <c r="V3663" s="3"/>
      <c r="W3663" s="3"/>
      <c r="X3663" s="3"/>
      <c r="Y3663" s="3"/>
      <c r="Z3663" s="3"/>
      <c r="AA3663" s="3"/>
      <c r="AB3663" s="3"/>
      <c r="AC3663" s="3"/>
      <c r="AD3663" s="3"/>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row>
    <row r="3664" spans="1:77" ht="18">
      <c r="A3664" s="3" t="s">
        <v>9012</v>
      </c>
      <c r="B3664" s="3" t="s">
        <v>26505</v>
      </c>
      <c r="C3664" s="3" t="s">
        <v>26643</v>
      </c>
      <c r="D3664" s="3"/>
      <c r="E3664" s="3" t="s">
        <v>26814</v>
      </c>
      <c r="F3664" s="3"/>
      <c r="G3664" s="3"/>
      <c r="H3664" s="3"/>
      <c r="I3664" s="3"/>
      <c r="J3664" s="3"/>
      <c r="K3664" s="3"/>
      <c r="L3664" s="3"/>
      <c r="M3664" s="3"/>
      <c r="N3664" s="3"/>
      <c r="O3664" s="3"/>
      <c r="P3664" s="3"/>
      <c r="Q3664" s="3"/>
      <c r="R3664" s="3"/>
      <c r="S3664" s="3"/>
      <c r="T3664" s="3"/>
      <c r="U3664" s="3"/>
      <c r="V3664" s="3"/>
      <c r="W3664" s="3"/>
      <c r="X3664" s="3"/>
      <c r="Y3664" s="3"/>
      <c r="Z3664" s="3"/>
      <c r="AA3664" s="3"/>
      <c r="AB3664" s="3"/>
      <c r="AC3664" s="3"/>
      <c r="AD3664" s="3"/>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row>
    <row r="3665" spans="1:77" ht="18">
      <c r="A3665" s="3" t="s">
        <v>9233</v>
      </c>
      <c r="B3665" s="3" t="s">
        <v>26505</v>
      </c>
      <c r="C3665" s="3" t="s">
        <v>26643</v>
      </c>
      <c r="D3665" s="3"/>
      <c r="E3665" s="3" t="s">
        <v>27012</v>
      </c>
      <c r="F3665" s="3"/>
      <c r="G3665" s="3"/>
      <c r="H3665" s="3"/>
      <c r="I3665" s="3"/>
      <c r="J3665" s="3"/>
      <c r="K3665" s="3"/>
      <c r="L3665" s="3"/>
      <c r="M3665" s="3"/>
      <c r="N3665" s="3"/>
      <c r="O3665" s="3"/>
      <c r="P3665" s="3"/>
      <c r="Q3665" s="3"/>
      <c r="R3665" s="3"/>
      <c r="S3665" s="3"/>
      <c r="T3665" s="3"/>
      <c r="U3665" s="3"/>
      <c r="V3665" s="3"/>
      <c r="W3665" s="3"/>
      <c r="X3665" s="3"/>
      <c r="Y3665" s="3"/>
      <c r="Z3665" s="3"/>
      <c r="AA3665" s="3"/>
      <c r="AB3665" s="3"/>
      <c r="AC3665" s="3"/>
      <c r="AD3665" s="3"/>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row>
    <row r="3666" spans="1:77" ht="18">
      <c r="A3666" s="3" t="s">
        <v>14184</v>
      </c>
      <c r="B3666" s="3" t="s">
        <v>30903</v>
      </c>
      <c r="C3666" s="3" t="s">
        <v>31061</v>
      </c>
      <c r="D3666" s="3"/>
      <c r="E3666" s="3" t="s">
        <v>31062</v>
      </c>
      <c r="F3666" s="3" t="s">
        <v>30958</v>
      </c>
      <c r="G3666" s="3"/>
      <c r="H3666" s="3"/>
      <c r="I3666" s="3"/>
      <c r="J3666" s="3"/>
      <c r="K3666" s="3"/>
      <c r="L3666" s="3"/>
      <c r="M3666" s="3"/>
      <c r="N3666" s="3"/>
      <c r="O3666" s="3"/>
      <c r="P3666" s="3"/>
      <c r="Q3666" s="3"/>
      <c r="R3666" s="3"/>
      <c r="S3666" s="3"/>
      <c r="T3666" s="3"/>
      <c r="U3666" s="3"/>
      <c r="V3666" s="3"/>
      <c r="W3666" s="3"/>
      <c r="X3666" s="3"/>
      <c r="Y3666" s="3"/>
      <c r="Z3666" s="3"/>
      <c r="AA3666" s="3"/>
      <c r="AB3666" s="3"/>
      <c r="AC3666" s="3"/>
      <c r="AD3666" s="3"/>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row>
    <row r="3667" spans="1:77" ht="18">
      <c r="A3667" s="3" t="s">
        <v>4093</v>
      </c>
      <c r="B3667" s="3" t="s">
        <v>22513</v>
      </c>
      <c r="C3667" s="3" t="s">
        <v>22645</v>
      </c>
      <c r="D3667" s="3"/>
      <c r="E3667" s="3" t="s">
        <v>22646</v>
      </c>
      <c r="F3667" s="3" t="s">
        <v>22647</v>
      </c>
      <c r="G3667" s="3"/>
      <c r="H3667" s="3"/>
      <c r="I3667" s="3"/>
      <c r="J3667" s="3"/>
      <c r="K3667" s="3"/>
      <c r="L3667" s="3"/>
      <c r="M3667" s="3"/>
      <c r="N3667" s="3"/>
      <c r="O3667" s="3"/>
      <c r="P3667" s="3"/>
      <c r="Q3667" s="3"/>
      <c r="R3667" s="3"/>
      <c r="S3667" s="3"/>
      <c r="T3667" s="3"/>
      <c r="U3667" s="3"/>
      <c r="V3667" s="3"/>
      <c r="W3667" s="3"/>
      <c r="X3667" s="3"/>
      <c r="Y3667" s="3"/>
      <c r="Z3667" s="3"/>
      <c r="AA3667" s="3"/>
      <c r="AB3667" s="3"/>
      <c r="AC3667" s="3"/>
      <c r="AD3667" s="3"/>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row>
    <row r="3668" spans="1:77" ht="18">
      <c r="A3668" s="3" t="s">
        <v>26100</v>
      </c>
      <c r="B3668" s="3" t="s">
        <v>22767</v>
      </c>
      <c r="C3668" s="3" t="s">
        <v>22645</v>
      </c>
      <c r="D3668" s="3"/>
      <c r="E3668" s="3" t="s">
        <v>26101</v>
      </c>
      <c r="F3668" s="3"/>
      <c r="G3668" s="3"/>
      <c r="H3668" s="3"/>
      <c r="I3668" s="3"/>
      <c r="J3668" s="3"/>
      <c r="K3668" s="3"/>
      <c r="L3668" s="3"/>
      <c r="M3668" s="3"/>
      <c r="N3668" s="3"/>
      <c r="O3668" s="3"/>
      <c r="P3668" s="3"/>
      <c r="Q3668" s="3"/>
      <c r="R3668" s="3"/>
      <c r="S3668" s="3"/>
      <c r="T3668" s="3"/>
      <c r="U3668" s="3"/>
      <c r="V3668" s="3"/>
      <c r="W3668" s="3"/>
      <c r="X3668" s="3"/>
      <c r="Y3668" s="3"/>
      <c r="Z3668" s="3"/>
      <c r="AA3668" s="3"/>
      <c r="AB3668" s="3"/>
      <c r="AC3668" s="3"/>
      <c r="AD3668" s="3"/>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row>
    <row r="3669" spans="1:77" ht="18">
      <c r="A3669" s="3" t="s">
        <v>11041</v>
      </c>
      <c r="B3669" s="3" t="s">
        <v>28622</v>
      </c>
      <c r="C3669" s="3" t="s">
        <v>22645</v>
      </c>
      <c r="D3669" s="3"/>
      <c r="E3669" s="3" t="s">
        <v>29090</v>
      </c>
      <c r="F3669" s="3"/>
      <c r="G3669" s="3"/>
      <c r="H3669" s="3"/>
      <c r="I3669" s="3"/>
      <c r="J3669" s="3"/>
      <c r="K3669" s="3"/>
      <c r="L3669" s="3"/>
      <c r="M3669" s="3"/>
      <c r="N3669" s="3"/>
      <c r="O3669" s="3"/>
      <c r="P3669" s="3"/>
      <c r="Q3669" s="3"/>
      <c r="R3669" s="3"/>
      <c r="S3669" s="3"/>
      <c r="T3669" s="3"/>
      <c r="U3669" s="3"/>
      <c r="V3669" s="3"/>
      <c r="W3669" s="3"/>
      <c r="X3669" s="3"/>
      <c r="Y3669" s="3"/>
      <c r="Z3669" s="3"/>
      <c r="AA3669" s="3"/>
      <c r="AB3669" s="3"/>
      <c r="AC3669" s="3"/>
      <c r="AD3669" s="3"/>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row>
    <row r="3670" spans="1:77" ht="18">
      <c r="A3670" s="3" t="s">
        <v>16191</v>
      </c>
      <c r="B3670" s="3" t="s">
        <v>32255</v>
      </c>
      <c r="C3670" s="3" t="s">
        <v>22645</v>
      </c>
      <c r="D3670" s="3"/>
      <c r="E3670" s="3" t="s">
        <v>32264</v>
      </c>
      <c r="F3670" s="3"/>
      <c r="G3670" s="3"/>
      <c r="H3670" s="3"/>
      <c r="I3670" s="3"/>
      <c r="J3670" s="3"/>
      <c r="K3670" s="3"/>
      <c r="L3670" s="3"/>
      <c r="M3670" s="3"/>
      <c r="N3670" s="3"/>
      <c r="O3670" s="3"/>
      <c r="P3670" s="3"/>
      <c r="Q3670" s="3"/>
      <c r="R3670" s="3"/>
      <c r="S3670" s="3"/>
      <c r="T3670" s="3"/>
      <c r="U3670" s="3"/>
      <c r="V3670" s="3"/>
      <c r="W3670" s="3"/>
      <c r="X3670" s="3"/>
      <c r="Y3670" s="3"/>
      <c r="Z3670" s="3"/>
      <c r="AA3670" s="3"/>
      <c r="AB3670" s="3"/>
      <c r="AC3670" s="3"/>
      <c r="AD3670" s="3"/>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row>
    <row r="3671" spans="1:77" ht="18">
      <c r="A3671" s="3" t="s">
        <v>7454</v>
      </c>
      <c r="B3671" s="3" t="s">
        <v>25216</v>
      </c>
      <c r="C3671" s="3" t="s">
        <v>25415</v>
      </c>
      <c r="D3671" s="3"/>
      <c r="E3671" s="3" t="s">
        <v>25416</v>
      </c>
      <c r="F3671" s="3" t="s">
        <v>25417</v>
      </c>
      <c r="G3671" s="3"/>
      <c r="H3671" s="3" t="s">
        <v>25418</v>
      </c>
      <c r="I3671" s="3"/>
      <c r="J3671" s="3" t="s">
        <v>25419</v>
      </c>
      <c r="K3671" s="3" t="s">
        <v>25420</v>
      </c>
      <c r="L3671" s="3"/>
      <c r="M3671" s="3"/>
      <c r="N3671" s="3"/>
      <c r="O3671" s="3" t="s">
        <v>25421</v>
      </c>
      <c r="P3671" s="3"/>
      <c r="Q3671" s="3"/>
      <c r="R3671" s="3"/>
      <c r="S3671" s="3"/>
      <c r="T3671" s="3"/>
      <c r="U3671" s="3"/>
      <c r="V3671" s="3"/>
      <c r="W3671" s="3"/>
      <c r="X3671" s="3"/>
      <c r="Y3671" s="3"/>
      <c r="Z3671" s="3"/>
      <c r="AA3671" s="3"/>
      <c r="AB3671" s="3"/>
      <c r="AC3671" s="3"/>
      <c r="AD3671" s="3"/>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row>
    <row r="3672" spans="1:77" ht="18">
      <c r="A3672" s="3" t="s">
        <v>4176</v>
      </c>
      <c r="B3672" s="3" t="s">
        <v>22513</v>
      </c>
      <c r="C3672" s="3" t="s">
        <v>22728</v>
      </c>
      <c r="D3672" s="3"/>
      <c r="E3672" s="3" t="s">
        <v>2861</v>
      </c>
      <c r="F3672" s="3" t="s">
        <v>22729</v>
      </c>
      <c r="G3672" s="3"/>
      <c r="H3672" s="3"/>
      <c r="I3672" s="3"/>
      <c r="J3672" s="3"/>
      <c r="K3672" s="3"/>
      <c r="L3672" s="3"/>
      <c r="M3672" s="3"/>
      <c r="N3672" s="3"/>
      <c r="O3672" s="3"/>
      <c r="P3672" s="3"/>
      <c r="Q3672" s="3"/>
      <c r="R3672" s="3"/>
      <c r="S3672" s="3"/>
      <c r="T3672" s="3"/>
      <c r="U3672" s="3"/>
      <c r="V3672" s="3"/>
      <c r="W3672" s="3"/>
      <c r="X3672" s="3"/>
      <c r="Y3672" s="3"/>
      <c r="Z3672" s="3"/>
      <c r="AA3672" s="3"/>
      <c r="AB3672" s="3"/>
      <c r="AC3672" s="3"/>
      <c r="AD3672" s="3"/>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row>
    <row r="3673" spans="1:77" ht="18">
      <c r="A3673" s="3" t="s">
        <v>19629</v>
      </c>
      <c r="B3673" s="3" t="s">
        <v>36306</v>
      </c>
      <c r="C3673" s="3" t="s">
        <v>22728</v>
      </c>
      <c r="D3673" s="3"/>
      <c r="E3673" s="3" t="s">
        <v>36728</v>
      </c>
      <c r="F3673" s="3"/>
      <c r="G3673" s="3"/>
      <c r="H3673" s="3"/>
      <c r="I3673" s="3"/>
      <c r="J3673" s="3"/>
      <c r="K3673" s="3"/>
      <c r="L3673" s="3"/>
      <c r="M3673" s="3"/>
      <c r="N3673" s="3"/>
      <c r="O3673" s="3"/>
      <c r="P3673" s="3"/>
      <c r="Q3673" s="3"/>
      <c r="R3673" s="3"/>
      <c r="S3673" s="3"/>
      <c r="T3673" s="3"/>
      <c r="U3673" s="3"/>
      <c r="V3673" s="3"/>
      <c r="W3673" s="3"/>
      <c r="X3673" s="3"/>
      <c r="Y3673" s="3"/>
      <c r="Z3673" s="3"/>
      <c r="AA3673" s="3"/>
      <c r="AB3673" s="3"/>
      <c r="AC3673" s="3"/>
      <c r="AD3673" s="3"/>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row>
    <row r="3674" spans="1:77" ht="18">
      <c r="A3674" s="3" t="s">
        <v>3445</v>
      </c>
      <c r="B3674" s="3" t="s">
        <v>21893</v>
      </c>
      <c r="C3674" s="3" t="s">
        <v>21951</v>
      </c>
      <c r="D3674" s="3"/>
      <c r="E3674" s="3" t="s">
        <v>21952</v>
      </c>
      <c r="F3674" s="3"/>
      <c r="G3674" s="3"/>
      <c r="H3674" s="3"/>
      <c r="I3674" s="3"/>
      <c r="J3674" s="3"/>
      <c r="K3674" s="3"/>
      <c r="L3674" s="3"/>
      <c r="M3674" s="3"/>
      <c r="N3674" s="3"/>
      <c r="O3674" s="3"/>
      <c r="P3674" s="3"/>
      <c r="Q3674" s="3"/>
      <c r="R3674" s="3"/>
      <c r="S3674" s="3"/>
      <c r="T3674" s="3"/>
      <c r="U3674" s="3"/>
      <c r="V3674" s="3"/>
      <c r="W3674" s="3"/>
      <c r="X3674" s="3"/>
      <c r="Y3674" s="3"/>
      <c r="Z3674" s="3"/>
      <c r="AA3674" s="3"/>
      <c r="AB3674" s="3"/>
      <c r="AC3674" s="3"/>
      <c r="AD3674" s="3"/>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row>
    <row r="3675" spans="1:77" ht="18">
      <c r="A3675" s="3" t="s">
        <v>14100</v>
      </c>
      <c r="B3675" s="3" t="s">
        <v>30903</v>
      </c>
      <c r="C3675" s="3" t="s">
        <v>31016</v>
      </c>
      <c r="D3675" s="3"/>
      <c r="E3675" s="3" t="s">
        <v>31017</v>
      </c>
      <c r="F3675" s="3" t="s">
        <v>30958</v>
      </c>
      <c r="G3675" s="3"/>
      <c r="H3675" s="3"/>
      <c r="I3675" s="3"/>
      <c r="J3675" s="3"/>
      <c r="K3675" s="3"/>
      <c r="L3675" s="3"/>
      <c r="M3675" s="3"/>
      <c r="N3675" s="3"/>
      <c r="O3675" s="3"/>
      <c r="P3675" s="3"/>
      <c r="Q3675" s="3"/>
      <c r="R3675" s="3"/>
      <c r="S3675" s="3"/>
      <c r="T3675" s="3"/>
      <c r="U3675" s="3"/>
      <c r="V3675" s="3"/>
      <c r="W3675" s="3"/>
      <c r="X3675" s="3"/>
      <c r="Y3675" s="3"/>
      <c r="Z3675" s="3"/>
      <c r="AA3675" s="3"/>
      <c r="AB3675" s="3"/>
      <c r="AC3675" s="3"/>
      <c r="AD3675" s="3"/>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row>
    <row r="3676" spans="1:77" ht="18">
      <c r="A3676" s="3" t="s">
        <v>8301</v>
      </c>
      <c r="B3676" s="3" t="s">
        <v>25827</v>
      </c>
      <c r="C3676" s="3" t="s">
        <v>26120</v>
      </c>
      <c r="D3676" s="3" t="s">
        <v>22</v>
      </c>
      <c r="E3676" s="3" t="s">
        <v>26121</v>
      </c>
      <c r="F3676" s="3" t="s">
        <v>26122</v>
      </c>
      <c r="G3676" s="3"/>
      <c r="H3676" s="3"/>
      <c r="I3676" s="3"/>
      <c r="J3676" s="3"/>
      <c r="K3676" s="3"/>
      <c r="L3676" s="3"/>
      <c r="M3676" s="3"/>
      <c r="N3676" s="3"/>
      <c r="O3676" s="3"/>
      <c r="P3676" s="3"/>
      <c r="Q3676" s="3"/>
      <c r="R3676" s="3"/>
      <c r="S3676" s="3"/>
      <c r="T3676" s="3"/>
      <c r="U3676" s="3"/>
      <c r="V3676" s="3"/>
      <c r="W3676" s="3"/>
      <c r="X3676" s="3"/>
      <c r="Y3676" s="3"/>
      <c r="Z3676" s="3"/>
      <c r="AA3676" s="3"/>
      <c r="AB3676" s="3"/>
      <c r="AC3676" s="3"/>
      <c r="AD3676" s="3"/>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row>
    <row r="3677" spans="1:77" ht="18">
      <c r="A3677" s="3" t="s">
        <v>11220</v>
      </c>
      <c r="B3677" s="3" t="s">
        <v>28622</v>
      </c>
      <c r="C3677" s="3" t="s">
        <v>26120</v>
      </c>
      <c r="D3677" s="3" t="s">
        <v>22</v>
      </c>
      <c r="E3677" s="3" t="s">
        <v>29180</v>
      </c>
      <c r="F3677" s="3" t="s">
        <v>26122</v>
      </c>
      <c r="G3677" s="3"/>
      <c r="H3677" s="3"/>
      <c r="I3677" s="3"/>
      <c r="J3677" s="3"/>
      <c r="K3677" s="3"/>
      <c r="L3677" s="3"/>
      <c r="M3677" s="3"/>
      <c r="N3677" s="3"/>
      <c r="O3677" s="3"/>
      <c r="P3677" s="3"/>
      <c r="Q3677" s="3"/>
      <c r="R3677" s="3"/>
      <c r="S3677" s="3"/>
      <c r="T3677" s="3"/>
      <c r="U3677" s="3"/>
      <c r="V3677" s="3"/>
      <c r="W3677" s="3"/>
      <c r="X3677" s="3"/>
      <c r="Y3677" s="3"/>
      <c r="Z3677" s="3"/>
      <c r="AA3677" s="3"/>
      <c r="AB3677" s="3"/>
      <c r="AC3677" s="3"/>
      <c r="AD3677" s="3"/>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row>
    <row r="3678" spans="1:77" ht="18">
      <c r="A3678" s="3" t="s">
        <v>16799</v>
      </c>
      <c r="B3678" s="3" t="s">
        <v>32658</v>
      </c>
      <c r="C3678" s="3" t="s">
        <v>26120</v>
      </c>
      <c r="D3678" s="3"/>
      <c r="E3678" s="3" t="s">
        <v>32678</v>
      </c>
      <c r="F3678" s="3"/>
      <c r="G3678" s="3"/>
      <c r="H3678" s="3"/>
      <c r="I3678" s="3"/>
      <c r="J3678" s="3"/>
      <c r="K3678" s="3"/>
      <c r="L3678" s="3"/>
      <c r="M3678" s="3"/>
      <c r="N3678" s="3"/>
      <c r="O3678" s="3"/>
      <c r="P3678" s="3"/>
      <c r="Q3678" s="3"/>
      <c r="R3678" s="3"/>
      <c r="S3678" s="3"/>
      <c r="T3678" s="3"/>
      <c r="U3678" s="3"/>
      <c r="V3678" s="3"/>
      <c r="W3678" s="3"/>
      <c r="X3678" s="3"/>
      <c r="Y3678" s="3"/>
      <c r="Z3678" s="3"/>
      <c r="AA3678" s="3"/>
      <c r="AB3678" s="3"/>
      <c r="AC3678" s="3"/>
      <c r="AD3678" s="3"/>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row>
    <row r="3679" spans="1:77" ht="18">
      <c r="A3679" s="3" t="s">
        <v>2381</v>
      </c>
      <c r="B3679" s="3" t="s">
        <v>33310</v>
      </c>
      <c r="C3679" s="3" t="s">
        <v>33897</v>
      </c>
      <c r="D3679" s="3" t="s">
        <v>906</v>
      </c>
      <c r="E3679" s="3" t="s">
        <v>33898</v>
      </c>
      <c r="F3679" s="3"/>
      <c r="G3679" s="3"/>
      <c r="H3679" s="3"/>
      <c r="I3679" s="3"/>
      <c r="J3679" s="3"/>
      <c r="K3679" s="3"/>
      <c r="L3679" s="3"/>
      <c r="M3679" s="3"/>
      <c r="N3679" s="3"/>
      <c r="O3679" s="3"/>
      <c r="P3679" s="3"/>
      <c r="Q3679" s="3"/>
      <c r="R3679" s="3"/>
      <c r="S3679" s="3"/>
      <c r="T3679" s="3"/>
      <c r="U3679" s="3"/>
      <c r="V3679" s="3"/>
      <c r="W3679" s="3"/>
      <c r="X3679" s="3"/>
      <c r="Y3679" s="3"/>
      <c r="Z3679" s="3"/>
      <c r="AA3679" s="3"/>
      <c r="AB3679" s="3"/>
      <c r="AC3679" s="3"/>
      <c r="AD3679" s="3"/>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row>
    <row r="3680" spans="1:77" ht="18">
      <c r="A3680" s="3" t="s">
        <v>6249</v>
      </c>
      <c r="B3680" s="3" t="s">
        <v>23435</v>
      </c>
      <c r="C3680" s="3" t="s">
        <v>24462</v>
      </c>
      <c r="D3680" s="3"/>
      <c r="E3680" s="3" t="s">
        <v>24463</v>
      </c>
      <c r="F3680" s="3"/>
      <c r="G3680" s="3"/>
      <c r="H3680" s="3"/>
      <c r="I3680" s="3"/>
      <c r="J3680" s="3"/>
      <c r="K3680" s="3"/>
      <c r="L3680" s="3"/>
      <c r="M3680" s="3"/>
      <c r="N3680" s="3"/>
      <c r="O3680" s="3"/>
      <c r="P3680" s="3"/>
      <c r="Q3680" s="3"/>
      <c r="R3680" s="3"/>
      <c r="S3680" s="3"/>
      <c r="T3680" s="3"/>
      <c r="U3680" s="3"/>
      <c r="V3680" s="3"/>
      <c r="W3680" s="3"/>
      <c r="X3680" s="3"/>
      <c r="Y3680" s="3"/>
      <c r="Z3680" s="3"/>
      <c r="AA3680" s="3"/>
      <c r="AB3680" s="3"/>
      <c r="AC3680" s="3"/>
      <c r="AD3680" s="3"/>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row>
    <row r="3681" spans="1:77" ht="18">
      <c r="A3681" s="3" t="s">
        <v>8055</v>
      </c>
      <c r="B3681" s="3" t="s">
        <v>25827</v>
      </c>
      <c r="C3681" s="3" t="s">
        <v>24462</v>
      </c>
      <c r="D3681" s="3" t="s">
        <v>38</v>
      </c>
      <c r="E3681" s="3" t="s">
        <v>25829</v>
      </c>
      <c r="F3681" s="3" t="s">
        <v>25830</v>
      </c>
      <c r="G3681" s="3"/>
      <c r="H3681" s="3"/>
      <c r="I3681" s="3"/>
      <c r="J3681" s="3"/>
      <c r="K3681" s="3"/>
      <c r="L3681" s="3"/>
      <c r="M3681" s="3"/>
      <c r="N3681" s="3"/>
      <c r="O3681" s="3"/>
      <c r="P3681" s="3"/>
      <c r="Q3681" s="3"/>
      <c r="R3681" s="3"/>
      <c r="S3681" s="3"/>
      <c r="T3681" s="3"/>
      <c r="U3681" s="3"/>
      <c r="V3681" s="3"/>
      <c r="W3681" s="3"/>
      <c r="X3681" s="3"/>
      <c r="Y3681" s="3"/>
      <c r="Z3681" s="3"/>
      <c r="AA3681" s="3"/>
      <c r="AB3681" s="3"/>
      <c r="AC3681" s="3"/>
      <c r="AD3681" s="3"/>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row>
    <row r="3682" spans="1:77" ht="18">
      <c r="A3682" s="3" t="s">
        <v>30956</v>
      </c>
      <c r="B3682" s="3" t="s">
        <v>30903</v>
      </c>
      <c r="C3682" s="3" t="s">
        <v>24462</v>
      </c>
      <c r="D3682" s="3"/>
      <c r="E3682" s="3" t="s">
        <v>30957</v>
      </c>
      <c r="F3682" s="3" t="s">
        <v>30958</v>
      </c>
      <c r="G3682" s="3"/>
      <c r="H3682" s="3"/>
      <c r="I3682" s="3"/>
      <c r="J3682" s="3"/>
      <c r="K3682" s="3"/>
      <c r="L3682" s="3"/>
      <c r="M3682" s="3"/>
      <c r="N3682" s="3"/>
      <c r="O3682" s="3"/>
      <c r="P3682" s="3"/>
      <c r="Q3682" s="3"/>
      <c r="R3682" s="3"/>
      <c r="S3682" s="3"/>
      <c r="T3682" s="3"/>
      <c r="U3682" s="3"/>
      <c r="V3682" s="3"/>
      <c r="W3682" s="3"/>
      <c r="X3682" s="3"/>
      <c r="Y3682" s="3"/>
      <c r="Z3682" s="3"/>
      <c r="AA3682" s="3"/>
      <c r="AB3682" s="3"/>
      <c r="AC3682" s="3"/>
      <c r="AD3682" s="3"/>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row>
    <row r="3683" spans="1:77" ht="18">
      <c r="A3683" s="3" t="s">
        <v>19630</v>
      </c>
      <c r="B3683" s="3" t="s">
        <v>36306</v>
      </c>
      <c r="C3683" s="3" t="s">
        <v>36729</v>
      </c>
      <c r="D3683" s="3"/>
      <c r="E3683" s="3" t="s">
        <v>36730</v>
      </c>
      <c r="F3683" s="3"/>
      <c r="G3683" s="3"/>
      <c r="H3683" s="3"/>
      <c r="I3683" s="3"/>
      <c r="J3683" s="3"/>
      <c r="K3683" s="3"/>
      <c r="L3683" s="3"/>
      <c r="M3683" s="3"/>
      <c r="N3683" s="3"/>
      <c r="O3683" s="3"/>
      <c r="P3683" s="3"/>
      <c r="Q3683" s="3"/>
      <c r="R3683" s="3"/>
      <c r="S3683" s="3"/>
      <c r="T3683" s="3"/>
      <c r="U3683" s="3"/>
      <c r="V3683" s="3"/>
      <c r="W3683" s="3"/>
      <c r="X3683" s="3"/>
      <c r="Y3683" s="3"/>
      <c r="Z3683" s="3"/>
      <c r="AA3683" s="3"/>
      <c r="AB3683" s="3"/>
      <c r="AC3683" s="3"/>
      <c r="AD3683" s="3"/>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row>
    <row r="3684" spans="1:77" ht="18">
      <c r="A3684" s="3" t="s">
        <v>32221</v>
      </c>
      <c r="B3684" s="3" t="s">
        <v>31998</v>
      </c>
      <c r="C3684" s="3" t="s">
        <v>32222</v>
      </c>
      <c r="D3684" s="3"/>
      <c r="E3684" s="3" t="s">
        <v>6844</v>
      </c>
      <c r="F3684" s="3"/>
      <c r="G3684" s="3"/>
      <c r="H3684" s="3"/>
      <c r="I3684" s="3"/>
      <c r="J3684" s="3"/>
      <c r="K3684" s="3"/>
      <c r="L3684" s="3"/>
      <c r="M3684" s="3"/>
      <c r="N3684" s="3"/>
      <c r="O3684" s="3"/>
      <c r="P3684" s="3"/>
      <c r="Q3684" s="3"/>
      <c r="R3684" s="3"/>
      <c r="S3684" s="3"/>
      <c r="T3684" s="3"/>
      <c r="U3684" s="3"/>
      <c r="V3684" s="3"/>
      <c r="W3684" s="3"/>
      <c r="X3684" s="3"/>
      <c r="Y3684" s="3"/>
      <c r="Z3684" s="3"/>
      <c r="AA3684" s="3"/>
      <c r="AB3684" s="3"/>
      <c r="AC3684" s="3"/>
      <c r="AD3684" s="3"/>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row>
    <row r="3685" spans="1:77" ht="18">
      <c r="A3685" s="3" t="s">
        <v>2972</v>
      </c>
      <c r="B3685" s="3" t="s">
        <v>36454</v>
      </c>
      <c r="C3685" s="3" t="s">
        <v>32222</v>
      </c>
      <c r="D3685" s="3"/>
      <c r="E3685" s="3" t="s">
        <v>37348</v>
      </c>
      <c r="F3685" s="3"/>
      <c r="G3685" s="3"/>
      <c r="H3685" s="3"/>
      <c r="I3685" s="3"/>
      <c r="J3685" s="3"/>
      <c r="K3685" s="3"/>
      <c r="L3685" s="3"/>
      <c r="M3685" s="3"/>
      <c r="N3685" s="3"/>
      <c r="O3685" s="3"/>
      <c r="P3685" s="3"/>
      <c r="Q3685" s="3"/>
      <c r="R3685" s="3"/>
      <c r="S3685" s="3"/>
      <c r="T3685" s="3"/>
      <c r="U3685" s="3"/>
      <c r="V3685" s="3"/>
      <c r="W3685" s="3"/>
      <c r="X3685" s="3"/>
      <c r="Y3685" s="3"/>
      <c r="Z3685" s="3"/>
      <c r="AA3685" s="3"/>
      <c r="AB3685" s="3"/>
      <c r="AC3685" s="3"/>
      <c r="AD3685" s="3"/>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row>
    <row r="3686" spans="1:77" ht="18">
      <c r="A3686" s="3" t="s">
        <v>7542</v>
      </c>
      <c r="B3686" s="3" t="s">
        <v>25216</v>
      </c>
      <c r="C3686" s="3" t="s">
        <v>25476</v>
      </c>
      <c r="D3686" s="3" t="s">
        <v>25477</v>
      </c>
      <c r="E3686" s="3" t="s">
        <v>25478</v>
      </c>
      <c r="F3686" s="3" t="s">
        <v>25479</v>
      </c>
      <c r="G3686" s="3"/>
      <c r="H3686" s="3"/>
      <c r="I3686" s="3"/>
      <c r="J3686" s="3"/>
      <c r="K3686" s="3"/>
      <c r="L3686" s="3"/>
      <c r="M3686" s="3"/>
      <c r="N3686" s="3"/>
      <c r="O3686" s="3"/>
      <c r="P3686" s="3"/>
      <c r="Q3686" s="3"/>
      <c r="R3686" s="3"/>
      <c r="S3686" s="3"/>
      <c r="T3686" s="3"/>
      <c r="U3686" s="3"/>
      <c r="V3686" s="3"/>
      <c r="W3686" s="3"/>
      <c r="X3686" s="3"/>
      <c r="Y3686" s="3"/>
      <c r="Z3686" s="3"/>
      <c r="AA3686" s="3"/>
      <c r="AB3686" s="3"/>
      <c r="AC3686" s="3"/>
      <c r="AD3686" s="3"/>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row>
    <row r="3687" spans="1:77" ht="18">
      <c r="A3687" s="3" t="s">
        <v>27100</v>
      </c>
      <c r="B3687" s="3" t="s">
        <v>26603</v>
      </c>
      <c r="C3687" s="3" t="s">
        <v>25476</v>
      </c>
      <c r="D3687" s="3"/>
      <c r="E3687" s="3" t="s">
        <v>27101</v>
      </c>
      <c r="F3687" s="3" t="s">
        <v>27102</v>
      </c>
      <c r="G3687" s="3"/>
      <c r="H3687" s="3"/>
      <c r="I3687" s="3"/>
      <c r="J3687" s="3"/>
      <c r="K3687" s="3"/>
      <c r="L3687" s="3"/>
      <c r="M3687" s="3"/>
      <c r="N3687" s="3"/>
      <c r="O3687" s="3"/>
      <c r="P3687" s="3"/>
      <c r="Q3687" s="3"/>
      <c r="R3687" s="3"/>
      <c r="S3687" s="3"/>
      <c r="T3687" s="3"/>
      <c r="U3687" s="3"/>
      <c r="V3687" s="3"/>
      <c r="W3687" s="3"/>
      <c r="X3687" s="3"/>
      <c r="Y3687" s="3"/>
      <c r="Z3687" s="3"/>
      <c r="AA3687" s="3"/>
      <c r="AB3687" s="3"/>
      <c r="AC3687" s="3"/>
      <c r="AD3687" s="3"/>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row>
    <row r="3688" spans="1:77" ht="18">
      <c r="A3688" s="3" t="s">
        <v>19633</v>
      </c>
      <c r="B3688" s="3" t="s">
        <v>36306</v>
      </c>
      <c r="C3688" s="3" t="s">
        <v>25476</v>
      </c>
      <c r="D3688" s="3"/>
      <c r="E3688" s="3" t="s">
        <v>36731</v>
      </c>
      <c r="F3688" s="3"/>
      <c r="G3688" s="3"/>
      <c r="H3688" s="3"/>
      <c r="I3688" s="3"/>
      <c r="J3688" s="3"/>
      <c r="K3688" s="3"/>
      <c r="L3688" s="3"/>
      <c r="M3688" s="3"/>
      <c r="N3688" s="3"/>
      <c r="O3688" s="3"/>
      <c r="P3688" s="3"/>
      <c r="Q3688" s="3"/>
      <c r="R3688" s="3"/>
      <c r="S3688" s="3"/>
      <c r="T3688" s="3"/>
      <c r="U3688" s="3"/>
      <c r="V3688" s="3"/>
      <c r="W3688" s="3"/>
      <c r="X3688" s="3"/>
      <c r="Y3688" s="3"/>
      <c r="Z3688" s="3"/>
      <c r="AA3688" s="3"/>
      <c r="AB3688" s="3"/>
      <c r="AC3688" s="3"/>
      <c r="AD3688" s="3"/>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row>
    <row r="3689" spans="1:77" ht="18">
      <c r="A3689" s="3" t="s">
        <v>7389</v>
      </c>
      <c r="B3689" s="3" t="s">
        <v>25216</v>
      </c>
      <c r="C3689" s="3" t="s">
        <v>25360</v>
      </c>
      <c r="D3689" s="3" t="s">
        <v>25361</v>
      </c>
      <c r="E3689" s="3" t="s">
        <v>25318</v>
      </c>
      <c r="F3689" s="3"/>
      <c r="G3689" s="3"/>
      <c r="H3689" s="3"/>
      <c r="I3689" s="3"/>
      <c r="J3689" s="3"/>
      <c r="K3689" s="3"/>
      <c r="L3689" s="3"/>
      <c r="M3689" s="3"/>
      <c r="N3689" s="3"/>
      <c r="O3689" s="3"/>
      <c r="P3689" s="3"/>
      <c r="Q3689" s="3"/>
      <c r="R3689" s="3"/>
      <c r="S3689" s="3"/>
      <c r="T3689" s="3"/>
      <c r="U3689" s="3"/>
      <c r="V3689" s="3"/>
      <c r="W3689" s="3"/>
      <c r="X3689" s="3"/>
      <c r="Y3689" s="3"/>
      <c r="Z3689" s="3"/>
      <c r="AA3689" s="3"/>
      <c r="AB3689" s="3"/>
      <c r="AC3689" s="3"/>
      <c r="AD3689" s="3"/>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row>
    <row r="3690" spans="1:77" ht="18">
      <c r="A3690" s="3" t="s">
        <v>25893</v>
      </c>
      <c r="B3690" s="3" t="s">
        <v>25827</v>
      </c>
      <c r="C3690" s="3" t="s">
        <v>25360</v>
      </c>
      <c r="D3690" s="3" t="s">
        <v>38</v>
      </c>
      <c r="E3690" s="3" t="s">
        <v>25829</v>
      </c>
      <c r="F3690" s="3" t="s">
        <v>25830</v>
      </c>
      <c r="G3690" s="3"/>
      <c r="H3690" s="3"/>
      <c r="I3690" s="3"/>
      <c r="J3690" s="3"/>
      <c r="K3690" s="3"/>
      <c r="L3690" s="3"/>
      <c r="M3690" s="3"/>
      <c r="N3690" s="3"/>
      <c r="O3690" s="3"/>
      <c r="P3690" s="3"/>
      <c r="Q3690" s="3"/>
      <c r="R3690" s="3"/>
      <c r="S3690" s="3"/>
      <c r="T3690" s="3"/>
      <c r="U3690" s="3"/>
      <c r="V3690" s="3"/>
      <c r="W3690" s="3"/>
      <c r="X3690" s="3"/>
      <c r="Y3690" s="3"/>
      <c r="Z3690" s="3"/>
      <c r="AA3690" s="3"/>
      <c r="AB3690" s="3"/>
      <c r="AC3690" s="3"/>
      <c r="AD3690" s="3"/>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row>
    <row r="3691" spans="1:77" ht="18">
      <c r="A3691" s="3" t="s">
        <v>15751</v>
      </c>
      <c r="B3691" s="3" t="s">
        <v>31873</v>
      </c>
      <c r="C3691" s="3" t="s">
        <v>25360</v>
      </c>
      <c r="D3691" s="3"/>
      <c r="E3691" s="3" t="s">
        <v>31950</v>
      </c>
      <c r="F3691" s="3"/>
      <c r="G3691" s="3"/>
      <c r="H3691" s="3"/>
      <c r="I3691" s="3"/>
      <c r="J3691" s="3"/>
      <c r="K3691" s="3"/>
      <c r="L3691" s="3"/>
      <c r="M3691" s="3"/>
      <c r="N3691" s="3"/>
      <c r="O3691" s="3"/>
      <c r="P3691" s="3"/>
      <c r="Q3691" s="3"/>
      <c r="R3691" s="3"/>
      <c r="S3691" s="3"/>
      <c r="T3691" s="3"/>
      <c r="U3691" s="3"/>
      <c r="V3691" s="3"/>
      <c r="W3691" s="3"/>
      <c r="X3691" s="3"/>
      <c r="Y3691" s="3"/>
      <c r="Z3691" s="3"/>
      <c r="AA3691" s="3"/>
      <c r="AB3691" s="3"/>
      <c r="AC3691" s="3"/>
      <c r="AD3691" s="3"/>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row>
    <row r="3692" spans="1:77" ht="18">
      <c r="A3692" s="3" t="s">
        <v>35178</v>
      </c>
      <c r="B3692" s="3" t="s">
        <v>34945</v>
      </c>
      <c r="C3692" s="3" t="s">
        <v>25360</v>
      </c>
      <c r="D3692" s="3" t="s">
        <v>219</v>
      </c>
      <c r="E3692" s="3" t="s">
        <v>35179</v>
      </c>
      <c r="F3692" s="3"/>
      <c r="G3692" s="3"/>
      <c r="H3692" s="3"/>
      <c r="I3692" s="3"/>
      <c r="J3692" s="3"/>
      <c r="K3692" s="3"/>
      <c r="L3692" s="3"/>
      <c r="M3692" s="3"/>
      <c r="N3692" s="3"/>
      <c r="O3692" s="3"/>
      <c r="P3692" s="3"/>
      <c r="Q3692" s="3"/>
      <c r="R3692" s="3"/>
      <c r="S3692" s="3"/>
      <c r="T3692" s="3"/>
      <c r="U3692" s="3"/>
      <c r="V3692" s="3"/>
      <c r="W3692" s="3"/>
      <c r="X3692" s="3"/>
      <c r="Y3692" s="3"/>
      <c r="Z3692" s="3"/>
      <c r="AA3692" s="3"/>
      <c r="AB3692" s="3"/>
      <c r="AC3692" s="3"/>
      <c r="AD3692" s="3"/>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row>
    <row r="3693" spans="1:77" ht="18">
      <c r="A3693" s="3" t="s">
        <v>12731</v>
      </c>
      <c r="B3693" s="3" t="s">
        <v>30145</v>
      </c>
      <c r="C3693" s="3" t="s">
        <v>30175</v>
      </c>
      <c r="D3693" s="3"/>
      <c r="E3693" s="3" t="s">
        <v>30176</v>
      </c>
      <c r="F3693" s="3"/>
      <c r="G3693" s="3"/>
      <c r="H3693" s="3"/>
      <c r="I3693" s="3"/>
      <c r="J3693" s="3"/>
      <c r="K3693" s="3"/>
      <c r="L3693" s="3"/>
      <c r="M3693" s="3"/>
      <c r="N3693" s="3"/>
      <c r="O3693" s="3"/>
      <c r="P3693" s="3"/>
      <c r="Q3693" s="3"/>
      <c r="R3693" s="3"/>
      <c r="S3693" s="3"/>
      <c r="T3693" s="3"/>
      <c r="U3693" s="3"/>
      <c r="V3693" s="3"/>
      <c r="W3693" s="3"/>
      <c r="X3693" s="3"/>
      <c r="Y3693" s="3"/>
      <c r="Z3693" s="3"/>
      <c r="AA3693" s="3"/>
      <c r="AB3693" s="3"/>
      <c r="AC3693" s="3"/>
      <c r="AD3693" s="3"/>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row>
    <row r="3694" spans="1:77" ht="18">
      <c r="A3694" s="3" t="s">
        <v>7334</v>
      </c>
      <c r="B3694" s="3" t="s">
        <v>25216</v>
      </c>
      <c r="C3694" s="3" t="s">
        <v>25319</v>
      </c>
      <c r="D3694" s="3"/>
      <c r="E3694" s="3" t="s">
        <v>3845</v>
      </c>
      <c r="F3694" s="3"/>
      <c r="G3694" s="3"/>
      <c r="H3694" s="3"/>
      <c r="I3694" s="3"/>
      <c r="J3694" s="3"/>
      <c r="K3694" s="3"/>
      <c r="L3694" s="3"/>
      <c r="M3694" s="3"/>
      <c r="N3694" s="3"/>
      <c r="O3694" s="3"/>
      <c r="P3694" s="3"/>
      <c r="Q3694" s="3"/>
      <c r="R3694" s="3"/>
      <c r="S3694" s="3"/>
      <c r="T3694" s="3"/>
      <c r="U3694" s="3"/>
      <c r="V3694" s="3"/>
      <c r="W3694" s="3"/>
      <c r="X3694" s="3"/>
      <c r="Y3694" s="3"/>
      <c r="Z3694" s="3"/>
      <c r="AA3694" s="3"/>
      <c r="AB3694" s="3"/>
      <c r="AC3694" s="3"/>
      <c r="AD3694" s="3"/>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row>
    <row r="3695" spans="1:77" ht="18">
      <c r="A3695" s="3" t="s">
        <v>1920</v>
      </c>
      <c r="B3695" s="3" t="s">
        <v>30270</v>
      </c>
      <c r="C3695" s="3" t="s">
        <v>25319</v>
      </c>
      <c r="D3695" s="3"/>
      <c r="E3695" s="3" t="s">
        <v>30665</v>
      </c>
      <c r="F3695" s="3"/>
      <c r="G3695" s="3"/>
      <c r="H3695" s="3"/>
      <c r="I3695" s="3"/>
      <c r="J3695" s="3"/>
      <c r="K3695" s="3"/>
      <c r="L3695" s="3"/>
      <c r="M3695" s="3"/>
      <c r="N3695" s="3"/>
      <c r="O3695" s="3"/>
      <c r="P3695" s="3"/>
      <c r="Q3695" s="3"/>
      <c r="R3695" s="3"/>
      <c r="S3695" s="3"/>
      <c r="T3695" s="3"/>
      <c r="U3695" s="3"/>
      <c r="V3695" s="3"/>
      <c r="W3695" s="3"/>
      <c r="X3695" s="3"/>
      <c r="Y3695" s="3"/>
      <c r="Z3695" s="3"/>
      <c r="AA3695" s="3"/>
      <c r="AB3695" s="3"/>
      <c r="AC3695" s="3"/>
      <c r="AD3695" s="3"/>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row>
    <row r="3696" spans="1:77" ht="18">
      <c r="A3696" s="3" t="s">
        <v>6252</v>
      </c>
      <c r="B3696" s="3" t="s">
        <v>23435</v>
      </c>
      <c r="C3696" s="3" t="s">
        <v>24464</v>
      </c>
      <c r="D3696" s="3"/>
      <c r="E3696" s="3" t="s">
        <v>24465</v>
      </c>
      <c r="F3696" s="3"/>
      <c r="G3696" s="3"/>
      <c r="H3696" s="3"/>
      <c r="I3696" s="3"/>
      <c r="J3696" s="3"/>
      <c r="K3696" s="3"/>
      <c r="L3696" s="3"/>
      <c r="M3696" s="3"/>
      <c r="N3696" s="3"/>
      <c r="O3696" s="3"/>
      <c r="P3696" s="3"/>
      <c r="Q3696" s="3"/>
      <c r="R3696" s="3"/>
      <c r="S3696" s="3"/>
      <c r="T3696" s="3"/>
      <c r="U3696" s="3"/>
      <c r="V3696" s="3"/>
      <c r="W3696" s="3"/>
      <c r="X3696" s="3"/>
      <c r="Y3696" s="3"/>
      <c r="Z3696" s="3"/>
      <c r="AA3696" s="3"/>
      <c r="AB3696" s="3"/>
      <c r="AC3696" s="3"/>
      <c r="AD3696" s="3"/>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row>
    <row r="3697" spans="1:77" ht="18">
      <c r="A3697" s="3" t="s">
        <v>6245</v>
      </c>
      <c r="B3697" s="3" t="s">
        <v>23435</v>
      </c>
      <c r="C3697" s="3" t="s">
        <v>24460</v>
      </c>
      <c r="D3697" s="3"/>
      <c r="E3697" s="3" t="s">
        <v>24461</v>
      </c>
      <c r="F3697" s="3"/>
      <c r="G3697" s="3"/>
      <c r="H3697" s="3"/>
      <c r="I3697" s="3"/>
      <c r="J3697" s="3"/>
      <c r="K3697" s="3"/>
      <c r="L3697" s="3"/>
      <c r="M3697" s="3"/>
      <c r="N3697" s="3"/>
      <c r="O3697" s="3"/>
      <c r="P3697" s="3"/>
      <c r="Q3697" s="3"/>
      <c r="R3697" s="3"/>
      <c r="S3697" s="3"/>
      <c r="T3697" s="3"/>
      <c r="U3697" s="3"/>
      <c r="V3697" s="3"/>
      <c r="W3697" s="3"/>
      <c r="X3697" s="3"/>
      <c r="Y3697" s="3"/>
      <c r="Z3697" s="3"/>
      <c r="AA3697" s="3"/>
      <c r="AB3697" s="3"/>
      <c r="AC3697" s="3"/>
      <c r="AD3697" s="3"/>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row>
    <row r="3698" spans="1:77" ht="18">
      <c r="A3698" s="3" t="s">
        <v>33902</v>
      </c>
      <c r="B3698" s="3" t="s">
        <v>33814</v>
      </c>
      <c r="C3698" s="3" t="s">
        <v>33903</v>
      </c>
      <c r="D3698" s="3"/>
      <c r="E3698" s="3" t="s">
        <v>29595</v>
      </c>
      <c r="F3698" s="3"/>
      <c r="G3698" s="3"/>
      <c r="H3698" s="3"/>
      <c r="I3698" s="3"/>
      <c r="J3698" s="3"/>
      <c r="K3698" s="3"/>
      <c r="L3698" s="3"/>
      <c r="M3698" s="3"/>
      <c r="N3698" s="3"/>
      <c r="O3698" s="3"/>
      <c r="P3698" s="3"/>
      <c r="Q3698" s="3"/>
      <c r="R3698" s="3"/>
      <c r="S3698" s="3"/>
      <c r="T3698" s="3"/>
      <c r="U3698" s="3"/>
      <c r="V3698" s="3"/>
      <c r="W3698" s="3"/>
      <c r="X3698" s="3"/>
      <c r="Y3698" s="3"/>
      <c r="Z3698" s="3"/>
      <c r="AA3698" s="3"/>
      <c r="AB3698" s="3"/>
      <c r="AC3698" s="3"/>
      <c r="AD3698" s="3"/>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row>
    <row r="3699" spans="1:77" ht="18">
      <c r="A3699" s="3" t="s">
        <v>35537</v>
      </c>
      <c r="B3699" s="3" t="s">
        <v>35343</v>
      </c>
      <c r="C3699" s="3" t="s">
        <v>35538</v>
      </c>
      <c r="D3699" s="3" t="s">
        <v>56</v>
      </c>
      <c r="E3699" s="3" t="s">
        <v>35539</v>
      </c>
      <c r="F3699" s="3"/>
      <c r="G3699" s="3"/>
      <c r="H3699" s="3"/>
      <c r="I3699" s="3"/>
      <c r="J3699" s="3"/>
      <c r="K3699" s="3"/>
      <c r="L3699" s="3"/>
      <c r="M3699" s="3"/>
      <c r="N3699" s="3"/>
      <c r="O3699" s="3"/>
      <c r="P3699" s="3"/>
      <c r="Q3699" s="3"/>
      <c r="R3699" s="3"/>
      <c r="S3699" s="3"/>
      <c r="T3699" s="3"/>
      <c r="U3699" s="3"/>
      <c r="V3699" s="3"/>
      <c r="W3699" s="3"/>
      <c r="X3699" s="3"/>
      <c r="Y3699" s="3"/>
      <c r="Z3699" s="3"/>
      <c r="AA3699" s="3"/>
      <c r="AB3699" s="3"/>
      <c r="AC3699" s="3"/>
      <c r="AD3699" s="3"/>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row>
    <row r="3700" spans="1:77" ht="18">
      <c r="A3700" s="3" t="s">
        <v>6243</v>
      </c>
      <c r="B3700" s="3" t="s">
        <v>23435</v>
      </c>
      <c r="C3700" s="3" t="s">
        <v>24456</v>
      </c>
      <c r="D3700" s="3"/>
      <c r="E3700" s="3" t="s">
        <v>24457</v>
      </c>
      <c r="F3700" s="3"/>
      <c r="G3700" s="3"/>
      <c r="H3700" s="3"/>
      <c r="I3700" s="3"/>
      <c r="J3700" s="3"/>
      <c r="K3700" s="3"/>
      <c r="L3700" s="3"/>
      <c r="M3700" s="3"/>
      <c r="N3700" s="3"/>
      <c r="O3700" s="3"/>
      <c r="P3700" s="3"/>
      <c r="Q3700" s="3"/>
      <c r="R3700" s="3"/>
      <c r="S3700" s="3"/>
      <c r="T3700" s="3"/>
      <c r="U3700" s="3"/>
      <c r="V3700" s="3"/>
      <c r="W3700" s="3"/>
      <c r="X3700" s="3"/>
      <c r="Y3700" s="3"/>
      <c r="Z3700" s="3"/>
      <c r="AA3700" s="3"/>
      <c r="AB3700" s="3"/>
      <c r="AC3700" s="3"/>
      <c r="AD3700" s="3"/>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row>
    <row r="3701" spans="1:77" ht="18">
      <c r="A3701" s="3" t="s">
        <v>14863</v>
      </c>
      <c r="B3701" s="3" t="s">
        <v>30903</v>
      </c>
      <c r="C3701" s="3" t="s">
        <v>31448</v>
      </c>
      <c r="D3701" s="3" t="s">
        <v>30938</v>
      </c>
      <c r="E3701" s="3" t="s">
        <v>31449</v>
      </c>
      <c r="F3701" s="3" t="s">
        <v>31450</v>
      </c>
      <c r="G3701" s="3" t="s">
        <v>31451</v>
      </c>
      <c r="H3701" s="3" t="s">
        <v>31452</v>
      </c>
      <c r="I3701" s="3" t="s">
        <v>31453</v>
      </c>
      <c r="J3701" s="3" t="s">
        <v>31454</v>
      </c>
      <c r="K3701" s="3"/>
      <c r="L3701" s="3"/>
      <c r="M3701" s="3"/>
      <c r="N3701" s="3"/>
      <c r="O3701" s="3"/>
      <c r="P3701" s="3"/>
      <c r="Q3701" s="3"/>
      <c r="R3701" s="3"/>
      <c r="S3701" s="3"/>
      <c r="T3701" s="3"/>
      <c r="U3701" s="3"/>
      <c r="V3701" s="3"/>
      <c r="W3701" s="3"/>
      <c r="X3701" s="3"/>
      <c r="Y3701" s="3"/>
      <c r="Z3701" s="3"/>
      <c r="AA3701" s="3"/>
      <c r="AB3701" s="3"/>
      <c r="AC3701" s="3"/>
      <c r="AD3701" s="3"/>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row>
    <row r="3702" spans="1:77" ht="18">
      <c r="A3702" s="3" t="s">
        <v>4000</v>
      </c>
      <c r="B3702" s="3" t="s">
        <v>22513</v>
      </c>
      <c r="C3702" s="3" t="s">
        <v>22555</v>
      </c>
      <c r="D3702" s="3"/>
      <c r="E3702" s="3" t="s">
        <v>22556</v>
      </c>
      <c r="F3702" s="3"/>
      <c r="G3702" s="3"/>
      <c r="H3702" s="3"/>
      <c r="I3702" s="3"/>
      <c r="J3702" s="3"/>
      <c r="K3702" s="3"/>
      <c r="L3702" s="3"/>
      <c r="M3702" s="3"/>
      <c r="N3702" s="3"/>
      <c r="O3702" s="3"/>
      <c r="P3702" s="3"/>
      <c r="Q3702" s="3"/>
      <c r="R3702" s="3"/>
      <c r="S3702" s="3"/>
      <c r="T3702" s="3"/>
      <c r="U3702" s="3"/>
      <c r="V3702" s="3"/>
      <c r="W3702" s="3"/>
      <c r="X3702" s="3"/>
      <c r="Y3702" s="3"/>
      <c r="Z3702" s="3"/>
      <c r="AA3702" s="3"/>
      <c r="AB3702" s="3"/>
      <c r="AC3702" s="3"/>
      <c r="AD3702" s="3"/>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row>
    <row r="3703" spans="1:77" ht="18">
      <c r="A3703" s="3" t="s">
        <v>7950</v>
      </c>
      <c r="B3703" s="3" t="s">
        <v>25216</v>
      </c>
      <c r="C3703" s="3" t="s">
        <v>25774</v>
      </c>
      <c r="D3703" s="3"/>
      <c r="E3703" s="3" t="s">
        <v>25775</v>
      </c>
      <c r="F3703" s="3"/>
      <c r="G3703" s="3"/>
      <c r="H3703" s="3"/>
      <c r="I3703" s="3"/>
      <c r="J3703" s="3"/>
      <c r="K3703" s="3"/>
      <c r="L3703" s="3"/>
      <c r="M3703" s="3"/>
      <c r="N3703" s="3"/>
      <c r="O3703" s="3"/>
      <c r="P3703" s="3"/>
      <c r="Q3703" s="3"/>
      <c r="R3703" s="3"/>
      <c r="S3703" s="3"/>
      <c r="T3703" s="3"/>
      <c r="U3703" s="3"/>
      <c r="V3703" s="3"/>
      <c r="W3703" s="3"/>
      <c r="X3703" s="3"/>
      <c r="Y3703" s="3"/>
      <c r="Z3703" s="3"/>
      <c r="AA3703" s="3"/>
      <c r="AB3703" s="3"/>
      <c r="AC3703" s="3"/>
      <c r="AD3703" s="3"/>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row>
    <row r="3704" spans="1:77" ht="18">
      <c r="A3704" s="3" t="s">
        <v>17462</v>
      </c>
      <c r="B3704" s="3" t="s">
        <v>33814</v>
      </c>
      <c r="C3704" s="3" t="s">
        <v>25774</v>
      </c>
      <c r="D3704" s="3"/>
      <c r="E3704" s="3" t="s">
        <v>33858</v>
      </c>
      <c r="F3704" s="3"/>
      <c r="G3704" s="3"/>
      <c r="H3704" s="3"/>
      <c r="I3704" s="3"/>
      <c r="J3704" s="3"/>
      <c r="K3704" s="3"/>
      <c r="L3704" s="3"/>
      <c r="M3704" s="3"/>
      <c r="N3704" s="3"/>
      <c r="O3704" s="3"/>
      <c r="P3704" s="3"/>
      <c r="Q3704" s="3"/>
      <c r="R3704" s="3"/>
      <c r="S3704" s="3"/>
      <c r="T3704" s="3"/>
      <c r="U3704" s="3"/>
      <c r="V3704" s="3"/>
      <c r="W3704" s="3"/>
      <c r="X3704" s="3"/>
      <c r="Y3704" s="3"/>
      <c r="Z3704" s="3"/>
      <c r="AA3704" s="3"/>
      <c r="AB3704" s="3"/>
      <c r="AC3704" s="3"/>
      <c r="AD3704" s="3"/>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row>
    <row r="3705" spans="1:77" ht="18">
      <c r="A3705" s="3" t="s">
        <v>4069</v>
      </c>
      <c r="B3705" s="3" t="s">
        <v>22513</v>
      </c>
      <c r="C3705" s="3" t="s">
        <v>22615</v>
      </c>
      <c r="D3705" s="3" t="s">
        <v>22616</v>
      </c>
      <c r="E3705" s="3" t="s">
        <v>22617</v>
      </c>
      <c r="F3705" s="3" t="s">
        <v>22618</v>
      </c>
      <c r="G3705" s="3"/>
      <c r="H3705" s="3"/>
      <c r="I3705" s="3"/>
      <c r="J3705" s="3"/>
      <c r="K3705" s="3"/>
      <c r="L3705" s="3"/>
      <c r="M3705" s="3"/>
      <c r="N3705" s="3"/>
      <c r="O3705" s="3"/>
      <c r="P3705" s="3"/>
      <c r="Q3705" s="3"/>
      <c r="R3705" s="3"/>
      <c r="S3705" s="3"/>
      <c r="T3705" s="3"/>
      <c r="U3705" s="3"/>
      <c r="V3705" s="3"/>
      <c r="W3705" s="3"/>
      <c r="X3705" s="3"/>
      <c r="Y3705" s="3"/>
      <c r="Z3705" s="3"/>
      <c r="AA3705" s="3"/>
      <c r="AB3705" s="3"/>
      <c r="AC3705" s="3"/>
      <c r="AD3705" s="3"/>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row>
    <row r="3706" spans="1:77" ht="18">
      <c r="A3706" s="3" t="s">
        <v>30123</v>
      </c>
      <c r="B3706" s="3" t="s">
        <v>27429</v>
      </c>
      <c r="C3706" s="3" t="s">
        <v>30124</v>
      </c>
      <c r="D3706" s="3"/>
      <c r="E3706" s="3" t="s">
        <v>29185</v>
      </c>
      <c r="F3706" s="3"/>
      <c r="G3706" s="3"/>
      <c r="H3706" s="3"/>
      <c r="I3706" s="3"/>
      <c r="J3706" s="3"/>
      <c r="K3706" s="3"/>
      <c r="L3706" s="3"/>
      <c r="M3706" s="3"/>
      <c r="N3706" s="3"/>
      <c r="O3706" s="3"/>
      <c r="P3706" s="3"/>
      <c r="Q3706" s="3"/>
      <c r="R3706" s="3"/>
      <c r="S3706" s="3"/>
      <c r="T3706" s="3"/>
      <c r="U3706" s="3"/>
      <c r="V3706" s="3"/>
      <c r="W3706" s="3"/>
      <c r="X3706" s="3"/>
      <c r="Y3706" s="3"/>
      <c r="Z3706" s="3"/>
      <c r="AA3706" s="3"/>
      <c r="AB3706" s="3"/>
      <c r="AC3706" s="3"/>
      <c r="AD3706" s="3"/>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row>
    <row r="3707" spans="1:77" ht="18">
      <c r="A3707" s="3" t="s">
        <v>16772</v>
      </c>
      <c r="B3707" s="3" t="s">
        <v>32658</v>
      </c>
      <c r="C3707" s="3" t="s">
        <v>30124</v>
      </c>
      <c r="D3707" s="3"/>
      <c r="E3707" s="3" t="s">
        <v>32663</v>
      </c>
      <c r="F3707" s="3"/>
      <c r="G3707" s="3"/>
      <c r="H3707" s="3"/>
      <c r="I3707" s="3"/>
      <c r="J3707" s="3"/>
      <c r="K3707" s="3"/>
      <c r="L3707" s="3"/>
      <c r="M3707" s="3"/>
      <c r="N3707" s="3"/>
      <c r="O3707" s="3"/>
      <c r="P3707" s="3"/>
      <c r="Q3707" s="3"/>
      <c r="R3707" s="3"/>
      <c r="S3707" s="3"/>
      <c r="T3707" s="3"/>
      <c r="U3707" s="3"/>
      <c r="V3707" s="3"/>
      <c r="W3707" s="3"/>
      <c r="X3707" s="3"/>
      <c r="Y3707" s="3"/>
      <c r="Z3707" s="3"/>
      <c r="AA3707" s="3"/>
      <c r="AB3707" s="3"/>
      <c r="AC3707" s="3"/>
      <c r="AD3707" s="3"/>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row>
    <row r="3708" spans="1:77" ht="18">
      <c r="A3708" s="3" t="s">
        <v>18692</v>
      </c>
      <c r="B3708" s="3" t="s">
        <v>35848</v>
      </c>
      <c r="C3708" s="3" t="s">
        <v>30124</v>
      </c>
      <c r="D3708" s="3"/>
      <c r="E3708" s="3" t="s">
        <v>27018</v>
      </c>
      <c r="F3708" s="3" t="s">
        <v>6745</v>
      </c>
      <c r="G3708" s="3"/>
      <c r="H3708" s="3"/>
      <c r="I3708" s="3"/>
      <c r="J3708" s="3"/>
      <c r="K3708" s="3"/>
      <c r="L3708" s="3"/>
      <c r="M3708" s="3"/>
      <c r="N3708" s="3"/>
      <c r="O3708" s="3"/>
      <c r="P3708" s="3"/>
      <c r="Q3708" s="3"/>
      <c r="R3708" s="3"/>
      <c r="S3708" s="3"/>
      <c r="T3708" s="3"/>
      <c r="U3708" s="3"/>
      <c r="V3708" s="3"/>
      <c r="W3708" s="3"/>
      <c r="X3708" s="3"/>
      <c r="Y3708" s="3"/>
      <c r="Z3708" s="3"/>
      <c r="AA3708" s="3"/>
      <c r="AB3708" s="3"/>
      <c r="AC3708" s="3"/>
      <c r="AD3708" s="3"/>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row>
    <row r="3709" spans="1:77" ht="18">
      <c r="A3709" s="3" t="s">
        <v>16270</v>
      </c>
      <c r="B3709" s="3" t="s">
        <v>32255</v>
      </c>
      <c r="C3709" s="3" t="s">
        <v>32321</v>
      </c>
      <c r="D3709" s="3"/>
      <c r="E3709" s="3" t="s">
        <v>32322</v>
      </c>
      <c r="F3709" s="3" t="s">
        <v>32323</v>
      </c>
      <c r="G3709" s="3"/>
      <c r="H3709" s="3"/>
      <c r="I3709" s="3"/>
      <c r="J3709" s="3"/>
      <c r="K3709" s="3"/>
      <c r="L3709" s="3"/>
      <c r="M3709" s="3"/>
      <c r="N3709" s="3"/>
      <c r="O3709" s="3"/>
      <c r="P3709" s="3"/>
      <c r="Q3709" s="3"/>
      <c r="R3709" s="3"/>
      <c r="S3709" s="3"/>
      <c r="T3709" s="3"/>
      <c r="U3709" s="3"/>
      <c r="V3709" s="3"/>
      <c r="W3709" s="3"/>
      <c r="X3709" s="3"/>
      <c r="Y3709" s="3"/>
      <c r="Z3709" s="3"/>
      <c r="AA3709" s="3"/>
      <c r="AB3709" s="3"/>
      <c r="AC3709" s="3"/>
      <c r="AD3709" s="3"/>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row>
    <row r="3710" spans="1:77" ht="18">
      <c r="A3710" s="3" t="s">
        <v>4377</v>
      </c>
      <c r="B3710" s="3" t="s">
        <v>22513</v>
      </c>
      <c r="C3710" s="3" t="s">
        <v>22911</v>
      </c>
      <c r="D3710" s="3"/>
      <c r="E3710" s="3" t="s">
        <v>22912</v>
      </c>
      <c r="F3710" s="3"/>
      <c r="G3710" s="3"/>
      <c r="H3710" s="3"/>
      <c r="I3710" s="3"/>
      <c r="J3710" s="3"/>
      <c r="K3710" s="3"/>
      <c r="L3710" s="3"/>
      <c r="M3710" s="3"/>
      <c r="N3710" s="3"/>
      <c r="O3710" s="3"/>
      <c r="P3710" s="3"/>
      <c r="Q3710" s="3"/>
      <c r="R3710" s="3"/>
      <c r="S3710" s="3"/>
      <c r="T3710" s="3"/>
      <c r="U3710" s="3"/>
      <c r="V3710" s="3"/>
      <c r="W3710" s="3"/>
      <c r="X3710" s="3"/>
      <c r="Y3710" s="3"/>
      <c r="Z3710" s="3"/>
      <c r="AA3710" s="3"/>
      <c r="AB3710" s="3"/>
      <c r="AC3710" s="3"/>
      <c r="AD3710" s="3"/>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row>
    <row r="3711" spans="1:77" ht="18">
      <c r="A3711" s="3" t="s">
        <v>30220</v>
      </c>
      <c r="B3711" s="3" t="s">
        <v>30145</v>
      </c>
      <c r="C3711" s="3" t="s">
        <v>22911</v>
      </c>
      <c r="D3711" s="3"/>
      <c r="E3711" s="3" t="s">
        <v>30221</v>
      </c>
      <c r="F3711" s="3"/>
      <c r="G3711" s="3"/>
      <c r="H3711" s="3"/>
      <c r="I3711" s="3"/>
      <c r="J3711" s="3"/>
      <c r="K3711" s="3"/>
      <c r="L3711" s="3"/>
      <c r="M3711" s="3"/>
      <c r="N3711" s="3"/>
      <c r="O3711" s="3"/>
      <c r="P3711" s="3"/>
      <c r="Q3711" s="3"/>
      <c r="R3711" s="3"/>
      <c r="S3711" s="3"/>
      <c r="T3711" s="3"/>
      <c r="U3711" s="3"/>
      <c r="V3711" s="3"/>
      <c r="W3711" s="3"/>
      <c r="X3711" s="3"/>
      <c r="Y3711" s="3"/>
      <c r="Z3711" s="3"/>
      <c r="AA3711" s="3"/>
      <c r="AB3711" s="3"/>
      <c r="AC3711" s="3"/>
      <c r="AD3711" s="3"/>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row>
    <row r="3712" spans="1:77" ht="18">
      <c r="A3712" s="3" t="s">
        <v>2896</v>
      </c>
      <c r="B3712" s="3" t="s">
        <v>36454</v>
      </c>
      <c r="C3712" s="3" t="s">
        <v>22911</v>
      </c>
      <c r="D3712" s="3"/>
      <c r="E3712" s="3" t="s">
        <v>36976</v>
      </c>
      <c r="F3712" s="3"/>
      <c r="G3712" s="3"/>
      <c r="H3712" s="3"/>
      <c r="I3712" s="3"/>
      <c r="J3712" s="3"/>
      <c r="K3712" s="3"/>
      <c r="L3712" s="3"/>
      <c r="M3712" s="3"/>
      <c r="N3712" s="3"/>
      <c r="O3712" s="3"/>
      <c r="P3712" s="3"/>
      <c r="Q3712" s="3"/>
      <c r="R3712" s="3"/>
      <c r="S3712" s="3"/>
      <c r="T3712" s="3"/>
      <c r="U3712" s="3"/>
      <c r="V3712" s="3"/>
      <c r="W3712" s="3"/>
      <c r="X3712" s="3"/>
      <c r="Y3712" s="3"/>
      <c r="Z3712" s="3"/>
      <c r="AA3712" s="3"/>
      <c r="AB3712" s="3"/>
      <c r="AC3712" s="3"/>
      <c r="AD3712" s="3"/>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row>
    <row r="3713" spans="1:77" ht="18">
      <c r="A3713" s="3" t="s">
        <v>912</v>
      </c>
      <c r="B3713" s="3" t="s">
        <v>22767</v>
      </c>
      <c r="C3713" s="3" t="s">
        <v>25562</v>
      </c>
      <c r="D3713" s="3"/>
      <c r="E3713" s="3" t="s">
        <v>3067</v>
      </c>
      <c r="F3713" s="3"/>
      <c r="G3713" s="3"/>
      <c r="H3713" s="3"/>
      <c r="I3713" s="3"/>
      <c r="J3713" s="3"/>
      <c r="K3713" s="3"/>
      <c r="L3713" s="3"/>
      <c r="M3713" s="3"/>
      <c r="N3713" s="3"/>
      <c r="O3713" s="3"/>
      <c r="P3713" s="3"/>
      <c r="Q3713" s="3"/>
      <c r="R3713" s="3"/>
      <c r="S3713" s="3"/>
      <c r="T3713" s="3"/>
      <c r="U3713" s="3"/>
      <c r="V3713" s="3"/>
      <c r="W3713" s="3"/>
      <c r="X3713" s="3"/>
      <c r="Y3713" s="3"/>
      <c r="Z3713" s="3"/>
      <c r="AA3713" s="3"/>
      <c r="AB3713" s="3"/>
      <c r="AC3713" s="3"/>
      <c r="AD3713" s="3"/>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row>
    <row r="3714" spans="1:77" ht="18">
      <c r="A3714" s="3" t="s">
        <v>15826</v>
      </c>
      <c r="B3714" s="3" t="s">
        <v>32007</v>
      </c>
      <c r="C3714" s="3" t="s">
        <v>32008</v>
      </c>
      <c r="D3714" s="3"/>
      <c r="E3714" s="3" t="s">
        <v>32009</v>
      </c>
      <c r="F3714" s="3" t="s">
        <v>32010</v>
      </c>
      <c r="G3714" s="3"/>
      <c r="H3714" s="3"/>
      <c r="I3714" s="3"/>
      <c r="J3714" s="3"/>
      <c r="K3714" s="3"/>
      <c r="L3714" s="3"/>
      <c r="M3714" s="3"/>
      <c r="N3714" s="3"/>
      <c r="O3714" s="3"/>
      <c r="P3714" s="3"/>
      <c r="Q3714" s="3"/>
      <c r="R3714" s="3"/>
      <c r="S3714" s="3"/>
      <c r="T3714" s="3"/>
      <c r="U3714" s="3"/>
      <c r="V3714" s="3"/>
      <c r="W3714" s="3"/>
      <c r="X3714" s="3"/>
      <c r="Y3714" s="3"/>
      <c r="Z3714" s="3"/>
      <c r="AA3714" s="3"/>
      <c r="AB3714" s="3"/>
      <c r="AC3714" s="3"/>
      <c r="AD3714" s="3"/>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row>
    <row r="3715" spans="1:77" ht="18">
      <c r="A3715" s="3" t="s">
        <v>17174</v>
      </c>
      <c r="B3715" s="3" t="s">
        <v>32998</v>
      </c>
      <c r="C3715" s="3" t="s">
        <v>32008</v>
      </c>
      <c r="D3715" s="3" t="s">
        <v>319</v>
      </c>
      <c r="E3715" s="3" t="s">
        <v>33169</v>
      </c>
      <c r="F3715" s="3" t="s">
        <v>33170</v>
      </c>
      <c r="G3715" s="3"/>
      <c r="H3715" s="3"/>
      <c r="I3715" s="3"/>
      <c r="J3715" s="3"/>
      <c r="K3715" s="3"/>
      <c r="L3715" s="3"/>
      <c r="M3715" s="3"/>
      <c r="N3715" s="3"/>
      <c r="O3715" s="3"/>
      <c r="P3715" s="3"/>
      <c r="Q3715" s="3"/>
      <c r="R3715" s="3"/>
      <c r="S3715" s="3"/>
      <c r="T3715" s="3"/>
      <c r="U3715" s="3"/>
      <c r="V3715" s="3"/>
      <c r="W3715" s="3"/>
      <c r="X3715" s="3"/>
      <c r="Y3715" s="3"/>
      <c r="Z3715" s="3"/>
      <c r="AA3715" s="3"/>
      <c r="AB3715" s="3"/>
      <c r="AC3715" s="3"/>
      <c r="AD3715" s="3"/>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row>
    <row r="3716" spans="1:77" ht="18">
      <c r="A3716" s="3" t="s">
        <v>8517</v>
      </c>
      <c r="B3716" s="3" t="s">
        <v>26332</v>
      </c>
      <c r="C3716" s="3" t="s">
        <v>26350</v>
      </c>
      <c r="D3716" s="3" t="s">
        <v>6830</v>
      </c>
      <c r="E3716" s="3" t="s">
        <v>26351</v>
      </c>
      <c r="F3716" s="3"/>
      <c r="G3716" s="3"/>
      <c r="H3716" s="3"/>
      <c r="I3716" s="3"/>
      <c r="J3716" s="3"/>
      <c r="K3716" s="3"/>
      <c r="L3716" s="3"/>
      <c r="M3716" s="3"/>
      <c r="N3716" s="3"/>
      <c r="O3716" s="3"/>
      <c r="P3716" s="3"/>
      <c r="Q3716" s="3"/>
      <c r="R3716" s="3"/>
      <c r="S3716" s="3"/>
      <c r="T3716" s="3"/>
      <c r="U3716" s="3"/>
      <c r="V3716" s="3"/>
      <c r="W3716" s="3"/>
      <c r="X3716" s="3"/>
      <c r="Y3716" s="3"/>
      <c r="Z3716" s="3"/>
      <c r="AA3716" s="3"/>
      <c r="AB3716" s="3"/>
      <c r="AC3716" s="3"/>
      <c r="AD3716" s="3"/>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row>
    <row r="3717" spans="1:77" ht="18">
      <c r="A3717" s="3" t="s">
        <v>1645</v>
      </c>
      <c r="B3717" s="3" t="s">
        <v>30238</v>
      </c>
      <c r="C3717" s="3" t="s">
        <v>26350</v>
      </c>
      <c r="D3717" s="3" t="s">
        <v>30239</v>
      </c>
      <c r="E3717" s="3" t="s">
        <v>30240</v>
      </c>
      <c r="F3717" s="3" t="s">
        <v>30241</v>
      </c>
      <c r="G3717" s="3"/>
      <c r="H3717" s="3"/>
      <c r="I3717" s="3"/>
      <c r="J3717" s="3"/>
      <c r="K3717" s="3"/>
      <c r="L3717" s="3"/>
      <c r="M3717" s="3"/>
      <c r="N3717" s="3"/>
      <c r="O3717" s="3"/>
      <c r="P3717" s="3"/>
      <c r="Q3717" s="3"/>
      <c r="R3717" s="3"/>
      <c r="S3717" s="3"/>
      <c r="T3717" s="3"/>
      <c r="U3717" s="3"/>
      <c r="V3717" s="3"/>
      <c r="W3717" s="3"/>
      <c r="X3717" s="3"/>
      <c r="Y3717" s="3"/>
      <c r="Z3717" s="3"/>
      <c r="AA3717" s="3"/>
      <c r="AB3717" s="3"/>
      <c r="AC3717" s="3"/>
      <c r="AD3717" s="3"/>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row>
    <row r="3718" spans="1:77" ht="18">
      <c r="A3718" s="3" t="s">
        <v>6237</v>
      </c>
      <c r="B3718" s="3" t="s">
        <v>23435</v>
      </c>
      <c r="C3718" s="3" t="s">
        <v>24452</v>
      </c>
      <c r="D3718" s="3"/>
      <c r="E3718" s="3" t="s">
        <v>24453</v>
      </c>
      <c r="F3718" s="3"/>
      <c r="G3718" s="3"/>
      <c r="H3718" s="3"/>
      <c r="I3718" s="3"/>
      <c r="J3718" s="3"/>
      <c r="K3718" s="3"/>
      <c r="L3718" s="3"/>
      <c r="M3718" s="3"/>
      <c r="N3718" s="3"/>
      <c r="O3718" s="3"/>
      <c r="P3718" s="3"/>
      <c r="Q3718" s="3"/>
      <c r="R3718" s="3"/>
      <c r="S3718" s="3"/>
      <c r="T3718" s="3"/>
      <c r="U3718" s="3"/>
      <c r="V3718" s="3"/>
      <c r="W3718" s="3"/>
      <c r="X3718" s="3"/>
      <c r="Y3718" s="3"/>
      <c r="Z3718" s="3"/>
      <c r="AA3718" s="3"/>
      <c r="AB3718" s="3"/>
      <c r="AC3718" s="3"/>
      <c r="AD3718" s="3"/>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row>
    <row r="3719" spans="1:77" ht="18">
      <c r="A3719" s="3" t="s">
        <v>27017</v>
      </c>
      <c r="B3719" s="3" t="s">
        <v>26505</v>
      </c>
      <c r="C3719" s="3" t="s">
        <v>24452</v>
      </c>
      <c r="D3719" s="3"/>
      <c r="E3719" s="3" t="s">
        <v>27018</v>
      </c>
      <c r="F3719" s="3" t="s">
        <v>6745</v>
      </c>
      <c r="G3719" s="3"/>
      <c r="H3719" s="3"/>
      <c r="I3719" s="3"/>
      <c r="J3719" s="3"/>
      <c r="K3719" s="3"/>
      <c r="L3719" s="3"/>
      <c r="M3719" s="3"/>
      <c r="N3719" s="3"/>
      <c r="O3719" s="3"/>
      <c r="P3719" s="3"/>
      <c r="Q3719" s="3"/>
      <c r="R3719" s="3"/>
      <c r="S3719" s="3"/>
      <c r="T3719" s="3"/>
      <c r="U3719" s="3"/>
      <c r="V3719" s="3"/>
      <c r="W3719" s="3"/>
      <c r="X3719" s="3"/>
      <c r="Y3719" s="3"/>
      <c r="Z3719" s="3"/>
      <c r="AA3719" s="3"/>
      <c r="AB3719" s="3"/>
      <c r="AC3719" s="3"/>
      <c r="AD3719" s="3"/>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row>
    <row r="3720" spans="1:77" ht="18">
      <c r="A3720" s="3" t="s">
        <v>33055</v>
      </c>
      <c r="B3720" s="3" t="s">
        <v>32998</v>
      </c>
      <c r="C3720" s="3" t="s">
        <v>24452</v>
      </c>
      <c r="D3720" s="3" t="s">
        <v>219</v>
      </c>
      <c r="E3720" s="3" t="s">
        <v>33056</v>
      </c>
      <c r="F3720" s="3" t="s">
        <v>29224</v>
      </c>
      <c r="G3720" s="3"/>
      <c r="H3720" s="3"/>
      <c r="I3720" s="3"/>
      <c r="J3720" s="3"/>
      <c r="K3720" s="3"/>
      <c r="L3720" s="3"/>
      <c r="M3720" s="3"/>
      <c r="N3720" s="3"/>
      <c r="O3720" s="3"/>
      <c r="P3720" s="3"/>
      <c r="Q3720" s="3"/>
      <c r="R3720" s="3"/>
      <c r="S3720" s="3"/>
      <c r="T3720" s="3"/>
      <c r="U3720" s="3"/>
      <c r="V3720" s="3"/>
      <c r="W3720" s="3"/>
      <c r="X3720" s="3"/>
      <c r="Y3720" s="3"/>
      <c r="Z3720" s="3"/>
      <c r="AA3720" s="3"/>
      <c r="AB3720" s="3"/>
      <c r="AC3720" s="3"/>
      <c r="AD3720" s="3"/>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row>
    <row r="3721" spans="1:77" ht="18">
      <c r="A3721" s="3" t="s">
        <v>14710</v>
      </c>
      <c r="B3721" s="3" t="s">
        <v>30903</v>
      </c>
      <c r="C3721" s="3" t="s">
        <v>31354</v>
      </c>
      <c r="D3721" s="3" t="s">
        <v>31093</v>
      </c>
      <c r="E3721" s="3" t="s">
        <v>31355</v>
      </c>
      <c r="F3721" s="3" t="s">
        <v>31356</v>
      </c>
      <c r="G3721" s="3"/>
      <c r="H3721" s="3"/>
      <c r="I3721" s="3"/>
      <c r="J3721" s="3"/>
      <c r="K3721" s="3"/>
      <c r="L3721" s="3"/>
      <c r="M3721" s="3"/>
      <c r="N3721" s="3"/>
      <c r="O3721" s="3"/>
      <c r="P3721" s="3"/>
      <c r="Q3721" s="3"/>
      <c r="R3721" s="3"/>
      <c r="S3721" s="3"/>
      <c r="T3721" s="3"/>
      <c r="U3721" s="3"/>
      <c r="V3721" s="3"/>
      <c r="W3721" s="3"/>
      <c r="X3721" s="3"/>
      <c r="Y3721" s="3"/>
      <c r="Z3721" s="3"/>
      <c r="AA3721" s="3"/>
      <c r="AB3721" s="3"/>
      <c r="AC3721" s="3"/>
      <c r="AD3721" s="3"/>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row>
    <row r="3722" spans="1:77" ht="18">
      <c r="A3722" s="3" t="s">
        <v>33985</v>
      </c>
      <c r="B3722" s="3" t="s">
        <v>33814</v>
      </c>
      <c r="C3722" s="3" t="s">
        <v>31354</v>
      </c>
      <c r="D3722" s="3"/>
      <c r="E3722" s="3" t="s">
        <v>33986</v>
      </c>
      <c r="F3722" s="3"/>
      <c r="G3722" s="3"/>
      <c r="H3722" s="3"/>
      <c r="I3722" s="3"/>
      <c r="J3722" s="3"/>
      <c r="K3722" s="3"/>
      <c r="L3722" s="3"/>
      <c r="M3722" s="3"/>
      <c r="N3722" s="3"/>
      <c r="O3722" s="3"/>
      <c r="P3722" s="3"/>
      <c r="Q3722" s="3"/>
      <c r="R3722" s="3"/>
      <c r="S3722" s="3"/>
      <c r="T3722" s="3"/>
      <c r="U3722" s="3"/>
      <c r="V3722" s="3"/>
      <c r="W3722" s="3"/>
      <c r="X3722" s="3"/>
      <c r="Y3722" s="3"/>
      <c r="Z3722" s="3"/>
      <c r="AA3722" s="3"/>
      <c r="AB3722" s="3"/>
      <c r="AC3722" s="3"/>
      <c r="AD3722" s="3"/>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row>
    <row r="3723" spans="1:77" ht="18">
      <c r="A3723" s="3" t="s">
        <v>6240</v>
      </c>
      <c r="B3723" s="3" t="s">
        <v>23435</v>
      </c>
      <c r="C3723" s="3" t="s">
        <v>24454</v>
      </c>
      <c r="D3723" s="3"/>
      <c r="E3723" s="3" t="s">
        <v>24455</v>
      </c>
      <c r="F3723" s="3"/>
      <c r="G3723" s="3"/>
      <c r="H3723" s="3"/>
      <c r="I3723" s="3"/>
      <c r="J3723" s="3"/>
      <c r="K3723" s="3"/>
      <c r="L3723" s="3"/>
      <c r="M3723" s="3"/>
      <c r="N3723" s="3"/>
      <c r="O3723" s="3"/>
      <c r="P3723" s="3"/>
      <c r="Q3723" s="3"/>
      <c r="R3723" s="3"/>
      <c r="S3723" s="3"/>
      <c r="T3723" s="3"/>
      <c r="U3723" s="3"/>
      <c r="V3723" s="3"/>
      <c r="W3723" s="3"/>
      <c r="X3723" s="3"/>
      <c r="Y3723" s="3"/>
      <c r="Z3723" s="3"/>
      <c r="AA3723" s="3"/>
      <c r="AB3723" s="3"/>
      <c r="AC3723" s="3"/>
      <c r="AD3723" s="3"/>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row>
    <row r="3724" spans="1:77" ht="18">
      <c r="A3724" s="3" t="s">
        <v>25266</v>
      </c>
      <c r="B3724" s="3" t="s">
        <v>25216</v>
      </c>
      <c r="C3724" s="3" t="s">
        <v>24454</v>
      </c>
      <c r="D3724" s="3" t="s">
        <v>25267</v>
      </c>
      <c r="E3724" s="3" t="s">
        <v>25268</v>
      </c>
      <c r="F3724" s="3" t="s">
        <v>25269</v>
      </c>
      <c r="G3724" s="3"/>
      <c r="H3724" s="3"/>
      <c r="I3724" s="3"/>
      <c r="J3724" s="3"/>
      <c r="K3724" s="3"/>
      <c r="L3724" s="3"/>
      <c r="M3724" s="3"/>
      <c r="N3724" s="3"/>
      <c r="O3724" s="3"/>
      <c r="P3724" s="3"/>
      <c r="Q3724" s="3"/>
      <c r="R3724" s="3"/>
      <c r="S3724" s="3"/>
      <c r="T3724" s="3"/>
      <c r="U3724" s="3"/>
      <c r="V3724" s="3"/>
      <c r="W3724" s="3"/>
      <c r="X3724" s="3"/>
      <c r="Y3724" s="3"/>
      <c r="Z3724" s="3"/>
      <c r="AA3724" s="3"/>
      <c r="AB3724" s="3"/>
      <c r="AC3724" s="3"/>
      <c r="AD3724" s="3"/>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row>
    <row r="3725" spans="1:77" ht="18">
      <c r="A3725" s="3" t="s">
        <v>25855</v>
      </c>
      <c r="B3725" s="3" t="s">
        <v>25827</v>
      </c>
      <c r="C3725" s="3" t="s">
        <v>24454</v>
      </c>
      <c r="D3725" s="3" t="s">
        <v>38</v>
      </c>
      <c r="E3725" s="3" t="s">
        <v>25829</v>
      </c>
      <c r="F3725" s="3" t="s">
        <v>25830</v>
      </c>
      <c r="G3725" s="3"/>
      <c r="H3725" s="3"/>
      <c r="I3725" s="3"/>
      <c r="J3725" s="3"/>
      <c r="K3725" s="3"/>
      <c r="L3725" s="3"/>
      <c r="M3725" s="3"/>
      <c r="N3725" s="3"/>
      <c r="O3725" s="3"/>
      <c r="P3725" s="3"/>
      <c r="Q3725" s="3"/>
      <c r="R3725" s="3"/>
      <c r="S3725" s="3"/>
      <c r="T3725" s="3"/>
      <c r="U3725" s="3"/>
      <c r="V3725" s="3"/>
      <c r="W3725" s="3"/>
      <c r="X3725" s="3"/>
      <c r="Y3725" s="3"/>
      <c r="Z3725" s="3"/>
      <c r="AA3725" s="3"/>
      <c r="AB3725" s="3"/>
      <c r="AC3725" s="3"/>
      <c r="AD3725" s="3"/>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row>
    <row r="3726" spans="1:77" ht="18">
      <c r="A3726" s="3" t="s">
        <v>3219</v>
      </c>
      <c r="B3726" s="3" t="s">
        <v>21893</v>
      </c>
      <c r="C3726" s="3" t="s">
        <v>24454</v>
      </c>
      <c r="D3726" s="3"/>
      <c r="E3726" s="3" t="s">
        <v>39091</v>
      </c>
      <c r="F3726" s="3"/>
      <c r="G3726" s="3"/>
      <c r="H3726" s="3"/>
      <c r="I3726" s="3"/>
      <c r="J3726" s="3"/>
      <c r="K3726" s="3"/>
      <c r="L3726" s="3"/>
      <c r="M3726" s="3"/>
      <c r="N3726" s="3"/>
      <c r="O3726" s="3"/>
      <c r="P3726" s="3"/>
      <c r="Q3726" s="3"/>
      <c r="R3726" s="3"/>
      <c r="S3726" s="3"/>
      <c r="T3726" s="3"/>
      <c r="U3726" s="3"/>
      <c r="V3726" s="3"/>
      <c r="W3726" s="3"/>
      <c r="X3726" s="3"/>
      <c r="Y3726" s="3"/>
      <c r="Z3726" s="3"/>
      <c r="AA3726" s="3"/>
      <c r="AB3726" s="3"/>
      <c r="AC3726" s="3"/>
      <c r="AD3726" s="3"/>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row>
    <row r="3727" spans="1:77" ht="18">
      <c r="A3727" s="3" t="s">
        <v>7809</v>
      </c>
      <c r="B3727" s="3" t="s">
        <v>25216</v>
      </c>
      <c r="C3727" s="3" t="s">
        <v>25662</v>
      </c>
      <c r="D3727" s="3"/>
      <c r="E3727" s="3" t="s">
        <v>25253</v>
      </c>
      <c r="F3727" s="3"/>
      <c r="G3727" s="3"/>
      <c r="H3727" s="3"/>
      <c r="I3727" s="3"/>
      <c r="J3727" s="3"/>
      <c r="K3727" s="3"/>
      <c r="L3727" s="3"/>
      <c r="M3727" s="3"/>
      <c r="N3727" s="3"/>
      <c r="O3727" s="3"/>
      <c r="P3727" s="3"/>
      <c r="Q3727" s="3"/>
      <c r="R3727" s="3"/>
      <c r="S3727" s="3"/>
      <c r="T3727" s="3"/>
      <c r="U3727" s="3"/>
      <c r="V3727" s="3"/>
      <c r="W3727" s="3"/>
      <c r="X3727" s="3"/>
      <c r="Y3727" s="3"/>
      <c r="Z3727" s="3"/>
      <c r="AA3727" s="3"/>
      <c r="AB3727" s="3"/>
      <c r="AC3727" s="3"/>
      <c r="AD3727" s="3"/>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row>
    <row r="3728" spans="1:77" ht="18">
      <c r="A3728" s="3" t="s">
        <v>18932</v>
      </c>
      <c r="B3728" s="3" t="s">
        <v>35848</v>
      </c>
      <c r="C3728" s="3" t="s">
        <v>25662</v>
      </c>
      <c r="D3728" s="3" t="s">
        <v>36068</v>
      </c>
      <c r="E3728" s="3" t="s">
        <v>36069</v>
      </c>
      <c r="F3728" s="3" t="s">
        <v>36070</v>
      </c>
      <c r="G3728" s="3"/>
      <c r="H3728" s="3"/>
      <c r="I3728" s="3"/>
      <c r="J3728" s="3"/>
      <c r="K3728" s="3"/>
      <c r="L3728" s="3"/>
      <c r="M3728" s="3"/>
      <c r="N3728" s="3"/>
      <c r="O3728" s="3"/>
      <c r="P3728" s="3"/>
      <c r="Q3728" s="3"/>
      <c r="R3728" s="3"/>
      <c r="S3728" s="3"/>
      <c r="T3728" s="3"/>
      <c r="U3728" s="3"/>
      <c r="V3728" s="3"/>
      <c r="W3728" s="3"/>
      <c r="X3728" s="3"/>
      <c r="Y3728" s="3"/>
      <c r="Z3728" s="3"/>
      <c r="AA3728" s="3"/>
      <c r="AB3728" s="3"/>
      <c r="AC3728" s="3"/>
      <c r="AD3728" s="3"/>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row>
    <row r="3729" spans="1:77" ht="18">
      <c r="A3729" s="3" t="s">
        <v>6234</v>
      </c>
      <c r="B3729" s="3" t="s">
        <v>23435</v>
      </c>
      <c r="C3729" s="3" t="s">
        <v>24448</v>
      </c>
      <c r="D3729" s="3"/>
      <c r="E3729" s="3" t="s">
        <v>24449</v>
      </c>
      <c r="F3729" s="3"/>
      <c r="G3729" s="3"/>
      <c r="H3729" s="3"/>
      <c r="I3729" s="3"/>
      <c r="J3729" s="3"/>
      <c r="K3729" s="3"/>
      <c r="L3729" s="3"/>
      <c r="M3729" s="3"/>
      <c r="N3729" s="3"/>
      <c r="O3729" s="3"/>
      <c r="P3729" s="3"/>
      <c r="Q3729" s="3"/>
      <c r="R3729" s="3"/>
      <c r="S3729" s="3"/>
      <c r="T3729" s="3"/>
      <c r="U3729" s="3"/>
      <c r="V3729" s="3"/>
      <c r="W3729" s="3"/>
      <c r="X3729" s="3"/>
      <c r="Y3729" s="3"/>
      <c r="Z3729" s="3"/>
      <c r="AA3729" s="3"/>
      <c r="AB3729" s="3"/>
      <c r="AC3729" s="3"/>
      <c r="AD3729" s="3"/>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row>
    <row r="3730" spans="1:77" ht="18">
      <c r="A3730" s="3" t="s">
        <v>19635</v>
      </c>
      <c r="B3730" s="3" t="s">
        <v>36306</v>
      </c>
      <c r="C3730" s="3" t="s">
        <v>24448</v>
      </c>
      <c r="D3730" s="3" t="s">
        <v>36733</v>
      </c>
      <c r="E3730" s="3" t="s">
        <v>36734</v>
      </c>
      <c r="F3730" s="3"/>
      <c r="G3730" s="3"/>
      <c r="H3730" s="3"/>
      <c r="I3730" s="3"/>
      <c r="J3730" s="3"/>
      <c r="K3730" s="3"/>
      <c r="L3730" s="3"/>
      <c r="M3730" s="3"/>
      <c r="N3730" s="3"/>
      <c r="O3730" s="3"/>
      <c r="P3730" s="3"/>
      <c r="Q3730" s="3"/>
      <c r="R3730" s="3"/>
      <c r="S3730" s="3"/>
      <c r="T3730" s="3"/>
      <c r="U3730" s="3"/>
      <c r="V3730" s="3"/>
      <c r="W3730" s="3"/>
      <c r="X3730" s="3"/>
      <c r="Y3730" s="3"/>
      <c r="Z3730" s="3"/>
      <c r="AA3730" s="3"/>
      <c r="AB3730" s="3"/>
      <c r="AC3730" s="3"/>
      <c r="AD3730" s="3"/>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row>
    <row r="3731" spans="1:77" ht="18">
      <c r="A3731" s="3" t="s">
        <v>39032</v>
      </c>
      <c r="B3731" s="3" t="s">
        <v>38999</v>
      </c>
      <c r="C3731" s="3" t="s">
        <v>24448</v>
      </c>
      <c r="D3731" s="3"/>
      <c r="E3731" s="3" t="s">
        <v>39033</v>
      </c>
      <c r="F3731" s="3"/>
      <c r="G3731" s="3"/>
      <c r="H3731" s="3"/>
      <c r="I3731" s="3"/>
      <c r="J3731" s="3"/>
      <c r="K3731" s="3"/>
      <c r="L3731" s="3"/>
      <c r="M3731" s="3"/>
      <c r="N3731" s="3"/>
      <c r="O3731" s="3"/>
      <c r="P3731" s="3"/>
      <c r="Q3731" s="3"/>
      <c r="R3731" s="3"/>
      <c r="S3731" s="3"/>
      <c r="T3731" s="3"/>
      <c r="U3731" s="3"/>
      <c r="V3731" s="3"/>
      <c r="W3731" s="3"/>
      <c r="X3731" s="3"/>
      <c r="Y3731" s="3"/>
      <c r="Z3731" s="3"/>
      <c r="AA3731" s="3"/>
      <c r="AB3731" s="3"/>
      <c r="AC3731" s="3"/>
      <c r="AD3731" s="3"/>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row>
    <row r="3732" spans="1:77" ht="18">
      <c r="A3732" s="3" t="s">
        <v>6235</v>
      </c>
      <c r="B3732" s="3" t="s">
        <v>23435</v>
      </c>
      <c r="C3732" s="3" t="s">
        <v>24450</v>
      </c>
      <c r="D3732" s="3"/>
      <c r="E3732" s="3" t="s">
        <v>24451</v>
      </c>
      <c r="F3732" s="3"/>
      <c r="G3732" s="3"/>
      <c r="H3732" s="3"/>
      <c r="I3732" s="3"/>
      <c r="J3732" s="3"/>
      <c r="K3732" s="3"/>
      <c r="L3732" s="3"/>
      <c r="M3732" s="3"/>
      <c r="N3732" s="3"/>
      <c r="O3732" s="3"/>
      <c r="P3732" s="3"/>
      <c r="Q3732" s="3"/>
      <c r="R3732" s="3"/>
      <c r="S3732" s="3"/>
      <c r="T3732" s="3"/>
      <c r="U3732" s="3"/>
      <c r="V3732" s="3"/>
      <c r="W3732" s="3"/>
      <c r="X3732" s="3"/>
      <c r="Y3732" s="3"/>
      <c r="Z3732" s="3"/>
      <c r="AA3732" s="3"/>
      <c r="AB3732" s="3"/>
      <c r="AC3732" s="3"/>
      <c r="AD3732" s="3"/>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row>
    <row r="3733" spans="1:77" ht="18">
      <c r="A3733" s="3" t="s">
        <v>7763</v>
      </c>
      <c r="B3733" s="3" t="s">
        <v>25216</v>
      </c>
      <c r="C3733" s="3" t="s">
        <v>24450</v>
      </c>
      <c r="D3733" s="3"/>
      <c r="E3733" s="3" t="s">
        <v>25632</v>
      </c>
      <c r="F3733" s="3"/>
      <c r="G3733" s="3"/>
      <c r="H3733" s="3"/>
      <c r="I3733" s="3"/>
      <c r="J3733" s="3"/>
      <c r="K3733" s="3"/>
      <c r="L3733" s="3"/>
      <c r="M3733" s="3"/>
      <c r="N3733" s="3"/>
      <c r="O3733" s="3"/>
      <c r="P3733" s="3"/>
      <c r="Q3733" s="3"/>
      <c r="R3733" s="3"/>
      <c r="S3733" s="3"/>
      <c r="T3733" s="3"/>
      <c r="U3733" s="3"/>
      <c r="V3733" s="3"/>
      <c r="W3733" s="3"/>
      <c r="X3733" s="3"/>
      <c r="Y3733" s="3"/>
      <c r="Z3733" s="3"/>
      <c r="AA3733" s="3"/>
      <c r="AB3733" s="3"/>
      <c r="AC3733" s="3"/>
      <c r="AD3733" s="3"/>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row>
    <row r="3734" spans="1:77" ht="18">
      <c r="A3734" s="3" t="s">
        <v>7919</v>
      </c>
      <c r="B3734" s="3" t="s">
        <v>25216</v>
      </c>
      <c r="C3734" s="3" t="s">
        <v>25731</v>
      </c>
      <c r="D3734" s="3"/>
      <c r="E3734" s="3" t="s">
        <v>25732</v>
      </c>
      <c r="F3734" s="3"/>
      <c r="G3734" s="3"/>
      <c r="H3734" s="3"/>
      <c r="I3734" s="3"/>
      <c r="J3734" s="3"/>
      <c r="K3734" s="3"/>
      <c r="L3734" s="3"/>
      <c r="M3734" s="3"/>
      <c r="N3734" s="3"/>
      <c r="O3734" s="3"/>
      <c r="P3734" s="3"/>
      <c r="Q3734" s="3"/>
      <c r="R3734" s="3"/>
      <c r="S3734" s="3"/>
      <c r="T3734" s="3"/>
      <c r="U3734" s="3"/>
      <c r="V3734" s="3"/>
      <c r="W3734" s="3"/>
      <c r="X3734" s="3"/>
      <c r="Y3734" s="3"/>
      <c r="Z3734" s="3"/>
      <c r="AA3734" s="3"/>
      <c r="AB3734" s="3"/>
      <c r="AC3734" s="3"/>
      <c r="AD3734" s="3"/>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row>
    <row r="3735" spans="1:77" ht="18">
      <c r="A3735" s="3" t="s">
        <v>16963</v>
      </c>
      <c r="B3735" s="3" t="s">
        <v>32802</v>
      </c>
      <c r="C3735" s="3" t="s">
        <v>25731</v>
      </c>
      <c r="D3735" s="3"/>
      <c r="E3735" s="3" t="s">
        <v>32803</v>
      </c>
      <c r="F3735" s="3"/>
      <c r="G3735" s="3"/>
      <c r="H3735" s="3"/>
      <c r="I3735" s="3"/>
      <c r="J3735" s="3"/>
      <c r="K3735" s="3"/>
      <c r="L3735" s="3"/>
      <c r="M3735" s="3"/>
      <c r="N3735" s="3"/>
      <c r="O3735" s="3"/>
      <c r="P3735" s="3"/>
      <c r="Q3735" s="3"/>
      <c r="R3735" s="3"/>
      <c r="S3735" s="3"/>
      <c r="T3735" s="3"/>
      <c r="U3735" s="3"/>
      <c r="V3735" s="3"/>
      <c r="W3735" s="3"/>
      <c r="X3735" s="3"/>
      <c r="Y3735" s="3"/>
      <c r="Z3735" s="3"/>
      <c r="AA3735" s="3"/>
      <c r="AB3735" s="3"/>
      <c r="AC3735" s="3"/>
      <c r="AD3735" s="3"/>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row>
    <row r="3736" spans="1:77" ht="18">
      <c r="A3736" s="3" t="s">
        <v>6255</v>
      </c>
      <c r="B3736" s="3" t="s">
        <v>23435</v>
      </c>
      <c r="C3736" s="3" t="s">
        <v>24466</v>
      </c>
      <c r="D3736" s="3"/>
      <c r="E3736" s="3" t="s">
        <v>24467</v>
      </c>
      <c r="F3736" s="3" t="s">
        <v>24468</v>
      </c>
      <c r="G3736" s="3"/>
      <c r="H3736" s="3"/>
      <c r="I3736" s="3"/>
      <c r="J3736" s="3"/>
      <c r="K3736" s="3"/>
      <c r="L3736" s="3"/>
      <c r="M3736" s="3"/>
      <c r="N3736" s="3"/>
      <c r="O3736" s="3"/>
      <c r="P3736" s="3"/>
      <c r="Q3736" s="3"/>
      <c r="R3736" s="3"/>
      <c r="S3736" s="3"/>
      <c r="T3736" s="3"/>
      <c r="U3736" s="3"/>
      <c r="V3736" s="3"/>
      <c r="W3736" s="3"/>
      <c r="X3736" s="3"/>
      <c r="Y3736" s="3"/>
      <c r="Z3736" s="3"/>
      <c r="AA3736" s="3"/>
      <c r="AB3736" s="3"/>
      <c r="AC3736" s="3"/>
      <c r="AD3736" s="3"/>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row>
    <row r="3737" spans="1:77" ht="18">
      <c r="A3737" s="3" t="s">
        <v>39325</v>
      </c>
      <c r="B3737" s="3" t="s">
        <v>38999</v>
      </c>
      <c r="C3737" s="3" t="s">
        <v>39326</v>
      </c>
      <c r="D3737" s="3"/>
      <c r="E3737" s="3" t="s">
        <v>39327</v>
      </c>
      <c r="F3737" s="3"/>
      <c r="G3737" s="3"/>
      <c r="H3737" s="3"/>
      <c r="I3737" s="3"/>
      <c r="J3737" s="3"/>
      <c r="K3737" s="3"/>
      <c r="L3737" s="3"/>
      <c r="M3737" s="3"/>
      <c r="N3737" s="3"/>
      <c r="O3737" s="3"/>
      <c r="P3737" s="3"/>
      <c r="Q3737" s="3"/>
      <c r="R3737" s="3"/>
      <c r="S3737" s="3"/>
      <c r="T3737" s="3"/>
      <c r="U3737" s="3"/>
      <c r="V3737" s="3"/>
      <c r="W3737" s="3"/>
      <c r="X3737" s="3"/>
      <c r="Y3737" s="3"/>
      <c r="Z3737" s="3"/>
      <c r="AA3737" s="3"/>
      <c r="AB3737" s="3"/>
      <c r="AC3737" s="3"/>
      <c r="AD3737" s="3"/>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row>
    <row r="3738" spans="1:77" ht="18">
      <c r="A3738" s="3" t="s">
        <v>19643</v>
      </c>
      <c r="B3738" s="3" t="s">
        <v>36306</v>
      </c>
      <c r="C3738" s="3" t="s">
        <v>36738</v>
      </c>
      <c r="D3738" s="3"/>
      <c r="E3738" s="3" t="s">
        <v>36739</v>
      </c>
      <c r="F3738" s="3"/>
      <c r="G3738" s="3"/>
      <c r="H3738" s="3"/>
      <c r="I3738" s="3"/>
      <c r="J3738" s="3"/>
      <c r="K3738" s="3"/>
      <c r="L3738" s="3"/>
      <c r="M3738" s="3"/>
      <c r="N3738" s="3"/>
      <c r="O3738" s="3"/>
      <c r="P3738" s="3"/>
      <c r="Q3738" s="3"/>
      <c r="R3738" s="3"/>
      <c r="S3738" s="3"/>
      <c r="T3738" s="3"/>
      <c r="U3738" s="3"/>
      <c r="V3738" s="3"/>
      <c r="W3738" s="3"/>
      <c r="X3738" s="3"/>
      <c r="Y3738" s="3"/>
      <c r="Z3738" s="3"/>
      <c r="AA3738" s="3"/>
      <c r="AB3738" s="3"/>
      <c r="AC3738" s="3"/>
      <c r="AD3738" s="3"/>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row>
    <row r="3739" spans="1:77" ht="18">
      <c r="A3739" s="3" t="s">
        <v>33917</v>
      </c>
      <c r="B3739" s="3" t="s">
        <v>33814</v>
      </c>
      <c r="C3739" s="3" t="s">
        <v>33918</v>
      </c>
      <c r="D3739" s="3"/>
      <c r="E3739" s="3" t="s">
        <v>33919</v>
      </c>
      <c r="F3739" s="3"/>
      <c r="G3739" s="3"/>
      <c r="H3739" s="3"/>
      <c r="I3739" s="3"/>
      <c r="J3739" s="3"/>
      <c r="K3739" s="3"/>
      <c r="L3739" s="3"/>
      <c r="M3739" s="3"/>
      <c r="N3739" s="3"/>
      <c r="O3739" s="3"/>
      <c r="P3739" s="3"/>
      <c r="Q3739" s="3"/>
      <c r="R3739" s="3"/>
      <c r="S3739" s="3"/>
      <c r="T3739" s="3"/>
      <c r="U3739" s="3"/>
      <c r="V3739" s="3"/>
      <c r="W3739" s="3"/>
      <c r="X3739" s="3"/>
      <c r="Y3739" s="3"/>
      <c r="Z3739" s="3"/>
      <c r="AA3739" s="3"/>
      <c r="AB3739" s="3"/>
      <c r="AC3739" s="3"/>
      <c r="AD3739" s="3"/>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row>
    <row r="3740" spans="1:77" ht="18">
      <c r="A3740" s="3" t="s">
        <v>3822</v>
      </c>
      <c r="B3740" s="3" t="s">
        <v>22362</v>
      </c>
      <c r="C3740" s="3" t="s">
        <v>22379</v>
      </c>
      <c r="D3740" s="3"/>
      <c r="E3740" s="3" t="s">
        <v>22380</v>
      </c>
      <c r="F3740" s="3" t="s">
        <v>22381</v>
      </c>
      <c r="G3740" s="3"/>
      <c r="H3740" s="3"/>
      <c r="I3740" s="3"/>
      <c r="J3740" s="3"/>
      <c r="K3740" s="3"/>
      <c r="L3740" s="3"/>
      <c r="M3740" s="3"/>
      <c r="N3740" s="3"/>
      <c r="O3740" s="3"/>
      <c r="P3740" s="3"/>
      <c r="Q3740" s="3"/>
      <c r="R3740" s="3"/>
      <c r="S3740" s="3"/>
      <c r="T3740" s="3"/>
      <c r="U3740" s="3"/>
      <c r="V3740" s="3"/>
      <c r="W3740" s="3"/>
      <c r="X3740" s="3"/>
      <c r="Y3740" s="3"/>
      <c r="Z3740" s="3"/>
      <c r="AA3740" s="3"/>
      <c r="AB3740" s="3"/>
      <c r="AC3740" s="3"/>
      <c r="AD3740" s="3"/>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row>
    <row r="3741" spans="1:77" ht="18">
      <c r="A3741" s="3" t="s">
        <v>14513</v>
      </c>
      <c r="B3741" s="3" t="s">
        <v>30903</v>
      </c>
      <c r="C3741" s="3" t="s">
        <v>31236</v>
      </c>
      <c r="D3741" s="3" t="s">
        <v>31052</v>
      </c>
      <c r="E3741" s="3" t="s">
        <v>31237</v>
      </c>
      <c r="F3741" s="3" t="s">
        <v>31238</v>
      </c>
      <c r="G3741" s="3"/>
      <c r="H3741" s="3"/>
      <c r="I3741" s="3"/>
      <c r="J3741" s="3"/>
      <c r="K3741" s="3"/>
      <c r="L3741" s="3"/>
      <c r="M3741" s="3"/>
      <c r="N3741" s="3"/>
      <c r="O3741" s="3"/>
      <c r="P3741" s="3"/>
      <c r="Q3741" s="3"/>
      <c r="R3741" s="3"/>
      <c r="S3741" s="3"/>
      <c r="T3741" s="3"/>
      <c r="U3741" s="3"/>
      <c r="V3741" s="3"/>
      <c r="W3741" s="3"/>
      <c r="X3741" s="3"/>
      <c r="Y3741" s="3"/>
      <c r="Z3741" s="3"/>
      <c r="AA3741" s="3"/>
      <c r="AB3741" s="3"/>
      <c r="AC3741" s="3"/>
      <c r="AD3741" s="3"/>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row>
    <row r="3742" spans="1:77" ht="18">
      <c r="A3742" s="3" t="s">
        <v>1598</v>
      </c>
      <c r="B3742" s="3" t="s">
        <v>27429</v>
      </c>
      <c r="C3742" s="3" t="s">
        <v>29976</v>
      </c>
      <c r="D3742" s="3" t="s">
        <v>29977</v>
      </c>
      <c r="E3742" s="3" t="s">
        <v>29978</v>
      </c>
      <c r="F3742" s="3" t="s">
        <v>29979</v>
      </c>
      <c r="G3742" s="3"/>
      <c r="H3742" s="3"/>
      <c r="I3742" s="3"/>
      <c r="J3742" s="3"/>
      <c r="K3742" s="3"/>
      <c r="L3742" s="3"/>
      <c r="M3742" s="3"/>
      <c r="N3742" s="3"/>
      <c r="O3742" s="3"/>
      <c r="P3742" s="3"/>
      <c r="Q3742" s="3"/>
      <c r="R3742" s="3"/>
      <c r="S3742" s="3"/>
      <c r="T3742" s="3"/>
      <c r="U3742" s="3"/>
      <c r="V3742" s="3"/>
      <c r="W3742" s="3"/>
      <c r="X3742" s="3"/>
      <c r="Y3742" s="3"/>
      <c r="Z3742" s="3"/>
      <c r="AA3742" s="3"/>
      <c r="AB3742" s="3"/>
      <c r="AC3742" s="3"/>
      <c r="AD3742" s="3"/>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row>
    <row r="3743" spans="1:77" ht="18">
      <c r="A3743" s="3" t="s">
        <v>8241</v>
      </c>
      <c r="B3743" s="3" t="s">
        <v>25827</v>
      </c>
      <c r="C3743" s="3" t="s">
        <v>26067</v>
      </c>
      <c r="D3743" s="3" t="s">
        <v>2</v>
      </c>
      <c r="E3743" s="3" t="s">
        <v>26068</v>
      </c>
      <c r="F3743" s="3"/>
      <c r="G3743" s="3"/>
      <c r="H3743" s="3"/>
      <c r="I3743" s="3"/>
      <c r="J3743" s="3"/>
      <c r="K3743" s="3"/>
      <c r="L3743" s="3"/>
      <c r="M3743" s="3"/>
      <c r="N3743" s="3"/>
      <c r="O3743" s="3"/>
      <c r="P3743" s="3"/>
      <c r="Q3743" s="3"/>
      <c r="R3743" s="3"/>
      <c r="S3743" s="3"/>
      <c r="T3743" s="3"/>
      <c r="U3743" s="3"/>
      <c r="V3743" s="3"/>
      <c r="W3743" s="3"/>
      <c r="X3743" s="3"/>
      <c r="Y3743" s="3"/>
      <c r="Z3743" s="3"/>
      <c r="AA3743" s="3"/>
      <c r="AB3743" s="3"/>
      <c r="AC3743" s="3"/>
      <c r="AD3743" s="3"/>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row>
    <row r="3744" spans="1:77" ht="18">
      <c r="A3744" s="3" t="s">
        <v>14262</v>
      </c>
      <c r="B3744" s="3" t="s">
        <v>30903</v>
      </c>
      <c r="C3744" s="3" t="s">
        <v>31102</v>
      </c>
      <c r="D3744" s="3"/>
      <c r="E3744" s="3" t="s">
        <v>31103</v>
      </c>
      <c r="F3744" s="3"/>
      <c r="G3744" s="3"/>
      <c r="H3744" s="3"/>
      <c r="I3744" s="3"/>
      <c r="J3744" s="3"/>
      <c r="K3744" s="3"/>
      <c r="L3744" s="3"/>
      <c r="M3744" s="3"/>
      <c r="N3744" s="3"/>
      <c r="O3744" s="3"/>
      <c r="P3744" s="3"/>
      <c r="Q3744" s="3"/>
      <c r="R3744" s="3"/>
      <c r="S3744" s="3"/>
      <c r="T3744" s="3"/>
      <c r="U3744" s="3"/>
      <c r="V3744" s="3"/>
      <c r="W3744" s="3"/>
      <c r="X3744" s="3"/>
      <c r="Y3744" s="3"/>
      <c r="Z3744" s="3"/>
      <c r="AA3744" s="3"/>
      <c r="AB3744" s="3"/>
      <c r="AC3744" s="3"/>
      <c r="AD3744" s="3"/>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row>
    <row r="3745" spans="1:77" ht="18">
      <c r="A3745" s="3" t="s">
        <v>35100</v>
      </c>
      <c r="B3745" s="3" t="s">
        <v>34945</v>
      </c>
      <c r="C3745" s="3" t="s">
        <v>31102</v>
      </c>
      <c r="D3745" s="3"/>
      <c r="E3745" s="3" t="s">
        <v>30432</v>
      </c>
      <c r="F3745" s="3"/>
      <c r="G3745" s="3"/>
      <c r="H3745" s="3"/>
      <c r="I3745" s="3"/>
      <c r="J3745" s="3"/>
      <c r="K3745" s="3"/>
      <c r="L3745" s="3"/>
      <c r="M3745" s="3"/>
      <c r="N3745" s="3"/>
      <c r="O3745" s="3"/>
      <c r="P3745" s="3"/>
      <c r="Q3745" s="3"/>
      <c r="R3745" s="3"/>
      <c r="S3745" s="3"/>
      <c r="T3745" s="3"/>
      <c r="U3745" s="3"/>
      <c r="V3745" s="3"/>
      <c r="W3745" s="3"/>
      <c r="X3745" s="3"/>
      <c r="Y3745" s="3"/>
      <c r="Z3745" s="3"/>
      <c r="AA3745" s="3"/>
      <c r="AB3745" s="3"/>
      <c r="AC3745" s="3"/>
      <c r="AD3745" s="3"/>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row>
    <row r="3746" spans="1:77" ht="18">
      <c r="A3746" s="3" t="s">
        <v>4837</v>
      </c>
      <c r="B3746" s="3" t="s">
        <v>23325</v>
      </c>
      <c r="C3746" s="3" t="s">
        <v>23326</v>
      </c>
      <c r="D3746" s="3" t="s">
        <v>2</v>
      </c>
      <c r="E3746" s="3" t="s">
        <v>23327</v>
      </c>
      <c r="F3746" s="3" t="s">
        <v>23328</v>
      </c>
      <c r="G3746" s="3"/>
      <c r="H3746" s="3"/>
      <c r="I3746" s="3"/>
      <c r="J3746" s="3"/>
      <c r="K3746" s="3"/>
      <c r="L3746" s="3"/>
      <c r="M3746" s="3"/>
      <c r="N3746" s="3"/>
      <c r="O3746" s="3"/>
      <c r="P3746" s="3"/>
      <c r="Q3746" s="3"/>
      <c r="R3746" s="3"/>
      <c r="S3746" s="3"/>
      <c r="T3746" s="3"/>
      <c r="U3746" s="3"/>
      <c r="V3746" s="3"/>
      <c r="W3746" s="3"/>
      <c r="X3746" s="3"/>
      <c r="Y3746" s="3"/>
      <c r="Z3746" s="3"/>
      <c r="AA3746" s="3"/>
      <c r="AB3746" s="3"/>
      <c r="AC3746" s="3"/>
      <c r="AD3746" s="3"/>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row>
    <row r="3747" spans="1:77" ht="18">
      <c r="A3747" s="3" t="s">
        <v>7863</v>
      </c>
      <c r="B3747" s="3" t="s">
        <v>25216</v>
      </c>
      <c r="C3747" s="3" t="s">
        <v>23326</v>
      </c>
      <c r="D3747" s="3" t="s">
        <v>2</v>
      </c>
      <c r="E3747" s="3" t="s">
        <v>25697</v>
      </c>
      <c r="F3747" s="3" t="s">
        <v>25698</v>
      </c>
      <c r="G3747" s="3"/>
      <c r="H3747" s="3"/>
      <c r="I3747" s="3"/>
      <c r="J3747" s="3"/>
      <c r="K3747" s="3"/>
      <c r="L3747" s="3"/>
      <c r="M3747" s="3"/>
      <c r="N3747" s="3"/>
      <c r="O3747" s="3"/>
      <c r="P3747" s="3"/>
      <c r="Q3747" s="3"/>
      <c r="R3747" s="3"/>
      <c r="S3747" s="3"/>
      <c r="T3747" s="3"/>
      <c r="U3747" s="3"/>
      <c r="V3747" s="3"/>
      <c r="W3747" s="3"/>
      <c r="X3747" s="3"/>
      <c r="Y3747" s="3"/>
      <c r="Z3747" s="3"/>
      <c r="AA3747" s="3"/>
      <c r="AB3747" s="3"/>
      <c r="AC3747" s="3"/>
      <c r="AD3747" s="3"/>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row>
    <row r="3748" spans="1:77" ht="18">
      <c r="A3748" s="3" t="s">
        <v>16228</v>
      </c>
      <c r="B3748" s="3" t="s">
        <v>32255</v>
      </c>
      <c r="C3748" s="3" t="s">
        <v>23326</v>
      </c>
      <c r="D3748" s="3"/>
      <c r="E3748" s="3" t="s">
        <v>32293</v>
      </c>
      <c r="F3748" s="3"/>
      <c r="G3748" s="3"/>
      <c r="H3748" s="3"/>
      <c r="I3748" s="3"/>
      <c r="J3748" s="3"/>
      <c r="K3748" s="3"/>
      <c r="L3748" s="3"/>
      <c r="M3748" s="3"/>
      <c r="N3748" s="3"/>
      <c r="O3748" s="3"/>
      <c r="P3748" s="3"/>
      <c r="Q3748" s="3"/>
      <c r="R3748" s="3"/>
      <c r="S3748" s="3"/>
      <c r="T3748" s="3"/>
      <c r="U3748" s="3"/>
      <c r="V3748" s="3"/>
      <c r="W3748" s="3"/>
      <c r="X3748" s="3"/>
      <c r="Y3748" s="3"/>
      <c r="Z3748" s="3"/>
      <c r="AA3748" s="3"/>
      <c r="AB3748" s="3"/>
      <c r="AC3748" s="3"/>
      <c r="AD3748" s="3"/>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row>
    <row r="3749" spans="1:77" ht="18">
      <c r="A3749" s="3" t="s">
        <v>2841</v>
      </c>
      <c r="B3749" s="3" t="s">
        <v>36454</v>
      </c>
      <c r="C3749" s="3" t="s">
        <v>23326</v>
      </c>
      <c r="D3749" s="3" t="s">
        <v>2</v>
      </c>
      <c r="E3749" s="3" t="s">
        <v>23327</v>
      </c>
      <c r="F3749" s="3" t="s">
        <v>36732</v>
      </c>
      <c r="G3749" s="3"/>
      <c r="H3749" s="3"/>
      <c r="I3749" s="3"/>
      <c r="J3749" s="3"/>
      <c r="K3749" s="3"/>
      <c r="L3749" s="3"/>
      <c r="M3749" s="3"/>
      <c r="N3749" s="3"/>
      <c r="O3749" s="3"/>
      <c r="P3749" s="3"/>
      <c r="Q3749" s="3"/>
      <c r="R3749" s="3"/>
      <c r="S3749" s="3"/>
      <c r="T3749" s="3"/>
      <c r="U3749" s="3"/>
      <c r="V3749" s="3"/>
      <c r="W3749" s="3"/>
      <c r="X3749" s="3"/>
      <c r="Y3749" s="3"/>
      <c r="Z3749" s="3"/>
      <c r="AA3749" s="3"/>
      <c r="AB3749" s="3"/>
      <c r="AC3749" s="3"/>
      <c r="AD3749" s="3"/>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row>
    <row r="3750" spans="1:77" ht="18">
      <c r="A3750" s="3" t="s">
        <v>7702</v>
      </c>
      <c r="B3750" s="3" t="s">
        <v>25216</v>
      </c>
      <c r="C3750" s="3" t="s">
        <v>25592</v>
      </c>
      <c r="D3750" s="3"/>
      <c r="E3750" s="3" t="s">
        <v>25593</v>
      </c>
      <c r="F3750" s="3"/>
      <c r="G3750" s="3"/>
      <c r="H3750" s="3"/>
      <c r="I3750" s="3"/>
      <c r="J3750" s="3"/>
      <c r="K3750" s="3"/>
      <c r="L3750" s="3"/>
      <c r="M3750" s="3"/>
      <c r="N3750" s="3"/>
      <c r="O3750" s="3"/>
      <c r="P3750" s="3"/>
      <c r="Q3750" s="3"/>
      <c r="R3750" s="3"/>
      <c r="S3750" s="3"/>
      <c r="T3750" s="3"/>
      <c r="U3750" s="3"/>
      <c r="V3750" s="3"/>
      <c r="W3750" s="3"/>
      <c r="X3750" s="3"/>
      <c r="Y3750" s="3"/>
      <c r="Z3750" s="3"/>
      <c r="AA3750" s="3"/>
      <c r="AB3750" s="3"/>
      <c r="AC3750" s="3"/>
      <c r="AD3750" s="3"/>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row>
    <row r="3751" spans="1:77" ht="18">
      <c r="A3751" s="3" t="s">
        <v>14173</v>
      </c>
      <c r="B3751" s="3" t="s">
        <v>30903</v>
      </c>
      <c r="C3751" s="3" t="s">
        <v>25592</v>
      </c>
      <c r="D3751" s="3" t="s">
        <v>31055</v>
      </c>
      <c r="E3751" s="3" t="s">
        <v>31056</v>
      </c>
      <c r="F3751" s="3"/>
      <c r="G3751" s="3"/>
      <c r="H3751" s="3"/>
      <c r="I3751" s="3"/>
      <c r="J3751" s="3"/>
      <c r="K3751" s="3"/>
      <c r="L3751" s="3"/>
      <c r="M3751" s="3"/>
      <c r="N3751" s="3"/>
      <c r="O3751" s="3"/>
      <c r="P3751" s="3"/>
      <c r="Q3751" s="3"/>
      <c r="R3751" s="3"/>
      <c r="S3751" s="3"/>
      <c r="T3751" s="3"/>
      <c r="U3751" s="3"/>
      <c r="V3751" s="3"/>
      <c r="W3751" s="3"/>
      <c r="X3751" s="3"/>
      <c r="Y3751" s="3"/>
      <c r="Z3751" s="3"/>
      <c r="AA3751" s="3"/>
      <c r="AB3751" s="3"/>
      <c r="AC3751" s="3"/>
      <c r="AD3751" s="3"/>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row>
    <row r="3752" spans="1:77" ht="18">
      <c r="A3752" s="3" t="s">
        <v>36883</v>
      </c>
      <c r="B3752" s="3" t="s">
        <v>36306</v>
      </c>
      <c r="C3752" s="3" t="s">
        <v>25592</v>
      </c>
      <c r="D3752" s="3" t="s">
        <v>2</v>
      </c>
      <c r="E3752" s="3" t="s">
        <v>25697</v>
      </c>
      <c r="F3752" s="3" t="s">
        <v>36884</v>
      </c>
      <c r="G3752" s="3"/>
      <c r="H3752" s="3"/>
      <c r="I3752" s="3"/>
      <c r="J3752" s="3"/>
      <c r="K3752" s="3"/>
      <c r="L3752" s="3"/>
      <c r="M3752" s="3"/>
      <c r="N3752" s="3"/>
      <c r="O3752" s="3"/>
      <c r="P3752" s="3"/>
      <c r="Q3752" s="3"/>
      <c r="R3752" s="3"/>
      <c r="S3752" s="3"/>
      <c r="T3752" s="3"/>
      <c r="U3752" s="3"/>
      <c r="V3752" s="3"/>
      <c r="W3752" s="3"/>
      <c r="X3752" s="3"/>
      <c r="Y3752" s="3"/>
      <c r="Z3752" s="3"/>
      <c r="AA3752" s="3"/>
      <c r="AB3752" s="3"/>
      <c r="AC3752" s="3"/>
      <c r="AD3752" s="3"/>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row>
    <row r="3753" spans="1:77" ht="18">
      <c r="A3753" s="3" t="s">
        <v>1520</v>
      </c>
      <c r="B3753" s="3" t="s">
        <v>27429</v>
      </c>
      <c r="C3753" s="3" t="s">
        <v>29512</v>
      </c>
      <c r="D3753" s="3"/>
      <c r="E3753" s="3" t="s">
        <v>29513</v>
      </c>
      <c r="F3753" s="3"/>
      <c r="G3753" s="3"/>
      <c r="H3753" s="3"/>
      <c r="I3753" s="3"/>
      <c r="J3753" s="3"/>
      <c r="K3753" s="3"/>
      <c r="L3753" s="3"/>
      <c r="M3753" s="3"/>
      <c r="N3753" s="3"/>
      <c r="O3753" s="3"/>
      <c r="P3753" s="3"/>
      <c r="Q3753" s="3"/>
      <c r="R3753" s="3"/>
      <c r="S3753" s="3"/>
      <c r="T3753" s="3"/>
      <c r="U3753" s="3"/>
      <c r="V3753" s="3"/>
      <c r="W3753" s="3"/>
      <c r="X3753" s="3"/>
      <c r="Y3753" s="3"/>
      <c r="Z3753" s="3"/>
      <c r="AA3753" s="3"/>
      <c r="AB3753" s="3"/>
      <c r="AC3753" s="3"/>
      <c r="AD3753" s="3"/>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row>
    <row r="3754" spans="1:77" ht="18">
      <c r="A3754" s="3" t="s">
        <v>3645</v>
      </c>
      <c r="B3754" s="3" t="s">
        <v>21893</v>
      </c>
      <c r="C3754" s="3" t="s">
        <v>22159</v>
      </c>
      <c r="D3754" s="3"/>
      <c r="E3754" s="3" t="s">
        <v>22160</v>
      </c>
      <c r="F3754" s="3" t="s">
        <v>22161</v>
      </c>
      <c r="G3754" s="3"/>
      <c r="H3754" s="3"/>
      <c r="I3754" s="3"/>
      <c r="J3754" s="3"/>
      <c r="K3754" s="3"/>
      <c r="L3754" s="3"/>
      <c r="M3754" s="3"/>
      <c r="N3754" s="3"/>
      <c r="O3754" s="3"/>
      <c r="P3754" s="3"/>
      <c r="Q3754" s="3"/>
      <c r="R3754" s="3"/>
      <c r="S3754" s="3"/>
      <c r="T3754" s="3"/>
      <c r="U3754" s="3"/>
      <c r="V3754" s="3"/>
      <c r="W3754" s="3"/>
      <c r="X3754" s="3"/>
      <c r="Y3754" s="3"/>
      <c r="Z3754" s="3"/>
      <c r="AA3754" s="3"/>
      <c r="AB3754" s="3"/>
      <c r="AC3754" s="3"/>
      <c r="AD3754" s="3"/>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row>
    <row r="3755" spans="1:77" ht="18">
      <c r="A3755" s="3" t="s">
        <v>3148</v>
      </c>
      <c r="B3755" s="3" t="s">
        <v>21893</v>
      </c>
      <c r="C3755" s="3" t="s">
        <v>22159</v>
      </c>
      <c r="D3755" s="3"/>
      <c r="E3755" s="3" t="s">
        <v>38581</v>
      </c>
      <c r="F3755" s="3"/>
      <c r="G3755" s="3"/>
      <c r="H3755" s="3"/>
      <c r="I3755" s="3"/>
      <c r="J3755" s="3"/>
      <c r="K3755" s="3"/>
      <c r="L3755" s="3"/>
      <c r="M3755" s="3"/>
      <c r="N3755" s="3"/>
      <c r="O3755" s="3"/>
      <c r="P3755" s="3"/>
      <c r="Q3755" s="3"/>
      <c r="R3755" s="3"/>
      <c r="S3755" s="3"/>
      <c r="T3755" s="3"/>
      <c r="U3755" s="3"/>
      <c r="V3755" s="3"/>
      <c r="W3755" s="3"/>
      <c r="X3755" s="3"/>
      <c r="Y3755" s="3"/>
      <c r="Z3755" s="3"/>
      <c r="AA3755" s="3"/>
      <c r="AB3755" s="3"/>
      <c r="AC3755" s="3"/>
      <c r="AD3755" s="3"/>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row>
    <row r="3756" spans="1:77" ht="18">
      <c r="A3756" s="3" t="s">
        <v>9720</v>
      </c>
      <c r="B3756" s="3" t="s">
        <v>27594</v>
      </c>
      <c r="C3756" s="3" t="s">
        <v>27595</v>
      </c>
      <c r="D3756" s="3" t="s">
        <v>73</v>
      </c>
      <c r="E3756" s="3" t="s">
        <v>27596</v>
      </c>
      <c r="F3756" s="3" t="s">
        <v>27597</v>
      </c>
      <c r="G3756" s="3"/>
      <c r="H3756" s="3"/>
      <c r="I3756" s="3"/>
      <c r="J3756" s="3"/>
      <c r="K3756" s="3"/>
      <c r="L3756" s="3"/>
      <c r="M3756" s="3"/>
      <c r="N3756" s="3"/>
      <c r="O3756" s="3"/>
      <c r="P3756" s="3"/>
      <c r="Q3756" s="3"/>
      <c r="R3756" s="3"/>
      <c r="S3756" s="3"/>
      <c r="T3756" s="3"/>
      <c r="U3756" s="3"/>
      <c r="V3756" s="3"/>
      <c r="W3756" s="3"/>
      <c r="X3756" s="3"/>
      <c r="Y3756" s="3"/>
      <c r="Z3756" s="3"/>
      <c r="AA3756" s="3"/>
      <c r="AB3756" s="3"/>
      <c r="AC3756" s="3"/>
      <c r="AD3756" s="3"/>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row>
    <row r="3757" spans="1:77" ht="18">
      <c r="A3757" s="3" t="s">
        <v>18998</v>
      </c>
      <c r="B3757" s="3" t="s">
        <v>35848</v>
      </c>
      <c r="C3757" s="3" t="s">
        <v>27595</v>
      </c>
      <c r="D3757" s="3"/>
      <c r="E3757" s="3" t="s">
        <v>36113</v>
      </c>
      <c r="F3757" s="3"/>
      <c r="G3757" s="3"/>
      <c r="H3757" s="3"/>
      <c r="I3757" s="3"/>
      <c r="J3757" s="3"/>
      <c r="K3757" s="3"/>
      <c r="L3757" s="3"/>
      <c r="M3757" s="3"/>
      <c r="N3757" s="3"/>
      <c r="O3757" s="3"/>
      <c r="P3757" s="3"/>
      <c r="Q3757" s="3"/>
      <c r="R3757" s="3"/>
      <c r="S3757" s="3"/>
      <c r="T3757" s="3"/>
      <c r="U3757" s="3"/>
      <c r="V3757" s="3"/>
      <c r="W3757" s="3"/>
      <c r="X3757" s="3"/>
      <c r="Y3757" s="3"/>
      <c r="Z3757" s="3"/>
      <c r="AA3757" s="3"/>
      <c r="AB3757" s="3"/>
      <c r="AC3757" s="3"/>
      <c r="AD3757" s="3"/>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row>
    <row r="3758" spans="1:77" ht="18">
      <c r="A3758" s="3" t="s">
        <v>6225</v>
      </c>
      <c r="B3758" s="3" t="s">
        <v>23435</v>
      </c>
      <c r="C3758" s="3" t="s">
        <v>24445</v>
      </c>
      <c r="D3758" s="3"/>
      <c r="E3758" s="3" t="s">
        <v>23579</v>
      </c>
      <c r="F3758" s="3"/>
      <c r="G3758" s="3"/>
      <c r="H3758" s="3"/>
      <c r="I3758" s="3"/>
      <c r="J3758" s="3"/>
      <c r="K3758" s="3"/>
      <c r="L3758" s="3"/>
      <c r="M3758" s="3"/>
      <c r="N3758" s="3"/>
      <c r="O3758" s="3"/>
      <c r="P3758" s="3"/>
      <c r="Q3758" s="3"/>
      <c r="R3758" s="3"/>
      <c r="S3758" s="3"/>
      <c r="T3758" s="3"/>
      <c r="U3758" s="3"/>
      <c r="V3758" s="3"/>
      <c r="W3758" s="3"/>
      <c r="X3758" s="3"/>
      <c r="Y3758" s="3"/>
      <c r="Z3758" s="3"/>
      <c r="AA3758" s="3"/>
      <c r="AB3758" s="3"/>
      <c r="AC3758" s="3"/>
      <c r="AD3758" s="3"/>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row>
    <row r="3759" spans="1:77" ht="18">
      <c r="A3759" s="3" t="s">
        <v>34557</v>
      </c>
      <c r="B3759" s="3" t="s">
        <v>34558</v>
      </c>
      <c r="C3759" s="3" t="s">
        <v>24445</v>
      </c>
      <c r="D3759" s="3" t="s">
        <v>1442</v>
      </c>
      <c r="E3759" s="3" t="s">
        <v>34559</v>
      </c>
      <c r="F3759" s="3" t="s">
        <v>34560</v>
      </c>
      <c r="G3759" s="3"/>
      <c r="H3759" s="3"/>
      <c r="I3759" s="3"/>
      <c r="J3759" s="3"/>
      <c r="K3759" s="3"/>
      <c r="L3759" s="3"/>
      <c r="M3759" s="3"/>
      <c r="N3759" s="3"/>
      <c r="O3759" s="3"/>
      <c r="P3759" s="3"/>
      <c r="Q3759" s="3"/>
      <c r="R3759" s="3"/>
      <c r="S3759" s="3"/>
      <c r="T3759" s="3"/>
      <c r="U3759" s="3"/>
      <c r="V3759" s="3"/>
      <c r="W3759" s="3"/>
      <c r="X3759" s="3"/>
      <c r="Y3759" s="3"/>
      <c r="Z3759" s="3"/>
      <c r="AA3759" s="3"/>
      <c r="AB3759" s="3"/>
      <c r="AC3759" s="3"/>
      <c r="AD3759" s="3"/>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row>
    <row r="3760" spans="1:77" ht="18">
      <c r="A3760" s="3" t="s">
        <v>2619</v>
      </c>
      <c r="B3760" s="3" t="s">
        <v>34858</v>
      </c>
      <c r="C3760" s="3" t="s">
        <v>24445</v>
      </c>
      <c r="D3760" s="3" t="s">
        <v>35559</v>
      </c>
      <c r="E3760" s="3" t="s">
        <v>35560</v>
      </c>
      <c r="F3760" s="3"/>
      <c r="G3760" s="3"/>
      <c r="H3760" s="3"/>
      <c r="I3760" s="3"/>
      <c r="J3760" s="3"/>
      <c r="K3760" s="3"/>
      <c r="L3760" s="3"/>
      <c r="M3760" s="3"/>
      <c r="N3760" s="3"/>
      <c r="O3760" s="3"/>
      <c r="P3760" s="3"/>
      <c r="Q3760" s="3"/>
      <c r="R3760" s="3"/>
      <c r="S3760" s="3"/>
      <c r="T3760" s="3"/>
      <c r="U3760" s="3"/>
      <c r="V3760" s="3"/>
      <c r="W3760" s="3"/>
      <c r="X3760" s="3"/>
      <c r="Y3760" s="3"/>
      <c r="Z3760" s="3"/>
      <c r="AA3760" s="3"/>
      <c r="AB3760" s="3"/>
      <c r="AC3760" s="3"/>
      <c r="AD3760" s="3"/>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row>
    <row r="3761" spans="1:77" ht="18">
      <c r="A3761" s="3" t="s">
        <v>19031</v>
      </c>
      <c r="B3761" s="3" t="s">
        <v>35848</v>
      </c>
      <c r="C3761" s="3" t="s">
        <v>24445</v>
      </c>
      <c r="D3761" s="3"/>
      <c r="E3761" s="3" t="s">
        <v>36149</v>
      </c>
      <c r="F3761" s="3"/>
      <c r="G3761" s="3"/>
      <c r="H3761" s="3"/>
      <c r="I3761" s="3"/>
      <c r="J3761" s="3"/>
      <c r="K3761" s="3"/>
      <c r="L3761" s="3"/>
      <c r="M3761" s="3"/>
      <c r="N3761" s="3"/>
      <c r="O3761" s="3"/>
      <c r="P3761" s="3"/>
      <c r="Q3761" s="3"/>
      <c r="R3761" s="3"/>
      <c r="S3761" s="3"/>
      <c r="T3761" s="3"/>
      <c r="U3761" s="3"/>
      <c r="V3761" s="3"/>
      <c r="W3761" s="3"/>
      <c r="X3761" s="3"/>
      <c r="Y3761" s="3"/>
      <c r="Z3761" s="3"/>
      <c r="AA3761" s="3"/>
      <c r="AB3761" s="3"/>
      <c r="AC3761" s="3"/>
      <c r="AD3761" s="3"/>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row>
    <row r="3762" spans="1:77" ht="18">
      <c r="A3762" s="3" t="s">
        <v>36726</v>
      </c>
      <c r="B3762" s="3" t="s">
        <v>36306</v>
      </c>
      <c r="C3762" s="3" t="s">
        <v>24445</v>
      </c>
      <c r="D3762" s="3"/>
      <c r="E3762" s="3" t="s">
        <v>36727</v>
      </c>
      <c r="F3762" s="3"/>
      <c r="G3762" s="3"/>
      <c r="H3762" s="3"/>
      <c r="I3762" s="3"/>
      <c r="J3762" s="3"/>
      <c r="K3762" s="3"/>
      <c r="L3762" s="3"/>
      <c r="M3762" s="3"/>
      <c r="N3762" s="3"/>
      <c r="O3762" s="3"/>
      <c r="P3762" s="3"/>
      <c r="Q3762" s="3"/>
      <c r="R3762" s="3"/>
      <c r="S3762" s="3"/>
      <c r="T3762" s="3"/>
      <c r="U3762" s="3"/>
      <c r="V3762" s="3"/>
      <c r="W3762" s="3"/>
      <c r="X3762" s="3"/>
      <c r="Y3762" s="3"/>
      <c r="Z3762" s="3"/>
      <c r="AA3762" s="3"/>
      <c r="AB3762" s="3"/>
      <c r="AC3762" s="3"/>
      <c r="AD3762" s="3"/>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row>
    <row r="3763" spans="1:77" ht="18">
      <c r="A3763" s="3" t="s">
        <v>4031</v>
      </c>
      <c r="B3763" s="3" t="s">
        <v>22513</v>
      </c>
      <c r="C3763" s="3" t="s">
        <v>22584</v>
      </c>
      <c r="D3763" s="3"/>
      <c r="E3763" s="3" t="s">
        <v>22585</v>
      </c>
      <c r="F3763" s="3" t="s">
        <v>22586</v>
      </c>
      <c r="G3763" s="3"/>
      <c r="H3763" s="3"/>
      <c r="I3763" s="3"/>
      <c r="J3763" s="3"/>
      <c r="K3763" s="3"/>
      <c r="L3763" s="3"/>
      <c r="M3763" s="3"/>
      <c r="N3763" s="3"/>
      <c r="O3763" s="3"/>
      <c r="P3763" s="3"/>
      <c r="Q3763" s="3"/>
      <c r="R3763" s="3"/>
      <c r="S3763" s="3"/>
      <c r="T3763" s="3"/>
      <c r="U3763" s="3"/>
      <c r="V3763" s="3"/>
      <c r="W3763" s="3"/>
      <c r="X3763" s="3"/>
      <c r="Y3763" s="3"/>
      <c r="Z3763" s="3"/>
      <c r="AA3763" s="3"/>
      <c r="AB3763" s="3"/>
      <c r="AC3763" s="3"/>
      <c r="AD3763" s="3"/>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row>
    <row r="3764" spans="1:77" ht="18">
      <c r="A3764" s="3" t="s">
        <v>6230</v>
      </c>
      <c r="B3764" s="3" t="s">
        <v>23435</v>
      </c>
      <c r="C3764" s="3" t="s">
        <v>22584</v>
      </c>
      <c r="D3764" s="3"/>
      <c r="E3764" s="3" t="s">
        <v>24446</v>
      </c>
      <c r="F3764" s="3" t="s">
        <v>24447</v>
      </c>
      <c r="G3764" s="3"/>
      <c r="H3764" s="3"/>
      <c r="I3764" s="3"/>
      <c r="J3764" s="3"/>
      <c r="K3764" s="3"/>
      <c r="L3764" s="3"/>
      <c r="M3764" s="3"/>
      <c r="N3764" s="3"/>
      <c r="O3764" s="3"/>
      <c r="P3764" s="3"/>
      <c r="Q3764" s="3"/>
      <c r="R3764" s="3"/>
      <c r="S3764" s="3"/>
      <c r="T3764" s="3"/>
      <c r="U3764" s="3"/>
      <c r="V3764" s="3"/>
      <c r="W3764" s="3"/>
      <c r="X3764" s="3"/>
      <c r="Y3764" s="3"/>
      <c r="Z3764" s="3"/>
      <c r="AA3764" s="3"/>
      <c r="AB3764" s="3"/>
      <c r="AC3764" s="3"/>
      <c r="AD3764" s="3"/>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row>
    <row r="3765" spans="1:77" ht="18">
      <c r="A3765" s="3" t="s">
        <v>8776</v>
      </c>
      <c r="B3765" s="3" t="s">
        <v>26603</v>
      </c>
      <c r="C3765" s="3" t="s">
        <v>22584</v>
      </c>
      <c r="D3765" s="3"/>
      <c r="E3765" s="3" t="s">
        <v>26604</v>
      </c>
      <c r="F3765" s="3" t="s">
        <v>26605</v>
      </c>
      <c r="G3765" s="3"/>
      <c r="H3765" s="3"/>
      <c r="I3765" s="3"/>
      <c r="J3765" s="3"/>
      <c r="K3765" s="3"/>
      <c r="L3765" s="3"/>
      <c r="M3765" s="3"/>
      <c r="N3765" s="3"/>
      <c r="O3765" s="3"/>
      <c r="P3765" s="3"/>
      <c r="Q3765" s="3"/>
      <c r="R3765" s="3"/>
      <c r="S3765" s="3"/>
      <c r="T3765" s="3"/>
      <c r="U3765" s="3"/>
      <c r="V3765" s="3"/>
      <c r="W3765" s="3"/>
      <c r="X3765" s="3"/>
      <c r="Y3765" s="3"/>
      <c r="Z3765" s="3"/>
      <c r="AA3765" s="3"/>
      <c r="AB3765" s="3"/>
      <c r="AC3765" s="3"/>
      <c r="AD3765" s="3"/>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row>
    <row r="3766" spans="1:77" ht="18">
      <c r="A3766" s="3" t="s">
        <v>18588</v>
      </c>
      <c r="B3766" s="3" t="s">
        <v>35768</v>
      </c>
      <c r="C3766" s="3" t="s">
        <v>22584</v>
      </c>
      <c r="D3766" s="3" t="s">
        <v>22</v>
      </c>
      <c r="E3766" s="3" t="s">
        <v>23579</v>
      </c>
      <c r="F3766" s="3"/>
      <c r="G3766" s="3"/>
      <c r="H3766" s="3"/>
      <c r="I3766" s="3"/>
      <c r="J3766" s="3"/>
      <c r="K3766" s="3"/>
      <c r="L3766" s="3"/>
      <c r="M3766" s="3"/>
      <c r="N3766" s="3"/>
      <c r="O3766" s="3"/>
      <c r="P3766" s="3"/>
      <c r="Q3766" s="3"/>
      <c r="R3766" s="3"/>
      <c r="S3766" s="3"/>
      <c r="T3766" s="3"/>
      <c r="U3766" s="3"/>
      <c r="V3766" s="3"/>
      <c r="W3766" s="3"/>
      <c r="X3766" s="3"/>
      <c r="Y3766" s="3"/>
      <c r="Z3766" s="3"/>
      <c r="AA3766" s="3"/>
      <c r="AB3766" s="3"/>
      <c r="AC3766" s="3"/>
      <c r="AD3766" s="3"/>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row>
    <row r="3767" spans="1:77" ht="18">
      <c r="A3767" s="3" t="s">
        <v>3265</v>
      </c>
      <c r="B3767" s="3" t="s">
        <v>21893</v>
      </c>
      <c r="C3767" s="3" t="s">
        <v>22584</v>
      </c>
      <c r="D3767" s="3"/>
      <c r="E3767" s="3" t="s">
        <v>22585</v>
      </c>
      <c r="F3767" s="3" t="s">
        <v>39503</v>
      </c>
      <c r="G3767" s="3"/>
      <c r="H3767" s="3"/>
      <c r="I3767" s="3"/>
      <c r="J3767" s="3"/>
      <c r="K3767" s="3"/>
      <c r="L3767" s="3"/>
      <c r="M3767" s="3"/>
      <c r="N3767" s="3"/>
      <c r="O3767" s="3"/>
      <c r="P3767" s="3"/>
      <c r="Q3767" s="3"/>
      <c r="R3767" s="3"/>
      <c r="S3767" s="3"/>
      <c r="T3767" s="3"/>
      <c r="U3767" s="3"/>
      <c r="V3767" s="3"/>
      <c r="W3767" s="3"/>
      <c r="X3767" s="3"/>
      <c r="Y3767" s="3"/>
      <c r="Z3767" s="3"/>
      <c r="AA3767" s="3"/>
      <c r="AB3767" s="3"/>
      <c r="AC3767" s="3"/>
      <c r="AD3767" s="3"/>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row>
    <row r="3768" spans="1:77" ht="18">
      <c r="A3768" s="3" t="s">
        <v>5118</v>
      </c>
      <c r="B3768" s="3" t="s">
        <v>23435</v>
      </c>
      <c r="C3768" s="3" t="s">
        <v>23578</v>
      </c>
      <c r="D3768" s="3" t="s">
        <v>22</v>
      </c>
      <c r="E3768" s="3" t="s">
        <v>23579</v>
      </c>
      <c r="F3768" s="3"/>
      <c r="G3768" s="3"/>
      <c r="H3768" s="3"/>
      <c r="I3768" s="3"/>
      <c r="J3768" s="3"/>
      <c r="K3768" s="3"/>
      <c r="L3768" s="3"/>
      <c r="M3768" s="3"/>
      <c r="N3768" s="3"/>
      <c r="O3768" s="3"/>
      <c r="P3768" s="3"/>
      <c r="Q3768" s="3"/>
      <c r="R3768" s="3"/>
      <c r="S3768" s="3"/>
      <c r="T3768" s="3"/>
      <c r="U3768" s="3"/>
      <c r="V3768" s="3"/>
      <c r="W3768" s="3"/>
      <c r="X3768" s="3"/>
      <c r="Y3768" s="3"/>
      <c r="Z3768" s="3"/>
      <c r="AA3768" s="3"/>
      <c r="AB3768" s="3"/>
      <c r="AC3768" s="3"/>
      <c r="AD3768" s="3"/>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row>
    <row r="3769" spans="1:77" ht="18">
      <c r="A3769" s="3" t="s">
        <v>11505</v>
      </c>
      <c r="B3769" s="3" t="s">
        <v>29330</v>
      </c>
      <c r="C3769" s="3" t="s">
        <v>23578</v>
      </c>
      <c r="D3769" s="3" t="s">
        <v>219</v>
      </c>
      <c r="E3769" s="3" t="s">
        <v>29331</v>
      </c>
      <c r="F3769" s="3" t="s">
        <v>29332</v>
      </c>
      <c r="G3769" s="3"/>
      <c r="H3769" s="3"/>
      <c r="I3769" s="3"/>
      <c r="J3769" s="3"/>
      <c r="K3769" s="3"/>
      <c r="L3769" s="3"/>
      <c r="M3769" s="3"/>
      <c r="N3769" s="3"/>
      <c r="O3769" s="3"/>
      <c r="P3769" s="3"/>
      <c r="Q3769" s="3"/>
      <c r="R3769" s="3"/>
      <c r="S3769" s="3"/>
      <c r="T3769" s="3"/>
      <c r="U3769" s="3"/>
      <c r="V3769" s="3"/>
      <c r="W3769" s="3"/>
      <c r="X3769" s="3"/>
      <c r="Y3769" s="3"/>
      <c r="Z3769" s="3"/>
      <c r="AA3769" s="3"/>
      <c r="AB3769" s="3"/>
      <c r="AC3769" s="3"/>
      <c r="AD3769" s="3"/>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row>
    <row r="3770" spans="1:77" ht="18">
      <c r="A3770" s="3" t="s">
        <v>11659</v>
      </c>
      <c r="B3770" s="3" t="s">
        <v>29357</v>
      </c>
      <c r="C3770" s="3" t="s">
        <v>23578</v>
      </c>
      <c r="D3770" s="3" t="s">
        <v>48</v>
      </c>
      <c r="E3770" s="3" t="s">
        <v>29370</v>
      </c>
      <c r="F3770" s="3"/>
      <c r="G3770" s="3"/>
      <c r="H3770" s="3"/>
      <c r="I3770" s="3"/>
      <c r="J3770" s="3"/>
      <c r="K3770" s="3"/>
      <c r="L3770" s="3"/>
      <c r="M3770" s="3"/>
      <c r="N3770" s="3"/>
      <c r="O3770" s="3"/>
      <c r="P3770" s="3"/>
      <c r="Q3770" s="3"/>
      <c r="R3770" s="3"/>
      <c r="S3770" s="3"/>
      <c r="T3770" s="3"/>
      <c r="U3770" s="3"/>
      <c r="V3770" s="3"/>
      <c r="W3770" s="3"/>
      <c r="X3770" s="3"/>
      <c r="Y3770" s="3"/>
      <c r="Z3770" s="3"/>
      <c r="AA3770" s="3"/>
      <c r="AB3770" s="3"/>
      <c r="AC3770" s="3"/>
      <c r="AD3770" s="3"/>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row>
    <row r="3771" spans="1:77" ht="18">
      <c r="A3771" s="3" t="s">
        <v>16049</v>
      </c>
      <c r="B3771" s="3" t="s">
        <v>31998</v>
      </c>
      <c r="C3771" s="3" t="s">
        <v>23578</v>
      </c>
      <c r="D3771" s="3"/>
      <c r="E3771" s="3" t="s">
        <v>32148</v>
      </c>
      <c r="F3771" s="3"/>
      <c r="G3771" s="3"/>
      <c r="H3771" s="3"/>
      <c r="I3771" s="3"/>
      <c r="J3771" s="3"/>
      <c r="K3771" s="3"/>
      <c r="L3771" s="3"/>
      <c r="M3771" s="3"/>
      <c r="N3771" s="3"/>
      <c r="O3771" s="3"/>
      <c r="P3771" s="3"/>
      <c r="Q3771" s="3"/>
      <c r="R3771" s="3"/>
      <c r="S3771" s="3"/>
      <c r="T3771" s="3"/>
      <c r="U3771" s="3"/>
      <c r="V3771" s="3"/>
      <c r="W3771" s="3"/>
      <c r="X3771" s="3"/>
      <c r="Y3771" s="3"/>
      <c r="Z3771" s="3"/>
      <c r="AA3771" s="3"/>
      <c r="AB3771" s="3"/>
      <c r="AC3771" s="3"/>
      <c r="AD3771" s="3"/>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row>
    <row r="3772" spans="1:77" ht="18">
      <c r="A3772" s="3" t="s">
        <v>6219</v>
      </c>
      <c r="B3772" s="3" t="s">
        <v>23435</v>
      </c>
      <c r="C3772" s="3" t="s">
        <v>24442</v>
      </c>
      <c r="D3772" s="3"/>
      <c r="E3772" s="3" t="s">
        <v>24443</v>
      </c>
      <c r="F3772" s="3"/>
      <c r="G3772" s="3"/>
      <c r="H3772" s="3"/>
      <c r="I3772" s="3"/>
      <c r="J3772" s="3"/>
      <c r="K3772" s="3"/>
      <c r="L3772" s="3"/>
      <c r="M3772" s="3"/>
      <c r="N3772" s="3"/>
      <c r="O3772" s="3"/>
      <c r="P3772" s="3"/>
      <c r="Q3772" s="3"/>
      <c r="R3772" s="3"/>
      <c r="S3772" s="3"/>
      <c r="T3772" s="3"/>
      <c r="U3772" s="3"/>
      <c r="V3772" s="3"/>
      <c r="W3772" s="3"/>
      <c r="X3772" s="3"/>
      <c r="Y3772" s="3"/>
      <c r="Z3772" s="3"/>
      <c r="AA3772" s="3"/>
      <c r="AB3772" s="3"/>
      <c r="AC3772" s="3"/>
      <c r="AD3772" s="3"/>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row>
    <row r="3773" spans="1:77" ht="18">
      <c r="A3773" s="3" t="s">
        <v>16388</v>
      </c>
      <c r="B3773" s="3" t="s">
        <v>32339</v>
      </c>
      <c r="C3773" s="3" t="s">
        <v>24442</v>
      </c>
      <c r="D3773" s="3"/>
      <c r="E3773" s="3" t="s">
        <v>32402</v>
      </c>
      <c r="F3773" s="3"/>
      <c r="G3773" s="3"/>
      <c r="H3773" s="3"/>
      <c r="I3773" s="3"/>
      <c r="J3773" s="3"/>
      <c r="K3773" s="3"/>
      <c r="L3773" s="3"/>
      <c r="M3773" s="3"/>
      <c r="N3773" s="3"/>
      <c r="O3773" s="3"/>
      <c r="P3773" s="3"/>
      <c r="Q3773" s="3"/>
      <c r="R3773" s="3"/>
      <c r="S3773" s="3"/>
      <c r="T3773" s="3"/>
      <c r="U3773" s="3"/>
      <c r="V3773" s="3"/>
      <c r="W3773" s="3"/>
      <c r="X3773" s="3"/>
      <c r="Y3773" s="3"/>
      <c r="Z3773" s="3"/>
      <c r="AA3773" s="3"/>
      <c r="AB3773" s="3"/>
      <c r="AC3773" s="3"/>
      <c r="AD3773" s="3"/>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row>
    <row r="3774" spans="1:77" ht="18">
      <c r="A3774" s="3" t="s">
        <v>7648</v>
      </c>
      <c r="B3774" s="3" t="s">
        <v>25216</v>
      </c>
      <c r="C3774" s="3" t="s">
        <v>25558</v>
      </c>
      <c r="D3774" s="3"/>
      <c r="E3774" s="3" t="s">
        <v>25559</v>
      </c>
      <c r="F3774" s="3"/>
      <c r="G3774" s="3"/>
      <c r="H3774" s="3"/>
      <c r="I3774" s="3"/>
      <c r="J3774" s="3"/>
      <c r="K3774" s="3"/>
      <c r="L3774" s="3"/>
      <c r="M3774" s="3"/>
      <c r="N3774" s="3"/>
      <c r="O3774" s="3"/>
      <c r="P3774" s="3"/>
      <c r="Q3774" s="3"/>
      <c r="R3774" s="3"/>
      <c r="S3774" s="3"/>
      <c r="T3774" s="3"/>
      <c r="U3774" s="3"/>
      <c r="V3774" s="3"/>
      <c r="W3774" s="3"/>
      <c r="X3774" s="3"/>
      <c r="Y3774" s="3"/>
      <c r="Z3774" s="3"/>
      <c r="AA3774" s="3"/>
      <c r="AB3774" s="3"/>
      <c r="AC3774" s="3"/>
      <c r="AD3774" s="3"/>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row>
    <row r="3775" spans="1:77" ht="18">
      <c r="A3775" s="3" t="s">
        <v>136</v>
      </c>
      <c r="B3775" s="3" t="s">
        <v>26375</v>
      </c>
      <c r="C3775" s="3" t="s">
        <v>27974</v>
      </c>
      <c r="D3775" s="3" t="s">
        <v>219</v>
      </c>
      <c r="E3775" s="3" t="s">
        <v>27975</v>
      </c>
      <c r="F3775" s="3"/>
      <c r="G3775" s="3"/>
      <c r="H3775" s="3"/>
      <c r="I3775" s="3"/>
      <c r="J3775" s="3"/>
      <c r="K3775" s="3"/>
      <c r="L3775" s="3"/>
      <c r="M3775" s="3"/>
      <c r="N3775" s="3"/>
      <c r="O3775" s="3"/>
      <c r="P3775" s="3"/>
      <c r="Q3775" s="3"/>
      <c r="R3775" s="3"/>
      <c r="S3775" s="3"/>
      <c r="T3775" s="3"/>
      <c r="U3775" s="3"/>
      <c r="V3775" s="3"/>
      <c r="W3775" s="3"/>
      <c r="X3775" s="3"/>
      <c r="Y3775" s="3"/>
      <c r="Z3775" s="3"/>
      <c r="AA3775" s="3"/>
      <c r="AB3775" s="3"/>
      <c r="AC3775" s="3"/>
      <c r="AD3775" s="3"/>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row>
    <row r="3776" spans="1:77" ht="18">
      <c r="A3776" s="3" t="s">
        <v>12746</v>
      </c>
      <c r="B3776" s="3" t="s">
        <v>30145</v>
      </c>
      <c r="C3776" s="3" t="s">
        <v>27974</v>
      </c>
      <c r="D3776" s="3"/>
      <c r="E3776" s="3" t="s">
        <v>30197</v>
      </c>
      <c r="F3776" s="3"/>
      <c r="G3776" s="3"/>
      <c r="H3776" s="3"/>
      <c r="I3776" s="3"/>
      <c r="J3776" s="3"/>
      <c r="K3776" s="3"/>
      <c r="L3776" s="3"/>
      <c r="M3776" s="3"/>
      <c r="N3776" s="3"/>
      <c r="O3776" s="3"/>
      <c r="P3776" s="3"/>
      <c r="Q3776" s="3"/>
      <c r="R3776" s="3"/>
      <c r="S3776" s="3"/>
      <c r="T3776" s="3"/>
      <c r="U3776" s="3"/>
      <c r="V3776" s="3"/>
      <c r="W3776" s="3"/>
      <c r="X3776" s="3"/>
      <c r="Y3776" s="3"/>
      <c r="Z3776" s="3"/>
      <c r="AA3776" s="3"/>
      <c r="AB3776" s="3"/>
      <c r="AC3776" s="3"/>
      <c r="AD3776" s="3"/>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row>
    <row r="3777" spans="1:77" ht="18">
      <c r="A3777" s="3" t="s">
        <v>18434</v>
      </c>
      <c r="B3777" s="3" t="s">
        <v>35736</v>
      </c>
      <c r="C3777" s="3" t="s">
        <v>27974</v>
      </c>
      <c r="D3777" s="3" t="s">
        <v>219</v>
      </c>
      <c r="E3777" s="3" t="s">
        <v>35751</v>
      </c>
      <c r="F3777" s="3"/>
      <c r="G3777" s="3"/>
      <c r="H3777" s="3"/>
      <c r="I3777" s="3"/>
      <c r="J3777" s="3"/>
      <c r="K3777" s="3"/>
      <c r="L3777" s="3"/>
      <c r="M3777" s="3"/>
      <c r="N3777" s="3"/>
      <c r="O3777" s="3"/>
      <c r="P3777" s="3"/>
      <c r="Q3777" s="3"/>
      <c r="R3777" s="3"/>
      <c r="S3777" s="3"/>
      <c r="T3777" s="3"/>
      <c r="U3777" s="3"/>
      <c r="V3777" s="3"/>
      <c r="W3777" s="3"/>
      <c r="X3777" s="3"/>
      <c r="Y3777" s="3"/>
      <c r="Z3777" s="3"/>
      <c r="AA3777" s="3"/>
      <c r="AB3777" s="3"/>
      <c r="AC3777" s="3"/>
      <c r="AD3777" s="3"/>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row>
    <row r="3778" spans="1:77" ht="18">
      <c r="A3778" s="3" t="s">
        <v>6223</v>
      </c>
      <c r="B3778" s="3" t="s">
        <v>23435</v>
      </c>
      <c r="C3778" s="3" t="s">
        <v>24444</v>
      </c>
      <c r="D3778" s="3"/>
      <c r="E3778" s="3" t="s">
        <v>24406</v>
      </c>
      <c r="F3778" s="3"/>
      <c r="G3778" s="3"/>
      <c r="H3778" s="3"/>
      <c r="I3778" s="3"/>
      <c r="J3778" s="3"/>
      <c r="K3778" s="3"/>
      <c r="L3778" s="3"/>
      <c r="M3778" s="3"/>
      <c r="N3778" s="3"/>
      <c r="O3778" s="3"/>
      <c r="P3778" s="3"/>
      <c r="Q3778" s="3"/>
      <c r="R3778" s="3"/>
      <c r="S3778" s="3"/>
      <c r="T3778" s="3"/>
      <c r="U3778" s="3"/>
      <c r="V3778" s="3"/>
      <c r="W3778" s="3"/>
      <c r="X3778" s="3"/>
      <c r="Y3778" s="3"/>
      <c r="Z3778" s="3"/>
      <c r="AA3778" s="3"/>
      <c r="AB3778" s="3"/>
      <c r="AC3778" s="3"/>
      <c r="AD3778" s="3"/>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row>
    <row r="3779" spans="1:77" ht="18">
      <c r="A3779" s="3" t="s">
        <v>6216</v>
      </c>
      <c r="B3779" s="3" t="s">
        <v>23435</v>
      </c>
      <c r="C3779" s="3" t="s">
        <v>24440</v>
      </c>
      <c r="D3779" s="3"/>
      <c r="E3779" s="3" t="s">
        <v>24441</v>
      </c>
      <c r="F3779" s="3"/>
      <c r="G3779" s="3"/>
      <c r="H3779" s="3"/>
      <c r="I3779" s="3"/>
      <c r="J3779" s="3"/>
      <c r="K3779" s="3"/>
      <c r="L3779" s="3"/>
      <c r="M3779" s="3"/>
      <c r="N3779" s="3"/>
      <c r="O3779" s="3"/>
      <c r="P3779" s="3"/>
      <c r="Q3779" s="3"/>
      <c r="R3779" s="3"/>
      <c r="S3779" s="3"/>
      <c r="T3779" s="3"/>
      <c r="U3779" s="3"/>
      <c r="V3779" s="3"/>
      <c r="W3779" s="3"/>
      <c r="X3779" s="3"/>
      <c r="Y3779" s="3"/>
      <c r="Z3779" s="3"/>
      <c r="AA3779" s="3"/>
      <c r="AB3779" s="3"/>
      <c r="AC3779" s="3"/>
      <c r="AD3779" s="3"/>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row>
    <row r="3780" spans="1:77" ht="18">
      <c r="A3780" s="3" t="s">
        <v>7539</v>
      </c>
      <c r="B3780" s="3" t="s">
        <v>25216</v>
      </c>
      <c r="C3780" s="3" t="s">
        <v>25475</v>
      </c>
      <c r="D3780" s="3"/>
      <c r="E3780" s="3" t="s">
        <v>25314</v>
      </c>
      <c r="F3780" s="3"/>
      <c r="G3780" s="3"/>
      <c r="H3780" s="3"/>
      <c r="I3780" s="3"/>
      <c r="J3780" s="3"/>
      <c r="K3780" s="3"/>
      <c r="L3780" s="3"/>
      <c r="M3780" s="3"/>
      <c r="N3780" s="3"/>
      <c r="O3780" s="3"/>
      <c r="P3780" s="3"/>
      <c r="Q3780" s="3"/>
      <c r="R3780" s="3"/>
      <c r="S3780" s="3"/>
      <c r="T3780" s="3"/>
      <c r="U3780" s="3"/>
      <c r="V3780" s="3"/>
      <c r="W3780" s="3"/>
      <c r="X3780" s="3"/>
      <c r="Y3780" s="3"/>
      <c r="Z3780" s="3"/>
      <c r="AA3780" s="3"/>
      <c r="AB3780" s="3"/>
      <c r="AC3780" s="3"/>
      <c r="AD3780" s="3"/>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row>
    <row r="3781" spans="1:77" ht="18">
      <c r="A3781" s="3" t="s">
        <v>15778</v>
      </c>
      <c r="B3781" s="3" t="s">
        <v>31873</v>
      </c>
      <c r="C3781" s="3" t="s">
        <v>25475</v>
      </c>
      <c r="D3781" s="3"/>
      <c r="E3781" s="3" t="s">
        <v>31969</v>
      </c>
      <c r="F3781" s="3" t="s">
        <v>31970</v>
      </c>
      <c r="G3781" s="3"/>
      <c r="H3781" s="3"/>
      <c r="I3781" s="3"/>
      <c r="J3781" s="3"/>
      <c r="K3781" s="3"/>
      <c r="L3781" s="3"/>
      <c r="M3781" s="3"/>
      <c r="N3781" s="3"/>
      <c r="O3781" s="3"/>
      <c r="P3781" s="3"/>
      <c r="Q3781" s="3"/>
      <c r="R3781" s="3"/>
      <c r="S3781" s="3"/>
      <c r="T3781" s="3"/>
      <c r="U3781" s="3"/>
      <c r="V3781" s="3"/>
      <c r="W3781" s="3"/>
      <c r="X3781" s="3"/>
      <c r="Y3781" s="3"/>
      <c r="Z3781" s="3"/>
      <c r="AA3781" s="3"/>
      <c r="AB3781" s="3"/>
      <c r="AC3781" s="3"/>
      <c r="AD3781" s="3"/>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row>
    <row r="3782" spans="1:77" ht="18">
      <c r="A3782" s="3" t="s">
        <v>17470</v>
      </c>
      <c r="B3782" s="3" t="s">
        <v>33814</v>
      </c>
      <c r="C3782" s="3" t="s">
        <v>25475</v>
      </c>
      <c r="D3782" s="3"/>
      <c r="E3782" s="3" t="s">
        <v>33866</v>
      </c>
      <c r="F3782" s="3"/>
      <c r="G3782" s="3"/>
      <c r="H3782" s="3"/>
      <c r="I3782" s="3"/>
      <c r="J3782" s="3"/>
      <c r="K3782" s="3"/>
      <c r="L3782" s="3"/>
      <c r="M3782" s="3"/>
      <c r="N3782" s="3"/>
      <c r="O3782" s="3"/>
      <c r="P3782" s="3"/>
      <c r="Q3782" s="3"/>
      <c r="R3782" s="3"/>
      <c r="S3782" s="3"/>
      <c r="T3782" s="3"/>
      <c r="U3782" s="3"/>
      <c r="V3782" s="3"/>
      <c r="W3782" s="3"/>
      <c r="X3782" s="3"/>
      <c r="Y3782" s="3"/>
      <c r="Z3782" s="3"/>
      <c r="AA3782" s="3"/>
      <c r="AB3782" s="3"/>
      <c r="AC3782" s="3"/>
      <c r="AD3782" s="3"/>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row>
    <row r="3783" spans="1:77" ht="18">
      <c r="A3783" s="3" t="s">
        <v>18102</v>
      </c>
      <c r="B3783" s="3" t="s">
        <v>35343</v>
      </c>
      <c r="C3783" s="3" t="s">
        <v>25475</v>
      </c>
      <c r="D3783" s="3"/>
      <c r="E3783" s="3" t="s">
        <v>35431</v>
      </c>
      <c r="F3783" s="3"/>
      <c r="G3783" s="3"/>
      <c r="H3783" s="3"/>
      <c r="I3783" s="3"/>
      <c r="J3783" s="3"/>
      <c r="K3783" s="3"/>
      <c r="L3783" s="3"/>
      <c r="M3783" s="3"/>
      <c r="N3783" s="3"/>
      <c r="O3783" s="3"/>
      <c r="P3783" s="3"/>
      <c r="Q3783" s="3"/>
      <c r="R3783" s="3"/>
      <c r="S3783" s="3"/>
      <c r="T3783" s="3"/>
      <c r="U3783" s="3"/>
      <c r="V3783" s="3"/>
      <c r="W3783" s="3"/>
      <c r="X3783" s="3"/>
      <c r="Y3783" s="3"/>
      <c r="Z3783" s="3"/>
      <c r="AA3783" s="3"/>
      <c r="AB3783" s="3"/>
      <c r="AC3783" s="3"/>
      <c r="AD3783" s="3"/>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row>
    <row r="3784" spans="1:77" ht="18">
      <c r="A3784" s="3" t="s">
        <v>33872</v>
      </c>
      <c r="B3784" s="3" t="s">
        <v>33814</v>
      </c>
      <c r="C3784" s="3" t="s">
        <v>33873</v>
      </c>
      <c r="D3784" s="3" t="s">
        <v>319</v>
      </c>
      <c r="E3784" s="3" t="s">
        <v>33874</v>
      </c>
      <c r="F3784" s="3" t="s">
        <v>33875</v>
      </c>
      <c r="G3784" s="3"/>
      <c r="H3784" s="3"/>
      <c r="I3784" s="3"/>
      <c r="J3784" s="3"/>
      <c r="K3784" s="3"/>
      <c r="L3784" s="3"/>
      <c r="M3784" s="3"/>
      <c r="N3784" s="3"/>
      <c r="O3784" s="3"/>
      <c r="P3784" s="3"/>
      <c r="Q3784" s="3"/>
      <c r="R3784" s="3"/>
      <c r="S3784" s="3"/>
      <c r="T3784" s="3"/>
      <c r="U3784" s="3"/>
      <c r="V3784" s="3"/>
      <c r="W3784" s="3"/>
      <c r="X3784" s="3"/>
      <c r="Y3784" s="3"/>
      <c r="Z3784" s="3"/>
      <c r="AA3784" s="3"/>
      <c r="AB3784" s="3"/>
      <c r="AC3784" s="3"/>
      <c r="AD3784" s="3"/>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row>
    <row r="3785" spans="1:77" ht="18">
      <c r="A3785" s="3" t="s">
        <v>7592</v>
      </c>
      <c r="B3785" s="3" t="s">
        <v>25216</v>
      </c>
      <c r="C3785" s="3" t="s">
        <v>25511</v>
      </c>
      <c r="D3785" s="3"/>
      <c r="E3785" s="3" t="s">
        <v>25512</v>
      </c>
      <c r="F3785" s="3" t="s">
        <v>25513</v>
      </c>
      <c r="G3785" s="3"/>
      <c r="H3785" s="3"/>
      <c r="I3785" s="3"/>
      <c r="J3785" s="3"/>
      <c r="K3785" s="3"/>
      <c r="L3785" s="3"/>
      <c r="M3785" s="3"/>
      <c r="N3785" s="3"/>
      <c r="O3785" s="3"/>
      <c r="P3785" s="3"/>
      <c r="Q3785" s="3"/>
      <c r="R3785" s="3"/>
      <c r="S3785" s="3"/>
      <c r="T3785" s="3"/>
      <c r="U3785" s="3"/>
      <c r="V3785" s="3"/>
      <c r="W3785" s="3"/>
      <c r="X3785" s="3"/>
      <c r="Y3785" s="3"/>
      <c r="Z3785" s="3"/>
      <c r="AA3785" s="3"/>
      <c r="AB3785" s="3"/>
      <c r="AC3785" s="3"/>
      <c r="AD3785" s="3"/>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row>
    <row r="3786" spans="1:77" ht="18">
      <c r="A3786" s="3" t="s">
        <v>28826</v>
      </c>
      <c r="B3786" s="3" t="s">
        <v>28827</v>
      </c>
      <c r="C3786" s="3" t="s">
        <v>28828</v>
      </c>
      <c r="D3786" s="3" t="s">
        <v>48</v>
      </c>
      <c r="E3786" s="3" t="s">
        <v>28829</v>
      </c>
      <c r="F3786" s="3" t="s">
        <v>28830</v>
      </c>
      <c r="G3786" s="3"/>
      <c r="H3786" s="3"/>
      <c r="I3786" s="3"/>
      <c r="J3786" s="3"/>
      <c r="K3786" s="3"/>
      <c r="L3786" s="3"/>
      <c r="M3786" s="3"/>
      <c r="N3786" s="3"/>
      <c r="O3786" s="3"/>
      <c r="P3786" s="3"/>
      <c r="Q3786" s="3"/>
      <c r="R3786" s="3"/>
      <c r="S3786" s="3"/>
      <c r="T3786" s="3"/>
      <c r="U3786" s="3"/>
      <c r="V3786" s="3"/>
      <c r="W3786" s="3"/>
      <c r="X3786" s="3"/>
      <c r="Y3786" s="3"/>
      <c r="Z3786" s="3"/>
      <c r="AA3786" s="3"/>
      <c r="AB3786" s="3"/>
      <c r="AC3786" s="3"/>
      <c r="AD3786" s="3"/>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row>
    <row r="3787" spans="1:77" ht="18">
      <c r="A3787" s="3" t="s">
        <v>4711</v>
      </c>
      <c r="B3787" s="3" t="s">
        <v>23210</v>
      </c>
      <c r="C3787" s="3" t="s">
        <v>23211</v>
      </c>
      <c r="D3787" s="3" t="s">
        <v>22</v>
      </c>
      <c r="E3787" s="3" t="s">
        <v>23212</v>
      </c>
      <c r="F3787" s="3" t="s">
        <v>23213</v>
      </c>
      <c r="G3787" s="3" t="s">
        <v>23214</v>
      </c>
      <c r="H3787" s="3" t="s">
        <v>23215</v>
      </c>
      <c r="I3787" s="3" t="s">
        <v>23216</v>
      </c>
      <c r="J3787" s="3" t="s">
        <v>23217</v>
      </c>
      <c r="K3787" s="3"/>
      <c r="L3787" s="3"/>
      <c r="M3787" s="3"/>
      <c r="N3787" s="3"/>
      <c r="O3787" s="3"/>
      <c r="P3787" s="3"/>
      <c r="Q3787" s="3"/>
      <c r="R3787" s="3"/>
      <c r="S3787" s="3"/>
      <c r="T3787" s="3"/>
      <c r="U3787" s="3"/>
      <c r="V3787" s="3"/>
      <c r="W3787" s="3"/>
      <c r="X3787" s="3"/>
      <c r="Y3787" s="3"/>
      <c r="Z3787" s="3"/>
      <c r="AA3787" s="3"/>
      <c r="AB3787" s="3"/>
      <c r="AC3787" s="3"/>
      <c r="AD3787" s="3"/>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row>
    <row r="3788" spans="1:77" ht="18">
      <c r="A3788" s="3" t="s">
        <v>817</v>
      </c>
      <c r="B3788" s="3" t="s">
        <v>22767</v>
      </c>
      <c r="C3788" s="3" t="s">
        <v>23211</v>
      </c>
      <c r="D3788" s="3" t="s">
        <v>11316</v>
      </c>
      <c r="E3788" s="3" t="s">
        <v>24927</v>
      </c>
      <c r="F3788" s="3" t="s">
        <v>24928</v>
      </c>
      <c r="G3788" s="3"/>
      <c r="H3788" s="3"/>
      <c r="I3788" s="3"/>
      <c r="J3788" s="3"/>
      <c r="K3788" s="3"/>
      <c r="L3788" s="3"/>
      <c r="M3788" s="3"/>
      <c r="N3788" s="3"/>
      <c r="O3788" s="3"/>
      <c r="P3788" s="3"/>
      <c r="Q3788" s="3"/>
      <c r="R3788" s="3"/>
      <c r="S3788" s="3"/>
      <c r="T3788" s="3"/>
      <c r="U3788" s="3"/>
      <c r="V3788" s="3"/>
      <c r="W3788" s="3"/>
      <c r="X3788" s="3"/>
      <c r="Y3788" s="3"/>
      <c r="Z3788" s="3"/>
      <c r="AA3788" s="3"/>
      <c r="AB3788" s="3"/>
      <c r="AC3788" s="3"/>
      <c r="AD3788" s="3"/>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row>
    <row r="3789" spans="1:77" ht="18">
      <c r="A3789" s="3" t="s">
        <v>26614</v>
      </c>
      <c r="B3789" s="3" t="s">
        <v>25896</v>
      </c>
      <c r="C3789" s="3" t="s">
        <v>23211</v>
      </c>
      <c r="D3789" s="3" t="s">
        <v>26615</v>
      </c>
      <c r="E3789" s="3" t="s">
        <v>26616</v>
      </c>
      <c r="F3789" s="3" t="s">
        <v>26617</v>
      </c>
      <c r="G3789" s="3"/>
      <c r="H3789" s="3"/>
      <c r="I3789" s="3"/>
      <c r="J3789" s="3"/>
      <c r="K3789" s="3"/>
      <c r="L3789" s="3"/>
      <c r="M3789" s="3"/>
      <c r="N3789" s="3"/>
      <c r="O3789" s="3"/>
      <c r="P3789" s="3"/>
      <c r="Q3789" s="3"/>
      <c r="R3789" s="3"/>
      <c r="S3789" s="3"/>
      <c r="T3789" s="3"/>
      <c r="U3789" s="3"/>
      <c r="V3789" s="3"/>
      <c r="W3789" s="3"/>
      <c r="X3789" s="3"/>
      <c r="Y3789" s="3"/>
      <c r="Z3789" s="3"/>
      <c r="AA3789" s="3"/>
      <c r="AB3789" s="3"/>
      <c r="AC3789" s="3"/>
      <c r="AD3789" s="3"/>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row>
    <row r="3790" spans="1:77" ht="18">
      <c r="A3790" s="3" t="s">
        <v>29250</v>
      </c>
      <c r="B3790" s="3" t="s">
        <v>28622</v>
      </c>
      <c r="C3790" s="3" t="s">
        <v>23211</v>
      </c>
      <c r="D3790" s="3" t="s">
        <v>3093</v>
      </c>
      <c r="E3790" s="3" t="s">
        <v>29251</v>
      </c>
      <c r="F3790" s="3" t="s">
        <v>29252</v>
      </c>
      <c r="G3790" s="3"/>
      <c r="H3790" s="3"/>
      <c r="I3790" s="3"/>
      <c r="J3790" s="3"/>
      <c r="K3790" s="3"/>
      <c r="L3790" s="3"/>
      <c r="M3790" s="3"/>
      <c r="N3790" s="3"/>
      <c r="O3790" s="3"/>
      <c r="P3790" s="3"/>
      <c r="Q3790" s="3"/>
      <c r="R3790" s="3"/>
      <c r="S3790" s="3"/>
      <c r="T3790" s="3"/>
      <c r="U3790" s="3"/>
      <c r="V3790" s="3"/>
      <c r="W3790" s="3"/>
      <c r="X3790" s="3"/>
      <c r="Y3790" s="3"/>
      <c r="Z3790" s="3"/>
      <c r="AA3790" s="3"/>
      <c r="AB3790" s="3"/>
      <c r="AC3790" s="3"/>
      <c r="AD3790" s="3"/>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row>
    <row r="3791" spans="1:77" ht="18">
      <c r="A3791" s="3" t="s">
        <v>14504</v>
      </c>
      <c r="B3791" s="3" t="s">
        <v>30903</v>
      </c>
      <c r="C3791" s="3" t="s">
        <v>23211</v>
      </c>
      <c r="D3791" s="3" t="s">
        <v>31234</v>
      </c>
      <c r="E3791" s="3" t="s">
        <v>31235</v>
      </c>
      <c r="F3791" s="3"/>
      <c r="G3791" s="3"/>
      <c r="H3791" s="3"/>
      <c r="I3791" s="3"/>
      <c r="J3791" s="3"/>
      <c r="K3791" s="3"/>
      <c r="L3791" s="3"/>
      <c r="M3791" s="3"/>
      <c r="N3791" s="3"/>
      <c r="O3791" s="3"/>
      <c r="P3791" s="3"/>
      <c r="Q3791" s="3"/>
      <c r="R3791" s="3"/>
      <c r="S3791" s="3"/>
      <c r="T3791" s="3"/>
      <c r="U3791" s="3"/>
      <c r="V3791" s="3"/>
      <c r="W3791" s="3"/>
      <c r="X3791" s="3"/>
      <c r="Y3791" s="3"/>
      <c r="Z3791" s="3"/>
      <c r="AA3791" s="3"/>
      <c r="AB3791" s="3"/>
      <c r="AC3791" s="3"/>
      <c r="AD3791" s="3"/>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row>
    <row r="3792" spans="1:77" ht="18">
      <c r="A3792" s="3" t="s">
        <v>16357</v>
      </c>
      <c r="B3792" s="3" t="s">
        <v>32382</v>
      </c>
      <c r="C3792" s="3" t="s">
        <v>23211</v>
      </c>
      <c r="D3792" s="3" t="s">
        <v>26615</v>
      </c>
      <c r="E3792" s="3" t="s">
        <v>32383</v>
      </c>
      <c r="F3792" s="3"/>
      <c r="G3792" s="3"/>
      <c r="H3792" s="3"/>
      <c r="I3792" s="3"/>
      <c r="J3792" s="3"/>
      <c r="K3792" s="3"/>
      <c r="L3792" s="3"/>
      <c r="M3792" s="3"/>
      <c r="N3792" s="3"/>
      <c r="O3792" s="3"/>
      <c r="P3792" s="3"/>
      <c r="Q3792" s="3"/>
      <c r="R3792" s="3"/>
      <c r="S3792" s="3"/>
      <c r="T3792" s="3"/>
      <c r="U3792" s="3"/>
      <c r="V3792" s="3"/>
      <c r="W3792" s="3"/>
      <c r="X3792" s="3"/>
      <c r="Y3792" s="3"/>
      <c r="Z3792" s="3"/>
      <c r="AA3792" s="3"/>
      <c r="AB3792" s="3"/>
      <c r="AC3792" s="3"/>
      <c r="AD3792" s="3"/>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row>
    <row r="3793" spans="1:77" ht="18">
      <c r="A3793" s="3" t="s">
        <v>10956</v>
      </c>
      <c r="B3793" s="3" t="s">
        <v>28690</v>
      </c>
      <c r="C3793" s="3" t="s">
        <v>29036</v>
      </c>
      <c r="D3793" s="3"/>
      <c r="E3793" s="3" t="s">
        <v>29037</v>
      </c>
      <c r="F3793" s="3" t="s">
        <v>29038</v>
      </c>
      <c r="G3793" s="3"/>
      <c r="H3793" s="3"/>
      <c r="I3793" s="3"/>
      <c r="J3793" s="3"/>
      <c r="K3793" s="3"/>
      <c r="L3793" s="3"/>
      <c r="M3793" s="3"/>
      <c r="N3793" s="3"/>
      <c r="O3793" s="3"/>
      <c r="P3793" s="3"/>
      <c r="Q3793" s="3"/>
      <c r="R3793" s="3"/>
      <c r="S3793" s="3"/>
      <c r="T3793" s="3"/>
      <c r="U3793" s="3"/>
      <c r="V3793" s="3"/>
      <c r="W3793" s="3"/>
      <c r="X3793" s="3"/>
      <c r="Y3793" s="3"/>
      <c r="Z3793" s="3"/>
      <c r="AA3793" s="3"/>
      <c r="AB3793" s="3"/>
      <c r="AC3793" s="3"/>
      <c r="AD3793" s="3"/>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row>
    <row r="3794" spans="1:77" ht="18">
      <c r="A3794" s="3" t="s">
        <v>14437</v>
      </c>
      <c r="B3794" s="3" t="s">
        <v>30903</v>
      </c>
      <c r="C3794" s="3" t="s">
        <v>31184</v>
      </c>
      <c r="D3794" s="3" t="s">
        <v>31185</v>
      </c>
      <c r="E3794" s="3" t="s">
        <v>31186</v>
      </c>
      <c r="F3794" s="3" t="s">
        <v>31187</v>
      </c>
      <c r="G3794" s="3"/>
      <c r="H3794" s="3"/>
      <c r="I3794" s="3"/>
      <c r="J3794" s="3"/>
      <c r="K3794" s="3"/>
      <c r="L3794" s="3"/>
      <c r="M3794" s="3"/>
      <c r="N3794" s="3"/>
      <c r="O3794" s="3"/>
      <c r="P3794" s="3"/>
      <c r="Q3794" s="3"/>
      <c r="R3794" s="3"/>
      <c r="S3794" s="3"/>
      <c r="T3794" s="3"/>
      <c r="U3794" s="3"/>
      <c r="V3794" s="3"/>
      <c r="W3794" s="3"/>
      <c r="X3794" s="3"/>
      <c r="Y3794" s="3"/>
      <c r="Z3794" s="3"/>
      <c r="AA3794" s="3"/>
      <c r="AB3794" s="3"/>
      <c r="AC3794" s="3"/>
      <c r="AD3794" s="3"/>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row>
    <row r="3795" spans="1:77" ht="18">
      <c r="A3795" s="3" t="s">
        <v>16165</v>
      </c>
      <c r="B3795" s="3" t="s">
        <v>31998</v>
      </c>
      <c r="C3795" s="3" t="s">
        <v>32234</v>
      </c>
      <c r="D3795" s="3" t="s">
        <v>32235</v>
      </c>
      <c r="E3795" s="3" t="s">
        <v>32236</v>
      </c>
      <c r="F3795" s="3" t="s">
        <v>32237</v>
      </c>
      <c r="G3795" s="3"/>
      <c r="H3795" s="3"/>
      <c r="I3795" s="3"/>
      <c r="J3795" s="3"/>
      <c r="K3795" s="3"/>
      <c r="L3795" s="3"/>
      <c r="M3795" s="3"/>
      <c r="N3795" s="3"/>
      <c r="O3795" s="3"/>
      <c r="P3795" s="3"/>
      <c r="Q3795" s="3"/>
      <c r="R3795" s="3"/>
      <c r="S3795" s="3"/>
      <c r="T3795" s="3"/>
      <c r="U3795" s="3"/>
      <c r="V3795" s="3"/>
      <c r="W3795" s="3"/>
      <c r="X3795" s="3"/>
      <c r="Y3795" s="3"/>
      <c r="Z3795" s="3"/>
      <c r="AA3795" s="3"/>
      <c r="AB3795" s="3"/>
      <c r="AC3795" s="3"/>
      <c r="AD3795" s="3"/>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row>
    <row r="3796" spans="1:77" ht="18">
      <c r="A3796" s="3" t="s">
        <v>7988</v>
      </c>
      <c r="B3796" s="3" t="s">
        <v>25827</v>
      </c>
      <c r="C3796" s="3" t="s">
        <v>25828</v>
      </c>
      <c r="D3796" s="3" t="s">
        <v>38</v>
      </c>
      <c r="E3796" s="3" t="s">
        <v>25829</v>
      </c>
      <c r="F3796" s="3" t="s">
        <v>25830</v>
      </c>
      <c r="G3796" s="3"/>
      <c r="H3796" s="3"/>
      <c r="I3796" s="3"/>
      <c r="J3796" s="3"/>
      <c r="K3796" s="3"/>
      <c r="L3796" s="3"/>
      <c r="M3796" s="3"/>
      <c r="N3796" s="3"/>
      <c r="O3796" s="3"/>
      <c r="P3796" s="3"/>
      <c r="Q3796" s="3"/>
      <c r="R3796" s="3"/>
      <c r="S3796" s="3"/>
      <c r="T3796" s="3"/>
      <c r="U3796" s="3"/>
      <c r="V3796" s="3"/>
      <c r="W3796" s="3"/>
      <c r="X3796" s="3"/>
      <c r="Y3796" s="3"/>
      <c r="Z3796" s="3"/>
      <c r="AA3796" s="3"/>
      <c r="AB3796" s="3"/>
      <c r="AC3796" s="3"/>
      <c r="AD3796" s="3"/>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row>
    <row r="3797" spans="1:77" ht="18">
      <c r="A3797" s="3" t="s">
        <v>18076</v>
      </c>
      <c r="B3797" s="3" t="s">
        <v>35343</v>
      </c>
      <c r="C3797" s="3" t="s">
        <v>25828</v>
      </c>
      <c r="D3797" s="3"/>
      <c r="E3797" s="3" t="s">
        <v>35406</v>
      </c>
      <c r="F3797" s="3"/>
      <c r="G3797" s="3"/>
      <c r="H3797" s="3"/>
      <c r="I3797" s="3"/>
      <c r="J3797" s="3"/>
      <c r="K3797" s="3"/>
      <c r="L3797" s="3"/>
      <c r="M3797" s="3"/>
      <c r="N3797" s="3"/>
      <c r="O3797" s="3"/>
      <c r="P3797" s="3"/>
      <c r="Q3797" s="3"/>
      <c r="R3797" s="3"/>
      <c r="S3797" s="3"/>
      <c r="T3797" s="3"/>
      <c r="U3797" s="3"/>
      <c r="V3797" s="3"/>
      <c r="W3797" s="3"/>
      <c r="X3797" s="3"/>
      <c r="Y3797" s="3"/>
      <c r="Z3797" s="3"/>
      <c r="AA3797" s="3"/>
      <c r="AB3797" s="3"/>
      <c r="AC3797" s="3"/>
      <c r="AD3797" s="3"/>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row>
    <row r="3798" spans="1:77" ht="18">
      <c r="A3798" s="3" t="s">
        <v>3129</v>
      </c>
      <c r="B3798" s="3" t="s">
        <v>36454</v>
      </c>
      <c r="C3798" s="3" t="s">
        <v>25828</v>
      </c>
      <c r="D3798" s="3"/>
      <c r="E3798" s="3" t="s">
        <v>38457</v>
      </c>
      <c r="F3798" s="3"/>
      <c r="G3798" s="3"/>
      <c r="H3798" s="3"/>
      <c r="I3798" s="3"/>
      <c r="J3798" s="3"/>
      <c r="K3798" s="3"/>
      <c r="L3798" s="3"/>
      <c r="M3798" s="3"/>
      <c r="N3798" s="3"/>
      <c r="O3798" s="3"/>
      <c r="P3798" s="3"/>
      <c r="Q3798" s="3"/>
      <c r="R3798" s="3"/>
      <c r="S3798" s="3"/>
      <c r="T3798" s="3"/>
      <c r="U3798" s="3"/>
      <c r="V3798" s="3"/>
      <c r="W3798" s="3"/>
      <c r="X3798" s="3"/>
      <c r="Y3798" s="3"/>
      <c r="Z3798" s="3"/>
      <c r="AA3798" s="3"/>
      <c r="AB3798" s="3"/>
      <c r="AC3798" s="3"/>
      <c r="AD3798" s="3"/>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row>
    <row r="3799" spans="1:77" ht="18">
      <c r="A3799" s="3" t="s">
        <v>38642</v>
      </c>
      <c r="B3799" s="3" t="s">
        <v>37993</v>
      </c>
      <c r="C3799" s="3" t="s">
        <v>38643</v>
      </c>
      <c r="D3799" s="3" t="s">
        <v>270</v>
      </c>
      <c r="E3799" s="3" t="s">
        <v>38644</v>
      </c>
      <c r="F3799" s="3"/>
      <c r="G3799" s="3"/>
      <c r="H3799" s="3"/>
      <c r="I3799" s="3"/>
      <c r="J3799" s="3"/>
      <c r="K3799" s="3"/>
      <c r="L3799" s="3"/>
      <c r="M3799" s="3"/>
      <c r="N3799" s="3"/>
      <c r="O3799" s="3"/>
      <c r="P3799" s="3"/>
      <c r="Q3799" s="3"/>
      <c r="R3799" s="3"/>
      <c r="S3799" s="3"/>
      <c r="T3799" s="3"/>
      <c r="U3799" s="3"/>
      <c r="V3799" s="3"/>
      <c r="W3799" s="3"/>
      <c r="X3799" s="3"/>
      <c r="Y3799" s="3"/>
      <c r="Z3799" s="3"/>
      <c r="AA3799" s="3"/>
      <c r="AB3799" s="3"/>
      <c r="AC3799" s="3"/>
      <c r="AD3799" s="3"/>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row>
    <row r="3800" spans="1:77" ht="18">
      <c r="A3800" s="3" t="s">
        <v>38145</v>
      </c>
      <c r="B3800" s="3" t="s">
        <v>37993</v>
      </c>
      <c r="C3800" s="3" t="s">
        <v>38146</v>
      </c>
      <c r="D3800" s="3" t="s">
        <v>219</v>
      </c>
      <c r="E3800" s="3" t="s">
        <v>38147</v>
      </c>
      <c r="F3800" s="3"/>
      <c r="G3800" s="3"/>
      <c r="H3800" s="3"/>
      <c r="I3800" s="3"/>
      <c r="J3800" s="3"/>
      <c r="K3800" s="3"/>
      <c r="L3800" s="3"/>
      <c r="M3800" s="3"/>
      <c r="N3800" s="3"/>
      <c r="O3800" s="3"/>
      <c r="P3800" s="3"/>
      <c r="Q3800" s="3"/>
      <c r="R3800" s="3"/>
      <c r="S3800" s="3"/>
      <c r="T3800" s="3"/>
      <c r="U3800" s="3"/>
      <c r="V3800" s="3"/>
      <c r="W3800" s="3"/>
      <c r="X3800" s="3"/>
      <c r="Y3800" s="3"/>
      <c r="Z3800" s="3"/>
      <c r="AA3800" s="3"/>
      <c r="AB3800" s="3"/>
      <c r="AC3800" s="3"/>
      <c r="AD3800" s="3"/>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row>
    <row r="3801" spans="1:77" ht="18">
      <c r="A3801" s="3" t="s">
        <v>12458</v>
      </c>
      <c r="B3801" s="3" t="s">
        <v>29962</v>
      </c>
      <c r="C3801" s="3" t="s">
        <v>29980</v>
      </c>
      <c r="D3801" s="3"/>
      <c r="E3801" s="3" t="s">
        <v>29981</v>
      </c>
      <c r="F3801" s="3" t="s">
        <v>29982</v>
      </c>
      <c r="G3801" s="3"/>
      <c r="H3801" s="3"/>
      <c r="I3801" s="3"/>
      <c r="J3801" s="3"/>
      <c r="K3801" s="3"/>
      <c r="L3801" s="3"/>
      <c r="M3801" s="3"/>
      <c r="N3801" s="3"/>
      <c r="O3801" s="3"/>
      <c r="P3801" s="3"/>
      <c r="Q3801" s="3"/>
      <c r="R3801" s="3"/>
      <c r="S3801" s="3"/>
      <c r="T3801" s="3"/>
      <c r="U3801" s="3"/>
      <c r="V3801" s="3"/>
      <c r="W3801" s="3"/>
      <c r="X3801" s="3"/>
      <c r="Y3801" s="3"/>
      <c r="Z3801" s="3"/>
      <c r="AA3801" s="3"/>
      <c r="AB3801" s="3"/>
      <c r="AC3801" s="3"/>
      <c r="AD3801" s="3"/>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row>
    <row r="3802" spans="1:77" ht="18">
      <c r="A3802" s="3" t="s">
        <v>4721</v>
      </c>
      <c r="B3802" s="3" t="s">
        <v>23221</v>
      </c>
      <c r="C3802" s="3" t="s">
        <v>23222</v>
      </c>
      <c r="D3802" s="3" t="s">
        <v>22338</v>
      </c>
      <c r="E3802" s="3" t="s">
        <v>23223</v>
      </c>
      <c r="F3802" s="3" t="s">
        <v>23224</v>
      </c>
      <c r="G3802" s="3"/>
      <c r="H3802" s="3"/>
      <c r="I3802" s="3"/>
      <c r="J3802" s="3" t="s">
        <v>23225</v>
      </c>
      <c r="K3802" s="3"/>
      <c r="L3802" s="3" t="s">
        <v>23226</v>
      </c>
      <c r="M3802" s="3"/>
      <c r="N3802" s="3"/>
      <c r="O3802" s="3" t="s">
        <v>23227</v>
      </c>
      <c r="P3802" s="3" t="s">
        <v>23228</v>
      </c>
      <c r="Q3802" s="3"/>
      <c r="R3802" s="3"/>
      <c r="S3802" s="3" t="s">
        <v>23227</v>
      </c>
      <c r="T3802" s="3" t="s">
        <v>23229</v>
      </c>
      <c r="U3802" s="3"/>
      <c r="V3802" s="3"/>
      <c r="W3802" s="3"/>
      <c r="X3802" s="3" t="s">
        <v>23230</v>
      </c>
      <c r="Y3802" s="3"/>
      <c r="Z3802" s="3" t="s">
        <v>23231</v>
      </c>
      <c r="AA3802" s="3" t="s">
        <v>23232</v>
      </c>
      <c r="AB3802" s="3"/>
      <c r="AC3802" s="3" t="s">
        <v>23233</v>
      </c>
      <c r="AD3802" s="3"/>
      <c r="AE3802" s="3" t="s">
        <v>23234</v>
      </c>
      <c r="AF3802" s="3"/>
      <c r="AG3802" s="3" t="s">
        <v>23235</v>
      </c>
      <c r="AH3802" s="3"/>
      <c r="AI3802" s="3"/>
      <c r="AJ3802" s="3" t="s">
        <v>23234</v>
      </c>
      <c r="AK3802" s="3"/>
      <c r="AL3802" s="3" t="s">
        <v>23236</v>
      </c>
      <c r="AM3802" s="3" t="s">
        <v>23237</v>
      </c>
      <c r="AN3802" s="3" t="s">
        <v>23238</v>
      </c>
      <c r="AO3802" s="3" t="s">
        <v>23239</v>
      </c>
      <c r="AP3802" s="3" t="s">
        <v>23240</v>
      </c>
      <c r="AQ3802" s="3"/>
      <c r="AR3802" s="3" t="s">
        <v>23241</v>
      </c>
      <c r="AS3802" s="3" t="s">
        <v>23242</v>
      </c>
      <c r="AT3802" s="3"/>
      <c r="AU3802" s="3"/>
      <c r="AV3802" s="3" t="s">
        <v>23243</v>
      </c>
      <c r="AW3802" s="3" t="s">
        <v>23244</v>
      </c>
      <c r="AX3802" s="3" t="s">
        <v>23245</v>
      </c>
      <c r="AY3802" s="3"/>
      <c r="AZ3802" s="3" t="s">
        <v>23246</v>
      </c>
      <c r="BA3802" s="3"/>
      <c r="BB3802" s="3" t="s">
        <v>23245</v>
      </c>
      <c r="BC3802" s="3"/>
      <c r="BD3802" s="3" t="s">
        <v>23247</v>
      </c>
      <c r="BE3802" s="3"/>
      <c r="BF3802" s="3" t="s">
        <v>23227</v>
      </c>
      <c r="BG3802" s="3" t="s">
        <v>23248</v>
      </c>
      <c r="BH3802" s="3"/>
      <c r="BI3802" s="3"/>
      <c r="BJ3802" s="3"/>
      <c r="BK3802" s="3"/>
      <c r="BL3802" s="3"/>
      <c r="BM3802" s="3"/>
      <c r="BN3802" s="3"/>
      <c r="BO3802" s="3"/>
      <c r="BP3802" s="3"/>
      <c r="BQ3802" s="3"/>
      <c r="BR3802" s="3"/>
      <c r="BS3802" s="3"/>
      <c r="BT3802" s="3"/>
      <c r="BU3802" s="3"/>
      <c r="BV3802" s="3"/>
      <c r="BW3802" s="3"/>
      <c r="BX3802" s="3"/>
      <c r="BY3802" s="3"/>
    </row>
    <row r="3803" spans="1:77" ht="18">
      <c r="A3803" s="3" t="s">
        <v>8063</v>
      </c>
      <c r="B3803" s="3" t="s">
        <v>25827</v>
      </c>
      <c r="C3803" s="3" t="s">
        <v>23222</v>
      </c>
      <c r="D3803" s="3"/>
      <c r="E3803" s="3" t="s">
        <v>25913</v>
      </c>
      <c r="F3803" s="3"/>
      <c r="G3803" s="3"/>
      <c r="H3803" s="3"/>
      <c r="I3803" s="3"/>
      <c r="J3803" s="3"/>
      <c r="K3803" s="3"/>
      <c r="L3803" s="3"/>
      <c r="M3803" s="3"/>
      <c r="N3803" s="3"/>
      <c r="O3803" s="3"/>
      <c r="P3803" s="3"/>
      <c r="Q3803" s="3"/>
      <c r="R3803" s="3"/>
      <c r="S3803" s="3"/>
      <c r="T3803" s="3"/>
      <c r="U3803" s="3"/>
      <c r="V3803" s="3"/>
      <c r="W3803" s="3"/>
      <c r="X3803" s="3"/>
      <c r="Y3803" s="3"/>
      <c r="Z3803" s="3"/>
      <c r="AA3803" s="3"/>
      <c r="AB3803" s="3"/>
      <c r="AC3803" s="3"/>
      <c r="AD3803" s="3"/>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row>
    <row r="3804" spans="1:77" ht="18">
      <c r="A3804" s="3" t="s">
        <v>36751</v>
      </c>
      <c r="B3804" s="3" t="s">
        <v>36306</v>
      </c>
      <c r="C3804" s="3" t="s">
        <v>23222</v>
      </c>
      <c r="D3804" s="3" t="s">
        <v>22338</v>
      </c>
      <c r="E3804" s="3" t="s">
        <v>36752</v>
      </c>
      <c r="F3804" s="3" t="s">
        <v>23224</v>
      </c>
      <c r="G3804" s="3"/>
      <c r="H3804" s="3"/>
      <c r="I3804" s="3"/>
      <c r="J3804" s="3" t="s">
        <v>23225</v>
      </c>
      <c r="K3804" s="3"/>
      <c r="L3804" s="3" t="s">
        <v>23226</v>
      </c>
      <c r="M3804" s="3"/>
      <c r="N3804" s="3"/>
      <c r="O3804" s="3" t="s">
        <v>23227</v>
      </c>
      <c r="P3804" s="3" t="s">
        <v>23228</v>
      </c>
      <c r="Q3804" s="3"/>
      <c r="R3804" s="3"/>
      <c r="S3804" s="3" t="s">
        <v>23227</v>
      </c>
      <c r="T3804" s="3" t="s">
        <v>23229</v>
      </c>
      <c r="U3804" s="3"/>
      <c r="V3804" s="3"/>
      <c r="W3804" s="3"/>
      <c r="X3804" s="3" t="s">
        <v>23230</v>
      </c>
      <c r="Y3804" s="3"/>
      <c r="Z3804" s="3" t="s">
        <v>23231</v>
      </c>
      <c r="AA3804" s="3" t="s">
        <v>23232</v>
      </c>
      <c r="AB3804" s="3"/>
      <c r="AC3804" s="3" t="s">
        <v>23233</v>
      </c>
      <c r="AD3804" s="3"/>
      <c r="AE3804" s="3" t="s">
        <v>23234</v>
      </c>
      <c r="AF3804" s="3"/>
      <c r="AG3804" s="3" t="s">
        <v>23235</v>
      </c>
      <c r="AH3804" s="3"/>
      <c r="AI3804" s="3"/>
      <c r="AJ3804" s="3" t="s">
        <v>23234</v>
      </c>
      <c r="AK3804" s="3"/>
      <c r="AL3804" s="3" t="s">
        <v>23236</v>
      </c>
      <c r="AM3804" s="3" t="s">
        <v>23237</v>
      </c>
      <c r="AN3804" s="3" t="s">
        <v>23238</v>
      </c>
      <c r="AO3804" s="3" t="s">
        <v>23239</v>
      </c>
      <c r="AP3804" s="3" t="s">
        <v>23240</v>
      </c>
      <c r="AQ3804" s="3"/>
      <c r="AR3804" s="3" t="s">
        <v>23241</v>
      </c>
      <c r="AS3804" s="3" t="s">
        <v>23242</v>
      </c>
      <c r="AT3804" s="3"/>
      <c r="AU3804" s="3"/>
      <c r="AV3804" s="3" t="s">
        <v>23243</v>
      </c>
      <c r="AW3804" s="3" t="s">
        <v>23244</v>
      </c>
      <c r="AX3804" s="3" t="s">
        <v>23245</v>
      </c>
      <c r="AY3804" s="3"/>
      <c r="AZ3804" s="3" t="s">
        <v>23246</v>
      </c>
      <c r="BA3804" s="3"/>
      <c r="BB3804" s="3" t="s">
        <v>23245</v>
      </c>
      <c r="BC3804" s="3"/>
      <c r="BD3804" s="3" t="s">
        <v>23247</v>
      </c>
      <c r="BE3804" s="3"/>
      <c r="BF3804" s="3" t="s">
        <v>23227</v>
      </c>
      <c r="BG3804" s="3" t="s">
        <v>23248</v>
      </c>
      <c r="BH3804" s="3"/>
      <c r="BI3804" s="3"/>
      <c r="BJ3804" s="3"/>
      <c r="BK3804" s="3"/>
      <c r="BL3804" s="3"/>
      <c r="BM3804" s="3"/>
      <c r="BN3804" s="3"/>
      <c r="BO3804" s="3"/>
      <c r="BP3804" s="3"/>
      <c r="BQ3804" s="3"/>
      <c r="BR3804" s="3"/>
      <c r="BS3804" s="3"/>
      <c r="BT3804" s="3"/>
      <c r="BU3804" s="3"/>
      <c r="BV3804" s="3"/>
      <c r="BW3804" s="3"/>
      <c r="BX3804" s="3"/>
      <c r="BY3804" s="3"/>
    </row>
    <row r="3805" spans="1:77" ht="18">
      <c r="A3805" s="3" t="s">
        <v>11715</v>
      </c>
      <c r="B3805" s="3" t="s">
        <v>29357</v>
      </c>
      <c r="C3805" s="3" t="s">
        <v>29415</v>
      </c>
      <c r="D3805" s="3" t="s">
        <v>48</v>
      </c>
      <c r="E3805" s="3" t="s">
        <v>29416</v>
      </c>
      <c r="F3805" s="3"/>
      <c r="G3805" s="3"/>
      <c r="H3805" s="3"/>
      <c r="I3805" s="3"/>
      <c r="J3805" s="3"/>
      <c r="K3805" s="3"/>
      <c r="L3805" s="3"/>
      <c r="M3805" s="3"/>
      <c r="N3805" s="3"/>
      <c r="O3805" s="3"/>
      <c r="P3805" s="3"/>
      <c r="Q3805" s="3"/>
      <c r="R3805" s="3"/>
      <c r="S3805" s="3"/>
      <c r="T3805" s="3"/>
      <c r="U3805" s="3"/>
      <c r="V3805" s="3"/>
      <c r="W3805" s="3"/>
      <c r="X3805" s="3"/>
      <c r="Y3805" s="3"/>
      <c r="Z3805" s="3"/>
      <c r="AA3805" s="3"/>
      <c r="AB3805" s="3"/>
      <c r="AC3805" s="3"/>
      <c r="AD3805" s="3"/>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row>
    <row r="3806" spans="1:77" ht="18">
      <c r="A3806" s="3" t="s">
        <v>19627</v>
      </c>
      <c r="B3806" s="3" t="s">
        <v>36306</v>
      </c>
      <c r="C3806" s="3" t="s">
        <v>29415</v>
      </c>
      <c r="D3806" s="3"/>
      <c r="E3806" s="3" t="s">
        <v>36723</v>
      </c>
      <c r="F3806" s="3"/>
      <c r="G3806" s="3"/>
      <c r="H3806" s="3"/>
      <c r="I3806" s="3"/>
      <c r="J3806" s="3"/>
      <c r="K3806" s="3"/>
      <c r="L3806" s="3"/>
      <c r="M3806" s="3"/>
      <c r="N3806" s="3"/>
      <c r="O3806" s="3"/>
      <c r="P3806" s="3"/>
      <c r="Q3806" s="3"/>
      <c r="R3806" s="3"/>
      <c r="S3806" s="3"/>
      <c r="T3806" s="3"/>
      <c r="U3806" s="3"/>
      <c r="V3806" s="3"/>
      <c r="W3806" s="3"/>
      <c r="X3806" s="3"/>
      <c r="Y3806" s="3"/>
      <c r="Z3806" s="3"/>
      <c r="AA3806" s="3"/>
      <c r="AB3806" s="3"/>
      <c r="AC3806" s="3"/>
      <c r="AD3806" s="3"/>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row>
    <row r="3807" spans="1:77" ht="18">
      <c r="A3807" s="3" t="s">
        <v>33705</v>
      </c>
      <c r="B3807" s="3" t="s">
        <v>33310</v>
      </c>
      <c r="C3807" s="3" t="s">
        <v>33706</v>
      </c>
      <c r="D3807" s="3"/>
      <c r="E3807" s="3" t="s">
        <v>33707</v>
      </c>
      <c r="F3807" s="3" t="s">
        <v>33708</v>
      </c>
      <c r="G3807" s="3" t="s">
        <v>33709</v>
      </c>
      <c r="H3807" s="3" t="s">
        <v>33710</v>
      </c>
      <c r="I3807" s="3" t="s">
        <v>33711</v>
      </c>
      <c r="J3807" s="3" t="s">
        <v>33712</v>
      </c>
      <c r="K3807" s="3" t="s">
        <v>33713</v>
      </c>
      <c r="L3807" s="3"/>
      <c r="M3807" s="3"/>
      <c r="N3807" s="3"/>
      <c r="O3807" s="3"/>
      <c r="P3807" s="3"/>
      <c r="Q3807" s="3"/>
      <c r="R3807" s="3"/>
      <c r="S3807" s="3"/>
      <c r="T3807" s="3"/>
      <c r="U3807" s="3"/>
      <c r="V3807" s="3"/>
      <c r="W3807" s="3"/>
      <c r="X3807" s="3"/>
      <c r="Y3807" s="3"/>
      <c r="Z3807" s="3"/>
      <c r="AA3807" s="3"/>
      <c r="AB3807" s="3"/>
      <c r="AC3807" s="3"/>
      <c r="AD3807" s="3"/>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row>
    <row r="3808" spans="1:77" ht="18">
      <c r="A3808" s="3" t="s">
        <v>17235</v>
      </c>
      <c r="B3808" s="3" t="s">
        <v>33053</v>
      </c>
      <c r="C3808" s="3" t="s">
        <v>33341</v>
      </c>
      <c r="D3808" s="3" t="s">
        <v>17833</v>
      </c>
      <c r="E3808" s="3" t="s">
        <v>33342</v>
      </c>
      <c r="F3808" s="3" t="s">
        <v>33343</v>
      </c>
      <c r="G3808" s="3"/>
      <c r="H3808" s="3"/>
      <c r="I3808" s="3"/>
      <c r="J3808" s="3"/>
      <c r="K3808" s="3"/>
      <c r="L3808" s="3"/>
      <c r="M3808" s="3"/>
      <c r="N3808" s="3"/>
      <c r="O3808" s="3"/>
      <c r="P3808" s="3"/>
      <c r="Q3808" s="3"/>
      <c r="R3808" s="3"/>
      <c r="S3808" s="3"/>
      <c r="T3808" s="3"/>
      <c r="U3808" s="3"/>
      <c r="V3808" s="3"/>
      <c r="W3808" s="3"/>
      <c r="X3808" s="3"/>
      <c r="Y3808" s="3"/>
      <c r="Z3808" s="3"/>
      <c r="AA3808" s="3"/>
      <c r="AB3808" s="3"/>
      <c r="AC3808" s="3"/>
      <c r="AD3808" s="3"/>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row>
    <row r="3809" spans="1:77" ht="18">
      <c r="A3809" s="3" t="s">
        <v>16115</v>
      </c>
      <c r="B3809" s="3" t="s">
        <v>31998</v>
      </c>
      <c r="C3809" s="3" t="s">
        <v>32203</v>
      </c>
      <c r="D3809" s="3"/>
      <c r="E3809" s="3" t="s">
        <v>32204</v>
      </c>
      <c r="F3809" s="3"/>
      <c r="G3809" s="3"/>
      <c r="H3809" s="3"/>
      <c r="I3809" s="3"/>
      <c r="J3809" s="3"/>
      <c r="K3809" s="3"/>
      <c r="L3809" s="3"/>
      <c r="M3809" s="3"/>
      <c r="N3809" s="3"/>
      <c r="O3809" s="3"/>
      <c r="P3809" s="3"/>
      <c r="Q3809" s="3"/>
      <c r="R3809" s="3"/>
      <c r="S3809" s="3"/>
      <c r="T3809" s="3"/>
      <c r="U3809" s="3"/>
      <c r="V3809" s="3"/>
      <c r="W3809" s="3"/>
      <c r="X3809" s="3"/>
      <c r="Y3809" s="3"/>
      <c r="Z3809" s="3"/>
      <c r="AA3809" s="3"/>
      <c r="AB3809" s="3"/>
      <c r="AC3809" s="3"/>
      <c r="AD3809" s="3"/>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row>
    <row r="3810" spans="1:77" ht="18">
      <c r="A3810" s="3" t="s">
        <v>14353</v>
      </c>
      <c r="B3810" s="3" t="s">
        <v>30903</v>
      </c>
      <c r="C3810" s="3" t="s">
        <v>31152</v>
      </c>
      <c r="D3810" s="3"/>
      <c r="E3810" s="3" t="s">
        <v>31153</v>
      </c>
      <c r="F3810" s="3" t="s">
        <v>31154</v>
      </c>
      <c r="G3810" s="3"/>
      <c r="H3810" s="3"/>
      <c r="I3810" s="3"/>
      <c r="J3810" s="3"/>
      <c r="K3810" s="3"/>
      <c r="L3810" s="3"/>
      <c r="M3810" s="3"/>
      <c r="N3810" s="3"/>
      <c r="O3810" s="3"/>
      <c r="P3810" s="3"/>
      <c r="Q3810" s="3"/>
      <c r="R3810" s="3"/>
      <c r="S3810" s="3"/>
      <c r="T3810" s="3"/>
      <c r="U3810" s="3"/>
      <c r="V3810" s="3"/>
      <c r="W3810" s="3"/>
      <c r="X3810" s="3"/>
      <c r="Y3810" s="3"/>
      <c r="Z3810" s="3"/>
      <c r="AA3810" s="3"/>
      <c r="AB3810" s="3"/>
      <c r="AC3810" s="3"/>
      <c r="AD3810" s="3"/>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row>
    <row r="3811" spans="1:77" ht="18">
      <c r="A3811" s="3" t="s">
        <v>9158</v>
      </c>
      <c r="B3811" s="3" t="s">
        <v>26505</v>
      </c>
      <c r="C3811" s="3" t="s">
        <v>26934</v>
      </c>
      <c r="D3811" s="3"/>
      <c r="E3811" s="3" t="s">
        <v>26935</v>
      </c>
      <c r="F3811" s="3"/>
      <c r="G3811" s="3"/>
      <c r="H3811" s="3"/>
      <c r="I3811" s="3"/>
      <c r="J3811" s="3"/>
      <c r="K3811" s="3"/>
      <c r="L3811" s="3"/>
      <c r="M3811" s="3"/>
      <c r="N3811" s="3"/>
      <c r="O3811" s="3"/>
      <c r="P3811" s="3"/>
      <c r="Q3811" s="3"/>
      <c r="R3811" s="3"/>
      <c r="S3811" s="3"/>
      <c r="T3811" s="3"/>
      <c r="U3811" s="3"/>
      <c r="V3811" s="3"/>
      <c r="W3811" s="3"/>
      <c r="X3811" s="3"/>
      <c r="Y3811" s="3"/>
      <c r="Z3811" s="3"/>
      <c r="AA3811" s="3"/>
      <c r="AB3811" s="3"/>
      <c r="AC3811" s="3"/>
      <c r="AD3811" s="3"/>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row>
    <row r="3812" spans="1:77" ht="18">
      <c r="A3812" s="3" t="s">
        <v>1415</v>
      </c>
      <c r="B3812" s="3" t="s">
        <v>27429</v>
      </c>
      <c r="C3812" s="3" t="s">
        <v>29097</v>
      </c>
      <c r="D3812" s="3"/>
      <c r="E3812" s="3" t="s">
        <v>29098</v>
      </c>
      <c r="F3812" s="3"/>
      <c r="G3812" s="3"/>
      <c r="H3812" s="3"/>
      <c r="I3812" s="3"/>
      <c r="J3812" s="3"/>
      <c r="K3812" s="3"/>
      <c r="L3812" s="3"/>
      <c r="M3812" s="3"/>
      <c r="N3812" s="3"/>
      <c r="O3812" s="3"/>
      <c r="P3812" s="3"/>
      <c r="Q3812" s="3"/>
      <c r="R3812" s="3"/>
      <c r="S3812" s="3"/>
      <c r="T3812" s="3"/>
      <c r="U3812" s="3"/>
      <c r="V3812" s="3"/>
      <c r="W3812" s="3"/>
      <c r="X3812" s="3"/>
      <c r="Y3812" s="3"/>
      <c r="Z3812" s="3"/>
      <c r="AA3812" s="3"/>
      <c r="AB3812" s="3"/>
      <c r="AC3812" s="3"/>
      <c r="AD3812" s="3"/>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row>
    <row r="3813" spans="1:77" ht="18">
      <c r="A3813" s="3" t="s">
        <v>14253</v>
      </c>
      <c r="B3813" s="3" t="s">
        <v>30903</v>
      </c>
      <c r="C3813" s="3" t="s">
        <v>29097</v>
      </c>
      <c r="D3813" s="3" t="s">
        <v>29595</v>
      </c>
      <c r="E3813" s="3" t="s">
        <v>31098</v>
      </c>
      <c r="F3813" s="3"/>
      <c r="G3813" s="3"/>
      <c r="H3813" s="3"/>
      <c r="I3813" s="3"/>
      <c r="J3813" s="3"/>
      <c r="K3813" s="3"/>
      <c r="L3813" s="3"/>
      <c r="M3813" s="3"/>
      <c r="N3813" s="3"/>
      <c r="O3813" s="3"/>
      <c r="P3813" s="3"/>
      <c r="Q3813" s="3"/>
      <c r="R3813" s="3"/>
      <c r="S3813" s="3"/>
      <c r="T3813" s="3"/>
      <c r="U3813" s="3"/>
      <c r="V3813" s="3"/>
      <c r="W3813" s="3"/>
      <c r="X3813" s="3"/>
      <c r="Y3813" s="3"/>
      <c r="Z3813" s="3"/>
      <c r="AA3813" s="3"/>
      <c r="AB3813" s="3"/>
      <c r="AC3813" s="3"/>
      <c r="AD3813" s="3"/>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row>
    <row r="3814" spans="1:77" ht="18">
      <c r="A3814" s="3" t="s">
        <v>33982</v>
      </c>
      <c r="B3814" s="3" t="s">
        <v>33814</v>
      </c>
      <c r="C3814" s="3" t="s">
        <v>33983</v>
      </c>
      <c r="D3814" s="3"/>
      <c r="E3814" s="3" t="s">
        <v>33984</v>
      </c>
      <c r="F3814" s="3"/>
      <c r="G3814" s="3"/>
      <c r="H3814" s="3"/>
      <c r="I3814" s="3"/>
      <c r="J3814" s="3"/>
      <c r="K3814" s="3"/>
      <c r="L3814" s="3"/>
      <c r="M3814" s="3"/>
      <c r="N3814" s="3"/>
      <c r="O3814" s="3"/>
      <c r="P3814" s="3"/>
      <c r="Q3814" s="3"/>
      <c r="R3814" s="3"/>
      <c r="S3814" s="3"/>
      <c r="T3814" s="3"/>
      <c r="U3814" s="3"/>
      <c r="V3814" s="3"/>
      <c r="W3814" s="3"/>
      <c r="X3814" s="3"/>
      <c r="Y3814" s="3"/>
      <c r="Z3814" s="3"/>
      <c r="AA3814" s="3"/>
      <c r="AB3814" s="3"/>
      <c r="AC3814" s="3"/>
      <c r="AD3814" s="3"/>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row>
    <row r="3815" spans="1:77" ht="18">
      <c r="A3815" s="3" t="s">
        <v>3673</v>
      </c>
      <c r="B3815" s="3" t="s">
        <v>22183</v>
      </c>
      <c r="C3815" s="3" t="s">
        <v>22184</v>
      </c>
      <c r="D3815" s="3" t="s">
        <v>270</v>
      </c>
      <c r="E3815" s="3" t="s">
        <v>22185</v>
      </c>
      <c r="F3815" s="3" t="s">
        <v>22186</v>
      </c>
      <c r="G3815" s="3" t="s">
        <v>22040</v>
      </c>
      <c r="H3815" s="3" t="s">
        <v>22041</v>
      </c>
      <c r="I3815" s="3" t="s">
        <v>22042</v>
      </c>
      <c r="J3815" s="3" t="s">
        <v>22043</v>
      </c>
      <c r="K3815" s="3"/>
      <c r="L3815" s="3"/>
      <c r="M3815" s="3"/>
      <c r="N3815" s="3"/>
      <c r="O3815" s="3"/>
      <c r="P3815" s="3"/>
      <c r="Q3815" s="3"/>
      <c r="R3815" s="3"/>
      <c r="S3815" s="3"/>
      <c r="T3815" s="3"/>
      <c r="U3815" s="3"/>
      <c r="V3815" s="3"/>
      <c r="W3815" s="3"/>
      <c r="X3815" s="3"/>
      <c r="Y3815" s="3"/>
      <c r="Z3815" s="3"/>
      <c r="AA3815" s="3"/>
      <c r="AB3815" s="3"/>
      <c r="AC3815" s="3"/>
      <c r="AD3815" s="3"/>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row>
    <row r="3816" spans="1:77" ht="18">
      <c r="A3816" s="3" t="s">
        <v>16250</v>
      </c>
      <c r="B3816" s="3" t="s">
        <v>32255</v>
      </c>
      <c r="C3816" s="3" t="s">
        <v>22184</v>
      </c>
      <c r="D3816" s="3"/>
      <c r="E3816" s="3" t="s">
        <v>11616</v>
      </c>
      <c r="F3816" s="3"/>
      <c r="G3816" s="3"/>
      <c r="H3816" s="3"/>
      <c r="I3816" s="3"/>
      <c r="J3816" s="3"/>
      <c r="K3816" s="3"/>
      <c r="L3816" s="3"/>
      <c r="M3816" s="3"/>
      <c r="N3816" s="3"/>
      <c r="O3816" s="3"/>
      <c r="P3816" s="3"/>
      <c r="Q3816" s="3"/>
      <c r="R3816" s="3"/>
      <c r="S3816" s="3"/>
      <c r="T3816" s="3"/>
      <c r="U3816" s="3"/>
      <c r="V3816" s="3"/>
      <c r="W3816" s="3"/>
      <c r="X3816" s="3"/>
      <c r="Y3816" s="3"/>
      <c r="Z3816" s="3"/>
      <c r="AA3816" s="3"/>
      <c r="AB3816" s="3"/>
      <c r="AC3816" s="3"/>
      <c r="AD3816" s="3"/>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row>
    <row r="3817" spans="1:77" ht="18">
      <c r="A3817" s="3" t="s">
        <v>17580</v>
      </c>
      <c r="B3817" s="3" t="s">
        <v>33988</v>
      </c>
      <c r="C3817" s="3" t="s">
        <v>22184</v>
      </c>
      <c r="D3817" s="3" t="s">
        <v>270</v>
      </c>
      <c r="E3817" s="3" t="s">
        <v>22531</v>
      </c>
      <c r="F3817" s="3" t="s">
        <v>22532</v>
      </c>
      <c r="G3817" s="3" t="s">
        <v>22040</v>
      </c>
      <c r="H3817" s="3" t="s">
        <v>22041</v>
      </c>
      <c r="I3817" s="3" t="s">
        <v>22042</v>
      </c>
      <c r="J3817" s="3" t="s">
        <v>22043</v>
      </c>
      <c r="K3817" s="3"/>
      <c r="L3817" s="3"/>
      <c r="M3817" s="3"/>
      <c r="N3817" s="3"/>
      <c r="O3817" s="3"/>
      <c r="P3817" s="3"/>
      <c r="Q3817" s="3"/>
      <c r="R3817" s="3"/>
      <c r="S3817" s="3"/>
      <c r="T3817" s="3"/>
      <c r="U3817" s="3"/>
      <c r="V3817" s="3"/>
      <c r="W3817" s="3"/>
      <c r="X3817" s="3"/>
      <c r="Y3817" s="3"/>
      <c r="Z3817" s="3"/>
      <c r="AA3817" s="3"/>
      <c r="AB3817" s="3"/>
      <c r="AC3817" s="3"/>
      <c r="AD3817" s="3"/>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row>
    <row r="3818" spans="1:77" ht="18">
      <c r="A3818" s="3" t="s">
        <v>39665</v>
      </c>
      <c r="B3818" s="3" t="s">
        <v>39563</v>
      </c>
      <c r="C3818" s="3" t="s">
        <v>39666</v>
      </c>
      <c r="D3818" s="3"/>
      <c r="E3818" s="3" t="s">
        <v>39667</v>
      </c>
      <c r="F3818" s="3"/>
      <c r="G3818" s="3"/>
      <c r="H3818" s="3"/>
      <c r="I3818" s="3"/>
      <c r="J3818" s="3"/>
      <c r="K3818" s="3"/>
      <c r="L3818" s="3"/>
      <c r="M3818" s="3"/>
      <c r="N3818" s="3"/>
      <c r="O3818" s="3"/>
      <c r="P3818" s="3"/>
      <c r="Q3818" s="3"/>
      <c r="R3818" s="3"/>
      <c r="S3818" s="3"/>
      <c r="T3818" s="3"/>
      <c r="U3818" s="3"/>
      <c r="V3818" s="3"/>
      <c r="W3818" s="3"/>
      <c r="X3818" s="3"/>
      <c r="Y3818" s="3"/>
      <c r="Z3818" s="3"/>
      <c r="AA3818" s="3"/>
      <c r="AB3818" s="3"/>
      <c r="AC3818" s="3"/>
      <c r="AD3818" s="3"/>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row>
    <row r="3819" spans="1:77" ht="18">
      <c r="A3819" s="3" t="s">
        <v>16909</v>
      </c>
      <c r="B3819" s="3" t="s">
        <v>32658</v>
      </c>
      <c r="C3819" s="3" t="s">
        <v>32760</v>
      </c>
      <c r="D3819" s="3"/>
      <c r="E3819" s="3" t="s">
        <v>32761</v>
      </c>
      <c r="F3819" s="3"/>
      <c r="G3819" s="3"/>
      <c r="H3819" s="3"/>
      <c r="I3819" s="3"/>
      <c r="J3819" s="3"/>
      <c r="K3819" s="3"/>
      <c r="L3819" s="3"/>
      <c r="M3819" s="3"/>
      <c r="N3819" s="3"/>
      <c r="O3819" s="3"/>
      <c r="P3819" s="3"/>
      <c r="Q3819" s="3"/>
      <c r="R3819" s="3"/>
      <c r="S3819" s="3"/>
      <c r="T3819" s="3"/>
      <c r="U3819" s="3"/>
      <c r="V3819" s="3"/>
      <c r="W3819" s="3"/>
      <c r="X3819" s="3"/>
      <c r="Y3819" s="3"/>
      <c r="Z3819" s="3"/>
      <c r="AA3819" s="3"/>
      <c r="AB3819" s="3"/>
      <c r="AC3819" s="3"/>
      <c r="AD3819" s="3"/>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row>
    <row r="3820" spans="1:77" ht="18">
      <c r="A3820" s="3" t="s">
        <v>35946</v>
      </c>
      <c r="B3820" s="3" t="s">
        <v>35848</v>
      </c>
      <c r="C3820" s="3" t="s">
        <v>35947</v>
      </c>
      <c r="D3820" s="3"/>
      <c r="E3820" s="3" t="s">
        <v>35948</v>
      </c>
      <c r="F3820" s="3"/>
      <c r="G3820" s="3"/>
      <c r="H3820" s="3"/>
      <c r="I3820" s="3"/>
      <c r="J3820" s="3"/>
      <c r="K3820" s="3"/>
      <c r="L3820" s="3"/>
      <c r="M3820" s="3"/>
      <c r="N3820" s="3"/>
      <c r="O3820" s="3"/>
      <c r="P3820" s="3"/>
      <c r="Q3820" s="3"/>
      <c r="R3820" s="3"/>
      <c r="S3820" s="3"/>
      <c r="T3820" s="3"/>
      <c r="U3820" s="3"/>
      <c r="V3820" s="3"/>
      <c r="W3820" s="3"/>
      <c r="X3820" s="3"/>
      <c r="Y3820" s="3"/>
      <c r="Z3820" s="3"/>
      <c r="AA3820" s="3"/>
      <c r="AB3820" s="3"/>
      <c r="AC3820" s="3"/>
      <c r="AD3820" s="3"/>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row>
    <row r="3821" spans="1:77" ht="18">
      <c r="A3821" s="3" t="s">
        <v>10115</v>
      </c>
      <c r="B3821" s="3" t="s">
        <v>28223</v>
      </c>
      <c r="C3821" s="3" t="s">
        <v>28224</v>
      </c>
      <c r="D3821" s="3" t="s">
        <v>1442</v>
      </c>
      <c r="E3821" s="3" t="s">
        <v>28225</v>
      </c>
      <c r="F3821" s="3" t="s">
        <v>28226</v>
      </c>
      <c r="G3821" s="3"/>
      <c r="H3821" s="3"/>
      <c r="I3821" s="3"/>
      <c r="J3821" s="3"/>
      <c r="K3821" s="3"/>
      <c r="L3821" s="3"/>
      <c r="M3821" s="3"/>
      <c r="N3821" s="3"/>
      <c r="O3821" s="3"/>
      <c r="P3821" s="3"/>
      <c r="Q3821" s="3"/>
      <c r="R3821" s="3"/>
      <c r="S3821" s="3"/>
      <c r="T3821" s="3"/>
      <c r="U3821" s="3"/>
      <c r="V3821" s="3"/>
      <c r="W3821" s="3"/>
      <c r="X3821" s="3"/>
      <c r="Y3821" s="3"/>
      <c r="Z3821" s="3"/>
      <c r="AA3821" s="3"/>
      <c r="AB3821" s="3"/>
      <c r="AC3821" s="3"/>
      <c r="AD3821" s="3"/>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row>
    <row r="3822" spans="1:77" ht="18">
      <c r="A3822" s="3" t="s">
        <v>37073</v>
      </c>
      <c r="B3822" s="3" t="s">
        <v>36454</v>
      </c>
      <c r="C3822" s="3" t="s">
        <v>28224</v>
      </c>
      <c r="D3822" s="3" t="s">
        <v>1442</v>
      </c>
      <c r="E3822" s="3" t="s">
        <v>37074</v>
      </c>
      <c r="F3822" s="3" t="s">
        <v>28226</v>
      </c>
      <c r="G3822" s="3"/>
      <c r="H3822" s="3"/>
      <c r="I3822" s="3"/>
      <c r="J3822" s="3"/>
      <c r="K3822" s="3"/>
      <c r="L3822" s="3"/>
      <c r="M3822" s="3"/>
      <c r="N3822" s="3"/>
      <c r="O3822" s="3"/>
      <c r="P3822" s="3"/>
      <c r="Q3822" s="3"/>
      <c r="R3822" s="3"/>
      <c r="S3822" s="3"/>
      <c r="T3822" s="3"/>
      <c r="U3822" s="3"/>
      <c r="V3822" s="3"/>
      <c r="W3822" s="3"/>
      <c r="X3822" s="3"/>
      <c r="Y3822" s="3"/>
      <c r="Z3822" s="3"/>
      <c r="AA3822" s="3"/>
      <c r="AB3822" s="3"/>
      <c r="AC3822" s="3"/>
      <c r="AD3822" s="3"/>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row>
    <row r="3823" spans="1:77" ht="18">
      <c r="A3823" s="3" t="s">
        <v>10033</v>
      </c>
      <c r="B3823" s="3" t="s">
        <v>28113</v>
      </c>
      <c r="C3823" s="3" t="s">
        <v>28138</v>
      </c>
      <c r="D3823" s="3" t="s">
        <v>48</v>
      </c>
      <c r="E3823" s="3" t="s">
        <v>28139</v>
      </c>
      <c r="F3823" s="3"/>
      <c r="G3823" s="3"/>
      <c r="H3823" s="3"/>
      <c r="I3823" s="3"/>
      <c r="J3823" s="3"/>
      <c r="K3823" s="3"/>
      <c r="L3823" s="3"/>
      <c r="M3823" s="3"/>
      <c r="N3823" s="3"/>
      <c r="O3823" s="3"/>
      <c r="P3823" s="3"/>
      <c r="Q3823" s="3"/>
      <c r="R3823" s="3"/>
      <c r="S3823" s="3"/>
      <c r="T3823" s="3"/>
      <c r="U3823" s="3"/>
      <c r="V3823" s="3"/>
      <c r="W3823" s="3"/>
      <c r="X3823" s="3"/>
      <c r="Y3823" s="3"/>
      <c r="Z3823" s="3"/>
      <c r="AA3823" s="3"/>
      <c r="AB3823" s="3"/>
      <c r="AC3823" s="3"/>
      <c r="AD3823" s="3"/>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row>
    <row r="3824" spans="1:77" ht="18">
      <c r="A3824" s="3" t="s">
        <v>25312</v>
      </c>
      <c r="B3824" s="3" t="s">
        <v>25216</v>
      </c>
      <c r="C3824" s="3" t="s">
        <v>25313</v>
      </c>
      <c r="D3824" s="3"/>
      <c r="E3824" s="3" t="s">
        <v>25314</v>
      </c>
      <c r="F3824" s="3"/>
      <c r="G3824" s="3"/>
      <c r="H3824" s="3"/>
      <c r="I3824" s="3"/>
      <c r="J3824" s="3"/>
      <c r="K3824" s="3"/>
      <c r="L3824" s="3"/>
      <c r="M3824" s="3"/>
      <c r="N3824" s="3"/>
      <c r="O3824" s="3"/>
      <c r="P3824" s="3"/>
      <c r="Q3824" s="3"/>
      <c r="R3824" s="3"/>
      <c r="S3824" s="3"/>
      <c r="T3824" s="3"/>
      <c r="U3824" s="3"/>
      <c r="V3824" s="3"/>
      <c r="W3824" s="3"/>
      <c r="X3824" s="3"/>
      <c r="Y3824" s="3"/>
      <c r="Z3824" s="3"/>
      <c r="AA3824" s="3"/>
      <c r="AB3824" s="3"/>
      <c r="AC3824" s="3"/>
      <c r="AD3824" s="3"/>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row>
    <row r="3825" spans="1:77" ht="18">
      <c r="A3825" s="3" t="s">
        <v>10124</v>
      </c>
      <c r="B3825" s="3" t="s">
        <v>28075</v>
      </c>
      <c r="C3825" s="3" t="s">
        <v>25313</v>
      </c>
      <c r="D3825" s="3" t="s">
        <v>319</v>
      </c>
      <c r="E3825" s="3" t="s">
        <v>28241</v>
      </c>
      <c r="F3825" s="3" t="s">
        <v>28242</v>
      </c>
      <c r="G3825" s="3"/>
      <c r="H3825" s="3"/>
      <c r="I3825" s="3"/>
      <c r="J3825" s="3"/>
      <c r="K3825" s="3"/>
      <c r="L3825" s="3"/>
      <c r="M3825" s="3"/>
      <c r="N3825" s="3"/>
      <c r="O3825" s="3"/>
      <c r="P3825" s="3"/>
      <c r="Q3825" s="3"/>
      <c r="R3825" s="3"/>
      <c r="S3825" s="3"/>
      <c r="T3825" s="3"/>
      <c r="U3825" s="3"/>
      <c r="V3825" s="3"/>
      <c r="W3825" s="3"/>
      <c r="X3825" s="3"/>
      <c r="Y3825" s="3"/>
      <c r="Z3825" s="3"/>
      <c r="AA3825" s="3"/>
      <c r="AB3825" s="3"/>
      <c r="AC3825" s="3"/>
      <c r="AD3825" s="3"/>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row>
    <row r="3826" spans="1:77" ht="18">
      <c r="A3826" s="3" t="s">
        <v>18551</v>
      </c>
      <c r="B3826" s="3" t="s">
        <v>35768</v>
      </c>
      <c r="C3826" s="3" t="s">
        <v>25313</v>
      </c>
      <c r="D3826" s="3"/>
      <c r="E3826" s="3" t="s">
        <v>31346</v>
      </c>
      <c r="F3826" s="3"/>
      <c r="G3826" s="3"/>
      <c r="H3826" s="3"/>
      <c r="I3826" s="3"/>
      <c r="J3826" s="3"/>
      <c r="K3826" s="3"/>
      <c r="L3826" s="3"/>
      <c r="M3826" s="3"/>
      <c r="N3826" s="3"/>
      <c r="O3826" s="3"/>
      <c r="P3826" s="3"/>
      <c r="Q3826" s="3"/>
      <c r="R3826" s="3"/>
      <c r="S3826" s="3"/>
      <c r="T3826" s="3"/>
      <c r="U3826" s="3"/>
      <c r="V3826" s="3"/>
      <c r="W3826" s="3"/>
      <c r="X3826" s="3"/>
      <c r="Y3826" s="3"/>
      <c r="Z3826" s="3"/>
      <c r="AA3826" s="3"/>
      <c r="AB3826" s="3"/>
      <c r="AC3826" s="3"/>
      <c r="AD3826" s="3"/>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row>
    <row r="3827" spans="1:77" ht="18">
      <c r="A3827" s="3" t="s">
        <v>19281</v>
      </c>
      <c r="B3827" s="3" t="s">
        <v>36306</v>
      </c>
      <c r="C3827" s="3" t="s">
        <v>25313</v>
      </c>
      <c r="D3827" s="3" t="s">
        <v>36348</v>
      </c>
      <c r="E3827" s="3" t="s">
        <v>36349</v>
      </c>
      <c r="F3827" s="3"/>
      <c r="G3827" s="3"/>
      <c r="H3827" s="3"/>
      <c r="I3827" s="3"/>
      <c r="J3827" s="3"/>
      <c r="K3827" s="3"/>
      <c r="L3827" s="3"/>
      <c r="M3827" s="3"/>
      <c r="N3827" s="3"/>
      <c r="O3827" s="3"/>
      <c r="P3827" s="3"/>
      <c r="Q3827" s="3"/>
      <c r="R3827" s="3"/>
      <c r="S3827" s="3"/>
      <c r="T3827" s="3"/>
      <c r="U3827" s="3"/>
      <c r="V3827" s="3"/>
      <c r="W3827" s="3"/>
      <c r="X3827" s="3"/>
      <c r="Y3827" s="3"/>
      <c r="Z3827" s="3"/>
      <c r="AA3827" s="3"/>
      <c r="AB3827" s="3"/>
      <c r="AC3827" s="3"/>
      <c r="AD3827" s="3"/>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row>
    <row r="3828" spans="1:77" ht="18">
      <c r="A3828" s="3" t="s">
        <v>3002</v>
      </c>
      <c r="B3828" s="3" t="s">
        <v>36454</v>
      </c>
      <c r="C3828" s="3" t="s">
        <v>25313</v>
      </c>
      <c r="D3828" s="3" t="s">
        <v>319</v>
      </c>
      <c r="E3828" s="3" t="s">
        <v>37498</v>
      </c>
      <c r="F3828" s="3" t="s">
        <v>28242</v>
      </c>
      <c r="G3828" s="3"/>
      <c r="H3828" s="3"/>
      <c r="I3828" s="3"/>
      <c r="J3828" s="3"/>
      <c r="K3828" s="3"/>
      <c r="L3828" s="3"/>
      <c r="M3828" s="3"/>
      <c r="N3828" s="3"/>
      <c r="O3828" s="3"/>
      <c r="P3828" s="3"/>
      <c r="Q3828" s="3"/>
      <c r="R3828" s="3"/>
      <c r="S3828" s="3"/>
      <c r="T3828" s="3"/>
      <c r="U3828" s="3"/>
      <c r="V3828" s="3"/>
      <c r="W3828" s="3"/>
      <c r="X3828" s="3"/>
      <c r="Y3828" s="3"/>
      <c r="Z3828" s="3"/>
      <c r="AA3828" s="3"/>
      <c r="AB3828" s="3"/>
      <c r="AC3828" s="3"/>
      <c r="AD3828" s="3"/>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row>
    <row r="3829" spans="1:77" ht="18">
      <c r="A3829" s="3" t="s">
        <v>32705</v>
      </c>
      <c r="B3829" s="3" t="s">
        <v>32459</v>
      </c>
      <c r="C3829" s="3" t="s">
        <v>32706</v>
      </c>
      <c r="D3829" s="3" t="s">
        <v>32460</v>
      </c>
      <c r="E3829" s="3" t="s">
        <v>32707</v>
      </c>
      <c r="F3829" s="3"/>
      <c r="G3829" s="3"/>
      <c r="H3829" s="3"/>
      <c r="I3829" s="3"/>
      <c r="J3829" s="3"/>
      <c r="K3829" s="3"/>
      <c r="L3829" s="3"/>
      <c r="M3829" s="3"/>
      <c r="N3829" s="3"/>
      <c r="O3829" s="3"/>
      <c r="P3829" s="3"/>
      <c r="Q3829" s="3"/>
      <c r="R3829" s="3"/>
      <c r="S3829" s="3"/>
      <c r="T3829" s="3"/>
      <c r="U3829" s="3"/>
      <c r="V3829" s="3"/>
      <c r="W3829" s="3"/>
      <c r="X3829" s="3"/>
      <c r="Y3829" s="3"/>
      <c r="Z3829" s="3"/>
      <c r="AA3829" s="3"/>
      <c r="AB3829" s="3"/>
      <c r="AC3829" s="3"/>
      <c r="AD3829" s="3"/>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row>
    <row r="3830" spans="1:77" ht="18">
      <c r="A3830" s="3" t="s">
        <v>16261</v>
      </c>
      <c r="B3830" s="3" t="s">
        <v>32309</v>
      </c>
      <c r="C3830" s="3" t="s">
        <v>32310</v>
      </c>
      <c r="D3830" s="3" t="s">
        <v>32311</v>
      </c>
      <c r="E3830" s="3" t="s">
        <v>32312</v>
      </c>
      <c r="F3830" s="3" t="s">
        <v>32313</v>
      </c>
      <c r="G3830" s="3"/>
      <c r="H3830" s="3"/>
      <c r="I3830" s="3"/>
      <c r="J3830" s="3"/>
      <c r="K3830" s="3"/>
      <c r="L3830" s="3"/>
      <c r="M3830" s="3"/>
      <c r="N3830" s="3"/>
      <c r="O3830" s="3"/>
      <c r="P3830" s="3"/>
      <c r="Q3830" s="3"/>
      <c r="R3830" s="3"/>
      <c r="S3830" s="3"/>
      <c r="T3830" s="3"/>
      <c r="U3830" s="3"/>
      <c r="V3830" s="3"/>
      <c r="W3830" s="3"/>
      <c r="X3830" s="3"/>
      <c r="Y3830" s="3"/>
      <c r="Z3830" s="3"/>
      <c r="AA3830" s="3"/>
      <c r="AB3830" s="3"/>
      <c r="AC3830" s="3"/>
      <c r="AD3830" s="3"/>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row>
    <row r="3831" spans="1:77" ht="18">
      <c r="A3831" s="3" t="s">
        <v>2622</v>
      </c>
      <c r="B3831" s="3" t="s">
        <v>34858</v>
      </c>
      <c r="C3831" s="3" t="s">
        <v>32310</v>
      </c>
      <c r="D3831" s="3" t="s">
        <v>22</v>
      </c>
      <c r="E3831" s="3" t="s">
        <v>35580</v>
      </c>
      <c r="F3831" s="3"/>
      <c r="G3831" s="3"/>
      <c r="H3831" s="3"/>
      <c r="I3831" s="3"/>
      <c r="J3831" s="3"/>
      <c r="K3831" s="3"/>
      <c r="L3831" s="3"/>
      <c r="M3831" s="3"/>
      <c r="N3831" s="3"/>
      <c r="O3831" s="3"/>
      <c r="P3831" s="3"/>
      <c r="Q3831" s="3"/>
      <c r="R3831" s="3"/>
      <c r="S3831" s="3"/>
      <c r="T3831" s="3"/>
      <c r="U3831" s="3"/>
      <c r="V3831" s="3"/>
      <c r="W3831" s="3"/>
      <c r="X3831" s="3"/>
      <c r="Y3831" s="3"/>
      <c r="Z3831" s="3"/>
      <c r="AA3831" s="3"/>
      <c r="AB3831" s="3"/>
      <c r="AC3831" s="3"/>
      <c r="AD3831" s="3"/>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row>
    <row r="3832" spans="1:77" ht="18">
      <c r="A3832" s="3" t="s">
        <v>3441</v>
      </c>
      <c r="B3832" s="3" t="s">
        <v>21893</v>
      </c>
      <c r="C3832" s="3" t="s">
        <v>21946</v>
      </c>
      <c r="D3832" s="3"/>
      <c r="E3832" s="3" t="s">
        <v>21947</v>
      </c>
      <c r="F3832" s="3"/>
      <c r="G3832" s="3"/>
      <c r="H3832" s="3"/>
      <c r="I3832" s="3"/>
      <c r="J3832" s="3"/>
      <c r="K3832" s="3"/>
      <c r="L3832" s="3"/>
      <c r="M3832" s="3"/>
      <c r="N3832" s="3"/>
      <c r="O3832" s="3"/>
      <c r="P3832" s="3"/>
      <c r="Q3832" s="3"/>
      <c r="R3832" s="3"/>
      <c r="S3832" s="3"/>
      <c r="T3832" s="3"/>
      <c r="U3832" s="3"/>
      <c r="V3832" s="3"/>
      <c r="W3832" s="3"/>
      <c r="X3832" s="3"/>
      <c r="Y3832" s="3"/>
      <c r="Z3832" s="3"/>
      <c r="AA3832" s="3"/>
      <c r="AB3832" s="3"/>
      <c r="AC3832" s="3"/>
      <c r="AD3832" s="3"/>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row>
    <row r="3833" spans="1:77" ht="18">
      <c r="A3833" s="3" t="s">
        <v>7234</v>
      </c>
      <c r="B3833" s="3" t="s">
        <v>25216</v>
      </c>
      <c r="C3833" s="3" t="s">
        <v>21946</v>
      </c>
      <c r="D3833" s="3" t="s">
        <v>3993</v>
      </c>
      <c r="E3833" s="3" t="s">
        <v>114</v>
      </c>
      <c r="F3833" s="3"/>
      <c r="G3833" s="3"/>
      <c r="H3833" s="3"/>
      <c r="I3833" s="3"/>
      <c r="J3833" s="3"/>
      <c r="K3833" s="3"/>
      <c r="L3833" s="3"/>
      <c r="M3833" s="3"/>
      <c r="N3833" s="3"/>
      <c r="O3833" s="3"/>
      <c r="P3833" s="3"/>
      <c r="Q3833" s="3"/>
      <c r="R3833" s="3"/>
      <c r="S3833" s="3"/>
      <c r="T3833" s="3"/>
      <c r="U3833" s="3"/>
      <c r="V3833" s="3"/>
      <c r="W3833" s="3"/>
      <c r="X3833" s="3"/>
      <c r="Y3833" s="3"/>
      <c r="Z3833" s="3"/>
      <c r="AA3833" s="3"/>
      <c r="AB3833" s="3"/>
      <c r="AC3833" s="3"/>
      <c r="AD3833" s="3"/>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row>
    <row r="3834" spans="1:77" ht="18">
      <c r="A3834" s="3" t="s">
        <v>9425</v>
      </c>
      <c r="B3834" s="3" t="s">
        <v>26758</v>
      </c>
      <c r="C3834" s="3" t="s">
        <v>21946</v>
      </c>
      <c r="D3834" s="3"/>
      <c r="E3834" s="3" t="s">
        <v>27184</v>
      </c>
      <c r="F3834" s="3" t="s">
        <v>27185</v>
      </c>
      <c r="G3834" s="3"/>
      <c r="H3834" s="3"/>
      <c r="I3834" s="3"/>
      <c r="J3834" s="3"/>
      <c r="K3834" s="3"/>
      <c r="L3834" s="3"/>
      <c r="M3834" s="3"/>
      <c r="N3834" s="3"/>
      <c r="O3834" s="3"/>
      <c r="P3834" s="3"/>
      <c r="Q3834" s="3"/>
      <c r="R3834" s="3"/>
      <c r="S3834" s="3"/>
      <c r="T3834" s="3"/>
      <c r="U3834" s="3"/>
      <c r="V3834" s="3"/>
      <c r="W3834" s="3"/>
      <c r="X3834" s="3"/>
      <c r="Y3834" s="3"/>
      <c r="Z3834" s="3"/>
      <c r="AA3834" s="3"/>
      <c r="AB3834" s="3"/>
      <c r="AC3834" s="3"/>
      <c r="AD3834" s="3"/>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row>
    <row r="3835" spans="1:77" ht="18">
      <c r="A3835" s="3" t="s">
        <v>10146</v>
      </c>
      <c r="B3835" s="3" t="s">
        <v>28113</v>
      </c>
      <c r="C3835" s="3" t="s">
        <v>21946</v>
      </c>
      <c r="D3835" s="3" t="s">
        <v>48</v>
      </c>
      <c r="E3835" s="3" t="s">
        <v>28267</v>
      </c>
      <c r="F3835" s="3" t="s">
        <v>28268</v>
      </c>
      <c r="G3835" s="3"/>
      <c r="H3835" s="3"/>
      <c r="I3835" s="3"/>
      <c r="J3835" s="3"/>
      <c r="K3835" s="3"/>
      <c r="L3835" s="3"/>
      <c r="M3835" s="3"/>
      <c r="N3835" s="3"/>
      <c r="O3835" s="3"/>
      <c r="P3835" s="3"/>
      <c r="Q3835" s="3"/>
      <c r="R3835" s="3"/>
      <c r="S3835" s="3"/>
      <c r="T3835" s="3"/>
      <c r="U3835" s="3"/>
      <c r="V3835" s="3"/>
      <c r="W3835" s="3"/>
      <c r="X3835" s="3"/>
      <c r="Y3835" s="3"/>
      <c r="Z3835" s="3"/>
      <c r="AA3835" s="3"/>
      <c r="AB3835" s="3"/>
      <c r="AC3835" s="3"/>
      <c r="AD3835" s="3"/>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row>
    <row r="3836" spans="1:77" ht="18">
      <c r="A3836" s="3" t="s">
        <v>34150</v>
      </c>
      <c r="B3836" s="3" t="s">
        <v>33988</v>
      </c>
      <c r="C3836" s="3" t="s">
        <v>21946</v>
      </c>
      <c r="D3836" s="3"/>
      <c r="E3836" s="3" t="s">
        <v>32315</v>
      </c>
      <c r="F3836" s="3" t="s">
        <v>34151</v>
      </c>
      <c r="G3836" s="3"/>
      <c r="H3836" s="3"/>
      <c r="I3836" s="3"/>
      <c r="J3836" s="3"/>
      <c r="K3836" s="3"/>
      <c r="L3836" s="3"/>
      <c r="M3836" s="3"/>
      <c r="N3836" s="3"/>
      <c r="O3836" s="3"/>
      <c r="P3836" s="3"/>
      <c r="Q3836" s="3"/>
      <c r="R3836" s="3"/>
      <c r="S3836" s="3"/>
      <c r="T3836" s="3"/>
      <c r="U3836" s="3"/>
      <c r="V3836" s="3"/>
      <c r="W3836" s="3"/>
      <c r="X3836" s="3"/>
      <c r="Y3836" s="3"/>
      <c r="Z3836" s="3"/>
      <c r="AA3836" s="3"/>
      <c r="AB3836" s="3"/>
      <c r="AC3836" s="3"/>
      <c r="AD3836" s="3"/>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row>
    <row r="3837" spans="1:77" ht="18">
      <c r="A3837" s="3" t="s">
        <v>3640</v>
      </c>
      <c r="B3837" s="3" t="s">
        <v>21893</v>
      </c>
      <c r="C3837" s="3" t="s">
        <v>22154</v>
      </c>
      <c r="D3837" s="3"/>
      <c r="E3837" s="3" t="s">
        <v>22155</v>
      </c>
      <c r="F3837" s="3"/>
      <c r="G3837" s="3"/>
      <c r="H3837" s="3"/>
      <c r="I3837" s="3"/>
      <c r="J3837" s="3"/>
      <c r="K3837" s="3"/>
      <c r="L3837" s="3"/>
      <c r="M3837" s="3"/>
      <c r="N3837" s="3"/>
      <c r="O3837" s="3"/>
      <c r="P3837" s="3"/>
      <c r="Q3837" s="3"/>
      <c r="R3837" s="3"/>
      <c r="S3837" s="3"/>
      <c r="T3837" s="3"/>
      <c r="U3837" s="3"/>
      <c r="V3837" s="3"/>
      <c r="W3837" s="3"/>
      <c r="X3837" s="3"/>
      <c r="Y3837" s="3"/>
      <c r="Z3837" s="3"/>
      <c r="AA3837" s="3"/>
      <c r="AB3837" s="3"/>
      <c r="AC3837" s="3"/>
      <c r="AD3837" s="3"/>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row>
    <row r="3838" spans="1:77" ht="18">
      <c r="A3838" s="3" t="s">
        <v>7277</v>
      </c>
      <c r="B3838" s="3" t="s">
        <v>25216</v>
      </c>
      <c r="C3838" s="3" t="s">
        <v>22154</v>
      </c>
      <c r="D3838" s="3"/>
      <c r="E3838" s="3" t="s">
        <v>25260</v>
      </c>
      <c r="F3838" s="3"/>
      <c r="G3838" s="3"/>
      <c r="H3838" s="3"/>
      <c r="I3838" s="3"/>
      <c r="J3838" s="3"/>
      <c r="K3838" s="3"/>
      <c r="L3838" s="3"/>
      <c r="M3838" s="3"/>
      <c r="N3838" s="3"/>
      <c r="O3838" s="3"/>
      <c r="P3838" s="3"/>
      <c r="Q3838" s="3"/>
      <c r="R3838" s="3"/>
      <c r="S3838" s="3"/>
      <c r="T3838" s="3"/>
      <c r="U3838" s="3"/>
      <c r="V3838" s="3"/>
      <c r="W3838" s="3"/>
      <c r="X3838" s="3"/>
      <c r="Y3838" s="3"/>
      <c r="Z3838" s="3"/>
      <c r="AA3838" s="3"/>
      <c r="AB3838" s="3"/>
      <c r="AC3838" s="3"/>
      <c r="AD3838" s="3"/>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row>
    <row r="3839" spans="1:77" ht="18">
      <c r="A3839" s="3" t="s">
        <v>15891</v>
      </c>
      <c r="B3839" s="3" t="s">
        <v>31998</v>
      </c>
      <c r="C3839" s="3" t="s">
        <v>22154</v>
      </c>
      <c r="D3839" s="3"/>
      <c r="E3839" s="3" t="s">
        <v>32057</v>
      </c>
      <c r="F3839" s="3"/>
      <c r="G3839" s="3"/>
      <c r="H3839" s="3"/>
      <c r="I3839" s="3"/>
      <c r="J3839" s="3"/>
      <c r="K3839" s="3"/>
      <c r="L3839" s="3"/>
      <c r="M3839" s="3"/>
      <c r="N3839" s="3"/>
      <c r="O3839" s="3"/>
      <c r="P3839" s="3"/>
      <c r="Q3839" s="3"/>
      <c r="R3839" s="3"/>
      <c r="S3839" s="3"/>
      <c r="T3839" s="3"/>
      <c r="U3839" s="3"/>
      <c r="V3839" s="3"/>
      <c r="W3839" s="3"/>
      <c r="X3839" s="3"/>
      <c r="Y3839" s="3"/>
      <c r="Z3839" s="3"/>
      <c r="AA3839" s="3"/>
      <c r="AB3839" s="3"/>
      <c r="AC3839" s="3"/>
      <c r="AD3839" s="3"/>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row>
    <row r="3840" spans="1:77" ht="18">
      <c r="A3840" s="3" t="s">
        <v>2575</v>
      </c>
      <c r="B3840" s="3" t="s">
        <v>34858</v>
      </c>
      <c r="C3840" s="3" t="s">
        <v>22154</v>
      </c>
      <c r="D3840" s="3"/>
      <c r="E3840" s="3" t="s">
        <v>35293</v>
      </c>
      <c r="F3840" s="3"/>
      <c r="G3840" s="3"/>
      <c r="H3840" s="3"/>
      <c r="I3840" s="3"/>
      <c r="J3840" s="3"/>
      <c r="K3840" s="3"/>
      <c r="L3840" s="3"/>
      <c r="M3840" s="3"/>
      <c r="N3840" s="3"/>
      <c r="O3840" s="3"/>
      <c r="P3840" s="3"/>
      <c r="Q3840" s="3"/>
      <c r="R3840" s="3"/>
      <c r="S3840" s="3"/>
      <c r="T3840" s="3"/>
      <c r="U3840" s="3"/>
      <c r="V3840" s="3"/>
      <c r="W3840" s="3"/>
      <c r="X3840" s="3"/>
      <c r="Y3840" s="3"/>
      <c r="Z3840" s="3"/>
      <c r="AA3840" s="3"/>
      <c r="AB3840" s="3"/>
      <c r="AC3840" s="3"/>
      <c r="AD3840" s="3"/>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row>
    <row r="3841" spans="1:77" ht="18">
      <c r="A3841" s="3" t="s">
        <v>3475</v>
      </c>
      <c r="B3841" s="3" t="s">
        <v>21893</v>
      </c>
      <c r="C3841" s="3" t="s">
        <v>21983</v>
      </c>
      <c r="D3841" s="3"/>
      <c r="E3841" s="3" t="s">
        <v>21984</v>
      </c>
      <c r="F3841" s="3"/>
      <c r="G3841" s="3"/>
      <c r="H3841" s="3"/>
      <c r="I3841" s="3"/>
      <c r="J3841" s="3"/>
      <c r="K3841" s="3"/>
      <c r="L3841" s="3"/>
      <c r="M3841" s="3"/>
      <c r="N3841" s="3"/>
      <c r="O3841" s="3"/>
      <c r="P3841" s="3"/>
      <c r="Q3841" s="3"/>
      <c r="R3841" s="3"/>
      <c r="S3841" s="3"/>
      <c r="T3841" s="3"/>
      <c r="U3841" s="3"/>
      <c r="V3841" s="3"/>
      <c r="W3841" s="3"/>
      <c r="X3841" s="3"/>
      <c r="Y3841" s="3"/>
      <c r="Z3841" s="3"/>
      <c r="AA3841" s="3"/>
      <c r="AB3841" s="3"/>
      <c r="AC3841" s="3"/>
      <c r="AD3841" s="3"/>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row>
    <row r="3842" spans="1:77" ht="18">
      <c r="A3842" s="3" t="s">
        <v>14052</v>
      </c>
      <c r="B3842" s="3" t="s">
        <v>30903</v>
      </c>
      <c r="C3842" s="3" t="s">
        <v>30940</v>
      </c>
      <c r="D3842" s="3"/>
      <c r="E3842" s="3" t="s">
        <v>30941</v>
      </c>
      <c r="F3842" s="3"/>
      <c r="G3842" s="3"/>
      <c r="H3842" s="3"/>
      <c r="I3842" s="3"/>
      <c r="J3842" s="3"/>
      <c r="K3842" s="3"/>
      <c r="L3842" s="3"/>
      <c r="M3842" s="3"/>
      <c r="N3842" s="3"/>
      <c r="O3842" s="3"/>
      <c r="P3842" s="3"/>
      <c r="Q3842" s="3"/>
      <c r="R3842" s="3"/>
      <c r="S3842" s="3"/>
      <c r="T3842" s="3"/>
      <c r="U3842" s="3"/>
      <c r="V3842" s="3"/>
      <c r="W3842" s="3"/>
      <c r="X3842" s="3"/>
      <c r="Y3842" s="3"/>
      <c r="Z3842" s="3"/>
      <c r="AA3842" s="3"/>
      <c r="AB3842" s="3"/>
      <c r="AC3842" s="3"/>
      <c r="AD3842" s="3"/>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row>
    <row r="3843" spans="1:77" ht="18">
      <c r="A3843" s="3" t="s">
        <v>16243</v>
      </c>
      <c r="B3843" s="3" t="s">
        <v>32255</v>
      </c>
      <c r="C3843" s="3" t="s">
        <v>32301</v>
      </c>
      <c r="D3843" s="3"/>
      <c r="E3843" s="3" t="s">
        <v>32302</v>
      </c>
      <c r="F3843" s="3"/>
      <c r="G3843" s="3"/>
      <c r="H3843" s="3"/>
      <c r="I3843" s="3"/>
      <c r="J3843" s="3"/>
      <c r="K3843" s="3"/>
      <c r="L3843" s="3"/>
      <c r="M3843" s="3"/>
      <c r="N3843" s="3"/>
      <c r="O3843" s="3"/>
      <c r="P3843" s="3"/>
      <c r="Q3843" s="3"/>
      <c r="R3843" s="3"/>
      <c r="S3843" s="3"/>
      <c r="T3843" s="3"/>
      <c r="U3843" s="3"/>
      <c r="V3843" s="3"/>
      <c r="W3843" s="3"/>
      <c r="X3843" s="3"/>
      <c r="Y3843" s="3"/>
      <c r="Z3843" s="3"/>
      <c r="AA3843" s="3"/>
      <c r="AB3843" s="3"/>
      <c r="AC3843" s="3"/>
      <c r="AD3843" s="3"/>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row>
    <row r="3844" spans="1:77" ht="18">
      <c r="A3844" s="3" t="s">
        <v>3710</v>
      </c>
      <c r="B3844" s="3" t="s">
        <v>21893</v>
      </c>
      <c r="C3844" s="3" t="s">
        <v>22223</v>
      </c>
      <c r="D3844" s="3"/>
      <c r="E3844" s="3" t="s">
        <v>22224</v>
      </c>
      <c r="F3844" s="3" t="s">
        <v>22225</v>
      </c>
      <c r="G3844" s="3"/>
      <c r="H3844" s="3"/>
      <c r="I3844" s="3"/>
      <c r="J3844" s="3"/>
      <c r="K3844" s="3"/>
      <c r="L3844" s="3"/>
      <c r="M3844" s="3"/>
      <c r="N3844" s="3"/>
      <c r="O3844" s="3"/>
      <c r="P3844" s="3"/>
      <c r="Q3844" s="3"/>
      <c r="R3844" s="3"/>
      <c r="S3844" s="3"/>
      <c r="T3844" s="3"/>
      <c r="U3844" s="3"/>
      <c r="V3844" s="3"/>
      <c r="W3844" s="3"/>
      <c r="X3844" s="3"/>
      <c r="Y3844" s="3"/>
      <c r="Z3844" s="3"/>
      <c r="AA3844" s="3"/>
      <c r="AB3844" s="3"/>
      <c r="AC3844" s="3"/>
      <c r="AD3844" s="3"/>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row>
    <row r="3845" spans="1:77" ht="18">
      <c r="A3845" s="3" t="s">
        <v>15794</v>
      </c>
      <c r="B3845" s="3" t="s">
        <v>31873</v>
      </c>
      <c r="C3845" s="3" t="s">
        <v>31977</v>
      </c>
      <c r="D3845" s="3"/>
      <c r="E3845" s="3" t="s">
        <v>31978</v>
      </c>
      <c r="F3845" s="3"/>
      <c r="G3845" s="3"/>
      <c r="H3845" s="3"/>
      <c r="I3845" s="3"/>
      <c r="J3845" s="3"/>
      <c r="K3845" s="3"/>
      <c r="L3845" s="3"/>
      <c r="M3845" s="3"/>
      <c r="N3845" s="3"/>
      <c r="O3845" s="3"/>
      <c r="P3845" s="3"/>
      <c r="Q3845" s="3"/>
      <c r="R3845" s="3"/>
      <c r="S3845" s="3"/>
      <c r="T3845" s="3"/>
      <c r="U3845" s="3"/>
      <c r="V3845" s="3"/>
      <c r="W3845" s="3"/>
      <c r="X3845" s="3"/>
      <c r="Y3845" s="3"/>
      <c r="Z3845" s="3"/>
      <c r="AA3845" s="3"/>
      <c r="AB3845" s="3"/>
      <c r="AC3845" s="3"/>
      <c r="AD3845" s="3"/>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row>
    <row r="3846" spans="1:77" ht="18">
      <c r="A3846" s="3" t="s">
        <v>7975</v>
      </c>
      <c r="B3846" s="3" t="s">
        <v>25216</v>
      </c>
      <c r="C3846" s="3" t="s">
        <v>25818</v>
      </c>
      <c r="D3846" s="3"/>
      <c r="E3846" s="3" t="s">
        <v>25767</v>
      </c>
      <c r="F3846" s="3"/>
      <c r="G3846" s="3"/>
      <c r="H3846" s="3"/>
      <c r="I3846" s="3"/>
      <c r="J3846" s="3"/>
      <c r="K3846" s="3"/>
      <c r="L3846" s="3"/>
      <c r="M3846" s="3"/>
      <c r="N3846" s="3"/>
      <c r="O3846" s="3"/>
      <c r="P3846" s="3"/>
      <c r="Q3846" s="3"/>
      <c r="R3846" s="3"/>
      <c r="S3846" s="3"/>
      <c r="T3846" s="3"/>
      <c r="U3846" s="3"/>
      <c r="V3846" s="3"/>
      <c r="W3846" s="3"/>
      <c r="X3846" s="3"/>
      <c r="Y3846" s="3"/>
      <c r="Z3846" s="3"/>
      <c r="AA3846" s="3"/>
      <c r="AB3846" s="3"/>
      <c r="AC3846" s="3"/>
      <c r="AD3846" s="3"/>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row>
    <row r="3847" spans="1:77" ht="18">
      <c r="A3847" s="3" t="s">
        <v>1239</v>
      </c>
      <c r="B3847" s="3" t="s">
        <v>27429</v>
      </c>
      <c r="C3847" s="3" t="s">
        <v>27923</v>
      </c>
      <c r="D3847" s="3" t="s">
        <v>27924</v>
      </c>
      <c r="E3847" s="3" t="s">
        <v>27925</v>
      </c>
      <c r="F3847" s="3"/>
      <c r="G3847" s="3"/>
      <c r="H3847" s="3"/>
      <c r="I3847" s="3"/>
      <c r="J3847" s="3"/>
      <c r="K3847" s="3"/>
      <c r="L3847" s="3"/>
      <c r="M3847" s="3"/>
      <c r="N3847" s="3"/>
      <c r="O3847" s="3"/>
      <c r="P3847" s="3"/>
      <c r="Q3847" s="3"/>
      <c r="R3847" s="3"/>
      <c r="S3847" s="3"/>
      <c r="T3847" s="3"/>
      <c r="U3847" s="3"/>
      <c r="V3847" s="3"/>
      <c r="W3847" s="3"/>
      <c r="X3847" s="3"/>
      <c r="Y3847" s="3"/>
      <c r="Z3847" s="3"/>
      <c r="AA3847" s="3"/>
      <c r="AB3847" s="3"/>
      <c r="AC3847" s="3"/>
      <c r="AD3847" s="3"/>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row>
    <row r="3848" spans="1:77" ht="18">
      <c r="A3848" s="3" t="s">
        <v>14983</v>
      </c>
      <c r="B3848" s="3" t="s">
        <v>30903</v>
      </c>
      <c r="C3848" s="3" t="s">
        <v>27923</v>
      </c>
      <c r="D3848" s="3" t="s">
        <v>31165</v>
      </c>
      <c r="E3848" s="3" t="s">
        <v>31518</v>
      </c>
      <c r="F3848" s="3"/>
      <c r="G3848" s="3"/>
      <c r="H3848" s="3"/>
      <c r="I3848" s="3"/>
      <c r="J3848" s="3"/>
      <c r="K3848" s="3"/>
      <c r="L3848" s="3"/>
      <c r="M3848" s="3"/>
      <c r="N3848" s="3"/>
      <c r="O3848" s="3"/>
      <c r="P3848" s="3"/>
      <c r="Q3848" s="3"/>
      <c r="R3848" s="3"/>
      <c r="S3848" s="3"/>
      <c r="T3848" s="3"/>
      <c r="U3848" s="3"/>
      <c r="V3848" s="3"/>
      <c r="W3848" s="3"/>
      <c r="X3848" s="3"/>
      <c r="Y3848" s="3"/>
      <c r="Z3848" s="3"/>
      <c r="AA3848" s="3"/>
      <c r="AB3848" s="3"/>
      <c r="AC3848" s="3"/>
      <c r="AD3848" s="3"/>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row>
    <row r="3849" spans="1:77" ht="18">
      <c r="A3849" s="3" t="s">
        <v>25765</v>
      </c>
      <c r="B3849" s="3" t="s">
        <v>25216</v>
      </c>
      <c r="C3849" s="3" t="s">
        <v>25766</v>
      </c>
      <c r="D3849" s="3"/>
      <c r="E3849" s="3" t="s">
        <v>25767</v>
      </c>
      <c r="F3849" s="3"/>
      <c r="G3849" s="3"/>
      <c r="H3849" s="3"/>
      <c r="I3849" s="3"/>
      <c r="J3849" s="3"/>
      <c r="K3849" s="3"/>
      <c r="L3849" s="3"/>
      <c r="M3849" s="3"/>
      <c r="N3849" s="3"/>
      <c r="O3849" s="3"/>
      <c r="P3849" s="3"/>
      <c r="Q3849" s="3"/>
      <c r="R3849" s="3"/>
      <c r="S3849" s="3"/>
      <c r="T3849" s="3"/>
      <c r="U3849" s="3"/>
      <c r="V3849" s="3"/>
      <c r="W3849" s="3"/>
      <c r="X3849" s="3"/>
      <c r="Y3849" s="3"/>
      <c r="Z3849" s="3"/>
      <c r="AA3849" s="3"/>
      <c r="AB3849" s="3"/>
      <c r="AC3849" s="3"/>
      <c r="AD3849" s="3"/>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row>
    <row r="3850" spans="1:77" ht="18">
      <c r="A3850" s="3" t="s">
        <v>14921</v>
      </c>
      <c r="B3850" s="3" t="s">
        <v>30903</v>
      </c>
      <c r="C3850" s="3" t="s">
        <v>31486</v>
      </c>
      <c r="D3850" s="3"/>
      <c r="E3850" s="3" t="s">
        <v>31487</v>
      </c>
      <c r="F3850" s="3"/>
      <c r="G3850" s="3"/>
      <c r="H3850" s="3"/>
      <c r="I3850" s="3"/>
      <c r="J3850" s="3"/>
      <c r="K3850" s="3"/>
      <c r="L3850" s="3"/>
      <c r="M3850" s="3"/>
      <c r="N3850" s="3"/>
      <c r="O3850" s="3"/>
      <c r="P3850" s="3"/>
      <c r="Q3850" s="3"/>
      <c r="R3850" s="3"/>
      <c r="S3850" s="3"/>
      <c r="T3850" s="3"/>
      <c r="U3850" s="3"/>
      <c r="V3850" s="3"/>
      <c r="W3850" s="3"/>
      <c r="X3850" s="3"/>
      <c r="Y3850" s="3"/>
      <c r="Z3850" s="3"/>
      <c r="AA3850" s="3"/>
      <c r="AB3850" s="3"/>
      <c r="AC3850" s="3"/>
      <c r="AD3850" s="3"/>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row>
    <row r="3851" spans="1:77" ht="18">
      <c r="A3851" s="3" t="s">
        <v>4331</v>
      </c>
      <c r="B3851" s="3" t="s">
        <v>22513</v>
      </c>
      <c r="C3851" s="3" t="s">
        <v>22879</v>
      </c>
      <c r="D3851" s="3"/>
      <c r="E3851" s="3" t="s">
        <v>22880</v>
      </c>
      <c r="F3851" s="3"/>
      <c r="G3851" s="3"/>
      <c r="H3851" s="3"/>
      <c r="I3851" s="3"/>
      <c r="J3851" s="3"/>
      <c r="K3851" s="3"/>
      <c r="L3851" s="3"/>
      <c r="M3851" s="3"/>
      <c r="N3851" s="3"/>
      <c r="O3851" s="3"/>
      <c r="P3851" s="3"/>
      <c r="Q3851" s="3"/>
      <c r="R3851" s="3"/>
      <c r="S3851" s="3"/>
      <c r="T3851" s="3"/>
      <c r="U3851" s="3"/>
      <c r="V3851" s="3"/>
      <c r="W3851" s="3"/>
      <c r="X3851" s="3"/>
      <c r="Y3851" s="3"/>
      <c r="Z3851" s="3"/>
      <c r="AA3851" s="3"/>
      <c r="AB3851" s="3"/>
      <c r="AC3851" s="3"/>
      <c r="AD3851" s="3"/>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row>
    <row r="3852" spans="1:77" ht="18">
      <c r="A3852" s="3" t="s">
        <v>25946</v>
      </c>
      <c r="B3852" s="3" t="s">
        <v>25827</v>
      </c>
      <c r="C3852" s="3" t="s">
        <v>25947</v>
      </c>
      <c r="D3852" s="3"/>
      <c r="E3852" s="3" t="s">
        <v>25948</v>
      </c>
      <c r="F3852" s="3"/>
      <c r="G3852" s="3"/>
      <c r="H3852" s="3"/>
      <c r="I3852" s="3"/>
      <c r="J3852" s="3"/>
      <c r="K3852" s="3"/>
      <c r="L3852" s="3"/>
      <c r="M3852" s="3"/>
      <c r="N3852" s="3"/>
      <c r="O3852" s="3"/>
      <c r="P3852" s="3"/>
      <c r="Q3852" s="3"/>
      <c r="R3852" s="3"/>
      <c r="S3852" s="3"/>
      <c r="T3852" s="3"/>
      <c r="U3852" s="3"/>
      <c r="V3852" s="3"/>
      <c r="W3852" s="3"/>
      <c r="X3852" s="3"/>
      <c r="Y3852" s="3"/>
      <c r="Z3852" s="3"/>
      <c r="AA3852" s="3"/>
      <c r="AB3852" s="3"/>
      <c r="AC3852" s="3"/>
      <c r="AD3852" s="3"/>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row>
    <row r="3853" spans="1:77" ht="18">
      <c r="A3853" s="3" t="s">
        <v>12220</v>
      </c>
      <c r="B3853" s="3" t="s">
        <v>29357</v>
      </c>
      <c r="C3853" s="3" t="s">
        <v>25947</v>
      </c>
      <c r="D3853" s="3" t="s">
        <v>48</v>
      </c>
      <c r="E3853" s="3" t="s">
        <v>29801</v>
      </c>
      <c r="F3853" s="3" t="s">
        <v>29802</v>
      </c>
      <c r="G3853" s="3"/>
      <c r="H3853" s="3"/>
      <c r="I3853" s="3"/>
      <c r="J3853" s="3"/>
      <c r="K3853" s="3"/>
      <c r="L3853" s="3"/>
      <c r="M3853" s="3"/>
      <c r="N3853" s="3"/>
      <c r="O3853" s="3"/>
      <c r="P3853" s="3"/>
      <c r="Q3853" s="3"/>
      <c r="R3853" s="3"/>
      <c r="S3853" s="3"/>
      <c r="T3853" s="3"/>
      <c r="U3853" s="3"/>
      <c r="V3853" s="3"/>
      <c r="W3853" s="3"/>
      <c r="X3853" s="3"/>
      <c r="Y3853" s="3"/>
      <c r="Z3853" s="3"/>
      <c r="AA3853" s="3"/>
      <c r="AB3853" s="3"/>
      <c r="AC3853" s="3"/>
      <c r="AD3853" s="3"/>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row>
    <row r="3854" spans="1:77" ht="18">
      <c r="A3854" s="3" t="s">
        <v>16185</v>
      </c>
      <c r="B3854" s="3" t="s">
        <v>32255</v>
      </c>
      <c r="C3854" s="3" t="s">
        <v>25947</v>
      </c>
      <c r="D3854" s="3"/>
      <c r="E3854" s="3" t="s">
        <v>32259</v>
      </c>
      <c r="F3854" s="3"/>
      <c r="G3854" s="3"/>
      <c r="H3854" s="3"/>
      <c r="I3854" s="3"/>
      <c r="J3854" s="3"/>
      <c r="K3854" s="3"/>
      <c r="L3854" s="3"/>
      <c r="M3854" s="3"/>
      <c r="N3854" s="3"/>
      <c r="O3854" s="3"/>
      <c r="P3854" s="3"/>
      <c r="Q3854" s="3"/>
      <c r="R3854" s="3"/>
      <c r="S3854" s="3"/>
      <c r="T3854" s="3"/>
      <c r="U3854" s="3"/>
      <c r="V3854" s="3"/>
      <c r="W3854" s="3"/>
      <c r="X3854" s="3"/>
      <c r="Y3854" s="3"/>
      <c r="Z3854" s="3"/>
      <c r="AA3854" s="3"/>
      <c r="AB3854" s="3"/>
      <c r="AC3854" s="3"/>
      <c r="AD3854" s="3"/>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row>
    <row r="3855" spans="1:77" ht="18">
      <c r="A3855" s="3" t="s">
        <v>2814</v>
      </c>
      <c r="B3855" s="3" t="s">
        <v>36454</v>
      </c>
      <c r="C3855" s="3" t="s">
        <v>25947</v>
      </c>
      <c r="D3855" s="3"/>
      <c r="E3855" s="3" t="s">
        <v>36501</v>
      </c>
      <c r="F3855" s="3"/>
      <c r="G3855" s="3"/>
      <c r="H3855" s="3"/>
      <c r="I3855" s="3"/>
      <c r="J3855" s="3"/>
      <c r="K3855" s="3"/>
      <c r="L3855" s="3"/>
      <c r="M3855" s="3"/>
      <c r="N3855" s="3"/>
      <c r="O3855" s="3"/>
      <c r="P3855" s="3"/>
      <c r="Q3855" s="3"/>
      <c r="R3855" s="3"/>
      <c r="S3855" s="3"/>
      <c r="T3855" s="3"/>
      <c r="U3855" s="3"/>
      <c r="V3855" s="3"/>
      <c r="W3855" s="3"/>
      <c r="X3855" s="3"/>
      <c r="Y3855" s="3"/>
      <c r="Z3855" s="3"/>
      <c r="AA3855" s="3"/>
      <c r="AB3855" s="3"/>
      <c r="AC3855" s="3"/>
      <c r="AD3855" s="3"/>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row>
    <row r="3856" spans="1:77" ht="18">
      <c r="A3856" s="3" t="s">
        <v>39648</v>
      </c>
      <c r="B3856" s="3" t="s">
        <v>39563</v>
      </c>
      <c r="C3856" s="3" t="s">
        <v>25947</v>
      </c>
      <c r="D3856" s="3"/>
      <c r="E3856" s="3" t="s">
        <v>39649</v>
      </c>
      <c r="F3856" s="3"/>
      <c r="G3856" s="3"/>
      <c r="H3856" s="3"/>
      <c r="I3856" s="3"/>
      <c r="J3856" s="3"/>
      <c r="K3856" s="3"/>
      <c r="L3856" s="3"/>
      <c r="M3856" s="3"/>
      <c r="N3856" s="3"/>
      <c r="O3856" s="3"/>
      <c r="P3856" s="3"/>
      <c r="Q3856" s="3"/>
      <c r="R3856" s="3"/>
      <c r="S3856" s="3"/>
      <c r="T3856" s="3"/>
      <c r="U3856" s="3"/>
      <c r="V3856" s="3"/>
      <c r="W3856" s="3"/>
      <c r="X3856" s="3"/>
      <c r="Y3856" s="3"/>
      <c r="Z3856" s="3"/>
      <c r="AA3856" s="3"/>
      <c r="AB3856" s="3"/>
      <c r="AC3856" s="3"/>
      <c r="AD3856" s="3"/>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row>
    <row r="3857" spans="1:77" ht="18">
      <c r="A3857" s="3" t="s">
        <v>14855</v>
      </c>
      <c r="B3857" s="3" t="s">
        <v>30903</v>
      </c>
      <c r="C3857" s="3" t="s">
        <v>31440</v>
      </c>
      <c r="D3857" s="3" t="s">
        <v>1458</v>
      </c>
      <c r="E3857" s="3" t="s">
        <v>31441</v>
      </c>
      <c r="F3857" s="3"/>
      <c r="G3857" s="3"/>
      <c r="H3857" s="3"/>
      <c r="I3857" s="3"/>
      <c r="J3857" s="3"/>
      <c r="K3857" s="3"/>
      <c r="L3857" s="3"/>
      <c r="M3857" s="3"/>
      <c r="N3857" s="3"/>
      <c r="O3857" s="3"/>
      <c r="P3857" s="3"/>
      <c r="Q3857" s="3"/>
      <c r="R3857" s="3"/>
      <c r="S3857" s="3"/>
      <c r="T3857" s="3"/>
      <c r="U3857" s="3"/>
      <c r="V3857" s="3"/>
      <c r="W3857" s="3"/>
      <c r="X3857" s="3"/>
      <c r="Y3857" s="3"/>
      <c r="Z3857" s="3"/>
      <c r="AA3857" s="3"/>
      <c r="AB3857" s="3"/>
      <c r="AC3857" s="3"/>
      <c r="AD3857" s="3"/>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row>
    <row r="3858" spans="1:77" ht="18">
      <c r="A3858" s="3" t="s">
        <v>3351</v>
      </c>
      <c r="B3858" s="3" t="s">
        <v>21893</v>
      </c>
      <c r="C3858" s="3" t="s">
        <v>39821</v>
      </c>
      <c r="D3858" s="3"/>
      <c r="E3858" s="3" t="s">
        <v>39822</v>
      </c>
      <c r="F3858" s="3"/>
      <c r="G3858" s="3"/>
      <c r="H3858" s="3"/>
      <c r="I3858" s="3"/>
      <c r="J3858" s="3"/>
      <c r="K3858" s="3"/>
      <c r="L3858" s="3"/>
      <c r="M3858" s="3"/>
      <c r="N3858" s="3"/>
      <c r="O3858" s="3"/>
      <c r="P3858" s="3"/>
      <c r="Q3858" s="3"/>
      <c r="R3858" s="3"/>
      <c r="S3858" s="3"/>
      <c r="T3858" s="3"/>
      <c r="U3858" s="3"/>
      <c r="V3858" s="3"/>
      <c r="W3858" s="3"/>
      <c r="X3858" s="3"/>
      <c r="Y3858" s="3"/>
      <c r="Z3858" s="3"/>
      <c r="AA3858" s="3"/>
      <c r="AB3858" s="3"/>
      <c r="AC3858" s="3"/>
      <c r="AD3858" s="3"/>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row>
    <row r="3859" spans="1:77" ht="18">
      <c r="A3859" s="3" t="s">
        <v>14779</v>
      </c>
      <c r="B3859" s="3" t="s">
        <v>30903</v>
      </c>
      <c r="C3859" s="3" t="s">
        <v>31410</v>
      </c>
      <c r="D3859" s="3" t="s">
        <v>30995</v>
      </c>
      <c r="E3859" s="3" t="s">
        <v>31411</v>
      </c>
      <c r="F3859" s="3"/>
      <c r="G3859" s="3"/>
      <c r="H3859" s="3"/>
      <c r="I3859" s="3"/>
      <c r="J3859" s="3"/>
      <c r="K3859" s="3"/>
      <c r="L3859" s="3"/>
      <c r="M3859" s="3"/>
      <c r="N3859" s="3"/>
      <c r="O3859" s="3"/>
      <c r="P3859" s="3"/>
      <c r="Q3859" s="3"/>
      <c r="R3859" s="3"/>
      <c r="S3859" s="3"/>
      <c r="T3859" s="3"/>
      <c r="U3859" s="3"/>
      <c r="V3859" s="3"/>
      <c r="W3859" s="3"/>
      <c r="X3859" s="3"/>
      <c r="Y3859" s="3"/>
      <c r="Z3859" s="3"/>
      <c r="AA3859" s="3"/>
      <c r="AB3859" s="3"/>
      <c r="AC3859" s="3"/>
      <c r="AD3859" s="3"/>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row>
    <row r="3860" spans="1:77" ht="18">
      <c r="A3860" s="3" t="s">
        <v>3139</v>
      </c>
      <c r="B3860" s="3" t="s">
        <v>21893</v>
      </c>
      <c r="C3860" s="3" t="s">
        <v>31410</v>
      </c>
      <c r="D3860" s="3"/>
      <c r="E3860" s="3" t="s">
        <v>38551</v>
      </c>
      <c r="F3860" s="3"/>
      <c r="G3860" s="3"/>
      <c r="H3860" s="3"/>
      <c r="I3860" s="3"/>
      <c r="J3860" s="3"/>
      <c r="K3860" s="3"/>
      <c r="L3860" s="3"/>
      <c r="M3860" s="3"/>
      <c r="N3860" s="3"/>
      <c r="O3860" s="3"/>
      <c r="P3860" s="3"/>
      <c r="Q3860" s="3"/>
      <c r="R3860" s="3"/>
      <c r="S3860" s="3"/>
      <c r="T3860" s="3"/>
      <c r="U3860" s="3"/>
      <c r="V3860" s="3"/>
      <c r="W3860" s="3"/>
      <c r="X3860" s="3"/>
      <c r="Y3860" s="3"/>
      <c r="Z3860" s="3"/>
      <c r="AA3860" s="3"/>
      <c r="AB3860" s="3"/>
      <c r="AC3860" s="3"/>
      <c r="AD3860" s="3"/>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row>
    <row r="3861" spans="1:77" ht="18">
      <c r="A3861" s="3" t="s">
        <v>8349</v>
      </c>
      <c r="B3861" s="3" t="s">
        <v>26142</v>
      </c>
      <c r="C3861" s="3" t="s">
        <v>26143</v>
      </c>
      <c r="D3861" s="3" t="s">
        <v>319</v>
      </c>
      <c r="E3861" s="3" t="s">
        <v>26144</v>
      </c>
      <c r="F3861" s="3" t="s">
        <v>26145</v>
      </c>
      <c r="G3861" s="3"/>
      <c r="H3861" s="3"/>
      <c r="I3861" s="3"/>
      <c r="J3861" s="3"/>
      <c r="K3861" s="3"/>
      <c r="L3861" s="3"/>
      <c r="M3861" s="3"/>
      <c r="N3861" s="3"/>
      <c r="O3861" s="3"/>
      <c r="P3861" s="3"/>
      <c r="Q3861" s="3"/>
      <c r="R3861" s="3"/>
      <c r="S3861" s="3"/>
      <c r="T3861" s="3"/>
      <c r="U3861" s="3"/>
      <c r="V3861" s="3"/>
      <c r="W3861" s="3"/>
      <c r="X3861" s="3"/>
      <c r="Y3861" s="3"/>
      <c r="Z3861" s="3"/>
      <c r="AA3861" s="3"/>
      <c r="AB3861" s="3"/>
      <c r="AC3861" s="3"/>
      <c r="AD3861" s="3"/>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row>
    <row r="3862" spans="1:77" ht="18">
      <c r="A3862" s="3" t="s">
        <v>9379</v>
      </c>
      <c r="B3862" s="3" t="s">
        <v>26505</v>
      </c>
      <c r="C3862" s="3" t="s">
        <v>26143</v>
      </c>
      <c r="D3862" s="3"/>
      <c r="E3862" s="3" t="s">
        <v>27135</v>
      </c>
      <c r="F3862" s="3"/>
      <c r="G3862" s="3"/>
      <c r="H3862" s="3"/>
      <c r="I3862" s="3"/>
      <c r="J3862" s="3"/>
      <c r="K3862" s="3"/>
      <c r="L3862" s="3"/>
      <c r="M3862" s="3"/>
      <c r="N3862" s="3"/>
      <c r="O3862" s="3"/>
      <c r="P3862" s="3"/>
      <c r="Q3862" s="3"/>
      <c r="R3862" s="3"/>
      <c r="S3862" s="3"/>
      <c r="T3862" s="3"/>
      <c r="U3862" s="3"/>
      <c r="V3862" s="3"/>
      <c r="W3862" s="3"/>
      <c r="X3862" s="3"/>
      <c r="Y3862" s="3"/>
      <c r="Z3862" s="3"/>
      <c r="AA3862" s="3"/>
      <c r="AB3862" s="3"/>
      <c r="AC3862" s="3"/>
      <c r="AD3862" s="3"/>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row>
    <row r="3863" spans="1:77" ht="18">
      <c r="A3863" s="3" t="s">
        <v>9226</v>
      </c>
      <c r="B3863" s="3" t="s">
        <v>26505</v>
      </c>
      <c r="C3863" s="3" t="s">
        <v>27006</v>
      </c>
      <c r="D3863" s="3"/>
      <c r="E3863" s="3" t="s">
        <v>27007</v>
      </c>
      <c r="F3863" s="3"/>
      <c r="G3863" s="3"/>
      <c r="H3863" s="3"/>
      <c r="I3863" s="3"/>
      <c r="J3863" s="3"/>
      <c r="K3863" s="3"/>
      <c r="L3863" s="3"/>
      <c r="M3863" s="3"/>
      <c r="N3863" s="3"/>
      <c r="O3863" s="3"/>
      <c r="P3863" s="3"/>
      <c r="Q3863" s="3"/>
      <c r="R3863" s="3"/>
      <c r="S3863" s="3"/>
      <c r="T3863" s="3"/>
      <c r="U3863" s="3"/>
      <c r="V3863" s="3"/>
      <c r="W3863" s="3"/>
      <c r="X3863" s="3"/>
      <c r="Y3863" s="3"/>
      <c r="Z3863" s="3"/>
      <c r="AA3863" s="3"/>
      <c r="AB3863" s="3"/>
      <c r="AC3863" s="3"/>
      <c r="AD3863" s="3"/>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row>
    <row r="3864" spans="1:77" ht="18">
      <c r="A3864" s="3" t="s">
        <v>18404</v>
      </c>
      <c r="B3864" s="3" t="s">
        <v>35736</v>
      </c>
      <c r="C3864" s="3" t="s">
        <v>27006</v>
      </c>
      <c r="D3864" s="3"/>
      <c r="E3864" s="3" t="s">
        <v>10840</v>
      </c>
      <c r="F3864" s="3"/>
      <c r="G3864" s="3"/>
      <c r="H3864" s="3"/>
      <c r="I3864" s="3"/>
      <c r="J3864" s="3"/>
      <c r="K3864" s="3"/>
      <c r="L3864" s="3"/>
      <c r="M3864" s="3"/>
      <c r="N3864" s="3"/>
      <c r="O3864" s="3"/>
      <c r="P3864" s="3"/>
      <c r="Q3864" s="3"/>
      <c r="R3864" s="3"/>
      <c r="S3864" s="3"/>
      <c r="T3864" s="3"/>
      <c r="U3864" s="3"/>
      <c r="V3864" s="3"/>
      <c r="W3864" s="3"/>
      <c r="X3864" s="3"/>
      <c r="Y3864" s="3"/>
      <c r="Z3864" s="3"/>
      <c r="AA3864" s="3"/>
      <c r="AB3864" s="3"/>
      <c r="AC3864" s="3"/>
      <c r="AD3864" s="3"/>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row>
    <row r="3865" spans="1:77" ht="18">
      <c r="A3865" s="3" t="s">
        <v>16062</v>
      </c>
      <c r="B3865" s="3" t="s">
        <v>31998</v>
      </c>
      <c r="C3865" s="3" t="s">
        <v>32165</v>
      </c>
      <c r="D3865" s="3" t="s">
        <v>22</v>
      </c>
      <c r="E3865" s="3" t="s">
        <v>32166</v>
      </c>
      <c r="F3865" s="3"/>
      <c r="G3865" s="3"/>
      <c r="H3865" s="3"/>
      <c r="I3865" s="3"/>
      <c r="J3865" s="3"/>
      <c r="K3865" s="3"/>
      <c r="L3865" s="3"/>
      <c r="M3865" s="3"/>
      <c r="N3865" s="3"/>
      <c r="O3865" s="3"/>
      <c r="P3865" s="3"/>
      <c r="Q3865" s="3"/>
      <c r="R3865" s="3"/>
      <c r="S3865" s="3"/>
      <c r="T3865" s="3"/>
      <c r="U3865" s="3"/>
      <c r="V3865" s="3"/>
      <c r="W3865" s="3"/>
      <c r="X3865" s="3"/>
      <c r="Y3865" s="3"/>
      <c r="Z3865" s="3"/>
      <c r="AA3865" s="3"/>
      <c r="AB3865" s="3"/>
      <c r="AC3865" s="3"/>
      <c r="AD3865" s="3"/>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row>
    <row r="3866" spans="1:77" ht="18">
      <c r="A3866" s="3" t="s">
        <v>18</v>
      </c>
      <c r="B3866" s="3" t="s">
        <v>22763</v>
      </c>
      <c r="C3866" s="3" t="s">
        <v>32165</v>
      </c>
      <c r="D3866" s="3" t="s">
        <v>38</v>
      </c>
      <c r="E3866" s="3" t="s">
        <v>32534</v>
      </c>
      <c r="F3866" s="3"/>
      <c r="G3866" s="3"/>
      <c r="H3866" s="3"/>
      <c r="I3866" s="3"/>
      <c r="J3866" s="3"/>
      <c r="K3866" s="3"/>
      <c r="L3866" s="3"/>
      <c r="M3866" s="3"/>
      <c r="N3866" s="3"/>
      <c r="O3866" s="3"/>
      <c r="P3866" s="3"/>
      <c r="Q3866" s="3"/>
      <c r="R3866" s="3"/>
      <c r="S3866" s="3"/>
      <c r="T3866" s="3"/>
      <c r="U3866" s="3"/>
      <c r="V3866" s="3"/>
      <c r="W3866" s="3"/>
      <c r="X3866" s="3"/>
      <c r="Y3866" s="3"/>
      <c r="Z3866" s="3"/>
      <c r="AA3866" s="3"/>
      <c r="AB3866" s="3"/>
      <c r="AC3866" s="3"/>
      <c r="AD3866" s="3"/>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row>
    <row r="3867" spans="1:77" ht="18">
      <c r="A3867" s="3" t="s">
        <v>35215</v>
      </c>
      <c r="B3867" s="3" t="s">
        <v>34858</v>
      </c>
      <c r="C3867" s="3" t="s">
        <v>32165</v>
      </c>
      <c r="D3867" s="3"/>
      <c r="E3867" s="3" t="s">
        <v>35216</v>
      </c>
      <c r="F3867" s="3"/>
      <c r="G3867" s="3"/>
      <c r="H3867" s="3"/>
      <c r="I3867" s="3"/>
      <c r="J3867" s="3"/>
      <c r="K3867" s="3"/>
      <c r="L3867" s="3"/>
      <c r="M3867" s="3"/>
      <c r="N3867" s="3"/>
      <c r="O3867" s="3"/>
      <c r="P3867" s="3"/>
      <c r="Q3867" s="3"/>
      <c r="R3867" s="3"/>
      <c r="S3867" s="3"/>
      <c r="T3867" s="3"/>
      <c r="U3867" s="3"/>
      <c r="V3867" s="3"/>
      <c r="W3867" s="3"/>
      <c r="X3867" s="3"/>
      <c r="Y3867" s="3"/>
      <c r="Z3867" s="3"/>
      <c r="AA3867" s="3"/>
      <c r="AB3867" s="3"/>
      <c r="AC3867" s="3"/>
      <c r="AD3867" s="3"/>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row>
    <row r="3868" spans="1:77" ht="18">
      <c r="A3868" s="3" t="s">
        <v>28330</v>
      </c>
      <c r="B3868" s="3" t="s">
        <v>28075</v>
      </c>
      <c r="C3868" s="3" t="s">
        <v>28331</v>
      </c>
      <c r="D3868" s="3"/>
      <c r="E3868" s="3" t="s">
        <v>28332</v>
      </c>
      <c r="F3868" s="3" t="s">
        <v>28333</v>
      </c>
      <c r="G3868" s="3"/>
      <c r="H3868" s="3"/>
      <c r="I3868" s="3"/>
      <c r="J3868" s="3"/>
      <c r="K3868" s="3"/>
      <c r="L3868" s="3"/>
      <c r="M3868" s="3"/>
      <c r="N3868" s="3"/>
      <c r="O3868" s="3"/>
      <c r="P3868" s="3"/>
      <c r="Q3868" s="3"/>
      <c r="R3868" s="3"/>
      <c r="S3868" s="3"/>
      <c r="T3868" s="3"/>
      <c r="U3868" s="3"/>
      <c r="V3868" s="3"/>
      <c r="W3868" s="3"/>
      <c r="X3868" s="3"/>
      <c r="Y3868" s="3"/>
      <c r="Z3868" s="3"/>
      <c r="AA3868" s="3"/>
      <c r="AB3868" s="3"/>
      <c r="AC3868" s="3"/>
      <c r="AD3868" s="3"/>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row>
    <row r="3869" spans="1:77" ht="18">
      <c r="A3869" s="3" t="s">
        <v>84</v>
      </c>
      <c r="B3869" s="3" t="s">
        <v>24973</v>
      </c>
      <c r="C3869" s="3" t="s">
        <v>24974</v>
      </c>
      <c r="D3869" s="3"/>
      <c r="E3869" s="3" t="s">
        <v>24975</v>
      </c>
      <c r="F3869" s="3" t="s">
        <v>24976</v>
      </c>
      <c r="G3869" s="3"/>
      <c r="H3869" s="3"/>
      <c r="I3869" s="3"/>
      <c r="J3869" s="3"/>
      <c r="K3869" s="3"/>
      <c r="L3869" s="3"/>
      <c r="M3869" s="3"/>
      <c r="N3869" s="3"/>
      <c r="O3869" s="3"/>
      <c r="P3869" s="3"/>
      <c r="Q3869" s="3"/>
      <c r="R3869" s="3"/>
      <c r="S3869" s="3"/>
      <c r="T3869" s="3"/>
      <c r="U3869" s="3"/>
      <c r="V3869" s="3"/>
      <c r="W3869" s="3"/>
      <c r="X3869" s="3"/>
      <c r="Y3869" s="3"/>
      <c r="Z3869" s="3"/>
      <c r="AA3869" s="3"/>
      <c r="AB3869" s="3"/>
      <c r="AC3869" s="3"/>
      <c r="AD3869" s="3"/>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row>
    <row r="3870" spans="1:77" ht="18">
      <c r="A3870" s="3" t="s">
        <v>9281</v>
      </c>
      <c r="B3870" s="3" t="s">
        <v>26505</v>
      </c>
      <c r="C3870" s="3" t="s">
        <v>24974</v>
      </c>
      <c r="D3870" s="3"/>
      <c r="E3870" s="3" t="s">
        <v>27052</v>
      </c>
      <c r="F3870" s="3"/>
      <c r="G3870" s="3"/>
      <c r="H3870" s="3"/>
      <c r="I3870" s="3"/>
      <c r="J3870" s="3"/>
      <c r="K3870" s="3"/>
      <c r="L3870" s="3"/>
      <c r="M3870" s="3"/>
      <c r="N3870" s="3"/>
      <c r="O3870" s="3"/>
      <c r="P3870" s="3"/>
      <c r="Q3870" s="3"/>
      <c r="R3870" s="3"/>
      <c r="S3870" s="3"/>
      <c r="T3870" s="3"/>
      <c r="U3870" s="3"/>
      <c r="V3870" s="3"/>
      <c r="W3870" s="3"/>
      <c r="X3870" s="3"/>
      <c r="Y3870" s="3"/>
      <c r="Z3870" s="3"/>
      <c r="AA3870" s="3"/>
      <c r="AB3870" s="3"/>
      <c r="AC3870" s="3"/>
      <c r="AD3870" s="3"/>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row>
    <row r="3871" spans="1:77" ht="18">
      <c r="A3871" s="3" t="s">
        <v>14697</v>
      </c>
      <c r="B3871" s="3" t="s">
        <v>30903</v>
      </c>
      <c r="C3871" s="3" t="s">
        <v>31347</v>
      </c>
      <c r="D3871" s="3"/>
      <c r="E3871" s="3" t="s">
        <v>31348</v>
      </c>
      <c r="F3871" s="3"/>
      <c r="G3871" s="3"/>
      <c r="H3871" s="3"/>
      <c r="I3871" s="3"/>
      <c r="J3871" s="3"/>
      <c r="K3871" s="3"/>
      <c r="L3871" s="3"/>
      <c r="M3871" s="3"/>
      <c r="N3871" s="3"/>
      <c r="O3871" s="3"/>
      <c r="P3871" s="3"/>
      <c r="Q3871" s="3"/>
      <c r="R3871" s="3"/>
      <c r="S3871" s="3"/>
      <c r="T3871" s="3"/>
      <c r="U3871" s="3"/>
      <c r="V3871" s="3"/>
      <c r="W3871" s="3"/>
      <c r="X3871" s="3"/>
      <c r="Y3871" s="3"/>
      <c r="Z3871" s="3"/>
      <c r="AA3871" s="3"/>
      <c r="AB3871" s="3"/>
      <c r="AC3871" s="3"/>
      <c r="AD3871" s="3"/>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row>
    <row r="3872" spans="1:77" ht="18">
      <c r="A3872" s="3" t="s">
        <v>33226</v>
      </c>
      <c r="B3872" s="3" t="s">
        <v>33053</v>
      </c>
      <c r="C3872" s="3" t="s">
        <v>33227</v>
      </c>
      <c r="D3872" s="3" t="s">
        <v>17833</v>
      </c>
      <c r="E3872" s="3" t="s">
        <v>33228</v>
      </c>
      <c r="F3872" s="3" t="s">
        <v>33229</v>
      </c>
      <c r="G3872" s="3" t="s">
        <v>33143</v>
      </c>
      <c r="H3872" s="3" t="s">
        <v>33230</v>
      </c>
      <c r="I3872" s="3" t="s">
        <v>33231</v>
      </c>
      <c r="J3872" s="3" t="s">
        <v>33232</v>
      </c>
      <c r="K3872" s="3" t="s">
        <v>33161</v>
      </c>
      <c r="L3872" s="3" t="s">
        <v>33233</v>
      </c>
      <c r="M3872" s="3" t="s">
        <v>33234</v>
      </c>
      <c r="N3872" s="3" t="s">
        <v>33235</v>
      </c>
      <c r="O3872" s="3" t="s">
        <v>33236</v>
      </c>
      <c r="P3872" s="3" t="s">
        <v>33237</v>
      </c>
      <c r="Q3872" s="3"/>
      <c r="R3872" s="3"/>
      <c r="S3872" s="3"/>
      <c r="T3872" s="3"/>
      <c r="U3872" s="3"/>
      <c r="V3872" s="3"/>
      <c r="W3872" s="3"/>
      <c r="X3872" s="3"/>
      <c r="Y3872" s="3"/>
      <c r="Z3872" s="3"/>
      <c r="AA3872" s="3"/>
      <c r="AB3872" s="3"/>
      <c r="AC3872" s="3"/>
      <c r="AD3872" s="3"/>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row>
    <row r="3873" spans="1:77" ht="18">
      <c r="A3873" s="3" t="s">
        <v>7381</v>
      </c>
      <c r="B3873" s="3" t="s">
        <v>25216</v>
      </c>
      <c r="C3873" s="3" t="s">
        <v>25355</v>
      </c>
      <c r="D3873" s="3" t="s">
        <v>25356</v>
      </c>
      <c r="E3873" s="3" t="s">
        <v>25357</v>
      </c>
      <c r="F3873" s="3"/>
      <c r="G3873" s="3"/>
      <c r="H3873" s="3"/>
      <c r="I3873" s="3"/>
      <c r="J3873" s="3"/>
      <c r="K3873" s="3"/>
      <c r="L3873" s="3"/>
      <c r="M3873" s="3"/>
      <c r="N3873" s="3"/>
      <c r="O3873" s="3"/>
      <c r="P3873" s="3"/>
      <c r="Q3873" s="3"/>
      <c r="R3873" s="3"/>
      <c r="S3873" s="3"/>
      <c r="T3873" s="3"/>
      <c r="U3873" s="3"/>
      <c r="V3873" s="3"/>
      <c r="W3873" s="3"/>
      <c r="X3873" s="3"/>
      <c r="Y3873" s="3"/>
      <c r="Z3873" s="3"/>
      <c r="AA3873" s="3"/>
      <c r="AB3873" s="3"/>
      <c r="AC3873" s="3"/>
      <c r="AD3873" s="3"/>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row>
    <row r="3874" spans="1:77" ht="18">
      <c r="A3874" s="3" t="s">
        <v>3211</v>
      </c>
      <c r="B3874" s="3" t="s">
        <v>21893</v>
      </c>
      <c r="C3874" s="3" t="s">
        <v>39048</v>
      </c>
      <c r="D3874" s="3"/>
      <c r="E3874" s="3" t="s">
        <v>39049</v>
      </c>
      <c r="F3874" s="3"/>
      <c r="G3874" s="3"/>
      <c r="H3874" s="3"/>
      <c r="I3874" s="3"/>
      <c r="J3874" s="3"/>
      <c r="K3874" s="3"/>
      <c r="L3874" s="3"/>
      <c r="M3874" s="3"/>
      <c r="N3874" s="3"/>
      <c r="O3874" s="3"/>
      <c r="P3874" s="3"/>
      <c r="Q3874" s="3"/>
      <c r="R3874" s="3"/>
      <c r="S3874" s="3"/>
      <c r="T3874" s="3"/>
      <c r="U3874" s="3"/>
      <c r="V3874" s="3"/>
      <c r="W3874" s="3"/>
      <c r="X3874" s="3"/>
      <c r="Y3874" s="3"/>
      <c r="Z3874" s="3"/>
      <c r="AA3874" s="3"/>
      <c r="AB3874" s="3"/>
      <c r="AC3874" s="3"/>
      <c r="AD3874" s="3"/>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row>
    <row r="3875" spans="1:77" ht="18">
      <c r="A3875" s="3" t="s">
        <v>4498</v>
      </c>
      <c r="B3875" s="3" t="s">
        <v>23026</v>
      </c>
      <c r="C3875" s="3" t="s">
        <v>23027</v>
      </c>
      <c r="D3875" s="3"/>
      <c r="E3875" s="3" t="s">
        <v>23028</v>
      </c>
      <c r="F3875" s="3" t="s">
        <v>23029</v>
      </c>
      <c r="G3875" s="3"/>
      <c r="H3875" s="3"/>
      <c r="I3875" s="3"/>
      <c r="J3875" s="3"/>
      <c r="K3875" s="3"/>
      <c r="L3875" s="3"/>
      <c r="M3875" s="3"/>
      <c r="N3875" s="3"/>
      <c r="O3875" s="3"/>
      <c r="P3875" s="3"/>
      <c r="Q3875" s="3"/>
      <c r="R3875" s="3"/>
      <c r="S3875" s="3"/>
      <c r="T3875" s="3"/>
      <c r="U3875" s="3"/>
      <c r="V3875" s="3"/>
      <c r="W3875" s="3"/>
      <c r="X3875" s="3"/>
      <c r="Y3875" s="3"/>
      <c r="Z3875" s="3"/>
      <c r="AA3875" s="3"/>
      <c r="AB3875" s="3"/>
      <c r="AC3875" s="3"/>
      <c r="AD3875" s="3"/>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row>
    <row r="3876" spans="1:77" ht="18">
      <c r="A3876" s="3" t="s">
        <v>32906</v>
      </c>
      <c r="B3876" s="3" t="s">
        <v>32802</v>
      </c>
      <c r="C3876" s="3" t="s">
        <v>32907</v>
      </c>
      <c r="D3876" s="3"/>
      <c r="E3876" s="3" t="s">
        <v>32908</v>
      </c>
      <c r="F3876" s="3" t="s">
        <v>32909</v>
      </c>
      <c r="G3876" s="3"/>
      <c r="H3876" s="3"/>
      <c r="I3876" s="3"/>
      <c r="J3876" s="3"/>
      <c r="K3876" s="3"/>
      <c r="L3876" s="3"/>
      <c r="M3876" s="3"/>
      <c r="N3876" s="3"/>
      <c r="O3876" s="3"/>
      <c r="P3876" s="3"/>
      <c r="Q3876" s="3"/>
      <c r="R3876" s="3"/>
      <c r="S3876" s="3"/>
      <c r="T3876" s="3"/>
      <c r="U3876" s="3"/>
      <c r="V3876" s="3"/>
      <c r="W3876" s="3"/>
      <c r="X3876" s="3"/>
      <c r="Y3876" s="3"/>
      <c r="Z3876" s="3"/>
      <c r="AA3876" s="3"/>
      <c r="AB3876" s="3"/>
      <c r="AC3876" s="3"/>
      <c r="AD3876" s="3"/>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row>
    <row r="3877" spans="1:77" ht="18">
      <c r="A3877" s="3" t="s">
        <v>6208</v>
      </c>
      <c r="B3877" s="3" t="s">
        <v>23435</v>
      </c>
      <c r="C3877" s="3" t="s">
        <v>24434</v>
      </c>
      <c r="D3877" s="3"/>
      <c r="E3877" s="3" t="s">
        <v>23577</v>
      </c>
      <c r="F3877" s="3"/>
      <c r="G3877" s="3"/>
      <c r="H3877" s="3"/>
      <c r="I3877" s="3"/>
      <c r="J3877" s="3"/>
      <c r="K3877" s="3"/>
      <c r="L3877" s="3"/>
      <c r="M3877" s="3"/>
      <c r="N3877" s="3"/>
      <c r="O3877" s="3"/>
      <c r="P3877" s="3"/>
      <c r="Q3877" s="3"/>
      <c r="R3877" s="3"/>
      <c r="S3877" s="3"/>
      <c r="T3877" s="3"/>
      <c r="U3877" s="3"/>
      <c r="V3877" s="3"/>
      <c r="W3877" s="3"/>
      <c r="X3877" s="3"/>
      <c r="Y3877" s="3"/>
      <c r="Z3877" s="3"/>
      <c r="AA3877" s="3"/>
      <c r="AB3877" s="3"/>
      <c r="AC3877" s="3"/>
      <c r="AD3877" s="3"/>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row>
    <row r="3878" spans="1:77" ht="18">
      <c r="A3878" s="3" t="s">
        <v>39583</v>
      </c>
      <c r="B3878" s="3" t="s">
        <v>39563</v>
      </c>
      <c r="C3878" s="3" t="s">
        <v>24434</v>
      </c>
      <c r="D3878" s="3"/>
      <c r="E3878" s="3" t="s">
        <v>39584</v>
      </c>
      <c r="F3878" s="3"/>
      <c r="G3878" s="3"/>
      <c r="H3878" s="3"/>
      <c r="I3878" s="3"/>
      <c r="J3878" s="3"/>
      <c r="K3878" s="3"/>
      <c r="L3878" s="3"/>
      <c r="M3878" s="3"/>
      <c r="N3878" s="3"/>
      <c r="O3878" s="3"/>
      <c r="P3878" s="3"/>
      <c r="Q3878" s="3"/>
      <c r="R3878" s="3"/>
      <c r="S3878" s="3"/>
      <c r="T3878" s="3"/>
      <c r="U3878" s="3"/>
      <c r="V3878" s="3"/>
      <c r="W3878" s="3"/>
      <c r="X3878" s="3"/>
      <c r="Y3878" s="3"/>
      <c r="Z3878" s="3"/>
      <c r="AA3878" s="3"/>
      <c r="AB3878" s="3"/>
      <c r="AC3878" s="3"/>
      <c r="AD3878" s="3"/>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row>
    <row r="3879" spans="1:77" ht="18">
      <c r="A3879" s="3" t="s">
        <v>29823</v>
      </c>
      <c r="B3879" s="3" t="s">
        <v>27429</v>
      </c>
      <c r="C3879" s="3" t="s">
        <v>29824</v>
      </c>
      <c r="D3879" s="3" t="s">
        <v>29825</v>
      </c>
      <c r="E3879" s="3" t="s">
        <v>29826</v>
      </c>
      <c r="F3879" s="3"/>
      <c r="G3879" s="3"/>
      <c r="H3879" s="3"/>
      <c r="I3879" s="3"/>
      <c r="J3879" s="3"/>
      <c r="K3879" s="3"/>
      <c r="L3879" s="3"/>
      <c r="M3879" s="3"/>
      <c r="N3879" s="3"/>
      <c r="O3879" s="3"/>
      <c r="P3879" s="3"/>
      <c r="Q3879" s="3"/>
      <c r="R3879" s="3"/>
      <c r="S3879" s="3"/>
      <c r="T3879" s="3"/>
      <c r="U3879" s="3"/>
      <c r="V3879" s="3"/>
      <c r="W3879" s="3"/>
      <c r="X3879" s="3"/>
      <c r="Y3879" s="3"/>
      <c r="Z3879" s="3"/>
      <c r="AA3879" s="3"/>
      <c r="AB3879" s="3"/>
      <c r="AC3879" s="3"/>
      <c r="AD3879" s="3"/>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row>
    <row r="3880" spans="1:77" ht="18">
      <c r="A3880" s="3" t="s">
        <v>9188</v>
      </c>
      <c r="B3880" s="3" t="s">
        <v>26505</v>
      </c>
      <c r="C3880" s="3" t="s">
        <v>26969</v>
      </c>
      <c r="D3880" s="3"/>
      <c r="E3880" s="3" t="s">
        <v>26970</v>
      </c>
      <c r="F3880" s="3"/>
      <c r="G3880" s="3"/>
      <c r="H3880" s="3"/>
      <c r="I3880" s="3"/>
      <c r="J3880" s="3"/>
      <c r="K3880" s="3"/>
      <c r="L3880" s="3"/>
      <c r="M3880" s="3"/>
      <c r="N3880" s="3"/>
      <c r="O3880" s="3"/>
      <c r="P3880" s="3"/>
      <c r="Q3880" s="3"/>
      <c r="R3880" s="3"/>
      <c r="S3880" s="3"/>
      <c r="T3880" s="3"/>
      <c r="U3880" s="3"/>
      <c r="V3880" s="3"/>
      <c r="W3880" s="3"/>
      <c r="X3880" s="3"/>
      <c r="Y3880" s="3"/>
      <c r="Z3880" s="3"/>
      <c r="AA3880" s="3"/>
      <c r="AB3880" s="3"/>
      <c r="AC3880" s="3"/>
      <c r="AD3880" s="3"/>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row>
    <row r="3881" spans="1:77" ht="18">
      <c r="A3881" s="3" t="s">
        <v>15647</v>
      </c>
      <c r="B3881" s="3" t="s">
        <v>31873</v>
      </c>
      <c r="C3881" s="3" t="s">
        <v>31880</v>
      </c>
      <c r="D3881" s="3"/>
      <c r="E3881" s="3" t="s">
        <v>31881</v>
      </c>
      <c r="F3881" s="3"/>
      <c r="G3881" s="3"/>
      <c r="H3881" s="3"/>
      <c r="I3881" s="3"/>
      <c r="J3881" s="3"/>
      <c r="K3881" s="3"/>
      <c r="L3881" s="3"/>
      <c r="M3881" s="3"/>
      <c r="N3881" s="3"/>
      <c r="O3881" s="3"/>
      <c r="P3881" s="3"/>
      <c r="Q3881" s="3"/>
      <c r="R3881" s="3"/>
      <c r="S3881" s="3"/>
      <c r="T3881" s="3"/>
      <c r="U3881" s="3"/>
      <c r="V3881" s="3"/>
      <c r="W3881" s="3"/>
      <c r="X3881" s="3"/>
      <c r="Y3881" s="3"/>
      <c r="Z3881" s="3"/>
      <c r="AA3881" s="3"/>
      <c r="AB3881" s="3"/>
      <c r="AC3881" s="3"/>
      <c r="AD3881" s="3"/>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row>
    <row r="3882" spans="1:77" ht="18">
      <c r="A3882" s="3" t="s">
        <v>16179</v>
      </c>
      <c r="B3882" s="3" t="s">
        <v>32255</v>
      </c>
      <c r="C3882" s="3" t="s">
        <v>31880</v>
      </c>
      <c r="D3882" s="3"/>
      <c r="E3882" s="3" t="s">
        <v>32256</v>
      </c>
      <c r="F3882" s="3"/>
      <c r="G3882" s="3"/>
      <c r="H3882" s="3"/>
      <c r="I3882" s="3"/>
      <c r="J3882" s="3"/>
      <c r="K3882" s="3"/>
      <c r="L3882" s="3"/>
      <c r="M3882" s="3"/>
      <c r="N3882" s="3"/>
      <c r="O3882" s="3"/>
      <c r="P3882" s="3"/>
      <c r="Q3882" s="3"/>
      <c r="R3882" s="3"/>
      <c r="S3882" s="3"/>
      <c r="T3882" s="3"/>
      <c r="U3882" s="3"/>
      <c r="V3882" s="3"/>
      <c r="W3882" s="3"/>
      <c r="X3882" s="3"/>
      <c r="Y3882" s="3"/>
      <c r="Z3882" s="3"/>
      <c r="AA3882" s="3"/>
      <c r="AB3882" s="3"/>
      <c r="AC3882" s="3"/>
      <c r="AD3882" s="3"/>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row>
    <row r="3883" spans="1:77" ht="18">
      <c r="A3883" s="3" t="s">
        <v>14574</v>
      </c>
      <c r="B3883" s="3" t="s">
        <v>30903</v>
      </c>
      <c r="C3883" s="3" t="s">
        <v>31276</v>
      </c>
      <c r="D3883" s="3" t="s">
        <v>31277</v>
      </c>
      <c r="E3883" s="3" t="s">
        <v>31278</v>
      </c>
      <c r="F3883" s="3" t="s">
        <v>31279</v>
      </c>
      <c r="G3883" s="3"/>
      <c r="H3883" s="3"/>
      <c r="I3883" s="3"/>
      <c r="J3883" s="3"/>
      <c r="K3883" s="3"/>
      <c r="L3883" s="3"/>
      <c r="M3883" s="3"/>
      <c r="N3883" s="3"/>
      <c r="O3883" s="3"/>
      <c r="P3883" s="3"/>
      <c r="Q3883" s="3"/>
      <c r="R3883" s="3"/>
      <c r="S3883" s="3"/>
      <c r="T3883" s="3"/>
      <c r="U3883" s="3"/>
      <c r="V3883" s="3"/>
      <c r="W3883" s="3"/>
      <c r="X3883" s="3"/>
      <c r="Y3883" s="3"/>
      <c r="Z3883" s="3"/>
      <c r="AA3883" s="3"/>
      <c r="AB3883" s="3"/>
      <c r="AC3883" s="3"/>
      <c r="AD3883" s="3"/>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row>
    <row r="3884" spans="1:77" ht="18">
      <c r="A3884" s="3" t="s">
        <v>19628</v>
      </c>
      <c r="B3884" s="3" t="s">
        <v>36306</v>
      </c>
      <c r="C3884" s="3" t="s">
        <v>36724</v>
      </c>
      <c r="D3884" s="3"/>
      <c r="E3884" s="3" t="s">
        <v>36725</v>
      </c>
      <c r="F3884" s="3"/>
      <c r="G3884" s="3"/>
      <c r="H3884" s="3"/>
      <c r="I3884" s="3"/>
      <c r="J3884" s="3"/>
      <c r="K3884" s="3"/>
      <c r="L3884" s="3"/>
      <c r="M3884" s="3"/>
      <c r="N3884" s="3"/>
      <c r="O3884" s="3"/>
      <c r="P3884" s="3"/>
      <c r="Q3884" s="3"/>
      <c r="R3884" s="3"/>
      <c r="S3884" s="3"/>
      <c r="T3884" s="3"/>
      <c r="U3884" s="3"/>
      <c r="V3884" s="3"/>
      <c r="W3884" s="3"/>
      <c r="X3884" s="3"/>
      <c r="Y3884" s="3"/>
      <c r="Z3884" s="3"/>
      <c r="AA3884" s="3"/>
      <c r="AB3884" s="3"/>
      <c r="AC3884" s="3"/>
      <c r="AD3884" s="3"/>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row>
    <row r="3885" spans="1:77" ht="18">
      <c r="A3885" s="3" t="s">
        <v>1686</v>
      </c>
      <c r="B3885" s="3" t="s">
        <v>30270</v>
      </c>
      <c r="C3885" s="3" t="s">
        <v>30431</v>
      </c>
      <c r="D3885" s="3"/>
      <c r="E3885" s="3" t="s">
        <v>30432</v>
      </c>
      <c r="F3885" s="3"/>
      <c r="G3885" s="3"/>
      <c r="H3885" s="3"/>
      <c r="I3885" s="3"/>
      <c r="J3885" s="3"/>
      <c r="K3885" s="3"/>
      <c r="L3885" s="3"/>
      <c r="M3885" s="3"/>
      <c r="N3885" s="3"/>
      <c r="O3885" s="3"/>
      <c r="P3885" s="3"/>
      <c r="Q3885" s="3"/>
      <c r="R3885" s="3"/>
      <c r="S3885" s="3"/>
      <c r="T3885" s="3"/>
      <c r="U3885" s="3"/>
      <c r="V3885" s="3"/>
      <c r="W3885" s="3"/>
      <c r="X3885" s="3"/>
      <c r="Y3885" s="3"/>
      <c r="Z3885" s="3"/>
      <c r="AA3885" s="3"/>
      <c r="AB3885" s="3"/>
      <c r="AC3885" s="3"/>
      <c r="AD3885" s="3"/>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row>
    <row r="3886" spans="1:77" ht="18">
      <c r="A3886" s="3" t="s">
        <v>3809</v>
      </c>
      <c r="B3886" s="3" t="s">
        <v>22365</v>
      </c>
      <c r="C3886" s="3" t="s">
        <v>22366</v>
      </c>
      <c r="D3886" s="3" t="s">
        <v>2</v>
      </c>
      <c r="E3886" s="3" t="s">
        <v>22367</v>
      </c>
      <c r="F3886" s="3" t="s">
        <v>22368</v>
      </c>
      <c r="G3886" s="3"/>
      <c r="H3886" s="3"/>
      <c r="I3886" s="3"/>
      <c r="J3886" s="3"/>
      <c r="K3886" s="3"/>
      <c r="L3886" s="3"/>
      <c r="M3886" s="3"/>
      <c r="N3886" s="3"/>
      <c r="O3886" s="3"/>
      <c r="P3886" s="3"/>
      <c r="Q3886" s="3"/>
      <c r="R3886" s="3"/>
      <c r="S3886" s="3"/>
      <c r="T3886" s="3"/>
      <c r="U3886" s="3"/>
      <c r="V3886" s="3"/>
      <c r="W3886" s="3"/>
      <c r="X3886" s="3"/>
      <c r="Y3886" s="3"/>
      <c r="Z3886" s="3"/>
      <c r="AA3886" s="3"/>
      <c r="AB3886" s="3"/>
      <c r="AC3886" s="3"/>
      <c r="AD3886" s="3"/>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row>
    <row r="3887" spans="1:77" ht="18">
      <c r="A3887" s="3" t="s">
        <v>7644</v>
      </c>
      <c r="B3887" s="3" t="s">
        <v>25216</v>
      </c>
      <c r="C3887" s="3" t="s">
        <v>22366</v>
      </c>
      <c r="D3887" s="3"/>
      <c r="E3887" s="3" t="s">
        <v>25556</v>
      </c>
      <c r="F3887" s="3"/>
      <c r="G3887" s="3"/>
      <c r="H3887" s="3"/>
      <c r="I3887" s="3"/>
      <c r="J3887" s="3"/>
      <c r="K3887" s="3"/>
      <c r="L3887" s="3"/>
      <c r="M3887" s="3"/>
      <c r="N3887" s="3"/>
      <c r="O3887" s="3"/>
      <c r="P3887" s="3"/>
      <c r="Q3887" s="3"/>
      <c r="R3887" s="3"/>
      <c r="S3887" s="3"/>
      <c r="T3887" s="3"/>
      <c r="U3887" s="3"/>
      <c r="V3887" s="3"/>
      <c r="W3887" s="3"/>
      <c r="X3887" s="3"/>
      <c r="Y3887" s="3"/>
      <c r="Z3887" s="3"/>
      <c r="AA3887" s="3"/>
      <c r="AB3887" s="3"/>
      <c r="AC3887" s="3"/>
      <c r="AD3887" s="3"/>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row>
    <row r="3888" spans="1:77" ht="18">
      <c r="A3888" s="3" t="s">
        <v>9008</v>
      </c>
      <c r="B3888" s="3" t="s">
        <v>26505</v>
      </c>
      <c r="C3888" s="3" t="s">
        <v>22366</v>
      </c>
      <c r="D3888" s="3"/>
      <c r="E3888" s="3" t="s">
        <v>26805</v>
      </c>
      <c r="F3888" s="3" t="s">
        <v>6745</v>
      </c>
      <c r="G3888" s="3"/>
      <c r="H3888" s="3"/>
      <c r="I3888" s="3"/>
      <c r="J3888" s="3"/>
      <c r="K3888" s="3"/>
      <c r="L3888" s="3"/>
      <c r="M3888" s="3"/>
      <c r="N3888" s="3"/>
      <c r="O3888" s="3"/>
      <c r="P3888" s="3"/>
      <c r="Q3888" s="3"/>
      <c r="R3888" s="3"/>
      <c r="S3888" s="3"/>
      <c r="T3888" s="3"/>
      <c r="U3888" s="3"/>
      <c r="V3888" s="3"/>
      <c r="W3888" s="3"/>
      <c r="X3888" s="3"/>
      <c r="Y3888" s="3"/>
      <c r="Z3888" s="3"/>
      <c r="AA3888" s="3"/>
      <c r="AB3888" s="3"/>
      <c r="AC3888" s="3"/>
      <c r="AD3888" s="3"/>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row>
    <row r="3889" spans="1:77" ht="18">
      <c r="A3889" s="3" t="s">
        <v>14425</v>
      </c>
      <c r="B3889" s="3" t="s">
        <v>30903</v>
      </c>
      <c r="C3889" s="3" t="s">
        <v>22366</v>
      </c>
      <c r="D3889" s="3" t="s">
        <v>30995</v>
      </c>
      <c r="E3889" s="3" t="s">
        <v>31178</v>
      </c>
      <c r="F3889" s="3" t="s">
        <v>31179</v>
      </c>
      <c r="G3889" s="3"/>
      <c r="H3889" s="3"/>
      <c r="I3889" s="3"/>
      <c r="J3889" s="3"/>
      <c r="K3889" s="3"/>
      <c r="L3889" s="3"/>
      <c r="M3889" s="3"/>
      <c r="N3889" s="3"/>
      <c r="O3889" s="3"/>
      <c r="P3889" s="3"/>
      <c r="Q3889" s="3"/>
      <c r="R3889" s="3"/>
      <c r="S3889" s="3"/>
      <c r="T3889" s="3"/>
      <c r="U3889" s="3"/>
      <c r="V3889" s="3"/>
      <c r="W3889" s="3"/>
      <c r="X3889" s="3"/>
      <c r="Y3889" s="3"/>
      <c r="Z3889" s="3"/>
      <c r="AA3889" s="3"/>
      <c r="AB3889" s="3"/>
      <c r="AC3889" s="3"/>
      <c r="AD3889" s="3"/>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row>
    <row r="3890" spans="1:77" ht="18">
      <c r="A3890" s="3" t="s">
        <v>19165</v>
      </c>
      <c r="B3890" s="3" t="s">
        <v>35848</v>
      </c>
      <c r="C3890" s="3" t="s">
        <v>22366</v>
      </c>
      <c r="D3890" s="3"/>
      <c r="E3890" s="3" t="s">
        <v>27018</v>
      </c>
      <c r="F3890" s="3" t="s">
        <v>6745</v>
      </c>
      <c r="G3890" s="3"/>
      <c r="H3890" s="3"/>
      <c r="I3890" s="3"/>
      <c r="J3890" s="3"/>
      <c r="K3890" s="3"/>
      <c r="L3890" s="3"/>
      <c r="M3890" s="3"/>
      <c r="N3890" s="3"/>
      <c r="O3890" s="3"/>
      <c r="P3890" s="3"/>
      <c r="Q3890" s="3"/>
      <c r="R3890" s="3"/>
      <c r="S3890" s="3"/>
      <c r="T3890" s="3"/>
      <c r="U3890" s="3"/>
      <c r="V3890" s="3"/>
      <c r="W3890" s="3"/>
      <c r="X3890" s="3"/>
      <c r="Y3890" s="3"/>
      <c r="Z3890" s="3"/>
      <c r="AA3890" s="3"/>
      <c r="AB3890" s="3"/>
      <c r="AC3890" s="3"/>
      <c r="AD3890" s="3"/>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row>
    <row r="3891" spans="1:77" ht="18">
      <c r="A3891" s="3" t="s">
        <v>19185</v>
      </c>
      <c r="B3891" s="3" t="s">
        <v>35848</v>
      </c>
      <c r="C3891" s="3" t="s">
        <v>22366</v>
      </c>
      <c r="D3891" s="3"/>
      <c r="E3891" s="3" t="s">
        <v>36292</v>
      </c>
      <c r="F3891" s="3"/>
      <c r="G3891" s="3"/>
      <c r="H3891" s="3"/>
      <c r="I3891" s="3"/>
      <c r="J3891" s="3"/>
      <c r="K3891" s="3"/>
      <c r="L3891" s="3"/>
      <c r="M3891" s="3"/>
      <c r="N3891" s="3"/>
      <c r="O3891" s="3"/>
      <c r="P3891" s="3"/>
      <c r="Q3891" s="3"/>
      <c r="R3891" s="3"/>
      <c r="S3891" s="3"/>
      <c r="T3891" s="3"/>
      <c r="U3891" s="3"/>
      <c r="V3891" s="3"/>
      <c r="W3891" s="3"/>
      <c r="X3891" s="3"/>
      <c r="Y3891" s="3"/>
      <c r="Z3891" s="3"/>
      <c r="AA3891" s="3"/>
      <c r="AB3891" s="3"/>
      <c r="AC3891" s="3"/>
      <c r="AD3891" s="3"/>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row>
    <row r="3892" spans="1:77" ht="18">
      <c r="A3892" s="3" t="s">
        <v>9053</v>
      </c>
      <c r="B3892" s="3" t="s">
        <v>26520</v>
      </c>
      <c r="C3892" s="3" t="s">
        <v>26845</v>
      </c>
      <c r="D3892" s="3"/>
      <c r="E3892" s="3" t="s">
        <v>26846</v>
      </c>
      <c r="F3892" s="3"/>
      <c r="G3892" s="3"/>
      <c r="H3892" s="3"/>
      <c r="I3892" s="3"/>
      <c r="J3892" s="3"/>
      <c r="K3892" s="3"/>
      <c r="L3892" s="3"/>
      <c r="M3892" s="3"/>
      <c r="N3892" s="3"/>
      <c r="O3892" s="3"/>
      <c r="P3892" s="3"/>
      <c r="Q3892" s="3"/>
      <c r="R3892" s="3"/>
      <c r="S3892" s="3"/>
      <c r="T3892" s="3"/>
      <c r="U3892" s="3"/>
      <c r="V3892" s="3"/>
      <c r="W3892" s="3"/>
      <c r="X3892" s="3"/>
      <c r="Y3892" s="3"/>
      <c r="Z3892" s="3"/>
      <c r="AA3892" s="3"/>
      <c r="AB3892" s="3"/>
      <c r="AC3892" s="3"/>
      <c r="AD3892" s="3"/>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row>
    <row r="3893" spans="1:77" ht="18">
      <c r="A3893" s="3" t="s">
        <v>19125</v>
      </c>
      <c r="B3893" s="3" t="s">
        <v>35848</v>
      </c>
      <c r="C3893" s="3" t="s">
        <v>36232</v>
      </c>
      <c r="D3893" s="3"/>
      <c r="E3893" s="3" t="s">
        <v>36233</v>
      </c>
      <c r="F3893" s="3"/>
      <c r="G3893" s="3"/>
      <c r="H3893" s="3"/>
      <c r="I3893" s="3"/>
      <c r="J3893" s="3"/>
      <c r="K3893" s="3"/>
      <c r="L3893" s="3"/>
      <c r="M3893" s="3"/>
      <c r="N3893" s="3"/>
      <c r="O3893" s="3"/>
      <c r="P3893" s="3"/>
      <c r="Q3893" s="3"/>
      <c r="R3893" s="3"/>
      <c r="S3893" s="3"/>
      <c r="T3893" s="3"/>
      <c r="U3893" s="3"/>
      <c r="V3893" s="3"/>
      <c r="W3893" s="3"/>
      <c r="X3893" s="3"/>
      <c r="Y3893" s="3"/>
      <c r="Z3893" s="3"/>
      <c r="AA3893" s="3"/>
      <c r="AB3893" s="3"/>
      <c r="AC3893" s="3"/>
      <c r="AD3893" s="3"/>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row>
    <row r="3894" spans="1:77" ht="18">
      <c r="A3894" s="3" t="s">
        <v>19279</v>
      </c>
      <c r="B3894" s="3" t="s">
        <v>36306</v>
      </c>
      <c r="C3894" s="3" t="s">
        <v>36344</v>
      </c>
      <c r="D3894" s="3" t="s">
        <v>36345</v>
      </c>
      <c r="E3894" s="3" t="s">
        <v>36346</v>
      </c>
      <c r="F3894" s="3" t="s">
        <v>36347</v>
      </c>
      <c r="G3894" s="3"/>
      <c r="H3894" s="3"/>
      <c r="I3894" s="3"/>
      <c r="J3894" s="3"/>
      <c r="K3894" s="3"/>
      <c r="L3894" s="3"/>
      <c r="M3894" s="3"/>
      <c r="N3894" s="3"/>
      <c r="O3894" s="3"/>
      <c r="P3894" s="3"/>
      <c r="Q3894" s="3"/>
      <c r="R3894" s="3"/>
      <c r="S3894" s="3"/>
      <c r="T3894" s="3"/>
      <c r="U3894" s="3"/>
      <c r="V3894" s="3"/>
      <c r="W3894" s="3"/>
      <c r="X3894" s="3"/>
      <c r="Y3894" s="3"/>
      <c r="Z3894" s="3"/>
      <c r="AA3894" s="3"/>
      <c r="AB3894" s="3"/>
      <c r="AC3894" s="3"/>
      <c r="AD3894" s="3"/>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row>
    <row r="3895" spans="1:77" ht="18">
      <c r="A3895" s="3" t="s">
        <v>5093</v>
      </c>
      <c r="B3895" s="3" t="s">
        <v>23556</v>
      </c>
      <c r="C3895" s="3" t="s">
        <v>23557</v>
      </c>
      <c r="D3895" s="3"/>
      <c r="E3895" s="3" t="s">
        <v>23558</v>
      </c>
      <c r="F3895" s="3" t="s">
        <v>23559</v>
      </c>
      <c r="G3895" s="3"/>
      <c r="H3895" s="3"/>
      <c r="I3895" s="3"/>
      <c r="J3895" s="3"/>
      <c r="K3895" s="3"/>
      <c r="L3895" s="3"/>
      <c r="M3895" s="3"/>
      <c r="N3895" s="3"/>
      <c r="O3895" s="3"/>
      <c r="P3895" s="3"/>
      <c r="Q3895" s="3"/>
      <c r="R3895" s="3"/>
      <c r="S3895" s="3"/>
      <c r="T3895" s="3"/>
      <c r="U3895" s="3"/>
      <c r="V3895" s="3"/>
      <c r="W3895" s="3"/>
      <c r="X3895" s="3"/>
      <c r="Y3895" s="3"/>
      <c r="Z3895" s="3"/>
      <c r="AA3895" s="3"/>
      <c r="AB3895" s="3"/>
      <c r="AC3895" s="3"/>
      <c r="AD3895" s="3"/>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row>
    <row r="3896" spans="1:77" ht="18">
      <c r="A3896" s="3" t="s">
        <v>6212</v>
      </c>
      <c r="B3896" s="3" t="s">
        <v>24435</v>
      </c>
      <c r="C3896" s="3" t="s">
        <v>23557</v>
      </c>
      <c r="D3896" s="3" t="s">
        <v>73</v>
      </c>
      <c r="E3896" s="3" t="s">
        <v>24436</v>
      </c>
      <c r="F3896" s="3" t="s">
        <v>24437</v>
      </c>
      <c r="G3896" s="3"/>
      <c r="H3896" s="3"/>
      <c r="I3896" s="3"/>
      <c r="J3896" s="3"/>
      <c r="K3896" s="3"/>
      <c r="L3896" s="3"/>
      <c r="M3896" s="3"/>
      <c r="N3896" s="3"/>
      <c r="O3896" s="3"/>
      <c r="P3896" s="3"/>
      <c r="Q3896" s="3"/>
      <c r="R3896" s="3"/>
      <c r="S3896" s="3"/>
      <c r="T3896" s="3"/>
      <c r="U3896" s="3"/>
      <c r="V3896" s="3"/>
      <c r="W3896" s="3"/>
      <c r="X3896" s="3"/>
      <c r="Y3896" s="3"/>
      <c r="Z3896" s="3"/>
      <c r="AA3896" s="3"/>
      <c r="AB3896" s="3"/>
      <c r="AC3896" s="3"/>
      <c r="AD3896" s="3"/>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row>
    <row r="3897" spans="1:77" ht="18">
      <c r="A3897" s="3" t="s">
        <v>10054</v>
      </c>
      <c r="B3897" s="3" t="s">
        <v>28159</v>
      </c>
      <c r="C3897" s="3" t="s">
        <v>23557</v>
      </c>
      <c r="D3897" s="3" t="s">
        <v>1442</v>
      </c>
      <c r="E3897" s="3" t="s">
        <v>28160</v>
      </c>
      <c r="F3897" s="3" t="s">
        <v>28161</v>
      </c>
      <c r="G3897" s="3"/>
      <c r="H3897" s="3"/>
      <c r="I3897" s="3"/>
      <c r="J3897" s="3"/>
      <c r="K3897" s="3"/>
      <c r="L3897" s="3"/>
      <c r="M3897" s="3"/>
      <c r="N3897" s="3"/>
      <c r="O3897" s="3"/>
      <c r="P3897" s="3"/>
      <c r="Q3897" s="3"/>
      <c r="R3897" s="3"/>
      <c r="S3897" s="3"/>
      <c r="T3897" s="3"/>
      <c r="U3897" s="3"/>
      <c r="V3897" s="3"/>
      <c r="W3897" s="3"/>
      <c r="X3897" s="3"/>
      <c r="Y3897" s="3"/>
      <c r="Z3897" s="3"/>
      <c r="AA3897" s="3"/>
      <c r="AB3897" s="3"/>
      <c r="AC3897" s="3"/>
      <c r="AD3897" s="3"/>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row>
    <row r="3898" spans="1:77" ht="18">
      <c r="A3898" s="3" t="s">
        <v>32882</v>
      </c>
      <c r="B3898" s="3" t="s">
        <v>32802</v>
      </c>
      <c r="C3898" s="3" t="s">
        <v>23557</v>
      </c>
      <c r="D3898" s="3" t="s">
        <v>73</v>
      </c>
      <c r="E3898" s="3" t="s">
        <v>32883</v>
      </c>
      <c r="F3898" s="3" t="s">
        <v>24437</v>
      </c>
      <c r="G3898" s="3"/>
      <c r="H3898" s="3"/>
      <c r="I3898" s="3"/>
      <c r="J3898" s="3"/>
      <c r="K3898" s="3"/>
      <c r="L3898" s="3"/>
      <c r="M3898" s="3"/>
      <c r="N3898" s="3"/>
      <c r="O3898" s="3"/>
      <c r="P3898" s="3"/>
      <c r="Q3898" s="3"/>
      <c r="R3898" s="3"/>
      <c r="S3898" s="3"/>
      <c r="T3898" s="3"/>
      <c r="U3898" s="3"/>
      <c r="V3898" s="3"/>
      <c r="W3898" s="3"/>
      <c r="X3898" s="3"/>
      <c r="Y3898" s="3"/>
      <c r="Z3898" s="3"/>
      <c r="AA3898" s="3"/>
      <c r="AB3898" s="3"/>
      <c r="AC3898" s="3"/>
      <c r="AD3898" s="3"/>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row>
    <row r="3899" spans="1:77" ht="18">
      <c r="A3899" s="3" t="s">
        <v>10016</v>
      </c>
      <c r="B3899" s="3" t="s">
        <v>28113</v>
      </c>
      <c r="C3899" s="3" t="s">
        <v>28114</v>
      </c>
      <c r="D3899" s="3" t="s">
        <v>48</v>
      </c>
      <c r="E3899" s="3" t="s">
        <v>28115</v>
      </c>
      <c r="F3899" s="3"/>
      <c r="G3899" s="3"/>
      <c r="H3899" s="3"/>
      <c r="I3899" s="3"/>
      <c r="J3899" s="3"/>
      <c r="K3899" s="3"/>
      <c r="L3899" s="3"/>
      <c r="M3899" s="3"/>
      <c r="N3899" s="3"/>
      <c r="O3899" s="3"/>
      <c r="P3899" s="3"/>
      <c r="Q3899" s="3"/>
      <c r="R3899" s="3"/>
      <c r="S3899" s="3"/>
      <c r="T3899" s="3"/>
      <c r="U3899" s="3"/>
      <c r="V3899" s="3"/>
      <c r="W3899" s="3"/>
      <c r="X3899" s="3"/>
      <c r="Y3899" s="3"/>
      <c r="Z3899" s="3"/>
      <c r="AA3899" s="3"/>
      <c r="AB3899" s="3"/>
      <c r="AC3899" s="3"/>
      <c r="AD3899" s="3"/>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row>
    <row r="3900" spans="1:77" ht="18">
      <c r="A3900" s="3" t="s">
        <v>1564</v>
      </c>
      <c r="B3900" s="3" t="s">
        <v>27429</v>
      </c>
      <c r="C3900" s="3" t="s">
        <v>28114</v>
      </c>
      <c r="D3900" s="3"/>
      <c r="E3900" s="3" t="s">
        <v>29803</v>
      </c>
      <c r="F3900" s="3" t="s">
        <v>29804</v>
      </c>
      <c r="G3900" s="3"/>
      <c r="H3900" s="3"/>
      <c r="I3900" s="3"/>
      <c r="J3900" s="3"/>
      <c r="K3900" s="3"/>
      <c r="L3900" s="3"/>
      <c r="M3900" s="3"/>
      <c r="N3900" s="3"/>
      <c r="O3900" s="3"/>
      <c r="P3900" s="3"/>
      <c r="Q3900" s="3"/>
      <c r="R3900" s="3"/>
      <c r="S3900" s="3"/>
      <c r="T3900" s="3"/>
      <c r="U3900" s="3"/>
      <c r="V3900" s="3"/>
      <c r="W3900" s="3"/>
      <c r="X3900" s="3"/>
      <c r="Y3900" s="3"/>
      <c r="Z3900" s="3"/>
      <c r="AA3900" s="3"/>
      <c r="AB3900" s="3"/>
      <c r="AC3900" s="3"/>
      <c r="AD3900" s="3"/>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row>
    <row r="3901" spans="1:77" ht="18">
      <c r="A3901" s="3" t="s">
        <v>4144</v>
      </c>
      <c r="B3901" s="3" t="s">
        <v>22694</v>
      </c>
      <c r="C3901" s="3" t="s">
        <v>22695</v>
      </c>
      <c r="D3901" s="3" t="s">
        <v>22696</v>
      </c>
      <c r="E3901" s="3" t="s">
        <v>9003</v>
      </c>
      <c r="F3901" s="3" t="s">
        <v>22697</v>
      </c>
      <c r="G3901" s="3"/>
      <c r="H3901" s="3"/>
      <c r="I3901" s="3"/>
      <c r="J3901" s="3"/>
      <c r="K3901" s="3"/>
      <c r="L3901" s="3"/>
      <c r="M3901" s="3"/>
      <c r="N3901" s="3"/>
      <c r="O3901" s="3"/>
      <c r="P3901" s="3"/>
      <c r="Q3901" s="3"/>
      <c r="R3901" s="3"/>
      <c r="S3901" s="3"/>
      <c r="T3901" s="3"/>
      <c r="U3901" s="3"/>
      <c r="V3901" s="3"/>
      <c r="W3901" s="3"/>
      <c r="X3901" s="3"/>
      <c r="Y3901" s="3"/>
      <c r="Z3901" s="3"/>
      <c r="AA3901" s="3"/>
      <c r="AB3901" s="3"/>
      <c r="AC3901" s="3"/>
      <c r="AD3901" s="3"/>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row>
    <row r="3902" spans="1:77" ht="18">
      <c r="A3902" s="3" t="s">
        <v>7588</v>
      </c>
      <c r="B3902" s="3" t="s">
        <v>25216</v>
      </c>
      <c r="C3902" s="3" t="s">
        <v>22695</v>
      </c>
      <c r="D3902" s="3"/>
      <c r="E3902" s="3" t="s">
        <v>25507</v>
      </c>
      <c r="F3902" s="3"/>
      <c r="G3902" s="3"/>
      <c r="H3902" s="3"/>
      <c r="I3902" s="3"/>
      <c r="J3902" s="3"/>
      <c r="K3902" s="3"/>
      <c r="L3902" s="3"/>
      <c r="M3902" s="3"/>
      <c r="N3902" s="3"/>
      <c r="O3902" s="3"/>
      <c r="P3902" s="3"/>
      <c r="Q3902" s="3"/>
      <c r="R3902" s="3"/>
      <c r="S3902" s="3"/>
      <c r="T3902" s="3"/>
      <c r="U3902" s="3"/>
      <c r="V3902" s="3"/>
      <c r="W3902" s="3"/>
      <c r="X3902" s="3"/>
      <c r="Y3902" s="3"/>
      <c r="Z3902" s="3"/>
      <c r="AA3902" s="3"/>
      <c r="AB3902" s="3"/>
      <c r="AC3902" s="3"/>
      <c r="AD3902" s="3"/>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row>
    <row r="3903" spans="1:77" ht="18">
      <c r="A3903" s="3" t="s">
        <v>39164</v>
      </c>
      <c r="B3903" s="3" t="s">
        <v>38999</v>
      </c>
      <c r="C3903" s="3" t="s">
        <v>22695</v>
      </c>
      <c r="D3903" s="3"/>
      <c r="E3903" s="3" t="s">
        <v>39165</v>
      </c>
      <c r="F3903" s="3"/>
      <c r="G3903" s="3"/>
      <c r="H3903" s="3"/>
      <c r="I3903" s="3"/>
      <c r="J3903" s="3"/>
      <c r="K3903" s="3"/>
      <c r="L3903" s="3"/>
      <c r="M3903" s="3"/>
      <c r="N3903" s="3"/>
      <c r="O3903" s="3"/>
      <c r="P3903" s="3"/>
      <c r="Q3903" s="3"/>
      <c r="R3903" s="3"/>
      <c r="S3903" s="3"/>
      <c r="T3903" s="3"/>
      <c r="U3903" s="3"/>
      <c r="V3903" s="3"/>
      <c r="W3903" s="3"/>
      <c r="X3903" s="3"/>
      <c r="Y3903" s="3"/>
      <c r="Z3903" s="3"/>
      <c r="AA3903" s="3"/>
      <c r="AB3903" s="3"/>
      <c r="AC3903" s="3"/>
      <c r="AD3903" s="3"/>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row>
    <row r="3904" spans="1:77" ht="18">
      <c r="A3904" s="3" t="s">
        <v>6206</v>
      </c>
      <c r="B3904" s="3" t="s">
        <v>23435</v>
      </c>
      <c r="C3904" s="3" t="s">
        <v>24432</v>
      </c>
      <c r="D3904" s="3"/>
      <c r="E3904" s="3" t="s">
        <v>24433</v>
      </c>
      <c r="F3904" s="3"/>
      <c r="G3904" s="3"/>
      <c r="H3904" s="3"/>
      <c r="I3904" s="3"/>
      <c r="J3904" s="3"/>
      <c r="K3904" s="3"/>
      <c r="L3904" s="3"/>
      <c r="M3904" s="3"/>
      <c r="N3904" s="3"/>
      <c r="O3904" s="3"/>
      <c r="P3904" s="3"/>
      <c r="Q3904" s="3"/>
      <c r="R3904" s="3"/>
      <c r="S3904" s="3"/>
      <c r="T3904" s="3"/>
      <c r="U3904" s="3"/>
      <c r="V3904" s="3"/>
      <c r="W3904" s="3"/>
      <c r="X3904" s="3"/>
      <c r="Y3904" s="3"/>
      <c r="Z3904" s="3"/>
      <c r="AA3904" s="3"/>
      <c r="AB3904" s="3"/>
      <c r="AC3904" s="3"/>
      <c r="AD3904" s="3"/>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row>
    <row r="3905" spans="1:77" ht="18">
      <c r="A3905" s="3" t="s">
        <v>16735</v>
      </c>
      <c r="B3905" s="3" t="s">
        <v>32351</v>
      </c>
      <c r="C3905" s="3" t="s">
        <v>32644</v>
      </c>
      <c r="D3905" s="3" t="s">
        <v>219</v>
      </c>
      <c r="E3905" s="3" t="s">
        <v>32645</v>
      </c>
      <c r="F3905" s="3" t="s">
        <v>20954</v>
      </c>
      <c r="G3905" s="3" t="s">
        <v>32646</v>
      </c>
      <c r="H3905" s="3"/>
      <c r="I3905" s="3"/>
      <c r="J3905" s="3"/>
      <c r="K3905" s="3"/>
      <c r="L3905" s="3"/>
      <c r="M3905" s="3"/>
      <c r="N3905" s="3"/>
      <c r="O3905" s="3"/>
      <c r="P3905" s="3"/>
      <c r="Q3905" s="3"/>
      <c r="R3905" s="3"/>
      <c r="S3905" s="3"/>
      <c r="T3905" s="3"/>
      <c r="U3905" s="3"/>
      <c r="V3905" s="3"/>
      <c r="W3905" s="3"/>
      <c r="X3905" s="3"/>
      <c r="Y3905" s="3"/>
      <c r="Z3905" s="3"/>
      <c r="AA3905" s="3"/>
      <c r="AB3905" s="3"/>
      <c r="AC3905" s="3"/>
      <c r="AD3905" s="3"/>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row>
    <row r="3906" spans="1:77" ht="18">
      <c r="A3906" s="3" t="s">
        <v>39141</v>
      </c>
      <c r="B3906" s="3" t="s">
        <v>38999</v>
      </c>
      <c r="C3906" s="3" t="s">
        <v>39142</v>
      </c>
      <c r="D3906" s="3"/>
      <c r="E3906" s="3" t="s">
        <v>39143</v>
      </c>
      <c r="F3906" s="3" t="s">
        <v>39144</v>
      </c>
      <c r="G3906" s="3"/>
      <c r="H3906" s="3"/>
      <c r="I3906" s="3"/>
      <c r="J3906" s="3"/>
      <c r="K3906" s="3"/>
      <c r="L3906" s="3"/>
      <c r="M3906" s="3"/>
      <c r="N3906" s="3"/>
      <c r="O3906" s="3"/>
      <c r="P3906" s="3"/>
      <c r="Q3906" s="3"/>
      <c r="R3906" s="3"/>
      <c r="S3906" s="3"/>
      <c r="T3906" s="3"/>
      <c r="U3906" s="3"/>
      <c r="V3906" s="3"/>
      <c r="W3906" s="3"/>
      <c r="X3906" s="3"/>
      <c r="Y3906" s="3"/>
      <c r="Z3906" s="3"/>
      <c r="AA3906" s="3"/>
      <c r="AB3906" s="3"/>
      <c r="AC3906" s="3"/>
      <c r="AD3906" s="3"/>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row>
    <row r="3907" spans="1:77" ht="18">
      <c r="A3907" s="3" t="s">
        <v>19134</v>
      </c>
      <c r="B3907" s="3" t="s">
        <v>35848</v>
      </c>
      <c r="C3907" s="3" t="s">
        <v>36237</v>
      </c>
      <c r="D3907" s="3"/>
      <c r="E3907" s="3" t="s">
        <v>36238</v>
      </c>
      <c r="F3907" s="3" t="s">
        <v>36239</v>
      </c>
      <c r="G3907" s="3"/>
      <c r="H3907" s="3"/>
      <c r="I3907" s="3"/>
      <c r="J3907" s="3"/>
      <c r="K3907" s="3"/>
      <c r="L3907" s="3"/>
      <c r="M3907" s="3"/>
      <c r="N3907" s="3"/>
      <c r="O3907" s="3"/>
      <c r="P3907" s="3"/>
      <c r="Q3907" s="3"/>
      <c r="R3907" s="3"/>
      <c r="S3907" s="3"/>
      <c r="T3907" s="3"/>
      <c r="U3907" s="3"/>
      <c r="V3907" s="3"/>
      <c r="W3907" s="3"/>
      <c r="X3907" s="3"/>
      <c r="Y3907" s="3"/>
      <c r="Z3907" s="3"/>
      <c r="AA3907" s="3"/>
      <c r="AB3907" s="3"/>
      <c r="AC3907" s="3"/>
      <c r="AD3907" s="3"/>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row>
    <row r="3908" spans="1:77" ht="18">
      <c r="A3908" s="3" t="s">
        <v>4703</v>
      </c>
      <c r="B3908" s="3" t="s">
        <v>23201</v>
      </c>
      <c r="C3908" s="3" t="s">
        <v>23202</v>
      </c>
      <c r="D3908" s="3" t="s">
        <v>2</v>
      </c>
      <c r="E3908" s="3" t="s">
        <v>23203</v>
      </c>
      <c r="F3908" s="3"/>
      <c r="G3908" s="3"/>
      <c r="H3908" s="3"/>
      <c r="I3908" s="3"/>
      <c r="J3908" s="3"/>
      <c r="K3908" s="3"/>
      <c r="L3908" s="3"/>
      <c r="M3908" s="3"/>
      <c r="N3908" s="3"/>
      <c r="O3908" s="3"/>
      <c r="P3908" s="3"/>
      <c r="Q3908" s="3"/>
      <c r="R3908" s="3"/>
      <c r="S3908" s="3"/>
      <c r="T3908" s="3"/>
      <c r="U3908" s="3"/>
      <c r="V3908" s="3"/>
      <c r="W3908" s="3"/>
      <c r="X3908" s="3"/>
      <c r="Y3908" s="3"/>
      <c r="Z3908" s="3"/>
      <c r="AA3908" s="3"/>
      <c r="AB3908" s="3"/>
      <c r="AC3908" s="3"/>
      <c r="AD3908" s="3"/>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row>
    <row r="3909" spans="1:77" ht="18">
      <c r="A3909" s="3" t="s">
        <v>16237</v>
      </c>
      <c r="B3909" s="3" t="s">
        <v>32255</v>
      </c>
      <c r="C3909" s="3" t="s">
        <v>32296</v>
      </c>
      <c r="D3909" s="3"/>
      <c r="E3909" s="3" t="s">
        <v>32297</v>
      </c>
      <c r="F3909" s="3"/>
      <c r="G3909" s="3"/>
      <c r="H3909" s="3"/>
      <c r="I3909" s="3"/>
      <c r="J3909" s="3"/>
      <c r="K3909" s="3"/>
      <c r="L3909" s="3"/>
      <c r="M3909" s="3"/>
      <c r="N3909" s="3"/>
      <c r="O3909" s="3"/>
      <c r="P3909" s="3"/>
      <c r="Q3909" s="3"/>
      <c r="R3909" s="3"/>
      <c r="S3909" s="3"/>
      <c r="T3909" s="3"/>
      <c r="U3909" s="3"/>
      <c r="V3909" s="3"/>
      <c r="W3909" s="3"/>
      <c r="X3909" s="3"/>
      <c r="Y3909" s="3"/>
      <c r="Z3909" s="3"/>
      <c r="AA3909" s="3"/>
      <c r="AB3909" s="3"/>
      <c r="AC3909" s="3"/>
      <c r="AD3909" s="3"/>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row>
    <row r="3910" spans="1:77" ht="18">
      <c r="A3910" s="3" t="s">
        <v>34871</v>
      </c>
      <c r="B3910" s="3" t="s">
        <v>33988</v>
      </c>
      <c r="C3910" s="3" t="s">
        <v>32296</v>
      </c>
      <c r="D3910" s="3"/>
      <c r="E3910" s="3" t="s">
        <v>34872</v>
      </c>
      <c r="F3910" s="3"/>
      <c r="G3910" s="3"/>
      <c r="H3910" s="3"/>
      <c r="I3910" s="3"/>
      <c r="J3910" s="3"/>
      <c r="K3910" s="3"/>
      <c r="L3910" s="3"/>
      <c r="M3910" s="3"/>
      <c r="N3910" s="3"/>
      <c r="O3910" s="3"/>
      <c r="P3910" s="3"/>
      <c r="Q3910" s="3"/>
      <c r="R3910" s="3"/>
      <c r="S3910" s="3"/>
      <c r="T3910" s="3"/>
      <c r="U3910" s="3"/>
      <c r="V3910" s="3"/>
      <c r="W3910" s="3"/>
      <c r="X3910" s="3"/>
      <c r="Y3910" s="3"/>
      <c r="Z3910" s="3"/>
      <c r="AA3910" s="3"/>
      <c r="AB3910" s="3"/>
      <c r="AC3910" s="3"/>
      <c r="AD3910" s="3"/>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row>
    <row r="3911" spans="1:77" ht="18">
      <c r="A3911" s="3" t="s">
        <v>14339</v>
      </c>
      <c r="B3911" s="3" t="s">
        <v>30903</v>
      </c>
      <c r="C3911" s="3" t="s">
        <v>31144</v>
      </c>
      <c r="D3911" s="3" t="s">
        <v>31145</v>
      </c>
      <c r="E3911" s="3" t="s">
        <v>31146</v>
      </c>
      <c r="F3911" s="3" t="s">
        <v>31147</v>
      </c>
      <c r="G3911" s="3"/>
      <c r="H3911" s="3"/>
      <c r="I3911" s="3"/>
      <c r="J3911" s="3"/>
      <c r="K3911" s="3"/>
      <c r="L3911" s="3"/>
      <c r="M3911" s="3"/>
      <c r="N3911" s="3"/>
      <c r="O3911" s="3"/>
      <c r="P3911" s="3"/>
      <c r="Q3911" s="3"/>
      <c r="R3911" s="3"/>
      <c r="S3911" s="3"/>
      <c r="T3911" s="3"/>
      <c r="U3911" s="3"/>
      <c r="V3911" s="3"/>
      <c r="W3911" s="3"/>
      <c r="X3911" s="3"/>
      <c r="Y3911" s="3"/>
      <c r="Z3911" s="3"/>
      <c r="AA3911" s="3"/>
      <c r="AB3911" s="3"/>
      <c r="AC3911" s="3"/>
      <c r="AD3911" s="3"/>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row>
    <row r="3912" spans="1:77" ht="18">
      <c r="A3912" s="3" t="s">
        <v>14242</v>
      </c>
      <c r="B3912" s="3" t="s">
        <v>30903</v>
      </c>
      <c r="C3912" s="3" t="s">
        <v>31092</v>
      </c>
      <c r="D3912" s="3" t="s">
        <v>31093</v>
      </c>
      <c r="E3912" s="3" t="s">
        <v>31094</v>
      </c>
      <c r="F3912" s="3" t="s">
        <v>31095</v>
      </c>
      <c r="G3912" s="3"/>
      <c r="H3912" s="3"/>
      <c r="I3912" s="3"/>
      <c r="J3912" s="3"/>
      <c r="K3912" s="3"/>
      <c r="L3912" s="3"/>
      <c r="M3912" s="3"/>
      <c r="N3912" s="3"/>
      <c r="O3912" s="3"/>
      <c r="P3912" s="3"/>
      <c r="Q3912" s="3"/>
      <c r="R3912" s="3"/>
      <c r="S3912" s="3"/>
      <c r="T3912" s="3"/>
      <c r="U3912" s="3"/>
      <c r="V3912" s="3"/>
      <c r="W3912" s="3"/>
      <c r="X3912" s="3"/>
      <c r="Y3912" s="3"/>
      <c r="Z3912" s="3"/>
      <c r="AA3912" s="3"/>
      <c r="AB3912" s="3"/>
      <c r="AC3912" s="3"/>
      <c r="AD3912" s="3"/>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row>
    <row r="3913" spans="1:77" ht="18">
      <c r="A3913" s="3" t="s">
        <v>3756</v>
      </c>
      <c r="B3913" s="3" t="s">
        <v>22061</v>
      </c>
      <c r="C3913" s="3" t="s">
        <v>22268</v>
      </c>
      <c r="D3913" s="3" t="s">
        <v>73</v>
      </c>
      <c r="E3913" s="3" t="s">
        <v>22269</v>
      </c>
      <c r="F3913" s="3" t="s">
        <v>22270</v>
      </c>
      <c r="G3913" s="3"/>
      <c r="H3913" s="3"/>
      <c r="I3913" s="3"/>
      <c r="J3913" s="3"/>
      <c r="K3913" s="3"/>
      <c r="L3913" s="3"/>
      <c r="M3913" s="3"/>
      <c r="N3913" s="3"/>
      <c r="O3913" s="3"/>
      <c r="P3913" s="3"/>
      <c r="Q3913" s="3"/>
      <c r="R3913" s="3"/>
      <c r="S3913" s="3"/>
      <c r="T3913" s="3"/>
      <c r="U3913" s="3"/>
      <c r="V3913" s="3"/>
      <c r="W3913" s="3"/>
      <c r="X3913" s="3"/>
      <c r="Y3913" s="3"/>
      <c r="Z3913" s="3"/>
      <c r="AA3913" s="3"/>
      <c r="AB3913" s="3"/>
      <c r="AC3913" s="3"/>
      <c r="AD3913" s="3"/>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row>
    <row r="3914" spans="1:77" ht="18">
      <c r="A3914" s="3" t="s">
        <v>9995</v>
      </c>
      <c r="B3914" s="3" t="s">
        <v>28075</v>
      </c>
      <c r="C3914" s="3" t="s">
        <v>28097</v>
      </c>
      <c r="D3914" s="3"/>
      <c r="E3914" s="3" t="s">
        <v>28098</v>
      </c>
      <c r="F3914" s="3"/>
      <c r="G3914" s="3"/>
      <c r="H3914" s="3"/>
      <c r="I3914" s="3"/>
      <c r="J3914" s="3"/>
      <c r="K3914" s="3"/>
      <c r="L3914" s="3"/>
      <c r="M3914" s="3"/>
      <c r="N3914" s="3"/>
      <c r="O3914" s="3"/>
      <c r="P3914" s="3"/>
      <c r="Q3914" s="3"/>
      <c r="R3914" s="3"/>
      <c r="S3914" s="3"/>
      <c r="T3914" s="3"/>
      <c r="U3914" s="3"/>
      <c r="V3914" s="3"/>
      <c r="W3914" s="3"/>
      <c r="X3914" s="3"/>
      <c r="Y3914" s="3"/>
      <c r="Z3914" s="3"/>
      <c r="AA3914" s="3"/>
      <c r="AB3914" s="3"/>
      <c r="AC3914" s="3"/>
      <c r="AD3914" s="3"/>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row>
    <row r="3915" spans="1:77" ht="18">
      <c r="A3915" s="3" t="s">
        <v>1300</v>
      </c>
      <c r="B3915" s="3" t="s">
        <v>27429</v>
      </c>
      <c r="C3915" s="3" t="s">
        <v>28097</v>
      </c>
      <c r="D3915" s="3"/>
      <c r="E3915" s="3" t="s">
        <v>28427</v>
      </c>
      <c r="F3915" s="3"/>
      <c r="G3915" s="3"/>
      <c r="H3915" s="3"/>
      <c r="I3915" s="3"/>
      <c r="J3915" s="3"/>
      <c r="K3915" s="3"/>
      <c r="L3915" s="3"/>
      <c r="M3915" s="3"/>
      <c r="N3915" s="3"/>
      <c r="O3915" s="3"/>
      <c r="P3915" s="3"/>
      <c r="Q3915" s="3"/>
      <c r="R3915" s="3"/>
      <c r="S3915" s="3"/>
      <c r="T3915" s="3"/>
      <c r="U3915" s="3"/>
      <c r="V3915" s="3"/>
      <c r="W3915" s="3"/>
      <c r="X3915" s="3"/>
      <c r="Y3915" s="3"/>
      <c r="Z3915" s="3"/>
      <c r="AA3915" s="3"/>
      <c r="AB3915" s="3"/>
      <c r="AC3915" s="3"/>
      <c r="AD3915" s="3"/>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row>
    <row r="3916" spans="1:77" ht="18">
      <c r="A3916" s="3" t="s">
        <v>3995</v>
      </c>
      <c r="B3916" s="3" t="s">
        <v>22513</v>
      </c>
      <c r="C3916" s="3" t="s">
        <v>22552</v>
      </c>
      <c r="D3916" s="3"/>
      <c r="E3916" s="3" t="s">
        <v>22518</v>
      </c>
      <c r="F3916" s="3"/>
      <c r="G3916" s="3"/>
      <c r="H3916" s="3"/>
      <c r="I3916" s="3"/>
      <c r="J3916" s="3"/>
      <c r="K3916" s="3"/>
      <c r="L3916" s="3"/>
      <c r="M3916" s="3"/>
      <c r="N3916" s="3"/>
      <c r="O3916" s="3"/>
      <c r="P3916" s="3"/>
      <c r="Q3916" s="3"/>
      <c r="R3916" s="3"/>
      <c r="S3916" s="3"/>
      <c r="T3916" s="3"/>
      <c r="U3916" s="3"/>
      <c r="V3916" s="3"/>
      <c r="W3916" s="3"/>
      <c r="X3916" s="3"/>
      <c r="Y3916" s="3"/>
      <c r="Z3916" s="3"/>
      <c r="AA3916" s="3"/>
      <c r="AB3916" s="3"/>
      <c r="AC3916" s="3"/>
      <c r="AD3916" s="3"/>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row>
    <row r="3917" spans="1:77" ht="18">
      <c r="A3917" s="3" t="s">
        <v>28765</v>
      </c>
      <c r="B3917" s="3" t="s">
        <v>28622</v>
      </c>
      <c r="C3917" s="3" t="s">
        <v>22552</v>
      </c>
      <c r="D3917" s="3" t="s">
        <v>28766</v>
      </c>
      <c r="E3917" s="3" t="s">
        <v>28767</v>
      </c>
      <c r="F3917" s="3" t="s">
        <v>28768</v>
      </c>
      <c r="G3917" s="3"/>
      <c r="H3917" s="3"/>
      <c r="I3917" s="3"/>
      <c r="J3917" s="3"/>
      <c r="K3917" s="3"/>
      <c r="L3917" s="3"/>
      <c r="M3917" s="3"/>
      <c r="N3917" s="3"/>
      <c r="O3917" s="3"/>
      <c r="P3917" s="3"/>
      <c r="Q3917" s="3"/>
      <c r="R3917" s="3"/>
      <c r="S3917" s="3"/>
      <c r="T3917" s="3"/>
      <c r="U3917" s="3"/>
      <c r="V3917" s="3"/>
      <c r="W3917" s="3"/>
      <c r="X3917" s="3"/>
      <c r="Y3917" s="3"/>
      <c r="Z3917" s="3"/>
      <c r="AA3917" s="3"/>
      <c r="AB3917" s="3"/>
      <c r="AC3917" s="3"/>
      <c r="AD3917" s="3"/>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row>
    <row r="3918" spans="1:77" ht="18">
      <c r="A3918" s="3" t="s">
        <v>11143</v>
      </c>
      <c r="B3918" s="3" t="s">
        <v>28622</v>
      </c>
      <c r="C3918" s="3" t="s">
        <v>22552</v>
      </c>
      <c r="D3918" s="3" t="s">
        <v>3093</v>
      </c>
      <c r="E3918" s="3" t="s">
        <v>29150</v>
      </c>
      <c r="F3918" s="3" t="s">
        <v>29151</v>
      </c>
      <c r="G3918" s="3"/>
      <c r="H3918" s="3"/>
      <c r="I3918" s="3"/>
      <c r="J3918" s="3"/>
      <c r="K3918" s="3"/>
      <c r="L3918" s="3"/>
      <c r="M3918" s="3"/>
      <c r="N3918" s="3"/>
      <c r="O3918" s="3"/>
      <c r="P3918" s="3"/>
      <c r="Q3918" s="3"/>
      <c r="R3918" s="3"/>
      <c r="S3918" s="3"/>
      <c r="T3918" s="3"/>
      <c r="U3918" s="3"/>
      <c r="V3918" s="3"/>
      <c r="W3918" s="3"/>
      <c r="X3918" s="3"/>
      <c r="Y3918" s="3"/>
      <c r="Z3918" s="3"/>
      <c r="AA3918" s="3"/>
      <c r="AB3918" s="3"/>
      <c r="AC3918" s="3"/>
      <c r="AD3918" s="3"/>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row>
    <row r="3919" spans="1:77" ht="18">
      <c r="A3919" s="3" t="s">
        <v>15658</v>
      </c>
      <c r="B3919" s="3" t="s">
        <v>31873</v>
      </c>
      <c r="C3919" s="3" t="s">
        <v>22552</v>
      </c>
      <c r="D3919" s="3" t="s">
        <v>28766</v>
      </c>
      <c r="E3919" s="3" t="s">
        <v>31889</v>
      </c>
      <c r="F3919" s="3" t="s">
        <v>31890</v>
      </c>
      <c r="G3919" s="3"/>
      <c r="H3919" s="3"/>
      <c r="I3919" s="3"/>
      <c r="J3919" s="3"/>
      <c r="K3919" s="3"/>
      <c r="L3919" s="3"/>
      <c r="M3919" s="3"/>
      <c r="N3919" s="3"/>
      <c r="O3919" s="3"/>
      <c r="P3919" s="3"/>
      <c r="Q3919" s="3"/>
      <c r="R3919" s="3"/>
      <c r="S3919" s="3"/>
      <c r="T3919" s="3"/>
      <c r="U3919" s="3"/>
      <c r="V3919" s="3"/>
      <c r="W3919" s="3"/>
      <c r="X3919" s="3"/>
      <c r="Y3919" s="3"/>
      <c r="Z3919" s="3"/>
      <c r="AA3919" s="3"/>
      <c r="AB3919" s="3"/>
      <c r="AC3919" s="3"/>
      <c r="AD3919" s="3"/>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row>
    <row r="3920" spans="1:77" ht="18">
      <c r="A3920" s="3" t="s">
        <v>2207</v>
      </c>
      <c r="B3920" s="3" t="s">
        <v>30270</v>
      </c>
      <c r="C3920" s="3" t="s">
        <v>22552</v>
      </c>
      <c r="D3920" s="3"/>
      <c r="E3920" s="3" t="s">
        <v>32869</v>
      </c>
      <c r="F3920" s="3" t="s">
        <v>32870</v>
      </c>
      <c r="G3920" s="3"/>
      <c r="H3920" s="3"/>
      <c r="I3920" s="3"/>
      <c r="J3920" s="3"/>
      <c r="K3920" s="3"/>
      <c r="L3920" s="3"/>
      <c r="M3920" s="3"/>
      <c r="N3920" s="3"/>
      <c r="O3920" s="3"/>
      <c r="P3920" s="3"/>
      <c r="Q3920" s="3"/>
      <c r="R3920" s="3"/>
      <c r="S3920" s="3"/>
      <c r="T3920" s="3"/>
      <c r="U3920" s="3"/>
      <c r="V3920" s="3"/>
      <c r="W3920" s="3"/>
      <c r="X3920" s="3"/>
      <c r="Y3920" s="3"/>
      <c r="Z3920" s="3"/>
      <c r="AA3920" s="3"/>
      <c r="AB3920" s="3"/>
      <c r="AC3920" s="3"/>
      <c r="AD3920" s="3"/>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row>
    <row r="3921" spans="1:77" ht="18">
      <c r="A3921" s="3" t="s">
        <v>3258</v>
      </c>
      <c r="B3921" s="3" t="s">
        <v>21893</v>
      </c>
      <c r="C3921" s="3" t="s">
        <v>22552</v>
      </c>
      <c r="D3921" s="3"/>
      <c r="E3921" s="3" t="s">
        <v>39437</v>
      </c>
      <c r="F3921" s="3" t="s">
        <v>39438</v>
      </c>
      <c r="G3921" s="3"/>
      <c r="H3921" s="3"/>
      <c r="I3921" s="3"/>
      <c r="J3921" s="3"/>
      <c r="K3921" s="3"/>
      <c r="L3921" s="3"/>
      <c r="M3921" s="3"/>
      <c r="N3921" s="3"/>
      <c r="O3921" s="3"/>
      <c r="P3921" s="3"/>
      <c r="Q3921" s="3"/>
      <c r="R3921" s="3"/>
      <c r="S3921" s="3"/>
      <c r="T3921" s="3"/>
      <c r="U3921" s="3"/>
      <c r="V3921" s="3"/>
      <c r="W3921" s="3"/>
      <c r="X3921" s="3"/>
      <c r="Y3921" s="3"/>
      <c r="Z3921" s="3"/>
      <c r="AA3921" s="3"/>
      <c r="AB3921" s="3"/>
      <c r="AC3921" s="3"/>
      <c r="AD3921" s="3"/>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row>
    <row r="3922" spans="1:77" ht="18">
      <c r="A3922" s="3" t="s">
        <v>8971</v>
      </c>
      <c r="B3922" s="3" t="s">
        <v>26505</v>
      </c>
      <c r="C3922" s="3" t="s">
        <v>26769</v>
      </c>
      <c r="D3922" s="3"/>
      <c r="E3922" s="3" t="s">
        <v>26770</v>
      </c>
      <c r="F3922" s="3"/>
      <c r="G3922" s="3"/>
      <c r="H3922" s="3"/>
      <c r="I3922" s="3"/>
      <c r="J3922" s="3"/>
      <c r="K3922" s="3"/>
      <c r="L3922" s="3"/>
      <c r="M3922" s="3"/>
      <c r="N3922" s="3"/>
      <c r="O3922" s="3"/>
      <c r="P3922" s="3"/>
      <c r="Q3922" s="3"/>
      <c r="R3922" s="3"/>
      <c r="S3922" s="3"/>
      <c r="T3922" s="3"/>
      <c r="U3922" s="3"/>
      <c r="V3922" s="3"/>
      <c r="W3922" s="3"/>
      <c r="X3922" s="3"/>
      <c r="Y3922" s="3"/>
      <c r="Z3922" s="3"/>
      <c r="AA3922" s="3"/>
      <c r="AB3922" s="3"/>
      <c r="AC3922" s="3"/>
      <c r="AD3922" s="3"/>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row>
    <row r="3923" spans="1:77" ht="18">
      <c r="A3923" s="3" t="s">
        <v>39659</v>
      </c>
      <c r="B3923" s="3" t="s">
        <v>39563</v>
      </c>
      <c r="C3923" s="3" t="s">
        <v>26769</v>
      </c>
      <c r="D3923" s="3"/>
      <c r="E3923" s="3" t="s">
        <v>39660</v>
      </c>
      <c r="F3923" s="3" t="s">
        <v>39661</v>
      </c>
      <c r="G3923" s="3"/>
      <c r="H3923" s="3"/>
      <c r="I3923" s="3"/>
      <c r="J3923" s="3"/>
      <c r="K3923" s="3"/>
      <c r="L3923" s="3"/>
      <c r="M3923" s="3"/>
      <c r="N3923" s="3"/>
      <c r="O3923" s="3"/>
      <c r="P3923" s="3"/>
      <c r="Q3923" s="3"/>
      <c r="R3923" s="3"/>
      <c r="S3923" s="3"/>
      <c r="T3923" s="3"/>
      <c r="U3923" s="3"/>
      <c r="V3923" s="3"/>
      <c r="W3923" s="3"/>
      <c r="X3923" s="3"/>
      <c r="Y3923" s="3"/>
      <c r="Z3923" s="3"/>
      <c r="AA3923" s="3"/>
      <c r="AB3923" s="3"/>
      <c r="AC3923" s="3"/>
      <c r="AD3923" s="3"/>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row>
    <row r="3924" spans="1:77" ht="18">
      <c r="A3924" s="3" t="s">
        <v>1207</v>
      </c>
      <c r="B3924" s="3" t="s">
        <v>27429</v>
      </c>
      <c r="C3924" s="3" t="s">
        <v>27633</v>
      </c>
      <c r="D3924" s="3"/>
      <c r="E3924" s="3" t="s">
        <v>27634</v>
      </c>
      <c r="F3924" s="3" t="s">
        <v>27635</v>
      </c>
      <c r="G3924" s="3"/>
      <c r="H3924" s="3"/>
      <c r="I3924" s="3"/>
      <c r="J3924" s="3"/>
      <c r="K3924" s="3"/>
      <c r="L3924" s="3"/>
      <c r="M3924" s="3"/>
      <c r="N3924" s="3"/>
      <c r="O3924" s="3"/>
      <c r="P3924" s="3"/>
      <c r="Q3924" s="3"/>
      <c r="R3924" s="3"/>
      <c r="S3924" s="3"/>
      <c r="T3924" s="3"/>
      <c r="U3924" s="3"/>
      <c r="V3924" s="3"/>
      <c r="W3924" s="3"/>
      <c r="X3924" s="3"/>
      <c r="Y3924" s="3"/>
      <c r="Z3924" s="3"/>
      <c r="AA3924" s="3"/>
      <c r="AB3924" s="3"/>
      <c r="AC3924" s="3"/>
      <c r="AD3924" s="3"/>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row>
    <row r="3925" spans="1:77" ht="18">
      <c r="A3925" s="3" t="s">
        <v>30869</v>
      </c>
      <c r="B3925" s="3" t="s">
        <v>30846</v>
      </c>
      <c r="C3925" s="3" t="s">
        <v>27633</v>
      </c>
      <c r="D3925" s="3" t="s">
        <v>2</v>
      </c>
      <c r="E3925" s="3" t="s">
        <v>23203</v>
      </c>
      <c r="F3925" s="3"/>
      <c r="G3925" s="3"/>
      <c r="H3925" s="3"/>
      <c r="I3925" s="3"/>
      <c r="J3925" s="3"/>
      <c r="K3925" s="3"/>
      <c r="L3925" s="3"/>
      <c r="M3925" s="3"/>
      <c r="N3925" s="3"/>
      <c r="O3925" s="3"/>
      <c r="P3925" s="3"/>
      <c r="Q3925" s="3"/>
      <c r="R3925" s="3"/>
      <c r="S3925" s="3"/>
      <c r="T3925" s="3"/>
      <c r="U3925" s="3"/>
      <c r="V3925" s="3"/>
      <c r="W3925" s="3"/>
      <c r="X3925" s="3"/>
      <c r="Y3925" s="3"/>
      <c r="Z3925" s="3"/>
      <c r="AA3925" s="3"/>
      <c r="AB3925" s="3"/>
      <c r="AC3925" s="3"/>
      <c r="AD3925" s="3"/>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row>
    <row r="3926" spans="1:77" ht="18">
      <c r="A3926" s="3" t="s">
        <v>16232</v>
      </c>
      <c r="B3926" s="3" t="s">
        <v>32255</v>
      </c>
      <c r="C3926" s="3" t="s">
        <v>27633</v>
      </c>
      <c r="D3926" s="3"/>
      <c r="E3926" s="3" t="s">
        <v>32294</v>
      </c>
      <c r="F3926" s="3"/>
      <c r="G3926" s="3"/>
      <c r="H3926" s="3"/>
      <c r="I3926" s="3"/>
      <c r="J3926" s="3"/>
      <c r="K3926" s="3"/>
      <c r="L3926" s="3"/>
      <c r="M3926" s="3"/>
      <c r="N3926" s="3"/>
      <c r="O3926" s="3"/>
      <c r="P3926" s="3"/>
      <c r="Q3926" s="3"/>
      <c r="R3926" s="3"/>
      <c r="S3926" s="3"/>
      <c r="T3926" s="3"/>
      <c r="U3926" s="3"/>
      <c r="V3926" s="3"/>
      <c r="W3926" s="3"/>
      <c r="X3926" s="3"/>
      <c r="Y3926" s="3"/>
      <c r="Z3926" s="3"/>
      <c r="AA3926" s="3"/>
      <c r="AB3926" s="3"/>
      <c r="AC3926" s="3"/>
      <c r="AD3926" s="3"/>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row>
    <row r="3927" spans="1:77" ht="18">
      <c r="A3927" s="3" t="s">
        <v>32974</v>
      </c>
      <c r="B3927" s="3" t="s">
        <v>32940</v>
      </c>
      <c r="C3927" s="3" t="s">
        <v>27633</v>
      </c>
      <c r="D3927" s="3"/>
      <c r="E3927" s="3" t="s">
        <v>22963</v>
      </c>
      <c r="F3927" s="3" t="s">
        <v>32975</v>
      </c>
      <c r="G3927" s="3"/>
      <c r="H3927" s="3"/>
      <c r="I3927" s="3"/>
      <c r="J3927" s="3"/>
      <c r="K3927" s="3"/>
      <c r="L3927" s="3"/>
      <c r="M3927" s="3"/>
      <c r="N3927" s="3"/>
      <c r="O3927" s="3"/>
      <c r="P3927" s="3"/>
      <c r="Q3927" s="3"/>
      <c r="R3927" s="3"/>
      <c r="S3927" s="3"/>
      <c r="T3927" s="3"/>
      <c r="U3927" s="3"/>
      <c r="V3927" s="3"/>
      <c r="W3927" s="3"/>
      <c r="X3927" s="3"/>
      <c r="Y3927" s="3"/>
      <c r="Z3927" s="3"/>
      <c r="AA3927" s="3"/>
      <c r="AB3927" s="3"/>
      <c r="AC3927" s="3"/>
      <c r="AD3927" s="3"/>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row>
    <row r="3928" spans="1:77" ht="18">
      <c r="A3928" s="3" t="s">
        <v>9327</v>
      </c>
      <c r="B3928" s="3" t="s">
        <v>26505</v>
      </c>
      <c r="C3928" s="3" t="s">
        <v>27092</v>
      </c>
      <c r="D3928" s="3"/>
      <c r="E3928" s="3" t="s">
        <v>27093</v>
      </c>
      <c r="F3928" s="3"/>
      <c r="G3928" s="3"/>
      <c r="H3928" s="3"/>
      <c r="I3928" s="3"/>
      <c r="J3928" s="3"/>
      <c r="K3928" s="3"/>
      <c r="L3928" s="3"/>
      <c r="M3928" s="3"/>
      <c r="N3928" s="3"/>
      <c r="O3928" s="3"/>
      <c r="P3928" s="3"/>
      <c r="Q3928" s="3"/>
      <c r="R3928" s="3"/>
      <c r="S3928" s="3"/>
      <c r="T3928" s="3"/>
      <c r="U3928" s="3"/>
      <c r="V3928" s="3"/>
      <c r="W3928" s="3"/>
      <c r="X3928" s="3"/>
      <c r="Y3928" s="3"/>
      <c r="Z3928" s="3"/>
      <c r="AA3928" s="3"/>
      <c r="AB3928" s="3"/>
      <c r="AC3928" s="3"/>
      <c r="AD3928" s="3"/>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row>
    <row r="3929" spans="1:77" ht="18">
      <c r="A3929" s="3" t="s">
        <v>12951</v>
      </c>
      <c r="B3929" s="3" t="s">
        <v>30145</v>
      </c>
      <c r="C3929" s="3" t="s">
        <v>27092</v>
      </c>
      <c r="D3929" s="3"/>
      <c r="E3929" s="3" t="s">
        <v>30258</v>
      </c>
      <c r="F3929" s="3"/>
      <c r="G3929" s="3"/>
      <c r="H3929" s="3"/>
      <c r="I3929" s="3"/>
      <c r="J3929" s="3"/>
      <c r="K3929" s="3"/>
      <c r="L3929" s="3"/>
      <c r="M3929" s="3"/>
      <c r="N3929" s="3"/>
      <c r="O3929" s="3"/>
      <c r="P3929" s="3"/>
      <c r="Q3929" s="3"/>
      <c r="R3929" s="3"/>
      <c r="S3929" s="3"/>
      <c r="T3929" s="3"/>
      <c r="U3929" s="3"/>
      <c r="V3929" s="3"/>
      <c r="W3929" s="3"/>
      <c r="X3929" s="3"/>
      <c r="Y3929" s="3"/>
      <c r="Z3929" s="3"/>
      <c r="AA3929" s="3"/>
      <c r="AB3929" s="3"/>
      <c r="AC3929" s="3"/>
      <c r="AD3929" s="3"/>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row>
    <row r="3930" spans="1:77" ht="18">
      <c r="A3930" s="3" t="s">
        <v>14156</v>
      </c>
      <c r="B3930" s="3" t="s">
        <v>30903</v>
      </c>
      <c r="C3930" s="3" t="s">
        <v>27092</v>
      </c>
      <c r="D3930" s="3" t="s">
        <v>31050</v>
      </c>
      <c r="E3930" s="3" t="s">
        <v>31051</v>
      </c>
      <c r="F3930" s="3"/>
      <c r="G3930" s="3"/>
      <c r="H3930" s="3"/>
      <c r="I3930" s="3"/>
      <c r="J3930" s="3"/>
      <c r="K3930" s="3"/>
      <c r="L3930" s="3"/>
      <c r="M3930" s="3"/>
      <c r="N3930" s="3"/>
      <c r="O3930" s="3"/>
      <c r="P3930" s="3"/>
      <c r="Q3930" s="3"/>
      <c r="R3930" s="3"/>
      <c r="S3930" s="3"/>
      <c r="T3930" s="3"/>
      <c r="U3930" s="3"/>
      <c r="V3930" s="3"/>
      <c r="W3930" s="3"/>
      <c r="X3930" s="3"/>
      <c r="Y3930" s="3"/>
      <c r="Z3930" s="3"/>
      <c r="AA3930" s="3"/>
      <c r="AB3930" s="3"/>
      <c r="AC3930" s="3"/>
      <c r="AD3930" s="3"/>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row>
    <row r="3931" spans="1:77" ht="18">
      <c r="A3931" s="3" t="s">
        <v>16954</v>
      </c>
      <c r="B3931" s="3" t="s">
        <v>32658</v>
      </c>
      <c r="C3931" s="3" t="s">
        <v>27092</v>
      </c>
      <c r="D3931" s="3"/>
      <c r="E3931" s="3" t="s">
        <v>32797</v>
      </c>
      <c r="F3931" s="3"/>
      <c r="G3931" s="3"/>
      <c r="H3931" s="3"/>
      <c r="I3931" s="3"/>
      <c r="J3931" s="3"/>
      <c r="K3931" s="3"/>
      <c r="L3931" s="3"/>
      <c r="M3931" s="3"/>
      <c r="N3931" s="3"/>
      <c r="O3931" s="3"/>
      <c r="P3931" s="3"/>
      <c r="Q3931" s="3"/>
      <c r="R3931" s="3"/>
      <c r="S3931" s="3"/>
      <c r="T3931" s="3"/>
      <c r="U3931" s="3"/>
      <c r="V3931" s="3"/>
      <c r="W3931" s="3"/>
      <c r="X3931" s="3"/>
      <c r="Y3931" s="3"/>
      <c r="Z3931" s="3"/>
      <c r="AA3931" s="3"/>
      <c r="AB3931" s="3"/>
      <c r="AC3931" s="3"/>
      <c r="AD3931" s="3"/>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row>
    <row r="3932" spans="1:77" ht="18">
      <c r="A3932" s="3" t="s">
        <v>30997</v>
      </c>
      <c r="B3932" s="3" t="s">
        <v>30903</v>
      </c>
      <c r="C3932" s="3" t="s">
        <v>30998</v>
      </c>
      <c r="D3932" s="3"/>
      <c r="E3932" s="3" t="s">
        <v>30999</v>
      </c>
      <c r="F3932" s="3"/>
      <c r="G3932" s="3"/>
      <c r="H3932" s="3"/>
      <c r="I3932" s="3"/>
      <c r="J3932" s="3"/>
      <c r="K3932" s="3"/>
      <c r="L3932" s="3"/>
      <c r="M3932" s="3"/>
      <c r="N3932" s="3"/>
      <c r="O3932" s="3"/>
      <c r="P3932" s="3"/>
      <c r="Q3932" s="3"/>
      <c r="R3932" s="3"/>
      <c r="S3932" s="3"/>
      <c r="T3932" s="3"/>
      <c r="U3932" s="3"/>
      <c r="V3932" s="3"/>
      <c r="W3932" s="3"/>
      <c r="X3932" s="3"/>
      <c r="Y3932" s="3"/>
      <c r="Z3932" s="3"/>
      <c r="AA3932" s="3"/>
      <c r="AB3932" s="3"/>
      <c r="AC3932" s="3"/>
      <c r="AD3932" s="3"/>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row>
    <row r="3933" spans="1:77" ht="18">
      <c r="A3933" s="3" t="s">
        <v>39430</v>
      </c>
      <c r="B3933" s="3" t="s">
        <v>38999</v>
      </c>
      <c r="C3933" s="3" t="s">
        <v>30998</v>
      </c>
      <c r="D3933" s="3"/>
      <c r="E3933" s="3" t="s">
        <v>39143</v>
      </c>
      <c r="F3933" s="3" t="s">
        <v>39431</v>
      </c>
      <c r="G3933" s="3"/>
      <c r="H3933" s="3"/>
      <c r="I3933" s="3"/>
      <c r="J3933" s="3"/>
      <c r="K3933" s="3"/>
      <c r="L3933" s="3"/>
      <c r="M3933" s="3"/>
      <c r="N3933" s="3"/>
      <c r="O3933" s="3"/>
      <c r="P3933" s="3"/>
      <c r="Q3933" s="3"/>
      <c r="R3933" s="3"/>
      <c r="S3933" s="3"/>
      <c r="T3933" s="3"/>
      <c r="U3933" s="3"/>
      <c r="V3933" s="3"/>
      <c r="W3933" s="3"/>
      <c r="X3933" s="3"/>
      <c r="Y3933" s="3"/>
      <c r="Z3933" s="3"/>
      <c r="AA3933" s="3"/>
      <c r="AB3933" s="3"/>
      <c r="AC3933" s="3"/>
      <c r="AD3933" s="3"/>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row>
    <row r="3934" spans="1:77" ht="18">
      <c r="A3934" s="3" t="s">
        <v>3558</v>
      </c>
      <c r="B3934" s="3" t="s">
        <v>21893</v>
      </c>
      <c r="C3934" s="3" t="s">
        <v>22071</v>
      </c>
      <c r="D3934" s="3" t="s">
        <v>1488</v>
      </c>
      <c r="E3934" s="3" t="s">
        <v>22072</v>
      </c>
      <c r="F3934" s="3" t="s">
        <v>22073</v>
      </c>
      <c r="G3934" s="3"/>
      <c r="H3934" s="3"/>
      <c r="I3934" s="3"/>
      <c r="J3934" s="3"/>
      <c r="K3934" s="3"/>
      <c r="L3934" s="3"/>
      <c r="M3934" s="3"/>
      <c r="N3934" s="3"/>
      <c r="O3934" s="3"/>
      <c r="P3934" s="3"/>
      <c r="Q3934" s="3"/>
      <c r="R3934" s="3"/>
      <c r="S3934" s="3"/>
      <c r="T3934" s="3"/>
      <c r="U3934" s="3"/>
      <c r="V3934" s="3"/>
      <c r="W3934" s="3"/>
      <c r="X3934" s="3"/>
      <c r="Y3934" s="3"/>
      <c r="Z3934" s="3"/>
      <c r="AA3934" s="3"/>
      <c r="AB3934" s="3"/>
      <c r="AC3934" s="3"/>
      <c r="AD3934" s="3"/>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row>
    <row r="3935" spans="1:77" ht="18">
      <c r="A3935" s="3" t="s">
        <v>15880</v>
      </c>
      <c r="B3935" s="3" t="s">
        <v>31998</v>
      </c>
      <c r="C3935" s="3" t="s">
        <v>22071</v>
      </c>
      <c r="D3935" s="3" t="s">
        <v>29186</v>
      </c>
      <c r="E3935" s="3" t="s">
        <v>32045</v>
      </c>
      <c r="F3935" s="3" t="s">
        <v>32046</v>
      </c>
      <c r="G3935" s="3"/>
      <c r="H3935" s="3"/>
      <c r="I3935" s="3"/>
      <c r="J3935" s="3"/>
      <c r="K3935" s="3"/>
      <c r="L3935" s="3"/>
      <c r="M3935" s="3"/>
      <c r="N3935" s="3"/>
      <c r="O3935" s="3"/>
      <c r="P3935" s="3"/>
      <c r="Q3935" s="3"/>
      <c r="R3935" s="3"/>
      <c r="S3935" s="3"/>
      <c r="T3935" s="3"/>
      <c r="U3935" s="3"/>
      <c r="V3935" s="3"/>
      <c r="W3935" s="3"/>
      <c r="X3935" s="3"/>
      <c r="Y3935" s="3"/>
      <c r="Z3935" s="3"/>
      <c r="AA3935" s="3"/>
      <c r="AB3935" s="3"/>
      <c r="AC3935" s="3"/>
      <c r="AD3935" s="3"/>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row>
    <row r="3936" spans="1:77" ht="18">
      <c r="A3936" s="3" t="s">
        <v>32816</v>
      </c>
      <c r="B3936" s="3" t="s">
        <v>32802</v>
      </c>
      <c r="C3936" s="3" t="s">
        <v>22071</v>
      </c>
      <c r="D3936" s="3"/>
      <c r="E3936" s="3" t="s">
        <v>32817</v>
      </c>
      <c r="F3936" s="3"/>
      <c r="G3936" s="3"/>
      <c r="H3936" s="3"/>
      <c r="I3936" s="3"/>
      <c r="J3936" s="3"/>
      <c r="K3936" s="3"/>
      <c r="L3936" s="3"/>
      <c r="M3936" s="3"/>
      <c r="N3936" s="3"/>
      <c r="O3936" s="3"/>
      <c r="P3936" s="3"/>
      <c r="Q3936" s="3"/>
      <c r="R3936" s="3"/>
      <c r="S3936" s="3"/>
      <c r="T3936" s="3"/>
      <c r="U3936" s="3"/>
      <c r="V3936" s="3"/>
      <c r="W3936" s="3"/>
      <c r="X3936" s="3"/>
      <c r="Y3936" s="3"/>
      <c r="Z3936" s="3"/>
      <c r="AA3936" s="3"/>
      <c r="AB3936" s="3"/>
      <c r="AC3936" s="3"/>
      <c r="AD3936" s="3"/>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row>
    <row r="3937" spans="1:77" ht="18">
      <c r="A3937" s="3" t="s">
        <v>18051</v>
      </c>
      <c r="B3937" s="3" t="s">
        <v>35343</v>
      </c>
      <c r="C3937" s="3" t="s">
        <v>22071</v>
      </c>
      <c r="D3937" s="3" t="s">
        <v>1488</v>
      </c>
      <c r="E3937" s="3" t="s">
        <v>35391</v>
      </c>
      <c r="F3937" s="3" t="s">
        <v>22073</v>
      </c>
      <c r="G3937" s="3"/>
      <c r="H3937" s="3"/>
      <c r="I3937" s="3"/>
      <c r="J3937" s="3"/>
      <c r="K3937" s="3"/>
      <c r="L3937" s="3"/>
      <c r="M3937" s="3"/>
      <c r="N3937" s="3"/>
      <c r="O3937" s="3"/>
      <c r="P3937" s="3"/>
      <c r="Q3937" s="3"/>
      <c r="R3937" s="3"/>
      <c r="S3937" s="3"/>
      <c r="T3937" s="3"/>
      <c r="U3937" s="3"/>
      <c r="V3937" s="3"/>
      <c r="W3937" s="3"/>
      <c r="X3937" s="3"/>
      <c r="Y3937" s="3"/>
      <c r="Z3937" s="3"/>
      <c r="AA3937" s="3"/>
      <c r="AB3937" s="3"/>
      <c r="AC3937" s="3"/>
      <c r="AD3937" s="3"/>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row>
    <row r="3938" spans="1:77" ht="18">
      <c r="A3938" s="3" t="s">
        <v>33046</v>
      </c>
      <c r="B3938" s="3" t="s">
        <v>33018</v>
      </c>
      <c r="C3938" s="3" t="s">
        <v>33047</v>
      </c>
      <c r="D3938" s="3" t="s">
        <v>219</v>
      </c>
      <c r="E3938" s="3" t="s">
        <v>33048</v>
      </c>
      <c r="F3938" s="3" t="s">
        <v>33049</v>
      </c>
      <c r="G3938" s="3"/>
      <c r="H3938" s="3"/>
      <c r="I3938" s="3"/>
      <c r="J3938" s="3"/>
      <c r="K3938" s="3"/>
      <c r="L3938" s="3"/>
      <c r="M3938" s="3"/>
      <c r="N3938" s="3"/>
      <c r="O3938" s="3"/>
      <c r="P3938" s="3"/>
      <c r="Q3938" s="3"/>
      <c r="R3938" s="3"/>
      <c r="S3938" s="3"/>
      <c r="T3938" s="3"/>
      <c r="U3938" s="3"/>
      <c r="V3938" s="3"/>
      <c r="W3938" s="3"/>
      <c r="X3938" s="3"/>
      <c r="Y3938" s="3"/>
      <c r="Z3938" s="3"/>
      <c r="AA3938" s="3"/>
      <c r="AB3938" s="3"/>
      <c r="AC3938" s="3"/>
      <c r="AD3938" s="3"/>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row>
    <row r="3939" spans="1:77" ht="18">
      <c r="A3939" s="3" t="s">
        <v>18893</v>
      </c>
      <c r="B3939" s="3" t="s">
        <v>35848</v>
      </c>
      <c r="C3939" s="3" t="s">
        <v>33047</v>
      </c>
      <c r="D3939" s="3"/>
      <c r="E3939" s="3" t="s">
        <v>36037</v>
      </c>
      <c r="F3939" s="3"/>
      <c r="G3939" s="3"/>
      <c r="H3939" s="3"/>
      <c r="I3939" s="3"/>
      <c r="J3939" s="3"/>
      <c r="K3939" s="3"/>
      <c r="L3939" s="3"/>
      <c r="M3939" s="3"/>
      <c r="N3939" s="3"/>
      <c r="O3939" s="3"/>
      <c r="P3939" s="3"/>
      <c r="Q3939" s="3"/>
      <c r="R3939" s="3"/>
      <c r="S3939" s="3"/>
      <c r="T3939" s="3"/>
      <c r="U3939" s="3"/>
      <c r="V3939" s="3"/>
      <c r="W3939" s="3"/>
      <c r="X3939" s="3"/>
      <c r="Y3939" s="3"/>
      <c r="Z3939" s="3"/>
      <c r="AA3939" s="3"/>
      <c r="AB3939" s="3"/>
      <c r="AC3939" s="3"/>
      <c r="AD3939" s="3"/>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row>
    <row r="3940" spans="1:77" ht="18">
      <c r="A3940" s="3" t="s">
        <v>27386</v>
      </c>
      <c r="B3940" s="3" t="s">
        <v>27189</v>
      </c>
      <c r="C3940" s="3" t="s">
        <v>27387</v>
      </c>
      <c r="D3940" s="3" t="s">
        <v>73</v>
      </c>
      <c r="E3940" s="3" t="s">
        <v>27388</v>
      </c>
      <c r="F3940" s="3" t="s">
        <v>27389</v>
      </c>
      <c r="G3940" s="3"/>
      <c r="H3940" s="3"/>
      <c r="I3940" s="3"/>
      <c r="J3940" s="3"/>
      <c r="K3940" s="3"/>
      <c r="L3940" s="3"/>
      <c r="M3940" s="3"/>
      <c r="N3940" s="3"/>
      <c r="O3940" s="3"/>
      <c r="P3940" s="3"/>
      <c r="Q3940" s="3"/>
      <c r="R3940" s="3"/>
      <c r="S3940" s="3"/>
      <c r="T3940" s="3"/>
      <c r="U3940" s="3"/>
      <c r="V3940" s="3"/>
      <c r="W3940" s="3"/>
      <c r="X3940" s="3"/>
      <c r="Y3940" s="3"/>
      <c r="Z3940" s="3"/>
      <c r="AA3940" s="3"/>
      <c r="AB3940" s="3"/>
      <c r="AC3940" s="3"/>
      <c r="AD3940" s="3"/>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row>
    <row r="3941" spans="1:77" ht="18">
      <c r="A3941" s="3" t="s">
        <v>17146</v>
      </c>
      <c r="B3941" s="3" t="s">
        <v>32998</v>
      </c>
      <c r="C3941" s="3" t="s">
        <v>27387</v>
      </c>
      <c r="D3941" s="3"/>
      <c r="E3941" s="3" t="s">
        <v>33077</v>
      </c>
      <c r="F3941" s="3" t="s">
        <v>33078</v>
      </c>
      <c r="G3941" s="3"/>
      <c r="H3941" s="3"/>
      <c r="I3941" s="3"/>
      <c r="J3941" s="3"/>
      <c r="K3941" s="3"/>
      <c r="L3941" s="3"/>
      <c r="M3941" s="3"/>
      <c r="N3941" s="3"/>
      <c r="O3941" s="3"/>
      <c r="P3941" s="3"/>
      <c r="Q3941" s="3"/>
      <c r="R3941" s="3"/>
      <c r="S3941" s="3"/>
      <c r="T3941" s="3"/>
      <c r="U3941" s="3"/>
      <c r="V3941" s="3"/>
      <c r="W3941" s="3"/>
      <c r="X3941" s="3"/>
      <c r="Y3941" s="3"/>
      <c r="Z3941" s="3"/>
      <c r="AA3941" s="3"/>
      <c r="AB3941" s="3"/>
      <c r="AC3941" s="3"/>
      <c r="AD3941" s="3"/>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row>
    <row r="3942" spans="1:77" ht="18">
      <c r="A3942" s="3" t="s">
        <v>4707</v>
      </c>
      <c r="B3942" s="3" t="s">
        <v>23206</v>
      </c>
      <c r="C3942" s="3" t="s">
        <v>23207</v>
      </c>
      <c r="D3942" s="3" t="s">
        <v>270</v>
      </c>
      <c r="E3942" s="3" t="s">
        <v>23208</v>
      </c>
      <c r="F3942" s="3" t="s">
        <v>23209</v>
      </c>
      <c r="G3942" s="3"/>
      <c r="H3942" s="3"/>
      <c r="I3942" s="3"/>
      <c r="J3942" s="3"/>
      <c r="K3942" s="3"/>
      <c r="L3942" s="3"/>
      <c r="M3942" s="3"/>
      <c r="N3942" s="3"/>
      <c r="O3942" s="3"/>
      <c r="P3942" s="3"/>
      <c r="Q3942" s="3"/>
      <c r="R3942" s="3"/>
      <c r="S3942" s="3"/>
      <c r="T3942" s="3"/>
      <c r="U3942" s="3"/>
      <c r="V3942" s="3"/>
      <c r="W3942" s="3"/>
      <c r="X3942" s="3"/>
      <c r="Y3942" s="3"/>
      <c r="Z3942" s="3"/>
      <c r="AA3942" s="3"/>
      <c r="AB3942" s="3"/>
      <c r="AC3942" s="3"/>
      <c r="AD3942" s="3"/>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row>
    <row r="3943" spans="1:77" ht="18">
      <c r="A3943" s="3" t="s">
        <v>8327</v>
      </c>
      <c r="B3943" s="3" t="s">
        <v>25827</v>
      </c>
      <c r="C3943" s="3" t="s">
        <v>23207</v>
      </c>
      <c r="D3943" s="3"/>
      <c r="E3943" s="3" t="s">
        <v>26131</v>
      </c>
      <c r="F3943" s="3"/>
      <c r="G3943" s="3"/>
      <c r="H3943" s="3"/>
      <c r="I3943" s="3"/>
      <c r="J3943" s="3"/>
      <c r="K3943" s="3"/>
      <c r="L3943" s="3"/>
      <c r="M3943" s="3"/>
      <c r="N3943" s="3"/>
      <c r="O3943" s="3"/>
      <c r="P3943" s="3"/>
      <c r="Q3943" s="3"/>
      <c r="R3943" s="3"/>
      <c r="S3943" s="3"/>
      <c r="T3943" s="3"/>
      <c r="U3943" s="3"/>
      <c r="V3943" s="3"/>
      <c r="W3943" s="3"/>
      <c r="X3943" s="3"/>
      <c r="Y3943" s="3"/>
      <c r="Z3943" s="3"/>
      <c r="AA3943" s="3"/>
      <c r="AB3943" s="3"/>
      <c r="AC3943" s="3"/>
      <c r="AD3943" s="3"/>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row>
    <row r="3944" spans="1:77" ht="18">
      <c r="A3944" s="3" t="s">
        <v>30936</v>
      </c>
      <c r="B3944" s="3" t="s">
        <v>30903</v>
      </c>
      <c r="C3944" s="3" t="s">
        <v>30937</v>
      </c>
      <c r="D3944" s="3" t="s">
        <v>30938</v>
      </c>
      <c r="E3944" s="3" t="s">
        <v>114</v>
      </c>
      <c r="F3944" s="3" t="s">
        <v>30939</v>
      </c>
      <c r="G3944" s="3"/>
      <c r="H3944" s="3"/>
      <c r="I3944" s="3"/>
      <c r="J3944" s="3"/>
      <c r="K3944" s="3"/>
      <c r="L3944" s="3"/>
      <c r="M3944" s="3"/>
      <c r="N3944" s="3"/>
      <c r="O3944" s="3"/>
      <c r="P3944" s="3"/>
      <c r="Q3944" s="3"/>
      <c r="R3944" s="3"/>
      <c r="S3944" s="3"/>
      <c r="T3944" s="3"/>
      <c r="U3944" s="3"/>
      <c r="V3944" s="3"/>
      <c r="W3944" s="3"/>
      <c r="X3944" s="3"/>
      <c r="Y3944" s="3"/>
      <c r="Z3944" s="3"/>
      <c r="AA3944" s="3"/>
      <c r="AB3944" s="3"/>
      <c r="AC3944" s="3"/>
      <c r="AD3944" s="3"/>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row>
    <row r="3945" spans="1:77" ht="18">
      <c r="A3945" s="3" t="s">
        <v>16543</v>
      </c>
      <c r="B3945" s="3" t="s">
        <v>32339</v>
      </c>
      <c r="C3945" s="3" t="s">
        <v>30937</v>
      </c>
      <c r="D3945" s="3" t="s">
        <v>3093</v>
      </c>
      <c r="E3945" s="3" t="s">
        <v>32499</v>
      </c>
      <c r="F3945" s="3" t="s">
        <v>32500</v>
      </c>
      <c r="G3945" s="3"/>
      <c r="H3945" s="3"/>
      <c r="I3945" s="3"/>
      <c r="J3945" s="3"/>
      <c r="K3945" s="3"/>
      <c r="L3945" s="3"/>
      <c r="M3945" s="3"/>
      <c r="N3945" s="3"/>
      <c r="O3945" s="3"/>
      <c r="P3945" s="3"/>
      <c r="Q3945" s="3"/>
      <c r="R3945" s="3"/>
      <c r="S3945" s="3"/>
      <c r="T3945" s="3"/>
      <c r="U3945" s="3"/>
      <c r="V3945" s="3"/>
      <c r="W3945" s="3"/>
      <c r="X3945" s="3"/>
      <c r="Y3945" s="3"/>
      <c r="Z3945" s="3"/>
      <c r="AA3945" s="3"/>
      <c r="AB3945" s="3"/>
      <c r="AC3945" s="3"/>
      <c r="AD3945" s="3"/>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row>
    <row r="3946" spans="1:77" ht="18">
      <c r="A3946" s="3" t="s">
        <v>24316</v>
      </c>
      <c r="B3946" s="3" t="s">
        <v>24317</v>
      </c>
      <c r="C3946" s="3" t="s">
        <v>24318</v>
      </c>
      <c r="D3946" s="3" t="s">
        <v>219</v>
      </c>
      <c r="E3946" s="3" t="s">
        <v>24319</v>
      </c>
      <c r="F3946" s="3" t="s">
        <v>20954</v>
      </c>
      <c r="G3946" s="3" t="s">
        <v>24320</v>
      </c>
      <c r="H3946" s="3"/>
      <c r="I3946" s="3" t="s">
        <v>24321</v>
      </c>
      <c r="J3946" s="3"/>
      <c r="K3946" s="3" t="s">
        <v>24322</v>
      </c>
      <c r="L3946" s="3"/>
      <c r="M3946" s="3"/>
      <c r="N3946" s="3"/>
      <c r="O3946" s="3"/>
      <c r="P3946" s="3"/>
      <c r="Q3946" s="3"/>
      <c r="R3946" s="3"/>
      <c r="S3946" s="3"/>
      <c r="T3946" s="3"/>
      <c r="U3946" s="3"/>
      <c r="V3946" s="3"/>
      <c r="W3946" s="3"/>
      <c r="X3946" s="3"/>
      <c r="Y3946" s="3"/>
      <c r="Z3946" s="3"/>
      <c r="AA3946" s="3"/>
      <c r="AB3946" s="3"/>
      <c r="AC3946" s="3"/>
      <c r="AD3946" s="3"/>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row>
    <row r="3947" spans="1:77" ht="18">
      <c r="A3947" s="3" t="s">
        <v>8772</v>
      </c>
      <c r="B3947" s="3" t="s">
        <v>26513</v>
      </c>
      <c r="C3947" s="3" t="s">
        <v>26586</v>
      </c>
      <c r="D3947" s="3" t="s">
        <v>26587</v>
      </c>
      <c r="E3947" s="3" t="s">
        <v>26588</v>
      </c>
      <c r="F3947" s="3" t="s">
        <v>26589</v>
      </c>
      <c r="G3947" s="3"/>
      <c r="H3947" s="3"/>
      <c r="I3947" s="3"/>
      <c r="J3947" s="3"/>
      <c r="K3947" s="3"/>
      <c r="L3947" s="3"/>
      <c r="M3947" s="3"/>
      <c r="N3947" s="3"/>
      <c r="O3947" s="3"/>
      <c r="P3947" s="3"/>
      <c r="Q3947" s="3"/>
      <c r="R3947" s="3"/>
      <c r="S3947" s="3"/>
      <c r="T3947" s="3"/>
      <c r="U3947" s="3"/>
      <c r="V3947" s="3"/>
      <c r="W3947" s="3"/>
      <c r="X3947" s="3"/>
      <c r="Y3947" s="3"/>
      <c r="Z3947" s="3"/>
      <c r="AA3947" s="3"/>
      <c r="AB3947" s="3"/>
      <c r="AC3947" s="3"/>
      <c r="AD3947" s="3"/>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row>
    <row r="3948" spans="1:77" ht="18">
      <c r="A3948" s="3" t="s">
        <v>25852</v>
      </c>
      <c r="B3948" s="3" t="s">
        <v>25827</v>
      </c>
      <c r="C3948" s="3" t="s">
        <v>25853</v>
      </c>
      <c r="D3948" s="3"/>
      <c r="E3948" s="3" t="s">
        <v>25854</v>
      </c>
      <c r="F3948" s="3"/>
      <c r="G3948" s="3"/>
      <c r="H3948" s="3"/>
      <c r="I3948" s="3"/>
      <c r="J3948" s="3"/>
      <c r="K3948" s="3"/>
      <c r="L3948" s="3"/>
      <c r="M3948" s="3"/>
      <c r="N3948" s="3"/>
      <c r="O3948" s="3"/>
      <c r="P3948" s="3"/>
      <c r="Q3948" s="3"/>
      <c r="R3948" s="3"/>
      <c r="S3948" s="3"/>
      <c r="T3948" s="3"/>
      <c r="U3948" s="3"/>
      <c r="V3948" s="3"/>
      <c r="W3948" s="3"/>
      <c r="X3948" s="3"/>
      <c r="Y3948" s="3"/>
      <c r="Z3948" s="3"/>
      <c r="AA3948" s="3"/>
      <c r="AB3948" s="3"/>
      <c r="AC3948" s="3"/>
      <c r="AD3948" s="3"/>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row>
    <row r="3949" spans="1:77" ht="18">
      <c r="A3949" s="3" t="s">
        <v>62</v>
      </c>
      <c r="B3949" s="3" t="s">
        <v>23627</v>
      </c>
      <c r="C3949" s="3" t="s">
        <v>23628</v>
      </c>
      <c r="D3949" s="3" t="s">
        <v>17833</v>
      </c>
      <c r="E3949" s="3" t="s">
        <v>23629</v>
      </c>
      <c r="F3949" s="3" t="s">
        <v>23630</v>
      </c>
      <c r="G3949" s="3"/>
      <c r="H3949" s="3"/>
      <c r="I3949" s="3"/>
      <c r="J3949" s="3"/>
      <c r="K3949" s="3"/>
      <c r="L3949" s="3"/>
      <c r="M3949" s="3"/>
      <c r="N3949" s="3"/>
      <c r="O3949" s="3"/>
      <c r="P3949" s="3"/>
      <c r="Q3949" s="3"/>
      <c r="R3949" s="3"/>
      <c r="S3949" s="3"/>
      <c r="T3949" s="3"/>
      <c r="U3949" s="3"/>
      <c r="V3949" s="3"/>
      <c r="W3949" s="3"/>
      <c r="X3949" s="3"/>
      <c r="Y3949" s="3"/>
      <c r="Z3949" s="3"/>
      <c r="AA3949" s="3"/>
      <c r="AB3949" s="3"/>
      <c r="AC3949" s="3"/>
      <c r="AD3949" s="3"/>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row>
    <row r="3950" spans="1:77" ht="18">
      <c r="A3950" s="3" t="s">
        <v>6203</v>
      </c>
      <c r="B3950" s="3" t="s">
        <v>23435</v>
      </c>
      <c r="C3950" s="3" t="s">
        <v>23628</v>
      </c>
      <c r="D3950" s="3"/>
      <c r="E3950" s="3" t="s">
        <v>24431</v>
      </c>
      <c r="F3950" s="3"/>
      <c r="G3950" s="3"/>
      <c r="H3950" s="3"/>
      <c r="I3950" s="3"/>
      <c r="J3950" s="3"/>
      <c r="K3950" s="3"/>
      <c r="L3950" s="3"/>
      <c r="M3950" s="3"/>
      <c r="N3950" s="3"/>
      <c r="O3950" s="3"/>
      <c r="P3950" s="3"/>
      <c r="Q3950" s="3"/>
      <c r="R3950" s="3"/>
      <c r="S3950" s="3"/>
      <c r="T3950" s="3"/>
      <c r="U3950" s="3"/>
      <c r="V3950" s="3"/>
      <c r="W3950" s="3"/>
      <c r="X3950" s="3"/>
      <c r="Y3950" s="3"/>
      <c r="Z3950" s="3"/>
      <c r="AA3950" s="3"/>
      <c r="AB3950" s="3"/>
      <c r="AC3950" s="3"/>
      <c r="AD3950" s="3"/>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row>
    <row r="3951" spans="1:77" ht="18">
      <c r="A3951" s="3" t="s">
        <v>37758</v>
      </c>
      <c r="B3951" s="3" t="s">
        <v>37108</v>
      </c>
      <c r="C3951" s="3" t="s">
        <v>37759</v>
      </c>
      <c r="D3951" s="3" t="s">
        <v>17833</v>
      </c>
      <c r="E3951" s="3" t="s">
        <v>37760</v>
      </c>
      <c r="F3951" s="3" t="s">
        <v>37761</v>
      </c>
      <c r="G3951" s="3" t="s">
        <v>33141</v>
      </c>
      <c r="H3951" s="3" t="s">
        <v>33142</v>
      </c>
      <c r="I3951" s="3" t="s">
        <v>33143</v>
      </c>
      <c r="J3951" s="3" t="s">
        <v>33144</v>
      </c>
      <c r="K3951" s="3" t="s">
        <v>33145</v>
      </c>
      <c r="L3951" s="3" t="s">
        <v>33146</v>
      </c>
      <c r="M3951" s="3" t="s">
        <v>33147</v>
      </c>
      <c r="N3951" s="3" t="s">
        <v>33148</v>
      </c>
      <c r="O3951" s="3" t="s">
        <v>33149</v>
      </c>
      <c r="P3951" s="3" t="s">
        <v>33150</v>
      </c>
      <c r="Q3951" s="3" t="s">
        <v>33151</v>
      </c>
      <c r="R3951" s="3" t="s">
        <v>33152</v>
      </c>
      <c r="S3951" s="3" t="s">
        <v>33153</v>
      </c>
      <c r="T3951" s="3" t="s">
        <v>33154</v>
      </c>
      <c r="U3951" s="3" t="s">
        <v>33155</v>
      </c>
      <c r="V3951" s="3"/>
      <c r="W3951" s="3" t="s">
        <v>33156</v>
      </c>
      <c r="X3951" s="3"/>
      <c r="Y3951" s="3" t="s">
        <v>33157</v>
      </c>
      <c r="Z3951" s="3"/>
      <c r="AA3951" s="3" t="s">
        <v>33158</v>
      </c>
      <c r="AB3951" s="3"/>
      <c r="AC3951" s="3" t="s">
        <v>33159</v>
      </c>
      <c r="AD3951" s="3" t="s">
        <v>33160</v>
      </c>
      <c r="AE3951" s="3" t="s">
        <v>33161</v>
      </c>
      <c r="AF3951" s="3" t="s">
        <v>33162</v>
      </c>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row>
    <row r="3952" spans="1:77" ht="18">
      <c r="A3952" s="3" t="s">
        <v>6201</v>
      </c>
      <c r="B3952" s="3" t="s">
        <v>23435</v>
      </c>
      <c r="C3952" s="3" t="s">
        <v>24429</v>
      </c>
      <c r="D3952" s="3"/>
      <c r="E3952" s="3" t="s">
        <v>24430</v>
      </c>
      <c r="F3952" s="3"/>
      <c r="G3952" s="3"/>
      <c r="H3952" s="3"/>
      <c r="I3952" s="3"/>
      <c r="J3952" s="3"/>
      <c r="K3952" s="3"/>
      <c r="L3952" s="3"/>
      <c r="M3952" s="3"/>
      <c r="N3952" s="3"/>
      <c r="O3952" s="3"/>
      <c r="P3952" s="3"/>
      <c r="Q3952" s="3"/>
      <c r="R3952" s="3"/>
      <c r="S3952" s="3"/>
      <c r="T3952" s="3"/>
      <c r="U3952" s="3"/>
      <c r="V3952" s="3"/>
      <c r="W3952" s="3"/>
      <c r="X3952" s="3"/>
      <c r="Y3952" s="3"/>
      <c r="Z3952" s="3"/>
      <c r="AA3952" s="3"/>
      <c r="AB3952" s="3"/>
      <c r="AC3952" s="3"/>
      <c r="AD3952" s="3"/>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row>
    <row r="3953" spans="1:77" ht="18">
      <c r="A3953" s="3" t="s">
        <v>9154</v>
      </c>
      <c r="B3953" s="3" t="s">
        <v>26505</v>
      </c>
      <c r="C3953" s="3" t="s">
        <v>26924</v>
      </c>
      <c r="D3953" s="3"/>
      <c r="E3953" s="3" t="s">
        <v>26925</v>
      </c>
      <c r="F3953" s="3"/>
      <c r="G3953" s="3"/>
      <c r="H3953" s="3"/>
      <c r="I3953" s="3"/>
      <c r="J3953" s="3"/>
      <c r="K3953" s="3"/>
      <c r="L3953" s="3"/>
      <c r="M3953" s="3"/>
      <c r="N3953" s="3"/>
      <c r="O3953" s="3"/>
      <c r="P3953" s="3"/>
      <c r="Q3953" s="3"/>
      <c r="R3953" s="3"/>
      <c r="S3953" s="3"/>
      <c r="T3953" s="3"/>
      <c r="U3953" s="3"/>
      <c r="V3953" s="3"/>
      <c r="W3953" s="3"/>
      <c r="X3953" s="3"/>
      <c r="Y3953" s="3"/>
      <c r="Z3953" s="3"/>
      <c r="AA3953" s="3"/>
      <c r="AB3953" s="3"/>
      <c r="AC3953" s="3"/>
      <c r="AD3953" s="3"/>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row>
    <row r="3954" spans="1:77" ht="18">
      <c r="A3954" s="3" t="s">
        <v>15130</v>
      </c>
      <c r="B3954" s="3" t="s">
        <v>30903</v>
      </c>
      <c r="C3954" s="3" t="s">
        <v>31588</v>
      </c>
      <c r="D3954" s="3" t="s">
        <v>31055</v>
      </c>
      <c r="E3954" s="3" t="s">
        <v>31271</v>
      </c>
      <c r="F3954" s="3"/>
      <c r="G3954" s="3"/>
      <c r="H3954" s="3"/>
      <c r="I3954" s="3"/>
      <c r="J3954" s="3"/>
      <c r="K3954" s="3"/>
      <c r="L3954" s="3"/>
      <c r="M3954" s="3"/>
      <c r="N3954" s="3"/>
      <c r="O3954" s="3"/>
      <c r="P3954" s="3"/>
      <c r="Q3954" s="3"/>
      <c r="R3954" s="3"/>
      <c r="S3954" s="3"/>
      <c r="T3954" s="3"/>
      <c r="U3954" s="3"/>
      <c r="V3954" s="3"/>
      <c r="W3954" s="3"/>
      <c r="X3954" s="3"/>
      <c r="Y3954" s="3"/>
      <c r="Z3954" s="3"/>
      <c r="AA3954" s="3"/>
      <c r="AB3954" s="3"/>
      <c r="AC3954" s="3"/>
      <c r="AD3954" s="3"/>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row>
    <row r="3955" spans="1:77" ht="18">
      <c r="A3955" s="3" t="s">
        <v>34877</v>
      </c>
      <c r="B3955" s="3" t="s">
        <v>33988</v>
      </c>
      <c r="C3955" s="3" t="s">
        <v>34878</v>
      </c>
      <c r="D3955" s="3"/>
      <c r="E3955" s="3" t="s">
        <v>34879</v>
      </c>
      <c r="F3955" s="3" t="s">
        <v>34880</v>
      </c>
      <c r="G3955" s="3"/>
      <c r="H3955" s="3"/>
      <c r="I3955" s="3"/>
      <c r="J3955" s="3"/>
      <c r="K3955" s="3"/>
      <c r="L3955" s="3"/>
      <c r="M3955" s="3"/>
      <c r="N3955" s="3"/>
      <c r="O3955" s="3"/>
      <c r="P3955" s="3"/>
      <c r="Q3955" s="3"/>
      <c r="R3955" s="3"/>
      <c r="S3955" s="3"/>
      <c r="T3955" s="3"/>
      <c r="U3955" s="3"/>
      <c r="V3955" s="3"/>
      <c r="W3955" s="3"/>
      <c r="X3955" s="3"/>
      <c r="Y3955" s="3"/>
      <c r="Z3955" s="3"/>
      <c r="AA3955" s="3"/>
      <c r="AB3955" s="3"/>
      <c r="AC3955" s="3"/>
      <c r="AD3955" s="3"/>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row>
    <row r="3956" spans="1:77" ht="18">
      <c r="A3956" s="3" t="s">
        <v>7324</v>
      </c>
      <c r="B3956" s="3" t="s">
        <v>25216</v>
      </c>
      <c r="C3956" s="3" t="s">
        <v>25305</v>
      </c>
      <c r="D3956" s="3" t="s">
        <v>25306</v>
      </c>
      <c r="E3956" s="3" t="s">
        <v>25307</v>
      </c>
      <c r="F3956" s="3"/>
      <c r="G3956" s="3"/>
      <c r="H3956" s="3"/>
      <c r="I3956" s="3"/>
      <c r="J3956" s="3"/>
      <c r="K3956" s="3"/>
      <c r="L3956" s="3"/>
      <c r="M3956" s="3"/>
      <c r="N3956" s="3"/>
      <c r="O3956" s="3"/>
      <c r="P3956" s="3"/>
      <c r="Q3956" s="3"/>
      <c r="R3956" s="3"/>
      <c r="S3956" s="3"/>
      <c r="T3956" s="3"/>
      <c r="U3956" s="3"/>
      <c r="V3956" s="3"/>
      <c r="W3956" s="3"/>
      <c r="X3956" s="3"/>
      <c r="Y3956" s="3"/>
      <c r="Z3956" s="3"/>
      <c r="AA3956" s="3"/>
      <c r="AB3956" s="3"/>
      <c r="AC3956" s="3"/>
      <c r="AD3956" s="3"/>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row>
    <row r="3957" spans="1:77" ht="18">
      <c r="A3957" s="3" t="s">
        <v>16899</v>
      </c>
      <c r="B3957" s="3" t="s">
        <v>32756</v>
      </c>
      <c r="C3957" s="3" t="s">
        <v>25305</v>
      </c>
      <c r="D3957" s="3" t="s">
        <v>32757</v>
      </c>
      <c r="E3957" s="3" t="s">
        <v>32758</v>
      </c>
      <c r="F3957" s="3" t="s">
        <v>32759</v>
      </c>
      <c r="G3957" s="3"/>
      <c r="H3957" s="3"/>
      <c r="I3957" s="3"/>
      <c r="J3957" s="3"/>
      <c r="K3957" s="3"/>
      <c r="L3957" s="3"/>
      <c r="M3957" s="3"/>
      <c r="N3957" s="3"/>
      <c r="O3957" s="3"/>
      <c r="P3957" s="3"/>
      <c r="Q3957" s="3"/>
      <c r="R3957" s="3"/>
      <c r="S3957" s="3"/>
      <c r="T3957" s="3"/>
      <c r="U3957" s="3"/>
      <c r="V3957" s="3"/>
      <c r="W3957" s="3"/>
      <c r="X3957" s="3"/>
      <c r="Y3957" s="3"/>
      <c r="Z3957" s="3"/>
      <c r="AA3957" s="3"/>
      <c r="AB3957" s="3"/>
      <c r="AC3957" s="3"/>
      <c r="AD3957" s="3"/>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row>
    <row r="3958" spans="1:77" ht="18">
      <c r="A3958" s="3" t="s">
        <v>7267</v>
      </c>
      <c r="B3958" s="3" t="s">
        <v>25216</v>
      </c>
      <c r="C3958" s="3" t="s">
        <v>25256</v>
      </c>
      <c r="D3958" s="3"/>
      <c r="E3958" s="3" t="s">
        <v>25257</v>
      </c>
      <c r="F3958" s="3"/>
      <c r="G3958" s="3"/>
      <c r="H3958" s="3"/>
      <c r="I3958" s="3"/>
      <c r="J3958" s="3"/>
      <c r="K3958" s="3"/>
      <c r="L3958" s="3"/>
      <c r="M3958" s="3"/>
      <c r="N3958" s="3"/>
      <c r="O3958" s="3"/>
      <c r="P3958" s="3"/>
      <c r="Q3958" s="3"/>
      <c r="R3958" s="3"/>
      <c r="S3958" s="3"/>
      <c r="T3958" s="3"/>
      <c r="U3958" s="3"/>
      <c r="V3958" s="3"/>
      <c r="W3958" s="3"/>
      <c r="X3958" s="3"/>
      <c r="Y3958" s="3"/>
      <c r="Z3958" s="3"/>
      <c r="AA3958" s="3"/>
      <c r="AB3958" s="3"/>
      <c r="AC3958" s="3"/>
      <c r="AD3958" s="3"/>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row>
    <row r="3959" spans="1:77" ht="18">
      <c r="A3959" s="3" t="s">
        <v>16883</v>
      </c>
      <c r="B3959" s="3" t="s">
        <v>32658</v>
      </c>
      <c r="C3959" s="3" t="s">
        <v>25256</v>
      </c>
      <c r="D3959" s="3"/>
      <c r="E3959" s="3" t="s">
        <v>32745</v>
      </c>
      <c r="F3959" s="3"/>
      <c r="G3959" s="3"/>
      <c r="H3959" s="3"/>
      <c r="I3959" s="3"/>
      <c r="J3959" s="3"/>
      <c r="K3959" s="3"/>
      <c r="L3959" s="3"/>
      <c r="M3959" s="3"/>
      <c r="N3959" s="3"/>
      <c r="O3959" s="3"/>
      <c r="P3959" s="3"/>
      <c r="Q3959" s="3"/>
      <c r="R3959" s="3"/>
      <c r="S3959" s="3"/>
      <c r="T3959" s="3"/>
      <c r="U3959" s="3"/>
      <c r="V3959" s="3"/>
      <c r="W3959" s="3"/>
      <c r="X3959" s="3"/>
      <c r="Y3959" s="3"/>
      <c r="Z3959" s="3"/>
      <c r="AA3959" s="3"/>
      <c r="AB3959" s="3"/>
      <c r="AC3959" s="3"/>
      <c r="AD3959" s="3"/>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row>
    <row r="3960" spans="1:77" ht="18">
      <c r="A3960" s="3" t="s">
        <v>39055</v>
      </c>
      <c r="B3960" s="3" t="s">
        <v>38999</v>
      </c>
      <c r="C3960" s="3" t="s">
        <v>25256</v>
      </c>
      <c r="D3960" s="3"/>
      <c r="E3960" s="3" t="s">
        <v>39056</v>
      </c>
      <c r="F3960" s="3"/>
      <c r="G3960" s="3"/>
      <c r="H3960" s="3"/>
      <c r="I3960" s="3"/>
      <c r="J3960" s="3"/>
      <c r="K3960" s="3"/>
      <c r="L3960" s="3"/>
      <c r="M3960" s="3"/>
      <c r="N3960" s="3"/>
      <c r="O3960" s="3"/>
      <c r="P3960" s="3"/>
      <c r="Q3960" s="3"/>
      <c r="R3960" s="3"/>
      <c r="S3960" s="3"/>
      <c r="T3960" s="3"/>
      <c r="U3960" s="3"/>
      <c r="V3960" s="3"/>
      <c r="W3960" s="3"/>
      <c r="X3960" s="3"/>
      <c r="Y3960" s="3"/>
      <c r="Z3960" s="3"/>
      <c r="AA3960" s="3"/>
      <c r="AB3960" s="3"/>
      <c r="AC3960" s="3"/>
      <c r="AD3960" s="3"/>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row>
    <row r="3961" spans="1:77" ht="18">
      <c r="A3961" s="3" t="s">
        <v>35608</v>
      </c>
      <c r="B3961" s="3" t="s">
        <v>35343</v>
      </c>
      <c r="C3961" s="3" t="s">
        <v>35609</v>
      </c>
      <c r="D3961" s="3" t="s">
        <v>56</v>
      </c>
      <c r="E3961" s="3" t="s">
        <v>35610</v>
      </c>
      <c r="F3961" s="3"/>
      <c r="G3961" s="3"/>
      <c r="H3961" s="3"/>
      <c r="I3961" s="3"/>
      <c r="J3961" s="3"/>
      <c r="K3961" s="3"/>
      <c r="L3961" s="3"/>
      <c r="M3961" s="3"/>
      <c r="N3961" s="3"/>
      <c r="O3961" s="3"/>
      <c r="P3961" s="3"/>
      <c r="Q3961" s="3"/>
      <c r="R3961" s="3"/>
      <c r="S3961" s="3"/>
      <c r="T3961" s="3"/>
      <c r="U3961" s="3"/>
      <c r="V3961" s="3"/>
      <c r="W3961" s="3"/>
      <c r="X3961" s="3"/>
      <c r="Y3961" s="3"/>
      <c r="Z3961" s="3"/>
      <c r="AA3961" s="3"/>
      <c r="AB3961" s="3"/>
      <c r="AC3961" s="3"/>
      <c r="AD3961" s="3"/>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row>
    <row r="3962" spans="1:77" ht="18">
      <c r="A3962" s="3" t="s">
        <v>36721</v>
      </c>
      <c r="B3962" s="3" t="s">
        <v>36306</v>
      </c>
      <c r="C3962" s="3" t="s">
        <v>35609</v>
      </c>
      <c r="D3962" s="3"/>
      <c r="E3962" s="3" t="s">
        <v>36722</v>
      </c>
      <c r="F3962" s="3"/>
      <c r="G3962" s="3"/>
      <c r="H3962" s="3"/>
      <c r="I3962" s="3"/>
      <c r="J3962" s="3"/>
      <c r="K3962" s="3"/>
      <c r="L3962" s="3"/>
      <c r="M3962" s="3"/>
      <c r="N3962" s="3"/>
      <c r="O3962" s="3"/>
      <c r="P3962" s="3"/>
      <c r="Q3962" s="3"/>
      <c r="R3962" s="3"/>
      <c r="S3962" s="3"/>
      <c r="T3962" s="3"/>
      <c r="U3962" s="3"/>
      <c r="V3962" s="3"/>
      <c r="W3962" s="3"/>
      <c r="X3962" s="3"/>
      <c r="Y3962" s="3"/>
      <c r="Z3962" s="3"/>
      <c r="AA3962" s="3"/>
      <c r="AB3962" s="3"/>
      <c r="AC3962" s="3"/>
      <c r="AD3962" s="3"/>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row>
    <row r="3963" spans="1:77" ht="18">
      <c r="A3963" s="3" t="s">
        <v>15044</v>
      </c>
      <c r="B3963" s="3" t="s">
        <v>30903</v>
      </c>
      <c r="C3963" s="3" t="s">
        <v>31558</v>
      </c>
      <c r="D3963" s="3"/>
      <c r="E3963" s="3" t="s">
        <v>31067</v>
      </c>
      <c r="F3963" s="3"/>
      <c r="G3963" s="3"/>
      <c r="H3963" s="3"/>
      <c r="I3963" s="3"/>
      <c r="J3963" s="3"/>
      <c r="K3963" s="3"/>
      <c r="L3963" s="3"/>
      <c r="M3963" s="3"/>
      <c r="N3963" s="3"/>
      <c r="O3963" s="3"/>
      <c r="P3963" s="3"/>
      <c r="Q3963" s="3"/>
      <c r="R3963" s="3"/>
      <c r="S3963" s="3"/>
      <c r="T3963" s="3"/>
      <c r="U3963" s="3"/>
      <c r="V3963" s="3"/>
      <c r="W3963" s="3"/>
      <c r="X3963" s="3"/>
      <c r="Y3963" s="3"/>
      <c r="Z3963" s="3"/>
      <c r="AA3963" s="3"/>
      <c r="AB3963" s="3"/>
      <c r="AC3963" s="3"/>
      <c r="AD3963" s="3"/>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row>
    <row r="3964" spans="1:77" ht="18">
      <c r="A3964" s="3" t="s">
        <v>33138</v>
      </c>
      <c r="B3964" s="3" t="s">
        <v>32998</v>
      </c>
      <c r="C3964" s="3" t="s">
        <v>31558</v>
      </c>
      <c r="D3964" s="3" t="s">
        <v>17833</v>
      </c>
      <c r="E3964" s="3" t="s">
        <v>33139</v>
      </c>
      <c r="F3964" s="3" t="s">
        <v>33140</v>
      </c>
      <c r="G3964" s="3" t="s">
        <v>33141</v>
      </c>
      <c r="H3964" s="3" t="s">
        <v>33142</v>
      </c>
      <c r="I3964" s="3" t="s">
        <v>33143</v>
      </c>
      <c r="J3964" s="3" t="s">
        <v>33144</v>
      </c>
      <c r="K3964" s="3" t="s">
        <v>33145</v>
      </c>
      <c r="L3964" s="3" t="s">
        <v>33146</v>
      </c>
      <c r="M3964" s="3" t="s">
        <v>33147</v>
      </c>
      <c r="N3964" s="3" t="s">
        <v>33148</v>
      </c>
      <c r="O3964" s="3" t="s">
        <v>33149</v>
      </c>
      <c r="P3964" s="3" t="s">
        <v>33150</v>
      </c>
      <c r="Q3964" s="3" t="s">
        <v>33151</v>
      </c>
      <c r="R3964" s="3" t="s">
        <v>33152</v>
      </c>
      <c r="S3964" s="3" t="s">
        <v>33153</v>
      </c>
      <c r="T3964" s="3" t="s">
        <v>33154</v>
      </c>
      <c r="U3964" s="3" t="s">
        <v>33155</v>
      </c>
      <c r="V3964" s="3"/>
      <c r="W3964" s="3" t="s">
        <v>33156</v>
      </c>
      <c r="X3964" s="3"/>
      <c r="Y3964" s="3" t="s">
        <v>33157</v>
      </c>
      <c r="Z3964" s="3"/>
      <c r="AA3964" s="3" t="s">
        <v>33158</v>
      </c>
      <c r="AB3964" s="3"/>
      <c r="AC3964" s="3" t="s">
        <v>33159</v>
      </c>
      <c r="AD3964" s="3" t="s">
        <v>33160</v>
      </c>
      <c r="AE3964" s="3" t="s">
        <v>33161</v>
      </c>
      <c r="AF3964" s="3" t="s">
        <v>33162</v>
      </c>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row>
    <row r="3965" spans="1:77" ht="18">
      <c r="A3965" s="3" t="s">
        <v>8726</v>
      </c>
      <c r="B3965" s="3" t="s">
        <v>26505</v>
      </c>
      <c r="C3965" s="3" t="s">
        <v>26546</v>
      </c>
      <c r="D3965" s="3" t="s">
        <v>6029</v>
      </c>
      <c r="E3965" s="3" t="s">
        <v>26547</v>
      </c>
      <c r="F3965" s="3" t="s">
        <v>26548</v>
      </c>
      <c r="G3965" s="3"/>
      <c r="H3965" s="3"/>
      <c r="I3965" s="3"/>
      <c r="J3965" s="3"/>
      <c r="K3965" s="3"/>
      <c r="L3965" s="3"/>
      <c r="M3965" s="3"/>
      <c r="N3965" s="3"/>
      <c r="O3965" s="3"/>
      <c r="P3965" s="3"/>
      <c r="Q3965" s="3"/>
      <c r="R3965" s="3"/>
      <c r="S3965" s="3"/>
      <c r="T3965" s="3"/>
      <c r="U3965" s="3"/>
      <c r="V3965" s="3"/>
      <c r="W3965" s="3"/>
      <c r="X3965" s="3"/>
      <c r="Y3965" s="3"/>
      <c r="Z3965" s="3"/>
      <c r="AA3965" s="3"/>
      <c r="AB3965" s="3"/>
      <c r="AC3965" s="3"/>
      <c r="AD3965" s="3"/>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row>
    <row r="3966" spans="1:77" ht="18">
      <c r="A3966" s="3" t="s">
        <v>18339</v>
      </c>
      <c r="B3966" s="3" t="s">
        <v>35343</v>
      </c>
      <c r="C3966" s="3" t="s">
        <v>26546</v>
      </c>
      <c r="D3966" s="3" t="s">
        <v>35733</v>
      </c>
      <c r="E3966" s="3" t="s">
        <v>35734</v>
      </c>
      <c r="F3966" s="3"/>
      <c r="G3966" s="3"/>
      <c r="H3966" s="3"/>
      <c r="I3966" s="3"/>
      <c r="J3966" s="3"/>
      <c r="K3966" s="3"/>
      <c r="L3966" s="3"/>
      <c r="M3966" s="3"/>
      <c r="N3966" s="3"/>
      <c r="O3966" s="3"/>
      <c r="P3966" s="3"/>
      <c r="Q3966" s="3"/>
      <c r="R3966" s="3"/>
      <c r="S3966" s="3"/>
      <c r="T3966" s="3"/>
      <c r="U3966" s="3"/>
      <c r="V3966" s="3"/>
      <c r="W3966" s="3"/>
      <c r="X3966" s="3"/>
      <c r="Y3966" s="3"/>
      <c r="Z3966" s="3"/>
      <c r="AA3966" s="3"/>
      <c r="AB3966" s="3"/>
      <c r="AC3966" s="3"/>
      <c r="AD3966" s="3"/>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row>
    <row r="3967" spans="1:77" ht="18">
      <c r="A3967" s="3" t="s">
        <v>18817</v>
      </c>
      <c r="B3967" s="3" t="s">
        <v>35848</v>
      </c>
      <c r="C3967" s="3" t="s">
        <v>26546</v>
      </c>
      <c r="D3967" s="3" t="s">
        <v>6029</v>
      </c>
      <c r="E3967" s="3" t="s">
        <v>35993</v>
      </c>
      <c r="F3967" s="3" t="s">
        <v>26548</v>
      </c>
      <c r="G3967" s="3"/>
      <c r="H3967" s="3"/>
      <c r="I3967" s="3"/>
      <c r="J3967" s="3"/>
      <c r="K3967" s="3"/>
      <c r="L3967" s="3"/>
      <c r="M3967" s="3"/>
      <c r="N3967" s="3"/>
      <c r="O3967" s="3"/>
      <c r="P3967" s="3"/>
      <c r="Q3967" s="3"/>
      <c r="R3967" s="3"/>
      <c r="S3967" s="3"/>
      <c r="T3967" s="3"/>
      <c r="U3967" s="3"/>
      <c r="V3967" s="3"/>
      <c r="W3967" s="3"/>
      <c r="X3967" s="3"/>
      <c r="Y3967" s="3"/>
      <c r="Z3967" s="3"/>
      <c r="AA3967" s="3"/>
      <c r="AB3967" s="3"/>
      <c r="AC3967" s="3"/>
      <c r="AD3967" s="3"/>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row>
    <row r="3968" spans="1:77" ht="18">
      <c r="A3968" s="3" t="s">
        <v>6198</v>
      </c>
      <c r="B3968" s="3" t="s">
        <v>23435</v>
      </c>
      <c r="C3968" s="3" t="s">
        <v>24427</v>
      </c>
      <c r="D3968" s="3"/>
      <c r="E3968" s="3" t="s">
        <v>24428</v>
      </c>
      <c r="F3968" s="3"/>
      <c r="G3968" s="3"/>
      <c r="H3968" s="3"/>
      <c r="I3968" s="3"/>
      <c r="J3968" s="3"/>
      <c r="K3968" s="3"/>
      <c r="L3968" s="3"/>
      <c r="M3968" s="3"/>
      <c r="N3968" s="3"/>
      <c r="O3968" s="3"/>
      <c r="P3968" s="3"/>
      <c r="Q3968" s="3"/>
      <c r="R3968" s="3"/>
      <c r="S3968" s="3"/>
      <c r="T3968" s="3"/>
      <c r="U3968" s="3"/>
      <c r="V3968" s="3"/>
      <c r="W3968" s="3"/>
      <c r="X3968" s="3"/>
      <c r="Y3968" s="3"/>
      <c r="Z3968" s="3"/>
      <c r="AA3968" s="3"/>
      <c r="AB3968" s="3"/>
      <c r="AC3968" s="3"/>
      <c r="AD3968" s="3"/>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row>
    <row r="3969" spans="1:77" ht="18">
      <c r="A3969" s="3" t="s">
        <v>32425</v>
      </c>
      <c r="B3969" s="3" t="s">
        <v>32339</v>
      </c>
      <c r="C3969" s="3" t="s">
        <v>32426</v>
      </c>
      <c r="D3969" s="3" t="s">
        <v>219</v>
      </c>
      <c r="E3969" s="3" t="s">
        <v>32427</v>
      </c>
      <c r="F3969" s="3" t="s">
        <v>32428</v>
      </c>
      <c r="G3969" s="3"/>
      <c r="H3969" s="3"/>
      <c r="I3969" s="3"/>
      <c r="J3969" s="3"/>
      <c r="K3969" s="3"/>
      <c r="L3969" s="3"/>
      <c r="M3969" s="3"/>
      <c r="N3969" s="3"/>
      <c r="O3969" s="3"/>
      <c r="P3969" s="3"/>
      <c r="Q3969" s="3"/>
      <c r="R3969" s="3"/>
      <c r="S3969" s="3"/>
      <c r="T3969" s="3"/>
      <c r="U3969" s="3"/>
      <c r="V3969" s="3"/>
      <c r="W3969" s="3"/>
      <c r="X3969" s="3"/>
      <c r="Y3969" s="3"/>
      <c r="Z3969" s="3"/>
      <c r="AA3969" s="3"/>
      <c r="AB3969" s="3"/>
      <c r="AC3969" s="3"/>
      <c r="AD3969" s="3"/>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row>
    <row r="3970" spans="1:77" ht="18">
      <c r="A3970" s="3" t="s">
        <v>36181</v>
      </c>
      <c r="B3970" s="3" t="s">
        <v>35848</v>
      </c>
      <c r="C3970" s="3" t="s">
        <v>36182</v>
      </c>
      <c r="D3970" s="3"/>
      <c r="E3970" s="3" t="s">
        <v>36183</v>
      </c>
      <c r="F3970" s="3"/>
      <c r="G3970" s="3"/>
      <c r="H3970" s="3"/>
      <c r="I3970" s="3"/>
      <c r="J3970" s="3"/>
      <c r="K3970" s="3"/>
      <c r="L3970" s="3"/>
      <c r="M3970" s="3"/>
      <c r="N3970" s="3"/>
      <c r="O3970" s="3"/>
      <c r="P3970" s="3"/>
      <c r="Q3970" s="3"/>
      <c r="R3970" s="3"/>
      <c r="S3970" s="3"/>
      <c r="T3970" s="3"/>
      <c r="U3970" s="3"/>
      <c r="V3970" s="3"/>
      <c r="W3970" s="3"/>
      <c r="X3970" s="3"/>
      <c r="Y3970" s="3"/>
      <c r="Z3970" s="3"/>
      <c r="AA3970" s="3"/>
      <c r="AB3970" s="3"/>
      <c r="AC3970" s="3"/>
      <c r="AD3970" s="3"/>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row>
    <row r="3971" spans="1:77" ht="18">
      <c r="A3971" s="3" t="s">
        <v>8191</v>
      </c>
      <c r="B3971" s="3" t="s">
        <v>25827</v>
      </c>
      <c r="C3971" s="3" t="s">
        <v>26022</v>
      </c>
      <c r="D3971" s="3"/>
      <c r="E3971" s="3" t="s">
        <v>26023</v>
      </c>
      <c r="F3971" s="3"/>
      <c r="G3971" s="3"/>
      <c r="H3971" s="3"/>
      <c r="I3971" s="3"/>
      <c r="J3971" s="3"/>
      <c r="K3971" s="3"/>
      <c r="L3971" s="3"/>
      <c r="M3971" s="3"/>
      <c r="N3971" s="3"/>
      <c r="O3971" s="3"/>
      <c r="P3971" s="3"/>
      <c r="Q3971" s="3"/>
      <c r="R3971" s="3"/>
      <c r="S3971" s="3"/>
      <c r="T3971" s="3"/>
      <c r="U3971" s="3"/>
      <c r="V3971" s="3"/>
      <c r="W3971" s="3"/>
      <c r="X3971" s="3"/>
      <c r="Y3971" s="3"/>
      <c r="Z3971" s="3"/>
      <c r="AA3971" s="3"/>
      <c r="AB3971" s="3"/>
      <c r="AC3971" s="3"/>
      <c r="AD3971" s="3"/>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row>
    <row r="3972" spans="1:77" ht="18">
      <c r="A3972" s="3" t="s">
        <v>1484</v>
      </c>
      <c r="B3972" s="3" t="s">
        <v>27429</v>
      </c>
      <c r="C3972" s="3" t="s">
        <v>26022</v>
      </c>
      <c r="D3972" s="3"/>
      <c r="E3972" s="3" t="s">
        <v>29347</v>
      </c>
      <c r="F3972" s="3"/>
      <c r="G3972" s="3"/>
      <c r="H3972" s="3"/>
      <c r="I3972" s="3"/>
      <c r="J3972" s="3"/>
      <c r="K3972" s="3"/>
      <c r="L3972" s="3"/>
      <c r="M3972" s="3"/>
      <c r="N3972" s="3"/>
      <c r="O3972" s="3"/>
      <c r="P3972" s="3"/>
      <c r="Q3972" s="3"/>
      <c r="R3972" s="3"/>
      <c r="S3972" s="3"/>
      <c r="T3972" s="3"/>
      <c r="U3972" s="3"/>
      <c r="V3972" s="3"/>
      <c r="W3972" s="3"/>
      <c r="X3972" s="3"/>
      <c r="Y3972" s="3"/>
      <c r="Z3972" s="3"/>
      <c r="AA3972" s="3"/>
      <c r="AB3972" s="3"/>
      <c r="AC3972" s="3"/>
      <c r="AD3972" s="3"/>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row>
    <row r="3973" spans="1:77" ht="18">
      <c r="A3973" s="3" t="s">
        <v>17603</v>
      </c>
      <c r="B3973" s="3" t="s">
        <v>33988</v>
      </c>
      <c r="C3973" s="3" t="s">
        <v>26022</v>
      </c>
      <c r="D3973" s="3"/>
      <c r="E3973" s="3" t="s">
        <v>34395</v>
      </c>
      <c r="F3973" s="3" t="s">
        <v>34396</v>
      </c>
      <c r="G3973" s="3"/>
      <c r="H3973" s="3"/>
      <c r="I3973" s="3"/>
      <c r="J3973" s="3"/>
      <c r="K3973" s="3"/>
      <c r="L3973" s="3"/>
      <c r="M3973" s="3"/>
      <c r="N3973" s="3"/>
      <c r="O3973" s="3"/>
      <c r="P3973" s="3"/>
      <c r="Q3973" s="3"/>
      <c r="R3973" s="3"/>
      <c r="S3973" s="3"/>
      <c r="T3973" s="3"/>
      <c r="U3973" s="3"/>
      <c r="V3973" s="3"/>
      <c r="W3973" s="3"/>
      <c r="X3973" s="3"/>
      <c r="Y3973" s="3"/>
      <c r="Z3973" s="3"/>
      <c r="AA3973" s="3"/>
      <c r="AB3973" s="3"/>
      <c r="AC3973" s="3"/>
      <c r="AD3973" s="3"/>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row>
    <row r="3974" spans="1:77" ht="18">
      <c r="A3974" s="3" t="s">
        <v>1410</v>
      </c>
      <c r="B3974" s="3" t="s">
        <v>27538</v>
      </c>
      <c r="C3974" s="3" t="s">
        <v>29073</v>
      </c>
      <c r="D3974" s="3" t="s">
        <v>1593</v>
      </c>
      <c r="E3974" s="3" t="s">
        <v>29074</v>
      </c>
      <c r="F3974" s="3" t="s">
        <v>29075</v>
      </c>
      <c r="G3974" s="3"/>
      <c r="H3974" s="3"/>
      <c r="I3974" s="3"/>
      <c r="J3974" s="3"/>
      <c r="K3974" s="3"/>
      <c r="L3974" s="3"/>
      <c r="M3974" s="3"/>
      <c r="N3974" s="3"/>
      <c r="O3974" s="3"/>
      <c r="P3974" s="3"/>
      <c r="Q3974" s="3"/>
      <c r="R3974" s="3"/>
      <c r="S3974" s="3"/>
      <c r="T3974" s="3"/>
      <c r="U3974" s="3"/>
      <c r="V3974" s="3"/>
      <c r="W3974" s="3"/>
      <c r="X3974" s="3"/>
      <c r="Y3974" s="3"/>
      <c r="Z3974" s="3"/>
      <c r="AA3974" s="3"/>
      <c r="AB3974" s="3"/>
      <c r="AC3974" s="3"/>
      <c r="AD3974" s="3"/>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row>
    <row r="3975" spans="1:77" ht="18">
      <c r="A3975" s="3" t="s">
        <v>3668</v>
      </c>
      <c r="B3975" s="3" t="s">
        <v>21893</v>
      </c>
      <c r="C3975" s="3" t="s">
        <v>22178</v>
      </c>
      <c r="D3975" s="3"/>
      <c r="E3975" s="3" t="s">
        <v>22179</v>
      </c>
      <c r="F3975" s="3"/>
      <c r="G3975" s="3"/>
      <c r="H3975" s="3"/>
      <c r="I3975" s="3"/>
      <c r="J3975" s="3"/>
      <c r="K3975" s="3"/>
      <c r="L3975" s="3"/>
      <c r="M3975" s="3"/>
      <c r="N3975" s="3"/>
      <c r="O3975" s="3"/>
      <c r="P3975" s="3"/>
      <c r="Q3975" s="3"/>
      <c r="R3975" s="3"/>
      <c r="S3975" s="3"/>
      <c r="T3975" s="3"/>
      <c r="U3975" s="3"/>
      <c r="V3975" s="3"/>
      <c r="W3975" s="3"/>
      <c r="X3975" s="3"/>
      <c r="Y3975" s="3"/>
      <c r="Z3975" s="3"/>
      <c r="AA3975" s="3"/>
      <c r="AB3975" s="3"/>
      <c r="AC3975" s="3"/>
      <c r="AD3975" s="3"/>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row>
    <row r="3976" spans="1:77" ht="18">
      <c r="A3976" s="3" t="s">
        <v>39574</v>
      </c>
      <c r="B3976" s="3" t="s">
        <v>39563</v>
      </c>
      <c r="C3976" s="3" t="s">
        <v>39575</v>
      </c>
      <c r="D3976" s="3"/>
      <c r="E3976" s="3" t="s">
        <v>39576</v>
      </c>
      <c r="F3976" s="3" t="s">
        <v>39577</v>
      </c>
      <c r="G3976" s="3"/>
      <c r="H3976" s="3"/>
      <c r="I3976" s="3"/>
      <c r="J3976" s="3"/>
      <c r="K3976" s="3"/>
      <c r="L3976" s="3"/>
      <c r="M3976" s="3"/>
      <c r="N3976" s="3"/>
      <c r="O3976" s="3"/>
      <c r="P3976" s="3"/>
      <c r="Q3976" s="3"/>
      <c r="R3976" s="3"/>
      <c r="S3976" s="3"/>
      <c r="T3976" s="3"/>
      <c r="U3976" s="3"/>
      <c r="V3976" s="3"/>
      <c r="W3976" s="3"/>
      <c r="X3976" s="3"/>
      <c r="Y3976" s="3"/>
      <c r="Z3976" s="3"/>
      <c r="AA3976" s="3"/>
      <c r="AB3976" s="3"/>
      <c r="AC3976" s="3"/>
      <c r="AD3976" s="3"/>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row>
    <row r="3977" spans="1:77" ht="18">
      <c r="A3977" s="3" t="s">
        <v>12991</v>
      </c>
      <c r="B3977" s="3" t="s">
        <v>30145</v>
      </c>
      <c r="C3977" s="3" t="s">
        <v>30375</v>
      </c>
      <c r="D3977" s="3"/>
      <c r="E3977" s="3" t="s">
        <v>30376</v>
      </c>
      <c r="F3977" s="3"/>
      <c r="G3977" s="3"/>
      <c r="H3977" s="3"/>
      <c r="I3977" s="3"/>
      <c r="J3977" s="3"/>
      <c r="K3977" s="3"/>
      <c r="L3977" s="3"/>
      <c r="M3977" s="3"/>
      <c r="N3977" s="3"/>
      <c r="O3977" s="3"/>
      <c r="P3977" s="3"/>
      <c r="Q3977" s="3"/>
      <c r="R3977" s="3"/>
      <c r="S3977" s="3"/>
      <c r="T3977" s="3"/>
      <c r="U3977" s="3"/>
      <c r="V3977" s="3"/>
      <c r="W3977" s="3"/>
      <c r="X3977" s="3"/>
      <c r="Y3977" s="3"/>
      <c r="Z3977" s="3"/>
      <c r="AA3977" s="3"/>
      <c r="AB3977" s="3"/>
      <c r="AC3977" s="3"/>
      <c r="AD3977" s="3"/>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row>
    <row r="3978" spans="1:77" ht="18">
      <c r="A3978" s="3" t="s">
        <v>1465</v>
      </c>
      <c r="B3978" s="3" t="s">
        <v>27429</v>
      </c>
      <c r="C3978" s="3" t="s">
        <v>29292</v>
      </c>
      <c r="D3978" s="3"/>
      <c r="E3978" s="3" t="s">
        <v>29293</v>
      </c>
      <c r="F3978" s="3"/>
      <c r="G3978" s="3"/>
      <c r="H3978" s="3"/>
      <c r="I3978" s="3"/>
      <c r="J3978" s="3"/>
      <c r="K3978" s="3"/>
      <c r="L3978" s="3"/>
      <c r="M3978" s="3"/>
      <c r="N3978" s="3"/>
      <c r="O3978" s="3"/>
      <c r="P3978" s="3"/>
      <c r="Q3978" s="3"/>
      <c r="R3978" s="3"/>
      <c r="S3978" s="3"/>
      <c r="T3978" s="3"/>
      <c r="U3978" s="3"/>
      <c r="V3978" s="3"/>
      <c r="W3978" s="3"/>
      <c r="X3978" s="3"/>
      <c r="Y3978" s="3"/>
      <c r="Z3978" s="3"/>
      <c r="AA3978" s="3"/>
      <c r="AB3978" s="3"/>
      <c r="AC3978" s="3"/>
      <c r="AD3978" s="3"/>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row>
    <row r="3979" spans="1:77" ht="18">
      <c r="A3979" s="3" t="s">
        <v>14975</v>
      </c>
      <c r="B3979" s="3" t="s">
        <v>30903</v>
      </c>
      <c r="C3979" s="3" t="s">
        <v>31514</v>
      </c>
      <c r="D3979" s="3"/>
      <c r="E3979" s="3" t="s">
        <v>31271</v>
      </c>
      <c r="F3979" s="3"/>
      <c r="G3979" s="3"/>
      <c r="H3979" s="3"/>
      <c r="I3979" s="3"/>
      <c r="J3979" s="3"/>
      <c r="K3979" s="3"/>
      <c r="L3979" s="3"/>
      <c r="M3979" s="3"/>
      <c r="N3979" s="3"/>
      <c r="O3979" s="3"/>
      <c r="P3979" s="3"/>
      <c r="Q3979" s="3"/>
      <c r="R3979" s="3"/>
      <c r="S3979" s="3"/>
      <c r="T3979" s="3"/>
      <c r="U3979" s="3"/>
      <c r="V3979" s="3"/>
      <c r="W3979" s="3"/>
      <c r="X3979" s="3"/>
      <c r="Y3979" s="3"/>
      <c r="Z3979" s="3"/>
      <c r="AA3979" s="3"/>
      <c r="AB3979" s="3"/>
      <c r="AC3979" s="3"/>
      <c r="AD3979" s="3"/>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row>
    <row r="3980" spans="1:77" ht="18">
      <c r="A3980" s="3" t="s">
        <v>30192</v>
      </c>
      <c r="B3980" s="3" t="s">
        <v>30145</v>
      </c>
      <c r="C3980" s="3" t="s">
        <v>30193</v>
      </c>
      <c r="D3980" s="3"/>
      <c r="E3980" s="3" t="s">
        <v>30194</v>
      </c>
      <c r="F3980" s="3"/>
      <c r="G3980" s="3"/>
      <c r="H3980" s="3"/>
      <c r="I3980" s="3"/>
      <c r="J3980" s="3"/>
      <c r="K3980" s="3"/>
      <c r="L3980" s="3"/>
      <c r="M3980" s="3"/>
      <c r="N3980" s="3"/>
      <c r="O3980" s="3"/>
      <c r="P3980" s="3"/>
      <c r="Q3980" s="3"/>
      <c r="R3980" s="3"/>
      <c r="S3980" s="3"/>
      <c r="T3980" s="3"/>
      <c r="U3980" s="3"/>
      <c r="V3980" s="3"/>
      <c r="W3980" s="3"/>
      <c r="X3980" s="3"/>
      <c r="Y3980" s="3"/>
      <c r="Z3980" s="3"/>
      <c r="AA3980" s="3"/>
      <c r="AB3980" s="3"/>
      <c r="AC3980" s="3"/>
      <c r="AD3980" s="3"/>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row>
    <row r="3981" spans="1:77" ht="18">
      <c r="A3981" s="3" t="s">
        <v>19637</v>
      </c>
      <c r="B3981" s="3" t="s">
        <v>36306</v>
      </c>
      <c r="C3981" s="3" t="s">
        <v>30193</v>
      </c>
      <c r="D3981" s="3" t="s">
        <v>36735</v>
      </c>
      <c r="E3981" s="3" t="s">
        <v>36736</v>
      </c>
      <c r="F3981" s="3" t="s">
        <v>36737</v>
      </c>
      <c r="G3981" s="3"/>
      <c r="H3981" s="3"/>
      <c r="I3981" s="3"/>
      <c r="J3981" s="3"/>
      <c r="K3981" s="3"/>
      <c r="L3981" s="3"/>
      <c r="M3981" s="3"/>
      <c r="N3981" s="3"/>
      <c r="O3981" s="3"/>
      <c r="P3981" s="3"/>
      <c r="Q3981" s="3"/>
      <c r="R3981" s="3"/>
      <c r="S3981" s="3"/>
      <c r="T3981" s="3"/>
      <c r="U3981" s="3"/>
      <c r="V3981" s="3"/>
      <c r="W3981" s="3"/>
      <c r="X3981" s="3"/>
      <c r="Y3981" s="3"/>
      <c r="Z3981" s="3"/>
      <c r="AA3981" s="3"/>
      <c r="AB3981" s="3"/>
      <c r="AC3981" s="3"/>
      <c r="AD3981" s="3"/>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row>
    <row r="3982" spans="1:77" ht="18">
      <c r="A3982" s="3" t="s">
        <v>35646</v>
      </c>
      <c r="B3982" s="3" t="s">
        <v>35343</v>
      </c>
      <c r="C3982" s="3" t="s">
        <v>35647</v>
      </c>
      <c r="D3982" s="3" t="s">
        <v>35648</v>
      </c>
      <c r="E3982" s="3" t="s">
        <v>35649</v>
      </c>
      <c r="F3982" s="3" t="s">
        <v>35650</v>
      </c>
      <c r="G3982" s="3"/>
      <c r="H3982" s="3"/>
      <c r="I3982" s="3"/>
      <c r="J3982" s="3"/>
      <c r="K3982" s="3"/>
      <c r="L3982" s="3"/>
      <c r="M3982" s="3"/>
      <c r="N3982" s="3"/>
      <c r="O3982" s="3"/>
      <c r="P3982" s="3"/>
      <c r="Q3982" s="3"/>
      <c r="R3982" s="3"/>
      <c r="S3982" s="3"/>
      <c r="T3982" s="3"/>
      <c r="U3982" s="3"/>
      <c r="V3982" s="3"/>
      <c r="W3982" s="3"/>
      <c r="X3982" s="3"/>
      <c r="Y3982" s="3"/>
      <c r="Z3982" s="3"/>
      <c r="AA3982" s="3"/>
      <c r="AB3982" s="3"/>
      <c r="AC3982" s="3"/>
      <c r="AD3982" s="3"/>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row>
    <row r="3983" spans="1:77" ht="18">
      <c r="A3983" s="3" t="s">
        <v>8914</v>
      </c>
      <c r="B3983" s="3" t="s">
        <v>26505</v>
      </c>
      <c r="C3983" s="3" t="s">
        <v>26727</v>
      </c>
      <c r="D3983" s="3"/>
      <c r="E3983" s="3" t="s">
        <v>26728</v>
      </c>
      <c r="F3983" s="3"/>
      <c r="G3983" s="3"/>
      <c r="H3983" s="3"/>
      <c r="I3983" s="3"/>
      <c r="J3983" s="3"/>
      <c r="K3983" s="3"/>
      <c r="L3983" s="3"/>
      <c r="M3983" s="3"/>
      <c r="N3983" s="3"/>
      <c r="O3983" s="3"/>
      <c r="P3983" s="3"/>
      <c r="Q3983" s="3"/>
      <c r="R3983" s="3"/>
      <c r="S3983" s="3"/>
      <c r="T3983" s="3"/>
      <c r="U3983" s="3"/>
      <c r="V3983" s="3"/>
      <c r="W3983" s="3"/>
      <c r="X3983" s="3"/>
      <c r="Y3983" s="3"/>
      <c r="Z3983" s="3"/>
      <c r="AA3983" s="3"/>
      <c r="AB3983" s="3"/>
      <c r="AC3983" s="3"/>
      <c r="AD3983" s="3"/>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row>
    <row r="3984" spans="1:77" ht="18">
      <c r="A3984" s="3" t="s">
        <v>6197</v>
      </c>
      <c r="B3984" s="3" t="s">
        <v>23435</v>
      </c>
      <c r="C3984" s="3" t="s">
        <v>24425</v>
      </c>
      <c r="D3984" s="3"/>
      <c r="E3984" s="3" t="s">
        <v>24426</v>
      </c>
      <c r="F3984" s="3"/>
      <c r="G3984" s="3"/>
      <c r="H3984" s="3"/>
      <c r="I3984" s="3"/>
      <c r="J3984" s="3"/>
      <c r="K3984" s="3"/>
      <c r="L3984" s="3"/>
      <c r="M3984" s="3"/>
      <c r="N3984" s="3"/>
      <c r="O3984" s="3"/>
      <c r="P3984" s="3"/>
      <c r="Q3984" s="3"/>
      <c r="R3984" s="3"/>
      <c r="S3984" s="3"/>
      <c r="T3984" s="3"/>
      <c r="U3984" s="3"/>
      <c r="V3984" s="3"/>
      <c r="W3984" s="3"/>
      <c r="X3984" s="3"/>
      <c r="Y3984" s="3"/>
      <c r="Z3984" s="3"/>
      <c r="AA3984" s="3"/>
      <c r="AB3984" s="3"/>
      <c r="AC3984" s="3"/>
      <c r="AD3984" s="3"/>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row>
    <row r="3985" spans="1:77" ht="18">
      <c r="A3985" s="3" t="s">
        <v>7850</v>
      </c>
      <c r="B3985" s="3" t="s">
        <v>25216</v>
      </c>
      <c r="C3985" s="3" t="s">
        <v>25689</v>
      </c>
      <c r="D3985" s="3"/>
      <c r="E3985" s="3" t="s">
        <v>25690</v>
      </c>
      <c r="F3985" s="3"/>
      <c r="G3985" s="3"/>
      <c r="H3985" s="3"/>
      <c r="I3985" s="3"/>
      <c r="J3985" s="3"/>
      <c r="K3985" s="3"/>
      <c r="L3985" s="3"/>
      <c r="M3985" s="3"/>
      <c r="N3985" s="3"/>
      <c r="O3985" s="3"/>
      <c r="P3985" s="3"/>
      <c r="Q3985" s="3"/>
      <c r="R3985" s="3"/>
      <c r="S3985" s="3"/>
      <c r="T3985" s="3"/>
      <c r="U3985" s="3"/>
      <c r="V3985" s="3"/>
      <c r="W3985" s="3"/>
      <c r="X3985" s="3"/>
      <c r="Y3985" s="3"/>
      <c r="Z3985" s="3"/>
      <c r="AA3985" s="3"/>
      <c r="AB3985" s="3"/>
      <c r="AC3985" s="3"/>
      <c r="AD3985" s="3"/>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row>
    <row r="3986" spans="1:77" ht="18">
      <c r="A3986" s="3" t="s">
        <v>34193</v>
      </c>
      <c r="B3986" s="3" t="s">
        <v>33988</v>
      </c>
      <c r="C3986" s="3" t="s">
        <v>25689</v>
      </c>
      <c r="D3986" s="3" t="s">
        <v>270</v>
      </c>
      <c r="E3986" s="3" t="s">
        <v>22531</v>
      </c>
      <c r="F3986" s="3" t="s">
        <v>22532</v>
      </c>
      <c r="G3986" s="3" t="s">
        <v>22040</v>
      </c>
      <c r="H3986" s="3" t="s">
        <v>22041</v>
      </c>
      <c r="I3986" s="3" t="s">
        <v>22042</v>
      </c>
      <c r="J3986" s="3" t="s">
        <v>22043</v>
      </c>
      <c r="K3986" s="3"/>
      <c r="L3986" s="3"/>
      <c r="M3986" s="3"/>
      <c r="N3986" s="3"/>
      <c r="O3986" s="3"/>
      <c r="P3986" s="3"/>
      <c r="Q3986" s="3"/>
      <c r="R3986" s="3"/>
      <c r="S3986" s="3"/>
      <c r="T3986" s="3"/>
      <c r="U3986" s="3"/>
      <c r="V3986" s="3"/>
      <c r="W3986" s="3"/>
      <c r="X3986" s="3"/>
      <c r="Y3986" s="3"/>
      <c r="Z3986" s="3"/>
      <c r="AA3986" s="3"/>
      <c r="AB3986" s="3"/>
      <c r="AC3986" s="3"/>
      <c r="AD3986" s="3"/>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row>
    <row r="3987" spans="1:77" ht="18">
      <c r="A3987" s="3" t="s">
        <v>17791</v>
      </c>
      <c r="B3987" s="3" t="s">
        <v>34945</v>
      </c>
      <c r="C3987" s="3" t="s">
        <v>25689</v>
      </c>
      <c r="D3987" s="3"/>
      <c r="E3987" s="3" t="s">
        <v>35109</v>
      </c>
      <c r="F3987" s="3"/>
      <c r="G3987" s="3"/>
      <c r="H3987" s="3"/>
      <c r="I3987" s="3"/>
      <c r="J3987" s="3"/>
      <c r="K3987" s="3"/>
      <c r="L3987" s="3"/>
      <c r="M3987" s="3"/>
      <c r="N3987" s="3"/>
      <c r="O3987" s="3"/>
      <c r="P3987" s="3"/>
      <c r="Q3987" s="3"/>
      <c r="R3987" s="3"/>
      <c r="S3987" s="3"/>
      <c r="T3987" s="3"/>
      <c r="U3987" s="3"/>
      <c r="V3987" s="3"/>
      <c r="W3987" s="3"/>
      <c r="X3987" s="3"/>
      <c r="Y3987" s="3"/>
      <c r="Z3987" s="3"/>
      <c r="AA3987" s="3"/>
      <c r="AB3987" s="3"/>
      <c r="AC3987" s="3"/>
      <c r="AD3987" s="3"/>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row>
    <row r="3988" spans="1:77" ht="18">
      <c r="A3988" s="3" t="s">
        <v>9362</v>
      </c>
      <c r="B3988" s="3" t="s">
        <v>26758</v>
      </c>
      <c r="C3988" s="3" t="s">
        <v>27124</v>
      </c>
      <c r="D3988" s="3"/>
      <c r="E3988" s="3" t="s">
        <v>27125</v>
      </c>
      <c r="F3988" s="3"/>
      <c r="G3988" s="3"/>
      <c r="H3988" s="3"/>
      <c r="I3988" s="3"/>
      <c r="J3988" s="3"/>
      <c r="K3988" s="3"/>
      <c r="L3988" s="3"/>
      <c r="M3988" s="3"/>
      <c r="N3988" s="3"/>
      <c r="O3988" s="3"/>
      <c r="P3988" s="3"/>
      <c r="Q3988" s="3"/>
      <c r="R3988" s="3"/>
      <c r="S3988" s="3"/>
      <c r="T3988" s="3"/>
      <c r="U3988" s="3"/>
      <c r="V3988" s="3"/>
      <c r="W3988" s="3"/>
      <c r="X3988" s="3"/>
      <c r="Y3988" s="3"/>
      <c r="Z3988" s="3"/>
      <c r="AA3988" s="3"/>
      <c r="AB3988" s="3"/>
      <c r="AC3988" s="3"/>
      <c r="AD3988" s="3"/>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row>
    <row r="3989" spans="1:77" ht="18">
      <c r="A3989" s="3" t="s">
        <v>31981</v>
      </c>
      <c r="B3989" s="3" t="s">
        <v>31873</v>
      </c>
      <c r="C3989" s="3" t="s">
        <v>27124</v>
      </c>
      <c r="D3989" s="3" t="s">
        <v>31887</v>
      </c>
      <c r="E3989" s="3" t="s">
        <v>31982</v>
      </c>
      <c r="F3989" s="3"/>
      <c r="G3989" s="3"/>
      <c r="H3989" s="3"/>
      <c r="I3989" s="3"/>
      <c r="J3989" s="3"/>
      <c r="K3989" s="3"/>
      <c r="L3989" s="3"/>
      <c r="M3989" s="3"/>
      <c r="N3989" s="3"/>
      <c r="O3989" s="3"/>
      <c r="P3989" s="3"/>
      <c r="Q3989" s="3"/>
      <c r="R3989" s="3"/>
      <c r="S3989" s="3"/>
      <c r="T3989" s="3"/>
      <c r="U3989" s="3"/>
      <c r="V3989" s="3"/>
      <c r="W3989" s="3"/>
      <c r="X3989" s="3"/>
      <c r="Y3989" s="3"/>
      <c r="Z3989" s="3"/>
      <c r="AA3989" s="3"/>
      <c r="AB3989" s="3"/>
      <c r="AC3989" s="3"/>
      <c r="AD3989" s="3"/>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row>
    <row r="3990" spans="1:77" ht="18">
      <c r="A3990" s="3" t="s">
        <v>17281</v>
      </c>
      <c r="B3990" s="3" t="s">
        <v>33439</v>
      </c>
      <c r="C3990" s="3" t="s">
        <v>27124</v>
      </c>
      <c r="D3990" s="3" t="s">
        <v>56</v>
      </c>
      <c r="E3990" s="3" t="s">
        <v>4489</v>
      </c>
      <c r="F3990" s="3"/>
      <c r="G3990" s="3"/>
      <c r="H3990" s="3"/>
      <c r="I3990" s="3"/>
      <c r="J3990" s="3"/>
      <c r="K3990" s="3"/>
      <c r="L3990" s="3"/>
      <c r="M3990" s="3"/>
      <c r="N3990" s="3"/>
      <c r="O3990" s="3"/>
      <c r="P3990" s="3"/>
      <c r="Q3990" s="3"/>
      <c r="R3990" s="3"/>
      <c r="S3990" s="3"/>
      <c r="T3990" s="3"/>
      <c r="U3990" s="3"/>
      <c r="V3990" s="3"/>
      <c r="W3990" s="3"/>
      <c r="X3990" s="3"/>
      <c r="Y3990" s="3"/>
      <c r="Z3990" s="3"/>
      <c r="AA3990" s="3"/>
      <c r="AB3990" s="3"/>
      <c r="AC3990" s="3"/>
      <c r="AD3990" s="3"/>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row>
    <row r="3991" spans="1:77" ht="18">
      <c r="A3991" s="3" t="s">
        <v>34200</v>
      </c>
      <c r="B3991" s="3" t="s">
        <v>33988</v>
      </c>
      <c r="C3991" s="3" t="s">
        <v>27124</v>
      </c>
      <c r="D3991" s="3"/>
      <c r="E3991" s="3" t="s">
        <v>34201</v>
      </c>
      <c r="F3991" s="3"/>
      <c r="G3991" s="3"/>
      <c r="H3991" s="3"/>
      <c r="I3991" s="3"/>
      <c r="J3991" s="3"/>
      <c r="K3991" s="3"/>
      <c r="L3991" s="3"/>
      <c r="M3991" s="3"/>
      <c r="N3991" s="3"/>
      <c r="O3991" s="3"/>
      <c r="P3991" s="3"/>
      <c r="Q3991" s="3"/>
      <c r="R3991" s="3"/>
      <c r="S3991" s="3"/>
      <c r="T3991" s="3"/>
      <c r="U3991" s="3"/>
      <c r="V3991" s="3"/>
      <c r="W3991" s="3"/>
      <c r="X3991" s="3"/>
      <c r="Y3991" s="3"/>
      <c r="Z3991" s="3"/>
      <c r="AA3991" s="3"/>
      <c r="AB3991" s="3"/>
      <c r="AC3991" s="3"/>
      <c r="AD3991" s="3"/>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row>
    <row r="3992" spans="1:77" ht="18">
      <c r="A3992" s="3" t="s">
        <v>18958</v>
      </c>
      <c r="B3992" s="3" t="s">
        <v>35848</v>
      </c>
      <c r="C3992" s="3" t="s">
        <v>27124</v>
      </c>
      <c r="D3992" s="3"/>
      <c r="E3992" s="3" t="s">
        <v>36093</v>
      </c>
      <c r="F3992" s="3"/>
      <c r="G3992" s="3"/>
      <c r="H3992" s="3"/>
      <c r="I3992" s="3"/>
      <c r="J3992" s="3"/>
      <c r="K3992" s="3"/>
      <c r="L3992" s="3"/>
      <c r="M3992" s="3"/>
      <c r="N3992" s="3"/>
      <c r="O3992" s="3"/>
      <c r="P3992" s="3"/>
      <c r="Q3992" s="3"/>
      <c r="R3992" s="3"/>
      <c r="S3992" s="3"/>
      <c r="T3992" s="3"/>
      <c r="U3992" s="3"/>
      <c r="V3992" s="3"/>
      <c r="W3992" s="3"/>
      <c r="X3992" s="3"/>
      <c r="Y3992" s="3"/>
      <c r="Z3992" s="3"/>
      <c r="AA3992" s="3"/>
      <c r="AB3992" s="3"/>
      <c r="AC3992" s="3"/>
      <c r="AD3992" s="3"/>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row>
    <row r="3993" spans="1:77" ht="18">
      <c r="A3993" s="3" t="s">
        <v>3470</v>
      </c>
      <c r="B3993" s="3" t="s">
        <v>21925</v>
      </c>
      <c r="C3993" s="3" t="s">
        <v>21977</v>
      </c>
      <c r="D3993" s="3"/>
      <c r="E3993" s="3" t="s">
        <v>21978</v>
      </c>
      <c r="F3993" s="3" t="s">
        <v>21979</v>
      </c>
      <c r="G3993" s="3"/>
      <c r="H3993" s="3"/>
      <c r="I3993" s="3"/>
      <c r="J3993" s="3"/>
      <c r="K3993" s="3"/>
      <c r="L3993" s="3"/>
      <c r="M3993" s="3"/>
      <c r="N3993" s="3"/>
      <c r="O3993" s="3"/>
      <c r="P3993" s="3"/>
      <c r="Q3993" s="3"/>
      <c r="R3993" s="3"/>
      <c r="S3993" s="3"/>
      <c r="T3993" s="3"/>
      <c r="U3993" s="3"/>
      <c r="V3993" s="3"/>
      <c r="W3993" s="3"/>
      <c r="X3993" s="3"/>
      <c r="Y3993" s="3"/>
      <c r="Z3993" s="3"/>
      <c r="AA3993" s="3"/>
      <c r="AB3993" s="3"/>
      <c r="AC3993" s="3"/>
      <c r="AD3993" s="3"/>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row>
    <row r="3994" spans="1:77" ht="18">
      <c r="A3994" s="3" t="s">
        <v>6192</v>
      </c>
      <c r="B3994" s="3" t="s">
        <v>23435</v>
      </c>
      <c r="C3994" s="3" t="s">
        <v>21977</v>
      </c>
      <c r="D3994" s="3"/>
      <c r="E3994" s="3" t="s">
        <v>24417</v>
      </c>
      <c r="F3994" s="3"/>
      <c r="G3994" s="3"/>
      <c r="H3994" s="3"/>
      <c r="I3994" s="3"/>
      <c r="J3994" s="3"/>
      <c r="K3994" s="3"/>
      <c r="L3994" s="3"/>
      <c r="M3994" s="3"/>
      <c r="N3994" s="3"/>
      <c r="O3994" s="3"/>
      <c r="P3994" s="3"/>
      <c r="Q3994" s="3"/>
      <c r="R3994" s="3"/>
      <c r="S3994" s="3"/>
      <c r="T3994" s="3"/>
      <c r="U3994" s="3"/>
      <c r="V3994" s="3"/>
      <c r="W3994" s="3"/>
      <c r="X3994" s="3"/>
      <c r="Y3994" s="3"/>
      <c r="Z3994" s="3"/>
      <c r="AA3994" s="3"/>
      <c r="AB3994" s="3"/>
      <c r="AC3994" s="3"/>
      <c r="AD3994" s="3"/>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row>
    <row r="3995" spans="1:77" ht="18">
      <c r="A3995" s="3" t="s">
        <v>7800</v>
      </c>
      <c r="B3995" s="3" t="s">
        <v>25216</v>
      </c>
      <c r="C3995" s="3" t="s">
        <v>21977</v>
      </c>
      <c r="D3995" s="3"/>
      <c r="E3995" s="3" t="s">
        <v>25314</v>
      </c>
      <c r="F3995" s="3"/>
      <c r="G3995" s="3"/>
      <c r="H3995" s="3"/>
      <c r="I3995" s="3"/>
      <c r="J3995" s="3"/>
      <c r="K3995" s="3"/>
      <c r="L3995" s="3"/>
      <c r="M3995" s="3"/>
      <c r="N3995" s="3"/>
      <c r="O3995" s="3"/>
      <c r="P3995" s="3"/>
      <c r="Q3995" s="3"/>
      <c r="R3995" s="3"/>
      <c r="S3995" s="3"/>
      <c r="T3995" s="3"/>
      <c r="U3995" s="3"/>
      <c r="V3995" s="3"/>
      <c r="W3995" s="3"/>
      <c r="X3995" s="3"/>
      <c r="Y3995" s="3"/>
      <c r="Z3995" s="3"/>
      <c r="AA3995" s="3"/>
      <c r="AB3995" s="3"/>
      <c r="AC3995" s="3"/>
      <c r="AD3995" s="3"/>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row>
    <row r="3996" spans="1:77" ht="18">
      <c r="A3996" s="3" t="s">
        <v>2117</v>
      </c>
      <c r="B3996" s="3" t="s">
        <v>32459</v>
      </c>
      <c r="C3996" s="3" t="s">
        <v>21977</v>
      </c>
      <c r="D3996" s="3" t="s">
        <v>32460</v>
      </c>
      <c r="E3996" s="3" t="s">
        <v>32461</v>
      </c>
      <c r="F3996" s="3"/>
      <c r="G3996" s="3"/>
      <c r="H3996" s="3"/>
      <c r="I3996" s="3"/>
      <c r="J3996" s="3"/>
      <c r="K3996" s="3"/>
      <c r="L3996" s="3"/>
      <c r="M3996" s="3"/>
      <c r="N3996" s="3"/>
      <c r="O3996" s="3"/>
      <c r="P3996" s="3"/>
      <c r="Q3996" s="3"/>
      <c r="R3996" s="3"/>
      <c r="S3996" s="3"/>
      <c r="T3996" s="3"/>
      <c r="U3996" s="3"/>
      <c r="V3996" s="3"/>
      <c r="W3996" s="3"/>
      <c r="X3996" s="3"/>
      <c r="Y3996" s="3"/>
      <c r="Z3996" s="3"/>
      <c r="AA3996" s="3"/>
      <c r="AB3996" s="3"/>
      <c r="AC3996" s="3"/>
      <c r="AD3996" s="3"/>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row>
    <row r="3997" spans="1:77" ht="18">
      <c r="A3997" s="3" t="s">
        <v>35448</v>
      </c>
      <c r="B3997" s="3" t="s">
        <v>35343</v>
      </c>
      <c r="C3997" s="3" t="s">
        <v>21977</v>
      </c>
      <c r="D3997" s="3"/>
      <c r="E3997" s="3" t="s">
        <v>35449</v>
      </c>
      <c r="F3997" s="3"/>
      <c r="G3997" s="3"/>
      <c r="H3997" s="3"/>
      <c r="I3997" s="3"/>
      <c r="J3997" s="3"/>
      <c r="K3997" s="3"/>
      <c r="L3997" s="3"/>
      <c r="M3997" s="3"/>
      <c r="N3997" s="3"/>
      <c r="O3997" s="3"/>
      <c r="P3997" s="3"/>
      <c r="Q3997" s="3"/>
      <c r="R3997" s="3"/>
      <c r="S3997" s="3"/>
      <c r="T3997" s="3"/>
      <c r="U3997" s="3"/>
      <c r="V3997" s="3"/>
      <c r="W3997" s="3"/>
      <c r="X3997" s="3"/>
      <c r="Y3997" s="3"/>
      <c r="Z3997" s="3"/>
      <c r="AA3997" s="3"/>
      <c r="AB3997" s="3"/>
      <c r="AC3997" s="3"/>
      <c r="AD3997" s="3"/>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row>
    <row r="3998" spans="1:77" ht="18">
      <c r="A3998" s="3" t="s">
        <v>6194</v>
      </c>
      <c r="B3998" s="3" t="s">
        <v>23435</v>
      </c>
      <c r="C3998" s="3" t="s">
        <v>24423</v>
      </c>
      <c r="D3998" s="3"/>
      <c r="E3998" s="3" t="s">
        <v>24424</v>
      </c>
      <c r="F3998" s="3"/>
      <c r="G3998" s="3"/>
      <c r="H3998" s="3"/>
      <c r="I3998" s="3"/>
      <c r="J3998" s="3"/>
      <c r="K3998" s="3"/>
      <c r="L3998" s="3"/>
      <c r="M3998" s="3"/>
      <c r="N3998" s="3"/>
      <c r="O3998" s="3"/>
      <c r="P3998" s="3"/>
      <c r="Q3998" s="3"/>
      <c r="R3998" s="3"/>
      <c r="S3998" s="3"/>
      <c r="T3998" s="3"/>
      <c r="U3998" s="3"/>
      <c r="V3998" s="3"/>
      <c r="W3998" s="3"/>
      <c r="X3998" s="3"/>
      <c r="Y3998" s="3"/>
      <c r="Z3998" s="3"/>
      <c r="AA3998" s="3"/>
      <c r="AB3998" s="3"/>
      <c r="AC3998" s="3"/>
      <c r="AD3998" s="3"/>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row>
    <row r="3999" spans="1:77" ht="18">
      <c r="A3999" s="3" t="s">
        <v>14770</v>
      </c>
      <c r="B3999" s="3" t="s">
        <v>30903</v>
      </c>
      <c r="C3999" s="3" t="s">
        <v>31401</v>
      </c>
      <c r="D3999" s="3" t="s">
        <v>31402</v>
      </c>
      <c r="E3999" s="3" t="s">
        <v>31403</v>
      </c>
      <c r="F3999" s="3" t="s">
        <v>31404</v>
      </c>
      <c r="G3999" s="3"/>
      <c r="H3999" s="3"/>
      <c r="I3999" s="3"/>
      <c r="J3999" s="3"/>
      <c r="K3999" s="3"/>
      <c r="L3999" s="3"/>
      <c r="M3999" s="3"/>
      <c r="N3999" s="3"/>
      <c r="O3999" s="3"/>
      <c r="P3999" s="3"/>
      <c r="Q3999" s="3"/>
      <c r="R3999" s="3"/>
      <c r="S3999" s="3"/>
      <c r="T3999" s="3"/>
      <c r="U3999" s="3"/>
      <c r="V3999" s="3"/>
      <c r="W3999" s="3"/>
      <c r="X3999" s="3"/>
      <c r="Y3999" s="3"/>
      <c r="Z3999" s="3"/>
      <c r="AA3999" s="3"/>
      <c r="AB3999" s="3"/>
      <c r="AC3999" s="3"/>
      <c r="AD3999" s="3"/>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row>
    <row r="4000" spans="1:77" ht="18">
      <c r="A4000" s="3" t="s">
        <v>33286</v>
      </c>
      <c r="B4000" s="3" t="s">
        <v>32998</v>
      </c>
      <c r="C4000" s="3" t="s">
        <v>33287</v>
      </c>
      <c r="D4000" s="3" t="s">
        <v>11316</v>
      </c>
      <c r="E4000" s="3" t="s">
        <v>33288</v>
      </c>
      <c r="F4000" s="3"/>
      <c r="G4000" s="3"/>
      <c r="H4000" s="3"/>
      <c r="I4000" s="3"/>
      <c r="J4000" s="3"/>
      <c r="K4000" s="3"/>
      <c r="L4000" s="3"/>
      <c r="M4000" s="3"/>
      <c r="N4000" s="3"/>
      <c r="O4000" s="3"/>
      <c r="P4000" s="3"/>
      <c r="Q4000" s="3"/>
      <c r="R4000" s="3"/>
      <c r="S4000" s="3"/>
      <c r="T4000" s="3"/>
      <c r="U4000" s="3"/>
      <c r="V4000" s="3"/>
      <c r="W4000" s="3"/>
      <c r="X4000" s="3"/>
      <c r="Y4000" s="3"/>
      <c r="Z4000" s="3"/>
      <c r="AA4000" s="3"/>
      <c r="AB4000" s="3"/>
      <c r="AC4000" s="3"/>
      <c r="AD4000" s="3"/>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row>
    <row r="4001" spans="1:77" ht="18">
      <c r="A4001" s="3" t="s">
        <v>6183</v>
      </c>
      <c r="B4001" s="3" t="s">
        <v>23435</v>
      </c>
      <c r="C4001" s="3" t="s">
        <v>24416</v>
      </c>
      <c r="D4001" s="3"/>
      <c r="E4001" s="3" t="s">
        <v>24417</v>
      </c>
      <c r="F4001" s="3"/>
      <c r="G4001" s="3"/>
      <c r="H4001" s="3"/>
      <c r="I4001" s="3"/>
      <c r="J4001" s="3"/>
      <c r="K4001" s="3"/>
      <c r="L4001" s="3"/>
      <c r="M4001" s="3"/>
      <c r="N4001" s="3"/>
      <c r="O4001" s="3"/>
      <c r="P4001" s="3"/>
      <c r="Q4001" s="3"/>
      <c r="R4001" s="3"/>
      <c r="S4001" s="3"/>
      <c r="T4001" s="3"/>
      <c r="U4001" s="3"/>
      <c r="V4001" s="3"/>
      <c r="W4001" s="3"/>
      <c r="X4001" s="3"/>
      <c r="Y4001" s="3"/>
      <c r="Z4001" s="3"/>
      <c r="AA4001" s="3"/>
      <c r="AB4001" s="3"/>
      <c r="AC4001" s="3"/>
      <c r="AD4001" s="3"/>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row>
    <row r="4002" spans="1:77" ht="18">
      <c r="A4002" s="3" t="s">
        <v>25756</v>
      </c>
      <c r="B4002" s="3" t="s">
        <v>25216</v>
      </c>
      <c r="C4002" s="3" t="s">
        <v>24416</v>
      </c>
      <c r="D4002" s="3" t="s">
        <v>20679</v>
      </c>
      <c r="E4002" s="3" t="s">
        <v>25757</v>
      </c>
      <c r="F4002" s="3" t="s">
        <v>25758</v>
      </c>
      <c r="G4002" s="3"/>
      <c r="H4002" s="3"/>
      <c r="I4002" s="3"/>
      <c r="J4002" s="3"/>
      <c r="K4002" s="3"/>
      <c r="L4002" s="3"/>
      <c r="M4002" s="3"/>
      <c r="N4002" s="3"/>
      <c r="O4002" s="3"/>
      <c r="P4002" s="3"/>
      <c r="Q4002" s="3"/>
      <c r="R4002" s="3"/>
      <c r="S4002" s="3"/>
      <c r="T4002" s="3"/>
      <c r="U4002" s="3"/>
      <c r="V4002" s="3"/>
      <c r="W4002" s="3"/>
      <c r="X4002" s="3"/>
      <c r="Y4002" s="3"/>
      <c r="Z4002" s="3"/>
      <c r="AA4002" s="3"/>
      <c r="AB4002" s="3"/>
      <c r="AC4002" s="3"/>
      <c r="AD4002" s="3"/>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row>
    <row r="4003" spans="1:77" ht="18">
      <c r="A4003" s="3" t="s">
        <v>18162</v>
      </c>
      <c r="B4003" s="3" t="s">
        <v>35343</v>
      </c>
      <c r="C4003" s="3" t="s">
        <v>24416</v>
      </c>
      <c r="D4003" s="3"/>
      <c r="E4003" s="3" t="s">
        <v>35500</v>
      </c>
      <c r="F4003" s="3"/>
      <c r="G4003" s="3"/>
      <c r="H4003" s="3"/>
      <c r="I4003" s="3"/>
      <c r="J4003" s="3"/>
      <c r="K4003" s="3"/>
      <c r="L4003" s="3"/>
      <c r="M4003" s="3"/>
      <c r="N4003" s="3"/>
      <c r="O4003" s="3"/>
      <c r="P4003" s="3"/>
      <c r="Q4003" s="3"/>
      <c r="R4003" s="3"/>
      <c r="S4003" s="3"/>
      <c r="T4003" s="3"/>
      <c r="U4003" s="3"/>
      <c r="V4003" s="3"/>
      <c r="W4003" s="3"/>
      <c r="X4003" s="3"/>
      <c r="Y4003" s="3"/>
      <c r="Z4003" s="3"/>
      <c r="AA4003" s="3"/>
      <c r="AB4003" s="3"/>
      <c r="AC4003" s="3"/>
      <c r="AD4003" s="3"/>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row>
    <row r="4004" spans="1:77" ht="18">
      <c r="A4004" s="3" t="s">
        <v>3965</v>
      </c>
      <c r="B4004" s="3" t="s">
        <v>22513</v>
      </c>
      <c r="C4004" s="3" t="s">
        <v>22528</v>
      </c>
      <c r="D4004" s="3"/>
      <c r="E4004" s="3" t="s">
        <v>22529</v>
      </c>
      <c r="F4004" s="3"/>
      <c r="G4004" s="3"/>
      <c r="H4004" s="3"/>
      <c r="I4004" s="3"/>
      <c r="J4004" s="3"/>
      <c r="K4004" s="3"/>
      <c r="L4004" s="3"/>
      <c r="M4004" s="3"/>
      <c r="N4004" s="3"/>
      <c r="O4004" s="3"/>
      <c r="P4004" s="3"/>
      <c r="Q4004" s="3"/>
      <c r="R4004" s="3"/>
      <c r="S4004" s="3"/>
      <c r="T4004" s="3"/>
      <c r="U4004" s="3"/>
      <c r="V4004" s="3"/>
      <c r="W4004" s="3"/>
      <c r="X4004" s="3"/>
      <c r="Y4004" s="3"/>
      <c r="Z4004" s="3"/>
      <c r="AA4004" s="3"/>
      <c r="AB4004" s="3"/>
      <c r="AC4004" s="3"/>
      <c r="AD4004" s="3"/>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row>
    <row r="4005" spans="1:77" ht="18">
      <c r="A4005" s="3" t="s">
        <v>14632</v>
      </c>
      <c r="B4005" s="3" t="s">
        <v>30903</v>
      </c>
      <c r="C4005" s="3" t="s">
        <v>22528</v>
      </c>
      <c r="D4005" s="3"/>
      <c r="E4005" s="3" t="s">
        <v>31067</v>
      </c>
      <c r="F4005" s="3"/>
      <c r="G4005" s="3"/>
      <c r="H4005" s="3"/>
      <c r="I4005" s="3"/>
      <c r="J4005" s="3"/>
      <c r="K4005" s="3"/>
      <c r="L4005" s="3"/>
      <c r="M4005" s="3"/>
      <c r="N4005" s="3"/>
      <c r="O4005" s="3"/>
      <c r="P4005" s="3"/>
      <c r="Q4005" s="3"/>
      <c r="R4005" s="3"/>
      <c r="S4005" s="3"/>
      <c r="T4005" s="3"/>
      <c r="U4005" s="3"/>
      <c r="V4005" s="3"/>
      <c r="W4005" s="3"/>
      <c r="X4005" s="3"/>
      <c r="Y4005" s="3"/>
      <c r="Z4005" s="3"/>
      <c r="AA4005" s="3"/>
      <c r="AB4005" s="3"/>
      <c r="AC4005" s="3"/>
      <c r="AD4005" s="3"/>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row>
    <row r="4006" spans="1:77" ht="18">
      <c r="A4006" s="3" t="s">
        <v>10944</v>
      </c>
      <c r="B4006" s="3" t="s">
        <v>29024</v>
      </c>
      <c r="C4006" s="3" t="s">
        <v>29025</v>
      </c>
      <c r="D4006" s="3" t="s">
        <v>56</v>
      </c>
      <c r="E4006" s="3" t="s">
        <v>29026</v>
      </c>
      <c r="F4006" s="3" t="s">
        <v>29027</v>
      </c>
      <c r="G4006" s="3"/>
      <c r="H4006" s="3"/>
      <c r="I4006" s="3"/>
      <c r="J4006" s="3"/>
      <c r="K4006" s="3"/>
      <c r="L4006" s="3"/>
      <c r="M4006" s="3"/>
      <c r="N4006" s="3"/>
      <c r="O4006" s="3"/>
      <c r="P4006" s="3"/>
      <c r="Q4006" s="3"/>
      <c r="R4006" s="3"/>
      <c r="S4006" s="3"/>
      <c r="T4006" s="3"/>
      <c r="U4006" s="3"/>
      <c r="V4006" s="3"/>
      <c r="W4006" s="3"/>
      <c r="X4006" s="3"/>
      <c r="Y4006" s="3"/>
      <c r="Z4006" s="3"/>
      <c r="AA4006" s="3"/>
      <c r="AB4006" s="3"/>
      <c r="AC4006" s="3"/>
      <c r="AD4006" s="3"/>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row>
    <row r="4007" spans="1:77" ht="18">
      <c r="A4007" s="3" t="s">
        <v>35532</v>
      </c>
      <c r="B4007" s="3" t="s">
        <v>35343</v>
      </c>
      <c r="C4007" s="3" t="s">
        <v>29025</v>
      </c>
      <c r="D4007" s="3"/>
      <c r="E4007" s="3" t="s">
        <v>35533</v>
      </c>
      <c r="F4007" s="3" t="s">
        <v>35534</v>
      </c>
      <c r="G4007" s="3"/>
      <c r="H4007" s="3"/>
      <c r="I4007" s="3"/>
      <c r="J4007" s="3"/>
      <c r="K4007" s="3"/>
      <c r="L4007" s="3"/>
      <c r="M4007" s="3"/>
      <c r="N4007" s="3"/>
      <c r="O4007" s="3"/>
      <c r="P4007" s="3"/>
      <c r="Q4007" s="3"/>
      <c r="R4007" s="3"/>
      <c r="S4007" s="3"/>
      <c r="T4007" s="3"/>
      <c r="U4007" s="3"/>
      <c r="V4007" s="3"/>
      <c r="W4007" s="3"/>
      <c r="X4007" s="3"/>
      <c r="Y4007" s="3"/>
      <c r="Z4007" s="3"/>
      <c r="AA4007" s="3"/>
      <c r="AB4007" s="3"/>
      <c r="AC4007" s="3"/>
      <c r="AD4007" s="3"/>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row>
    <row r="4008" spans="1:77" ht="18">
      <c r="A4008" s="3" t="s">
        <v>18806</v>
      </c>
      <c r="B4008" s="3" t="s">
        <v>35848</v>
      </c>
      <c r="C4008" s="3" t="s">
        <v>29025</v>
      </c>
      <c r="D4008" s="3"/>
      <c r="E4008" s="3" t="s">
        <v>35972</v>
      </c>
      <c r="F4008" s="3" t="s">
        <v>35973</v>
      </c>
      <c r="G4008" s="3"/>
      <c r="H4008" s="3"/>
      <c r="I4008" s="3"/>
      <c r="J4008" s="3"/>
      <c r="K4008" s="3"/>
      <c r="L4008" s="3"/>
      <c r="M4008" s="3"/>
      <c r="N4008" s="3"/>
      <c r="O4008" s="3"/>
      <c r="P4008" s="3"/>
      <c r="Q4008" s="3"/>
      <c r="R4008" s="3"/>
      <c r="S4008" s="3"/>
      <c r="T4008" s="3"/>
      <c r="U4008" s="3"/>
      <c r="V4008" s="3"/>
      <c r="W4008" s="3"/>
      <c r="X4008" s="3"/>
      <c r="Y4008" s="3"/>
      <c r="Z4008" s="3"/>
      <c r="AA4008" s="3"/>
      <c r="AB4008" s="3"/>
      <c r="AC4008" s="3"/>
      <c r="AD4008" s="3"/>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row>
    <row r="4009" spans="1:77" ht="18">
      <c r="A4009" s="3" t="s">
        <v>3060</v>
      </c>
      <c r="B4009" s="3" t="s">
        <v>36454</v>
      </c>
      <c r="C4009" s="3" t="s">
        <v>29025</v>
      </c>
      <c r="D4009" s="3"/>
      <c r="E4009" s="3" t="s">
        <v>37752</v>
      </c>
      <c r="F4009" s="3" t="s">
        <v>35534</v>
      </c>
      <c r="G4009" s="3"/>
      <c r="H4009" s="3"/>
      <c r="I4009" s="3"/>
      <c r="J4009" s="3"/>
      <c r="K4009" s="3"/>
      <c r="L4009" s="3"/>
      <c r="M4009" s="3"/>
      <c r="N4009" s="3"/>
      <c r="O4009" s="3"/>
      <c r="P4009" s="3"/>
      <c r="Q4009" s="3"/>
      <c r="R4009" s="3"/>
      <c r="S4009" s="3"/>
      <c r="T4009" s="3"/>
      <c r="U4009" s="3"/>
      <c r="V4009" s="3"/>
      <c r="W4009" s="3"/>
      <c r="X4009" s="3"/>
      <c r="Y4009" s="3"/>
      <c r="Z4009" s="3"/>
      <c r="AA4009" s="3"/>
      <c r="AB4009" s="3"/>
      <c r="AC4009" s="3"/>
      <c r="AD4009" s="3"/>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row>
    <row r="4010" spans="1:77" ht="18">
      <c r="A4010" s="3" t="s">
        <v>3463</v>
      </c>
      <c r="B4010" s="3" t="s">
        <v>21893</v>
      </c>
      <c r="C4010" s="3" t="s">
        <v>21969</v>
      </c>
      <c r="D4010" s="3"/>
      <c r="E4010" s="3" t="s">
        <v>21970</v>
      </c>
      <c r="F4010" s="3"/>
      <c r="G4010" s="3"/>
      <c r="H4010" s="3"/>
      <c r="I4010" s="3"/>
      <c r="J4010" s="3"/>
      <c r="K4010" s="3"/>
      <c r="L4010" s="3"/>
      <c r="M4010" s="3"/>
      <c r="N4010" s="3"/>
      <c r="O4010" s="3"/>
      <c r="P4010" s="3"/>
      <c r="Q4010" s="3"/>
      <c r="R4010" s="3"/>
      <c r="S4010" s="3"/>
      <c r="T4010" s="3"/>
      <c r="U4010" s="3"/>
      <c r="V4010" s="3"/>
      <c r="W4010" s="3"/>
      <c r="X4010" s="3"/>
      <c r="Y4010" s="3"/>
      <c r="Z4010" s="3"/>
      <c r="AA4010" s="3"/>
      <c r="AB4010" s="3"/>
      <c r="AC4010" s="3"/>
      <c r="AD4010" s="3"/>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row>
    <row r="4011" spans="1:77" ht="18">
      <c r="A4011" s="3" t="s">
        <v>6186</v>
      </c>
      <c r="B4011" s="3" t="s">
        <v>23435</v>
      </c>
      <c r="C4011" s="3" t="s">
        <v>21969</v>
      </c>
      <c r="D4011" s="3"/>
      <c r="E4011" s="3" t="s">
        <v>24418</v>
      </c>
      <c r="F4011" s="3"/>
      <c r="G4011" s="3"/>
      <c r="H4011" s="3"/>
      <c r="I4011" s="3"/>
      <c r="J4011" s="3"/>
      <c r="K4011" s="3"/>
      <c r="L4011" s="3"/>
      <c r="M4011" s="3"/>
      <c r="N4011" s="3"/>
      <c r="O4011" s="3"/>
      <c r="P4011" s="3"/>
      <c r="Q4011" s="3"/>
      <c r="R4011" s="3"/>
      <c r="S4011" s="3"/>
      <c r="T4011" s="3"/>
      <c r="U4011" s="3"/>
      <c r="V4011" s="3"/>
      <c r="W4011" s="3"/>
      <c r="X4011" s="3"/>
      <c r="Y4011" s="3"/>
      <c r="Z4011" s="3"/>
      <c r="AA4011" s="3"/>
      <c r="AB4011" s="3"/>
      <c r="AC4011" s="3"/>
      <c r="AD4011" s="3"/>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row>
    <row r="4012" spans="1:77" ht="18">
      <c r="A4012" s="3" t="s">
        <v>7696</v>
      </c>
      <c r="B4012" s="3" t="s">
        <v>25216</v>
      </c>
      <c r="C4012" s="3" t="s">
        <v>21969</v>
      </c>
      <c r="D4012" s="3"/>
      <c r="E4012" s="3" t="s">
        <v>25590</v>
      </c>
      <c r="F4012" s="3"/>
      <c r="G4012" s="3"/>
      <c r="H4012" s="3"/>
      <c r="I4012" s="3"/>
      <c r="J4012" s="3"/>
      <c r="K4012" s="3"/>
      <c r="L4012" s="3"/>
      <c r="M4012" s="3"/>
      <c r="N4012" s="3"/>
      <c r="O4012" s="3"/>
      <c r="P4012" s="3"/>
      <c r="Q4012" s="3"/>
      <c r="R4012" s="3"/>
      <c r="S4012" s="3"/>
      <c r="T4012" s="3"/>
      <c r="U4012" s="3"/>
      <c r="V4012" s="3"/>
      <c r="W4012" s="3"/>
      <c r="X4012" s="3"/>
      <c r="Y4012" s="3"/>
      <c r="Z4012" s="3"/>
      <c r="AA4012" s="3"/>
      <c r="AB4012" s="3"/>
      <c r="AC4012" s="3"/>
      <c r="AD4012" s="3"/>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row>
    <row r="4013" spans="1:77" ht="18">
      <c r="A4013" s="3" t="s">
        <v>35135</v>
      </c>
      <c r="B4013" s="3" t="s">
        <v>34945</v>
      </c>
      <c r="C4013" s="3" t="s">
        <v>21969</v>
      </c>
      <c r="D4013" s="3"/>
      <c r="E4013" s="3" t="s">
        <v>35136</v>
      </c>
      <c r="F4013" s="3"/>
      <c r="G4013" s="3"/>
      <c r="H4013" s="3"/>
      <c r="I4013" s="3"/>
      <c r="J4013" s="3"/>
      <c r="K4013" s="3"/>
      <c r="L4013" s="3"/>
      <c r="M4013" s="3"/>
      <c r="N4013" s="3"/>
      <c r="O4013" s="3"/>
      <c r="P4013" s="3"/>
      <c r="Q4013" s="3"/>
      <c r="R4013" s="3"/>
      <c r="S4013" s="3"/>
      <c r="T4013" s="3"/>
      <c r="U4013" s="3"/>
      <c r="V4013" s="3"/>
      <c r="W4013" s="3"/>
      <c r="X4013" s="3"/>
      <c r="Y4013" s="3"/>
      <c r="Z4013" s="3"/>
      <c r="AA4013" s="3"/>
      <c r="AB4013" s="3"/>
      <c r="AC4013" s="3"/>
      <c r="AD4013" s="3"/>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row>
    <row r="4014" spans="1:77" ht="18">
      <c r="A4014" s="3" t="s">
        <v>35423</v>
      </c>
      <c r="B4014" s="3" t="s">
        <v>35343</v>
      </c>
      <c r="C4014" s="3" t="s">
        <v>21969</v>
      </c>
      <c r="D4014" s="3"/>
      <c r="E4014" s="3" t="s">
        <v>35424</v>
      </c>
      <c r="F4014" s="3"/>
      <c r="G4014" s="3"/>
      <c r="H4014" s="3"/>
      <c r="I4014" s="3"/>
      <c r="J4014" s="3"/>
      <c r="K4014" s="3"/>
      <c r="L4014" s="3"/>
      <c r="M4014" s="3"/>
      <c r="N4014" s="3"/>
      <c r="O4014" s="3"/>
      <c r="P4014" s="3"/>
      <c r="Q4014" s="3"/>
      <c r="R4014" s="3"/>
      <c r="S4014" s="3"/>
      <c r="T4014" s="3"/>
      <c r="U4014" s="3"/>
      <c r="V4014" s="3"/>
      <c r="W4014" s="3"/>
      <c r="X4014" s="3"/>
      <c r="Y4014" s="3"/>
      <c r="Z4014" s="3"/>
      <c r="AA4014" s="3"/>
      <c r="AB4014" s="3"/>
      <c r="AC4014" s="3"/>
      <c r="AD4014" s="3"/>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row>
    <row r="4015" spans="1:77" ht="18">
      <c r="A4015" s="3" t="s">
        <v>37581</v>
      </c>
      <c r="B4015" s="3" t="s">
        <v>37108</v>
      </c>
      <c r="C4015" s="3" t="s">
        <v>21969</v>
      </c>
      <c r="D4015" s="3" t="s">
        <v>157</v>
      </c>
      <c r="E4015" s="3" t="s">
        <v>37582</v>
      </c>
      <c r="F4015" s="3" t="s">
        <v>37583</v>
      </c>
      <c r="G4015" s="3"/>
      <c r="H4015" s="3"/>
      <c r="I4015" s="3"/>
      <c r="J4015" s="3"/>
      <c r="K4015" s="3"/>
      <c r="L4015" s="3"/>
      <c r="M4015" s="3"/>
      <c r="N4015" s="3"/>
      <c r="O4015" s="3"/>
      <c r="P4015" s="3"/>
      <c r="Q4015" s="3"/>
      <c r="R4015" s="3"/>
      <c r="S4015" s="3"/>
      <c r="T4015" s="3"/>
      <c r="U4015" s="3"/>
      <c r="V4015" s="3"/>
      <c r="W4015" s="3"/>
      <c r="X4015" s="3"/>
      <c r="Y4015" s="3"/>
      <c r="Z4015" s="3"/>
      <c r="AA4015" s="3"/>
      <c r="AB4015" s="3"/>
      <c r="AC4015" s="3"/>
      <c r="AD4015" s="3"/>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row>
    <row r="4016" spans="1:77" ht="18">
      <c r="A4016" s="3" t="s">
        <v>3516</v>
      </c>
      <c r="B4016" s="3" t="s">
        <v>21893</v>
      </c>
      <c r="C4016" s="3" t="s">
        <v>22023</v>
      </c>
      <c r="D4016" s="3"/>
      <c r="E4016" s="3" t="s">
        <v>22024</v>
      </c>
      <c r="F4016" s="3" t="s">
        <v>22025</v>
      </c>
      <c r="G4016" s="3"/>
      <c r="H4016" s="3"/>
      <c r="I4016" s="3"/>
      <c r="J4016" s="3"/>
      <c r="K4016" s="3"/>
      <c r="L4016" s="3"/>
      <c r="M4016" s="3"/>
      <c r="N4016" s="3"/>
      <c r="O4016" s="3"/>
      <c r="P4016" s="3"/>
      <c r="Q4016" s="3"/>
      <c r="R4016" s="3"/>
      <c r="S4016" s="3"/>
      <c r="T4016" s="3"/>
      <c r="U4016" s="3"/>
      <c r="V4016" s="3"/>
      <c r="W4016" s="3"/>
      <c r="X4016" s="3"/>
      <c r="Y4016" s="3"/>
      <c r="Z4016" s="3"/>
      <c r="AA4016" s="3"/>
      <c r="AB4016" s="3"/>
      <c r="AC4016" s="3"/>
      <c r="AD4016" s="3"/>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row>
    <row r="4017" spans="1:77" ht="18">
      <c r="A4017" s="3" t="s">
        <v>18072</v>
      </c>
      <c r="B4017" s="3" t="s">
        <v>35343</v>
      </c>
      <c r="C4017" s="3" t="s">
        <v>22023</v>
      </c>
      <c r="D4017" s="3"/>
      <c r="E4017" s="3" t="s">
        <v>35405</v>
      </c>
      <c r="F4017" s="3"/>
      <c r="G4017" s="3"/>
      <c r="H4017" s="3"/>
      <c r="I4017" s="3"/>
      <c r="J4017" s="3"/>
      <c r="K4017" s="3"/>
      <c r="L4017" s="3"/>
      <c r="M4017" s="3"/>
      <c r="N4017" s="3"/>
      <c r="O4017" s="3"/>
      <c r="P4017" s="3"/>
      <c r="Q4017" s="3"/>
      <c r="R4017" s="3"/>
      <c r="S4017" s="3"/>
      <c r="T4017" s="3"/>
      <c r="U4017" s="3"/>
      <c r="V4017" s="3"/>
      <c r="W4017" s="3"/>
      <c r="X4017" s="3"/>
      <c r="Y4017" s="3"/>
      <c r="Z4017" s="3"/>
      <c r="AA4017" s="3"/>
      <c r="AB4017" s="3"/>
      <c r="AC4017" s="3"/>
      <c r="AD4017" s="3"/>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row>
    <row r="4018" spans="1:77" ht="18">
      <c r="A4018" s="3" t="s">
        <v>18886</v>
      </c>
      <c r="B4018" s="3" t="s">
        <v>35848</v>
      </c>
      <c r="C4018" s="3" t="s">
        <v>22023</v>
      </c>
      <c r="D4018" s="3"/>
      <c r="E4018" s="3" t="s">
        <v>36032</v>
      </c>
      <c r="F4018" s="3"/>
      <c r="G4018" s="3"/>
      <c r="H4018" s="3"/>
      <c r="I4018" s="3"/>
      <c r="J4018" s="3"/>
      <c r="K4018" s="3"/>
      <c r="L4018" s="3"/>
      <c r="M4018" s="3"/>
      <c r="N4018" s="3"/>
      <c r="O4018" s="3"/>
      <c r="P4018" s="3"/>
      <c r="Q4018" s="3"/>
      <c r="R4018" s="3"/>
      <c r="S4018" s="3"/>
      <c r="T4018" s="3"/>
      <c r="U4018" s="3"/>
      <c r="V4018" s="3"/>
      <c r="W4018" s="3"/>
      <c r="X4018" s="3"/>
      <c r="Y4018" s="3"/>
      <c r="Z4018" s="3"/>
      <c r="AA4018" s="3"/>
      <c r="AB4018" s="3"/>
      <c r="AC4018" s="3"/>
      <c r="AD4018" s="3"/>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row>
    <row r="4019" spans="1:77" ht="18">
      <c r="A4019" s="3" t="s">
        <v>2795</v>
      </c>
      <c r="B4019" s="3" t="s">
        <v>34858</v>
      </c>
      <c r="C4019" s="3" t="s">
        <v>22023</v>
      </c>
      <c r="D4019" s="3"/>
      <c r="E4019" s="3" t="s">
        <v>36385</v>
      </c>
      <c r="F4019" s="3"/>
      <c r="G4019" s="3"/>
      <c r="H4019" s="3"/>
      <c r="I4019" s="3"/>
      <c r="J4019" s="3"/>
      <c r="K4019" s="3"/>
      <c r="L4019" s="3"/>
      <c r="M4019" s="3"/>
      <c r="N4019" s="3"/>
      <c r="O4019" s="3"/>
      <c r="P4019" s="3"/>
      <c r="Q4019" s="3"/>
      <c r="R4019" s="3"/>
      <c r="S4019" s="3"/>
      <c r="T4019" s="3"/>
      <c r="U4019" s="3"/>
      <c r="V4019" s="3"/>
      <c r="W4019" s="3"/>
      <c r="X4019" s="3"/>
      <c r="Y4019" s="3"/>
      <c r="Z4019" s="3"/>
      <c r="AA4019" s="3"/>
      <c r="AB4019" s="3"/>
      <c r="AC4019" s="3"/>
      <c r="AD4019" s="3"/>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row>
    <row r="4020" spans="1:77" ht="18">
      <c r="A4020" s="3" t="s">
        <v>6188</v>
      </c>
      <c r="B4020" s="3" t="s">
        <v>23435</v>
      </c>
      <c r="C4020" s="3" t="s">
        <v>24419</v>
      </c>
      <c r="D4020" s="3"/>
      <c r="E4020" s="3" t="s">
        <v>24420</v>
      </c>
      <c r="F4020" s="3"/>
      <c r="G4020" s="3"/>
      <c r="H4020" s="3"/>
      <c r="I4020" s="3"/>
      <c r="J4020" s="3"/>
      <c r="K4020" s="3"/>
      <c r="L4020" s="3"/>
      <c r="M4020" s="3"/>
      <c r="N4020" s="3"/>
      <c r="O4020" s="3"/>
      <c r="P4020" s="3"/>
      <c r="Q4020" s="3"/>
      <c r="R4020" s="3"/>
      <c r="S4020" s="3"/>
      <c r="T4020" s="3"/>
      <c r="U4020" s="3"/>
      <c r="V4020" s="3"/>
      <c r="W4020" s="3"/>
      <c r="X4020" s="3"/>
      <c r="Y4020" s="3"/>
      <c r="Z4020" s="3"/>
      <c r="AA4020" s="3"/>
      <c r="AB4020" s="3"/>
      <c r="AC4020" s="3"/>
      <c r="AD4020" s="3"/>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row>
    <row r="4021" spans="1:77" ht="18">
      <c r="A4021" s="3" t="s">
        <v>33333</v>
      </c>
      <c r="B4021" s="3" t="s">
        <v>33040</v>
      </c>
      <c r="C4021" s="3" t="s">
        <v>33334</v>
      </c>
      <c r="D4021" s="3" t="s">
        <v>17833</v>
      </c>
      <c r="E4021" s="3" t="s">
        <v>33335</v>
      </c>
      <c r="F4021" s="3" t="s">
        <v>33336</v>
      </c>
      <c r="G4021" s="3" t="s">
        <v>33337</v>
      </c>
      <c r="H4021" s="3" t="s">
        <v>33338</v>
      </c>
      <c r="I4021" s="3" t="s">
        <v>26051</v>
      </c>
      <c r="J4021" s="3" t="s">
        <v>33339</v>
      </c>
      <c r="K4021" s="3" t="s">
        <v>33340</v>
      </c>
      <c r="L4021" s="3"/>
      <c r="M4021" s="3"/>
      <c r="N4021" s="3"/>
      <c r="O4021" s="3"/>
      <c r="P4021" s="3"/>
      <c r="Q4021" s="3"/>
      <c r="R4021" s="3"/>
      <c r="S4021" s="3"/>
      <c r="T4021" s="3"/>
      <c r="U4021" s="3"/>
      <c r="V4021" s="3"/>
      <c r="W4021" s="3"/>
      <c r="X4021" s="3"/>
      <c r="Y4021" s="3"/>
      <c r="Z4021" s="3"/>
      <c r="AA4021" s="3"/>
      <c r="AB4021" s="3"/>
      <c r="AC4021" s="3"/>
      <c r="AD4021" s="3"/>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row>
    <row r="4022" spans="1:77" ht="18">
      <c r="A4022" s="3" t="s">
        <v>39464</v>
      </c>
      <c r="B4022" s="3" t="s">
        <v>38999</v>
      </c>
      <c r="C4022" s="3" t="s">
        <v>33334</v>
      </c>
      <c r="D4022" s="3"/>
      <c r="E4022" s="3" t="s">
        <v>39465</v>
      </c>
      <c r="F4022" s="3" t="s">
        <v>39466</v>
      </c>
      <c r="G4022" s="3"/>
      <c r="H4022" s="3"/>
      <c r="I4022" s="3"/>
      <c r="J4022" s="3"/>
      <c r="K4022" s="3"/>
      <c r="L4022" s="3"/>
      <c r="M4022" s="3"/>
      <c r="N4022" s="3"/>
      <c r="O4022" s="3"/>
      <c r="P4022" s="3"/>
      <c r="Q4022" s="3"/>
      <c r="R4022" s="3"/>
      <c r="S4022" s="3"/>
      <c r="T4022" s="3"/>
      <c r="U4022" s="3"/>
      <c r="V4022" s="3"/>
      <c r="W4022" s="3"/>
      <c r="X4022" s="3"/>
      <c r="Y4022" s="3"/>
      <c r="Z4022" s="3"/>
      <c r="AA4022" s="3"/>
      <c r="AB4022" s="3"/>
      <c r="AC4022" s="3"/>
      <c r="AD4022" s="3"/>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row>
    <row r="4023" spans="1:77" ht="18">
      <c r="A4023" s="3" t="s">
        <v>33252</v>
      </c>
      <c r="B4023" s="3" t="s">
        <v>32998</v>
      </c>
      <c r="C4023" s="3" t="s">
        <v>33253</v>
      </c>
      <c r="D4023" s="3" t="s">
        <v>3093</v>
      </c>
      <c r="E4023" s="3" t="s">
        <v>33254</v>
      </c>
      <c r="F4023" s="3" t="s">
        <v>33255</v>
      </c>
      <c r="G4023" s="3"/>
      <c r="H4023" s="3"/>
      <c r="I4023" s="3"/>
      <c r="J4023" s="3"/>
      <c r="K4023" s="3"/>
      <c r="L4023" s="3"/>
      <c r="M4023" s="3"/>
      <c r="N4023" s="3"/>
      <c r="O4023" s="3"/>
      <c r="P4023" s="3"/>
      <c r="Q4023" s="3"/>
      <c r="R4023" s="3"/>
      <c r="S4023" s="3"/>
      <c r="T4023" s="3"/>
      <c r="U4023" s="3"/>
      <c r="V4023" s="3"/>
      <c r="W4023" s="3"/>
      <c r="X4023" s="3"/>
      <c r="Y4023" s="3"/>
      <c r="Z4023" s="3"/>
      <c r="AA4023" s="3"/>
      <c r="AB4023" s="3"/>
      <c r="AC4023" s="3"/>
      <c r="AD4023" s="3"/>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row>
    <row r="4024" spans="1:77" ht="18">
      <c r="A4024" s="3" t="s">
        <v>18046</v>
      </c>
      <c r="B4024" s="3" t="s">
        <v>35343</v>
      </c>
      <c r="C4024" s="3" t="s">
        <v>33253</v>
      </c>
      <c r="D4024" s="3"/>
      <c r="E4024" s="3" t="s">
        <v>35390</v>
      </c>
      <c r="F4024" s="3"/>
      <c r="G4024" s="3"/>
      <c r="H4024" s="3"/>
      <c r="I4024" s="3"/>
      <c r="J4024" s="3"/>
      <c r="K4024" s="3"/>
      <c r="L4024" s="3"/>
      <c r="M4024" s="3"/>
      <c r="N4024" s="3"/>
      <c r="O4024" s="3"/>
      <c r="P4024" s="3"/>
      <c r="Q4024" s="3"/>
      <c r="R4024" s="3"/>
      <c r="S4024" s="3"/>
      <c r="T4024" s="3"/>
      <c r="U4024" s="3"/>
      <c r="V4024" s="3"/>
      <c r="W4024" s="3"/>
      <c r="X4024" s="3"/>
      <c r="Y4024" s="3"/>
      <c r="Z4024" s="3"/>
      <c r="AA4024" s="3"/>
      <c r="AB4024" s="3"/>
      <c r="AC4024" s="3"/>
      <c r="AD4024" s="3"/>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row>
    <row r="4025" spans="1:77" ht="18">
      <c r="A4025" s="3" t="s">
        <v>34647</v>
      </c>
      <c r="B4025" s="3" t="s">
        <v>33988</v>
      </c>
      <c r="C4025" s="3" t="s">
        <v>34648</v>
      </c>
      <c r="D4025" s="3" t="s">
        <v>34649</v>
      </c>
      <c r="E4025" s="3" t="s">
        <v>34650</v>
      </c>
      <c r="F4025" s="3" t="s">
        <v>34651</v>
      </c>
      <c r="G4025" s="3" t="s">
        <v>34652</v>
      </c>
      <c r="H4025" s="3" t="s">
        <v>34653</v>
      </c>
      <c r="I4025" s="3"/>
      <c r="J4025" s="3" t="s">
        <v>34654</v>
      </c>
      <c r="K4025" s="3" t="s">
        <v>34655</v>
      </c>
      <c r="L4025" s="3" t="s">
        <v>34656</v>
      </c>
      <c r="M4025" s="3" t="s">
        <v>34657</v>
      </c>
      <c r="N4025" s="3" t="s">
        <v>34658</v>
      </c>
      <c r="O4025" s="3" t="s">
        <v>34656</v>
      </c>
      <c r="P4025" s="3" t="s">
        <v>34659</v>
      </c>
      <c r="Q4025" s="3" t="s">
        <v>34660</v>
      </c>
      <c r="R4025" s="3"/>
      <c r="S4025" s="3" t="s">
        <v>34661</v>
      </c>
      <c r="T4025" s="3" t="s">
        <v>34662</v>
      </c>
      <c r="U4025" s="3" t="s">
        <v>34656</v>
      </c>
      <c r="V4025" s="3" t="s">
        <v>34663</v>
      </c>
      <c r="W4025" s="3" t="s">
        <v>34664</v>
      </c>
      <c r="X4025" s="3" t="s">
        <v>34656</v>
      </c>
      <c r="Y4025" s="3" t="s">
        <v>34665</v>
      </c>
      <c r="Z4025" s="3" t="s">
        <v>34666</v>
      </c>
      <c r="AA4025" s="3"/>
      <c r="AB4025" s="3" t="s">
        <v>34667</v>
      </c>
      <c r="AC4025" s="3" t="s">
        <v>34668</v>
      </c>
      <c r="AD4025" s="3" t="s">
        <v>34669</v>
      </c>
      <c r="AE4025" s="3" t="s">
        <v>34670</v>
      </c>
      <c r="AF4025" s="3" t="s">
        <v>34671</v>
      </c>
      <c r="AG4025" s="3"/>
      <c r="AH4025" s="3" t="s">
        <v>34672</v>
      </c>
      <c r="AI4025" s="3" t="s">
        <v>34660</v>
      </c>
      <c r="AJ4025" s="3"/>
      <c r="AK4025" s="3" t="s">
        <v>34673</v>
      </c>
      <c r="AL4025" s="3" t="s">
        <v>34674</v>
      </c>
      <c r="AM4025" s="3" t="s">
        <v>34675</v>
      </c>
      <c r="AN4025" s="3" t="s">
        <v>34676</v>
      </c>
      <c r="AO4025" s="3" t="s">
        <v>34677</v>
      </c>
      <c r="AP4025" s="3"/>
      <c r="AQ4025" s="3" t="s">
        <v>34678</v>
      </c>
      <c r="AR4025" s="3" t="s">
        <v>34679</v>
      </c>
      <c r="AS4025" s="3"/>
      <c r="AT4025" s="3" t="s">
        <v>34680</v>
      </c>
      <c r="AU4025" s="3" t="s">
        <v>34681</v>
      </c>
      <c r="AV4025" s="3" t="s">
        <v>34682</v>
      </c>
      <c r="AW4025" s="3" t="s">
        <v>34683</v>
      </c>
      <c r="AX4025" s="3" t="s">
        <v>34684</v>
      </c>
      <c r="AY4025" s="3" t="s">
        <v>34685</v>
      </c>
      <c r="AZ4025" s="3"/>
      <c r="BA4025" s="3"/>
      <c r="BB4025" s="3" t="s">
        <v>34686</v>
      </c>
      <c r="BC4025" s="3" t="s">
        <v>34687</v>
      </c>
      <c r="BD4025" s="3" t="s">
        <v>34688</v>
      </c>
      <c r="BE4025" s="3"/>
      <c r="BF4025" s="3" t="s">
        <v>34689</v>
      </c>
      <c r="BG4025" s="3" t="s">
        <v>34690</v>
      </c>
      <c r="BH4025" s="3" t="s">
        <v>34691</v>
      </c>
      <c r="BI4025" s="3" t="s">
        <v>34692</v>
      </c>
      <c r="BJ4025" s="3" t="s">
        <v>34660</v>
      </c>
      <c r="BK4025" s="3"/>
      <c r="BL4025" s="3" t="s">
        <v>34693</v>
      </c>
      <c r="BM4025" s="3" t="s">
        <v>34694</v>
      </c>
      <c r="BN4025" s="3" t="s">
        <v>34695</v>
      </c>
      <c r="BO4025" s="3" t="s">
        <v>34696</v>
      </c>
      <c r="BP4025" s="3" t="s">
        <v>34697</v>
      </c>
      <c r="BQ4025" s="3"/>
      <c r="BR4025" s="3"/>
      <c r="BS4025" s="3"/>
      <c r="BT4025" s="3"/>
      <c r="BU4025" s="3"/>
      <c r="BV4025" s="3"/>
      <c r="BW4025" s="3"/>
      <c r="BX4025" s="3"/>
      <c r="BY4025" s="3"/>
    </row>
    <row r="4026" spans="1:77" ht="18">
      <c r="A4026" s="3" t="s">
        <v>33964</v>
      </c>
      <c r="B4026" s="3" t="s">
        <v>33814</v>
      </c>
      <c r="C4026" s="3" t="s">
        <v>33965</v>
      </c>
      <c r="D4026" s="3"/>
      <c r="E4026" s="3" t="s">
        <v>33966</v>
      </c>
      <c r="F4026" s="3"/>
      <c r="G4026" s="3"/>
      <c r="H4026" s="3"/>
      <c r="I4026" s="3"/>
      <c r="J4026" s="3"/>
      <c r="K4026" s="3"/>
      <c r="L4026" s="3"/>
      <c r="M4026" s="3"/>
      <c r="N4026" s="3"/>
      <c r="O4026" s="3"/>
      <c r="P4026" s="3"/>
      <c r="Q4026" s="3"/>
      <c r="R4026" s="3"/>
      <c r="S4026" s="3"/>
      <c r="T4026" s="3"/>
      <c r="U4026" s="3"/>
      <c r="V4026" s="3"/>
      <c r="W4026" s="3"/>
      <c r="X4026" s="3"/>
      <c r="Y4026" s="3"/>
      <c r="Z4026" s="3"/>
      <c r="AA4026" s="3"/>
      <c r="AB4026" s="3"/>
      <c r="AC4026" s="3"/>
      <c r="AD4026" s="3"/>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row>
    <row r="4027" spans="1:77" ht="18">
      <c r="A4027" s="3" t="s">
        <v>14565</v>
      </c>
      <c r="B4027" s="3" t="s">
        <v>30903</v>
      </c>
      <c r="C4027" s="3" t="s">
        <v>31270</v>
      </c>
      <c r="D4027" s="3"/>
      <c r="E4027" s="3" t="s">
        <v>31271</v>
      </c>
      <c r="F4027" s="3"/>
      <c r="G4027" s="3"/>
      <c r="H4027" s="3"/>
      <c r="I4027" s="3"/>
      <c r="J4027" s="3"/>
      <c r="K4027" s="3"/>
      <c r="L4027" s="3"/>
      <c r="M4027" s="3"/>
      <c r="N4027" s="3"/>
      <c r="O4027" s="3"/>
      <c r="P4027" s="3"/>
      <c r="Q4027" s="3"/>
      <c r="R4027" s="3"/>
      <c r="S4027" s="3"/>
      <c r="T4027" s="3"/>
      <c r="U4027" s="3"/>
      <c r="V4027" s="3"/>
      <c r="W4027" s="3"/>
      <c r="X4027" s="3"/>
      <c r="Y4027" s="3"/>
      <c r="Z4027" s="3"/>
      <c r="AA4027" s="3"/>
      <c r="AB4027" s="3"/>
      <c r="AC4027" s="3"/>
      <c r="AD4027" s="3"/>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row>
    <row r="4028" spans="1:77" ht="18">
      <c r="A4028" s="3" t="s">
        <v>14482</v>
      </c>
      <c r="B4028" s="3" t="s">
        <v>30903</v>
      </c>
      <c r="C4028" s="3" t="s">
        <v>31216</v>
      </c>
      <c r="D4028" s="3" t="s">
        <v>30995</v>
      </c>
      <c r="E4028" s="3" t="s">
        <v>31217</v>
      </c>
      <c r="F4028" s="3"/>
      <c r="G4028" s="3"/>
      <c r="H4028" s="3"/>
      <c r="I4028" s="3"/>
      <c r="J4028" s="3"/>
      <c r="K4028" s="3"/>
      <c r="L4028" s="3"/>
      <c r="M4028" s="3"/>
      <c r="N4028" s="3"/>
      <c r="O4028" s="3"/>
      <c r="P4028" s="3"/>
      <c r="Q4028" s="3"/>
      <c r="R4028" s="3"/>
      <c r="S4028" s="3"/>
      <c r="T4028" s="3"/>
      <c r="U4028" s="3"/>
      <c r="V4028" s="3"/>
      <c r="W4028" s="3"/>
      <c r="X4028" s="3"/>
      <c r="Y4028" s="3"/>
      <c r="Z4028" s="3"/>
      <c r="AA4028" s="3"/>
      <c r="AB4028" s="3"/>
      <c r="AC4028" s="3"/>
      <c r="AD4028" s="3"/>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row>
    <row r="4029" spans="1:77" ht="18">
      <c r="A4029" s="3" t="s">
        <v>7639</v>
      </c>
      <c r="B4029" s="3" t="s">
        <v>25216</v>
      </c>
      <c r="C4029" s="3" t="s">
        <v>25555</v>
      </c>
      <c r="D4029" s="3"/>
      <c r="E4029" s="3" t="s">
        <v>25331</v>
      </c>
      <c r="F4029" s="3"/>
      <c r="G4029" s="3"/>
      <c r="H4029" s="3"/>
      <c r="I4029" s="3"/>
      <c r="J4029" s="3"/>
      <c r="K4029" s="3"/>
      <c r="L4029" s="3"/>
      <c r="M4029" s="3"/>
      <c r="N4029" s="3"/>
      <c r="O4029" s="3"/>
      <c r="P4029" s="3"/>
      <c r="Q4029" s="3"/>
      <c r="R4029" s="3"/>
      <c r="S4029" s="3"/>
      <c r="T4029" s="3"/>
      <c r="U4029" s="3"/>
      <c r="V4029" s="3"/>
      <c r="W4029" s="3"/>
      <c r="X4029" s="3"/>
      <c r="Y4029" s="3"/>
      <c r="Z4029" s="3"/>
      <c r="AA4029" s="3"/>
      <c r="AB4029" s="3"/>
      <c r="AC4029" s="3"/>
      <c r="AD4029" s="3"/>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row>
    <row r="4030" spans="1:77" ht="18">
      <c r="A4030" s="3" t="s">
        <v>3634</v>
      </c>
      <c r="B4030" s="3" t="s">
        <v>21931</v>
      </c>
      <c r="C4030" s="3" t="s">
        <v>22147</v>
      </c>
      <c r="D4030" s="3" t="s">
        <v>22148</v>
      </c>
      <c r="E4030" s="3" t="s">
        <v>22149</v>
      </c>
      <c r="F4030" s="3" t="s">
        <v>22150</v>
      </c>
      <c r="G4030" s="3"/>
      <c r="H4030" s="3"/>
      <c r="I4030" s="3"/>
      <c r="J4030" s="3"/>
      <c r="K4030" s="3"/>
      <c r="L4030" s="3"/>
      <c r="M4030" s="3"/>
      <c r="N4030" s="3"/>
      <c r="O4030" s="3"/>
      <c r="P4030" s="3"/>
      <c r="Q4030" s="3"/>
      <c r="R4030" s="3"/>
      <c r="S4030" s="3"/>
      <c r="T4030" s="3"/>
      <c r="U4030" s="3"/>
      <c r="V4030" s="3"/>
      <c r="W4030" s="3"/>
      <c r="X4030" s="3"/>
      <c r="Y4030" s="3"/>
      <c r="Z4030" s="3"/>
      <c r="AA4030" s="3"/>
      <c r="AB4030" s="3"/>
      <c r="AC4030" s="3"/>
      <c r="AD4030" s="3"/>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row>
    <row r="4031" spans="1:77" ht="18">
      <c r="A4031" s="3" t="s">
        <v>4076</v>
      </c>
      <c r="B4031" s="3" t="s">
        <v>22513</v>
      </c>
      <c r="C4031" s="3" t="s">
        <v>22626</v>
      </c>
      <c r="D4031" s="3"/>
      <c r="E4031" s="3" t="s">
        <v>22627</v>
      </c>
      <c r="F4031" s="3"/>
      <c r="G4031" s="3"/>
      <c r="H4031" s="3"/>
      <c r="I4031" s="3"/>
      <c r="J4031" s="3"/>
      <c r="K4031" s="3"/>
      <c r="L4031" s="3"/>
      <c r="M4031" s="3"/>
      <c r="N4031" s="3"/>
      <c r="O4031" s="3"/>
      <c r="P4031" s="3"/>
      <c r="Q4031" s="3"/>
      <c r="R4031" s="3"/>
      <c r="S4031" s="3"/>
      <c r="T4031" s="3"/>
      <c r="U4031" s="3"/>
      <c r="V4031" s="3"/>
      <c r="W4031" s="3"/>
      <c r="X4031" s="3"/>
      <c r="Y4031" s="3"/>
      <c r="Z4031" s="3"/>
      <c r="AA4031" s="3"/>
      <c r="AB4031" s="3"/>
      <c r="AC4031" s="3"/>
      <c r="AD4031" s="3"/>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row>
    <row r="4032" spans="1:77" ht="18">
      <c r="A4032" s="3" t="s">
        <v>6174</v>
      </c>
      <c r="B4032" s="3" t="s">
        <v>23435</v>
      </c>
      <c r="C4032" s="3" t="s">
        <v>22626</v>
      </c>
      <c r="D4032" s="3"/>
      <c r="E4032" s="3" t="s">
        <v>24409</v>
      </c>
      <c r="F4032" s="3"/>
      <c r="G4032" s="3"/>
      <c r="H4032" s="3"/>
      <c r="I4032" s="3"/>
      <c r="J4032" s="3"/>
      <c r="K4032" s="3"/>
      <c r="L4032" s="3"/>
      <c r="M4032" s="3"/>
      <c r="N4032" s="3"/>
      <c r="O4032" s="3"/>
      <c r="P4032" s="3"/>
      <c r="Q4032" s="3"/>
      <c r="R4032" s="3"/>
      <c r="S4032" s="3"/>
      <c r="T4032" s="3"/>
      <c r="U4032" s="3"/>
      <c r="V4032" s="3"/>
      <c r="W4032" s="3"/>
      <c r="X4032" s="3"/>
      <c r="Y4032" s="3"/>
      <c r="Z4032" s="3"/>
      <c r="AA4032" s="3"/>
      <c r="AB4032" s="3"/>
      <c r="AC4032" s="3"/>
      <c r="AD4032" s="3"/>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row>
    <row r="4033" spans="1:77" ht="18">
      <c r="A4033" s="3" t="s">
        <v>39439</v>
      </c>
      <c r="B4033" s="3" t="s">
        <v>38999</v>
      </c>
      <c r="C4033" s="3" t="s">
        <v>22626</v>
      </c>
      <c r="D4033" s="3"/>
      <c r="E4033" s="3" t="s">
        <v>39440</v>
      </c>
      <c r="F4033" s="3"/>
      <c r="G4033" s="3"/>
      <c r="H4033" s="3"/>
      <c r="I4033" s="3"/>
      <c r="J4033" s="3"/>
      <c r="K4033" s="3"/>
      <c r="L4033" s="3"/>
      <c r="M4033" s="3"/>
      <c r="N4033" s="3"/>
      <c r="O4033" s="3"/>
      <c r="P4033" s="3"/>
      <c r="Q4033" s="3"/>
      <c r="R4033" s="3"/>
      <c r="S4033" s="3"/>
      <c r="T4033" s="3"/>
      <c r="U4033" s="3"/>
      <c r="V4033" s="3"/>
      <c r="W4033" s="3"/>
      <c r="X4033" s="3"/>
      <c r="Y4033" s="3"/>
      <c r="Z4033" s="3"/>
      <c r="AA4033" s="3"/>
      <c r="AB4033" s="3"/>
      <c r="AC4033" s="3"/>
      <c r="AD4033" s="3"/>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row>
    <row r="4034" spans="1:77" ht="18">
      <c r="A4034" s="3" t="s">
        <v>28643</v>
      </c>
      <c r="B4034" s="3" t="s">
        <v>28622</v>
      </c>
      <c r="C4034" s="3" t="s">
        <v>28644</v>
      </c>
      <c r="D4034" s="3" t="s">
        <v>73</v>
      </c>
      <c r="E4034" s="3" t="s">
        <v>28645</v>
      </c>
      <c r="F4034" s="3" t="s">
        <v>28646</v>
      </c>
      <c r="G4034" s="3"/>
      <c r="H4034" s="3"/>
      <c r="I4034" s="3"/>
      <c r="J4034" s="3"/>
      <c r="K4034" s="3"/>
      <c r="L4034" s="3"/>
      <c r="M4034" s="3"/>
      <c r="N4034" s="3"/>
      <c r="O4034" s="3"/>
      <c r="P4034" s="3"/>
      <c r="Q4034" s="3"/>
      <c r="R4034" s="3"/>
      <c r="S4034" s="3"/>
      <c r="T4034" s="3"/>
      <c r="U4034" s="3"/>
      <c r="V4034" s="3"/>
      <c r="W4034" s="3"/>
      <c r="X4034" s="3"/>
      <c r="Y4034" s="3"/>
      <c r="Z4034" s="3"/>
      <c r="AA4034" s="3"/>
      <c r="AB4034" s="3"/>
      <c r="AC4034" s="3"/>
      <c r="AD4034" s="3"/>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row>
    <row r="4035" spans="1:77" ht="18">
      <c r="A4035" s="3" t="s">
        <v>3208</v>
      </c>
      <c r="B4035" s="3" t="s">
        <v>21893</v>
      </c>
      <c r="C4035" s="3" t="s">
        <v>28644</v>
      </c>
      <c r="D4035" s="3"/>
      <c r="E4035" s="3" t="s">
        <v>39024</v>
      </c>
      <c r="F4035" s="3"/>
      <c r="G4035" s="3"/>
      <c r="H4035" s="3"/>
      <c r="I4035" s="3"/>
      <c r="J4035" s="3"/>
      <c r="K4035" s="3"/>
      <c r="L4035" s="3"/>
      <c r="M4035" s="3"/>
      <c r="N4035" s="3"/>
      <c r="O4035" s="3"/>
      <c r="P4035" s="3"/>
      <c r="Q4035" s="3"/>
      <c r="R4035" s="3"/>
      <c r="S4035" s="3"/>
      <c r="T4035" s="3"/>
      <c r="U4035" s="3"/>
      <c r="V4035" s="3"/>
      <c r="W4035" s="3"/>
      <c r="X4035" s="3"/>
      <c r="Y4035" s="3"/>
      <c r="Z4035" s="3"/>
      <c r="AA4035" s="3"/>
      <c r="AB4035" s="3"/>
      <c r="AC4035" s="3"/>
      <c r="AD4035" s="3"/>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row>
    <row r="4036" spans="1:77" ht="18">
      <c r="A4036" s="3" t="s">
        <v>39293</v>
      </c>
      <c r="B4036" s="3" t="s">
        <v>38999</v>
      </c>
      <c r="C4036" s="3" t="s">
        <v>39294</v>
      </c>
      <c r="D4036" s="3"/>
      <c r="E4036" s="3" t="s">
        <v>39295</v>
      </c>
      <c r="F4036" s="3" t="s">
        <v>39296</v>
      </c>
      <c r="G4036" s="3"/>
      <c r="H4036" s="3"/>
      <c r="I4036" s="3"/>
      <c r="J4036" s="3"/>
      <c r="K4036" s="3"/>
      <c r="L4036" s="3"/>
      <c r="M4036" s="3"/>
      <c r="N4036" s="3"/>
      <c r="O4036" s="3"/>
      <c r="P4036" s="3"/>
      <c r="Q4036" s="3"/>
      <c r="R4036" s="3"/>
      <c r="S4036" s="3"/>
      <c r="T4036" s="3"/>
      <c r="U4036" s="3"/>
      <c r="V4036" s="3"/>
      <c r="W4036" s="3"/>
      <c r="X4036" s="3"/>
      <c r="Y4036" s="3"/>
      <c r="Z4036" s="3"/>
      <c r="AA4036" s="3"/>
      <c r="AB4036" s="3"/>
      <c r="AC4036" s="3"/>
      <c r="AD4036" s="3"/>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row>
    <row r="4037" spans="1:77" ht="18">
      <c r="A4037" s="3" t="s">
        <v>6168</v>
      </c>
      <c r="B4037" s="3" t="s">
        <v>23435</v>
      </c>
      <c r="C4037" s="3" t="s">
        <v>24405</v>
      </c>
      <c r="D4037" s="3"/>
      <c r="E4037" s="3" t="s">
        <v>24406</v>
      </c>
      <c r="F4037" s="3"/>
      <c r="G4037" s="3"/>
      <c r="H4037" s="3"/>
      <c r="I4037" s="3"/>
      <c r="J4037" s="3"/>
      <c r="K4037" s="3"/>
      <c r="L4037" s="3"/>
      <c r="M4037" s="3"/>
      <c r="N4037" s="3"/>
      <c r="O4037" s="3"/>
      <c r="P4037" s="3"/>
      <c r="Q4037" s="3"/>
      <c r="R4037" s="3"/>
      <c r="S4037" s="3"/>
      <c r="T4037" s="3"/>
      <c r="U4037" s="3"/>
      <c r="V4037" s="3"/>
      <c r="W4037" s="3"/>
      <c r="X4037" s="3"/>
      <c r="Y4037" s="3"/>
      <c r="Z4037" s="3"/>
      <c r="AA4037" s="3"/>
      <c r="AB4037" s="3"/>
      <c r="AC4037" s="3"/>
      <c r="AD4037" s="3"/>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row>
    <row r="4038" spans="1:77" ht="18">
      <c r="A4038" s="3" t="s">
        <v>7580</v>
      </c>
      <c r="B4038" s="3" t="s">
        <v>25216</v>
      </c>
      <c r="C4038" s="3" t="s">
        <v>24405</v>
      </c>
      <c r="D4038" s="3"/>
      <c r="E4038" s="3" t="s">
        <v>25346</v>
      </c>
      <c r="F4038" s="3"/>
      <c r="G4038" s="3"/>
      <c r="H4038" s="3"/>
      <c r="I4038" s="3"/>
      <c r="J4038" s="3"/>
      <c r="K4038" s="3"/>
      <c r="L4038" s="3"/>
      <c r="M4038" s="3"/>
      <c r="N4038" s="3"/>
      <c r="O4038" s="3"/>
      <c r="P4038" s="3"/>
      <c r="Q4038" s="3"/>
      <c r="R4038" s="3"/>
      <c r="S4038" s="3"/>
      <c r="T4038" s="3"/>
      <c r="U4038" s="3"/>
      <c r="V4038" s="3"/>
      <c r="W4038" s="3"/>
      <c r="X4038" s="3"/>
      <c r="Y4038" s="3"/>
      <c r="Z4038" s="3"/>
      <c r="AA4038" s="3"/>
      <c r="AB4038" s="3"/>
      <c r="AC4038" s="3"/>
      <c r="AD4038" s="3"/>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row>
    <row r="4039" spans="1:77" ht="18">
      <c r="A4039" s="3" t="s">
        <v>30330</v>
      </c>
      <c r="B4039" s="3" t="s">
        <v>30145</v>
      </c>
      <c r="C4039" s="3" t="s">
        <v>30331</v>
      </c>
      <c r="D4039" s="3"/>
      <c r="E4039" s="3" t="s">
        <v>30258</v>
      </c>
      <c r="F4039" s="3"/>
      <c r="G4039" s="3"/>
      <c r="H4039" s="3"/>
      <c r="I4039" s="3"/>
      <c r="J4039" s="3"/>
      <c r="K4039" s="3"/>
      <c r="L4039" s="3"/>
      <c r="M4039" s="3"/>
      <c r="N4039" s="3"/>
      <c r="O4039" s="3"/>
      <c r="P4039" s="3"/>
      <c r="Q4039" s="3"/>
      <c r="R4039" s="3"/>
      <c r="S4039" s="3"/>
      <c r="T4039" s="3"/>
      <c r="U4039" s="3"/>
      <c r="V4039" s="3"/>
      <c r="W4039" s="3"/>
      <c r="X4039" s="3"/>
      <c r="Y4039" s="3"/>
      <c r="Z4039" s="3"/>
      <c r="AA4039" s="3"/>
      <c r="AB4039" s="3"/>
      <c r="AC4039" s="3"/>
      <c r="AD4039" s="3"/>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row>
    <row r="4040" spans="1:77" ht="18">
      <c r="A4040" s="3" t="s">
        <v>39317</v>
      </c>
      <c r="B4040" s="3" t="s">
        <v>38999</v>
      </c>
      <c r="C4040" s="3" t="s">
        <v>30331</v>
      </c>
      <c r="D4040" s="3"/>
      <c r="E4040" s="3" t="s">
        <v>39318</v>
      </c>
      <c r="F4040" s="3" t="s">
        <v>39319</v>
      </c>
      <c r="G4040" s="3"/>
      <c r="H4040" s="3"/>
      <c r="I4040" s="3"/>
      <c r="J4040" s="3"/>
      <c r="K4040" s="3"/>
      <c r="L4040" s="3"/>
      <c r="M4040" s="3"/>
      <c r="N4040" s="3"/>
      <c r="O4040" s="3"/>
      <c r="P4040" s="3"/>
      <c r="Q4040" s="3"/>
      <c r="R4040" s="3"/>
      <c r="S4040" s="3"/>
      <c r="T4040" s="3"/>
      <c r="U4040" s="3"/>
      <c r="V4040" s="3"/>
      <c r="W4040" s="3"/>
      <c r="X4040" s="3"/>
      <c r="Y4040" s="3"/>
      <c r="Z4040" s="3"/>
      <c r="AA4040" s="3"/>
      <c r="AB4040" s="3"/>
      <c r="AC4040" s="3"/>
      <c r="AD4040" s="3"/>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row>
    <row r="4041" spans="1:77" ht="18">
      <c r="A4041" s="3" t="s">
        <v>39676</v>
      </c>
      <c r="B4041" s="3" t="s">
        <v>39563</v>
      </c>
      <c r="C4041" s="3" t="s">
        <v>30331</v>
      </c>
      <c r="D4041" s="3"/>
      <c r="E4041" s="3" t="s">
        <v>39677</v>
      </c>
      <c r="F4041" s="3"/>
      <c r="G4041" s="3"/>
      <c r="H4041" s="3"/>
      <c r="I4041" s="3"/>
      <c r="J4041" s="3"/>
      <c r="K4041" s="3"/>
      <c r="L4041" s="3"/>
      <c r="M4041" s="3"/>
      <c r="N4041" s="3"/>
      <c r="O4041" s="3"/>
      <c r="P4041" s="3"/>
      <c r="Q4041" s="3"/>
      <c r="R4041" s="3"/>
      <c r="S4041" s="3"/>
      <c r="T4041" s="3"/>
      <c r="U4041" s="3"/>
      <c r="V4041" s="3"/>
      <c r="W4041" s="3"/>
      <c r="X4041" s="3"/>
      <c r="Y4041" s="3"/>
      <c r="Z4041" s="3"/>
      <c r="AA4041" s="3"/>
      <c r="AB4041" s="3"/>
      <c r="AC4041" s="3"/>
      <c r="AD4041" s="3"/>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row>
    <row r="4042" spans="1:77" ht="18">
      <c r="A4042" s="3" t="s">
        <v>9419</v>
      </c>
      <c r="B4042" s="3" t="s">
        <v>26505</v>
      </c>
      <c r="C4042" s="3" t="s">
        <v>27171</v>
      </c>
      <c r="D4042" s="3"/>
      <c r="E4042" s="3" t="s">
        <v>27172</v>
      </c>
      <c r="F4042" s="3"/>
      <c r="G4042" s="3"/>
      <c r="H4042" s="3"/>
      <c r="I4042" s="3"/>
      <c r="J4042" s="3"/>
      <c r="K4042" s="3"/>
      <c r="L4042" s="3"/>
      <c r="M4042" s="3"/>
      <c r="N4042" s="3"/>
      <c r="O4042" s="3"/>
      <c r="P4042" s="3"/>
      <c r="Q4042" s="3"/>
      <c r="R4042" s="3"/>
      <c r="S4042" s="3"/>
      <c r="T4042" s="3"/>
      <c r="U4042" s="3"/>
      <c r="V4042" s="3"/>
      <c r="W4042" s="3"/>
      <c r="X4042" s="3"/>
      <c r="Y4042" s="3"/>
      <c r="Z4042" s="3"/>
      <c r="AA4042" s="3"/>
      <c r="AB4042" s="3"/>
      <c r="AC4042" s="3"/>
      <c r="AD4042" s="3"/>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row>
    <row r="4043" spans="1:77" ht="18">
      <c r="A4043" s="3" t="s">
        <v>16226</v>
      </c>
      <c r="B4043" s="3" t="s">
        <v>32255</v>
      </c>
      <c r="C4043" s="3" t="s">
        <v>27171</v>
      </c>
      <c r="D4043" s="3"/>
      <c r="E4043" s="3" t="s">
        <v>32292</v>
      </c>
      <c r="F4043" s="3"/>
      <c r="G4043" s="3"/>
      <c r="H4043" s="3"/>
      <c r="I4043" s="3"/>
      <c r="J4043" s="3"/>
      <c r="K4043" s="3"/>
      <c r="L4043" s="3"/>
      <c r="M4043" s="3"/>
      <c r="N4043" s="3"/>
      <c r="O4043" s="3"/>
      <c r="P4043" s="3"/>
      <c r="Q4043" s="3"/>
      <c r="R4043" s="3"/>
      <c r="S4043" s="3"/>
      <c r="T4043" s="3"/>
      <c r="U4043" s="3"/>
      <c r="V4043" s="3"/>
      <c r="W4043" s="3"/>
      <c r="X4043" s="3"/>
      <c r="Y4043" s="3"/>
      <c r="Z4043" s="3"/>
      <c r="AA4043" s="3"/>
      <c r="AB4043" s="3"/>
      <c r="AC4043" s="3"/>
      <c r="AD4043" s="3"/>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row>
    <row r="4044" spans="1:77" ht="18">
      <c r="A4044" s="3" t="s">
        <v>39401</v>
      </c>
      <c r="B4044" s="3" t="s">
        <v>38999</v>
      </c>
      <c r="C4044" s="3" t="s">
        <v>39402</v>
      </c>
      <c r="D4044" s="3"/>
      <c r="E4044" s="3" t="s">
        <v>39403</v>
      </c>
      <c r="F4044" s="3" t="s">
        <v>39404</v>
      </c>
      <c r="G4044" s="3"/>
      <c r="H4044" s="3"/>
      <c r="I4044" s="3"/>
      <c r="J4044" s="3"/>
      <c r="K4044" s="3"/>
      <c r="L4044" s="3"/>
      <c r="M4044" s="3"/>
      <c r="N4044" s="3"/>
      <c r="O4044" s="3"/>
      <c r="P4044" s="3"/>
      <c r="Q4044" s="3"/>
      <c r="R4044" s="3"/>
      <c r="S4044" s="3"/>
      <c r="T4044" s="3"/>
      <c r="U4044" s="3"/>
      <c r="V4044" s="3"/>
      <c r="W4044" s="3"/>
      <c r="X4044" s="3"/>
      <c r="Y4044" s="3"/>
      <c r="Z4044" s="3"/>
      <c r="AA4044" s="3"/>
      <c r="AB4044" s="3"/>
      <c r="AC4044" s="3"/>
      <c r="AD4044" s="3"/>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row>
    <row r="4045" spans="1:77" ht="18">
      <c r="A4045" s="3" t="s">
        <v>6171</v>
      </c>
      <c r="B4045" s="3" t="s">
        <v>23435</v>
      </c>
      <c r="C4045" s="3" t="s">
        <v>24407</v>
      </c>
      <c r="D4045" s="3"/>
      <c r="E4045" s="3" t="s">
        <v>24408</v>
      </c>
      <c r="F4045" s="3"/>
      <c r="G4045" s="3"/>
      <c r="H4045" s="3"/>
      <c r="I4045" s="3"/>
      <c r="J4045" s="3"/>
      <c r="K4045" s="3"/>
      <c r="L4045" s="3"/>
      <c r="M4045" s="3"/>
      <c r="N4045" s="3"/>
      <c r="O4045" s="3"/>
      <c r="P4045" s="3"/>
      <c r="Q4045" s="3"/>
      <c r="R4045" s="3"/>
      <c r="S4045" s="3"/>
      <c r="T4045" s="3"/>
      <c r="U4045" s="3"/>
      <c r="V4045" s="3"/>
      <c r="W4045" s="3"/>
      <c r="X4045" s="3"/>
      <c r="Y4045" s="3"/>
      <c r="Z4045" s="3"/>
      <c r="AA4045" s="3"/>
      <c r="AB4045" s="3"/>
      <c r="AC4045" s="3"/>
      <c r="AD4045" s="3"/>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row>
    <row r="4046" spans="1:77" ht="18">
      <c r="A4046" s="3" t="s">
        <v>36286</v>
      </c>
      <c r="B4046" s="3" t="s">
        <v>35848</v>
      </c>
      <c r="C4046" s="3" t="s">
        <v>24407</v>
      </c>
      <c r="D4046" s="3"/>
      <c r="E4046" s="3" t="s">
        <v>36287</v>
      </c>
      <c r="F4046" s="3"/>
      <c r="G4046" s="3"/>
      <c r="H4046" s="3"/>
      <c r="I4046" s="3"/>
      <c r="J4046" s="3"/>
      <c r="K4046" s="3"/>
      <c r="L4046" s="3"/>
      <c r="M4046" s="3"/>
      <c r="N4046" s="3"/>
      <c r="O4046" s="3"/>
      <c r="P4046" s="3"/>
      <c r="Q4046" s="3"/>
      <c r="R4046" s="3"/>
      <c r="S4046" s="3"/>
      <c r="T4046" s="3"/>
      <c r="U4046" s="3"/>
      <c r="V4046" s="3"/>
      <c r="W4046" s="3"/>
      <c r="X4046" s="3"/>
      <c r="Y4046" s="3"/>
      <c r="Z4046" s="3"/>
      <c r="AA4046" s="3"/>
      <c r="AB4046" s="3"/>
      <c r="AC4046" s="3"/>
      <c r="AD4046" s="3"/>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row>
    <row r="4047" spans="1:77" ht="18">
      <c r="A4047" s="3" t="s">
        <v>20490</v>
      </c>
      <c r="B4047" s="3" t="s">
        <v>38999</v>
      </c>
      <c r="C4047" s="3" t="s">
        <v>24407</v>
      </c>
      <c r="D4047" s="3"/>
      <c r="E4047" s="3" t="s">
        <v>39269</v>
      </c>
      <c r="F4047" s="3"/>
      <c r="G4047" s="3"/>
      <c r="H4047" s="3"/>
      <c r="I4047" s="3"/>
      <c r="J4047" s="3"/>
      <c r="K4047" s="3"/>
      <c r="L4047" s="3"/>
      <c r="M4047" s="3"/>
      <c r="N4047" s="3"/>
      <c r="O4047" s="3"/>
      <c r="P4047" s="3"/>
      <c r="Q4047" s="3"/>
      <c r="R4047" s="3"/>
      <c r="S4047" s="3"/>
      <c r="T4047" s="3"/>
      <c r="U4047" s="3"/>
      <c r="V4047" s="3"/>
      <c r="W4047" s="3"/>
      <c r="X4047" s="3"/>
      <c r="Y4047" s="3"/>
      <c r="Z4047" s="3"/>
      <c r="AA4047" s="3"/>
      <c r="AB4047" s="3"/>
      <c r="AC4047" s="3"/>
      <c r="AD4047" s="3"/>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row>
    <row r="4048" spans="1:77" ht="18">
      <c r="A4048" s="3" t="s">
        <v>7524</v>
      </c>
      <c r="B4048" s="3" t="s">
        <v>25216</v>
      </c>
      <c r="C4048" s="3" t="s">
        <v>25462</v>
      </c>
      <c r="D4048" s="3"/>
      <c r="E4048" s="3" t="s">
        <v>25463</v>
      </c>
      <c r="F4048" s="3"/>
      <c r="G4048" s="3"/>
      <c r="H4048" s="3"/>
      <c r="I4048" s="3"/>
      <c r="J4048" s="3"/>
      <c r="K4048" s="3"/>
      <c r="L4048" s="3"/>
      <c r="M4048" s="3"/>
      <c r="N4048" s="3"/>
      <c r="O4048" s="3"/>
      <c r="P4048" s="3"/>
      <c r="Q4048" s="3"/>
      <c r="R4048" s="3"/>
      <c r="S4048" s="3"/>
      <c r="T4048" s="3"/>
      <c r="U4048" s="3"/>
      <c r="V4048" s="3"/>
      <c r="W4048" s="3"/>
      <c r="X4048" s="3"/>
      <c r="Y4048" s="3"/>
      <c r="Z4048" s="3"/>
      <c r="AA4048" s="3"/>
      <c r="AB4048" s="3"/>
      <c r="AC4048" s="3"/>
      <c r="AD4048" s="3"/>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row>
    <row r="4049" spans="1:77" ht="18">
      <c r="A4049" s="3" t="s">
        <v>11</v>
      </c>
      <c r="B4049" s="3" t="s">
        <v>22763</v>
      </c>
      <c r="C4049" s="3" t="s">
        <v>25462</v>
      </c>
      <c r="D4049" s="3" t="s">
        <v>38</v>
      </c>
      <c r="E4049" s="3" t="s">
        <v>29152</v>
      </c>
      <c r="F4049" s="3"/>
      <c r="G4049" s="3"/>
      <c r="H4049" s="3"/>
      <c r="I4049" s="3"/>
      <c r="J4049" s="3"/>
      <c r="K4049" s="3"/>
      <c r="L4049" s="3"/>
      <c r="M4049" s="3"/>
      <c r="N4049" s="3"/>
      <c r="O4049" s="3"/>
      <c r="P4049" s="3"/>
      <c r="Q4049" s="3"/>
      <c r="R4049" s="3"/>
      <c r="S4049" s="3"/>
      <c r="T4049" s="3"/>
      <c r="U4049" s="3"/>
      <c r="V4049" s="3"/>
      <c r="W4049" s="3"/>
      <c r="X4049" s="3"/>
      <c r="Y4049" s="3"/>
      <c r="Z4049" s="3"/>
      <c r="AA4049" s="3"/>
      <c r="AB4049" s="3"/>
      <c r="AC4049" s="3"/>
      <c r="AD4049" s="3"/>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row>
    <row r="4050" spans="1:77" ht="18">
      <c r="A4050" s="3" t="s">
        <v>6176</v>
      </c>
      <c r="B4050" s="3" t="s">
        <v>23435</v>
      </c>
      <c r="C4050" s="3" t="s">
        <v>24410</v>
      </c>
      <c r="D4050" s="3"/>
      <c r="E4050" s="3" t="s">
        <v>24411</v>
      </c>
      <c r="F4050" s="3"/>
      <c r="G4050" s="3"/>
      <c r="H4050" s="3"/>
      <c r="I4050" s="3"/>
      <c r="J4050" s="3"/>
      <c r="K4050" s="3"/>
      <c r="L4050" s="3"/>
      <c r="M4050" s="3"/>
      <c r="N4050" s="3"/>
      <c r="O4050" s="3"/>
      <c r="P4050" s="3"/>
      <c r="Q4050" s="3"/>
      <c r="R4050" s="3"/>
      <c r="S4050" s="3"/>
      <c r="T4050" s="3"/>
      <c r="U4050" s="3"/>
      <c r="V4050" s="3"/>
      <c r="W4050" s="3"/>
      <c r="X4050" s="3"/>
      <c r="Y4050" s="3"/>
      <c r="Z4050" s="3"/>
      <c r="AA4050" s="3"/>
      <c r="AB4050" s="3"/>
      <c r="AC4050" s="3"/>
      <c r="AD4050" s="3"/>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row>
    <row r="4051" spans="1:77" ht="18">
      <c r="A4051" s="3" t="s">
        <v>18599</v>
      </c>
      <c r="B4051" s="3" t="s">
        <v>35768</v>
      </c>
      <c r="C4051" s="3" t="s">
        <v>24410</v>
      </c>
      <c r="D4051" s="3" t="s">
        <v>6830</v>
      </c>
      <c r="E4051" s="3" t="s">
        <v>35813</v>
      </c>
      <c r="F4051" s="3"/>
      <c r="G4051" s="3"/>
      <c r="H4051" s="3"/>
      <c r="I4051" s="3"/>
      <c r="J4051" s="3"/>
      <c r="K4051" s="3"/>
      <c r="L4051" s="3"/>
      <c r="M4051" s="3"/>
      <c r="N4051" s="3"/>
      <c r="O4051" s="3"/>
      <c r="P4051" s="3"/>
      <c r="Q4051" s="3"/>
      <c r="R4051" s="3"/>
      <c r="S4051" s="3"/>
      <c r="T4051" s="3"/>
      <c r="U4051" s="3"/>
      <c r="V4051" s="3"/>
      <c r="W4051" s="3"/>
      <c r="X4051" s="3"/>
      <c r="Y4051" s="3"/>
      <c r="Z4051" s="3"/>
      <c r="AA4051" s="3"/>
      <c r="AB4051" s="3"/>
      <c r="AC4051" s="3"/>
      <c r="AD4051" s="3"/>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row>
    <row r="4052" spans="1:77" ht="18">
      <c r="A4052" s="3" t="s">
        <v>3255</v>
      </c>
      <c r="B4052" s="3" t="s">
        <v>21893</v>
      </c>
      <c r="C4052" s="3" t="s">
        <v>39413</v>
      </c>
      <c r="D4052" s="3" t="s">
        <v>39414</v>
      </c>
      <c r="E4052" s="3" t="s">
        <v>39415</v>
      </c>
      <c r="F4052" s="3"/>
      <c r="G4052" s="3"/>
      <c r="H4052" s="3"/>
      <c r="I4052" s="3"/>
      <c r="J4052" s="3"/>
      <c r="K4052" s="3"/>
      <c r="L4052" s="3"/>
      <c r="M4052" s="3"/>
      <c r="N4052" s="3"/>
      <c r="O4052" s="3"/>
      <c r="P4052" s="3"/>
      <c r="Q4052" s="3"/>
      <c r="R4052" s="3"/>
      <c r="S4052" s="3"/>
      <c r="T4052" s="3"/>
      <c r="U4052" s="3"/>
      <c r="V4052" s="3"/>
      <c r="W4052" s="3"/>
      <c r="X4052" s="3"/>
      <c r="Y4052" s="3"/>
      <c r="Z4052" s="3"/>
      <c r="AA4052" s="3"/>
      <c r="AB4052" s="3"/>
      <c r="AC4052" s="3"/>
      <c r="AD4052" s="3"/>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row>
    <row r="4053" spans="1:77" ht="18">
      <c r="A4053" s="3" t="s">
        <v>6181</v>
      </c>
      <c r="B4053" s="3" t="s">
        <v>23435</v>
      </c>
      <c r="C4053" s="3" t="s">
        <v>24414</v>
      </c>
      <c r="D4053" s="3"/>
      <c r="E4053" s="3" t="s">
        <v>24415</v>
      </c>
      <c r="F4053" s="3"/>
      <c r="G4053" s="3"/>
      <c r="H4053" s="3"/>
      <c r="I4053" s="3"/>
      <c r="J4053" s="3"/>
      <c r="K4053" s="3"/>
      <c r="L4053" s="3"/>
      <c r="M4053" s="3"/>
      <c r="N4053" s="3"/>
      <c r="O4053" s="3"/>
      <c r="P4053" s="3"/>
      <c r="Q4053" s="3"/>
      <c r="R4053" s="3"/>
      <c r="S4053" s="3"/>
      <c r="T4053" s="3"/>
      <c r="U4053" s="3"/>
      <c r="V4053" s="3"/>
      <c r="W4053" s="3"/>
      <c r="X4053" s="3"/>
      <c r="Y4053" s="3"/>
      <c r="Z4053" s="3"/>
      <c r="AA4053" s="3"/>
      <c r="AB4053" s="3"/>
      <c r="AC4053" s="3"/>
      <c r="AD4053" s="3"/>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row>
    <row r="4054" spans="1:77" ht="18">
      <c r="A4054" s="3" t="s">
        <v>51</v>
      </c>
      <c r="B4054" s="3" t="s">
        <v>22520</v>
      </c>
      <c r="C4054" s="3" t="s">
        <v>22521</v>
      </c>
      <c r="D4054" s="3"/>
      <c r="E4054" s="3" t="s">
        <v>22522</v>
      </c>
      <c r="F4054" s="3" t="s">
        <v>22523</v>
      </c>
      <c r="G4054" s="3"/>
      <c r="H4054" s="3"/>
      <c r="I4054" s="3"/>
      <c r="J4054" s="3"/>
      <c r="K4054" s="3"/>
      <c r="L4054" s="3"/>
      <c r="M4054" s="3"/>
      <c r="N4054" s="3"/>
      <c r="O4054" s="3"/>
      <c r="P4054" s="3"/>
      <c r="Q4054" s="3"/>
      <c r="R4054" s="3"/>
      <c r="S4054" s="3"/>
      <c r="T4054" s="3"/>
      <c r="U4054" s="3"/>
      <c r="V4054" s="3"/>
      <c r="W4054" s="3"/>
      <c r="X4054" s="3"/>
      <c r="Y4054" s="3"/>
      <c r="Z4054" s="3"/>
      <c r="AA4054" s="3"/>
      <c r="AB4054" s="3"/>
      <c r="AC4054" s="3"/>
      <c r="AD4054" s="3"/>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row>
    <row r="4055" spans="1:77" ht="18">
      <c r="A4055" s="3" t="s">
        <v>3172</v>
      </c>
      <c r="B4055" s="3" t="s">
        <v>21893</v>
      </c>
      <c r="C4055" s="3" t="s">
        <v>22521</v>
      </c>
      <c r="D4055" s="3"/>
      <c r="E4055" s="3" t="s">
        <v>38789</v>
      </c>
      <c r="F4055" s="3"/>
      <c r="G4055" s="3"/>
      <c r="H4055" s="3"/>
      <c r="I4055" s="3"/>
      <c r="J4055" s="3"/>
      <c r="K4055" s="3"/>
      <c r="L4055" s="3"/>
      <c r="M4055" s="3"/>
      <c r="N4055" s="3"/>
      <c r="O4055" s="3"/>
      <c r="P4055" s="3"/>
      <c r="Q4055" s="3"/>
      <c r="R4055" s="3"/>
      <c r="S4055" s="3"/>
      <c r="T4055" s="3"/>
      <c r="U4055" s="3"/>
      <c r="V4055" s="3"/>
      <c r="W4055" s="3"/>
      <c r="X4055" s="3"/>
      <c r="Y4055" s="3"/>
      <c r="Z4055" s="3"/>
      <c r="AA4055" s="3"/>
      <c r="AB4055" s="3"/>
      <c r="AC4055" s="3"/>
      <c r="AD4055" s="3"/>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row>
    <row r="4056" spans="1:77" ht="18">
      <c r="A4056" s="3" t="s">
        <v>39354</v>
      </c>
      <c r="B4056" s="3" t="s">
        <v>38999</v>
      </c>
      <c r="C4056" s="3" t="s">
        <v>22521</v>
      </c>
      <c r="D4056" s="3"/>
      <c r="E4056" s="3" t="s">
        <v>39355</v>
      </c>
      <c r="F4056" s="3"/>
      <c r="G4056" s="3"/>
      <c r="H4056" s="3"/>
      <c r="I4056" s="3"/>
      <c r="J4056" s="3"/>
      <c r="K4056" s="3"/>
      <c r="L4056" s="3"/>
      <c r="M4056" s="3"/>
      <c r="N4056" s="3"/>
      <c r="O4056" s="3"/>
      <c r="P4056" s="3"/>
      <c r="Q4056" s="3"/>
      <c r="R4056" s="3"/>
      <c r="S4056" s="3"/>
      <c r="T4056" s="3"/>
      <c r="U4056" s="3"/>
      <c r="V4056" s="3"/>
      <c r="W4056" s="3"/>
      <c r="X4056" s="3"/>
      <c r="Y4056" s="3"/>
      <c r="Z4056" s="3"/>
      <c r="AA4056" s="3"/>
      <c r="AB4056" s="3"/>
      <c r="AC4056" s="3"/>
      <c r="AD4056" s="3"/>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row>
    <row r="4057" spans="1:77" ht="18">
      <c r="A4057" s="3" t="s">
        <v>5063</v>
      </c>
      <c r="B4057" s="3" t="s">
        <v>23483</v>
      </c>
      <c r="C4057" s="3" t="s">
        <v>23539</v>
      </c>
      <c r="D4057" s="3" t="s">
        <v>22</v>
      </c>
      <c r="E4057" s="3" t="s">
        <v>23540</v>
      </c>
      <c r="F4057" s="3" t="s">
        <v>23541</v>
      </c>
      <c r="G4057" s="3"/>
      <c r="H4057" s="3"/>
      <c r="I4057" s="3"/>
      <c r="J4057" s="3"/>
      <c r="K4057" s="3"/>
      <c r="L4057" s="3"/>
      <c r="M4057" s="3"/>
      <c r="N4057" s="3"/>
      <c r="O4057" s="3"/>
      <c r="P4057" s="3"/>
      <c r="Q4057" s="3"/>
      <c r="R4057" s="3"/>
      <c r="S4057" s="3"/>
      <c r="T4057" s="3"/>
      <c r="U4057" s="3"/>
      <c r="V4057" s="3"/>
      <c r="W4057" s="3"/>
      <c r="X4057" s="3"/>
      <c r="Y4057" s="3"/>
      <c r="Z4057" s="3"/>
      <c r="AA4057" s="3"/>
      <c r="AB4057" s="3"/>
      <c r="AC4057" s="3"/>
      <c r="AD4057" s="3"/>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row>
    <row r="4058" spans="1:77" ht="18">
      <c r="A4058" s="3" t="s">
        <v>5111</v>
      </c>
      <c r="B4058" s="3" t="s">
        <v>23576</v>
      </c>
      <c r="C4058" s="3" t="s">
        <v>23539</v>
      </c>
      <c r="D4058" s="3" t="s">
        <v>22</v>
      </c>
      <c r="E4058" s="3" t="s">
        <v>23577</v>
      </c>
      <c r="F4058" s="3" t="s">
        <v>23541</v>
      </c>
      <c r="G4058" s="3"/>
      <c r="H4058" s="3"/>
      <c r="I4058" s="3"/>
      <c r="J4058" s="3"/>
      <c r="K4058" s="3"/>
      <c r="L4058" s="3"/>
      <c r="M4058" s="3"/>
      <c r="N4058" s="3"/>
      <c r="O4058" s="3"/>
      <c r="P4058" s="3"/>
      <c r="Q4058" s="3"/>
      <c r="R4058" s="3"/>
      <c r="S4058" s="3"/>
      <c r="T4058" s="3"/>
      <c r="U4058" s="3"/>
      <c r="V4058" s="3"/>
      <c r="W4058" s="3"/>
      <c r="X4058" s="3"/>
      <c r="Y4058" s="3"/>
      <c r="Z4058" s="3"/>
      <c r="AA4058" s="3"/>
      <c r="AB4058" s="3"/>
      <c r="AC4058" s="3"/>
      <c r="AD4058" s="3"/>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row>
    <row r="4059" spans="1:77" ht="18">
      <c r="A4059" s="3" t="s">
        <v>16377</v>
      </c>
      <c r="B4059" s="3" t="s">
        <v>32339</v>
      </c>
      <c r="C4059" s="3" t="s">
        <v>32393</v>
      </c>
      <c r="D4059" s="3" t="s">
        <v>219</v>
      </c>
      <c r="E4059" s="3" t="s">
        <v>32394</v>
      </c>
      <c r="F4059" s="3"/>
      <c r="G4059" s="3"/>
      <c r="H4059" s="3"/>
      <c r="I4059" s="3"/>
      <c r="J4059" s="3"/>
      <c r="K4059" s="3"/>
      <c r="L4059" s="3"/>
      <c r="M4059" s="3"/>
      <c r="N4059" s="3"/>
      <c r="O4059" s="3"/>
      <c r="P4059" s="3"/>
      <c r="Q4059" s="3"/>
      <c r="R4059" s="3"/>
      <c r="S4059" s="3"/>
      <c r="T4059" s="3"/>
      <c r="U4059" s="3"/>
      <c r="V4059" s="3"/>
      <c r="W4059" s="3"/>
      <c r="X4059" s="3"/>
      <c r="Y4059" s="3"/>
      <c r="Z4059" s="3"/>
      <c r="AA4059" s="3"/>
      <c r="AB4059" s="3"/>
      <c r="AC4059" s="3"/>
      <c r="AD4059" s="3"/>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row>
    <row r="4060" spans="1:77" ht="18">
      <c r="A4060" s="3" t="s">
        <v>6179</v>
      </c>
      <c r="B4060" s="3" t="s">
        <v>23435</v>
      </c>
      <c r="C4060" s="3" t="s">
        <v>24412</v>
      </c>
      <c r="D4060" s="3"/>
      <c r="E4060" s="3" t="s">
        <v>24413</v>
      </c>
      <c r="F4060" s="3"/>
      <c r="G4060" s="3"/>
      <c r="H4060" s="3"/>
      <c r="I4060" s="3"/>
      <c r="J4060" s="3"/>
      <c r="K4060" s="3"/>
      <c r="L4060" s="3"/>
      <c r="M4060" s="3"/>
      <c r="N4060" s="3"/>
      <c r="O4060" s="3"/>
      <c r="P4060" s="3"/>
      <c r="Q4060" s="3"/>
      <c r="R4060" s="3"/>
      <c r="S4060" s="3"/>
      <c r="T4060" s="3"/>
      <c r="U4060" s="3"/>
      <c r="V4060" s="3"/>
      <c r="W4060" s="3"/>
      <c r="X4060" s="3"/>
      <c r="Y4060" s="3"/>
      <c r="Z4060" s="3"/>
      <c r="AA4060" s="3"/>
      <c r="AB4060" s="3"/>
      <c r="AC4060" s="3"/>
      <c r="AD4060" s="3"/>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row>
    <row r="4061" spans="1:77" ht="18">
      <c r="A4061" s="3" t="s">
        <v>29261</v>
      </c>
      <c r="B4061" s="3" t="s">
        <v>27429</v>
      </c>
      <c r="C4061" s="3" t="s">
        <v>29262</v>
      </c>
      <c r="D4061" s="3"/>
      <c r="E4061" s="3" t="s">
        <v>29263</v>
      </c>
      <c r="F4061" s="3"/>
      <c r="G4061" s="3"/>
      <c r="H4061" s="3"/>
      <c r="I4061" s="3"/>
      <c r="J4061" s="3"/>
      <c r="K4061" s="3"/>
      <c r="L4061" s="3"/>
      <c r="M4061" s="3"/>
      <c r="N4061" s="3"/>
      <c r="O4061" s="3"/>
      <c r="P4061" s="3"/>
      <c r="Q4061" s="3"/>
      <c r="R4061" s="3"/>
      <c r="S4061" s="3"/>
      <c r="T4061" s="3"/>
      <c r="U4061" s="3"/>
      <c r="V4061" s="3"/>
      <c r="W4061" s="3"/>
      <c r="X4061" s="3"/>
      <c r="Y4061" s="3"/>
      <c r="Z4061" s="3"/>
      <c r="AA4061" s="3"/>
      <c r="AB4061" s="3"/>
      <c r="AC4061" s="3"/>
      <c r="AD4061" s="3"/>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row>
    <row r="4062" spans="1:77" ht="18">
      <c r="A4062" s="3" t="s">
        <v>34793</v>
      </c>
      <c r="B4062" s="3" t="s">
        <v>33988</v>
      </c>
      <c r="C4062" s="3" t="s">
        <v>29262</v>
      </c>
      <c r="D4062" s="3" t="s">
        <v>34794</v>
      </c>
      <c r="E4062" s="3" t="s">
        <v>34795</v>
      </c>
      <c r="F4062" s="3" t="s">
        <v>34796</v>
      </c>
      <c r="G4062" s="3"/>
      <c r="H4062" s="3"/>
      <c r="I4062" s="3"/>
      <c r="J4062" s="3"/>
      <c r="K4062" s="3"/>
      <c r="L4062" s="3"/>
      <c r="M4062" s="3"/>
      <c r="N4062" s="3"/>
      <c r="O4062" s="3"/>
      <c r="P4062" s="3"/>
      <c r="Q4062" s="3"/>
      <c r="R4062" s="3"/>
      <c r="S4062" s="3"/>
      <c r="T4062" s="3"/>
      <c r="U4062" s="3"/>
      <c r="V4062" s="3"/>
      <c r="W4062" s="3"/>
      <c r="X4062" s="3"/>
      <c r="Y4062" s="3"/>
      <c r="Z4062" s="3"/>
      <c r="AA4062" s="3"/>
      <c r="AB4062" s="3"/>
      <c r="AC4062" s="3"/>
      <c r="AD4062" s="3"/>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row>
    <row r="4063" spans="1:77" ht="18">
      <c r="A4063" s="3" t="s">
        <v>36297</v>
      </c>
      <c r="B4063" s="3" t="s">
        <v>35848</v>
      </c>
      <c r="C4063" s="3" t="s">
        <v>36298</v>
      </c>
      <c r="D4063" s="3"/>
      <c r="E4063" s="3" t="s">
        <v>36299</v>
      </c>
      <c r="F4063" s="3"/>
      <c r="G4063" s="3"/>
      <c r="H4063" s="3"/>
      <c r="I4063" s="3"/>
      <c r="J4063" s="3"/>
      <c r="K4063" s="3"/>
      <c r="L4063" s="3"/>
      <c r="M4063" s="3"/>
      <c r="N4063" s="3"/>
      <c r="O4063" s="3"/>
      <c r="P4063" s="3"/>
      <c r="Q4063" s="3"/>
      <c r="R4063" s="3"/>
      <c r="S4063" s="3"/>
      <c r="T4063" s="3"/>
      <c r="U4063" s="3"/>
      <c r="V4063" s="3"/>
      <c r="W4063" s="3"/>
      <c r="X4063" s="3"/>
      <c r="Y4063" s="3"/>
      <c r="Z4063" s="3"/>
      <c r="AA4063" s="3"/>
      <c r="AB4063" s="3"/>
      <c r="AC4063" s="3"/>
      <c r="AD4063" s="3"/>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row>
    <row r="4064" spans="1:77" ht="18">
      <c r="A4064" s="3" t="s">
        <v>6158</v>
      </c>
      <c r="B4064" s="3" t="s">
        <v>23435</v>
      </c>
      <c r="C4064" s="3" t="s">
        <v>24398</v>
      </c>
      <c r="D4064" s="3"/>
      <c r="E4064" s="3" t="s">
        <v>24399</v>
      </c>
      <c r="F4064" s="3"/>
      <c r="G4064" s="3"/>
      <c r="H4064" s="3"/>
      <c r="I4064" s="3"/>
      <c r="J4064" s="3"/>
      <c r="K4064" s="3"/>
      <c r="L4064" s="3"/>
      <c r="M4064" s="3"/>
      <c r="N4064" s="3"/>
      <c r="O4064" s="3"/>
      <c r="P4064" s="3"/>
      <c r="Q4064" s="3"/>
      <c r="R4064" s="3"/>
      <c r="S4064" s="3"/>
      <c r="T4064" s="3"/>
      <c r="U4064" s="3"/>
      <c r="V4064" s="3"/>
      <c r="W4064" s="3"/>
      <c r="X4064" s="3"/>
      <c r="Y4064" s="3"/>
      <c r="Z4064" s="3"/>
      <c r="AA4064" s="3"/>
      <c r="AB4064" s="3"/>
      <c r="AC4064" s="3"/>
      <c r="AD4064" s="3"/>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row>
    <row r="4065" spans="1:77" ht="18">
      <c r="A4065" s="3" t="s">
        <v>15722</v>
      </c>
      <c r="B4065" s="3" t="s">
        <v>31873</v>
      </c>
      <c r="C4065" s="3" t="s">
        <v>31931</v>
      </c>
      <c r="D4065" s="3"/>
      <c r="E4065" s="3" t="s">
        <v>31932</v>
      </c>
      <c r="F4065" s="3" t="s">
        <v>31933</v>
      </c>
      <c r="G4065" s="3"/>
      <c r="H4065" s="3"/>
      <c r="I4065" s="3"/>
      <c r="J4065" s="3"/>
      <c r="K4065" s="3"/>
      <c r="L4065" s="3"/>
      <c r="M4065" s="3"/>
      <c r="N4065" s="3"/>
      <c r="O4065" s="3"/>
      <c r="P4065" s="3"/>
      <c r="Q4065" s="3"/>
      <c r="R4065" s="3"/>
      <c r="S4065" s="3"/>
      <c r="T4065" s="3"/>
      <c r="U4065" s="3"/>
      <c r="V4065" s="3"/>
      <c r="W4065" s="3"/>
      <c r="X4065" s="3"/>
      <c r="Y4065" s="3"/>
      <c r="Z4065" s="3"/>
      <c r="AA4065" s="3"/>
      <c r="AB4065" s="3"/>
      <c r="AC4065" s="3"/>
      <c r="AD4065" s="3"/>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row>
    <row r="4066" spans="1:77" ht="18">
      <c r="A4066" s="3" t="s">
        <v>33894</v>
      </c>
      <c r="B4066" s="3" t="s">
        <v>33814</v>
      </c>
      <c r="C4066" s="3" t="s">
        <v>33895</v>
      </c>
      <c r="D4066" s="3"/>
      <c r="E4066" s="3" t="s">
        <v>33896</v>
      </c>
      <c r="F4066" s="3"/>
      <c r="G4066" s="3"/>
      <c r="H4066" s="3"/>
      <c r="I4066" s="3"/>
      <c r="J4066" s="3"/>
      <c r="K4066" s="3"/>
      <c r="L4066" s="3"/>
      <c r="M4066" s="3"/>
      <c r="N4066" s="3"/>
      <c r="O4066" s="3"/>
      <c r="P4066" s="3"/>
      <c r="Q4066" s="3"/>
      <c r="R4066" s="3"/>
      <c r="S4066" s="3"/>
      <c r="T4066" s="3"/>
      <c r="U4066" s="3"/>
      <c r="V4066" s="3"/>
      <c r="W4066" s="3"/>
      <c r="X4066" s="3"/>
      <c r="Y4066" s="3"/>
      <c r="Z4066" s="3"/>
      <c r="AA4066" s="3"/>
      <c r="AB4066" s="3"/>
      <c r="AC4066" s="3"/>
      <c r="AD4066" s="3"/>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row>
    <row r="4067" spans="1:77" ht="18">
      <c r="A4067" s="3" t="s">
        <v>3301</v>
      </c>
      <c r="B4067" s="3" t="s">
        <v>21893</v>
      </c>
      <c r="C4067" s="3" t="s">
        <v>39685</v>
      </c>
      <c r="D4067" s="3"/>
      <c r="E4067" s="3" t="s">
        <v>39686</v>
      </c>
      <c r="F4067" s="3"/>
      <c r="G4067" s="3"/>
      <c r="H4067" s="3"/>
      <c r="I4067" s="3"/>
      <c r="J4067" s="3"/>
      <c r="K4067" s="3"/>
      <c r="L4067" s="3"/>
      <c r="M4067" s="3"/>
      <c r="N4067" s="3"/>
      <c r="O4067" s="3"/>
      <c r="P4067" s="3"/>
      <c r="Q4067" s="3"/>
      <c r="R4067" s="3"/>
      <c r="S4067" s="3"/>
      <c r="T4067" s="3"/>
      <c r="U4067" s="3"/>
      <c r="V4067" s="3"/>
      <c r="W4067" s="3"/>
      <c r="X4067" s="3"/>
      <c r="Y4067" s="3"/>
      <c r="Z4067" s="3"/>
      <c r="AA4067" s="3"/>
      <c r="AB4067" s="3"/>
      <c r="AC4067" s="3"/>
      <c r="AD4067" s="3"/>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row>
    <row r="4068" spans="1:77" ht="18">
      <c r="A4068" s="3" t="s">
        <v>25344</v>
      </c>
      <c r="B4068" s="3" t="s">
        <v>25216</v>
      </c>
      <c r="C4068" s="3" t="s">
        <v>25345</v>
      </c>
      <c r="D4068" s="3"/>
      <c r="E4068" s="3" t="s">
        <v>25346</v>
      </c>
      <c r="F4068" s="3"/>
      <c r="G4068" s="3"/>
      <c r="H4068" s="3"/>
      <c r="I4068" s="3"/>
      <c r="J4068" s="3"/>
      <c r="K4068" s="3"/>
      <c r="L4068" s="3"/>
      <c r="M4068" s="3"/>
      <c r="N4068" s="3"/>
      <c r="O4068" s="3"/>
      <c r="P4068" s="3"/>
      <c r="Q4068" s="3"/>
      <c r="R4068" s="3"/>
      <c r="S4068" s="3"/>
      <c r="T4068" s="3"/>
      <c r="U4068" s="3"/>
      <c r="V4068" s="3"/>
      <c r="W4068" s="3"/>
      <c r="X4068" s="3"/>
      <c r="Y4068" s="3"/>
      <c r="Z4068" s="3"/>
      <c r="AA4068" s="3"/>
      <c r="AB4068" s="3"/>
      <c r="AC4068" s="3"/>
      <c r="AD4068" s="3"/>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row>
    <row r="4069" spans="1:77" ht="18">
      <c r="A4069" s="3" t="s">
        <v>39287</v>
      </c>
      <c r="B4069" s="3" t="s">
        <v>38999</v>
      </c>
      <c r="C4069" s="3" t="s">
        <v>39288</v>
      </c>
      <c r="D4069" s="3"/>
      <c r="E4069" s="3" t="s">
        <v>39289</v>
      </c>
      <c r="F4069" s="3"/>
      <c r="G4069" s="3"/>
      <c r="H4069" s="3"/>
      <c r="I4069" s="3"/>
      <c r="J4069" s="3"/>
      <c r="K4069" s="3"/>
      <c r="L4069" s="3"/>
      <c r="M4069" s="3"/>
      <c r="N4069" s="3"/>
      <c r="O4069" s="3"/>
      <c r="P4069" s="3"/>
      <c r="Q4069" s="3"/>
      <c r="R4069" s="3"/>
      <c r="S4069" s="3"/>
      <c r="T4069" s="3"/>
      <c r="U4069" s="3"/>
      <c r="V4069" s="3"/>
      <c r="W4069" s="3"/>
      <c r="X4069" s="3"/>
      <c r="Y4069" s="3"/>
      <c r="Z4069" s="3"/>
      <c r="AA4069" s="3"/>
      <c r="AB4069" s="3"/>
      <c r="AC4069" s="3"/>
      <c r="AD4069" s="3"/>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row>
    <row r="4070" spans="1:77" ht="18">
      <c r="A4070" s="3" t="s">
        <v>2546</v>
      </c>
      <c r="B4070" s="3" t="s">
        <v>34858</v>
      </c>
      <c r="C4070" s="3" t="s">
        <v>35094</v>
      </c>
      <c r="D4070" s="3"/>
      <c r="E4070" s="3" t="s">
        <v>35095</v>
      </c>
      <c r="F4070" s="3"/>
      <c r="G4070" s="3"/>
      <c r="H4070" s="3"/>
      <c r="I4070" s="3"/>
      <c r="J4070" s="3"/>
      <c r="K4070" s="3"/>
      <c r="L4070" s="3"/>
      <c r="M4070" s="3"/>
      <c r="N4070" s="3"/>
      <c r="O4070" s="3"/>
      <c r="P4070" s="3"/>
      <c r="Q4070" s="3"/>
      <c r="R4070" s="3"/>
      <c r="S4070" s="3"/>
      <c r="T4070" s="3"/>
      <c r="U4070" s="3"/>
      <c r="V4070" s="3"/>
      <c r="W4070" s="3"/>
      <c r="X4070" s="3"/>
      <c r="Y4070" s="3"/>
      <c r="Z4070" s="3"/>
      <c r="AA4070" s="3"/>
      <c r="AB4070" s="3"/>
      <c r="AC4070" s="3"/>
      <c r="AD4070" s="3"/>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row>
    <row r="4071" spans="1:77" ht="18">
      <c r="A4071" s="3" t="s">
        <v>18777</v>
      </c>
      <c r="B4071" s="3" t="s">
        <v>35848</v>
      </c>
      <c r="C4071" s="3" t="s">
        <v>35094</v>
      </c>
      <c r="D4071" s="3"/>
      <c r="E4071" s="3" t="s">
        <v>35940</v>
      </c>
      <c r="F4071" s="3" t="s">
        <v>35941</v>
      </c>
      <c r="G4071" s="3"/>
      <c r="H4071" s="3"/>
      <c r="I4071" s="3"/>
      <c r="J4071" s="3"/>
      <c r="K4071" s="3"/>
      <c r="L4071" s="3"/>
      <c r="M4071" s="3"/>
      <c r="N4071" s="3"/>
      <c r="O4071" s="3"/>
      <c r="P4071" s="3"/>
      <c r="Q4071" s="3"/>
      <c r="R4071" s="3"/>
      <c r="S4071" s="3"/>
      <c r="T4071" s="3"/>
      <c r="U4071" s="3"/>
      <c r="V4071" s="3"/>
      <c r="W4071" s="3"/>
      <c r="X4071" s="3"/>
      <c r="Y4071" s="3"/>
      <c r="Z4071" s="3"/>
      <c r="AA4071" s="3"/>
      <c r="AB4071" s="3"/>
      <c r="AC4071" s="3"/>
      <c r="AD4071" s="3"/>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row>
    <row r="4072" spans="1:77" ht="18">
      <c r="A4072" s="3" t="s">
        <v>4060</v>
      </c>
      <c r="B4072" s="3" t="s">
        <v>22513</v>
      </c>
      <c r="C4072" s="3" t="s">
        <v>22611</v>
      </c>
      <c r="D4072" s="3"/>
      <c r="E4072" s="3" t="s">
        <v>22612</v>
      </c>
      <c r="F4072" s="3"/>
      <c r="G4072" s="3"/>
      <c r="H4072" s="3"/>
      <c r="I4072" s="3"/>
      <c r="J4072" s="3"/>
      <c r="K4072" s="3"/>
      <c r="L4072" s="3"/>
      <c r="M4072" s="3"/>
      <c r="N4072" s="3"/>
      <c r="O4072" s="3"/>
      <c r="P4072" s="3"/>
      <c r="Q4072" s="3"/>
      <c r="R4072" s="3"/>
      <c r="S4072" s="3"/>
      <c r="T4072" s="3"/>
      <c r="U4072" s="3"/>
      <c r="V4072" s="3"/>
      <c r="W4072" s="3"/>
      <c r="X4072" s="3"/>
      <c r="Y4072" s="3"/>
      <c r="Z4072" s="3"/>
      <c r="AA4072" s="3"/>
      <c r="AB4072" s="3"/>
      <c r="AC4072" s="3"/>
      <c r="AD4072" s="3"/>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row>
    <row r="4073" spans="1:77" ht="18">
      <c r="A4073" s="3" t="s">
        <v>5108</v>
      </c>
      <c r="B4073" s="3" t="s">
        <v>23556</v>
      </c>
      <c r="C4073" s="3" t="s">
        <v>22611</v>
      </c>
      <c r="D4073" s="3" t="s">
        <v>38</v>
      </c>
      <c r="E4073" s="3" t="s">
        <v>23568</v>
      </c>
      <c r="F4073" s="3" t="s">
        <v>1443</v>
      </c>
      <c r="G4073" s="3" t="s">
        <v>1885</v>
      </c>
      <c r="H4073" s="3" t="s">
        <v>23569</v>
      </c>
      <c r="I4073" s="3" t="s">
        <v>23570</v>
      </c>
      <c r="J4073" s="3" t="s">
        <v>23571</v>
      </c>
      <c r="K4073" s="3" t="s">
        <v>23572</v>
      </c>
      <c r="L4073" s="3"/>
      <c r="M4073" s="3"/>
      <c r="N4073" s="3"/>
      <c r="O4073" s="3"/>
      <c r="P4073" s="3"/>
      <c r="Q4073" s="3"/>
      <c r="R4073" s="3"/>
      <c r="S4073" s="3"/>
      <c r="T4073" s="3"/>
      <c r="U4073" s="3"/>
      <c r="V4073" s="3"/>
      <c r="W4073" s="3"/>
      <c r="X4073" s="3"/>
      <c r="Y4073" s="3"/>
      <c r="Z4073" s="3"/>
      <c r="AA4073" s="3"/>
      <c r="AB4073" s="3"/>
      <c r="AC4073" s="3"/>
      <c r="AD4073" s="3"/>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row>
    <row r="4074" spans="1:77" ht="18">
      <c r="A4074" s="3" t="s">
        <v>6163</v>
      </c>
      <c r="B4074" s="3" t="s">
        <v>23435</v>
      </c>
      <c r="C4074" s="3" t="s">
        <v>22611</v>
      </c>
      <c r="D4074" s="3"/>
      <c r="E4074" s="3" t="s">
        <v>24400</v>
      </c>
      <c r="F4074" s="3"/>
      <c r="G4074" s="3"/>
      <c r="H4074" s="3"/>
      <c r="I4074" s="3"/>
      <c r="J4074" s="3"/>
      <c r="K4074" s="3"/>
      <c r="L4074" s="3"/>
      <c r="M4074" s="3"/>
      <c r="N4074" s="3"/>
      <c r="O4074" s="3"/>
      <c r="P4074" s="3"/>
      <c r="Q4074" s="3"/>
      <c r="R4074" s="3"/>
      <c r="S4074" s="3"/>
      <c r="T4074" s="3"/>
      <c r="U4074" s="3"/>
      <c r="V4074" s="3"/>
      <c r="W4074" s="3"/>
      <c r="X4074" s="3"/>
      <c r="Y4074" s="3"/>
      <c r="Z4074" s="3"/>
      <c r="AA4074" s="3"/>
      <c r="AB4074" s="3"/>
      <c r="AC4074" s="3"/>
      <c r="AD4074" s="3"/>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row>
    <row r="4075" spans="1:77" ht="18">
      <c r="A4075" s="3" t="s">
        <v>14414</v>
      </c>
      <c r="B4075" s="3" t="s">
        <v>30903</v>
      </c>
      <c r="C4075" s="3" t="s">
        <v>22611</v>
      </c>
      <c r="D4075" s="3"/>
      <c r="E4075" s="3" t="s">
        <v>31176</v>
      </c>
      <c r="F4075" s="3"/>
      <c r="G4075" s="3"/>
      <c r="H4075" s="3"/>
      <c r="I4075" s="3"/>
      <c r="J4075" s="3"/>
      <c r="K4075" s="3"/>
      <c r="L4075" s="3"/>
      <c r="M4075" s="3"/>
      <c r="N4075" s="3"/>
      <c r="O4075" s="3"/>
      <c r="P4075" s="3"/>
      <c r="Q4075" s="3"/>
      <c r="R4075" s="3"/>
      <c r="S4075" s="3"/>
      <c r="T4075" s="3"/>
      <c r="U4075" s="3"/>
      <c r="V4075" s="3"/>
      <c r="W4075" s="3"/>
      <c r="X4075" s="3"/>
      <c r="Y4075" s="3"/>
      <c r="Z4075" s="3"/>
      <c r="AA4075" s="3"/>
      <c r="AB4075" s="3"/>
      <c r="AC4075" s="3"/>
      <c r="AD4075" s="3"/>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row>
    <row r="4076" spans="1:77" ht="18">
      <c r="A4076" s="3" t="s">
        <v>3783</v>
      </c>
      <c r="B4076" s="3" t="s">
        <v>22289</v>
      </c>
      <c r="C4076" s="3" t="s">
        <v>22299</v>
      </c>
      <c r="D4076" s="3" t="s">
        <v>22300</v>
      </c>
      <c r="E4076" s="3" t="s">
        <v>22301</v>
      </c>
      <c r="F4076" s="3" t="s">
        <v>22302</v>
      </c>
      <c r="G4076" s="3"/>
      <c r="H4076" s="3"/>
      <c r="I4076" s="3"/>
      <c r="J4076" s="3"/>
      <c r="K4076" s="3"/>
      <c r="L4076" s="3"/>
      <c r="M4076" s="3"/>
      <c r="N4076" s="3"/>
      <c r="O4076" s="3"/>
      <c r="P4076" s="3"/>
      <c r="Q4076" s="3"/>
      <c r="R4076" s="3"/>
      <c r="S4076" s="3"/>
      <c r="T4076" s="3"/>
      <c r="U4076" s="3"/>
      <c r="V4076" s="3"/>
      <c r="W4076" s="3"/>
      <c r="X4076" s="3"/>
      <c r="Y4076" s="3"/>
      <c r="Z4076" s="3"/>
      <c r="AA4076" s="3"/>
      <c r="AB4076" s="3"/>
      <c r="AC4076" s="3"/>
      <c r="AD4076" s="3"/>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row>
    <row r="4077" spans="1:77" ht="18">
      <c r="A4077" s="3" t="s">
        <v>6156</v>
      </c>
      <c r="B4077" s="3" t="s">
        <v>23435</v>
      </c>
      <c r="C4077" s="3" t="s">
        <v>24393</v>
      </c>
      <c r="D4077" s="3"/>
      <c r="E4077" s="3" t="s">
        <v>24394</v>
      </c>
      <c r="F4077" s="3"/>
      <c r="G4077" s="3"/>
      <c r="H4077" s="3"/>
      <c r="I4077" s="3"/>
      <c r="J4077" s="3"/>
      <c r="K4077" s="3"/>
      <c r="L4077" s="3"/>
      <c r="M4077" s="3"/>
      <c r="N4077" s="3"/>
      <c r="O4077" s="3"/>
      <c r="P4077" s="3"/>
      <c r="Q4077" s="3"/>
      <c r="R4077" s="3"/>
      <c r="S4077" s="3"/>
      <c r="T4077" s="3"/>
      <c r="U4077" s="3"/>
      <c r="V4077" s="3"/>
      <c r="W4077" s="3"/>
      <c r="X4077" s="3"/>
      <c r="Y4077" s="3"/>
      <c r="Z4077" s="3"/>
      <c r="AA4077" s="3"/>
      <c r="AB4077" s="3"/>
      <c r="AC4077" s="3"/>
      <c r="AD4077" s="3"/>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row>
    <row r="4078" spans="1:77" ht="18">
      <c r="A4078" s="3" t="s">
        <v>14326</v>
      </c>
      <c r="B4078" s="3" t="s">
        <v>30903</v>
      </c>
      <c r="C4078" s="3" t="s">
        <v>24393</v>
      </c>
      <c r="D4078" s="3"/>
      <c r="E4078" s="3" t="s">
        <v>31138</v>
      </c>
      <c r="F4078" s="3"/>
      <c r="G4078" s="3"/>
      <c r="H4078" s="3"/>
      <c r="I4078" s="3"/>
      <c r="J4078" s="3"/>
      <c r="K4078" s="3"/>
      <c r="L4078" s="3"/>
      <c r="M4078" s="3"/>
      <c r="N4078" s="3"/>
      <c r="O4078" s="3"/>
      <c r="P4078" s="3"/>
      <c r="Q4078" s="3"/>
      <c r="R4078" s="3"/>
      <c r="S4078" s="3"/>
      <c r="T4078" s="3"/>
      <c r="U4078" s="3"/>
      <c r="V4078" s="3"/>
      <c r="W4078" s="3"/>
      <c r="X4078" s="3"/>
      <c r="Y4078" s="3"/>
      <c r="Z4078" s="3"/>
      <c r="AA4078" s="3"/>
      <c r="AB4078" s="3"/>
      <c r="AC4078" s="3"/>
      <c r="AD4078" s="3"/>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row>
    <row r="4079" spans="1:77" ht="18">
      <c r="A4079" s="3" t="s">
        <v>4022</v>
      </c>
      <c r="B4079" s="3" t="s">
        <v>22513</v>
      </c>
      <c r="C4079" s="3" t="s">
        <v>22572</v>
      </c>
      <c r="D4079" s="3"/>
      <c r="E4079" s="3" t="s">
        <v>22573</v>
      </c>
      <c r="F4079" s="3" t="s">
        <v>22574</v>
      </c>
      <c r="G4079" s="3"/>
      <c r="H4079" s="3"/>
      <c r="I4079" s="3"/>
      <c r="J4079" s="3"/>
      <c r="K4079" s="3"/>
      <c r="L4079" s="3"/>
      <c r="M4079" s="3"/>
      <c r="N4079" s="3"/>
      <c r="O4079" s="3"/>
      <c r="P4079" s="3"/>
      <c r="Q4079" s="3"/>
      <c r="R4079" s="3"/>
      <c r="S4079" s="3"/>
      <c r="T4079" s="3"/>
      <c r="U4079" s="3"/>
      <c r="V4079" s="3"/>
      <c r="W4079" s="3"/>
      <c r="X4079" s="3"/>
      <c r="Y4079" s="3"/>
      <c r="Z4079" s="3"/>
      <c r="AA4079" s="3"/>
      <c r="AB4079" s="3"/>
      <c r="AC4079" s="3"/>
      <c r="AD4079" s="3"/>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row>
    <row r="4080" spans="1:77" ht="18">
      <c r="A4080" s="3" t="s">
        <v>4477</v>
      </c>
      <c r="B4080" s="3" t="s">
        <v>23008</v>
      </c>
      <c r="C4080" s="3" t="s">
        <v>22572</v>
      </c>
      <c r="D4080" s="3" t="s">
        <v>2</v>
      </c>
      <c r="E4080" s="3" t="s">
        <v>23009</v>
      </c>
      <c r="F4080" s="3" t="s">
        <v>23010</v>
      </c>
      <c r="G4080" s="3"/>
      <c r="H4080" s="3"/>
      <c r="I4080" s="3"/>
      <c r="J4080" s="3"/>
      <c r="K4080" s="3"/>
      <c r="L4080" s="3"/>
      <c r="M4080" s="3"/>
      <c r="N4080" s="3"/>
      <c r="O4080" s="3"/>
      <c r="P4080" s="3"/>
      <c r="Q4080" s="3"/>
      <c r="R4080" s="3"/>
      <c r="S4080" s="3"/>
      <c r="T4080" s="3"/>
      <c r="U4080" s="3"/>
      <c r="V4080" s="3"/>
      <c r="W4080" s="3"/>
      <c r="X4080" s="3"/>
      <c r="Y4080" s="3"/>
      <c r="Z4080" s="3"/>
      <c r="AA4080" s="3"/>
      <c r="AB4080" s="3"/>
      <c r="AC4080" s="3"/>
      <c r="AD4080" s="3"/>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row>
    <row r="4081" spans="1:77" ht="18">
      <c r="A4081" s="3" t="s">
        <v>6165</v>
      </c>
      <c r="B4081" s="3" t="s">
        <v>23435</v>
      </c>
      <c r="C4081" s="3" t="s">
        <v>22572</v>
      </c>
      <c r="D4081" s="3"/>
      <c r="E4081" s="3" t="s">
        <v>24404</v>
      </c>
      <c r="F4081" s="3"/>
      <c r="G4081" s="3"/>
      <c r="H4081" s="3"/>
      <c r="I4081" s="3"/>
      <c r="J4081" s="3"/>
      <c r="K4081" s="3"/>
      <c r="L4081" s="3"/>
      <c r="M4081" s="3"/>
      <c r="N4081" s="3"/>
      <c r="O4081" s="3"/>
      <c r="P4081" s="3"/>
      <c r="Q4081" s="3"/>
      <c r="R4081" s="3"/>
      <c r="S4081" s="3"/>
      <c r="T4081" s="3"/>
      <c r="U4081" s="3"/>
      <c r="V4081" s="3"/>
      <c r="W4081" s="3"/>
      <c r="X4081" s="3"/>
      <c r="Y4081" s="3"/>
      <c r="Z4081" s="3"/>
      <c r="AA4081" s="3"/>
      <c r="AB4081" s="3"/>
      <c r="AC4081" s="3"/>
      <c r="AD4081" s="3"/>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row>
    <row r="4082" spans="1:77" ht="18">
      <c r="A4082" s="3" t="s">
        <v>16941</v>
      </c>
      <c r="B4082" s="3" t="s">
        <v>32658</v>
      </c>
      <c r="C4082" s="3" t="s">
        <v>22572</v>
      </c>
      <c r="D4082" s="3"/>
      <c r="E4082" s="3" t="s">
        <v>32783</v>
      </c>
      <c r="F4082" s="3"/>
      <c r="G4082" s="3"/>
      <c r="H4082" s="3"/>
      <c r="I4082" s="3"/>
      <c r="J4082" s="3"/>
      <c r="K4082" s="3"/>
      <c r="L4082" s="3"/>
      <c r="M4082" s="3"/>
      <c r="N4082" s="3"/>
      <c r="O4082" s="3"/>
      <c r="P4082" s="3"/>
      <c r="Q4082" s="3"/>
      <c r="R4082" s="3"/>
      <c r="S4082" s="3"/>
      <c r="T4082" s="3"/>
      <c r="U4082" s="3"/>
      <c r="V4082" s="3"/>
      <c r="W4082" s="3"/>
      <c r="X4082" s="3"/>
      <c r="Y4082" s="3"/>
      <c r="Z4082" s="3"/>
      <c r="AA4082" s="3"/>
      <c r="AB4082" s="3"/>
      <c r="AC4082" s="3"/>
      <c r="AD4082" s="3"/>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row>
    <row r="4083" spans="1:77" ht="18">
      <c r="A4083" s="3" t="s">
        <v>17982</v>
      </c>
      <c r="B4083" s="3" t="s">
        <v>35343</v>
      </c>
      <c r="C4083" s="3" t="s">
        <v>22572</v>
      </c>
      <c r="D4083" s="3"/>
      <c r="E4083" s="3" t="s">
        <v>35359</v>
      </c>
      <c r="F4083" s="3"/>
      <c r="G4083" s="3"/>
      <c r="H4083" s="3"/>
      <c r="I4083" s="3"/>
      <c r="J4083" s="3"/>
      <c r="K4083" s="3"/>
      <c r="L4083" s="3"/>
      <c r="M4083" s="3"/>
      <c r="N4083" s="3"/>
      <c r="O4083" s="3"/>
      <c r="P4083" s="3"/>
      <c r="Q4083" s="3"/>
      <c r="R4083" s="3"/>
      <c r="S4083" s="3"/>
      <c r="T4083" s="3"/>
      <c r="U4083" s="3"/>
      <c r="V4083" s="3"/>
      <c r="W4083" s="3"/>
      <c r="X4083" s="3"/>
      <c r="Y4083" s="3"/>
      <c r="Z4083" s="3"/>
      <c r="AA4083" s="3"/>
      <c r="AB4083" s="3"/>
      <c r="AC4083" s="3"/>
      <c r="AD4083" s="3"/>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row>
    <row r="4084" spans="1:77" ht="18">
      <c r="A4084" s="3" t="s">
        <v>35892</v>
      </c>
      <c r="B4084" s="3" t="s">
        <v>35848</v>
      </c>
      <c r="C4084" s="3" t="s">
        <v>35893</v>
      </c>
      <c r="D4084" s="3"/>
      <c r="E4084" s="3" t="s">
        <v>35894</v>
      </c>
      <c r="F4084" s="3"/>
      <c r="G4084" s="3"/>
      <c r="H4084" s="3"/>
      <c r="I4084" s="3"/>
      <c r="J4084" s="3"/>
      <c r="K4084" s="3"/>
      <c r="L4084" s="3"/>
      <c r="M4084" s="3"/>
      <c r="N4084" s="3"/>
      <c r="O4084" s="3"/>
      <c r="P4084" s="3"/>
      <c r="Q4084" s="3"/>
      <c r="R4084" s="3"/>
      <c r="S4084" s="3"/>
      <c r="T4084" s="3"/>
      <c r="U4084" s="3"/>
      <c r="V4084" s="3"/>
      <c r="W4084" s="3"/>
      <c r="X4084" s="3"/>
      <c r="Y4084" s="3"/>
      <c r="Z4084" s="3"/>
      <c r="AA4084" s="3"/>
      <c r="AB4084" s="3"/>
      <c r="AC4084" s="3"/>
      <c r="AD4084" s="3"/>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row>
    <row r="4085" spans="1:77" ht="18">
      <c r="A4085" s="3" t="s">
        <v>10207</v>
      </c>
      <c r="B4085" s="3" t="s">
        <v>28075</v>
      </c>
      <c r="C4085" s="3" t="s">
        <v>28304</v>
      </c>
      <c r="D4085" s="3" t="s">
        <v>5395</v>
      </c>
      <c r="E4085" s="3" t="s">
        <v>28305</v>
      </c>
      <c r="F4085" s="3" t="s">
        <v>28306</v>
      </c>
      <c r="G4085" s="3"/>
      <c r="H4085" s="3"/>
      <c r="I4085" s="3"/>
      <c r="J4085" s="3"/>
      <c r="K4085" s="3"/>
      <c r="L4085" s="3"/>
      <c r="M4085" s="3"/>
      <c r="N4085" s="3"/>
      <c r="O4085" s="3"/>
      <c r="P4085" s="3"/>
      <c r="Q4085" s="3"/>
      <c r="R4085" s="3"/>
      <c r="S4085" s="3"/>
      <c r="T4085" s="3"/>
      <c r="U4085" s="3"/>
      <c r="V4085" s="3"/>
      <c r="W4085" s="3"/>
      <c r="X4085" s="3"/>
      <c r="Y4085" s="3"/>
      <c r="Z4085" s="3"/>
      <c r="AA4085" s="3"/>
      <c r="AB4085" s="3"/>
      <c r="AC4085" s="3"/>
      <c r="AD4085" s="3"/>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row>
    <row r="4086" spans="1:77" ht="18">
      <c r="A4086" s="3" t="s">
        <v>14232</v>
      </c>
      <c r="B4086" s="3" t="s">
        <v>30903</v>
      </c>
      <c r="C4086" s="3" t="s">
        <v>28304</v>
      </c>
      <c r="D4086" s="3"/>
      <c r="E4086" s="3" t="s">
        <v>31088</v>
      </c>
      <c r="F4086" s="3"/>
      <c r="G4086" s="3"/>
      <c r="H4086" s="3"/>
      <c r="I4086" s="3"/>
      <c r="J4086" s="3"/>
      <c r="K4086" s="3"/>
      <c r="L4086" s="3"/>
      <c r="M4086" s="3"/>
      <c r="N4086" s="3"/>
      <c r="O4086" s="3"/>
      <c r="P4086" s="3"/>
      <c r="Q4086" s="3"/>
      <c r="R4086" s="3"/>
      <c r="S4086" s="3"/>
      <c r="T4086" s="3"/>
      <c r="U4086" s="3"/>
      <c r="V4086" s="3"/>
      <c r="W4086" s="3"/>
      <c r="X4086" s="3"/>
      <c r="Y4086" s="3"/>
      <c r="Z4086" s="3"/>
      <c r="AA4086" s="3"/>
      <c r="AB4086" s="3"/>
      <c r="AC4086" s="3"/>
      <c r="AD4086" s="3"/>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row>
    <row r="4087" spans="1:77" ht="18">
      <c r="A4087" s="3" t="s">
        <v>2000</v>
      </c>
      <c r="B4087" s="3" t="s">
        <v>30270</v>
      </c>
      <c r="C4087" s="3" t="s">
        <v>28304</v>
      </c>
      <c r="D4087" s="3" t="s">
        <v>28706</v>
      </c>
      <c r="E4087" s="3" t="s">
        <v>31858</v>
      </c>
      <c r="F4087" s="3"/>
      <c r="G4087" s="3"/>
      <c r="H4087" s="3"/>
      <c r="I4087" s="3"/>
      <c r="J4087" s="3"/>
      <c r="K4087" s="3"/>
      <c r="L4087" s="3"/>
      <c r="M4087" s="3"/>
      <c r="N4087" s="3"/>
      <c r="O4087" s="3"/>
      <c r="P4087" s="3"/>
      <c r="Q4087" s="3"/>
      <c r="R4087" s="3"/>
      <c r="S4087" s="3"/>
      <c r="T4087" s="3"/>
      <c r="U4087" s="3"/>
      <c r="V4087" s="3"/>
      <c r="W4087" s="3"/>
      <c r="X4087" s="3"/>
      <c r="Y4087" s="3"/>
      <c r="Z4087" s="3"/>
      <c r="AA4087" s="3"/>
      <c r="AB4087" s="3"/>
      <c r="AC4087" s="3"/>
      <c r="AD4087" s="3"/>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row>
    <row r="4088" spans="1:77" ht="18">
      <c r="A4088" s="3" t="s">
        <v>18298</v>
      </c>
      <c r="B4088" s="3" t="s">
        <v>35343</v>
      </c>
      <c r="C4088" s="3" t="s">
        <v>28304</v>
      </c>
      <c r="D4088" s="3"/>
      <c r="E4088" s="3" t="s">
        <v>35700</v>
      </c>
      <c r="F4088" s="3"/>
      <c r="G4088" s="3"/>
      <c r="H4088" s="3"/>
      <c r="I4088" s="3"/>
      <c r="J4088" s="3"/>
      <c r="K4088" s="3"/>
      <c r="L4088" s="3"/>
      <c r="M4088" s="3"/>
      <c r="N4088" s="3"/>
      <c r="O4088" s="3"/>
      <c r="P4088" s="3"/>
      <c r="Q4088" s="3"/>
      <c r="R4088" s="3"/>
      <c r="S4088" s="3"/>
      <c r="T4088" s="3"/>
      <c r="U4088" s="3"/>
      <c r="V4088" s="3"/>
      <c r="W4088" s="3"/>
      <c r="X4088" s="3"/>
      <c r="Y4088" s="3"/>
      <c r="Z4088" s="3"/>
      <c r="AA4088" s="3"/>
      <c r="AB4088" s="3"/>
      <c r="AC4088" s="3"/>
      <c r="AD4088" s="3"/>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row>
    <row r="4089" spans="1:77" ht="18">
      <c r="A4089" s="3" t="s">
        <v>35800</v>
      </c>
      <c r="B4089" s="3" t="s">
        <v>35768</v>
      </c>
      <c r="C4089" s="3" t="s">
        <v>28304</v>
      </c>
      <c r="D4089" s="3" t="s">
        <v>7611</v>
      </c>
      <c r="E4089" s="3" t="s">
        <v>35801</v>
      </c>
      <c r="F4089" s="3" t="s">
        <v>35802</v>
      </c>
      <c r="G4089" s="3"/>
      <c r="H4089" s="3"/>
      <c r="I4089" s="3"/>
      <c r="J4089" s="3"/>
      <c r="K4089" s="3"/>
      <c r="L4089" s="3"/>
      <c r="M4089" s="3"/>
      <c r="N4089" s="3"/>
      <c r="O4089" s="3"/>
      <c r="P4089" s="3"/>
      <c r="Q4089" s="3"/>
      <c r="R4089" s="3"/>
      <c r="S4089" s="3"/>
      <c r="T4089" s="3"/>
      <c r="U4089" s="3"/>
      <c r="V4089" s="3"/>
      <c r="W4089" s="3"/>
      <c r="X4089" s="3"/>
      <c r="Y4089" s="3"/>
      <c r="Z4089" s="3"/>
      <c r="AA4089" s="3"/>
      <c r="AB4089" s="3"/>
      <c r="AC4089" s="3"/>
      <c r="AD4089" s="3"/>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row>
    <row r="4090" spans="1:77" ht="18">
      <c r="A4090" s="3" t="s">
        <v>18756</v>
      </c>
      <c r="B4090" s="3" t="s">
        <v>35848</v>
      </c>
      <c r="C4090" s="3" t="s">
        <v>28304</v>
      </c>
      <c r="D4090" s="3" t="s">
        <v>35925</v>
      </c>
      <c r="E4090" s="3" t="s">
        <v>35926</v>
      </c>
      <c r="F4090" s="3" t="s">
        <v>35927</v>
      </c>
      <c r="G4090" s="3"/>
      <c r="H4090" s="3"/>
      <c r="I4090" s="3"/>
      <c r="J4090" s="3"/>
      <c r="K4090" s="3"/>
      <c r="L4090" s="3"/>
      <c r="M4090" s="3"/>
      <c r="N4090" s="3"/>
      <c r="O4090" s="3"/>
      <c r="P4090" s="3"/>
      <c r="Q4090" s="3"/>
      <c r="R4090" s="3"/>
      <c r="S4090" s="3"/>
      <c r="T4090" s="3"/>
      <c r="U4090" s="3"/>
      <c r="V4090" s="3"/>
      <c r="W4090" s="3"/>
      <c r="X4090" s="3"/>
      <c r="Y4090" s="3"/>
      <c r="Z4090" s="3"/>
      <c r="AA4090" s="3"/>
      <c r="AB4090" s="3"/>
      <c r="AC4090" s="3"/>
      <c r="AD4090" s="3"/>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row>
    <row r="4091" spans="1:77" ht="18">
      <c r="A4091" s="3" t="s">
        <v>39657</v>
      </c>
      <c r="B4091" s="3" t="s">
        <v>39563</v>
      </c>
      <c r="C4091" s="3" t="s">
        <v>28304</v>
      </c>
      <c r="D4091" s="3" t="s">
        <v>28706</v>
      </c>
      <c r="E4091" s="3" t="s">
        <v>39658</v>
      </c>
      <c r="F4091" s="3"/>
      <c r="G4091" s="3"/>
      <c r="H4091" s="3"/>
      <c r="I4091" s="3"/>
      <c r="J4091" s="3"/>
      <c r="K4091" s="3"/>
      <c r="L4091" s="3"/>
      <c r="M4091" s="3"/>
      <c r="N4091" s="3"/>
      <c r="O4091" s="3"/>
      <c r="P4091" s="3"/>
      <c r="Q4091" s="3"/>
      <c r="R4091" s="3"/>
      <c r="S4091" s="3"/>
      <c r="T4091" s="3"/>
      <c r="U4091" s="3"/>
      <c r="V4091" s="3"/>
      <c r="W4091" s="3"/>
      <c r="X4091" s="3"/>
      <c r="Y4091" s="3"/>
      <c r="Z4091" s="3"/>
      <c r="AA4091" s="3"/>
      <c r="AB4091" s="3"/>
      <c r="AC4091" s="3"/>
      <c r="AD4091" s="3"/>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row>
    <row r="4092" spans="1:77" ht="18">
      <c r="A4092" s="3" t="s">
        <v>24395</v>
      </c>
      <c r="B4092" s="3" t="s">
        <v>23435</v>
      </c>
      <c r="C4092" s="3" t="s">
        <v>24396</v>
      </c>
      <c r="D4092" s="3"/>
      <c r="E4092" s="3" t="s">
        <v>24397</v>
      </c>
      <c r="F4092" s="3"/>
      <c r="G4092" s="3"/>
      <c r="H4092" s="3"/>
      <c r="I4092" s="3"/>
      <c r="J4092" s="3"/>
      <c r="K4092" s="3"/>
      <c r="L4092" s="3"/>
      <c r="M4092" s="3"/>
      <c r="N4092" s="3"/>
      <c r="O4092" s="3"/>
      <c r="P4092" s="3"/>
      <c r="Q4092" s="3"/>
      <c r="R4092" s="3"/>
      <c r="S4092" s="3"/>
      <c r="T4092" s="3"/>
      <c r="U4092" s="3"/>
      <c r="V4092" s="3"/>
      <c r="W4092" s="3"/>
      <c r="X4092" s="3"/>
      <c r="Y4092" s="3"/>
      <c r="Z4092" s="3"/>
      <c r="AA4092" s="3"/>
      <c r="AB4092" s="3"/>
      <c r="AC4092" s="3"/>
      <c r="AD4092" s="3"/>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row>
    <row r="4093" spans="1:77" ht="18">
      <c r="A4093" s="3" t="s">
        <v>10098</v>
      </c>
      <c r="B4093" s="3" t="s">
        <v>28075</v>
      </c>
      <c r="C4093" s="3" t="s">
        <v>24396</v>
      </c>
      <c r="D4093" s="3"/>
      <c r="E4093" s="3" t="s">
        <v>28209</v>
      </c>
      <c r="F4093" s="3"/>
      <c r="G4093" s="3"/>
      <c r="H4093" s="3"/>
      <c r="I4093" s="3"/>
      <c r="J4093" s="3"/>
      <c r="K4093" s="3"/>
      <c r="L4093" s="3"/>
      <c r="M4093" s="3"/>
      <c r="N4093" s="3"/>
      <c r="O4093" s="3"/>
      <c r="P4093" s="3"/>
      <c r="Q4093" s="3"/>
      <c r="R4093" s="3"/>
      <c r="S4093" s="3"/>
      <c r="T4093" s="3"/>
      <c r="U4093" s="3"/>
      <c r="V4093" s="3"/>
      <c r="W4093" s="3"/>
      <c r="X4093" s="3"/>
      <c r="Y4093" s="3"/>
      <c r="Z4093" s="3"/>
      <c r="AA4093" s="3"/>
      <c r="AB4093" s="3"/>
      <c r="AC4093" s="3"/>
      <c r="AD4093" s="3"/>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row>
    <row r="4094" spans="1:77" ht="18">
      <c r="A4094" s="3" t="s">
        <v>3342</v>
      </c>
      <c r="B4094" s="3" t="s">
        <v>21893</v>
      </c>
      <c r="C4094" s="3" t="s">
        <v>24396</v>
      </c>
      <c r="D4094" s="3"/>
      <c r="E4094" s="3" t="s">
        <v>39817</v>
      </c>
      <c r="F4094" s="3"/>
      <c r="G4094" s="3"/>
      <c r="H4094" s="3"/>
      <c r="I4094" s="3"/>
      <c r="J4094" s="3"/>
      <c r="K4094" s="3"/>
      <c r="L4094" s="3"/>
      <c r="M4094" s="3"/>
      <c r="N4094" s="3"/>
      <c r="O4094" s="3"/>
      <c r="P4094" s="3"/>
      <c r="Q4094" s="3"/>
      <c r="R4094" s="3"/>
      <c r="S4094" s="3"/>
      <c r="T4094" s="3"/>
      <c r="U4094" s="3"/>
      <c r="V4094" s="3"/>
      <c r="W4094" s="3"/>
      <c r="X4094" s="3"/>
      <c r="Y4094" s="3"/>
      <c r="Z4094" s="3"/>
      <c r="AA4094" s="3"/>
      <c r="AB4094" s="3"/>
      <c r="AC4094" s="3"/>
      <c r="AD4094" s="3"/>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row>
    <row r="4095" spans="1:77" ht="18">
      <c r="A4095" s="3" t="s">
        <v>18678</v>
      </c>
      <c r="B4095" s="3" t="s">
        <v>35848</v>
      </c>
      <c r="C4095" s="3" t="s">
        <v>35862</v>
      </c>
      <c r="D4095" s="3"/>
      <c r="E4095" s="3" t="s">
        <v>35863</v>
      </c>
      <c r="F4095" s="3"/>
      <c r="G4095" s="3"/>
      <c r="H4095" s="3"/>
      <c r="I4095" s="3"/>
      <c r="J4095" s="3"/>
      <c r="K4095" s="3"/>
      <c r="L4095" s="3"/>
      <c r="M4095" s="3"/>
      <c r="N4095" s="3"/>
      <c r="O4095" s="3"/>
      <c r="P4095" s="3"/>
      <c r="Q4095" s="3"/>
      <c r="R4095" s="3"/>
      <c r="S4095" s="3"/>
      <c r="T4095" s="3"/>
      <c r="U4095" s="3"/>
      <c r="V4095" s="3"/>
      <c r="W4095" s="3"/>
      <c r="X4095" s="3"/>
      <c r="Y4095" s="3"/>
      <c r="Z4095" s="3"/>
      <c r="AA4095" s="3"/>
      <c r="AB4095" s="3"/>
      <c r="AC4095" s="3"/>
      <c r="AD4095" s="3"/>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row>
    <row r="4096" spans="1:77" ht="18">
      <c r="A4096" s="3" t="s">
        <v>7972</v>
      </c>
      <c r="B4096" s="3" t="s">
        <v>25216</v>
      </c>
      <c r="C4096" s="3" t="s">
        <v>25816</v>
      </c>
      <c r="D4096" s="3" t="s">
        <v>270</v>
      </c>
      <c r="E4096" s="3" t="s">
        <v>25624</v>
      </c>
      <c r="F4096" s="3" t="s">
        <v>25817</v>
      </c>
      <c r="G4096" s="3"/>
      <c r="H4096" s="3"/>
      <c r="I4096" s="3"/>
      <c r="J4096" s="3"/>
      <c r="K4096" s="3"/>
      <c r="L4096" s="3"/>
      <c r="M4096" s="3"/>
      <c r="N4096" s="3"/>
      <c r="O4096" s="3"/>
      <c r="P4096" s="3"/>
      <c r="Q4096" s="3"/>
      <c r="R4096" s="3"/>
      <c r="S4096" s="3"/>
      <c r="T4096" s="3"/>
      <c r="U4096" s="3"/>
      <c r="V4096" s="3"/>
      <c r="W4096" s="3"/>
      <c r="X4096" s="3"/>
      <c r="Y4096" s="3"/>
      <c r="Z4096" s="3"/>
      <c r="AA4096" s="3"/>
      <c r="AB4096" s="3"/>
      <c r="AC4096" s="3"/>
      <c r="AD4096" s="3"/>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row>
    <row r="4097" spans="1:77" ht="18">
      <c r="A4097" s="3" t="s">
        <v>8300</v>
      </c>
      <c r="B4097" s="3" t="s">
        <v>26038</v>
      </c>
      <c r="C4097" s="3" t="s">
        <v>25816</v>
      </c>
      <c r="D4097" s="3" t="s">
        <v>270</v>
      </c>
      <c r="E4097" s="3" t="s">
        <v>26055</v>
      </c>
      <c r="F4097" s="3" t="s">
        <v>25817</v>
      </c>
      <c r="G4097" s="3"/>
      <c r="H4097" s="3"/>
      <c r="I4097" s="3"/>
      <c r="J4097" s="3"/>
      <c r="K4097" s="3"/>
      <c r="L4097" s="3"/>
      <c r="M4097" s="3"/>
      <c r="N4097" s="3"/>
      <c r="O4097" s="3"/>
      <c r="P4097" s="3"/>
      <c r="Q4097" s="3"/>
      <c r="R4097" s="3"/>
      <c r="S4097" s="3"/>
      <c r="T4097" s="3"/>
      <c r="U4097" s="3"/>
      <c r="V4097" s="3"/>
      <c r="W4097" s="3"/>
      <c r="X4097" s="3"/>
      <c r="Y4097" s="3"/>
      <c r="Z4097" s="3"/>
      <c r="AA4097" s="3"/>
      <c r="AB4097" s="3"/>
      <c r="AC4097" s="3"/>
      <c r="AD4097" s="3"/>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row>
    <row r="4098" spans="1:77" ht="18">
      <c r="A4098" s="3" t="s">
        <v>11398</v>
      </c>
      <c r="B4098" s="3" t="s">
        <v>28928</v>
      </c>
      <c r="C4098" s="3" t="s">
        <v>25816</v>
      </c>
      <c r="D4098" s="3" t="s">
        <v>219</v>
      </c>
      <c r="E4098" s="3" t="s">
        <v>29288</v>
      </c>
      <c r="F4098" s="3" t="s">
        <v>29289</v>
      </c>
      <c r="G4098" s="3"/>
      <c r="H4098" s="3"/>
      <c r="I4098" s="3"/>
      <c r="J4098" s="3"/>
      <c r="K4098" s="3"/>
      <c r="L4098" s="3"/>
      <c r="M4098" s="3"/>
      <c r="N4098" s="3"/>
      <c r="O4098" s="3"/>
      <c r="P4098" s="3"/>
      <c r="Q4098" s="3"/>
      <c r="R4098" s="3"/>
      <c r="S4098" s="3"/>
      <c r="T4098" s="3"/>
      <c r="U4098" s="3"/>
      <c r="V4098" s="3"/>
      <c r="W4098" s="3"/>
      <c r="X4098" s="3"/>
      <c r="Y4098" s="3"/>
      <c r="Z4098" s="3"/>
      <c r="AA4098" s="3"/>
      <c r="AB4098" s="3"/>
      <c r="AC4098" s="3"/>
      <c r="AD4098" s="3"/>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row>
    <row r="4099" spans="1:77" ht="18">
      <c r="A4099" s="3" t="s">
        <v>6142</v>
      </c>
      <c r="B4099" s="3" t="s">
        <v>23435</v>
      </c>
      <c r="C4099" s="3" t="s">
        <v>24380</v>
      </c>
      <c r="D4099" s="3"/>
      <c r="E4099" s="3" t="s">
        <v>24381</v>
      </c>
      <c r="F4099" s="3"/>
      <c r="G4099" s="3"/>
      <c r="H4099" s="3"/>
      <c r="I4099" s="3"/>
      <c r="J4099" s="3"/>
      <c r="K4099" s="3"/>
      <c r="L4099" s="3"/>
      <c r="M4099" s="3"/>
      <c r="N4099" s="3"/>
      <c r="O4099" s="3"/>
      <c r="P4099" s="3"/>
      <c r="Q4099" s="3"/>
      <c r="R4099" s="3"/>
      <c r="S4099" s="3"/>
      <c r="T4099" s="3"/>
      <c r="U4099" s="3"/>
      <c r="V4099" s="3"/>
      <c r="W4099" s="3"/>
      <c r="X4099" s="3"/>
      <c r="Y4099" s="3"/>
      <c r="Z4099" s="3"/>
      <c r="AA4099" s="3"/>
      <c r="AB4099" s="3"/>
      <c r="AC4099" s="3"/>
      <c r="AD4099" s="3"/>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row>
    <row r="4100" spans="1:77" ht="18">
      <c r="A4100" s="3" t="s">
        <v>6154</v>
      </c>
      <c r="B4100" s="3" t="s">
        <v>23435</v>
      </c>
      <c r="C4100" s="3" t="s">
        <v>24392</v>
      </c>
      <c r="D4100" s="3"/>
      <c r="E4100" s="3" t="s">
        <v>23889</v>
      </c>
      <c r="F4100" s="3"/>
      <c r="G4100" s="3"/>
      <c r="H4100" s="3"/>
      <c r="I4100" s="3"/>
      <c r="J4100" s="3"/>
      <c r="K4100" s="3"/>
      <c r="L4100" s="3"/>
      <c r="M4100" s="3"/>
      <c r="N4100" s="3"/>
      <c r="O4100" s="3"/>
      <c r="P4100" s="3"/>
      <c r="Q4100" s="3"/>
      <c r="R4100" s="3"/>
      <c r="S4100" s="3"/>
      <c r="T4100" s="3"/>
      <c r="U4100" s="3"/>
      <c r="V4100" s="3"/>
      <c r="W4100" s="3"/>
      <c r="X4100" s="3"/>
      <c r="Y4100" s="3"/>
      <c r="Z4100" s="3"/>
      <c r="AA4100" s="3"/>
      <c r="AB4100" s="3"/>
      <c r="AC4100" s="3"/>
      <c r="AD4100" s="3"/>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row>
    <row r="4101" spans="1:77" ht="18">
      <c r="A4101" s="3" t="s">
        <v>12811</v>
      </c>
      <c r="B4101" s="3" t="s">
        <v>30145</v>
      </c>
      <c r="C4101" s="3" t="s">
        <v>24392</v>
      </c>
      <c r="D4101" s="3"/>
      <c r="E4101" s="3" t="s">
        <v>30275</v>
      </c>
      <c r="F4101" s="3"/>
      <c r="G4101" s="3"/>
      <c r="H4101" s="3"/>
      <c r="I4101" s="3"/>
      <c r="J4101" s="3"/>
      <c r="K4101" s="3"/>
      <c r="L4101" s="3"/>
      <c r="M4101" s="3"/>
      <c r="N4101" s="3"/>
      <c r="O4101" s="3"/>
      <c r="P4101" s="3"/>
      <c r="Q4101" s="3"/>
      <c r="R4101" s="3"/>
      <c r="S4101" s="3"/>
      <c r="T4101" s="3"/>
      <c r="U4101" s="3"/>
      <c r="V4101" s="3"/>
      <c r="W4101" s="3"/>
      <c r="X4101" s="3"/>
      <c r="Y4101" s="3"/>
      <c r="Z4101" s="3"/>
      <c r="AA4101" s="3"/>
      <c r="AB4101" s="3"/>
      <c r="AC4101" s="3"/>
      <c r="AD4101" s="3"/>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row>
    <row r="4102" spans="1:77" ht="18">
      <c r="A4102" s="3" t="s">
        <v>14144</v>
      </c>
      <c r="B4102" s="3" t="s">
        <v>30903</v>
      </c>
      <c r="C4102" s="3" t="s">
        <v>24392</v>
      </c>
      <c r="D4102" s="3" t="s">
        <v>31038</v>
      </c>
      <c r="E4102" s="3" t="s">
        <v>31039</v>
      </c>
      <c r="F4102" s="3"/>
      <c r="G4102" s="3"/>
      <c r="H4102" s="3"/>
      <c r="I4102" s="3"/>
      <c r="J4102" s="3"/>
      <c r="K4102" s="3"/>
      <c r="L4102" s="3"/>
      <c r="M4102" s="3"/>
      <c r="N4102" s="3"/>
      <c r="O4102" s="3"/>
      <c r="P4102" s="3"/>
      <c r="Q4102" s="3"/>
      <c r="R4102" s="3"/>
      <c r="S4102" s="3"/>
      <c r="T4102" s="3"/>
      <c r="U4102" s="3"/>
      <c r="V4102" s="3"/>
      <c r="W4102" s="3"/>
      <c r="X4102" s="3"/>
      <c r="Y4102" s="3"/>
      <c r="Z4102" s="3"/>
      <c r="AA4102" s="3"/>
      <c r="AB4102" s="3"/>
      <c r="AC4102" s="3"/>
      <c r="AD4102" s="3"/>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row>
    <row r="4103" spans="1:77" ht="18">
      <c r="A4103" s="3" t="s">
        <v>11336</v>
      </c>
      <c r="B4103" s="3" t="s">
        <v>28622</v>
      </c>
      <c r="C4103" s="3" t="s">
        <v>29244</v>
      </c>
      <c r="D4103" s="3"/>
      <c r="E4103" s="3" t="s">
        <v>29245</v>
      </c>
      <c r="F4103" s="3"/>
      <c r="G4103" s="3"/>
      <c r="H4103" s="3"/>
      <c r="I4103" s="3"/>
      <c r="J4103" s="3"/>
      <c r="K4103" s="3"/>
      <c r="L4103" s="3"/>
      <c r="M4103" s="3"/>
      <c r="N4103" s="3"/>
      <c r="O4103" s="3"/>
      <c r="P4103" s="3"/>
      <c r="Q4103" s="3"/>
      <c r="R4103" s="3"/>
      <c r="S4103" s="3"/>
      <c r="T4103" s="3"/>
      <c r="U4103" s="3"/>
      <c r="V4103" s="3"/>
      <c r="W4103" s="3"/>
      <c r="X4103" s="3"/>
      <c r="Y4103" s="3"/>
      <c r="Z4103" s="3"/>
      <c r="AA4103" s="3"/>
      <c r="AB4103" s="3"/>
      <c r="AC4103" s="3"/>
      <c r="AD4103" s="3"/>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row>
    <row r="4104" spans="1:77" ht="18">
      <c r="A4104" s="3" t="s">
        <v>6148</v>
      </c>
      <c r="B4104" s="3" t="s">
        <v>23435</v>
      </c>
      <c r="C4104" s="3" t="s">
        <v>24384</v>
      </c>
      <c r="D4104" s="3"/>
      <c r="E4104" s="3" t="s">
        <v>24381</v>
      </c>
      <c r="F4104" s="3"/>
      <c r="G4104" s="3"/>
      <c r="H4104" s="3"/>
      <c r="I4104" s="3"/>
      <c r="J4104" s="3"/>
      <c r="K4104" s="3"/>
      <c r="L4104" s="3"/>
      <c r="M4104" s="3"/>
      <c r="N4104" s="3"/>
      <c r="O4104" s="3"/>
      <c r="P4104" s="3"/>
      <c r="Q4104" s="3"/>
      <c r="R4104" s="3"/>
      <c r="S4104" s="3"/>
      <c r="T4104" s="3"/>
      <c r="U4104" s="3"/>
      <c r="V4104" s="3"/>
      <c r="W4104" s="3"/>
      <c r="X4104" s="3"/>
      <c r="Y4104" s="3"/>
      <c r="Z4104" s="3"/>
      <c r="AA4104" s="3"/>
      <c r="AB4104" s="3"/>
      <c r="AC4104" s="3"/>
      <c r="AD4104" s="3"/>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row>
    <row r="4105" spans="1:77" ht="18">
      <c r="A4105" s="3" t="s">
        <v>2446</v>
      </c>
      <c r="B4105" s="3" t="s">
        <v>33310</v>
      </c>
      <c r="C4105" s="3" t="s">
        <v>24384</v>
      </c>
      <c r="D4105" s="3" t="s">
        <v>38</v>
      </c>
      <c r="E4105" s="3" t="s">
        <v>34436</v>
      </c>
      <c r="F4105" s="3" t="s">
        <v>34437</v>
      </c>
      <c r="G4105" s="3"/>
      <c r="H4105" s="3"/>
      <c r="I4105" s="3"/>
      <c r="J4105" s="3"/>
      <c r="K4105" s="3"/>
      <c r="L4105" s="3"/>
      <c r="M4105" s="3"/>
      <c r="N4105" s="3"/>
      <c r="O4105" s="3"/>
      <c r="P4105" s="3"/>
      <c r="Q4105" s="3"/>
      <c r="R4105" s="3"/>
      <c r="S4105" s="3"/>
      <c r="T4105" s="3"/>
      <c r="U4105" s="3"/>
      <c r="V4105" s="3"/>
      <c r="W4105" s="3"/>
      <c r="X4105" s="3"/>
      <c r="Y4105" s="3"/>
      <c r="Z4105" s="3"/>
      <c r="AA4105" s="3"/>
      <c r="AB4105" s="3"/>
      <c r="AC4105" s="3"/>
      <c r="AD4105" s="3"/>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row>
    <row r="4106" spans="1:77" ht="18">
      <c r="A4106" s="3" t="s">
        <v>6146</v>
      </c>
      <c r="B4106" s="3" t="s">
        <v>23435</v>
      </c>
      <c r="C4106" s="3" t="s">
        <v>24382</v>
      </c>
      <c r="D4106" s="3"/>
      <c r="E4106" s="3" t="s">
        <v>24383</v>
      </c>
      <c r="F4106" s="3"/>
      <c r="G4106" s="3"/>
      <c r="H4106" s="3"/>
      <c r="I4106" s="3"/>
      <c r="J4106" s="3"/>
      <c r="K4106" s="3"/>
      <c r="L4106" s="3"/>
      <c r="M4106" s="3"/>
      <c r="N4106" s="3"/>
      <c r="O4106" s="3"/>
      <c r="P4106" s="3"/>
      <c r="Q4106" s="3"/>
      <c r="R4106" s="3"/>
      <c r="S4106" s="3"/>
      <c r="T4106" s="3"/>
      <c r="U4106" s="3"/>
      <c r="V4106" s="3"/>
      <c r="W4106" s="3"/>
      <c r="X4106" s="3"/>
      <c r="Y4106" s="3"/>
      <c r="Z4106" s="3"/>
      <c r="AA4106" s="3"/>
      <c r="AB4106" s="3"/>
      <c r="AC4106" s="3"/>
      <c r="AD4106" s="3"/>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row>
    <row r="4107" spans="1:77" ht="18">
      <c r="A4107" s="3" t="s">
        <v>6139</v>
      </c>
      <c r="B4107" s="3" t="s">
        <v>23435</v>
      </c>
      <c r="C4107" s="3" t="s">
        <v>24375</v>
      </c>
      <c r="D4107" s="3"/>
      <c r="E4107" s="3" t="s">
        <v>24376</v>
      </c>
      <c r="F4107" s="3"/>
      <c r="G4107" s="3"/>
      <c r="H4107" s="3"/>
      <c r="I4107" s="3"/>
      <c r="J4107" s="3"/>
      <c r="K4107" s="3"/>
      <c r="L4107" s="3"/>
      <c r="M4107" s="3"/>
      <c r="N4107" s="3"/>
      <c r="O4107" s="3"/>
      <c r="P4107" s="3"/>
      <c r="Q4107" s="3"/>
      <c r="R4107" s="3"/>
      <c r="S4107" s="3"/>
      <c r="T4107" s="3"/>
      <c r="U4107" s="3"/>
      <c r="V4107" s="3"/>
      <c r="W4107" s="3"/>
      <c r="X4107" s="3"/>
      <c r="Y4107" s="3"/>
      <c r="Z4107" s="3"/>
      <c r="AA4107" s="3"/>
      <c r="AB4107" s="3"/>
      <c r="AC4107" s="3"/>
      <c r="AD4107" s="3"/>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row>
    <row r="4108" spans="1:77" ht="18">
      <c r="A4108" s="3" t="s">
        <v>18854</v>
      </c>
      <c r="B4108" s="3" t="s">
        <v>35848</v>
      </c>
      <c r="C4108" s="3" t="s">
        <v>36015</v>
      </c>
      <c r="D4108" s="3"/>
      <c r="E4108" s="3" t="s">
        <v>36016</v>
      </c>
      <c r="F4108" s="3"/>
      <c r="G4108" s="3"/>
      <c r="H4108" s="3"/>
      <c r="I4108" s="3"/>
      <c r="J4108" s="3"/>
      <c r="K4108" s="3"/>
      <c r="L4108" s="3"/>
      <c r="M4108" s="3"/>
      <c r="N4108" s="3"/>
      <c r="O4108" s="3"/>
      <c r="P4108" s="3"/>
      <c r="Q4108" s="3"/>
      <c r="R4108" s="3"/>
      <c r="S4108" s="3"/>
      <c r="T4108" s="3"/>
      <c r="U4108" s="3"/>
      <c r="V4108" s="3"/>
      <c r="W4108" s="3"/>
      <c r="X4108" s="3"/>
      <c r="Y4108" s="3"/>
      <c r="Z4108" s="3"/>
      <c r="AA4108" s="3"/>
      <c r="AB4108" s="3"/>
      <c r="AC4108" s="3"/>
      <c r="AD4108" s="3"/>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row>
    <row r="4109" spans="1:77" ht="18">
      <c r="A4109" s="3" t="s">
        <v>18858</v>
      </c>
      <c r="B4109" s="3" t="s">
        <v>35848</v>
      </c>
      <c r="C4109" s="3" t="s">
        <v>36015</v>
      </c>
      <c r="D4109" s="3"/>
      <c r="E4109" s="3" t="s">
        <v>36022</v>
      </c>
      <c r="F4109" s="3"/>
      <c r="G4109" s="3"/>
      <c r="H4109" s="3"/>
      <c r="I4109" s="3"/>
      <c r="J4109" s="3"/>
      <c r="K4109" s="3"/>
      <c r="L4109" s="3"/>
      <c r="M4109" s="3"/>
      <c r="N4109" s="3"/>
      <c r="O4109" s="3"/>
      <c r="P4109" s="3"/>
      <c r="Q4109" s="3"/>
      <c r="R4109" s="3"/>
      <c r="S4109" s="3"/>
      <c r="T4109" s="3"/>
      <c r="U4109" s="3"/>
      <c r="V4109" s="3"/>
      <c r="W4109" s="3"/>
      <c r="X4109" s="3"/>
      <c r="Y4109" s="3"/>
      <c r="Z4109" s="3"/>
      <c r="AA4109" s="3"/>
      <c r="AB4109" s="3"/>
      <c r="AC4109" s="3"/>
      <c r="AD4109" s="3"/>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row>
    <row r="4110" spans="1:77" ht="18">
      <c r="A4110" s="3" t="s">
        <v>18914</v>
      </c>
      <c r="B4110" s="3" t="s">
        <v>35848</v>
      </c>
      <c r="C4110" s="3" t="s">
        <v>36015</v>
      </c>
      <c r="D4110" s="3"/>
      <c r="E4110" s="3" t="s">
        <v>36052</v>
      </c>
      <c r="F4110" s="3"/>
      <c r="G4110" s="3"/>
      <c r="H4110" s="3"/>
      <c r="I4110" s="3"/>
      <c r="J4110" s="3"/>
      <c r="K4110" s="3"/>
      <c r="L4110" s="3"/>
      <c r="M4110" s="3"/>
      <c r="N4110" s="3"/>
      <c r="O4110" s="3"/>
      <c r="P4110" s="3"/>
      <c r="Q4110" s="3"/>
      <c r="R4110" s="3"/>
      <c r="S4110" s="3"/>
      <c r="T4110" s="3"/>
      <c r="U4110" s="3"/>
      <c r="V4110" s="3"/>
      <c r="W4110" s="3"/>
      <c r="X4110" s="3"/>
      <c r="Y4110" s="3"/>
      <c r="Z4110" s="3"/>
      <c r="AA4110" s="3"/>
      <c r="AB4110" s="3"/>
      <c r="AC4110" s="3"/>
      <c r="AD4110" s="3"/>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row>
    <row r="4111" spans="1:77" ht="18">
      <c r="A4111" s="3" t="s">
        <v>19028</v>
      </c>
      <c r="B4111" s="3" t="s">
        <v>35848</v>
      </c>
      <c r="C4111" s="3" t="s">
        <v>36015</v>
      </c>
      <c r="D4111" s="3"/>
      <c r="E4111" s="3" t="s">
        <v>36145</v>
      </c>
      <c r="F4111" s="3"/>
      <c r="G4111" s="3"/>
      <c r="H4111" s="3"/>
      <c r="I4111" s="3"/>
      <c r="J4111" s="3"/>
      <c r="K4111" s="3"/>
      <c r="L4111" s="3"/>
      <c r="M4111" s="3"/>
      <c r="N4111" s="3"/>
      <c r="O4111" s="3"/>
      <c r="P4111" s="3"/>
      <c r="Q4111" s="3"/>
      <c r="R4111" s="3"/>
      <c r="S4111" s="3"/>
      <c r="T4111" s="3"/>
      <c r="U4111" s="3"/>
      <c r="V4111" s="3"/>
      <c r="W4111" s="3"/>
      <c r="X4111" s="3"/>
      <c r="Y4111" s="3"/>
      <c r="Z4111" s="3"/>
      <c r="AA4111" s="3"/>
      <c r="AB4111" s="3"/>
      <c r="AC4111" s="3"/>
      <c r="AD4111" s="3"/>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row>
    <row r="4112" spans="1:77" ht="18">
      <c r="A4112" s="3" t="s">
        <v>16893</v>
      </c>
      <c r="B4112" s="3" t="s">
        <v>32658</v>
      </c>
      <c r="C4112" s="3" t="s">
        <v>32751</v>
      </c>
      <c r="D4112" s="3" t="s">
        <v>32752</v>
      </c>
      <c r="E4112" s="3" t="s">
        <v>32753</v>
      </c>
      <c r="F4112" s="3"/>
      <c r="G4112" s="3"/>
      <c r="H4112" s="3"/>
      <c r="I4112" s="3"/>
      <c r="J4112" s="3"/>
      <c r="K4112" s="3"/>
      <c r="L4112" s="3"/>
      <c r="M4112" s="3"/>
      <c r="N4112" s="3"/>
      <c r="O4112" s="3"/>
      <c r="P4112" s="3"/>
      <c r="Q4112" s="3"/>
      <c r="R4112" s="3"/>
      <c r="S4112" s="3"/>
      <c r="T4112" s="3"/>
      <c r="U4112" s="3"/>
      <c r="V4112" s="3"/>
      <c r="W4112" s="3"/>
      <c r="X4112" s="3"/>
      <c r="Y4112" s="3"/>
      <c r="Z4112" s="3"/>
      <c r="AA4112" s="3"/>
      <c r="AB4112" s="3"/>
      <c r="AC4112" s="3"/>
      <c r="AD4112" s="3"/>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row>
    <row r="4113" spans="1:77" ht="18">
      <c r="A4113" s="3" t="s">
        <v>33458</v>
      </c>
      <c r="B4113" s="3" t="s">
        <v>33439</v>
      </c>
      <c r="C4113" s="3" t="s">
        <v>32751</v>
      </c>
      <c r="D4113" s="3" t="s">
        <v>32752</v>
      </c>
      <c r="E4113" s="3" t="s">
        <v>33459</v>
      </c>
      <c r="F4113" s="3"/>
      <c r="G4113" s="3"/>
      <c r="H4113" s="3"/>
      <c r="I4113" s="3"/>
      <c r="J4113" s="3"/>
      <c r="K4113" s="3"/>
      <c r="L4113" s="3"/>
      <c r="M4113" s="3"/>
      <c r="N4113" s="3"/>
      <c r="O4113" s="3"/>
      <c r="P4113" s="3"/>
      <c r="Q4113" s="3"/>
      <c r="R4113" s="3"/>
      <c r="S4113" s="3"/>
      <c r="T4113" s="3"/>
      <c r="U4113" s="3"/>
      <c r="V4113" s="3"/>
      <c r="W4113" s="3"/>
      <c r="X4113" s="3"/>
      <c r="Y4113" s="3"/>
      <c r="Z4113" s="3"/>
      <c r="AA4113" s="3"/>
      <c r="AB4113" s="3"/>
      <c r="AC4113" s="3"/>
      <c r="AD4113" s="3"/>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row>
    <row r="4114" spans="1:77" ht="18">
      <c r="A4114" s="3" t="s">
        <v>25754</v>
      </c>
      <c r="B4114" s="3" t="s">
        <v>25216</v>
      </c>
      <c r="C4114" s="3" t="s">
        <v>25755</v>
      </c>
      <c r="D4114" s="3"/>
      <c r="E4114" s="3" t="s">
        <v>25388</v>
      </c>
      <c r="F4114" s="3"/>
      <c r="G4114" s="3"/>
      <c r="H4114" s="3"/>
      <c r="I4114" s="3"/>
      <c r="J4114" s="3"/>
      <c r="K4114" s="3"/>
      <c r="L4114" s="3"/>
      <c r="M4114" s="3"/>
      <c r="N4114" s="3"/>
      <c r="O4114" s="3"/>
      <c r="P4114" s="3"/>
      <c r="Q4114" s="3"/>
      <c r="R4114" s="3"/>
      <c r="S4114" s="3"/>
      <c r="T4114" s="3"/>
      <c r="U4114" s="3"/>
      <c r="V4114" s="3"/>
      <c r="W4114" s="3"/>
      <c r="X4114" s="3"/>
      <c r="Y4114" s="3"/>
      <c r="Z4114" s="3"/>
      <c r="AA4114" s="3"/>
      <c r="AB4114" s="3"/>
      <c r="AC4114" s="3"/>
      <c r="AD4114" s="3"/>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row>
    <row r="4115" spans="1:77" ht="18">
      <c r="A4115" s="3" t="s">
        <v>3957</v>
      </c>
      <c r="B4115" s="3" t="s">
        <v>22513</v>
      </c>
      <c r="C4115" s="3" t="s">
        <v>22517</v>
      </c>
      <c r="D4115" s="3"/>
      <c r="E4115" s="3" t="s">
        <v>22518</v>
      </c>
      <c r="F4115" s="3"/>
      <c r="G4115" s="3"/>
      <c r="H4115" s="3"/>
      <c r="I4115" s="3"/>
      <c r="J4115" s="3"/>
      <c r="K4115" s="3"/>
      <c r="L4115" s="3"/>
      <c r="M4115" s="3"/>
      <c r="N4115" s="3"/>
      <c r="O4115" s="3"/>
      <c r="P4115" s="3"/>
      <c r="Q4115" s="3"/>
      <c r="R4115" s="3"/>
      <c r="S4115" s="3"/>
      <c r="T4115" s="3"/>
      <c r="U4115" s="3"/>
      <c r="V4115" s="3"/>
      <c r="W4115" s="3"/>
      <c r="X4115" s="3"/>
      <c r="Y4115" s="3"/>
      <c r="Z4115" s="3"/>
      <c r="AA4115" s="3"/>
      <c r="AB4115" s="3"/>
      <c r="AC4115" s="3"/>
      <c r="AD4115" s="3"/>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row>
    <row r="4116" spans="1:77" ht="18">
      <c r="A4116" s="3" t="s">
        <v>15704</v>
      </c>
      <c r="B4116" s="3" t="s">
        <v>31873</v>
      </c>
      <c r="C4116" s="3" t="s">
        <v>22517</v>
      </c>
      <c r="D4116" s="3"/>
      <c r="E4116" s="3" t="s">
        <v>1593</v>
      </c>
      <c r="F4116" s="3" t="s">
        <v>31920</v>
      </c>
      <c r="G4116" s="3"/>
      <c r="H4116" s="3"/>
      <c r="I4116" s="3"/>
      <c r="J4116" s="3"/>
      <c r="K4116" s="3"/>
      <c r="L4116" s="3"/>
      <c r="M4116" s="3"/>
      <c r="N4116" s="3"/>
      <c r="O4116" s="3"/>
      <c r="P4116" s="3"/>
      <c r="Q4116" s="3"/>
      <c r="R4116" s="3"/>
      <c r="S4116" s="3"/>
      <c r="T4116" s="3"/>
      <c r="U4116" s="3"/>
      <c r="V4116" s="3"/>
      <c r="W4116" s="3"/>
      <c r="X4116" s="3"/>
      <c r="Y4116" s="3"/>
      <c r="Z4116" s="3"/>
      <c r="AA4116" s="3"/>
      <c r="AB4116" s="3"/>
      <c r="AC4116" s="3"/>
      <c r="AD4116" s="3"/>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row>
    <row r="4117" spans="1:77" ht="18">
      <c r="A4117" s="3" t="s">
        <v>2535</v>
      </c>
      <c r="B4117" s="3" t="s">
        <v>34858</v>
      </c>
      <c r="C4117" s="3" t="s">
        <v>22517</v>
      </c>
      <c r="D4117" s="3"/>
      <c r="E4117" s="3" t="s">
        <v>35022</v>
      </c>
      <c r="F4117" s="3"/>
      <c r="G4117" s="3"/>
      <c r="H4117" s="3"/>
      <c r="I4117" s="3"/>
      <c r="J4117" s="3"/>
      <c r="K4117" s="3"/>
      <c r="L4117" s="3"/>
      <c r="M4117" s="3"/>
      <c r="N4117" s="3"/>
      <c r="O4117" s="3"/>
      <c r="P4117" s="3"/>
      <c r="Q4117" s="3"/>
      <c r="R4117" s="3"/>
      <c r="S4117" s="3"/>
      <c r="T4117" s="3"/>
      <c r="U4117" s="3"/>
      <c r="V4117" s="3"/>
      <c r="W4117" s="3"/>
      <c r="X4117" s="3"/>
      <c r="Y4117" s="3"/>
      <c r="Z4117" s="3"/>
      <c r="AA4117" s="3"/>
      <c r="AB4117" s="3"/>
      <c r="AC4117" s="3"/>
      <c r="AD4117" s="3"/>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row>
    <row r="4118" spans="1:77" ht="18">
      <c r="A4118" s="3" t="s">
        <v>39232</v>
      </c>
      <c r="B4118" s="3" t="s">
        <v>38999</v>
      </c>
      <c r="C4118" s="3" t="s">
        <v>22517</v>
      </c>
      <c r="D4118" s="3"/>
      <c r="E4118" s="3" t="s">
        <v>39233</v>
      </c>
      <c r="F4118" s="3" t="s">
        <v>39234</v>
      </c>
      <c r="G4118" s="3"/>
      <c r="H4118" s="3"/>
      <c r="I4118" s="3"/>
      <c r="J4118" s="3"/>
      <c r="K4118" s="3"/>
      <c r="L4118" s="3"/>
      <c r="M4118" s="3"/>
      <c r="N4118" s="3"/>
      <c r="O4118" s="3"/>
      <c r="P4118" s="3"/>
      <c r="Q4118" s="3"/>
      <c r="R4118" s="3"/>
      <c r="S4118" s="3"/>
      <c r="T4118" s="3"/>
      <c r="U4118" s="3"/>
      <c r="V4118" s="3"/>
      <c r="W4118" s="3"/>
      <c r="X4118" s="3"/>
      <c r="Y4118" s="3"/>
      <c r="Z4118" s="3"/>
      <c r="AA4118" s="3"/>
      <c r="AB4118" s="3"/>
      <c r="AC4118" s="3"/>
      <c r="AD4118" s="3"/>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row>
    <row r="4119" spans="1:77" ht="18">
      <c r="A4119" s="3" t="s">
        <v>16879</v>
      </c>
      <c r="B4119" s="3" t="s">
        <v>32658</v>
      </c>
      <c r="C4119" s="3" t="s">
        <v>32743</v>
      </c>
      <c r="D4119" s="3"/>
      <c r="E4119" s="3" t="s">
        <v>32744</v>
      </c>
      <c r="F4119" s="3"/>
      <c r="G4119" s="3"/>
      <c r="H4119" s="3"/>
      <c r="I4119" s="3"/>
      <c r="J4119" s="3"/>
      <c r="K4119" s="3"/>
      <c r="L4119" s="3"/>
      <c r="M4119" s="3"/>
      <c r="N4119" s="3"/>
      <c r="O4119" s="3"/>
      <c r="P4119" s="3"/>
      <c r="Q4119" s="3"/>
      <c r="R4119" s="3"/>
      <c r="S4119" s="3"/>
      <c r="T4119" s="3"/>
      <c r="U4119" s="3"/>
      <c r="V4119" s="3"/>
      <c r="W4119" s="3"/>
      <c r="X4119" s="3"/>
      <c r="Y4119" s="3"/>
      <c r="Z4119" s="3"/>
      <c r="AA4119" s="3"/>
      <c r="AB4119" s="3"/>
      <c r="AC4119" s="3"/>
      <c r="AD4119" s="3"/>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row>
    <row r="4120" spans="1:77" ht="18">
      <c r="A4120" s="3" t="s">
        <v>3569</v>
      </c>
      <c r="B4120" s="3" t="s">
        <v>21893</v>
      </c>
      <c r="C4120" s="3" t="s">
        <v>22078</v>
      </c>
      <c r="D4120" s="3"/>
      <c r="E4120" s="3" t="s">
        <v>22079</v>
      </c>
      <c r="F4120" s="3" t="s">
        <v>22080</v>
      </c>
      <c r="G4120" s="3"/>
      <c r="H4120" s="3"/>
      <c r="I4120" s="3"/>
      <c r="J4120" s="3"/>
      <c r="K4120" s="3"/>
      <c r="L4120" s="3"/>
      <c r="M4120" s="3"/>
      <c r="N4120" s="3"/>
      <c r="O4120" s="3"/>
      <c r="P4120" s="3"/>
      <c r="Q4120" s="3"/>
      <c r="R4120" s="3"/>
      <c r="S4120" s="3"/>
      <c r="T4120" s="3"/>
      <c r="U4120" s="3"/>
      <c r="V4120" s="3"/>
      <c r="W4120" s="3"/>
      <c r="X4120" s="3"/>
      <c r="Y4120" s="3"/>
      <c r="Z4120" s="3"/>
      <c r="AA4120" s="3"/>
      <c r="AB4120" s="3"/>
      <c r="AC4120" s="3"/>
      <c r="AD4120" s="3"/>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row>
    <row r="4121" spans="1:77" ht="18">
      <c r="A4121" s="3" t="s">
        <v>3861</v>
      </c>
      <c r="B4121" s="3" t="s">
        <v>22362</v>
      </c>
      <c r="C4121" s="3" t="s">
        <v>22078</v>
      </c>
      <c r="D4121" s="3"/>
      <c r="E4121" s="3" t="s">
        <v>22419</v>
      </c>
      <c r="F4121" s="3"/>
      <c r="G4121" s="3"/>
      <c r="H4121" s="3"/>
      <c r="I4121" s="3"/>
      <c r="J4121" s="3"/>
      <c r="K4121" s="3"/>
      <c r="L4121" s="3"/>
      <c r="M4121" s="3"/>
      <c r="N4121" s="3"/>
      <c r="O4121" s="3"/>
      <c r="P4121" s="3"/>
      <c r="Q4121" s="3"/>
      <c r="R4121" s="3"/>
      <c r="S4121" s="3"/>
      <c r="T4121" s="3"/>
      <c r="U4121" s="3"/>
      <c r="V4121" s="3"/>
      <c r="W4121" s="3"/>
      <c r="X4121" s="3"/>
      <c r="Y4121" s="3"/>
      <c r="Z4121" s="3"/>
      <c r="AA4121" s="3"/>
      <c r="AB4121" s="3"/>
      <c r="AC4121" s="3"/>
      <c r="AD4121" s="3"/>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row>
    <row r="4122" spans="1:77" ht="18">
      <c r="A4122" s="3" t="s">
        <v>18216</v>
      </c>
      <c r="B4122" s="3" t="s">
        <v>35343</v>
      </c>
      <c r="C4122" s="3" t="s">
        <v>22078</v>
      </c>
      <c r="D4122" s="3"/>
      <c r="E4122" s="3" t="s">
        <v>35561</v>
      </c>
      <c r="F4122" s="3" t="s">
        <v>35562</v>
      </c>
      <c r="G4122" s="3"/>
      <c r="H4122" s="3"/>
      <c r="I4122" s="3"/>
      <c r="J4122" s="3"/>
      <c r="K4122" s="3"/>
      <c r="L4122" s="3"/>
      <c r="M4122" s="3"/>
      <c r="N4122" s="3"/>
      <c r="O4122" s="3"/>
      <c r="P4122" s="3"/>
      <c r="Q4122" s="3"/>
      <c r="R4122" s="3"/>
      <c r="S4122" s="3"/>
      <c r="T4122" s="3"/>
      <c r="U4122" s="3"/>
      <c r="V4122" s="3"/>
      <c r="W4122" s="3"/>
      <c r="X4122" s="3"/>
      <c r="Y4122" s="3"/>
      <c r="Z4122" s="3"/>
      <c r="AA4122" s="3"/>
      <c r="AB4122" s="3"/>
      <c r="AC4122" s="3"/>
      <c r="AD4122" s="3"/>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row>
    <row r="4123" spans="1:77" ht="18">
      <c r="A4123" s="3" t="s">
        <v>37485</v>
      </c>
      <c r="B4123" s="3" t="s">
        <v>36454</v>
      </c>
      <c r="C4123" s="3" t="s">
        <v>22078</v>
      </c>
      <c r="D4123" s="3"/>
      <c r="E4123" s="3" t="s">
        <v>37486</v>
      </c>
      <c r="F4123" s="3"/>
      <c r="G4123" s="3"/>
      <c r="H4123" s="3"/>
      <c r="I4123" s="3"/>
      <c r="J4123" s="3"/>
      <c r="K4123" s="3"/>
      <c r="L4123" s="3"/>
      <c r="M4123" s="3"/>
      <c r="N4123" s="3"/>
      <c r="O4123" s="3"/>
      <c r="P4123" s="3"/>
      <c r="Q4123" s="3"/>
      <c r="R4123" s="3"/>
      <c r="S4123" s="3"/>
      <c r="T4123" s="3"/>
      <c r="U4123" s="3"/>
      <c r="V4123" s="3"/>
      <c r="W4123" s="3"/>
      <c r="X4123" s="3"/>
      <c r="Y4123" s="3"/>
      <c r="Z4123" s="3"/>
      <c r="AA4123" s="3"/>
      <c r="AB4123" s="3"/>
      <c r="AC4123" s="3"/>
      <c r="AD4123" s="3"/>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row>
    <row r="4124" spans="1:77" ht="18">
      <c r="A4124" s="3" t="s">
        <v>18530</v>
      </c>
      <c r="B4124" s="3" t="s">
        <v>35768</v>
      </c>
      <c r="C4124" s="3" t="s">
        <v>35785</v>
      </c>
      <c r="D4124" s="3"/>
      <c r="E4124" s="3" t="s">
        <v>35776</v>
      </c>
      <c r="F4124" s="3"/>
      <c r="G4124" s="3"/>
      <c r="H4124" s="3"/>
      <c r="I4124" s="3"/>
      <c r="J4124" s="3"/>
      <c r="K4124" s="3"/>
      <c r="L4124" s="3"/>
      <c r="M4124" s="3"/>
      <c r="N4124" s="3"/>
      <c r="O4124" s="3"/>
      <c r="P4124" s="3"/>
      <c r="Q4124" s="3"/>
      <c r="R4124" s="3"/>
      <c r="S4124" s="3"/>
      <c r="T4124" s="3"/>
      <c r="U4124" s="3"/>
      <c r="V4124" s="3"/>
      <c r="W4124" s="3"/>
      <c r="X4124" s="3"/>
      <c r="Y4124" s="3"/>
      <c r="Z4124" s="3"/>
      <c r="AA4124" s="3"/>
      <c r="AB4124" s="3"/>
      <c r="AC4124" s="3"/>
      <c r="AD4124" s="3"/>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row>
    <row r="4125" spans="1:77" ht="18">
      <c r="A4125" s="3" t="s">
        <v>12935</v>
      </c>
      <c r="B4125" s="3" t="s">
        <v>30145</v>
      </c>
      <c r="C4125" s="3" t="s">
        <v>30355</v>
      </c>
      <c r="D4125" s="3"/>
      <c r="E4125" s="3" t="s">
        <v>30356</v>
      </c>
      <c r="F4125" s="3"/>
      <c r="G4125" s="3"/>
      <c r="H4125" s="3"/>
      <c r="I4125" s="3"/>
      <c r="J4125" s="3"/>
      <c r="K4125" s="3"/>
      <c r="L4125" s="3"/>
      <c r="M4125" s="3"/>
      <c r="N4125" s="3"/>
      <c r="O4125" s="3"/>
      <c r="P4125" s="3"/>
      <c r="Q4125" s="3"/>
      <c r="R4125" s="3"/>
      <c r="S4125" s="3"/>
      <c r="T4125" s="3"/>
      <c r="U4125" s="3"/>
      <c r="V4125" s="3"/>
      <c r="W4125" s="3"/>
      <c r="X4125" s="3"/>
      <c r="Y4125" s="3"/>
      <c r="Z4125" s="3"/>
      <c r="AA4125" s="3"/>
      <c r="AB4125" s="3"/>
      <c r="AC4125" s="3"/>
      <c r="AD4125" s="3"/>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row>
    <row r="4126" spans="1:77" ht="18">
      <c r="A4126" s="3" t="s">
        <v>16866</v>
      </c>
      <c r="B4126" s="3" t="s">
        <v>32658</v>
      </c>
      <c r="C4126" s="3" t="s">
        <v>30355</v>
      </c>
      <c r="D4126" s="3"/>
      <c r="E4126" s="3" t="s">
        <v>32730</v>
      </c>
      <c r="F4126" s="3"/>
      <c r="G4126" s="3"/>
      <c r="H4126" s="3"/>
      <c r="I4126" s="3"/>
      <c r="J4126" s="3"/>
      <c r="K4126" s="3"/>
      <c r="L4126" s="3"/>
      <c r="M4126" s="3"/>
      <c r="N4126" s="3"/>
      <c r="O4126" s="3"/>
      <c r="P4126" s="3"/>
      <c r="Q4126" s="3"/>
      <c r="R4126" s="3"/>
      <c r="S4126" s="3"/>
      <c r="T4126" s="3"/>
      <c r="U4126" s="3"/>
      <c r="V4126" s="3"/>
      <c r="W4126" s="3"/>
      <c r="X4126" s="3"/>
      <c r="Y4126" s="3"/>
      <c r="Z4126" s="3"/>
      <c r="AA4126" s="3"/>
      <c r="AB4126" s="3"/>
      <c r="AC4126" s="3"/>
      <c r="AD4126" s="3"/>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row>
    <row r="4127" spans="1:77" ht="18">
      <c r="A4127" s="3" t="s">
        <v>19624</v>
      </c>
      <c r="B4127" s="3" t="s">
        <v>36306</v>
      </c>
      <c r="C4127" s="3" t="s">
        <v>36720</v>
      </c>
      <c r="D4127" s="3"/>
      <c r="E4127" s="3" t="s">
        <v>1060</v>
      </c>
      <c r="F4127" s="3"/>
      <c r="G4127" s="3"/>
      <c r="H4127" s="3"/>
      <c r="I4127" s="3"/>
      <c r="J4127" s="3"/>
      <c r="K4127" s="3"/>
      <c r="L4127" s="3"/>
      <c r="M4127" s="3"/>
      <c r="N4127" s="3"/>
      <c r="O4127" s="3"/>
      <c r="P4127" s="3"/>
      <c r="Q4127" s="3"/>
      <c r="R4127" s="3"/>
      <c r="S4127" s="3"/>
      <c r="T4127" s="3"/>
      <c r="U4127" s="3"/>
      <c r="V4127" s="3"/>
      <c r="W4127" s="3"/>
      <c r="X4127" s="3"/>
      <c r="Y4127" s="3"/>
      <c r="Z4127" s="3"/>
      <c r="AA4127" s="3"/>
      <c r="AB4127" s="3"/>
      <c r="AC4127" s="3"/>
      <c r="AD4127" s="3"/>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row>
    <row r="4128" spans="1:77" ht="18">
      <c r="A4128" s="3" t="s">
        <v>3631</v>
      </c>
      <c r="B4128" s="3" t="s">
        <v>21931</v>
      </c>
      <c r="C4128" s="3" t="s">
        <v>22144</v>
      </c>
      <c r="D4128" s="3"/>
      <c r="E4128" s="3" t="s">
        <v>22145</v>
      </c>
      <c r="F4128" s="3" t="s">
        <v>22146</v>
      </c>
      <c r="G4128" s="3"/>
      <c r="H4128" s="3"/>
      <c r="I4128" s="3"/>
      <c r="J4128" s="3"/>
      <c r="K4128" s="3"/>
      <c r="L4128" s="3"/>
      <c r="M4128" s="3"/>
      <c r="N4128" s="3"/>
      <c r="O4128" s="3"/>
      <c r="P4128" s="3"/>
      <c r="Q4128" s="3"/>
      <c r="R4128" s="3"/>
      <c r="S4128" s="3"/>
      <c r="T4128" s="3"/>
      <c r="U4128" s="3"/>
      <c r="V4128" s="3"/>
      <c r="W4128" s="3"/>
      <c r="X4128" s="3"/>
      <c r="Y4128" s="3"/>
      <c r="Z4128" s="3"/>
      <c r="AA4128" s="3"/>
      <c r="AB4128" s="3"/>
      <c r="AC4128" s="3"/>
      <c r="AD4128" s="3"/>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row>
    <row r="4129" spans="1:77" ht="18">
      <c r="A4129" s="3" t="s">
        <v>36717</v>
      </c>
      <c r="B4129" s="3" t="s">
        <v>36306</v>
      </c>
      <c r="C4129" s="3" t="s">
        <v>22144</v>
      </c>
      <c r="D4129" s="3"/>
      <c r="E4129" s="3" t="s">
        <v>36718</v>
      </c>
      <c r="F4129" s="3" t="s">
        <v>36719</v>
      </c>
      <c r="G4129" s="3"/>
      <c r="H4129" s="3"/>
      <c r="I4129" s="3"/>
      <c r="J4129" s="3"/>
      <c r="K4129" s="3"/>
      <c r="L4129" s="3"/>
      <c r="M4129" s="3"/>
      <c r="N4129" s="3"/>
      <c r="O4129" s="3"/>
      <c r="P4129" s="3"/>
      <c r="Q4129" s="3"/>
      <c r="R4129" s="3"/>
      <c r="S4129" s="3"/>
      <c r="T4129" s="3"/>
      <c r="U4129" s="3"/>
      <c r="V4129" s="3"/>
      <c r="W4129" s="3"/>
      <c r="X4129" s="3"/>
      <c r="Y4129" s="3"/>
      <c r="Z4129" s="3"/>
      <c r="AA4129" s="3"/>
      <c r="AB4129" s="3"/>
      <c r="AC4129" s="3"/>
      <c r="AD4129" s="3"/>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row>
    <row r="4130" spans="1:77" ht="18">
      <c r="A4130" s="3" t="s">
        <v>34610</v>
      </c>
      <c r="B4130" s="3" t="s">
        <v>33988</v>
      </c>
      <c r="C4130" s="3" t="s">
        <v>34611</v>
      </c>
      <c r="D4130" s="3" t="s">
        <v>34487</v>
      </c>
      <c r="E4130" s="3" t="s">
        <v>34612</v>
      </c>
      <c r="F4130" s="3"/>
      <c r="G4130" s="3"/>
      <c r="H4130" s="3"/>
      <c r="I4130" s="3"/>
      <c r="J4130" s="3"/>
      <c r="K4130" s="3"/>
      <c r="L4130" s="3"/>
      <c r="M4130" s="3"/>
      <c r="N4130" s="3"/>
      <c r="O4130" s="3"/>
      <c r="P4130" s="3"/>
      <c r="Q4130" s="3"/>
      <c r="R4130" s="3"/>
      <c r="S4130" s="3"/>
      <c r="T4130" s="3"/>
      <c r="U4130" s="3"/>
      <c r="V4130" s="3"/>
      <c r="W4130" s="3"/>
      <c r="X4130" s="3"/>
      <c r="Y4130" s="3"/>
      <c r="Z4130" s="3"/>
      <c r="AA4130" s="3"/>
      <c r="AB4130" s="3"/>
      <c r="AC4130" s="3"/>
      <c r="AD4130" s="3"/>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row>
    <row r="4131" spans="1:77" ht="18">
      <c r="A4131" s="3" t="s">
        <v>6137</v>
      </c>
      <c r="B4131" s="3" t="s">
        <v>23435</v>
      </c>
      <c r="C4131" s="3" t="s">
        <v>24373</v>
      </c>
      <c r="D4131" s="3"/>
      <c r="E4131" s="3" t="s">
        <v>24374</v>
      </c>
      <c r="F4131" s="3"/>
      <c r="G4131" s="3"/>
      <c r="H4131" s="3"/>
      <c r="I4131" s="3"/>
      <c r="J4131" s="3"/>
      <c r="K4131" s="3"/>
      <c r="L4131" s="3"/>
      <c r="M4131" s="3"/>
      <c r="N4131" s="3"/>
      <c r="O4131" s="3"/>
      <c r="P4131" s="3"/>
      <c r="Q4131" s="3"/>
      <c r="R4131" s="3"/>
      <c r="S4131" s="3"/>
      <c r="T4131" s="3"/>
      <c r="U4131" s="3"/>
      <c r="V4131" s="3"/>
      <c r="W4131" s="3"/>
      <c r="X4131" s="3"/>
      <c r="Y4131" s="3"/>
      <c r="Z4131" s="3"/>
      <c r="AA4131" s="3"/>
      <c r="AB4131" s="3"/>
      <c r="AC4131" s="3"/>
      <c r="AD4131" s="3"/>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row>
    <row r="4132" spans="1:77" ht="18">
      <c r="A4132" s="3" t="s">
        <v>3553</v>
      </c>
      <c r="B4132" s="3" t="s">
        <v>21893</v>
      </c>
      <c r="C4132" s="3" t="s">
        <v>22064</v>
      </c>
      <c r="D4132" s="3"/>
      <c r="E4132" s="3" t="s">
        <v>22065</v>
      </c>
      <c r="F4132" s="3" t="s">
        <v>22066</v>
      </c>
      <c r="G4132" s="3"/>
      <c r="H4132" s="3"/>
      <c r="I4132" s="3"/>
      <c r="J4132" s="3"/>
      <c r="K4132" s="3"/>
      <c r="L4132" s="3"/>
      <c r="M4132" s="3"/>
      <c r="N4132" s="3"/>
      <c r="O4132" s="3"/>
      <c r="P4132" s="3"/>
      <c r="Q4132" s="3"/>
      <c r="R4132" s="3"/>
      <c r="S4132" s="3"/>
      <c r="T4132" s="3"/>
      <c r="U4132" s="3"/>
      <c r="V4132" s="3"/>
      <c r="W4132" s="3"/>
      <c r="X4132" s="3"/>
      <c r="Y4132" s="3"/>
      <c r="Z4132" s="3"/>
      <c r="AA4132" s="3"/>
      <c r="AB4132" s="3"/>
      <c r="AC4132" s="3"/>
      <c r="AD4132" s="3"/>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row>
    <row r="4133" spans="1:77" ht="18">
      <c r="A4133" s="3" t="s">
        <v>35151</v>
      </c>
      <c r="B4133" s="3" t="s">
        <v>34945</v>
      </c>
      <c r="C4133" s="3" t="s">
        <v>22064</v>
      </c>
      <c r="D4133" s="3" t="s">
        <v>2778</v>
      </c>
      <c r="E4133" s="3" t="s">
        <v>35152</v>
      </c>
      <c r="F4133" s="3" t="s">
        <v>35153</v>
      </c>
      <c r="G4133" s="3"/>
      <c r="H4133" s="3"/>
      <c r="I4133" s="3"/>
      <c r="J4133" s="3"/>
      <c r="K4133" s="3"/>
      <c r="L4133" s="3"/>
      <c r="M4133" s="3"/>
      <c r="N4133" s="3"/>
      <c r="O4133" s="3"/>
      <c r="P4133" s="3"/>
      <c r="Q4133" s="3"/>
      <c r="R4133" s="3"/>
      <c r="S4133" s="3"/>
      <c r="T4133" s="3"/>
      <c r="U4133" s="3"/>
      <c r="V4133" s="3"/>
      <c r="W4133" s="3"/>
      <c r="X4133" s="3"/>
      <c r="Y4133" s="3"/>
      <c r="Z4133" s="3"/>
      <c r="AA4133" s="3"/>
      <c r="AB4133" s="3"/>
      <c r="AC4133" s="3"/>
      <c r="AD4133" s="3"/>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row>
    <row r="4134" spans="1:77" ht="18">
      <c r="A4134" s="3" t="s">
        <v>15683</v>
      </c>
      <c r="B4134" s="3" t="s">
        <v>31873</v>
      </c>
      <c r="C4134" s="3" t="s">
        <v>31908</v>
      </c>
      <c r="D4134" s="3"/>
      <c r="E4134" s="3" t="s">
        <v>31877</v>
      </c>
      <c r="F4134" s="3"/>
      <c r="G4134" s="3"/>
      <c r="H4134" s="3"/>
      <c r="I4134" s="3"/>
      <c r="J4134" s="3"/>
      <c r="K4134" s="3"/>
      <c r="L4134" s="3"/>
      <c r="M4134" s="3"/>
      <c r="N4134" s="3"/>
      <c r="O4134" s="3"/>
      <c r="P4134" s="3"/>
      <c r="Q4134" s="3"/>
      <c r="R4134" s="3"/>
      <c r="S4134" s="3"/>
      <c r="T4134" s="3"/>
      <c r="U4134" s="3"/>
      <c r="V4134" s="3"/>
      <c r="W4134" s="3"/>
      <c r="X4134" s="3"/>
      <c r="Y4134" s="3"/>
      <c r="Z4134" s="3"/>
      <c r="AA4134" s="3"/>
      <c r="AB4134" s="3"/>
      <c r="AC4134" s="3"/>
      <c r="AD4134" s="3"/>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row>
    <row r="4135" spans="1:77" ht="18">
      <c r="A4135" s="3" t="s">
        <v>17132</v>
      </c>
      <c r="B4135" s="3" t="s">
        <v>33018</v>
      </c>
      <c r="C4135" s="3" t="s">
        <v>31908</v>
      </c>
      <c r="D4135" s="3" t="s">
        <v>22950</v>
      </c>
      <c r="E4135" s="3" t="s">
        <v>33037</v>
      </c>
      <c r="F4135" s="3" t="s">
        <v>33038</v>
      </c>
      <c r="G4135" s="3"/>
      <c r="H4135" s="3"/>
      <c r="I4135" s="3"/>
      <c r="J4135" s="3"/>
      <c r="K4135" s="3"/>
      <c r="L4135" s="3"/>
      <c r="M4135" s="3"/>
      <c r="N4135" s="3"/>
      <c r="O4135" s="3"/>
      <c r="P4135" s="3"/>
      <c r="Q4135" s="3"/>
      <c r="R4135" s="3"/>
      <c r="S4135" s="3"/>
      <c r="T4135" s="3"/>
      <c r="U4135" s="3"/>
      <c r="V4135" s="3"/>
      <c r="W4135" s="3"/>
      <c r="X4135" s="3"/>
      <c r="Y4135" s="3"/>
      <c r="Z4135" s="3"/>
      <c r="AA4135" s="3"/>
      <c r="AB4135" s="3"/>
      <c r="AC4135" s="3"/>
      <c r="AD4135" s="3"/>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row>
    <row r="4136" spans="1:77" ht="18">
      <c r="A4136" s="3" t="s">
        <v>18462</v>
      </c>
      <c r="B4136" s="3" t="s">
        <v>35736</v>
      </c>
      <c r="C4136" s="3" t="s">
        <v>31908</v>
      </c>
      <c r="D4136" s="3" t="s">
        <v>22950</v>
      </c>
      <c r="E4136" s="3" t="s">
        <v>35760</v>
      </c>
      <c r="F4136" s="3" t="s">
        <v>33038</v>
      </c>
      <c r="G4136" s="3"/>
      <c r="H4136" s="3"/>
      <c r="I4136" s="3"/>
      <c r="J4136" s="3"/>
      <c r="K4136" s="3"/>
      <c r="L4136" s="3"/>
      <c r="M4136" s="3"/>
      <c r="N4136" s="3"/>
      <c r="O4136" s="3"/>
      <c r="P4136" s="3"/>
      <c r="Q4136" s="3"/>
      <c r="R4136" s="3"/>
      <c r="S4136" s="3"/>
      <c r="T4136" s="3"/>
      <c r="U4136" s="3"/>
      <c r="V4136" s="3"/>
      <c r="W4136" s="3"/>
      <c r="X4136" s="3"/>
      <c r="Y4136" s="3"/>
      <c r="Z4136" s="3"/>
      <c r="AA4136" s="3"/>
      <c r="AB4136" s="3"/>
      <c r="AC4136" s="3"/>
      <c r="AD4136" s="3"/>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row>
    <row r="4137" spans="1:77" ht="18">
      <c r="A4137" s="3" t="s">
        <v>33100</v>
      </c>
      <c r="B4137" s="3" t="s">
        <v>32998</v>
      </c>
      <c r="C4137" s="3" t="s">
        <v>33101</v>
      </c>
      <c r="D4137" s="3" t="s">
        <v>219</v>
      </c>
      <c r="E4137" s="3" t="s">
        <v>33102</v>
      </c>
      <c r="F4137" s="3" t="s">
        <v>33103</v>
      </c>
      <c r="G4137" s="3"/>
      <c r="H4137" s="3"/>
      <c r="I4137" s="3"/>
      <c r="J4137" s="3"/>
      <c r="K4137" s="3"/>
      <c r="L4137" s="3"/>
      <c r="M4137" s="3"/>
      <c r="N4137" s="3"/>
      <c r="O4137" s="3"/>
      <c r="P4137" s="3"/>
      <c r="Q4137" s="3"/>
      <c r="R4137" s="3"/>
      <c r="S4137" s="3"/>
      <c r="T4137" s="3"/>
      <c r="U4137" s="3"/>
      <c r="V4137" s="3"/>
      <c r="W4137" s="3"/>
      <c r="X4137" s="3"/>
      <c r="Y4137" s="3"/>
      <c r="Z4137" s="3"/>
      <c r="AA4137" s="3"/>
      <c r="AB4137" s="3"/>
      <c r="AC4137" s="3"/>
      <c r="AD4137" s="3"/>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row>
    <row r="4138" spans="1:77" ht="18">
      <c r="A4138" s="3" t="s">
        <v>30927</v>
      </c>
      <c r="B4138" s="3" t="s">
        <v>30903</v>
      </c>
      <c r="C4138" s="3" t="s">
        <v>30928</v>
      </c>
      <c r="D4138" s="3"/>
      <c r="E4138" s="3" t="s">
        <v>30929</v>
      </c>
      <c r="F4138" s="3"/>
      <c r="G4138" s="3"/>
      <c r="H4138" s="3"/>
      <c r="I4138" s="3"/>
      <c r="J4138" s="3"/>
      <c r="K4138" s="3"/>
      <c r="L4138" s="3"/>
      <c r="M4138" s="3"/>
      <c r="N4138" s="3"/>
      <c r="O4138" s="3"/>
      <c r="P4138" s="3"/>
      <c r="Q4138" s="3"/>
      <c r="R4138" s="3"/>
      <c r="S4138" s="3"/>
      <c r="T4138" s="3"/>
      <c r="U4138" s="3"/>
      <c r="V4138" s="3"/>
      <c r="W4138" s="3"/>
      <c r="X4138" s="3"/>
      <c r="Y4138" s="3"/>
      <c r="Z4138" s="3"/>
      <c r="AA4138" s="3"/>
      <c r="AB4138" s="3"/>
      <c r="AC4138" s="3"/>
      <c r="AD4138" s="3"/>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row>
    <row r="4139" spans="1:77" ht="18">
      <c r="A4139" s="3" t="s">
        <v>34065</v>
      </c>
      <c r="B4139" s="3" t="s">
        <v>33988</v>
      </c>
      <c r="C4139" s="3" t="s">
        <v>34066</v>
      </c>
      <c r="D4139" s="3"/>
      <c r="E4139" s="3" t="s">
        <v>34067</v>
      </c>
      <c r="F4139" s="3"/>
      <c r="G4139" s="3"/>
      <c r="H4139" s="3"/>
      <c r="I4139" s="3"/>
      <c r="J4139" s="3"/>
      <c r="K4139" s="3"/>
      <c r="L4139" s="3"/>
      <c r="M4139" s="3"/>
      <c r="N4139" s="3"/>
      <c r="O4139" s="3"/>
      <c r="P4139" s="3"/>
      <c r="Q4139" s="3"/>
      <c r="R4139" s="3"/>
      <c r="S4139" s="3"/>
      <c r="T4139" s="3"/>
      <c r="U4139" s="3"/>
      <c r="V4139" s="3"/>
      <c r="W4139" s="3"/>
      <c r="X4139" s="3"/>
      <c r="Y4139" s="3"/>
      <c r="Z4139" s="3"/>
      <c r="AA4139" s="3"/>
      <c r="AB4139" s="3"/>
      <c r="AC4139" s="3"/>
      <c r="AD4139" s="3"/>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row>
    <row r="4140" spans="1:77" ht="18">
      <c r="A4140" s="3" t="s">
        <v>18725</v>
      </c>
      <c r="B4140" s="3" t="s">
        <v>35848</v>
      </c>
      <c r="C4140" s="3" t="s">
        <v>35899</v>
      </c>
      <c r="D4140" s="3"/>
      <c r="E4140" s="3" t="s">
        <v>35900</v>
      </c>
      <c r="F4140" s="3"/>
      <c r="G4140" s="3"/>
      <c r="H4140" s="3"/>
      <c r="I4140" s="3"/>
      <c r="J4140" s="3"/>
      <c r="K4140" s="3"/>
      <c r="L4140" s="3"/>
      <c r="M4140" s="3"/>
      <c r="N4140" s="3"/>
      <c r="O4140" s="3"/>
      <c r="P4140" s="3"/>
      <c r="Q4140" s="3"/>
      <c r="R4140" s="3"/>
      <c r="S4140" s="3"/>
      <c r="T4140" s="3"/>
      <c r="U4140" s="3"/>
      <c r="V4140" s="3"/>
      <c r="W4140" s="3"/>
      <c r="X4140" s="3"/>
      <c r="Y4140" s="3"/>
      <c r="Z4140" s="3"/>
      <c r="AA4140" s="3"/>
      <c r="AB4140" s="3"/>
      <c r="AC4140" s="3"/>
      <c r="AD4140" s="3"/>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row>
    <row r="4141" spans="1:77" ht="18">
      <c r="A4141" s="3" t="s">
        <v>1362</v>
      </c>
      <c r="B4141" s="3" t="s">
        <v>27429</v>
      </c>
      <c r="C4141" s="3" t="s">
        <v>28812</v>
      </c>
      <c r="D4141" s="3"/>
      <c r="E4141" s="3" t="s">
        <v>28813</v>
      </c>
      <c r="F4141" s="3"/>
      <c r="G4141" s="3"/>
      <c r="H4141" s="3"/>
      <c r="I4141" s="3"/>
      <c r="J4141" s="3"/>
      <c r="K4141" s="3"/>
      <c r="L4141" s="3"/>
      <c r="M4141" s="3"/>
      <c r="N4141" s="3"/>
      <c r="O4141" s="3"/>
      <c r="P4141" s="3"/>
      <c r="Q4141" s="3"/>
      <c r="R4141" s="3"/>
      <c r="S4141" s="3"/>
      <c r="T4141" s="3"/>
      <c r="U4141" s="3"/>
      <c r="V4141" s="3"/>
      <c r="W4141" s="3"/>
      <c r="X4141" s="3"/>
      <c r="Y4141" s="3"/>
      <c r="Z4141" s="3"/>
      <c r="AA4141" s="3"/>
      <c r="AB4141" s="3"/>
      <c r="AC4141" s="3"/>
      <c r="AD4141" s="3"/>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row>
    <row r="4142" spans="1:77" ht="18">
      <c r="A4142" s="3" t="s">
        <v>7683</v>
      </c>
      <c r="B4142" s="3" t="s">
        <v>25216</v>
      </c>
      <c r="C4142" s="3" t="s">
        <v>25579</v>
      </c>
      <c r="D4142" s="3"/>
      <c r="E4142" s="3" t="s">
        <v>25580</v>
      </c>
      <c r="F4142" s="3"/>
      <c r="G4142" s="3"/>
      <c r="H4142" s="3"/>
      <c r="I4142" s="3"/>
      <c r="J4142" s="3"/>
      <c r="K4142" s="3"/>
      <c r="L4142" s="3"/>
      <c r="M4142" s="3"/>
      <c r="N4142" s="3"/>
      <c r="O4142" s="3"/>
      <c r="P4142" s="3"/>
      <c r="Q4142" s="3"/>
      <c r="R4142" s="3"/>
      <c r="S4142" s="3"/>
      <c r="T4142" s="3"/>
      <c r="U4142" s="3"/>
      <c r="V4142" s="3"/>
      <c r="W4142" s="3"/>
      <c r="X4142" s="3"/>
      <c r="Y4142" s="3"/>
      <c r="Z4142" s="3"/>
      <c r="AA4142" s="3"/>
      <c r="AB4142" s="3"/>
      <c r="AC4142" s="3"/>
      <c r="AD4142" s="3"/>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row>
    <row r="4143" spans="1:77" ht="18">
      <c r="A4143" s="3" t="s">
        <v>35498</v>
      </c>
      <c r="B4143" s="3" t="s">
        <v>35343</v>
      </c>
      <c r="C4143" s="3" t="s">
        <v>25579</v>
      </c>
      <c r="D4143" s="3"/>
      <c r="E4143" s="3" t="s">
        <v>35499</v>
      </c>
      <c r="F4143" s="3"/>
      <c r="G4143" s="3"/>
      <c r="H4143" s="3"/>
      <c r="I4143" s="3"/>
      <c r="J4143" s="3"/>
      <c r="K4143" s="3"/>
      <c r="L4143" s="3"/>
      <c r="M4143" s="3"/>
      <c r="N4143" s="3"/>
      <c r="O4143" s="3"/>
      <c r="P4143" s="3"/>
      <c r="Q4143" s="3"/>
      <c r="R4143" s="3"/>
      <c r="S4143" s="3"/>
      <c r="T4143" s="3"/>
      <c r="U4143" s="3"/>
      <c r="V4143" s="3"/>
      <c r="W4143" s="3"/>
      <c r="X4143" s="3"/>
      <c r="Y4143" s="3"/>
      <c r="Z4143" s="3"/>
      <c r="AA4143" s="3"/>
      <c r="AB4143" s="3"/>
      <c r="AC4143" s="3"/>
      <c r="AD4143" s="3"/>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row>
    <row r="4144" spans="1:77" ht="18">
      <c r="A4144" s="3" t="s">
        <v>7569</v>
      </c>
      <c r="B4144" s="3" t="s">
        <v>25216</v>
      </c>
      <c r="C4144" s="3" t="s">
        <v>25500</v>
      </c>
      <c r="D4144" s="3"/>
      <c r="E4144" s="3" t="s">
        <v>25501</v>
      </c>
      <c r="F4144" s="3"/>
      <c r="G4144" s="3"/>
      <c r="H4144" s="3"/>
      <c r="I4144" s="3"/>
      <c r="J4144" s="3"/>
      <c r="K4144" s="3"/>
      <c r="L4144" s="3"/>
      <c r="M4144" s="3"/>
      <c r="N4144" s="3"/>
      <c r="O4144" s="3"/>
      <c r="P4144" s="3"/>
      <c r="Q4144" s="3"/>
      <c r="R4144" s="3"/>
      <c r="S4144" s="3"/>
      <c r="T4144" s="3"/>
      <c r="U4144" s="3"/>
      <c r="V4144" s="3"/>
      <c r="W4144" s="3"/>
      <c r="X4144" s="3"/>
      <c r="Y4144" s="3"/>
      <c r="Z4144" s="3"/>
      <c r="AA4144" s="3"/>
      <c r="AB4144" s="3"/>
      <c r="AC4144" s="3"/>
      <c r="AD4144" s="3"/>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row>
    <row r="4145" spans="1:77" ht="18">
      <c r="A4145" s="3" t="s">
        <v>18883</v>
      </c>
      <c r="B4145" s="3" t="s">
        <v>35848</v>
      </c>
      <c r="C4145" s="3" t="s">
        <v>25500</v>
      </c>
      <c r="D4145" s="3"/>
      <c r="E4145" s="3" t="s">
        <v>36031</v>
      </c>
      <c r="F4145" s="3"/>
      <c r="G4145" s="3"/>
      <c r="H4145" s="3"/>
      <c r="I4145" s="3"/>
      <c r="J4145" s="3"/>
      <c r="K4145" s="3"/>
      <c r="L4145" s="3"/>
      <c r="M4145" s="3"/>
      <c r="N4145" s="3"/>
      <c r="O4145" s="3"/>
      <c r="P4145" s="3"/>
      <c r="Q4145" s="3"/>
      <c r="R4145" s="3"/>
      <c r="S4145" s="3"/>
      <c r="T4145" s="3"/>
      <c r="U4145" s="3"/>
      <c r="V4145" s="3"/>
      <c r="W4145" s="3"/>
      <c r="X4145" s="3"/>
      <c r="Y4145" s="3"/>
      <c r="Z4145" s="3"/>
      <c r="AA4145" s="3"/>
      <c r="AB4145" s="3"/>
      <c r="AC4145" s="3"/>
      <c r="AD4145" s="3"/>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row>
    <row r="4146" spans="1:77" ht="18">
      <c r="A4146" s="3" t="s">
        <v>3389</v>
      </c>
      <c r="B4146" s="3" t="s">
        <v>21893</v>
      </c>
      <c r="C4146" s="3" t="s">
        <v>39844</v>
      </c>
      <c r="D4146" s="3"/>
      <c r="E4146" s="3" t="s">
        <v>39845</v>
      </c>
      <c r="F4146" s="3" t="s">
        <v>39846</v>
      </c>
      <c r="G4146" s="3"/>
      <c r="H4146" s="3"/>
      <c r="I4146" s="3"/>
      <c r="J4146" s="3"/>
      <c r="K4146" s="3"/>
      <c r="L4146" s="3"/>
      <c r="M4146" s="3"/>
      <c r="N4146" s="3"/>
      <c r="O4146" s="3"/>
      <c r="P4146" s="3"/>
      <c r="Q4146" s="3"/>
      <c r="R4146" s="3"/>
      <c r="S4146" s="3"/>
      <c r="T4146" s="3"/>
      <c r="U4146" s="3"/>
      <c r="V4146" s="3"/>
      <c r="W4146" s="3"/>
      <c r="X4146" s="3"/>
      <c r="Y4146" s="3"/>
      <c r="Z4146" s="3"/>
      <c r="AA4146" s="3"/>
      <c r="AB4146" s="3"/>
      <c r="AC4146" s="3"/>
      <c r="AD4146" s="3"/>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row>
    <row r="4147" spans="1:77" ht="18">
      <c r="A4147" s="3" t="s">
        <v>3513</v>
      </c>
      <c r="B4147" s="3" t="s">
        <v>21931</v>
      </c>
      <c r="C4147" s="3" t="s">
        <v>22020</v>
      </c>
      <c r="D4147" s="3"/>
      <c r="E4147" s="3" t="s">
        <v>22021</v>
      </c>
      <c r="F4147" s="3" t="s">
        <v>22022</v>
      </c>
      <c r="G4147" s="3"/>
      <c r="H4147" s="3"/>
      <c r="I4147" s="3"/>
      <c r="J4147" s="3"/>
      <c r="K4147" s="3"/>
      <c r="L4147" s="3"/>
      <c r="M4147" s="3"/>
      <c r="N4147" s="3"/>
      <c r="O4147" s="3"/>
      <c r="P4147" s="3"/>
      <c r="Q4147" s="3"/>
      <c r="R4147" s="3"/>
      <c r="S4147" s="3"/>
      <c r="T4147" s="3"/>
      <c r="U4147" s="3"/>
      <c r="V4147" s="3"/>
      <c r="W4147" s="3"/>
      <c r="X4147" s="3"/>
      <c r="Y4147" s="3"/>
      <c r="Z4147" s="3"/>
      <c r="AA4147" s="3"/>
      <c r="AB4147" s="3"/>
      <c r="AC4147" s="3"/>
      <c r="AD4147" s="3"/>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row>
    <row r="4148" spans="1:77" ht="18">
      <c r="A4148" s="3" t="s">
        <v>25391</v>
      </c>
      <c r="B4148" s="3" t="s">
        <v>25216</v>
      </c>
      <c r="C4148" s="3" t="s">
        <v>25392</v>
      </c>
      <c r="D4148" s="3" t="s">
        <v>25393</v>
      </c>
      <c r="E4148" s="3" t="s">
        <v>25394</v>
      </c>
      <c r="F4148" s="3" t="s">
        <v>25395</v>
      </c>
      <c r="G4148" s="3"/>
      <c r="H4148" s="3"/>
      <c r="I4148" s="3"/>
      <c r="J4148" s="3"/>
      <c r="K4148" s="3"/>
      <c r="L4148" s="3"/>
      <c r="M4148" s="3"/>
      <c r="N4148" s="3"/>
      <c r="O4148" s="3"/>
      <c r="P4148" s="3"/>
      <c r="Q4148" s="3"/>
      <c r="R4148" s="3"/>
      <c r="S4148" s="3"/>
      <c r="T4148" s="3"/>
      <c r="U4148" s="3"/>
      <c r="V4148" s="3"/>
      <c r="W4148" s="3"/>
      <c r="X4148" s="3"/>
      <c r="Y4148" s="3"/>
      <c r="Z4148" s="3"/>
      <c r="AA4148" s="3"/>
      <c r="AB4148" s="3"/>
      <c r="AC4148" s="3"/>
      <c r="AD4148" s="3"/>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row>
    <row r="4149" spans="1:77" ht="18">
      <c r="A4149" s="3" t="s">
        <v>3699</v>
      </c>
      <c r="B4149" s="3" t="s">
        <v>21893</v>
      </c>
      <c r="C4149" s="3" t="s">
        <v>22215</v>
      </c>
      <c r="D4149" s="3"/>
      <c r="E4149" s="3" t="s">
        <v>22216</v>
      </c>
      <c r="F4149" s="3"/>
      <c r="G4149" s="3"/>
      <c r="H4149" s="3"/>
      <c r="I4149" s="3"/>
      <c r="J4149" s="3"/>
      <c r="K4149" s="3"/>
      <c r="L4149" s="3"/>
      <c r="M4149" s="3"/>
      <c r="N4149" s="3"/>
      <c r="O4149" s="3"/>
      <c r="P4149" s="3"/>
      <c r="Q4149" s="3"/>
      <c r="R4149" s="3"/>
      <c r="S4149" s="3"/>
      <c r="T4149" s="3"/>
      <c r="U4149" s="3"/>
      <c r="V4149" s="3"/>
      <c r="W4149" s="3"/>
      <c r="X4149" s="3"/>
      <c r="Y4149" s="3"/>
      <c r="Z4149" s="3"/>
      <c r="AA4149" s="3"/>
      <c r="AB4149" s="3"/>
      <c r="AC4149" s="3"/>
      <c r="AD4149" s="3"/>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row>
    <row r="4150" spans="1:77" ht="18">
      <c r="A4150" s="3" t="s">
        <v>7508</v>
      </c>
      <c r="B4150" s="3" t="s">
        <v>25216</v>
      </c>
      <c r="C4150" s="3" t="s">
        <v>22215</v>
      </c>
      <c r="D4150" s="3"/>
      <c r="E4150" s="3" t="s">
        <v>25457</v>
      </c>
      <c r="F4150" s="3"/>
      <c r="G4150" s="3"/>
      <c r="H4150" s="3"/>
      <c r="I4150" s="3"/>
      <c r="J4150" s="3"/>
      <c r="K4150" s="3"/>
      <c r="L4150" s="3"/>
      <c r="M4150" s="3"/>
      <c r="N4150" s="3"/>
      <c r="O4150" s="3"/>
      <c r="P4150" s="3"/>
      <c r="Q4150" s="3"/>
      <c r="R4150" s="3"/>
      <c r="S4150" s="3"/>
      <c r="T4150" s="3"/>
      <c r="U4150" s="3"/>
      <c r="V4150" s="3"/>
      <c r="W4150" s="3"/>
      <c r="X4150" s="3"/>
      <c r="Y4150" s="3"/>
      <c r="Z4150" s="3"/>
      <c r="AA4150" s="3"/>
      <c r="AB4150" s="3"/>
      <c r="AC4150" s="3"/>
      <c r="AD4150" s="3"/>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row>
    <row r="4151" spans="1:77" ht="18">
      <c r="A4151" s="3" t="s">
        <v>8180</v>
      </c>
      <c r="B4151" s="3" t="s">
        <v>25827</v>
      </c>
      <c r="C4151" s="3" t="s">
        <v>22215</v>
      </c>
      <c r="D4151" s="3" t="s">
        <v>22</v>
      </c>
      <c r="E4151" s="3" t="s">
        <v>26021</v>
      </c>
      <c r="F4151" s="3"/>
      <c r="G4151" s="3"/>
      <c r="H4151" s="3"/>
      <c r="I4151" s="3"/>
      <c r="J4151" s="3"/>
      <c r="K4151" s="3"/>
      <c r="L4151" s="3"/>
      <c r="M4151" s="3"/>
      <c r="N4151" s="3"/>
      <c r="O4151" s="3"/>
      <c r="P4151" s="3"/>
      <c r="Q4151" s="3"/>
      <c r="R4151" s="3"/>
      <c r="S4151" s="3"/>
      <c r="T4151" s="3"/>
      <c r="U4151" s="3"/>
      <c r="V4151" s="3"/>
      <c r="W4151" s="3"/>
      <c r="X4151" s="3"/>
      <c r="Y4151" s="3"/>
      <c r="Z4151" s="3"/>
      <c r="AA4151" s="3"/>
      <c r="AB4151" s="3"/>
      <c r="AC4151" s="3"/>
      <c r="AD4151" s="3"/>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row>
    <row r="4152" spans="1:77" ht="18">
      <c r="A4152" s="3" t="s">
        <v>10532</v>
      </c>
      <c r="B4152" s="3" t="s">
        <v>28647</v>
      </c>
      <c r="C4152" s="3" t="s">
        <v>22215</v>
      </c>
      <c r="D4152" s="3" t="s">
        <v>1488</v>
      </c>
      <c r="E4152" s="3" t="s">
        <v>28648</v>
      </c>
      <c r="F4152" s="3" t="s">
        <v>28649</v>
      </c>
      <c r="G4152" s="3"/>
      <c r="H4152" s="3"/>
      <c r="I4152" s="3"/>
      <c r="J4152" s="3"/>
      <c r="K4152" s="3"/>
      <c r="L4152" s="3"/>
      <c r="M4152" s="3"/>
      <c r="N4152" s="3"/>
      <c r="O4152" s="3"/>
      <c r="P4152" s="3"/>
      <c r="Q4152" s="3"/>
      <c r="R4152" s="3"/>
      <c r="S4152" s="3"/>
      <c r="T4152" s="3"/>
      <c r="U4152" s="3"/>
      <c r="V4152" s="3"/>
      <c r="W4152" s="3"/>
      <c r="X4152" s="3"/>
      <c r="Y4152" s="3"/>
      <c r="Z4152" s="3"/>
      <c r="AA4152" s="3"/>
      <c r="AB4152" s="3"/>
      <c r="AC4152" s="3"/>
      <c r="AD4152" s="3"/>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row>
    <row r="4153" spans="1:77" ht="18">
      <c r="A4153" s="3" t="s">
        <v>918</v>
      </c>
      <c r="B4153" s="3" t="s">
        <v>22767</v>
      </c>
      <c r="C4153" s="3" t="s">
        <v>25606</v>
      </c>
      <c r="D4153" s="3"/>
      <c r="E4153" s="3" t="s">
        <v>25240</v>
      </c>
      <c r="F4153" s="3" t="s">
        <v>25607</v>
      </c>
      <c r="G4153" s="3"/>
      <c r="H4153" s="3"/>
      <c r="I4153" s="3"/>
      <c r="J4153" s="3"/>
      <c r="K4153" s="3"/>
      <c r="L4153" s="3"/>
      <c r="M4153" s="3"/>
      <c r="N4153" s="3"/>
      <c r="O4153" s="3"/>
      <c r="P4153" s="3"/>
      <c r="Q4153" s="3"/>
      <c r="R4153" s="3"/>
      <c r="S4153" s="3"/>
      <c r="T4153" s="3"/>
      <c r="U4153" s="3"/>
      <c r="V4153" s="3"/>
      <c r="W4153" s="3"/>
      <c r="X4153" s="3"/>
      <c r="Y4153" s="3"/>
      <c r="Z4153" s="3"/>
      <c r="AA4153" s="3"/>
      <c r="AB4153" s="3"/>
      <c r="AC4153" s="3"/>
      <c r="AD4153" s="3"/>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row>
    <row r="4154" spans="1:77" ht="18">
      <c r="A4154" s="3" t="s">
        <v>35775</v>
      </c>
      <c r="B4154" s="3" t="s">
        <v>35768</v>
      </c>
      <c r="C4154" s="3" t="s">
        <v>25606</v>
      </c>
      <c r="D4154" s="3"/>
      <c r="E4154" s="3" t="s">
        <v>35776</v>
      </c>
      <c r="F4154" s="3"/>
      <c r="G4154" s="3"/>
      <c r="H4154" s="3"/>
      <c r="I4154" s="3"/>
      <c r="J4154" s="3"/>
      <c r="K4154" s="3"/>
      <c r="L4154" s="3"/>
      <c r="M4154" s="3"/>
      <c r="N4154" s="3"/>
      <c r="O4154" s="3"/>
      <c r="P4154" s="3"/>
      <c r="Q4154" s="3"/>
      <c r="R4154" s="3"/>
      <c r="S4154" s="3"/>
      <c r="T4154" s="3"/>
      <c r="U4154" s="3"/>
      <c r="V4154" s="3"/>
      <c r="W4154" s="3"/>
      <c r="X4154" s="3"/>
      <c r="Y4154" s="3"/>
      <c r="Z4154" s="3"/>
      <c r="AA4154" s="3"/>
      <c r="AB4154" s="3"/>
      <c r="AC4154" s="3"/>
      <c r="AD4154" s="3"/>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row>
    <row r="4155" spans="1:77" ht="18">
      <c r="A4155" s="3" t="s">
        <v>6134</v>
      </c>
      <c r="B4155" s="3" t="s">
        <v>23435</v>
      </c>
      <c r="C4155" s="3" t="s">
        <v>24371</v>
      </c>
      <c r="D4155" s="3"/>
      <c r="E4155" s="3" t="s">
        <v>24372</v>
      </c>
      <c r="F4155" s="3"/>
      <c r="G4155" s="3"/>
      <c r="H4155" s="3"/>
      <c r="I4155" s="3"/>
      <c r="J4155" s="3"/>
      <c r="K4155" s="3"/>
      <c r="L4155" s="3"/>
      <c r="M4155" s="3"/>
      <c r="N4155" s="3"/>
      <c r="O4155" s="3"/>
      <c r="P4155" s="3"/>
      <c r="Q4155" s="3"/>
      <c r="R4155" s="3"/>
      <c r="S4155" s="3"/>
      <c r="T4155" s="3"/>
      <c r="U4155" s="3"/>
      <c r="V4155" s="3"/>
      <c r="W4155" s="3"/>
      <c r="X4155" s="3"/>
      <c r="Y4155" s="3"/>
      <c r="Z4155" s="3"/>
      <c r="AA4155" s="3"/>
      <c r="AB4155" s="3"/>
      <c r="AC4155" s="3"/>
      <c r="AD4155" s="3"/>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row>
    <row r="4156" spans="1:77" ht="18">
      <c r="A4156" s="3" t="s">
        <v>15898</v>
      </c>
      <c r="B4156" s="3" t="s">
        <v>31998</v>
      </c>
      <c r="C4156" s="3" t="s">
        <v>32059</v>
      </c>
      <c r="D4156" s="3" t="s">
        <v>29595</v>
      </c>
      <c r="E4156" s="3" t="s">
        <v>32060</v>
      </c>
      <c r="F4156" s="3"/>
      <c r="G4156" s="3"/>
      <c r="H4156" s="3"/>
      <c r="I4156" s="3"/>
      <c r="J4156" s="3"/>
      <c r="K4156" s="3"/>
      <c r="L4156" s="3"/>
      <c r="M4156" s="3"/>
      <c r="N4156" s="3"/>
      <c r="O4156" s="3"/>
      <c r="P4156" s="3"/>
      <c r="Q4156" s="3"/>
      <c r="R4156" s="3"/>
      <c r="S4156" s="3"/>
      <c r="T4156" s="3"/>
      <c r="U4156" s="3"/>
      <c r="V4156" s="3"/>
      <c r="W4156" s="3"/>
      <c r="X4156" s="3"/>
      <c r="Y4156" s="3"/>
      <c r="Z4156" s="3"/>
      <c r="AA4156" s="3"/>
      <c r="AB4156" s="3"/>
      <c r="AC4156" s="3"/>
      <c r="AD4156" s="3"/>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row>
    <row r="4157" spans="1:77" ht="18">
      <c r="A4157" s="3" t="s">
        <v>19084</v>
      </c>
      <c r="B4157" s="3" t="s">
        <v>35848</v>
      </c>
      <c r="C4157" s="3" t="s">
        <v>32059</v>
      </c>
      <c r="D4157" s="3"/>
      <c r="E4157" s="3" t="s">
        <v>36203</v>
      </c>
      <c r="F4157" s="3"/>
      <c r="G4157" s="3"/>
      <c r="H4157" s="3"/>
      <c r="I4157" s="3"/>
      <c r="J4157" s="3"/>
      <c r="K4157" s="3"/>
      <c r="L4157" s="3"/>
      <c r="M4157" s="3"/>
      <c r="N4157" s="3"/>
      <c r="O4157" s="3"/>
      <c r="P4157" s="3"/>
      <c r="Q4157" s="3"/>
      <c r="R4157" s="3"/>
      <c r="S4157" s="3"/>
      <c r="T4157" s="3"/>
      <c r="U4157" s="3"/>
      <c r="V4157" s="3"/>
      <c r="W4157" s="3"/>
      <c r="X4157" s="3"/>
      <c r="Y4157" s="3"/>
      <c r="Z4157" s="3"/>
      <c r="AA4157" s="3"/>
      <c r="AB4157" s="3"/>
      <c r="AC4157" s="3"/>
      <c r="AD4157" s="3"/>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row>
    <row r="4158" spans="1:77" ht="18">
      <c r="A4158" s="3" t="s">
        <v>6151</v>
      </c>
      <c r="B4158" s="3" t="s">
        <v>24388</v>
      </c>
      <c r="C4158" s="3" t="s">
        <v>24389</v>
      </c>
      <c r="D4158" s="3"/>
      <c r="E4158" s="3" t="s">
        <v>24390</v>
      </c>
      <c r="F4158" s="3" t="s">
        <v>24391</v>
      </c>
      <c r="G4158" s="3"/>
      <c r="H4158" s="3"/>
      <c r="I4158" s="3"/>
      <c r="J4158" s="3"/>
      <c r="K4158" s="3"/>
      <c r="L4158" s="3"/>
      <c r="M4158" s="3"/>
      <c r="N4158" s="3"/>
      <c r="O4158" s="3"/>
      <c r="P4158" s="3"/>
      <c r="Q4158" s="3"/>
      <c r="R4158" s="3"/>
      <c r="S4158" s="3"/>
      <c r="T4158" s="3"/>
      <c r="U4158" s="3"/>
      <c r="V4158" s="3"/>
      <c r="W4158" s="3"/>
      <c r="X4158" s="3"/>
      <c r="Y4158" s="3"/>
      <c r="Z4158" s="3"/>
      <c r="AA4158" s="3"/>
      <c r="AB4158" s="3"/>
      <c r="AC4158" s="3"/>
      <c r="AD4158" s="3"/>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row>
    <row r="4159" spans="1:77" ht="18">
      <c r="A4159" s="3" t="s">
        <v>18585</v>
      </c>
      <c r="B4159" s="3" t="s">
        <v>35768</v>
      </c>
      <c r="C4159" s="3" t="s">
        <v>24389</v>
      </c>
      <c r="D4159" s="3"/>
      <c r="E4159" s="3" t="s">
        <v>35807</v>
      </c>
      <c r="F4159" s="3"/>
      <c r="G4159" s="3"/>
      <c r="H4159" s="3"/>
      <c r="I4159" s="3"/>
      <c r="J4159" s="3"/>
      <c r="K4159" s="3"/>
      <c r="L4159" s="3"/>
      <c r="M4159" s="3"/>
      <c r="N4159" s="3"/>
      <c r="O4159" s="3"/>
      <c r="P4159" s="3"/>
      <c r="Q4159" s="3"/>
      <c r="R4159" s="3"/>
      <c r="S4159" s="3"/>
      <c r="T4159" s="3"/>
      <c r="U4159" s="3"/>
      <c r="V4159" s="3"/>
      <c r="W4159" s="3"/>
      <c r="X4159" s="3"/>
      <c r="Y4159" s="3"/>
      <c r="Z4159" s="3"/>
      <c r="AA4159" s="3"/>
      <c r="AB4159" s="3"/>
      <c r="AC4159" s="3"/>
      <c r="AD4159" s="3"/>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row>
    <row r="4160" spans="1:77" ht="18">
      <c r="A4160" s="3" t="s">
        <v>32132</v>
      </c>
      <c r="B4160" s="3" t="s">
        <v>31998</v>
      </c>
      <c r="C4160" s="3" t="s">
        <v>32133</v>
      </c>
      <c r="D4160" s="3"/>
      <c r="E4160" s="3" t="s">
        <v>32134</v>
      </c>
      <c r="F4160" s="3"/>
      <c r="G4160" s="3"/>
      <c r="H4160" s="3"/>
      <c r="I4160" s="3"/>
      <c r="J4160" s="3"/>
      <c r="K4160" s="3"/>
      <c r="L4160" s="3"/>
      <c r="M4160" s="3"/>
      <c r="N4160" s="3"/>
      <c r="O4160" s="3"/>
      <c r="P4160" s="3"/>
      <c r="Q4160" s="3"/>
      <c r="R4160" s="3"/>
      <c r="S4160" s="3"/>
      <c r="T4160" s="3"/>
      <c r="U4160" s="3"/>
      <c r="V4160" s="3"/>
      <c r="W4160" s="3"/>
      <c r="X4160" s="3"/>
      <c r="Y4160" s="3"/>
      <c r="Z4160" s="3"/>
      <c r="AA4160" s="3"/>
      <c r="AB4160" s="3"/>
      <c r="AC4160" s="3"/>
      <c r="AD4160" s="3"/>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row>
    <row r="4161" spans="1:77" ht="18">
      <c r="A4161" s="3" t="s">
        <v>1036</v>
      </c>
      <c r="B4161" s="3" t="s">
        <v>22767</v>
      </c>
      <c r="C4161" s="3" t="s">
        <v>26379</v>
      </c>
      <c r="D4161" s="3" t="s">
        <v>1093</v>
      </c>
      <c r="E4161" s="3" t="s">
        <v>26380</v>
      </c>
      <c r="F4161" s="3"/>
      <c r="G4161" s="3"/>
      <c r="H4161" s="3"/>
      <c r="I4161" s="3"/>
      <c r="J4161" s="3"/>
      <c r="K4161" s="3"/>
      <c r="L4161" s="3"/>
      <c r="M4161" s="3"/>
      <c r="N4161" s="3"/>
      <c r="O4161" s="3"/>
      <c r="P4161" s="3"/>
      <c r="Q4161" s="3"/>
      <c r="R4161" s="3"/>
      <c r="S4161" s="3"/>
      <c r="T4161" s="3"/>
      <c r="U4161" s="3"/>
      <c r="V4161" s="3"/>
      <c r="W4161" s="3"/>
      <c r="X4161" s="3"/>
      <c r="Y4161" s="3"/>
      <c r="Z4161" s="3"/>
      <c r="AA4161" s="3"/>
      <c r="AB4161" s="3"/>
      <c r="AC4161" s="3"/>
      <c r="AD4161" s="3"/>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row>
    <row r="4162" spans="1:77" ht="18">
      <c r="A4162" s="3" t="s">
        <v>11118</v>
      </c>
      <c r="B4162" s="3" t="s">
        <v>28622</v>
      </c>
      <c r="C4162" s="3" t="s">
        <v>29121</v>
      </c>
      <c r="D4162" s="3" t="s">
        <v>29122</v>
      </c>
      <c r="E4162" s="3" t="s">
        <v>29123</v>
      </c>
      <c r="F4162" s="3" t="s">
        <v>29124</v>
      </c>
      <c r="G4162" s="3" t="s">
        <v>29125</v>
      </c>
      <c r="H4162" s="3" t="s">
        <v>29126</v>
      </c>
      <c r="I4162" s="3" t="s">
        <v>29127</v>
      </c>
      <c r="J4162" s="3" t="s">
        <v>29128</v>
      </c>
      <c r="K4162" s="3" t="s">
        <v>29129</v>
      </c>
      <c r="L4162" s="3" t="s">
        <v>29130</v>
      </c>
      <c r="M4162" s="3" t="s">
        <v>29131</v>
      </c>
      <c r="N4162" s="3" t="s">
        <v>29132</v>
      </c>
      <c r="O4162" s="3" t="s">
        <v>29133</v>
      </c>
      <c r="P4162" s="3" t="s">
        <v>29134</v>
      </c>
      <c r="Q4162" s="3" t="s">
        <v>29135</v>
      </c>
      <c r="R4162" s="3" t="s">
        <v>29136</v>
      </c>
      <c r="S4162" s="3" t="s">
        <v>29137</v>
      </c>
      <c r="T4162" s="3"/>
      <c r="U4162" s="3"/>
      <c r="V4162" s="3"/>
      <c r="W4162" s="3"/>
      <c r="X4162" s="3"/>
      <c r="Y4162" s="3"/>
      <c r="Z4162" s="3"/>
      <c r="AA4162" s="3"/>
      <c r="AB4162" s="3"/>
      <c r="AC4162" s="3"/>
      <c r="AD4162" s="3"/>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row>
    <row r="4163" spans="1:77" ht="18">
      <c r="A4163" s="3" t="s">
        <v>6131</v>
      </c>
      <c r="B4163" s="3" t="s">
        <v>23435</v>
      </c>
      <c r="C4163" s="3" t="s">
        <v>24369</v>
      </c>
      <c r="D4163" s="3"/>
      <c r="E4163" s="3" t="s">
        <v>24370</v>
      </c>
      <c r="F4163" s="3"/>
      <c r="G4163" s="3"/>
      <c r="H4163" s="3"/>
      <c r="I4163" s="3"/>
      <c r="J4163" s="3"/>
      <c r="K4163" s="3"/>
      <c r="L4163" s="3"/>
      <c r="M4163" s="3"/>
      <c r="N4163" s="3"/>
      <c r="O4163" s="3"/>
      <c r="P4163" s="3"/>
      <c r="Q4163" s="3"/>
      <c r="R4163" s="3"/>
      <c r="S4163" s="3"/>
      <c r="T4163" s="3"/>
      <c r="U4163" s="3"/>
      <c r="V4163" s="3"/>
      <c r="W4163" s="3"/>
      <c r="X4163" s="3"/>
      <c r="Y4163" s="3"/>
      <c r="Z4163" s="3"/>
      <c r="AA4163" s="3"/>
      <c r="AB4163" s="3"/>
      <c r="AC4163" s="3"/>
      <c r="AD4163" s="3"/>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row>
    <row r="4164" spans="1:77" ht="18">
      <c r="A4164" s="3" t="s">
        <v>28975</v>
      </c>
      <c r="B4164" s="3" t="s">
        <v>28928</v>
      </c>
      <c r="C4164" s="3" t="s">
        <v>28976</v>
      </c>
      <c r="D4164" s="3" t="s">
        <v>157</v>
      </c>
      <c r="E4164" s="3" t="s">
        <v>28977</v>
      </c>
      <c r="F4164" s="3" t="s">
        <v>28978</v>
      </c>
      <c r="G4164" s="3"/>
      <c r="H4164" s="3"/>
      <c r="I4164" s="3"/>
      <c r="J4164" s="3"/>
      <c r="K4164" s="3"/>
      <c r="L4164" s="3"/>
      <c r="M4164" s="3"/>
      <c r="N4164" s="3"/>
      <c r="O4164" s="3"/>
      <c r="P4164" s="3"/>
      <c r="Q4164" s="3"/>
      <c r="R4164" s="3"/>
      <c r="S4164" s="3"/>
      <c r="T4164" s="3"/>
      <c r="U4164" s="3"/>
      <c r="V4164" s="3"/>
      <c r="W4164" s="3"/>
      <c r="X4164" s="3"/>
      <c r="Y4164" s="3"/>
      <c r="Z4164" s="3"/>
      <c r="AA4164" s="3"/>
      <c r="AB4164" s="3"/>
      <c r="AC4164" s="3"/>
      <c r="AD4164" s="3"/>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row>
    <row r="4165" spans="1:77" ht="18">
      <c r="A4165" s="3" t="s">
        <v>16943</v>
      </c>
      <c r="B4165" s="3" t="s">
        <v>32658</v>
      </c>
      <c r="C4165" s="3" t="s">
        <v>32784</v>
      </c>
      <c r="D4165" s="3"/>
      <c r="E4165" s="3" t="s">
        <v>32785</v>
      </c>
      <c r="F4165" s="3"/>
      <c r="G4165" s="3"/>
      <c r="H4165" s="3"/>
      <c r="I4165" s="3"/>
      <c r="J4165" s="3"/>
      <c r="K4165" s="3"/>
      <c r="L4165" s="3"/>
      <c r="M4165" s="3"/>
      <c r="N4165" s="3"/>
      <c r="O4165" s="3"/>
      <c r="P4165" s="3"/>
      <c r="Q4165" s="3"/>
      <c r="R4165" s="3"/>
      <c r="S4165" s="3"/>
      <c r="T4165" s="3"/>
      <c r="U4165" s="3"/>
      <c r="V4165" s="3"/>
      <c r="W4165" s="3"/>
      <c r="X4165" s="3"/>
      <c r="Y4165" s="3"/>
      <c r="Z4165" s="3"/>
      <c r="AA4165" s="3"/>
      <c r="AB4165" s="3"/>
      <c r="AC4165" s="3"/>
      <c r="AD4165" s="3"/>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row>
    <row r="4166" spans="1:77" ht="18">
      <c r="A4166" s="3" t="s">
        <v>17705</v>
      </c>
      <c r="B4166" s="3" t="s">
        <v>33988</v>
      </c>
      <c r="C4166" s="3" t="s">
        <v>32784</v>
      </c>
      <c r="D4166" s="3"/>
      <c r="E4166" s="3" t="s">
        <v>34904</v>
      </c>
      <c r="F4166" s="3"/>
      <c r="G4166" s="3"/>
      <c r="H4166" s="3"/>
      <c r="I4166" s="3"/>
      <c r="J4166" s="3"/>
      <c r="K4166" s="3"/>
      <c r="L4166" s="3"/>
      <c r="M4166" s="3"/>
      <c r="N4166" s="3"/>
      <c r="O4166" s="3"/>
      <c r="P4166" s="3"/>
      <c r="Q4166" s="3"/>
      <c r="R4166" s="3"/>
      <c r="S4166" s="3"/>
      <c r="T4166" s="3"/>
      <c r="U4166" s="3"/>
      <c r="V4166" s="3"/>
      <c r="W4166" s="3"/>
      <c r="X4166" s="3"/>
      <c r="Y4166" s="3"/>
      <c r="Z4166" s="3"/>
      <c r="AA4166" s="3"/>
      <c r="AB4166" s="3"/>
      <c r="AC4166" s="3"/>
      <c r="AD4166" s="3"/>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row>
    <row r="4167" spans="1:77" ht="18">
      <c r="A4167" s="3" t="s">
        <v>1326</v>
      </c>
      <c r="B4167" s="3" t="s">
        <v>27429</v>
      </c>
      <c r="C4167" s="3" t="s">
        <v>28635</v>
      </c>
      <c r="D4167" s="3" t="s">
        <v>28636</v>
      </c>
      <c r="E4167" s="3" t="s">
        <v>28637</v>
      </c>
      <c r="F4167" s="3"/>
      <c r="G4167" s="3"/>
      <c r="H4167" s="3"/>
      <c r="I4167" s="3"/>
      <c r="J4167" s="3"/>
      <c r="K4167" s="3"/>
      <c r="L4167" s="3"/>
      <c r="M4167" s="3"/>
      <c r="N4167" s="3"/>
      <c r="O4167" s="3"/>
      <c r="P4167" s="3"/>
      <c r="Q4167" s="3"/>
      <c r="R4167" s="3"/>
      <c r="S4167" s="3"/>
      <c r="T4167" s="3"/>
      <c r="U4167" s="3"/>
      <c r="V4167" s="3"/>
      <c r="W4167" s="3"/>
      <c r="X4167" s="3"/>
      <c r="Y4167" s="3"/>
      <c r="Z4167" s="3"/>
      <c r="AA4167" s="3"/>
      <c r="AB4167" s="3"/>
      <c r="AC4167" s="3"/>
      <c r="AD4167" s="3"/>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row>
    <row r="4168" spans="1:77" ht="18">
      <c r="A4168" s="3" t="s">
        <v>35077</v>
      </c>
      <c r="B4168" s="3" t="s">
        <v>34945</v>
      </c>
      <c r="C4168" s="3" t="s">
        <v>35078</v>
      </c>
      <c r="D4168" s="3"/>
      <c r="E4168" s="3" t="s">
        <v>35079</v>
      </c>
      <c r="F4168" s="3"/>
      <c r="G4168" s="3"/>
      <c r="H4168" s="3"/>
      <c r="I4168" s="3"/>
      <c r="J4168" s="3"/>
      <c r="K4168" s="3"/>
      <c r="L4168" s="3"/>
      <c r="M4168" s="3"/>
      <c r="N4168" s="3"/>
      <c r="O4168" s="3"/>
      <c r="P4168" s="3"/>
      <c r="Q4168" s="3"/>
      <c r="R4168" s="3"/>
      <c r="S4168" s="3"/>
      <c r="T4168" s="3"/>
      <c r="U4168" s="3"/>
      <c r="V4168" s="3"/>
      <c r="W4168" s="3"/>
      <c r="X4168" s="3"/>
      <c r="Y4168" s="3"/>
      <c r="Z4168" s="3"/>
      <c r="AA4168" s="3"/>
      <c r="AB4168" s="3"/>
      <c r="AC4168" s="3"/>
      <c r="AD4168" s="3"/>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row>
    <row r="4169" spans="1:77" ht="18">
      <c r="A4169" s="3" t="s">
        <v>34999</v>
      </c>
      <c r="B4169" s="3" t="s">
        <v>34945</v>
      </c>
      <c r="C4169" s="3" t="s">
        <v>35000</v>
      </c>
      <c r="D4169" s="3"/>
      <c r="E4169" s="3" t="s">
        <v>35001</v>
      </c>
      <c r="F4169" s="3"/>
      <c r="G4169" s="3"/>
      <c r="H4169" s="3"/>
      <c r="I4169" s="3"/>
      <c r="J4169" s="3"/>
      <c r="K4169" s="3"/>
      <c r="L4169" s="3"/>
      <c r="M4169" s="3"/>
      <c r="N4169" s="3"/>
      <c r="O4169" s="3"/>
      <c r="P4169" s="3"/>
      <c r="Q4169" s="3"/>
      <c r="R4169" s="3"/>
      <c r="S4169" s="3"/>
      <c r="T4169" s="3"/>
      <c r="U4169" s="3"/>
      <c r="V4169" s="3"/>
      <c r="W4169" s="3"/>
      <c r="X4169" s="3"/>
      <c r="Y4169" s="3"/>
      <c r="Z4169" s="3"/>
      <c r="AA4169" s="3"/>
      <c r="AB4169" s="3"/>
      <c r="AC4169" s="3"/>
      <c r="AD4169" s="3"/>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row>
    <row r="4170" spans="1:77" ht="18">
      <c r="A4170" s="3" t="s">
        <v>15714</v>
      </c>
      <c r="B4170" s="3" t="s">
        <v>31873</v>
      </c>
      <c r="C4170" s="3" t="s">
        <v>31925</v>
      </c>
      <c r="D4170" s="3"/>
      <c r="E4170" s="3" t="s">
        <v>31926</v>
      </c>
      <c r="F4170" s="3"/>
      <c r="G4170" s="3"/>
      <c r="H4170" s="3"/>
      <c r="I4170" s="3"/>
      <c r="J4170" s="3"/>
      <c r="K4170" s="3"/>
      <c r="L4170" s="3"/>
      <c r="M4170" s="3"/>
      <c r="N4170" s="3"/>
      <c r="O4170" s="3"/>
      <c r="P4170" s="3"/>
      <c r="Q4170" s="3"/>
      <c r="R4170" s="3"/>
      <c r="S4170" s="3"/>
      <c r="T4170" s="3"/>
      <c r="U4170" s="3"/>
      <c r="V4170" s="3"/>
      <c r="W4170" s="3"/>
      <c r="X4170" s="3"/>
      <c r="Y4170" s="3"/>
      <c r="Z4170" s="3"/>
      <c r="AA4170" s="3"/>
      <c r="AB4170" s="3"/>
      <c r="AC4170" s="3"/>
      <c r="AD4170" s="3"/>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row>
    <row r="4171" spans="1:77" ht="18">
      <c r="A4171" s="3" t="s">
        <v>35031</v>
      </c>
      <c r="B4171" s="3" t="s">
        <v>34945</v>
      </c>
      <c r="C4171" s="3" t="s">
        <v>35032</v>
      </c>
      <c r="D4171" s="3"/>
      <c r="E4171" s="3" t="s">
        <v>35033</v>
      </c>
      <c r="F4171" s="3"/>
      <c r="G4171" s="3"/>
      <c r="H4171" s="3"/>
      <c r="I4171" s="3"/>
      <c r="J4171" s="3"/>
      <c r="K4171" s="3"/>
      <c r="L4171" s="3"/>
      <c r="M4171" s="3"/>
      <c r="N4171" s="3"/>
      <c r="O4171" s="3"/>
      <c r="P4171" s="3"/>
      <c r="Q4171" s="3"/>
      <c r="R4171" s="3"/>
      <c r="S4171" s="3"/>
      <c r="T4171" s="3"/>
      <c r="U4171" s="3"/>
      <c r="V4171" s="3"/>
      <c r="W4171" s="3"/>
      <c r="X4171" s="3"/>
      <c r="Y4171" s="3"/>
      <c r="Z4171" s="3"/>
      <c r="AA4171" s="3"/>
      <c r="AB4171" s="3"/>
      <c r="AC4171" s="3"/>
      <c r="AD4171" s="3"/>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row>
    <row r="4172" spans="1:77" ht="18">
      <c r="A4172" s="3" t="s">
        <v>18800</v>
      </c>
      <c r="B4172" s="3" t="s">
        <v>35848</v>
      </c>
      <c r="C4172" s="3" t="s">
        <v>35966</v>
      </c>
      <c r="D4172" s="3"/>
      <c r="E4172" s="3" t="s">
        <v>35967</v>
      </c>
      <c r="F4172" s="3"/>
      <c r="G4172" s="3"/>
      <c r="H4172" s="3"/>
      <c r="I4172" s="3"/>
      <c r="J4172" s="3"/>
      <c r="K4172" s="3"/>
      <c r="L4172" s="3"/>
      <c r="M4172" s="3"/>
      <c r="N4172" s="3"/>
      <c r="O4172" s="3"/>
      <c r="P4172" s="3"/>
      <c r="Q4172" s="3"/>
      <c r="R4172" s="3"/>
      <c r="S4172" s="3"/>
      <c r="T4172" s="3"/>
      <c r="U4172" s="3"/>
      <c r="V4172" s="3"/>
      <c r="W4172" s="3"/>
      <c r="X4172" s="3"/>
      <c r="Y4172" s="3"/>
      <c r="Z4172" s="3"/>
      <c r="AA4172" s="3"/>
      <c r="AB4172" s="3"/>
      <c r="AC4172" s="3"/>
      <c r="AD4172" s="3"/>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row>
    <row r="4173" spans="1:77" ht="18">
      <c r="A4173" s="3" t="s">
        <v>908</v>
      </c>
      <c r="B4173" s="3" t="s">
        <v>22767</v>
      </c>
      <c r="C4173" s="3" t="s">
        <v>25508</v>
      </c>
      <c r="D4173" s="3"/>
      <c r="E4173" s="3" t="s">
        <v>25509</v>
      </c>
      <c r="F4173" s="3"/>
      <c r="G4173" s="3"/>
      <c r="H4173" s="3"/>
      <c r="I4173" s="3"/>
      <c r="J4173" s="3"/>
      <c r="K4173" s="3"/>
      <c r="L4173" s="3"/>
      <c r="M4173" s="3"/>
      <c r="N4173" s="3"/>
      <c r="O4173" s="3"/>
      <c r="P4173" s="3"/>
      <c r="Q4173" s="3"/>
      <c r="R4173" s="3"/>
      <c r="S4173" s="3"/>
      <c r="T4173" s="3"/>
      <c r="U4173" s="3"/>
      <c r="V4173" s="3"/>
      <c r="W4173" s="3"/>
      <c r="X4173" s="3"/>
      <c r="Y4173" s="3"/>
      <c r="Z4173" s="3"/>
      <c r="AA4173" s="3"/>
      <c r="AB4173" s="3"/>
      <c r="AC4173" s="3"/>
      <c r="AD4173" s="3"/>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row>
    <row r="4174" spans="1:77" ht="18">
      <c r="A4174" s="3" t="s">
        <v>16793</v>
      </c>
      <c r="B4174" s="3" t="s">
        <v>32658</v>
      </c>
      <c r="C4174" s="3" t="s">
        <v>25508</v>
      </c>
      <c r="D4174" s="3"/>
      <c r="E4174" s="3" t="s">
        <v>32676</v>
      </c>
      <c r="F4174" s="3"/>
      <c r="G4174" s="3"/>
      <c r="H4174" s="3"/>
      <c r="I4174" s="3"/>
      <c r="J4174" s="3"/>
      <c r="K4174" s="3"/>
      <c r="L4174" s="3"/>
      <c r="M4174" s="3"/>
      <c r="N4174" s="3"/>
      <c r="O4174" s="3"/>
      <c r="P4174" s="3"/>
      <c r="Q4174" s="3"/>
      <c r="R4174" s="3"/>
      <c r="S4174" s="3"/>
      <c r="T4174" s="3"/>
      <c r="U4174" s="3"/>
      <c r="V4174" s="3"/>
      <c r="W4174" s="3"/>
      <c r="X4174" s="3"/>
      <c r="Y4174" s="3"/>
      <c r="Z4174" s="3"/>
      <c r="AA4174" s="3"/>
      <c r="AB4174" s="3"/>
      <c r="AC4174" s="3"/>
      <c r="AD4174" s="3"/>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row>
    <row r="4175" spans="1:77" ht="18">
      <c r="A4175" s="3" t="s">
        <v>8129</v>
      </c>
      <c r="B4175" s="3" t="s">
        <v>25980</v>
      </c>
      <c r="C4175" s="3" t="s">
        <v>25981</v>
      </c>
      <c r="D4175" s="3" t="s">
        <v>270</v>
      </c>
      <c r="E4175" s="3" t="s">
        <v>25982</v>
      </c>
      <c r="F4175" s="3" t="s">
        <v>1443</v>
      </c>
      <c r="G4175" s="3" t="s">
        <v>8304</v>
      </c>
      <c r="H4175" s="3" t="s">
        <v>25983</v>
      </c>
      <c r="I4175" s="3" t="s">
        <v>25984</v>
      </c>
      <c r="J4175" s="3" t="s">
        <v>25985</v>
      </c>
      <c r="K4175" s="3" t="s">
        <v>25986</v>
      </c>
      <c r="L4175" s="3" t="s">
        <v>25987</v>
      </c>
      <c r="M4175" s="3" t="s">
        <v>22040</v>
      </c>
      <c r="N4175" s="3" t="s">
        <v>22041</v>
      </c>
      <c r="O4175" s="3" t="s">
        <v>22042</v>
      </c>
      <c r="P4175" s="3" t="s">
        <v>22043</v>
      </c>
      <c r="Q4175" s="3"/>
      <c r="R4175" s="3"/>
      <c r="S4175" s="3"/>
      <c r="T4175" s="3"/>
      <c r="U4175" s="3"/>
      <c r="V4175" s="3"/>
      <c r="W4175" s="3"/>
      <c r="X4175" s="3"/>
      <c r="Y4175" s="3"/>
      <c r="Z4175" s="3"/>
      <c r="AA4175" s="3"/>
      <c r="AB4175" s="3"/>
      <c r="AC4175" s="3"/>
      <c r="AD4175" s="3"/>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row>
    <row r="4176" spans="1:77" ht="18">
      <c r="A4176" s="3" t="s">
        <v>12720</v>
      </c>
      <c r="B4176" s="3" t="s">
        <v>22289</v>
      </c>
      <c r="C4176" s="3" t="s">
        <v>25981</v>
      </c>
      <c r="D4176" s="3" t="s">
        <v>270</v>
      </c>
      <c r="E4176" s="3" t="s">
        <v>30169</v>
      </c>
      <c r="F4176" s="3" t="s">
        <v>30170</v>
      </c>
      <c r="G4176" s="3" t="s">
        <v>22040</v>
      </c>
      <c r="H4176" s="3" t="s">
        <v>22041</v>
      </c>
      <c r="I4176" s="3" t="s">
        <v>22042</v>
      </c>
      <c r="J4176" s="3" t="s">
        <v>22043</v>
      </c>
      <c r="K4176" s="3"/>
      <c r="L4176" s="3"/>
      <c r="M4176" s="3"/>
      <c r="N4176" s="3"/>
      <c r="O4176" s="3"/>
      <c r="P4176" s="3"/>
      <c r="Q4176" s="3"/>
      <c r="R4176" s="3"/>
      <c r="S4176" s="3"/>
      <c r="T4176" s="3"/>
      <c r="U4176" s="3"/>
      <c r="V4176" s="3"/>
      <c r="W4176" s="3"/>
      <c r="X4176" s="3"/>
      <c r="Y4176" s="3"/>
      <c r="Z4176" s="3"/>
      <c r="AA4176" s="3"/>
      <c r="AB4176" s="3"/>
      <c r="AC4176" s="3"/>
      <c r="AD4176" s="3"/>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row>
    <row r="4177" spans="1:77" ht="18">
      <c r="A4177" s="3" t="s">
        <v>14550</v>
      </c>
      <c r="B4177" s="3" t="s">
        <v>30903</v>
      </c>
      <c r="C4177" s="3" t="s">
        <v>25981</v>
      </c>
      <c r="D4177" s="3" t="s">
        <v>31260</v>
      </c>
      <c r="E4177" s="3" t="s">
        <v>31261</v>
      </c>
      <c r="F4177" s="3" t="s">
        <v>31262</v>
      </c>
      <c r="G4177" s="3"/>
      <c r="H4177" s="3"/>
      <c r="I4177" s="3"/>
      <c r="J4177" s="3"/>
      <c r="K4177" s="3"/>
      <c r="L4177" s="3"/>
      <c r="M4177" s="3"/>
      <c r="N4177" s="3"/>
      <c r="O4177" s="3"/>
      <c r="P4177" s="3"/>
      <c r="Q4177" s="3"/>
      <c r="R4177" s="3"/>
      <c r="S4177" s="3"/>
      <c r="T4177" s="3"/>
      <c r="U4177" s="3"/>
      <c r="V4177" s="3"/>
      <c r="W4177" s="3"/>
      <c r="X4177" s="3"/>
      <c r="Y4177" s="3"/>
      <c r="Z4177" s="3"/>
      <c r="AA4177" s="3"/>
      <c r="AB4177" s="3"/>
      <c r="AC4177" s="3"/>
      <c r="AD4177" s="3"/>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row>
    <row r="4178" spans="1:77" ht="18">
      <c r="A4178" s="3" t="s">
        <v>33935</v>
      </c>
      <c r="B4178" s="3" t="s">
        <v>33814</v>
      </c>
      <c r="C4178" s="3" t="s">
        <v>33936</v>
      </c>
      <c r="D4178" s="3" t="s">
        <v>33937</v>
      </c>
      <c r="E4178" s="3" t="s">
        <v>33938</v>
      </c>
      <c r="F4178" s="3"/>
      <c r="G4178" s="3"/>
      <c r="H4178" s="3"/>
      <c r="I4178" s="3"/>
      <c r="J4178" s="3"/>
      <c r="K4178" s="3"/>
      <c r="L4178" s="3"/>
      <c r="M4178" s="3"/>
      <c r="N4178" s="3"/>
      <c r="O4178" s="3"/>
      <c r="P4178" s="3"/>
      <c r="Q4178" s="3"/>
      <c r="R4178" s="3"/>
      <c r="S4178" s="3"/>
      <c r="T4178" s="3"/>
      <c r="U4178" s="3"/>
      <c r="V4178" s="3"/>
      <c r="W4178" s="3"/>
      <c r="X4178" s="3"/>
      <c r="Y4178" s="3"/>
      <c r="Z4178" s="3"/>
      <c r="AA4178" s="3"/>
      <c r="AB4178" s="3"/>
      <c r="AC4178" s="3"/>
      <c r="AD4178" s="3"/>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row>
    <row r="4179" spans="1:77" ht="18">
      <c r="A4179" s="3" t="s">
        <v>1381</v>
      </c>
      <c r="B4179" s="3" t="s">
        <v>27429</v>
      </c>
      <c r="C4179" s="3" t="s">
        <v>28954</v>
      </c>
      <c r="D4179" s="3" t="s">
        <v>28955</v>
      </c>
      <c r="E4179" s="3" t="s">
        <v>28956</v>
      </c>
      <c r="F4179" s="3"/>
      <c r="G4179" s="3"/>
      <c r="H4179" s="3"/>
      <c r="I4179" s="3"/>
      <c r="J4179" s="3"/>
      <c r="K4179" s="3"/>
      <c r="L4179" s="3"/>
      <c r="M4179" s="3"/>
      <c r="N4179" s="3"/>
      <c r="O4179" s="3"/>
      <c r="P4179" s="3"/>
      <c r="Q4179" s="3"/>
      <c r="R4179" s="3"/>
      <c r="S4179" s="3"/>
      <c r="T4179" s="3"/>
      <c r="U4179" s="3"/>
      <c r="V4179" s="3"/>
      <c r="W4179" s="3"/>
      <c r="X4179" s="3"/>
      <c r="Y4179" s="3"/>
      <c r="Z4179" s="3"/>
      <c r="AA4179" s="3"/>
      <c r="AB4179" s="3"/>
      <c r="AC4179" s="3"/>
      <c r="AD4179" s="3"/>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row>
    <row r="4180" spans="1:77" ht="18">
      <c r="A4180" s="3" t="s">
        <v>32262</v>
      </c>
      <c r="B4180" s="3" t="s">
        <v>32255</v>
      </c>
      <c r="C4180" s="3" t="s">
        <v>28954</v>
      </c>
      <c r="D4180" s="3"/>
      <c r="E4180" s="3" t="s">
        <v>32263</v>
      </c>
      <c r="F4180" s="3"/>
      <c r="G4180" s="3"/>
      <c r="H4180" s="3"/>
      <c r="I4180" s="3"/>
      <c r="J4180" s="3"/>
      <c r="K4180" s="3"/>
      <c r="L4180" s="3"/>
      <c r="M4180" s="3"/>
      <c r="N4180" s="3"/>
      <c r="O4180" s="3"/>
      <c r="P4180" s="3"/>
      <c r="Q4180" s="3"/>
      <c r="R4180" s="3"/>
      <c r="S4180" s="3"/>
      <c r="T4180" s="3"/>
      <c r="U4180" s="3"/>
      <c r="V4180" s="3"/>
      <c r="W4180" s="3"/>
      <c r="X4180" s="3"/>
      <c r="Y4180" s="3"/>
      <c r="Z4180" s="3"/>
      <c r="AA4180" s="3"/>
      <c r="AB4180" s="3"/>
      <c r="AC4180" s="3"/>
      <c r="AD4180" s="3"/>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row>
    <row r="4181" spans="1:77" ht="18">
      <c r="A4181" s="3" t="s">
        <v>16786</v>
      </c>
      <c r="B4181" s="3" t="s">
        <v>32658</v>
      </c>
      <c r="C4181" s="3" t="s">
        <v>28954</v>
      </c>
      <c r="D4181" s="3"/>
      <c r="E4181" s="3" t="s">
        <v>32662</v>
      </c>
      <c r="F4181" s="3"/>
      <c r="G4181" s="3"/>
      <c r="H4181" s="3"/>
      <c r="I4181" s="3"/>
      <c r="J4181" s="3"/>
      <c r="K4181" s="3"/>
      <c r="L4181" s="3"/>
      <c r="M4181" s="3"/>
      <c r="N4181" s="3"/>
      <c r="O4181" s="3"/>
      <c r="P4181" s="3"/>
      <c r="Q4181" s="3"/>
      <c r="R4181" s="3"/>
      <c r="S4181" s="3"/>
      <c r="T4181" s="3"/>
      <c r="U4181" s="3"/>
      <c r="V4181" s="3"/>
      <c r="W4181" s="3"/>
      <c r="X4181" s="3"/>
      <c r="Y4181" s="3"/>
      <c r="Z4181" s="3"/>
      <c r="AA4181" s="3"/>
      <c r="AB4181" s="3"/>
      <c r="AC4181" s="3"/>
      <c r="AD4181" s="3"/>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row>
    <row r="4182" spans="1:77" ht="18">
      <c r="A4182" s="3" t="s">
        <v>7749</v>
      </c>
      <c r="B4182" s="3" t="s">
        <v>25216</v>
      </c>
      <c r="C4182" s="3" t="s">
        <v>25623</v>
      </c>
      <c r="D4182" s="3" t="s">
        <v>270</v>
      </c>
      <c r="E4182" s="3" t="s">
        <v>25624</v>
      </c>
      <c r="F4182" s="3" t="s">
        <v>25625</v>
      </c>
      <c r="G4182" s="3"/>
      <c r="H4182" s="3"/>
      <c r="I4182" s="3"/>
      <c r="J4182" s="3"/>
      <c r="K4182" s="3"/>
      <c r="L4182" s="3"/>
      <c r="M4182" s="3"/>
      <c r="N4182" s="3"/>
      <c r="O4182" s="3"/>
      <c r="P4182" s="3"/>
      <c r="Q4182" s="3"/>
      <c r="R4182" s="3"/>
      <c r="S4182" s="3"/>
      <c r="T4182" s="3"/>
      <c r="U4182" s="3"/>
      <c r="V4182" s="3"/>
      <c r="W4182" s="3"/>
      <c r="X4182" s="3"/>
      <c r="Y4182" s="3"/>
      <c r="Z4182" s="3"/>
      <c r="AA4182" s="3"/>
      <c r="AB4182" s="3"/>
      <c r="AC4182" s="3"/>
      <c r="AD4182" s="3"/>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row>
    <row r="4183" spans="1:77" ht="18">
      <c r="A4183" s="3" t="s">
        <v>16778</v>
      </c>
      <c r="B4183" s="3" t="s">
        <v>32658</v>
      </c>
      <c r="C4183" s="3" t="s">
        <v>25623</v>
      </c>
      <c r="D4183" s="3"/>
      <c r="E4183" s="3" t="s">
        <v>32669</v>
      </c>
      <c r="F4183" s="3"/>
      <c r="G4183" s="3"/>
      <c r="H4183" s="3"/>
      <c r="I4183" s="3"/>
      <c r="J4183" s="3"/>
      <c r="K4183" s="3"/>
      <c r="L4183" s="3"/>
      <c r="M4183" s="3"/>
      <c r="N4183" s="3"/>
      <c r="O4183" s="3"/>
      <c r="P4183" s="3"/>
      <c r="Q4183" s="3"/>
      <c r="R4183" s="3"/>
      <c r="S4183" s="3"/>
      <c r="T4183" s="3"/>
      <c r="U4183" s="3"/>
      <c r="V4183" s="3"/>
      <c r="W4183" s="3"/>
      <c r="X4183" s="3"/>
      <c r="Y4183" s="3"/>
      <c r="Z4183" s="3"/>
      <c r="AA4183" s="3"/>
      <c r="AB4183" s="3"/>
      <c r="AC4183" s="3"/>
      <c r="AD4183" s="3"/>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row>
    <row r="4184" spans="1:77" ht="18">
      <c r="A4184" s="3" t="s">
        <v>17978</v>
      </c>
      <c r="B4184" s="3" t="s">
        <v>35343</v>
      </c>
      <c r="C4184" s="3" t="s">
        <v>35350</v>
      </c>
      <c r="D4184" s="3" t="s">
        <v>6029</v>
      </c>
      <c r="E4184" s="3" t="s">
        <v>35351</v>
      </c>
      <c r="F4184" s="3" t="s">
        <v>35352</v>
      </c>
      <c r="G4184" s="3"/>
      <c r="H4184" s="3"/>
      <c r="I4184" s="3"/>
      <c r="J4184" s="3"/>
      <c r="K4184" s="3"/>
      <c r="L4184" s="3"/>
      <c r="M4184" s="3"/>
      <c r="N4184" s="3"/>
      <c r="O4184" s="3"/>
      <c r="P4184" s="3"/>
      <c r="Q4184" s="3"/>
      <c r="R4184" s="3"/>
      <c r="S4184" s="3"/>
      <c r="T4184" s="3"/>
      <c r="U4184" s="3"/>
      <c r="V4184" s="3"/>
      <c r="W4184" s="3"/>
      <c r="X4184" s="3"/>
      <c r="Y4184" s="3"/>
      <c r="Z4184" s="3"/>
      <c r="AA4184" s="3"/>
      <c r="AB4184" s="3"/>
      <c r="AC4184" s="3"/>
      <c r="AD4184" s="3"/>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row>
    <row r="4185" spans="1:77" ht="18">
      <c r="A4185" s="3" t="s">
        <v>18674</v>
      </c>
      <c r="B4185" s="3" t="s">
        <v>35848</v>
      </c>
      <c r="C4185" s="3" t="s">
        <v>35350</v>
      </c>
      <c r="D4185" s="3"/>
      <c r="E4185" s="3" t="s">
        <v>35860</v>
      </c>
      <c r="F4185" s="3" t="s">
        <v>35861</v>
      </c>
      <c r="G4185" s="3"/>
      <c r="H4185" s="3"/>
      <c r="I4185" s="3"/>
      <c r="J4185" s="3"/>
      <c r="K4185" s="3"/>
      <c r="L4185" s="3"/>
      <c r="M4185" s="3"/>
      <c r="N4185" s="3"/>
      <c r="O4185" s="3"/>
      <c r="P4185" s="3"/>
      <c r="Q4185" s="3"/>
      <c r="R4185" s="3"/>
      <c r="S4185" s="3"/>
      <c r="T4185" s="3"/>
      <c r="U4185" s="3"/>
      <c r="V4185" s="3"/>
      <c r="W4185" s="3"/>
      <c r="X4185" s="3"/>
      <c r="Y4185" s="3"/>
      <c r="Z4185" s="3"/>
      <c r="AA4185" s="3"/>
      <c r="AB4185" s="3"/>
      <c r="AC4185" s="3"/>
      <c r="AD4185" s="3"/>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row>
    <row r="4186" spans="1:77" ht="18">
      <c r="A4186" s="3" t="s">
        <v>35918</v>
      </c>
      <c r="B4186" s="3" t="s">
        <v>35848</v>
      </c>
      <c r="C4186" s="3" t="s">
        <v>35350</v>
      </c>
      <c r="D4186" s="3" t="s">
        <v>6029</v>
      </c>
      <c r="E4186" s="3" t="s">
        <v>35919</v>
      </c>
      <c r="F4186" s="3" t="s">
        <v>35352</v>
      </c>
      <c r="G4186" s="3"/>
      <c r="H4186" s="3"/>
      <c r="I4186" s="3"/>
      <c r="J4186" s="3"/>
      <c r="K4186" s="3"/>
      <c r="L4186" s="3"/>
      <c r="M4186" s="3"/>
      <c r="N4186" s="3"/>
      <c r="O4186" s="3"/>
      <c r="P4186" s="3"/>
      <c r="Q4186" s="3"/>
      <c r="R4186" s="3"/>
      <c r="S4186" s="3"/>
      <c r="T4186" s="3"/>
      <c r="U4186" s="3"/>
      <c r="V4186" s="3"/>
      <c r="W4186" s="3"/>
      <c r="X4186" s="3"/>
      <c r="Y4186" s="3"/>
      <c r="Z4186" s="3"/>
      <c r="AA4186" s="3"/>
      <c r="AB4186" s="3"/>
      <c r="AC4186" s="3"/>
      <c r="AD4186" s="3"/>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row>
    <row r="4187" spans="1:77" ht="18">
      <c r="A4187" s="3" t="s">
        <v>16770</v>
      </c>
      <c r="B4187" s="3" t="s">
        <v>32658</v>
      </c>
      <c r="C4187" s="3" t="s">
        <v>32661</v>
      </c>
      <c r="D4187" s="3"/>
      <c r="E4187" s="3" t="s">
        <v>32662</v>
      </c>
      <c r="F4187" s="3"/>
      <c r="G4187" s="3"/>
      <c r="H4187" s="3"/>
      <c r="I4187" s="3"/>
      <c r="J4187" s="3"/>
      <c r="K4187" s="3"/>
      <c r="L4187" s="3"/>
      <c r="M4187" s="3"/>
      <c r="N4187" s="3"/>
      <c r="O4187" s="3"/>
      <c r="P4187" s="3"/>
      <c r="Q4187" s="3"/>
      <c r="R4187" s="3"/>
      <c r="S4187" s="3"/>
      <c r="T4187" s="3"/>
      <c r="U4187" s="3"/>
      <c r="V4187" s="3"/>
      <c r="W4187" s="3"/>
      <c r="X4187" s="3"/>
      <c r="Y4187" s="3"/>
      <c r="Z4187" s="3"/>
      <c r="AA4187" s="3"/>
      <c r="AB4187" s="3"/>
      <c r="AC4187" s="3"/>
      <c r="AD4187" s="3"/>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row>
    <row r="4188" spans="1:77" ht="18">
      <c r="A4188" s="3" t="s">
        <v>3599</v>
      </c>
      <c r="B4188" s="3" t="s">
        <v>21893</v>
      </c>
      <c r="C4188" s="3" t="s">
        <v>22107</v>
      </c>
      <c r="D4188" s="3"/>
      <c r="E4188" s="3" t="s">
        <v>22108</v>
      </c>
      <c r="F4188" s="3"/>
      <c r="G4188" s="3"/>
      <c r="H4188" s="3"/>
      <c r="I4188" s="3"/>
      <c r="J4188" s="3"/>
      <c r="K4188" s="3"/>
      <c r="L4188" s="3"/>
      <c r="M4188" s="3"/>
      <c r="N4188" s="3"/>
      <c r="O4188" s="3"/>
      <c r="P4188" s="3"/>
      <c r="Q4188" s="3"/>
      <c r="R4188" s="3"/>
      <c r="S4188" s="3"/>
      <c r="T4188" s="3"/>
      <c r="U4188" s="3"/>
      <c r="V4188" s="3"/>
      <c r="W4188" s="3"/>
      <c r="X4188" s="3"/>
      <c r="Y4188" s="3"/>
      <c r="Z4188" s="3"/>
      <c r="AA4188" s="3"/>
      <c r="AB4188" s="3"/>
      <c r="AC4188" s="3"/>
      <c r="AD4188" s="3"/>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row>
    <row r="4189" spans="1:77" ht="18">
      <c r="A4189" s="3" t="s">
        <v>35477</v>
      </c>
      <c r="B4189" s="3" t="s">
        <v>35343</v>
      </c>
      <c r="C4189" s="3" t="s">
        <v>22107</v>
      </c>
      <c r="D4189" s="3"/>
      <c r="E4189" s="3" t="s">
        <v>35478</v>
      </c>
      <c r="F4189" s="3"/>
      <c r="G4189" s="3"/>
      <c r="H4189" s="3"/>
      <c r="I4189" s="3"/>
      <c r="J4189" s="3"/>
      <c r="K4189" s="3"/>
      <c r="L4189" s="3"/>
      <c r="M4189" s="3"/>
      <c r="N4189" s="3"/>
      <c r="O4189" s="3"/>
      <c r="P4189" s="3"/>
      <c r="Q4189" s="3"/>
      <c r="R4189" s="3"/>
      <c r="S4189" s="3"/>
      <c r="T4189" s="3"/>
      <c r="U4189" s="3"/>
      <c r="V4189" s="3"/>
      <c r="W4189" s="3"/>
      <c r="X4189" s="3"/>
      <c r="Y4189" s="3"/>
      <c r="Z4189" s="3"/>
      <c r="AA4189" s="3"/>
      <c r="AB4189" s="3"/>
      <c r="AC4189" s="3"/>
      <c r="AD4189" s="3"/>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row>
    <row r="4190" spans="1:77" ht="18">
      <c r="A4190" s="3" t="s">
        <v>3744</v>
      </c>
      <c r="B4190" s="3" t="s">
        <v>21893</v>
      </c>
      <c r="C4190" s="3" t="s">
        <v>22253</v>
      </c>
      <c r="D4190" s="3"/>
      <c r="E4190" s="3" t="s">
        <v>22254</v>
      </c>
      <c r="F4190" s="3" t="s">
        <v>22255</v>
      </c>
      <c r="G4190" s="3"/>
      <c r="H4190" s="3"/>
      <c r="I4190" s="3"/>
      <c r="J4190" s="3"/>
      <c r="K4190" s="3"/>
      <c r="L4190" s="3"/>
      <c r="M4190" s="3"/>
      <c r="N4190" s="3"/>
      <c r="O4190" s="3"/>
      <c r="P4190" s="3"/>
      <c r="Q4190" s="3"/>
      <c r="R4190" s="3"/>
      <c r="S4190" s="3"/>
      <c r="T4190" s="3"/>
      <c r="U4190" s="3"/>
      <c r="V4190" s="3"/>
      <c r="W4190" s="3"/>
      <c r="X4190" s="3"/>
      <c r="Y4190" s="3"/>
      <c r="Z4190" s="3"/>
      <c r="AA4190" s="3"/>
      <c r="AB4190" s="3"/>
      <c r="AC4190" s="3"/>
      <c r="AD4190" s="3"/>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row>
    <row r="4191" spans="1:77" ht="18">
      <c r="A4191" s="3" t="s">
        <v>11014</v>
      </c>
      <c r="B4191" s="3" t="s">
        <v>28622</v>
      </c>
      <c r="C4191" s="3" t="s">
        <v>29076</v>
      </c>
      <c r="D4191" s="3"/>
      <c r="E4191" s="3" t="s">
        <v>29077</v>
      </c>
      <c r="F4191" s="3"/>
      <c r="G4191" s="3"/>
      <c r="H4191" s="3"/>
      <c r="I4191" s="3"/>
      <c r="J4191" s="3"/>
      <c r="K4191" s="3"/>
      <c r="L4191" s="3"/>
      <c r="M4191" s="3"/>
      <c r="N4191" s="3"/>
      <c r="O4191" s="3"/>
      <c r="P4191" s="3"/>
      <c r="Q4191" s="3"/>
      <c r="R4191" s="3"/>
      <c r="S4191" s="3"/>
      <c r="T4191" s="3"/>
      <c r="U4191" s="3"/>
      <c r="V4191" s="3"/>
      <c r="W4191" s="3"/>
      <c r="X4191" s="3"/>
      <c r="Y4191" s="3"/>
      <c r="Z4191" s="3"/>
      <c r="AA4191" s="3"/>
      <c r="AB4191" s="3"/>
      <c r="AC4191" s="3"/>
      <c r="AD4191" s="3"/>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row>
    <row r="4192" spans="1:77" ht="18">
      <c r="A4192" s="3" t="s">
        <v>12745</v>
      </c>
      <c r="B4192" s="3" t="s">
        <v>30145</v>
      </c>
      <c r="C4192" s="3" t="s">
        <v>29076</v>
      </c>
      <c r="D4192" s="3"/>
      <c r="E4192" s="3" t="s">
        <v>30188</v>
      </c>
      <c r="F4192" s="3"/>
      <c r="G4192" s="3"/>
      <c r="H4192" s="3"/>
      <c r="I4192" s="3"/>
      <c r="J4192" s="3"/>
      <c r="K4192" s="3"/>
      <c r="L4192" s="3"/>
      <c r="M4192" s="3"/>
      <c r="N4192" s="3"/>
      <c r="O4192" s="3"/>
      <c r="P4192" s="3"/>
      <c r="Q4192" s="3"/>
      <c r="R4192" s="3"/>
      <c r="S4192" s="3"/>
      <c r="T4192" s="3"/>
      <c r="U4192" s="3"/>
      <c r="V4192" s="3"/>
      <c r="W4192" s="3"/>
      <c r="X4192" s="3"/>
      <c r="Y4192" s="3"/>
      <c r="Z4192" s="3"/>
      <c r="AA4192" s="3"/>
      <c r="AB4192" s="3"/>
      <c r="AC4192" s="3"/>
      <c r="AD4192" s="3"/>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row>
    <row r="4193" spans="1:77" ht="18">
      <c r="A4193" s="3" t="s">
        <v>18332</v>
      </c>
      <c r="B4193" s="3" t="s">
        <v>35343</v>
      </c>
      <c r="C4193" s="3" t="s">
        <v>29076</v>
      </c>
      <c r="D4193" s="3"/>
      <c r="E4193" s="3" t="s">
        <v>35722</v>
      </c>
      <c r="F4193" s="3" t="s">
        <v>35723</v>
      </c>
      <c r="G4193" s="3"/>
      <c r="H4193" s="3"/>
      <c r="I4193" s="3"/>
      <c r="J4193" s="3"/>
      <c r="K4193" s="3"/>
      <c r="L4193" s="3"/>
      <c r="M4193" s="3"/>
      <c r="N4193" s="3"/>
      <c r="O4193" s="3"/>
      <c r="P4193" s="3"/>
      <c r="Q4193" s="3"/>
      <c r="R4193" s="3"/>
      <c r="S4193" s="3"/>
      <c r="T4193" s="3"/>
      <c r="U4193" s="3"/>
      <c r="V4193" s="3"/>
      <c r="W4193" s="3"/>
      <c r="X4193" s="3"/>
      <c r="Y4193" s="3"/>
      <c r="Z4193" s="3"/>
      <c r="AA4193" s="3"/>
      <c r="AB4193" s="3"/>
      <c r="AC4193" s="3"/>
      <c r="AD4193" s="3"/>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row>
    <row r="4194" spans="1:77" ht="18">
      <c r="A4194" s="3" t="s">
        <v>6130</v>
      </c>
      <c r="B4194" s="3" t="s">
        <v>24214</v>
      </c>
      <c r="C4194" s="3" t="s">
        <v>24366</v>
      </c>
      <c r="D4194" s="3" t="s">
        <v>22</v>
      </c>
      <c r="E4194" s="3" t="s">
        <v>24367</v>
      </c>
      <c r="F4194" s="3" t="s">
        <v>24368</v>
      </c>
      <c r="G4194" s="3"/>
      <c r="H4194" s="3"/>
      <c r="I4194" s="3"/>
      <c r="J4194" s="3"/>
      <c r="K4194" s="3"/>
      <c r="L4194" s="3"/>
      <c r="M4194" s="3"/>
      <c r="N4194" s="3"/>
      <c r="O4194" s="3"/>
      <c r="P4194" s="3"/>
      <c r="Q4194" s="3"/>
      <c r="R4194" s="3"/>
      <c r="S4194" s="3"/>
      <c r="T4194" s="3"/>
      <c r="U4194" s="3"/>
      <c r="V4194" s="3"/>
      <c r="W4194" s="3"/>
      <c r="X4194" s="3"/>
      <c r="Y4194" s="3"/>
      <c r="Z4194" s="3"/>
      <c r="AA4194" s="3"/>
      <c r="AB4194" s="3"/>
      <c r="AC4194" s="3"/>
      <c r="AD4194" s="3"/>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row>
    <row r="4195" spans="1:77" ht="18">
      <c r="A4195" s="3" t="s">
        <v>950</v>
      </c>
      <c r="B4195" s="3" t="s">
        <v>22767</v>
      </c>
      <c r="C4195" s="3" t="s">
        <v>24366</v>
      </c>
      <c r="D4195" s="3"/>
      <c r="E4195" s="3" t="s">
        <v>25762</v>
      </c>
      <c r="F4195" s="3"/>
      <c r="G4195" s="3"/>
      <c r="H4195" s="3"/>
      <c r="I4195" s="3"/>
      <c r="J4195" s="3"/>
      <c r="K4195" s="3"/>
      <c r="L4195" s="3"/>
      <c r="M4195" s="3"/>
      <c r="N4195" s="3"/>
      <c r="O4195" s="3"/>
      <c r="P4195" s="3"/>
      <c r="Q4195" s="3"/>
      <c r="R4195" s="3"/>
      <c r="S4195" s="3"/>
      <c r="T4195" s="3"/>
      <c r="U4195" s="3"/>
      <c r="V4195" s="3"/>
      <c r="W4195" s="3"/>
      <c r="X4195" s="3"/>
      <c r="Y4195" s="3"/>
      <c r="Z4195" s="3"/>
      <c r="AA4195" s="3"/>
      <c r="AB4195" s="3"/>
      <c r="AC4195" s="3"/>
      <c r="AD4195" s="3"/>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row>
    <row r="4196" spans="1:77" ht="18">
      <c r="A4196" s="3" t="s">
        <v>4135</v>
      </c>
      <c r="B4196" s="3" t="s">
        <v>22687</v>
      </c>
      <c r="C4196" s="3" t="s">
        <v>22688</v>
      </c>
      <c r="D4196" s="3" t="s">
        <v>270</v>
      </c>
      <c r="E4196" s="3" t="s">
        <v>22689</v>
      </c>
      <c r="F4196" s="3" t="s">
        <v>22690</v>
      </c>
      <c r="G4196" s="3"/>
      <c r="H4196" s="3"/>
      <c r="I4196" s="3"/>
      <c r="J4196" s="3"/>
      <c r="K4196" s="3"/>
      <c r="L4196" s="3"/>
      <c r="M4196" s="3"/>
      <c r="N4196" s="3"/>
      <c r="O4196" s="3"/>
      <c r="P4196" s="3"/>
      <c r="Q4196" s="3"/>
      <c r="R4196" s="3"/>
      <c r="S4196" s="3"/>
      <c r="T4196" s="3"/>
      <c r="U4196" s="3"/>
      <c r="V4196" s="3"/>
      <c r="W4196" s="3"/>
      <c r="X4196" s="3"/>
      <c r="Y4196" s="3"/>
      <c r="Z4196" s="3"/>
      <c r="AA4196" s="3"/>
      <c r="AB4196" s="3"/>
      <c r="AC4196" s="3"/>
      <c r="AD4196" s="3"/>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row>
    <row r="4197" spans="1:77" ht="18">
      <c r="A4197" s="3" t="s">
        <v>6122</v>
      </c>
      <c r="B4197" s="3" t="s">
        <v>23435</v>
      </c>
      <c r="C4197" s="3" t="s">
        <v>22688</v>
      </c>
      <c r="D4197" s="3"/>
      <c r="E4197" s="3" t="s">
        <v>24361</v>
      </c>
      <c r="F4197" s="3"/>
      <c r="G4197" s="3"/>
      <c r="H4197" s="3"/>
      <c r="I4197" s="3"/>
      <c r="J4197" s="3"/>
      <c r="K4197" s="3"/>
      <c r="L4197" s="3"/>
      <c r="M4197" s="3"/>
      <c r="N4197" s="3"/>
      <c r="O4197" s="3"/>
      <c r="P4197" s="3"/>
      <c r="Q4197" s="3"/>
      <c r="R4197" s="3"/>
      <c r="S4197" s="3"/>
      <c r="T4197" s="3"/>
      <c r="U4197" s="3"/>
      <c r="V4197" s="3"/>
      <c r="W4197" s="3"/>
      <c r="X4197" s="3"/>
      <c r="Y4197" s="3"/>
      <c r="Z4197" s="3"/>
      <c r="AA4197" s="3"/>
      <c r="AB4197" s="3"/>
      <c r="AC4197" s="3"/>
      <c r="AD4197" s="3"/>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row>
    <row r="4198" spans="1:77" ht="18">
      <c r="A4198" s="3" t="s">
        <v>18712</v>
      </c>
      <c r="B4198" s="3" t="s">
        <v>35848</v>
      </c>
      <c r="C4198" s="3" t="s">
        <v>22688</v>
      </c>
      <c r="D4198" s="3" t="s">
        <v>35887</v>
      </c>
      <c r="E4198" s="3" t="s">
        <v>35888</v>
      </c>
      <c r="F4198" s="3"/>
      <c r="G4198" s="3"/>
      <c r="H4198" s="3"/>
      <c r="I4198" s="3"/>
      <c r="J4198" s="3"/>
      <c r="K4198" s="3"/>
      <c r="L4198" s="3"/>
      <c r="M4198" s="3"/>
      <c r="N4198" s="3"/>
      <c r="O4198" s="3"/>
      <c r="P4198" s="3"/>
      <c r="Q4198" s="3"/>
      <c r="R4198" s="3"/>
      <c r="S4198" s="3"/>
      <c r="T4198" s="3"/>
      <c r="U4198" s="3"/>
      <c r="V4198" s="3"/>
      <c r="W4198" s="3"/>
      <c r="X4198" s="3"/>
      <c r="Y4198" s="3"/>
      <c r="Z4198" s="3"/>
      <c r="AA4198" s="3"/>
      <c r="AB4198" s="3"/>
      <c r="AC4198" s="3"/>
      <c r="AD4198" s="3"/>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row>
    <row r="4199" spans="1:77" ht="18">
      <c r="A4199" s="3" t="s">
        <v>4490</v>
      </c>
      <c r="B4199" s="3" t="s">
        <v>22985</v>
      </c>
      <c r="C4199" s="3" t="s">
        <v>23020</v>
      </c>
      <c r="D4199" s="3" t="s">
        <v>38</v>
      </c>
      <c r="E4199" s="3" t="s">
        <v>23021</v>
      </c>
      <c r="F4199" s="3" t="s">
        <v>23022</v>
      </c>
      <c r="G4199" s="3"/>
      <c r="H4199" s="3"/>
      <c r="I4199" s="3"/>
      <c r="J4199" s="3"/>
      <c r="K4199" s="3"/>
      <c r="L4199" s="3"/>
      <c r="M4199" s="3"/>
      <c r="N4199" s="3"/>
      <c r="O4199" s="3"/>
      <c r="P4199" s="3"/>
      <c r="Q4199" s="3"/>
      <c r="R4199" s="3"/>
      <c r="S4199" s="3"/>
      <c r="T4199" s="3"/>
      <c r="U4199" s="3"/>
      <c r="V4199" s="3"/>
      <c r="W4199" s="3"/>
      <c r="X4199" s="3"/>
      <c r="Y4199" s="3"/>
      <c r="Z4199" s="3"/>
      <c r="AA4199" s="3"/>
      <c r="AB4199" s="3"/>
      <c r="AC4199" s="3"/>
      <c r="AD4199" s="3"/>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row>
    <row r="4200" spans="1:77" ht="18">
      <c r="A4200" s="3" t="s">
        <v>10757</v>
      </c>
      <c r="B4200" s="3" t="s">
        <v>28907</v>
      </c>
      <c r="C4200" s="3" t="s">
        <v>23020</v>
      </c>
      <c r="D4200" s="3" t="s">
        <v>38</v>
      </c>
      <c r="E4200" s="3" t="s">
        <v>28908</v>
      </c>
      <c r="F4200" s="3" t="s">
        <v>28909</v>
      </c>
      <c r="G4200" s="3"/>
      <c r="H4200" s="3"/>
      <c r="I4200" s="3"/>
      <c r="J4200" s="3"/>
      <c r="K4200" s="3"/>
      <c r="L4200" s="3"/>
      <c r="M4200" s="3"/>
      <c r="N4200" s="3"/>
      <c r="O4200" s="3"/>
      <c r="P4200" s="3"/>
      <c r="Q4200" s="3"/>
      <c r="R4200" s="3"/>
      <c r="S4200" s="3"/>
      <c r="T4200" s="3"/>
      <c r="U4200" s="3"/>
      <c r="V4200" s="3"/>
      <c r="W4200" s="3"/>
      <c r="X4200" s="3"/>
      <c r="Y4200" s="3"/>
      <c r="Z4200" s="3"/>
      <c r="AA4200" s="3"/>
      <c r="AB4200" s="3"/>
      <c r="AC4200" s="3"/>
      <c r="AD4200" s="3"/>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row>
    <row r="4201" spans="1:77" ht="18">
      <c r="A4201" s="3" t="s">
        <v>35834</v>
      </c>
      <c r="B4201" s="3" t="s">
        <v>35768</v>
      </c>
      <c r="C4201" s="3" t="s">
        <v>35835</v>
      </c>
      <c r="D4201" s="3" t="s">
        <v>38</v>
      </c>
      <c r="E4201" s="3" t="s">
        <v>35836</v>
      </c>
      <c r="F4201" s="3" t="s">
        <v>35837</v>
      </c>
      <c r="G4201" s="3" t="s">
        <v>10423</v>
      </c>
      <c r="H4201" s="3" t="s">
        <v>35838</v>
      </c>
      <c r="I4201" s="3" t="s">
        <v>35839</v>
      </c>
      <c r="J4201" s="3" t="s">
        <v>35840</v>
      </c>
      <c r="K4201" s="3" t="s">
        <v>35841</v>
      </c>
      <c r="L4201" s="3" t="s">
        <v>35842</v>
      </c>
      <c r="M4201" s="3" t="s">
        <v>507</v>
      </c>
      <c r="N4201" s="3" t="s">
        <v>508</v>
      </c>
      <c r="O4201" s="3"/>
      <c r="P4201" s="3"/>
      <c r="Q4201" s="3"/>
      <c r="R4201" s="3"/>
      <c r="S4201" s="3"/>
      <c r="T4201" s="3"/>
      <c r="U4201" s="3"/>
      <c r="V4201" s="3"/>
      <c r="W4201" s="3"/>
      <c r="X4201" s="3"/>
      <c r="Y4201" s="3"/>
      <c r="Z4201" s="3"/>
      <c r="AA4201" s="3"/>
      <c r="AB4201" s="3"/>
      <c r="AC4201" s="3"/>
      <c r="AD4201" s="3"/>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row>
    <row r="4202" spans="1:77" ht="18">
      <c r="A4202" s="3" t="s">
        <v>36166</v>
      </c>
      <c r="B4202" s="3" t="s">
        <v>34858</v>
      </c>
      <c r="C4202" s="3" t="s">
        <v>35835</v>
      </c>
      <c r="D4202" s="3" t="s">
        <v>38</v>
      </c>
      <c r="E4202" s="3" t="s">
        <v>36167</v>
      </c>
      <c r="F4202" s="3" t="s">
        <v>36168</v>
      </c>
      <c r="G4202" s="3" t="s">
        <v>507</v>
      </c>
      <c r="H4202" s="3" t="s">
        <v>508</v>
      </c>
      <c r="I4202" s="3"/>
      <c r="J4202" s="3"/>
      <c r="K4202" s="3"/>
      <c r="L4202" s="3"/>
      <c r="M4202" s="3"/>
      <c r="N4202" s="3"/>
      <c r="O4202" s="3"/>
      <c r="P4202" s="3"/>
      <c r="Q4202" s="3"/>
      <c r="R4202" s="3"/>
      <c r="S4202" s="3"/>
      <c r="T4202" s="3"/>
      <c r="U4202" s="3"/>
      <c r="V4202" s="3"/>
      <c r="W4202" s="3"/>
      <c r="X4202" s="3"/>
      <c r="Y4202" s="3"/>
      <c r="Z4202" s="3"/>
      <c r="AA4202" s="3"/>
      <c r="AB4202" s="3"/>
      <c r="AC4202" s="3"/>
      <c r="AD4202" s="3"/>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row>
    <row r="4203" spans="1:77" ht="18">
      <c r="A4203" s="3" t="s">
        <v>19266</v>
      </c>
      <c r="B4203" s="3" t="s">
        <v>36306</v>
      </c>
      <c r="C4203" s="3" t="s">
        <v>36337</v>
      </c>
      <c r="D4203" s="3" t="s">
        <v>36338</v>
      </c>
      <c r="E4203" s="3" t="s">
        <v>36339</v>
      </c>
      <c r="F4203" s="3" t="s">
        <v>36340</v>
      </c>
      <c r="G4203" s="3"/>
      <c r="H4203" s="3"/>
      <c r="I4203" s="3"/>
      <c r="J4203" s="3"/>
      <c r="K4203" s="3"/>
      <c r="L4203" s="3"/>
      <c r="M4203" s="3"/>
      <c r="N4203" s="3"/>
      <c r="O4203" s="3"/>
      <c r="P4203" s="3"/>
      <c r="Q4203" s="3"/>
      <c r="R4203" s="3"/>
      <c r="S4203" s="3"/>
      <c r="T4203" s="3"/>
      <c r="U4203" s="3"/>
      <c r="V4203" s="3"/>
      <c r="W4203" s="3"/>
      <c r="X4203" s="3"/>
      <c r="Y4203" s="3"/>
      <c r="Z4203" s="3"/>
      <c r="AA4203" s="3"/>
      <c r="AB4203" s="3"/>
      <c r="AC4203" s="3"/>
      <c r="AD4203" s="3"/>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row>
    <row r="4204" spans="1:77" ht="18">
      <c r="A4204" s="3" t="s">
        <v>3462</v>
      </c>
      <c r="B4204" s="3" t="s">
        <v>21893</v>
      </c>
      <c r="C4204" s="3" t="s">
        <v>21966</v>
      </c>
      <c r="D4204" s="3"/>
      <c r="E4204" s="3" t="s">
        <v>21967</v>
      </c>
      <c r="F4204" s="3" t="s">
        <v>21968</v>
      </c>
      <c r="G4204" s="3"/>
      <c r="H4204" s="3"/>
      <c r="I4204" s="3"/>
      <c r="J4204" s="3"/>
      <c r="K4204" s="3"/>
      <c r="L4204" s="3"/>
      <c r="M4204" s="3"/>
      <c r="N4204" s="3"/>
      <c r="O4204" s="3"/>
      <c r="P4204" s="3"/>
      <c r="Q4204" s="3"/>
      <c r="R4204" s="3"/>
      <c r="S4204" s="3"/>
      <c r="T4204" s="3"/>
      <c r="U4204" s="3"/>
      <c r="V4204" s="3"/>
      <c r="W4204" s="3"/>
      <c r="X4204" s="3"/>
      <c r="Y4204" s="3"/>
      <c r="Z4204" s="3"/>
      <c r="AA4204" s="3"/>
      <c r="AB4204" s="3"/>
      <c r="AC4204" s="3"/>
      <c r="AD4204" s="3"/>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row>
    <row r="4205" spans="1:77" ht="18">
      <c r="A4205" s="3" t="s">
        <v>33366</v>
      </c>
      <c r="B4205" s="3" t="s">
        <v>32998</v>
      </c>
      <c r="C4205" s="3" t="s">
        <v>21966</v>
      </c>
      <c r="D4205" s="3" t="s">
        <v>3093</v>
      </c>
      <c r="E4205" s="3" t="s">
        <v>33367</v>
      </c>
      <c r="F4205" s="3" t="s">
        <v>33368</v>
      </c>
      <c r="G4205" s="3"/>
      <c r="H4205" s="3"/>
      <c r="I4205" s="3"/>
      <c r="J4205" s="3"/>
      <c r="K4205" s="3"/>
      <c r="L4205" s="3"/>
      <c r="M4205" s="3"/>
      <c r="N4205" s="3"/>
      <c r="O4205" s="3"/>
      <c r="P4205" s="3"/>
      <c r="Q4205" s="3"/>
      <c r="R4205" s="3"/>
      <c r="S4205" s="3"/>
      <c r="T4205" s="3"/>
      <c r="U4205" s="3"/>
      <c r="V4205" s="3"/>
      <c r="W4205" s="3"/>
      <c r="X4205" s="3"/>
      <c r="Y4205" s="3"/>
      <c r="Z4205" s="3"/>
      <c r="AA4205" s="3"/>
      <c r="AB4205" s="3"/>
      <c r="AC4205" s="3"/>
      <c r="AD4205" s="3"/>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row>
    <row r="4206" spans="1:77" ht="18">
      <c r="A4206" s="3" t="s">
        <v>18067</v>
      </c>
      <c r="B4206" s="3" t="s">
        <v>35343</v>
      </c>
      <c r="C4206" s="3" t="s">
        <v>21966</v>
      </c>
      <c r="D4206" s="3"/>
      <c r="E4206" s="3" t="s">
        <v>35404</v>
      </c>
      <c r="F4206" s="3" t="s">
        <v>21968</v>
      </c>
      <c r="G4206" s="3"/>
      <c r="H4206" s="3"/>
      <c r="I4206" s="3"/>
      <c r="J4206" s="3"/>
      <c r="K4206" s="3"/>
      <c r="L4206" s="3"/>
      <c r="M4206" s="3"/>
      <c r="N4206" s="3"/>
      <c r="O4206" s="3"/>
      <c r="P4206" s="3"/>
      <c r="Q4206" s="3"/>
      <c r="R4206" s="3"/>
      <c r="S4206" s="3"/>
      <c r="T4206" s="3"/>
      <c r="U4206" s="3"/>
      <c r="V4206" s="3"/>
      <c r="W4206" s="3"/>
      <c r="X4206" s="3"/>
      <c r="Y4206" s="3"/>
      <c r="Z4206" s="3"/>
      <c r="AA4206" s="3"/>
      <c r="AB4206" s="3"/>
      <c r="AC4206" s="3"/>
      <c r="AD4206" s="3"/>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row>
    <row r="4207" spans="1:77" ht="18">
      <c r="A4207" s="3" t="s">
        <v>33380</v>
      </c>
      <c r="B4207" s="3" t="s">
        <v>32998</v>
      </c>
      <c r="C4207" s="3" t="s">
        <v>33381</v>
      </c>
      <c r="D4207" s="3" t="s">
        <v>219</v>
      </c>
      <c r="E4207" s="3" t="s">
        <v>33382</v>
      </c>
      <c r="F4207" s="3" t="s">
        <v>33383</v>
      </c>
      <c r="G4207" s="3"/>
      <c r="H4207" s="3"/>
      <c r="I4207" s="3"/>
      <c r="J4207" s="3"/>
      <c r="K4207" s="3"/>
      <c r="L4207" s="3"/>
      <c r="M4207" s="3"/>
      <c r="N4207" s="3"/>
      <c r="O4207" s="3"/>
      <c r="P4207" s="3"/>
      <c r="Q4207" s="3"/>
      <c r="R4207" s="3"/>
      <c r="S4207" s="3"/>
      <c r="T4207" s="3"/>
      <c r="U4207" s="3"/>
      <c r="V4207" s="3"/>
      <c r="W4207" s="3"/>
      <c r="X4207" s="3"/>
      <c r="Y4207" s="3"/>
      <c r="Z4207" s="3"/>
      <c r="AA4207" s="3"/>
      <c r="AB4207" s="3"/>
      <c r="AC4207" s="3"/>
      <c r="AD4207" s="3"/>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row>
    <row r="4208" spans="1:77" ht="18">
      <c r="A4208" s="3" t="s">
        <v>16730</v>
      </c>
      <c r="B4208" s="3" t="s">
        <v>32351</v>
      </c>
      <c r="C4208" s="3" t="s">
        <v>32642</v>
      </c>
      <c r="D4208" s="3" t="s">
        <v>3093</v>
      </c>
      <c r="E4208" s="3" t="s">
        <v>32643</v>
      </c>
      <c r="F4208" s="3"/>
      <c r="G4208" s="3"/>
      <c r="H4208" s="3"/>
      <c r="I4208" s="3"/>
      <c r="J4208" s="3"/>
      <c r="K4208" s="3"/>
      <c r="L4208" s="3"/>
      <c r="M4208" s="3"/>
      <c r="N4208" s="3"/>
      <c r="O4208" s="3"/>
      <c r="P4208" s="3"/>
      <c r="Q4208" s="3"/>
      <c r="R4208" s="3"/>
      <c r="S4208" s="3"/>
      <c r="T4208" s="3"/>
      <c r="U4208" s="3"/>
      <c r="V4208" s="3"/>
      <c r="W4208" s="3"/>
      <c r="X4208" s="3"/>
      <c r="Y4208" s="3"/>
      <c r="Z4208" s="3"/>
      <c r="AA4208" s="3"/>
      <c r="AB4208" s="3"/>
      <c r="AC4208" s="3"/>
      <c r="AD4208" s="3"/>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row>
    <row r="4209" spans="1:77" ht="18">
      <c r="A4209" s="3" t="s">
        <v>6129</v>
      </c>
      <c r="B4209" s="3" t="s">
        <v>23435</v>
      </c>
      <c r="C4209" s="3" t="s">
        <v>24364</v>
      </c>
      <c r="D4209" s="3"/>
      <c r="E4209" s="3" t="s">
        <v>24365</v>
      </c>
      <c r="F4209" s="3"/>
      <c r="G4209" s="3"/>
      <c r="H4209" s="3"/>
      <c r="I4209" s="3"/>
      <c r="J4209" s="3"/>
      <c r="K4209" s="3"/>
      <c r="L4209" s="3"/>
      <c r="M4209" s="3"/>
      <c r="N4209" s="3"/>
      <c r="O4209" s="3"/>
      <c r="P4209" s="3"/>
      <c r="Q4209" s="3"/>
      <c r="R4209" s="3"/>
      <c r="S4209" s="3"/>
      <c r="T4209" s="3"/>
      <c r="U4209" s="3"/>
      <c r="V4209" s="3"/>
      <c r="W4209" s="3"/>
      <c r="X4209" s="3"/>
      <c r="Y4209" s="3"/>
      <c r="Z4209" s="3"/>
      <c r="AA4209" s="3"/>
      <c r="AB4209" s="3"/>
      <c r="AC4209" s="3"/>
      <c r="AD4209" s="3"/>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row>
    <row r="4210" spans="1:77" ht="18">
      <c r="A4210" s="3" t="s">
        <v>6126</v>
      </c>
      <c r="B4210" s="3" t="s">
        <v>23435</v>
      </c>
      <c r="C4210" s="3" t="s">
        <v>24362</v>
      </c>
      <c r="D4210" s="3"/>
      <c r="E4210" s="3" t="s">
        <v>24363</v>
      </c>
      <c r="F4210" s="3"/>
      <c r="G4210" s="3"/>
      <c r="H4210" s="3"/>
      <c r="I4210" s="3"/>
      <c r="J4210" s="3"/>
      <c r="K4210" s="3"/>
      <c r="L4210" s="3"/>
      <c r="M4210" s="3"/>
      <c r="N4210" s="3"/>
      <c r="O4210" s="3"/>
      <c r="P4210" s="3"/>
      <c r="Q4210" s="3"/>
      <c r="R4210" s="3"/>
      <c r="S4210" s="3"/>
      <c r="T4210" s="3"/>
      <c r="U4210" s="3"/>
      <c r="V4210" s="3"/>
      <c r="W4210" s="3"/>
      <c r="X4210" s="3"/>
      <c r="Y4210" s="3"/>
      <c r="Z4210" s="3"/>
      <c r="AA4210" s="3"/>
      <c r="AB4210" s="3"/>
      <c r="AC4210" s="3"/>
      <c r="AD4210" s="3"/>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row>
    <row r="4211" spans="1:77" ht="18">
      <c r="A4211" s="3" t="s">
        <v>14224</v>
      </c>
      <c r="B4211" s="3" t="s">
        <v>30903</v>
      </c>
      <c r="C4211" s="3" t="s">
        <v>31082</v>
      </c>
      <c r="D4211" s="3" t="s">
        <v>31083</v>
      </c>
      <c r="E4211" s="3" t="s">
        <v>31084</v>
      </c>
      <c r="F4211" s="3" t="s">
        <v>31085</v>
      </c>
      <c r="G4211" s="3"/>
      <c r="H4211" s="3"/>
      <c r="I4211" s="3"/>
      <c r="J4211" s="3"/>
      <c r="K4211" s="3"/>
      <c r="L4211" s="3"/>
      <c r="M4211" s="3"/>
      <c r="N4211" s="3"/>
      <c r="O4211" s="3"/>
      <c r="P4211" s="3"/>
      <c r="Q4211" s="3"/>
      <c r="R4211" s="3"/>
      <c r="S4211" s="3"/>
      <c r="T4211" s="3"/>
      <c r="U4211" s="3"/>
      <c r="V4211" s="3"/>
      <c r="W4211" s="3"/>
      <c r="X4211" s="3"/>
      <c r="Y4211" s="3"/>
      <c r="Z4211" s="3"/>
      <c r="AA4211" s="3"/>
      <c r="AB4211" s="3"/>
      <c r="AC4211" s="3"/>
      <c r="AD4211" s="3"/>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row>
    <row r="4212" spans="1:77" ht="18">
      <c r="A4212" s="3" t="s">
        <v>16182</v>
      </c>
      <c r="B4212" s="3" t="s">
        <v>32255</v>
      </c>
      <c r="C4212" s="3" t="s">
        <v>32257</v>
      </c>
      <c r="D4212" s="3"/>
      <c r="E4212" s="3" t="s">
        <v>32258</v>
      </c>
      <c r="F4212" s="3"/>
      <c r="G4212" s="3"/>
      <c r="H4212" s="3"/>
      <c r="I4212" s="3"/>
      <c r="J4212" s="3"/>
      <c r="K4212" s="3"/>
      <c r="L4212" s="3"/>
      <c r="M4212" s="3"/>
      <c r="N4212" s="3"/>
      <c r="O4212" s="3"/>
      <c r="P4212" s="3"/>
      <c r="Q4212" s="3"/>
      <c r="R4212" s="3"/>
      <c r="S4212" s="3"/>
      <c r="T4212" s="3"/>
      <c r="U4212" s="3"/>
      <c r="V4212" s="3"/>
      <c r="W4212" s="3"/>
      <c r="X4212" s="3"/>
      <c r="Y4212" s="3"/>
      <c r="Z4212" s="3"/>
      <c r="AA4212" s="3"/>
      <c r="AB4212" s="3"/>
      <c r="AC4212" s="3"/>
      <c r="AD4212" s="3"/>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row>
    <row r="4213" spans="1:77" ht="18">
      <c r="A4213" s="3" t="s">
        <v>16949</v>
      </c>
      <c r="B4213" s="3" t="s">
        <v>32756</v>
      </c>
      <c r="C4213" s="3" t="s">
        <v>32257</v>
      </c>
      <c r="D4213" s="3"/>
      <c r="E4213" s="3" t="s">
        <v>32794</v>
      </c>
      <c r="F4213" s="3" t="s">
        <v>32795</v>
      </c>
      <c r="G4213" s="3"/>
      <c r="H4213" s="3"/>
      <c r="I4213" s="3"/>
      <c r="J4213" s="3"/>
      <c r="K4213" s="3"/>
      <c r="L4213" s="3"/>
      <c r="M4213" s="3"/>
      <c r="N4213" s="3"/>
      <c r="O4213" s="3"/>
      <c r="P4213" s="3"/>
      <c r="Q4213" s="3"/>
      <c r="R4213" s="3"/>
      <c r="S4213" s="3"/>
      <c r="T4213" s="3"/>
      <c r="U4213" s="3"/>
      <c r="V4213" s="3"/>
      <c r="W4213" s="3"/>
      <c r="X4213" s="3"/>
      <c r="Y4213" s="3"/>
      <c r="Z4213" s="3"/>
      <c r="AA4213" s="3"/>
      <c r="AB4213" s="3"/>
      <c r="AC4213" s="3"/>
      <c r="AD4213" s="3"/>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row>
    <row r="4214" spans="1:77" ht="18">
      <c r="A4214" s="3" t="s">
        <v>16939</v>
      </c>
      <c r="B4214" s="3" t="s">
        <v>32658</v>
      </c>
      <c r="C4214" s="3" t="s">
        <v>32781</v>
      </c>
      <c r="D4214" s="3"/>
      <c r="E4214" s="3" t="s">
        <v>32782</v>
      </c>
      <c r="F4214" s="3"/>
      <c r="G4214" s="3"/>
      <c r="H4214" s="3"/>
      <c r="I4214" s="3"/>
      <c r="J4214" s="3"/>
      <c r="K4214" s="3"/>
      <c r="L4214" s="3"/>
      <c r="M4214" s="3"/>
      <c r="N4214" s="3"/>
      <c r="O4214" s="3"/>
      <c r="P4214" s="3"/>
      <c r="Q4214" s="3"/>
      <c r="R4214" s="3"/>
      <c r="S4214" s="3"/>
      <c r="T4214" s="3"/>
      <c r="U4214" s="3"/>
      <c r="V4214" s="3"/>
      <c r="W4214" s="3"/>
      <c r="X4214" s="3"/>
      <c r="Y4214" s="3"/>
      <c r="Z4214" s="3"/>
      <c r="AA4214" s="3"/>
      <c r="AB4214" s="3"/>
      <c r="AC4214" s="3"/>
      <c r="AD4214" s="3"/>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row>
    <row r="4215" spans="1:77" ht="18">
      <c r="A4215" s="3" t="s">
        <v>28288</v>
      </c>
      <c r="B4215" s="3" t="s">
        <v>28075</v>
      </c>
      <c r="C4215" s="3" t="s">
        <v>28289</v>
      </c>
      <c r="D4215" s="3"/>
      <c r="E4215" s="3" t="s">
        <v>28290</v>
      </c>
      <c r="F4215" s="3"/>
      <c r="G4215" s="3"/>
      <c r="H4215" s="3"/>
      <c r="I4215" s="3"/>
      <c r="J4215" s="3"/>
      <c r="K4215" s="3"/>
      <c r="L4215" s="3"/>
      <c r="M4215" s="3"/>
      <c r="N4215" s="3"/>
      <c r="O4215" s="3"/>
      <c r="P4215" s="3"/>
      <c r="Q4215" s="3"/>
      <c r="R4215" s="3"/>
      <c r="S4215" s="3"/>
      <c r="T4215" s="3"/>
      <c r="U4215" s="3"/>
      <c r="V4215" s="3"/>
      <c r="W4215" s="3"/>
      <c r="X4215" s="3"/>
      <c r="Y4215" s="3"/>
      <c r="Z4215" s="3"/>
      <c r="AA4215" s="3"/>
      <c r="AB4215" s="3"/>
      <c r="AC4215" s="3"/>
      <c r="AD4215" s="3"/>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row>
    <row r="4216" spans="1:77" ht="18">
      <c r="A4216" s="3" t="s">
        <v>14132</v>
      </c>
      <c r="B4216" s="3" t="s">
        <v>30903</v>
      </c>
      <c r="C4216" s="3" t="s">
        <v>28289</v>
      </c>
      <c r="D4216" s="3"/>
      <c r="E4216" s="3" t="s">
        <v>31019</v>
      </c>
      <c r="F4216" s="3"/>
      <c r="G4216" s="3"/>
      <c r="H4216" s="3"/>
      <c r="I4216" s="3"/>
      <c r="J4216" s="3"/>
      <c r="K4216" s="3"/>
      <c r="L4216" s="3"/>
      <c r="M4216" s="3"/>
      <c r="N4216" s="3"/>
      <c r="O4216" s="3"/>
      <c r="P4216" s="3"/>
      <c r="Q4216" s="3"/>
      <c r="R4216" s="3"/>
      <c r="S4216" s="3"/>
      <c r="T4216" s="3"/>
      <c r="U4216" s="3"/>
      <c r="V4216" s="3"/>
      <c r="W4216" s="3"/>
      <c r="X4216" s="3"/>
      <c r="Y4216" s="3"/>
      <c r="Z4216" s="3"/>
      <c r="AA4216" s="3"/>
      <c r="AB4216" s="3"/>
      <c r="AC4216" s="3"/>
      <c r="AD4216" s="3"/>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row>
    <row r="4217" spans="1:77" ht="18">
      <c r="A4217" s="3" t="s">
        <v>3741</v>
      </c>
      <c r="B4217" s="3" t="s">
        <v>21893</v>
      </c>
      <c r="C4217" s="3" t="s">
        <v>22247</v>
      </c>
      <c r="D4217" s="3"/>
      <c r="E4217" s="3" t="s">
        <v>22248</v>
      </c>
      <c r="F4217" s="3"/>
      <c r="G4217" s="3"/>
      <c r="H4217" s="3"/>
      <c r="I4217" s="3"/>
      <c r="J4217" s="3"/>
      <c r="K4217" s="3"/>
      <c r="L4217" s="3"/>
      <c r="M4217" s="3"/>
      <c r="N4217" s="3"/>
      <c r="O4217" s="3"/>
      <c r="P4217" s="3"/>
      <c r="Q4217" s="3"/>
      <c r="R4217" s="3"/>
      <c r="S4217" s="3"/>
      <c r="T4217" s="3"/>
      <c r="U4217" s="3"/>
      <c r="V4217" s="3"/>
      <c r="W4217" s="3"/>
      <c r="X4217" s="3"/>
      <c r="Y4217" s="3"/>
      <c r="Z4217" s="3"/>
      <c r="AA4217" s="3"/>
      <c r="AB4217" s="3"/>
      <c r="AC4217" s="3"/>
      <c r="AD4217" s="3"/>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row>
    <row r="4218" spans="1:77" ht="18">
      <c r="A4218" s="3" t="s">
        <v>25387</v>
      </c>
      <c r="B4218" s="3" t="s">
        <v>25216</v>
      </c>
      <c r="C4218" s="3" t="s">
        <v>22247</v>
      </c>
      <c r="D4218" s="3"/>
      <c r="E4218" s="3" t="s">
        <v>25388</v>
      </c>
      <c r="F4218" s="3"/>
      <c r="G4218" s="3"/>
      <c r="H4218" s="3"/>
      <c r="I4218" s="3"/>
      <c r="J4218" s="3"/>
      <c r="K4218" s="3"/>
      <c r="L4218" s="3"/>
      <c r="M4218" s="3"/>
      <c r="N4218" s="3"/>
      <c r="O4218" s="3"/>
      <c r="P4218" s="3"/>
      <c r="Q4218" s="3"/>
      <c r="R4218" s="3"/>
      <c r="S4218" s="3"/>
      <c r="T4218" s="3"/>
      <c r="U4218" s="3"/>
      <c r="V4218" s="3"/>
      <c r="W4218" s="3"/>
      <c r="X4218" s="3"/>
      <c r="Y4218" s="3"/>
      <c r="Z4218" s="3"/>
      <c r="AA4218" s="3"/>
      <c r="AB4218" s="3"/>
      <c r="AC4218" s="3"/>
      <c r="AD4218" s="3"/>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row>
    <row r="4219" spans="1:77" ht="18">
      <c r="A4219" s="3" t="s">
        <v>16919</v>
      </c>
      <c r="B4219" s="3" t="s">
        <v>32658</v>
      </c>
      <c r="C4219" s="3" t="s">
        <v>22247</v>
      </c>
      <c r="D4219" s="3"/>
      <c r="E4219" s="3" t="s">
        <v>32771</v>
      </c>
      <c r="F4219" s="3" t="s">
        <v>32772</v>
      </c>
      <c r="G4219" s="3"/>
      <c r="H4219" s="3"/>
      <c r="I4219" s="3"/>
      <c r="J4219" s="3"/>
      <c r="K4219" s="3"/>
      <c r="L4219" s="3"/>
      <c r="M4219" s="3"/>
      <c r="N4219" s="3"/>
      <c r="O4219" s="3"/>
      <c r="P4219" s="3"/>
      <c r="Q4219" s="3"/>
      <c r="R4219" s="3"/>
      <c r="S4219" s="3"/>
      <c r="T4219" s="3"/>
      <c r="U4219" s="3"/>
      <c r="V4219" s="3"/>
      <c r="W4219" s="3"/>
      <c r="X4219" s="3"/>
      <c r="Y4219" s="3"/>
      <c r="Z4219" s="3"/>
      <c r="AA4219" s="3"/>
      <c r="AB4219" s="3"/>
      <c r="AC4219" s="3"/>
      <c r="AD4219" s="3"/>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row>
    <row r="4220" spans="1:77" ht="18">
      <c r="A4220" s="3" t="s">
        <v>35600</v>
      </c>
      <c r="B4220" s="3" t="s">
        <v>35343</v>
      </c>
      <c r="C4220" s="3" t="s">
        <v>22247</v>
      </c>
      <c r="D4220" s="3"/>
      <c r="E4220" s="3" t="s">
        <v>35601</v>
      </c>
      <c r="F4220" s="3"/>
      <c r="G4220" s="3"/>
      <c r="H4220" s="3"/>
      <c r="I4220" s="3"/>
      <c r="J4220" s="3"/>
      <c r="K4220" s="3"/>
      <c r="L4220" s="3"/>
      <c r="M4220" s="3"/>
      <c r="N4220" s="3"/>
      <c r="O4220" s="3"/>
      <c r="P4220" s="3"/>
      <c r="Q4220" s="3"/>
      <c r="R4220" s="3"/>
      <c r="S4220" s="3"/>
      <c r="T4220" s="3"/>
      <c r="U4220" s="3"/>
      <c r="V4220" s="3"/>
      <c r="W4220" s="3"/>
      <c r="X4220" s="3"/>
      <c r="Y4220" s="3"/>
      <c r="Z4220" s="3"/>
      <c r="AA4220" s="3"/>
      <c r="AB4220" s="3"/>
      <c r="AC4220" s="3"/>
      <c r="AD4220" s="3"/>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row>
    <row r="4221" spans="1:77" ht="18">
      <c r="A4221" s="3" t="s">
        <v>35192</v>
      </c>
      <c r="B4221" s="3" t="s">
        <v>34945</v>
      </c>
      <c r="C4221" s="3" t="s">
        <v>35193</v>
      </c>
      <c r="D4221" s="3"/>
      <c r="E4221" s="3" t="s">
        <v>35194</v>
      </c>
      <c r="F4221" s="3"/>
      <c r="G4221" s="3"/>
      <c r="H4221" s="3"/>
      <c r="I4221" s="3"/>
      <c r="J4221" s="3"/>
      <c r="K4221" s="3"/>
      <c r="L4221" s="3"/>
      <c r="M4221" s="3"/>
      <c r="N4221" s="3"/>
      <c r="O4221" s="3"/>
      <c r="P4221" s="3"/>
      <c r="Q4221" s="3"/>
      <c r="R4221" s="3"/>
      <c r="S4221" s="3"/>
      <c r="T4221" s="3"/>
      <c r="U4221" s="3"/>
      <c r="V4221" s="3"/>
      <c r="W4221" s="3"/>
      <c r="X4221" s="3"/>
      <c r="Y4221" s="3"/>
      <c r="Z4221" s="3"/>
      <c r="AA4221" s="3"/>
      <c r="AB4221" s="3"/>
      <c r="AC4221" s="3"/>
      <c r="AD4221" s="3"/>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row>
    <row r="4222" spans="1:77" ht="18">
      <c r="A4222" s="3" t="s">
        <v>3681</v>
      </c>
      <c r="B4222" s="3" t="s">
        <v>21893</v>
      </c>
      <c r="C4222" s="3" t="s">
        <v>22192</v>
      </c>
      <c r="D4222" s="3"/>
      <c r="E4222" s="3" t="s">
        <v>22193</v>
      </c>
      <c r="F4222" s="3"/>
      <c r="G4222" s="3"/>
      <c r="H4222" s="3"/>
      <c r="I4222" s="3"/>
      <c r="J4222" s="3"/>
      <c r="K4222" s="3"/>
      <c r="L4222" s="3"/>
      <c r="M4222" s="3"/>
      <c r="N4222" s="3"/>
      <c r="O4222" s="3"/>
      <c r="P4222" s="3"/>
      <c r="Q4222" s="3"/>
      <c r="R4222" s="3"/>
      <c r="S4222" s="3"/>
      <c r="T4222" s="3"/>
      <c r="U4222" s="3"/>
      <c r="V4222" s="3"/>
      <c r="W4222" s="3"/>
      <c r="X4222" s="3"/>
      <c r="Y4222" s="3"/>
      <c r="Z4222" s="3"/>
      <c r="AA4222" s="3"/>
      <c r="AB4222" s="3"/>
      <c r="AC4222" s="3"/>
      <c r="AD4222" s="3"/>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row>
    <row r="4223" spans="1:77" ht="18">
      <c r="A4223" s="3" t="s">
        <v>28394</v>
      </c>
      <c r="B4223" s="3" t="s">
        <v>28370</v>
      </c>
      <c r="C4223" s="3" t="s">
        <v>22192</v>
      </c>
      <c r="D4223" s="3" t="s">
        <v>28395</v>
      </c>
      <c r="E4223" s="3" t="s">
        <v>28396</v>
      </c>
      <c r="F4223" s="3" t="s">
        <v>28397</v>
      </c>
      <c r="G4223" s="3"/>
      <c r="H4223" s="3"/>
      <c r="I4223" s="3"/>
      <c r="J4223" s="3"/>
      <c r="K4223" s="3"/>
      <c r="L4223" s="3"/>
      <c r="M4223" s="3"/>
      <c r="N4223" s="3"/>
      <c r="O4223" s="3"/>
      <c r="P4223" s="3"/>
      <c r="Q4223" s="3"/>
      <c r="R4223" s="3"/>
      <c r="S4223" s="3"/>
      <c r="T4223" s="3"/>
      <c r="U4223" s="3"/>
      <c r="V4223" s="3"/>
      <c r="W4223" s="3"/>
      <c r="X4223" s="3"/>
      <c r="Y4223" s="3"/>
      <c r="Z4223" s="3"/>
      <c r="AA4223" s="3"/>
      <c r="AB4223" s="3"/>
      <c r="AC4223" s="3"/>
      <c r="AD4223" s="3"/>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row>
    <row r="4224" spans="1:77" ht="18">
      <c r="A4224" s="3" t="s">
        <v>4693</v>
      </c>
      <c r="B4224" s="3" t="s">
        <v>23096</v>
      </c>
      <c r="C4224" s="3" t="s">
        <v>23192</v>
      </c>
      <c r="D4224" s="3" t="s">
        <v>22</v>
      </c>
      <c r="E4224" s="3" t="s">
        <v>23193</v>
      </c>
      <c r="F4224" s="3" t="s">
        <v>23194</v>
      </c>
      <c r="G4224" s="3"/>
      <c r="H4224" s="3"/>
      <c r="I4224" s="3"/>
      <c r="J4224" s="3"/>
      <c r="K4224" s="3"/>
      <c r="L4224" s="3"/>
      <c r="M4224" s="3"/>
      <c r="N4224" s="3"/>
      <c r="O4224" s="3"/>
      <c r="P4224" s="3"/>
      <c r="Q4224" s="3"/>
      <c r="R4224" s="3"/>
      <c r="S4224" s="3"/>
      <c r="T4224" s="3"/>
      <c r="U4224" s="3"/>
      <c r="V4224" s="3"/>
      <c r="W4224" s="3"/>
      <c r="X4224" s="3"/>
      <c r="Y4224" s="3"/>
      <c r="Z4224" s="3"/>
      <c r="AA4224" s="3"/>
      <c r="AB4224" s="3"/>
      <c r="AC4224" s="3"/>
      <c r="AD4224" s="3"/>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row>
    <row r="4225" spans="1:77" ht="18">
      <c r="A4225" s="3" t="s">
        <v>34489</v>
      </c>
      <c r="B4225" s="3" t="s">
        <v>33988</v>
      </c>
      <c r="C4225" s="3" t="s">
        <v>23192</v>
      </c>
      <c r="D4225" s="3"/>
      <c r="E4225" s="3" t="s">
        <v>34490</v>
      </c>
      <c r="F4225" s="3"/>
      <c r="G4225" s="3"/>
      <c r="H4225" s="3"/>
      <c r="I4225" s="3"/>
      <c r="J4225" s="3"/>
      <c r="K4225" s="3"/>
      <c r="L4225" s="3"/>
      <c r="M4225" s="3"/>
      <c r="N4225" s="3"/>
      <c r="O4225" s="3"/>
      <c r="P4225" s="3"/>
      <c r="Q4225" s="3"/>
      <c r="R4225" s="3"/>
      <c r="S4225" s="3"/>
      <c r="T4225" s="3"/>
      <c r="U4225" s="3"/>
      <c r="V4225" s="3"/>
      <c r="W4225" s="3"/>
      <c r="X4225" s="3"/>
      <c r="Y4225" s="3"/>
      <c r="Z4225" s="3"/>
      <c r="AA4225" s="3"/>
      <c r="AB4225" s="3"/>
      <c r="AC4225" s="3"/>
      <c r="AD4225" s="3"/>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row>
    <row r="4226" spans="1:77" ht="18">
      <c r="A4226" s="3" t="s">
        <v>38348</v>
      </c>
      <c r="B4226" s="3" t="s">
        <v>24748</v>
      </c>
      <c r="C4226" s="3" t="s">
        <v>23192</v>
      </c>
      <c r="D4226" s="3" t="s">
        <v>11316</v>
      </c>
      <c r="E4226" s="3" t="s">
        <v>38349</v>
      </c>
      <c r="F4226" s="3" t="s">
        <v>38350</v>
      </c>
      <c r="G4226" s="3"/>
      <c r="H4226" s="3" t="e">
        <f>- Ashish will Talk to us about the Install process.  the flow and what we need</f>
        <v>#NAME?</v>
      </c>
      <c r="I4226" s="3"/>
      <c r="J4226" s="3" t="s">
        <v>38351</v>
      </c>
      <c r="K4226" s="3"/>
      <c r="L4226" s="3" t="s">
        <v>38352</v>
      </c>
      <c r="M4226" s="3"/>
      <c r="N4226" s="3"/>
      <c r="O4226" s="3">
        <v>-3.5</v>
      </c>
      <c r="P4226" s="3"/>
      <c r="Q4226" s="3"/>
      <c r="R4226" s="3">
        <v>-4</v>
      </c>
      <c r="S4226" s="3"/>
      <c r="T4226" s="3"/>
      <c r="U4226" s="3" t="s">
        <v>38353</v>
      </c>
      <c r="V4226" s="3"/>
      <c r="W4226" s="3"/>
      <c r="X4226" s="3" t="s">
        <v>38354</v>
      </c>
      <c r="Y4226" s="3"/>
      <c r="Z4226" s="3"/>
      <c r="AA4226" s="3" t="s">
        <v>38355</v>
      </c>
      <c r="AB4226" s="3"/>
      <c r="AC4226" s="3"/>
      <c r="AD4226" s="3" t="s">
        <v>38356</v>
      </c>
      <c r="AE4226" s="3"/>
      <c r="AF4226" s="3"/>
      <c r="AG4226" s="3" t="s">
        <v>38357</v>
      </c>
      <c r="AH4226" s="3"/>
      <c r="AI4226" s="3"/>
      <c r="AJ4226" s="3" t="s">
        <v>38358</v>
      </c>
      <c r="AK4226" s="3"/>
      <c r="AL4226" s="3"/>
      <c r="AM4226" s="3" t="s">
        <v>38359</v>
      </c>
      <c r="AN4226" s="3"/>
      <c r="AO4226" s="3"/>
      <c r="AP4226" s="3" t="s">
        <v>38360</v>
      </c>
      <c r="AQ4226" s="3" t="s">
        <v>38361</v>
      </c>
      <c r="AR4226" s="3" t="s">
        <v>38362</v>
      </c>
      <c r="AS4226" s="3" t="s">
        <v>38363</v>
      </c>
      <c r="AT4226" s="3" t="s">
        <v>38364</v>
      </c>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row>
    <row r="4227" spans="1:77" ht="18">
      <c r="A4227" s="3" t="s">
        <v>34604</v>
      </c>
      <c r="B4227" s="3" t="s">
        <v>33988</v>
      </c>
      <c r="C4227" s="3" t="s">
        <v>34605</v>
      </c>
      <c r="D4227" s="3"/>
      <c r="E4227" s="3" t="s">
        <v>34606</v>
      </c>
      <c r="F4227" s="3"/>
      <c r="G4227" s="3"/>
      <c r="H4227" s="3"/>
      <c r="I4227" s="3"/>
      <c r="J4227" s="3"/>
      <c r="K4227" s="3"/>
      <c r="L4227" s="3"/>
      <c r="M4227" s="3"/>
      <c r="N4227" s="3"/>
      <c r="O4227" s="3"/>
      <c r="P4227" s="3"/>
      <c r="Q4227" s="3"/>
      <c r="R4227" s="3"/>
      <c r="S4227" s="3"/>
      <c r="T4227" s="3"/>
      <c r="U4227" s="3"/>
      <c r="V4227" s="3"/>
      <c r="W4227" s="3"/>
      <c r="X4227" s="3"/>
      <c r="Y4227" s="3"/>
      <c r="Z4227" s="3"/>
      <c r="AA4227" s="3"/>
      <c r="AB4227" s="3"/>
      <c r="AC4227" s="3"/>
      <c r="AD4227" s="3"/>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row>
    <row r="4228" spans="1:77" ht="18">
      <c r="A4228" s="3" t="s">
        <v>4291</v>
      </c>
      <c r="B4228" s="3" t="s">
        <v>22513</v>
      </c>
      <c r="C4228" s="3" t="s">
        <v>22851</v>
      </c>
      <c r="D4228" s="3"/>
      <c r="E4228" s="3" t="s">
        <v>22852</v>
      </c>
      <c r="F4228" s="3" t="s">
        <v>22853</v>
      </c>
      <c r="G4228" s="3" t="s">
        <v>22854</v>
      </c>
      <c r="H4228" s="3" t="s">
        <v>22855</v>
      </c>
      <c r="I4228" s="3" t="s">
        <v>22856</v>
      </c>
      <c r="J4228" s="3" t="s">
        <v>22857</v>
      </c>
      <c r="K4228" s="3" t="s">
        <v>22854</v>
      </c>
      <c r="L4228" s="3" t="s">
        <v>22855</v>
      </c>
      <c r="M4228" s="3" t="s">
        <v>22858</v>
      </c>
      <c r="N4228" s="3" t="s">
        <v>22859</v>
      </c>
      <c r="O4228" s="3"/>
      <c r="P4228" s="3" t="s">
        <v>22860</v>
      </c>
      <c r="Q4228" s="3"/>
      <c r="R4228" s="3"/>
      <c r="S4228" s="3"/>
      <c r="T4228" s="3"/>
      <c r="U4228" s="3"/>
      <c r="V4228" s="3"/>
      <c r="W4228" s="3"/>
      <c r="X4228" s="3"/>
      <c r="Y4228" s="3"/>
      <c r="Z4228" s="3"/>
      <c r="AA4228" s="3"/>
      <c r="AB4228" s="3"/>
      <c r="AC4228" s="3"/>
      <c r="AD4228" s="3"/>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row>
    <row r="4229" spans="1:77" ht="18">
      <c r="A4229" s="3" t="s">
        <v>19111</v>
      </c>
      <c r="B4229" s="3" t="s">
        <v>35848</v>
      </c>
      <c r="C4229" s="3" t="s">
        <v>22851</v>
      </c>
      <c r="D4229" s="3"/>
      <c r="E4229" s="3" t="s">
        <v>36223</v>
      </c>
      <c r="F4229" s="3"/>
      <c r="G4229" s="3"/>
      <c r="H4229" s="3"/>
      <c r="I4229" s="3"/>
      <c r="J4229" s="3"/>
      <c r="K4229" s="3"/>
      <c r="L4229" s="3"/>
      <c r="M4229" s="3"/>
      <c r="N4229" s="3"/>
      <c r="O4229" s="3"/>
      <c r="P4229" s="3"/>
      <c r="Q4229" s="3"/>
      <c r="R4229" s="3"/>
      <c r="S4229" s="3"/>
      <c r="T4229" s="3"/>
      <c r="U4229" s="3"/>
      <c r="V4229" s="3"/>
      <c r="W4229" s="3"/>
      <c r="X4229" s="3"/>
      <c r="Y4229" s="3"/>
      <c r="Z4229" s="3"/>
      <c r="AA4229" s="3"/>
      <c r="AB4229" s="3"/>
      <c r="AC4229" s="3"/>
      <c r="AD4229" s="3"/>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row>
    <row r="4230" spans="1:77" ht="18">
      <c r="A4230" s="3" t="s">
        <v>6114</v>
      </c>
      <c r="B4230" s="3" t="s">
        <v>23435</v>
      </c>
      <c r="C4230" s="3" t="s">
        <v>24358</v>
      </c>
      <c r="D4230" s="3"/>
      <c r="E4230" s="3" t="s">
        <v>24204</v>
      </c>
      <c r="F4230" s="3"/>
      <c r="G4230" s="3"/>
      <c r="H4230" s="3"/>
      <c r="I4230" s="3"/>
      <c r="J4230" s="3"/>
      <c r="K4230" s="3"/>
      <c r="L4230" s="3"/>
      <c r="M4230" s="3"/>
      <c r="N4230" s="3"/>
      <c r="O4230" s="3"/>
      <c r="P4230" s="3"/>
      <c r="Q4230" s="3"/>
      <c r="R4230" s="3"/>
      <c r="S4230" s="3"/>
      <c r="T4230" s="3"/>
      <c r="U4230" s="3"/>
      <c r="V4230" s="3"/>
      <c r="W4230" s="3"/>
      <c r="X4230" s="3"/>
      <c r="Y4230" s="3"/>
      <c r="Z4230" s="3"/>
      <c r="AA4230" s="3"/>
      <c r="AB4230" s="3"/>
      <c r="AC4230" s="3"/>
      <c r="AD4230" s="3"/>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row>
    <row r="4231" spans="1:77" ht="18">
      <c r="A4231" s="3" t="s">
        <v>18242</v>
      </c>
      <c r="B4231" s="3" t="s">
        <v>35343</v>
      </c>
      <c r="C4231" s="3" t="s">
        <v>35638</v>
      </c>
      <c r="D4231" s="3"/>
      <c r="E4231" s="3" t="s">
        <v>35639</v>
      </c>
      <c r="F4231" s="3"/>
      <c r="G4231" s="3"/>
      <c r="H4231" s="3"/>
      <c r="I4231" s="3"/>
      <c r="J4231" s="3"/>
      <c r="K4231" s="3"/>
      <c r="L4231" s="3"/>
      <c r="M4231" s="3"/>
      <c r="N4231" s="3"/>
      <c r="O4231" s="3"/>
      <c r="P4231" s="3"/>
      <c r="Q4231" s="3"/>
      <c r="R4231" s="3"/>
      <c r="S4231" s="3"/>
      <c r="T4231" s="3"/>
      <c r="U4231" s="3"/>
      <c r="V4231" s="3"/>
      <c r="W4231" s="3"/>
      <c r="X4231" s="3"/>
      <c r="Y4231" s="3"/>
      <c r="Z4231" s="3"/>
      <c r="AA4231" s="3"/>
      <c r="AB4231" s="3"/>
      <c r="AC4231" s="3"/>
      <c r="AD4231" s="3"/>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row>
    <row r="4232" spans="1:77" ht="18">
      <c r="A4232" s="3" t="s">
        <v>3248</v>
      </c>
      <c r="B4232" s="3" t="s">
        <v>21893</v>
      </c>
      <c r="C4232" s="3" t="s">
        <v>35638</v>
      </c>
      <c r="D4232" s="3"/>
      <c r="E4232" s="3" t="s">
        <v>39334</v>
      </c>
      <c r="F4232" s="3"/>
      <c r="G4232" s="3"/>
      <c r="H4232" s="3"/>
      <c r="I4232" s="3"/>
      <c r="J4232" s="3"/>
      <c r="K4232" s="3"/>
      <c r="L4232" s="3"/>
      <c r="M4232" s="3"/>
      <c r="N4232" s="3"/>
      <c r="O4232" s="3"/>
      <c r="P4232" s="3"/>
      <c r="Q4232" s="3"/>
      <c r="R4232" s="3"/>
      <c r="S4232" s="3"/>
      <c r="T4232" s="3"/>
      <c r="U4232" s="3"/>
      <c r="V4232" s="3"/>
      <c r="W4232" s="3"/>
      <c r="X4232" s="3"/>
      <c r="Y4232" s="3"/>
      <c r="Z4232" s="3"/>
      <c r="AA4232" s="3"/>
      <c r="AB4232" s="3"/>
      <c r="AC4232" s="3"/>
      <c r="AD4232" s="3"/>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row>
    <row r="4233" spans="1:77" ht="18">
      <c r="A4233" s="3" t="s">
        <v>30786</v>
      </c>
      <c r="B4233" s="3" t="s">
        <v>22763</v>
      </c>
      <c r="C4233" s="3" t="s">
        <v>30787</v>
      </c>
      <c r="D4233" s="3" t="s">
        <v>38</v>
      </c>
      <c r="E4233" s="3" t="s">
        <v>30788</v>
      </c>
      <c r="F4233" s="3"/>
      <c r="G4233" s="3"/>
      <c r="H4233" s="3"/>
      <c r="I4233" s="3"/>
      <c r="J4233" s="3"/>
      <c r="K4233" s="3"/>
      <c r="L4233" s="3"/>
      <c r="M4233" s="3"/>
      <c r="N4233" s="3"/>
      <c r="O4233" s="3"/>
      <c r="P4233" s="3"/>
      <c r="Q4233" s="3"/>
      <c r="R4233" s="3"/>
      <c r="S4233" s="3"/>
      <c r="T4233" s="3"/>
      <c r="U4233" s="3"/>
      <c r="V4233" s="3"/>
      <c r="W4233" s="3"/>
      <c r="X4233" s="3"/>
      <c r="Y4233" s="3"/>
      <c r="Z4233" s="3"/>
      <c r="AA4233" s="3"/>
      <c r="AB4233" s="3"/>
      <c r="AC4233" s="3"/>
      <c r="AD4233" s="3"/>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row>
    <row r="4234" spans="1:77" ht="18">
      <c r="A4234" s="3" t="s">
        <v>34421</v>
      </c>
      <c r="B4234" s="3" t="s">
        <v>34422</v>
      </c>
      <c r="C4234" s="3" t="s">
        <v>30787</v>
      </c>
      <c r="D4234" s="3"/>
      <c r="E4234" s="3" t="s">
        <v>34423</v>
      </c>
      <c r="F4234" s="3" t="s">
        <v>34424</v>
      </c>
      <c r="G4234" s="3" t="s">
        <v>34425</v>
      </c>
      <c r="H4234" s="3"/>
      <c r="I4234" s="3"/>
      <c r="J4234" s="3"/>
      <c r="K4234" s="3"/>
      <c r="L4234" s="3"/>
      <c r="M4234" s="3"/>
      <c r="N4234" s="3"/>
      <c r="O4234" s="3"/>
      <c r="P4234" s="3"/>
      <c r="Q4234" s="3"/>
      <c r="R4234" s="3"/>
      <c r="S4234" s="3"/>
      <c r="T4234" s="3"/>
      <c r="U4234" s="3"/>
      <c r="V4234" s="3"/>
      <c r="W4234" s="3"/>
      <c r="X4234" s="3"/>
      <c r="Y4234" s="3"/>
      <c r="Z4234" s="3"/>
      <c r="AA4234" s="3"/>
      <c r="AB4234" s="3"/>
      <c r="AC4234" s="3"/>
      <c r="AD4234" s="3"/>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row>
    <row r="4235" spans="1:77" ht="18">
      <c r="A4235" s="3" t="s">
        <v>4366</v>
      </c>
      <c r="B4235" s="3" t="s">
        <v>22742</v>
      </c>
      <c r="C4235" s="3" t="s">
        <v>22903</v>
      </c>
      <c r="D4235" s="3" t="s">
        <v>22904</v>
      </c>
      <c r="E4235" s="3" t="s">
        <v>22905</v>
      </c>
      <c r="F4235" s="3"/>
      <c r="G4235" s="3"/>
      <c r="H4235" s="3"/>
      <c r="I4235" s="3"/>
      <c r="J4235" s="3"/>
      <c r="K4235" s="3"/>
      <c r="L4235" s="3"/>
      <c r="M4235" s="3"/>
      <c r="N4235" s="3"/>
      <c r="O4235" s="3"/>
      <c r="P4235" s="3"/>
      <c r="Q4235" s="3"/>
      <c r="R4235" s="3"/>
      <c r="S4235" s="3"/>
      <c r="T4235" s="3"/>
      <c r="U4235" s="3"/>
      <c r="V4235" s="3"/>
      <c r="W4235" s="3"/>
      <c r="X4235" s="3"/>
      <c r="Y4235" s="3"/>
      <c r="Z4235" s="3"/>
      <c r="AA4235" s="3"/>
      <c r="AB4235" s="3"/>
      <c r="AC4235" s="3"/>
      <c r="AD4235" s="3"/>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row>
    <row r="4236" spans="1:77" ht="18">
      <c r="A4236" s="3" t="s">
        <v>7359</v>
      </c>
      <c r="B4236" s="3" t="s">
        <v>25216</v>
      </c>
      <c r="C4236" s="3" t="s">
        <v>22903</v>
      </c>
      <c r="D4236" s="3"/>
      <c r="E4236" s="3" t="s">
        <v>25340</v>
      </c>
      <c r="F4236" s="3"/>
      <c r="G4236" s="3"/>
      <c r="H4236" s="3"/>
      <c r="I4236" s="3"/>
      <c r="J4236" s="3"/>
      <c r="K4236" s="3"/>
      <c r="L4236" s="3"/>
      <c r="M4236" s="3"/>
      <c r="N4236" s="3"/>
      <c r="O4236" s="3"/>
      <c r="P4236" s="3"/>
      <c r="Q4236" s="3"/>
      <c r="R4236" s="3"/>
      <c r="S4236" s="3"/>
      <c r="T4236" s="3"/>
      <c r="U4236" s="3"/>
      <c r="V4236" s="3"/>
      <c r="W4236" s="3"/>
      <c r="X4236" s="3"/>
      <c r="Y4236" s="3"/>
      <c r="Z4236" s="3"/>
      <c r="AA4236" s="3"/>
      <c r="AB4236" s="3"/>
      <c r="AC4236" s="3"/>
      <c r="AD4236" s="3"/>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row>
    <row r="4237" spans="1:77" ht="18">
      <c r="A4237" s="3" t="s">
        <v>6107</v>
      </c>
      <c r="B4237" s="3" t="s">
        <v>23435</v>
      </c>
      <c r="C4237" s="3" t="s">
        <v>24353</v>
      </c>
      <c r="D4237" s="3"/>
      <c r="E4237" s="3" t="s">
        <v>24352</v>
      </c>
      <c r="F4237" s="3"/>
      <c r="G4237" s="3"/>
      <c r="H4237" s="3"/>
      <c r="I4237" s="3"/>
      <c r="J4237" s="3"/>
      <c r="K4237" s="3"/>
      <c r="L4237" s="3"/>
      <c r="M4237" s="3"/>
      <c r="N4237" s="3"/>
      <c r="O4237" s="3"/>
      <c r="P4237" s="3"/>
      <c r="Q4237" s="3"/>
      <c r="R4237" s="3"/>
      <c r="S4237" s="3"/>
      <c r="T4237" s="3"/>
      <c r="U4237" s="3"/>
      <c r="V4237" s="3"/>
      <c r="W4237" s="3"/>
      <c r="X4237" s="3"/>
      <c r="Y4237" s="3"/>
      <c r="Z4237" s="3"/>
      <c r="AA4237" s="3"/>
      <c r="AB4237" s="3"/>
      <c r="AC4237" s="3"/>
      <c r="AD4237" s="3"/>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row>
    <row r="4238" spans="1:77" ht="18">
      <c r="A4238" s="3" t="s">
        <v>1516</v>
      </c>
      <c r="B4238" s="3" t="s">
        <v>27429</v>
      </c>
      <c r="C4238" s="3" t="s">
        <v>24353</v>
      </c>
      <c r="D4238" s="3" t="s">
        <v>29488</v>
      </c>
      <c r="E4238" s="3" t="s">
        <v>29489</v>
      </c>
      <c r="F4238" s="3"/>
      <c r="G4238" s="3"/>
      <c r="H4238" s="3"/>
      <c r="I4238" s="3"/>
      <c r="J4238" s="3"/>
      <c r="K4238" s="3"/>
      <c r="L4238" s="3"/>
      <c r="M4238" s="3"/>
      <c r="N4238" s="3"/>
      <c r="O4238" s="3"/>
      <c r="P4238" s="3"/>
      <c r="Q4238" s="3"/>
      <c r="R4238" s="3"/>
      <c r="S4238" s="3"/>
      <c r="T4238" s="3"/>
      <c r="U4238" s="3"/>
      <c r="V4238" s="3"/>
      <c r="W4238" s="3"/>
      <c r="X4238" s="3"/>
      <c r="Y4238" s="3"/>
      <c r="Z4238" s="3"/>
      <c r="AA4238" s="3"/>
      <c r="AB4238" s="3"/>
      <c r="AC4238" s="3"/>
      <c r="AD4238" s="3"/>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row>
    <row r="4239" spans="1:77" ht="18">
      <c r="A4239" s="3" t="s">
        <v>2156</v>
      </c>
      <c r="B4239" s="3" t="s">
        <v>30438</v>
      </c>
      <c r="C4239" s="3" t="s">
        <v>24353</v>
      </c>
      <c r="D4239" s="3" t="s">
        <v>270</v>
      </c>
      <c r="E4239" s="3" t="s">
        <v>32641</v>
      </c>
      <c r="F4239" s="3"/>
      <c r="G4239" s="3"/>
      <c r="H4239" s="3"/>
      <c r="I4239" s="3"/>
      <c r="J4239" s="3"/>
      <c r="K4239" s="3"/>
      <c r="L4239" s="3"/>
      <c r="M4239" s="3"/>
      <c r="N4239" s="3"/>
      <c r="O4239" s="3"/>
      <c r="P4239" s="3"/>
      <c r="Q4239" s="3"/>
      <c r="R4239" s="3"/>
      <c r="S4239" s="3"/>
      <c r="T4239" s="3"/>
      <c r="U4239" s="3"/>
      <c r="V4239" s="3"/>
      <c r="W4239" s="3"/>
      <c r="X4239" s="3"/>
      <c r="Y4239" s="3"/>
      <c r="Z4239" s="3"/>
      <c r="AA4239" s="3"/>
      <c r="AB4239" s="3"/>
      <c r="AC4239" s="3"/>
      <c r="AD4239" s="3"/>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row>
    <row r="4240" spans="1:77" ht="18">
      <c r="A4240" s="3" t="s">
        <v>17214</v>
      </c>
      <c r="B4240" s="3" t="s">
        <v>32998</v>
      </c>
      <c r="C4240" s="3" t="s">
        <v>24353</v>
      </c>
      <c r="D4240" s="3" t="s">
        <v>219</v>
      </c>
      <c r="E4240" s="3" t="s">
        <v>33277</v>
      </c>
      <c r="F4240" s="3" t="s">
        <v>33278</v>
      </c>
      <c r="G4240" s="3" t="s">
        <v>33279</v>
      </c>
      <c r="H4240" s="3" t="s">
        <v>33280</v>
      </c>
      <c r="I4240" s="3" t="s">
        <v>33281</v>
      </c>
      <c r="J4240" s="3" t="s">
        <v>33282</v>
      </c>
      <c r="K4240" s="3" t="s">
        <v>33283</v>
      </c>
      <c r="L4240" s="3"/>
      <c r="M4240" s="3"/>
      <c r="N4240" s="3"/>
      <c r="O4240" s="3"/>
      <c r="P4240" s="3"/>
      <c r="Q4240" s="3"/>
      <c r="R4240" s="3"/>
      <c r="S4240" s="3"/>
      <c r="T4240" s="3"/>
      <c r="U4240" s="3"/>
      <c r="V4240" s="3"/>
      <c r="W4240" s="3"/>
      <c r="X4240" s="3"/>
      <c r="Y4240" s="3"/>
      <c r="Z4240" s="3"/>
      <c r="AA4240" s="3"/>
      <c r="AB4240" s="3"/>
      <c r="AC4240" s="3"/>
      <c r="AD4240" s="3"/>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row>
    <row r="4241" spans="1:77" ht="18">
      <c r="A4241" s="3" t="s">
        <v>15671</v>
      </c>
      <c r="B4241" s="3" t="s">
        <v>31873</v>
      </c>
      <c r="C4241" s="3" t="s">
        <v>31901</v>
      </c>
      <c r="D4241" s="3"/>
      <c r="E4241" s="3" t="s">
        <v>31877</v>
      </c>
      <c r="F4241" s="3"/>
      <c r="G4241" s="3"/>
      <c r="H4241" s="3"/>
      <c r="I4241" s="3"/>
      <c r="J4241" s="3"/>
      <c r="K4241" s="3"/>
      <c r="L4241" s="3"/>
      <c r="M4241" s="3"/>
      <c r="N4241" s="3"/>
      <c r="O4241" s="3"/>
      <c r="P4241" s="3"/>
      <c r="Q4241" s="3"/>
      <c r="R4241" s="3"/>
      <c r="S4241" s="3"/>
      <c r="T4241" s="3"/>
      <c r="U4241" s="3"/>
      <c r="V4241" s="3"/>
      <c r="W4241" s="3"/>
      <c r="X4241" s="3"/>
      <c r="Y4241" s="3"/>
      <c r="Z4241" s="3"/>
      <c r="AA4241" s="3"/>
      <c r="AB4241" s="3"/>
      <c r="AC4241" s="3"/>
      <c r="AD4241" s="3"/>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row>
    <row r="4242" spans="1:77" ht="18">
      <c r="A4242" s="3" t="s">
        <v>16677</v>
      </c>
      <c r="B4242" s="3" t="s">
        <v>32351</v>
      </c>
      <c r="C4242" s="3" t="s">
        <v>31901</v>
      </c>
      <c r="D4242" s="3" t="s">
        <v>38</v>
      </c>
      <c r="E4242" s="3" t="s">
        <v>32608</v>
      </c>
      <c r="F4242" s="3" t="s">
        <v>32609</v>
      </c>
      <c r="G4242" s="3" t="s">
        <v>32610</v>
      </c>
      <c r="H4242" s="3" t="s">
        <v>32611</v>
      </c>
      <c r="I4242" s="3" t="s">
        <v>32612</v>
      </c>
      <c r="J4242" s="3"/>
      <c r="K4242" s="3"/>
      <c r="L4242" s="3"/>
      <c r="M4242" s="3"/>
      <c r="N4242" s="3"/>
      <c r="O4242" s="3"/>
      <c r="P4242" s="3"/>
      <c r="Q4242" s="3"/>
      <c r="R4242" s="3"/>
      <c r="S4242" s="3"/>
      <c r="T4242" s="3"/>
      <c r="U4242" s="3"/>
      <c r="V4242" s="3"/>
      <c r="W4242" s="3"/>
      <c r="X4242" s="3"/>
      <c r="Y4242" s="3"/>
      <c r="Z4242" s="3"/>
      <c r="AA4242" s="3"/>
      <c r="AB4242" s="3"/>
      <c r="AC4242" s="3"/>
      <c r="AD4242" s="3"/>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row>
    <row r="4243" spans="1:77" ht="18">
      <c r="A4243" s="3" t="s">
        <v>6105</v>
      </c>
      <c r="B4243" s="3" t="s">
        <v>23435</v>
      </c>
      <c r="C4243" s="3" t="s">
        <v>24351</v>
      </c>
      <c r="D4243" s="3"/>
      <c r="E4243" s="3" t="s">
        <v>24352</v>
      </c>
      <c r="F4243" s="3"/>
      <c r="G4243" s="3"/>
      <c r="H4243" s="3"/>
      <c r="I4243" s="3"/>
      <c r="J4243" s="3"/>
      <c r="K4243" s="3"/>
      <c r="L4243" s="3"/>
      <c r="M4243" s="3"/>
      <c r="N4243" s="3"/>
      <c r="O4243" s="3"/>
      <c r="P4243" s="3"/>
      <c r="Q4243" s="3"/>
      <c r="R4243" s="3"/>
      <c r="S4243" s="3"/>
      <c r="T4243" s="3"/>
      <c r="U4243" s="3"/>
      <c r="V4243" s="3"/>
      <c r="W4243" s="3"/>
      <c r="X4243" s="3"/>
      <c r="Y4243" s="3"/>
      <c r="Z4243" s="3"/>
      <c r="AA4243" s="3"/>
      <c r="AB4243" s="3"/>
      <c r="AC4243" s="3"/>
      <c r="AD4243" s="3"/>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row>
    <row r="4244" spans="1:77" ht="18">
      <c r="A4244" s="3" t="s">
        <v>34921</v>
      </c>
      <c r="B4244" s="3" t="s">
        <v>33988</v>
      </c>
      <c r="C4244" s="3" t="s">
        <v>34922</v>
      </c>
      <c r="D4244" s="3"/>
      <c r="E4244" s="3" t="s">
        <v>34923</v>
      </c>
      <c r="F4244" s="3"/>
      <c r="G4244" s="3"/>
      <c r="H4244" s="3"/>
      <c r="I4244" s="3"/>
      <c r="J4244" s="3"/>
      <c r="K4244" s="3"/>
      <c r="L4244" s="3"/>
      <c r="M4244" s="3"/>
      <c r="N4244" s="3"/>
      <c r="O4244" s="3"/>
      <c r="P4244" s="3"/>
      <c r="Q4244" s="3"/>
      <c r="R4244" s="3"/>
      <c r="S4244" s="3"/>
      <c r="T4244" s="3"/>
      <c r="U4244" s="3"/>
      <c r="V4244" s="3"/>
      <c r="W4244" s="3"/>
      <c r="X4244" s="3"/>
      <c r="Y4244" s="3"/>
      <c r="Z4244" s="3"/>
      <c r="AA4244" s="3"/>
      <c r="AB4244" s="3"/>
      <c r="AC4244" s="3"/>
      <c r="AD4244" s="3"/>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row>
    <row r="4245" spans="1:77" ht="18">
      <c r="A4245" s="3" t="s">
        <v>1560</v>
      </c>
      <c r="B4245" s="3" t="s">
        <v>27429</v>
      </c>
      <c r="C4245" s="3" t="s">
        <v>29757</v>
      </c>
      <c r="D4245" s="3"/>
      <c r="E4245" s="3" t="s">
        <v>29758</v>
      </c>
      <c r="F4245" s="3"/>
      <c r="G4245" s="3"/>
      <c r="H4245" s="3"/>
      <c r="I4245" s="3"/>
      <c r="J4245" s="3"/>
      <c r="K4245" s="3"/>
      <c r="L4245" s="3"/>
      <c r="M4245" s="3"/>
      <c r="N4245" s="3"/>
      <c r="O4245" s="3"/>
      <c r="P4245" s="3"/>
      <c r="Q4245" s="3"/>
      <c r="R4245" s="3"/>
      <c r="S4245" s="3"/>
      <c r="T4245" s="3"/>
      <c r="U4245" s="3"/>
      <c r="V4245" s="3"/>
      <c r="W4245" s="3"/>
      <c r="X4245" s="3"/>
      <c r="Y4245" s="3"/>
      <c r="Z4245" s="3"/>
      <c r="AA4245" s="3"/>
      <c r="AB4245" s="3"/>
      <c r="AC4245" s="3"/>
      <c r="AD4245" s="3"/>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row>
    <row r="4246" spans="1:77" ht="18">
      <c r="A4246" s="3" t="s">
        <v>33977</v>
      </c>
      <c r="B4246" s="3" t="s">
        <v>33814</v>
      </c>
      <c r="C4246" s="3" t="s">
        <v>33978</v>
      </c>
      <c r="D4246" s="3"/>
      <c r="E4246" s="3" t="s">
        <v>33979</v>
      </c>
      <c r="F4246" s="3"/>
      <c r="G4246" s="3"/>
      <c r="H4246" s="3"/>
      <c r="I4246" s="3"/>
      <c r="J4246" s="3"/>
      <c r="K4246" s="3"/>
      <c r="L4246" s="3"/>
      <c r="M4246" s="3"/>
      <c r="N4246" s="3"/>
      <c r="O4246" s="3"/>
      <c r="P4246" s="3"/>
      <c r="Q4246" s="3"/>
      <c r="R4246" s="3"/>
      <c r="S4246" s="3"/>
      <c r="T4246" s="3"/>
      <c r="U4246" s="3"/>
      <c r="V4246" s="3"/>
      <c r="W4246" s="3"/>
      <c r="X4246" s="3"/>
      <c r="Y4246" s="3"/>
      <c r="Z4246" s="3"/>
      <c r="AA4246" s="3"/>
      <c r="AB4246" s="3"/>
      <c r="AC4246" s="3"/>
      <c r="AD4246" s="3"/>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row>
    <row r="4247" spans="1:77" ht="18">
      <c r="A4247" s="3" t="s">
        <v>35053</v>
      </c>
      <c r="B4247" s="3" t="s">
        <v>34945</v>
      </c>
      <c r="C4247" s="3" t="s">
        <v>35054</v>
      </c>
      <c r="D4247" s="3"/>
      <c r="E4247" s="3" t="s">
        <v>35055</v>
      </c>
      <c r="F4247" s="3"/>
      <c r="G4247" s="3"/>
      <c r="H4247" s="3"/>
      <c r="I4247" s="3"/>
      <c r="J4247" s="3"/>
      <c r="K4247" s="3"/>
      <c r="L4247" s="3"/>
      <c r="M4247" s="3"/>
      <c r="N4247" s="3"/>
      <c r="O4247" s="3"/>
      <c r="P4247" s="3"/>
      <c r="Q4247" s="3"/>
      <c r="R4247" s="3"/>
      <c r="S4247" s="3"/>
      <c r="T4247" s="3"/>
      <c r="U4247" s="3"/>
      <c r="V4247" s="3"/>
      <c r="W4247" s="3"/>
      <c r="X4247" s="3"/>
      <c r="Y4247" s="3"/>
      <c r="Z4247" s="3"/>
      <c r="AA4247" s="3"/>
      <c r="AB4247" s="3"/>
      <c r="AC4247" s="3"/>
      <c r="AD4247" s="3"/>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row>
    <row r="4248" spans="1:77" ht="18">
      <c r="A4248" s="3" t="s">
        <v>19016</v>
      </c>
      <c r="B4248" s="3" t="s">
        <v>35848</v>
      </c>
      <c r="C4248" s="3" t="s">
        <v>35054</v>
      </c>
      <c r="D4248" s="3"/>
      <c r="E4248" s="3" t="s">
        <v>36135</v>
      </c>
      <c r="F4248" s="3" t="s">
        <v>36136</v>
      </c>
      <c r="G4248" s="3"/>
      <c r="H4248" s="3"/>
      <c r="I4248" s="3"/>
      <c r="J4248" s="3"/>
      <c r="K4248" s="3"/>
      <c r="L4248" s="3"/>
      <c r="M4248" s="3"/>
      <c r="N4248" s="3"/>
      <c r="O4248" s="3"/>
      <c r="P4248" s="3"/>
      <c r="Q4248" s="3"/>
      <c r="R4248" s="3"/>
      <c r="S4248" s="3"/>
      <c r="T4248" s="3"/>
      <c r="U4248" s="3"/>
      <c r="V4248" s="3"/>
      <c r="W4248" s="3"/>
      <c r="X4248" s="3"/>
      <c r="Y4248" s="3"/>
      <c r="Z4248" s="3"/>
      <c r="AA4248" s="3"/>
      <c r="AB4248" s="3"/>
      <c r="AC4248" s="3"/>
      <c r="AD4248" s="3"/>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row>
    <row r="4249" spans="1:77" ht="18">
      <c r="A4249" s="3" t="s">
        <v>4697</v>
      </c>
      <c r="B4249" s="3" t="s">
        <v>23195</v>
      </c>
      <c r="C4249" s="3" t="s">
        <v>23196</v>
      </c>
      <c r="D4249" s="3" t="s">
        <v>270</v>
      </c>
      <c r="E4249" s="3" t="s">
        <v>23197</v>
      </c>
      <c r="F4249" s="3" t="s">
        <v>23198</v>
      </c>
      <c r="G4249" s="3"/>
      <c r="H4249" s="3"/>
      <c r="I4249" s="3"/>
      <c r="J4249" s="3"/>
      <c r="K4249" s="3"/>
      <c r="L4249" s="3"/>
      <c r="M4249" s="3"/>
      <c r="N4249" s="3"/>
      <c r="O4249" s="3"/>
      <c r="P4249" s="3"/>
      <c r="Q4249" s="3"/>
      <c r="R4249" s="3"/>
      <c r="S4249" s="3"/>
      <c r="T4249" s="3"/>
      <c r="U4249" s="3"/>
      <c r="V4249" s="3"/>
      <c r="W4249" s="3"/>
      <c r="X4249" s="3"/>
      <c r="Y4249" s="3"/>
      <c r="Z4249" s="3"/>
      <c r="AA4249" s="3"/>
      <c r="AB4249" s="3"/>
      <c r="AC4249" s="3"/>
      <c r="AD4249" s="3"/>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row>
    <row r="4250" spans="1:77" ht="18">
      <c r="A4250" s="3" t="s">
        <v>39837</v>
      </c>
      <c r="B4250" s="3" t="s">
        <v>21893</v>
      </c>
      <c r="C4250" s="3" t="s">
        <v>23196</v>
      </c>
      <c r="D4250" s="3"/>
      <c r="E4250" s="3" t="s">
        <v>39838</v>
      </c>
      <c r="F4250" s="3" t="s">
        <v>39839</v>
      </c>
      <c r="G4250" s="3"/>
      <c r="H4250" s="3"/>
      <c r="I4250" s="3"/>
      <c r="J4250" s="3"/>
      <c r="K4250" s="3"/>
      <c r="L4250" s="3"/>
      <c r="M4250" s="3"/>
      <c r="N4250" s="3"/>
      <c r="O4250" s="3"/>
      <c r="P4250" s="3"/>
      <c r="Q4250" s="3"/>
      <c r="R4250" s="3"/>
      <c r="S4250" s="3"/>
      <c r="T4250" s="3"/>
      <c r="U4250" s="3"/>
      <c r="V4250" s="3"/>
      <c r="W4250" s="3"/>
      <c r="X4250" s="3"/>
      <c r="Y4250" s="3"/>
      <c r="Z4250" s="3"/>
      <c r="AA4250" s="3"/>
      <c r="AB4250" s="3"/>
      <c r="AC4250" s="3"/>
      <c r="AD4250" s="3"/>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row>
    <row r="4251" spans="1:77" ht="18">
      <c r="A4251" s="3" t="s">
        <v>16864</v>
      </c>
      <c r="B4251" s="3" t="s">
        <v>32658</v>
      </c>
      <c r="C4251" s="3" t="s">
        <v>32728</v>
      </c>
      <c r="D4251" s="3"/>
      <c r="E4251" s="3" t="s">
        <v>32729</v>
      </c>
      <c r="F4251" s="3"/>
      <c r="G4251" s="3"/>
      <c r="H4251" s="3"/>
      <c r="I4251" s="3"/>
      <c r="J4251" s="3"/>
      <c r="K4251" s="3"/>
      <c r="L4251" s="3"/>
      <c r="M4251" s="3"/>
      <c r="N4251" s="3"/>
      <c r="O4251" s="3"/>
      <c r="P4251" s="3"/>
      <c r="Q4251" s="3"/>
      <c r="R4251" s="3"/>
      <c r="S4251" s="3"/>
      <c r="T4251" s="3"/>
      <c r="U4251" s="3"/>
      <c r="V4251" s="3"/>
      <c r="W4251" s="3"/>
      <c r="X4251" s="3"/>
      <c r="Y4251" s="3"/>
      <c r="Z4251" s="3"/>
      <c r="AA4251" s="3"/>
      <c r="AB4251" s="3"/>
      <c r="AC4251" s="3"/>
      <c r="AD4251" s="3"/>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row>
    <row r="4252" spans="1:77" ht="18">
      <c r="A4252" s="3" t="s">
        <v>4700</v>
      </c>
      <c r="B4252" s="3" t="s">
        <v>23096</v>
      </c>
      <c r="C4252" s="3" t="s">
        <v>23199</v>
      </c>
      <c r="D4252" s="3"/>
      <c r="E4252" s="3" t="s">
        <v>23200</v>
      </c>
      <c r="F4252" s="3"/>
      <c r="G4252" s="3"/>
      <c r="H4252" s="3"/>
      <c r="I4252" s="3"/>
      <c r="J4252" s="3"/>
      <c r="K4252" s="3"/>
      <c r="L4252" s="3"/>
      <c r="M4252" s="3"/>
      <c r="N4252" s="3"/>
      <c r="O4252" s="3"/>
      <c r="P4252" s="3"/>
      <c r="Q4252" s="3"/>
      <c r="R4252" s="3"/>
      <c r="S4252" s="3"/>
      <c r="T4252" s="3"/>
      <c r="U4252" s="3"/>
      <c r="V4252" s="3"/>
      <c r="W4252" s="3"/>
      <c r="X4252" s="3"/>
      <c r="Y4252" s="3"/>
      <c r="Z4252" s="3"/>
      <c r="AA4252" s="3"/>
      <c r="AB4252" s="3"/>
      <c r="AC4252" s="3"/>
      <c r="AD4252" s="3"/>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row>
    <row r="4253" spans="1:77" ht="18">
      <c r="A4253" s="3" t="s">
        <v>10110</v>
      </c>
      <c r="B4253" s="3" t="s">
        <v>28072</v>
      </c>
      <c r="C4253" s="3" t="s">
        <v>23199</v>
      </c>
      <c r="D4253" s="3" t="s">
        <v>270</v>
      </c>
      <c r="E4253" s="3" t="s">
        <v>28221</v>
      </c>
      <c r="F4253" s="3"/>
      <c r="G4253" s="3"/>
      <c r="H4253" s="3"/>
      <c r="I4253" s="3"/>
      <c r="J4253" s="3"/>
      <c r="K4253" s="3"/>
      <c r="L4253" s="3"/>
      <c r="M4253" s="3"/>
      <c r="N4253" s="3"/>
      <c r="O4253" s="3"/>
      <c r="P4253" s="3"/>
      <c r="Q4253" s="3"/>
      <c r="R4253" s="3"/>
      <c r="S4253" s="3"/>
      <c r="T4253" s="3"/>
      <c r="U4253" s="3"/>
      <c r="V4253" s="3"/>
      <c r="W4253" s="3"/>
      <c r="X4253" s="3"/>
      <c r="Y4253" s="3"/>
      <c r="Z4253" s="3"/>
      <c r="AA4253" s="3"/>
      <c r="AB4253" s="3"/>
      <c r="AC4253" s="3"/>
      <c r="AD4253" s="3"/>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row>
    <row r="4254" spans="1:77" ht="18">
      <c r="A4254" s="3" t="s">
        <v>15734</v>
      </c>
      <c r="B4254" s="3" t="s">
        <v>31873</v>
      </c>
      <c r="C4254" s="3" t="s">
        <v>23199</v>
      </c>
      <c r="D4254" s="3" t="s">
        <v>31942</v>
      </c>
      <c r="E4254" s="3" t="s">
        <v>31943</v>
      </c>
      <c r="F4254" s="3" t="s">
        <v>31944</v>
      </c>
      <c r="G4254" s="3"/>
      <c r="H4254" s="3"/>
      <c r="I4254" s="3"/>
      <c r="J4254" s="3"/>
      <c r="K4254" s="3"/>
      <c r="L4254" s="3"/>
      <c r="M4254" s="3"/>
      <c r="N4254" s="3"/>
      <c r="O4254" s="3"/>
      <c r="P4254" s="3"/>
      <c r="Q4254" s="3"/>
      <c r="R4254" s="3"/>
      <c r="S4254" s="3"/>
      <c r="T4254" s="3"/>
      <c r="U4254" s="3"/>
      <c r="V4254" s="3"/>
      <c r="W4254" s="3"/>
      <c r="X4254" s="3"/>
      <c r="Y4254" s="3"/>
      <c r="Z4254" s="3"/>
      <c r="AA4254" s="3"/>
      <c r="AB4254" s="3"/>
      <c r="AC4254" s="3"/>
      <c r="AD4254" s="3"/>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row>
    <row r="4255" spans="1:77" ht="18">
      <c r="A4255" s="3" t="s">
        <v>2863</v>
      </c>
      <c r="B4255" s="3" t="s">
        <v>36454</v>
      </c>
      <c r="C4255" s="3" t="s">
        <v>23199</v>
      </c>
      <c r="D4255" s="3" t="s">
        <v>270</v>
      </c>
      <c r="E4255" s="3" t="s">
        <v>36836</v>
      </c>
      <c r="F4255" s="3"/>
      <c r="G4255" s="3"/>
      <c r="H4255" s="3"/>
      <c r="I4255" s="3"/>
      <c r="J4255" s="3"/>
      <c r="K4255" s="3"/>
      <c r="L4255" s="3"/>
      <c r="M4255" s="3"/>
      <c r="N4255" s="3"/>
      <c r="O4255" s="3"/>
      <c r="P4255" s="3"/>
      <c r="Q4255" s="3"/>
      <c r="R4255" s="3"/>
      <c r="S4255" s="3"/>
      <c r="T4255" s="3"/>
      <c r="U4255" s="3"/>
      <c r="V4255" s="3"/>
      <c r="W4255" s="3"/>
      <c r="X4255" s="3"/>
      <c r="Y4255" s="3"/>
      <c r="Z4255" s="3"/>
      <c r="AA4255" s="3"/>
      <c r="AB4255" s="3"/>
      <c r="AC4255" s="3"/>
      <c r="AD4255" s="3"/>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row>
    <row r="4256" spans="1:77" ht="18">
      <c r="A4256" s="3" t="s">
        <v>39811</v>
      </c>
      <c r="B4256" s="3" t="s">
        <v>21893</v>
      </c>
      <c r="C4256" s="3" t="s">
        <v>23199</v>
      </c>
      <c r="D4256" s="3"/>
      <c r="E4256" s="3" t="s">
        <v>39812</v>
      </c>
      <c r="F4256" s="3" t="s">
        <v>39813</v>
      </c>
      <c r="G4256" s="3"/>
      <c r="H4256" s="3"/>
      <c r="I4256" s="3"/>
      <c r="J4256" s="3"/>
      <c r="K4256" s="3"/>
      <c r="L4256" s="3"/>
      <c r="M4256" s="3"/>
      <c r="N4256" s="3"/>
      <c r="O4256" s="3"/>
      <c r="P4256" s="3"/>
      <c r="Q4256" s="3"/>
      <c r="R4256" s="3"/>
      <c r="S4256" s="3"/>
      <c r="T4256" s="3"/>
      <c r="U4256" s="3"/>
      <c r="V4256" s="3"/>
      <c r="W4256" s="3"/>
      <c r="X4256" s="3"/>
      <c r="Y4256" s="3"/>
      <c r="Z4256" s="3"/>
      <c r="AA4256" s="3"/>
      <c r="AB4256" s="3"/>
      <c r="AC4256" s="3"/>
      <c r="AD4256" s="3"/>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row>
    <row r="4257" spans="1:77" ht="18">
      <c r="A4257" s="3" t="s">
        <v>680</v>
      </c>
      <c r="B4257" s="3" t="s">
        <v>24124</v>
      </c>
      <c r="C4257" s="3" t="s">
        <v>24125</v>
      </c>
      <c r="D4257" s="3" t="s">
        <v>11316</v>
      </c>
      <c r="E4257" s="3" t="s">
        <v>24126</v>
      </c>
      <c r="F4257" s="3" t="s">
        <v>24127</v>
      </c>
      <c r="G4257" s="3"/>
      <c r="H4257" s="3"/>
      <c r="I4257" s="3"/>
      <c r="J4257" s="3"/>
      <c r="K4257" s="3"/>
      <c r="L4257" s="3"/>
      <c r="M4257" s="3"/>
      <c r="N4257" s="3"/>
      <c r="O4257" s="3"/>
      <c r="P4257" s="3"/>
      <c r="Q4257" s="3"/>
      <c r="R4257" s="3"/>
      <c r="S4257" s="3"/>
      <c r="T4257" s="3"/>
      <c r="U4257" s="3"/>
      <c r="V4257" s="3"/>
      <c r="W4257" s="3"/>
      <c r="X4257" s="3"/>
      <c r="Y4257" s="3"/>
      <c r="Z4257" s="3"/>
      <c r="AA4257" s="3"/>
      <c r="AB4257" s="3"/>
      <c r="AC4257" s="3"/>
      <c r="AD4257" s="3"/>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row>
    <row r="4258" spans="1:77" ht="18">
      <c r="A4258" s="3" t="s">
        <v>7979</v>
      </c>
      <c r="B4258" s="3" t="s">
        <v>25216</v>
      </c>
      <c r="C4258" s="3" t="s">
        <v>24125</v>
      </c>
      <c r="D4258" s="3"/>
      <c r="E4258" s="3" t="s">
        <v>25821</v>
      </c>
      <c r="F4258" s="3"/>
      <c r="G4258" s="3"/>
      <c r="H4258" s="3"/>
      <c r="I4258" s="3"/>
      <c r="J4258" s="3"/>
      <c r="K4258" s="3"/>
      <c r="L4258" s="3"/>
      <c r="M4258" s="3"/>
      <c r="N4258" s="3"/>
      <c r="O4258" s="3"/>
      <c r="P4258" s="3"/>
      <c r="Q4258" s="3"/>
      <c r="R4258" s="3"/>
      <c r="S4258" s="3"/>
      <c r="T4258" s="3"/>
      <c r="U4258" s="3"/>
      <c r="V4258" s="3"/>
      <c r="W4258" s="3"/>
      <c r="X4258" s="3"/>
      <c r="Y4258" s="3"/>
      <c r="Z4258" s="3"/>
      <c r="AA4258" s="3"/>
      <c r="AB4258" s="3"/>
      <c r="AC4258" s="3"/>
      <c r="AD4258" s="3"/>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row>
    <row r="4259" spans="1:77" ht="18">
      <c r="A4259" s="3" t="s">
        <v>12852</v>
      </c>
      <c r="B4259" s="3" t="s">
        <v>30145</v>
      </c>
      <c r="C4259" s="3" t="s">
        <v>24125</v>
      </c>
      <c r="D4259" s="3"/>
      <c r="E4259" s="3" t="s">
        <v>30305</v>
      </c>
      <c r="F4259" s="3"/>
      <c r="G4259" s="3"/>
      <c r="H4259" s="3"/>
      <c r="I4259" s="3"/>
      <c r="J4259" s="3"/>
      <c r="K4259" s="3"/>
      <c r="L4259" s="3"/>
      <c r="M4259" s="3"/>
      <c r="N4259" s="3"/>
      <c r="O4259" s="3"/>
      <c r="P4259" s="3"/>
      <c r="Q4259" s="3"/>
      <c r="R4259" s="3"/>
      <c r="S4259" s="3"/>
      <c r="T4259" s="3"/>
      <c r="U4259" s="3"/>
      <c r="V4259" s="3"/>
      <c r="W4259" s="3"/>
      <c r="X4259" s="3"/>
      <c r="Y4259" s="3"/>
      <c r="Z4259" s="3"/>
      <c r="AA4259" s="3"/>
      <c r="AB4259" s="3"/>
      <c r="AC4259" s="3"/>
      <c r="AD4259" s="3"/>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row>
    <row r="4260" spans="1:77" ht="18">
      <c r="A4260" s="3" t="s">
        <v>31110</v>
      </c>
      <c r="B4260" s="3" t="s">
        <v>30210</v>
      </c>
      <c r="C4260" s="3" t="s">
        <v>24125</v>
      </c>
      <c r="D4260" s="3" t="s">
        <v>1488</v>
      </c>
      <c r="E4260" s="3" t="s">
        <v>31111</v>
      </c>
      <c r="F4260" s="3" t="s">
        <v>31112</v>
      </c>
      <c r="G4260" s="3"/>
      <c r="H4260" s="3"/>
      <c r="I4260" s="3"/>
      <c r="J4260" s="3"/>
      <c r="K4260" s="3"/>
      <c r="L4260" s="3"/>
      <c r="M4260" s="3"/>
      <c r="N4260" s="3"/>
      <c r="O4260" s="3"/>
      <c r="P4260" s="3"/>
      <c r="Q4260" s="3"/>
      <c r="R4260" s="3"/>
      <c r="S4260" s="3"/>
      <c r="T4260" s="3"/>
      <c r="U4260" s="3"/>
      <c r="V4260" s="3"/>
      <c r="W4260" s="3"/>
      <c r="X4260" s="3"/>
      <c r="Y4260" s="3"/>
      <c r="Z4260" s="3"/>
      <c r="AA4260" s="3"/>
      <c r="AB4260" s="3"/>
      <c r="AC4260" s="3"/>
      <c r="AD4260" s="3"/>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row>
    <row r="4261" spans="1:77" ht="18">
      <c r="A4261" s="3" t="s">
        <v>14897</v>
      </c>
      <c r="B4261" s="3" t="s">
        <v>30903</v>
      </c>
      <c r="C4261" s="3" t="s">
        <v>31471</v>
      </c>
      <c r="D4261" s="3" t="s">
        <v>30995</v>
      </c>
      <c r="E4261" s="3" t="s">
        <v>31472</v>
      </c>
      <c r="F4261" s="3"/>
      <c r="G4261" s="3"/>
      <c r="H4261" s="3"/>
      <c r="I4261" s="3"/>
      <c r="J4261" s="3"/>
      <c r="K4261" s="3"/>
      <c r="L4261" s="3"/>
      <c r="M4261" s="3"/>
      <c r="N4261" s="3"/>
      <c r="O4261" s="3"/>
      <c r="P4261" s="3"/>
      <c r="Q4261" s="3"/>
      <c r="R4261" s="3"/>
      <c r="S4261" s="3"/>
      <c r="T4261" s="3"/>
      <c r="U4261" s="3"/>
      <c r="V4261" s="3"/>
      <c r="W4261" s="3"/>
      <c r="X4261" s="3"/>
      <c r="Y4261" s="3"/>
      <c r="Z4261" s="3"/>
      <c r="AA4261" s="3"/>
      <c r="AB4261" s="3"/>
      <c r="AC4261" s="3"/>
      <c r="AD4261" s="3"/>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row>
    <row r="4262" spans="1:77" ht="18">
      <c r="A4262" s="3" t="s">
        <v>6327</v>
      </c>
      <c r="B4262" s="3" t="s">
        <v>24510</v>
      </c>
      <c r="C4262" s="3" t="s">
        <v>24511</v>
      </c>
      <c r="D4262" s="3" t="s">
        <v>319</v>
      </c>
      <c r="E4262" s="3" t="s">
        <v>24512</v>
      </c>
      <c r="F4262" s="3" t="s">
        <v>24513</v>
      </c>
      <c r="G4262" s="3"/>
      <c r="H4262" s="3"/>
      <c r="I4262" s="3"/>
      <c r="J4262" s="3"/>
      <c r="K4262" s="3"/>
      <c r="L4262" s="3"/>
      <c r="M4262" s="3"/>
      <c r="N4262" s="3"/>
      <c r="O4262" s="3"/>
      <c r="P4262" s="3"/>
      <c r="Q4262" s="3"/>
      <c r="R4262" s="3"/>
      <c r="S4262" s="3"/>
      <c r="T4262" s="3"/>
      <c r="U4262" s="3"/>
      <c r="V4262" s="3"/>
      <c r="W4262" s="3"/>
      <c r="X4262" s="3"/>
      <c r="Y4262" s="3"/>
      <c r="Z4262" s="3"/>
      <c r="AA4262" s="3"/>
      <c r="AB4262" s="3"/>
      <c r="AC4262" s="3"/>
      <c r="AD4262" s="3"/>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row>
    <row r="4263" spans="1:77" ht="18">
      <c r="A4263" s="3" t="s">
        <v>32841</v>
      </c>
      <c r="B4263" s="3" t="s">
        <v>32802</v>
      </c>
      <c r="C4263" s="3" t="s">
        <v>24511</v>
      </c>
      <c r="D4263" s="3"/>
      <c r="E4263" s="3" t="s">
        <v>32842</v>
      </c>
      <c r="F4263" s="3"/>
      <c r="G4263" s="3"/>
      <c r="H4263" s="3"/>
      <c r="I4263" s="3"/>
      <c r="J4263" s="3"/>
      <c r="K4263" s="3"/>
      <c r="L4263" s="3"/>
      <c r="M4263" s="3"/>
      <c r="N4263" s="3"/>
      <c r="O4263" s="3"/>
      <c r="P4263" s="3"/>
      <c r="Q4263" s="3"/>
      <c r="R4263" s="3"/>
      <c r="S4263" s="3"/>
      <c r="T4263" s="3"/>
      <c r="U4263" s="3"/>
      <c r="V4263" s="3"/>
      <c r="W4263" s="3"/>
      <c r="X4263" s="3"/>
      <c r="Y4263" s="3"/>
      <c r="Z4263" s="3"/>
      <c r="AA4263" s="3"/>
      <c r="AB4263" s="3"/>
      <c r="AC4263" s="3"/>
      <c r="AD4263" s="3"/>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row>
    <row r="4264" spans="1:77" ht="18">
      <c r="A4264" s="3" t="s">
        <v>18909</v>
      </c>
      <c r="B4264" s="3" t="s">
        <v>35848</v>
      </c>
      <c r="C4264" s="3" t="s">
        <v>24511</v>
      </c>
      <c r="D4264" s="3"/>
      <c r="E4264" s="3" t="s">
        <v>36048</v>
      </c>
      <c r="F4264" s="3"/>
      <c r="G4264" s="3"/>
      <c r="H4264" s="3"/>
      <c r="I4264" s="3"/>
      <c r="J4264" s="3"/>
      <c r="K4264" s="3"/>
      <c r="L4264" s="3"/>
      <c r="M4264" s="3"/>
      <c r="N4264" s="3"/>
      <c r="O4264" s="3"/>
      <c r="P4264" s="3"/>
      <c r="Q4264" s="3"/>
      <c r="R4264" s="3"/>
      <c r="S4264" s="3"/>
      <c r="T4264" s="3"/>
      <c r="U4264" s="3"/>
      <c r="V4264" s="3"/>
      <c r="W4264" s="3"/>
      <c r="X4264" s="3"/>
      <c r="Y4264" s="3"/>
      <c r="Z4264" s="3"/>
      <c r="AA4264" s="3"/>
      <c r="AB4264" s="3"/>
      <c r="AC4264" s="3"/>
      <c r="AD4264" s="3"/>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row>
    <row r="4265" spans="1:77" ht="18">
      <c r="A4265" s="3" t="s">
        <v>37899</v>
      </c>
      <c r="B4265" s="3" t="s">
        <v>37108</v>
      </c>
      <c r="C4265" s="3" t="s">
        <v>24511</v>
      </c>
      <c r="D4265" s="3" t="s">
        <v>37900</v>
      </c>
      <c r="E4265" s="3" t="s">
        <v>37901</v>
      </c>
      <c r="F4265" s="3" t="s">
        <v>37902</v>
      </c>
      <c r="G4265" s="3"/>
      <c r="H4265" s="3"/>
      <c r="I4265" s="3"/>
      <c r="J4265" s="3"/>
      <c r="K4265" s="3"/>
      <c r="L4265" s="3"/>
      <c r="M4265" s="3"/>
      <c r="N4265" s="3"/>
      <c r="O4265" s="3"/>
      <c r="P4265" s="3"/>
      <c r="Q4265" s="3"/>
      <c r="R4265" s="3"/>
      <c r="S4265" s="3"/>
      <c r="T4265" s="3"/>
      <c r="U4265" s="3"/>
      <c r="V4265" s="3"/>
      <c r="W4265" s="3"/>
      <c r="X4265" s="3"/>
      <c r="Y4265" s="3"/>
      <c r="Z4265" s="3"/>
      <c r="AA4265" s="3"/>
      <c r="AB4265" s="3"/>
      <c r="AC4265" s="3"/>
      <c r="AD4265" s="3"/>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row>
    <row r="4266" spans="1:77" ht="18">
      <c r="A4266" s="3" t="s">
        <v>1676</v>
      </c>
      <c r="B4266" s="3" t="s">
        <v>30386</v>
      </c>
      <c r="C4266" s="3" t="s">
        <v>30387</v>
      </c>
      <c r="D4266" s="3"/>
      <c r="E4266" s="3" t="s">
        <v>24386</v>
      </c>
      <c r="F4266" s="3" t="s">
        <v>24387</v>
      </c>
      <c r="G4266" s="3"/>
      <c r="H4266" s="3"/>
      <c r="I4266" s="3"/>
      <c r="J4266" s="3"/>
      <c r="K4266" s="3"/>
      <c r="L4266" s="3"/>
      <c r="M4266" s="3"/>
      <c r="N4266" s="3"/>
      <c r="O4266" s="3"/>
      <c r="P4266" s="3"/>
      <c r="Q4266" s="3"/>
      <c r="R4266" s="3"/>
      <c r="S4266" s="3"/>
      <c r="T4266" s="3"/>
      <c r="U4266" s="3"/>
      <c r="V4266" s="3"/>
      <c r="W4266" s="3"/>
      <c r="X4266" s="3"/>
      <c r="Y4266" s="3"/>
      <c r="Z4266" s="3"/>
      <c r="AA4266" s="3"/>
      <c r="AB4266" s="3"/>
      <c r="AC4266" s="3"/>
      <c r="AD4266" s="3"/>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row>
    <row r="4267" spans="1:77" ht="18">
      <c r="A4267" s="3" t="s">
        <v>6150</v>
      </c>
      <c r="B4267" s="3" t="s">
        <v>23435</v>
      </c>
      <c r="C4267" s="3" t="s">
        <v>24385</v>
      </c>
      <c r="D4267" s="3"/>
      <c r="E4267" s="3" t="s">
        <v>24386</v>
      </c>
      <c r="F4267" s="3" t="s">
        <v>24387</v>
      </c>
      <c r="G4267" s="3"/>
      <c r="H4267" s="3"/>
      <c r="I4267" s="3"/>
      <c r="J4267" s="3"/>
      <c r="K4267" s="3"/>
      <c r="L4267" s="3"/>
      <c r="M4267" s="3"/>
      <c r="N4267" s="3"/>
      <c r="O4267" s="3"/>
      <c r="P4267" s="3"/>
      <c r="Q4267" s="3"/>
      <c r="R4267" s="3"/>
      <c r="S4267" s="3"/>
      <c r="T4267" s="3"/>
      <c r="U4267" s="3"/>
      <c r="V4267" s="3"/>
      <c r="W4267" s="3"/>
      <c r="X4267" s="3"/>
      <c r="Y4267" s="3"/>
      <c r="Z4267" s="3"/>
      <c r="AA4267" s="3"/>
      <c r="AB4267" s="3"/>
      <c r="AC4267" s="3"/>
      <c r="AD4267" s="3"/>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row>
    <row r="4268" spans="1:77" ht="18">
      <c r="A4268" s="3" t="s">
        <v>10120</v>
      </c>
      <c r="B4268" s="3" t="s">
        <v>28075</v>
      </c>
      <c r="C4268" s="3" t="s">
        <v>28238</v>
      </c>
      <c r="D4268" s="3"/>
      <c r="E4268" s="3" t="s">
        <v>28154</v>
      </c>
      <c r="F4268" s="3"/>
      <c r="G4268" s="3"/>
      <c r="H4268" s="3"/>
      <c r="I4268" s="3"/>
      <c r="J4268" s="3"/>
      <c r="K4268" s="3"/>
      <c r="L4268" s="3"/>
      <c r="M4268" s="3"/>
      <c r="N4268" s="3"/>
      <c r="O4268" s="3"/>
      <c r="P4268" s="3"/>
      <c r="Q4268" s="3"/>
      <c r="R4268" s="3"/>
      <c r="S4268" s="3"/>
      <c r="T4268" s="3"/>
      <c r="U4268" s="3"/>
      <c r="V4268" s="3"/>
      <c r="W4268" s="3"/>
      <c r="X4268" s="3"/>
      <c r="Y4268" s="3"/>
      <c r="Z4268" s="3"/>
      <c r="AA4268" s="3"/>
      <c r="AB4268" s="3"/>
      <c r="AC4268" s="3"/>
      <c r="AD4268" s="3"/>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row>
    <row r="4269" spans="1:77" ht="18">
      <c r="A4269" s="3" t="s">
        <v>11105</v>
      </c>
      <c r="B4269" s="3" t="s">
        <v>28622</v>
      </c>
      <c r="C4269" s="3" t="s">
        <v>28238</v>
      </c>
      <c r="D4269" s="3" t="s">
        <v>38</v>
      </c>
      <c r="E4269" s="3" t="s">
        <v>29114</v>
      </c>
      <c r="F4269" s="3" t="s">
        <v>29115</v>
      </c>
      <c r="G4269" s="3"/>
      <c r="H4269" s="3" t="s">
        <v>29116</v>
      </c>
      <c r="I4269" s="3" t="s">
        <v>29117</v>
      </c>
      <c r="J4269" s="3" t="s">
        <v>29118</v>
      </c>
      <c r="K4269" s="3"/>
      <c r="L4269" s="3"/>
      <c r="M4269" s="3" t="s">
        <v>29119</v>
      </c>
      <c r="N4269" s="3"/>
      <c r="O4269" s="3"/>
      <c r="P4269" s="3"/>
      <c r="Q4269" s="3"/>
      <c r="R4269" s="3"/>
      <c r="S4269" s="3"/>
      <c r="T4269" s="3"/>
      <c r="U4269" s="3"/>
      <c r="V4269" s="3"/>
      <c r="W4269" s="3"/>
      <c r="X4269" s="3"/>
      <c r="Y4269" s="3"/>
      <c r="Z4269" s="3"/>
      <c r="AA4269" s="3"/>
      <c r="AB4269" s="3"/>
      <c r="AC4269" s="3"/>
      <c r="AD4269" s="3"/>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row>
    <row r="4270" spans="1:77" ht="18">
      <c r="A4270" s="3" t="s">
        <v>3778</v>
      </c>
      <c r="B4270" s="3" t="s">
        <v>21931</v>
      </c>
      <c r="C4270" s="3" t="s">
        <v>22293</v>
      </c>
      <c r="D4270" s="3"/>
      <c r="E4270" s="3" t="s">
        <v>22294</v>
      </c>
      <c r="F4270" s="3" t="s">
        <v>22295</v>
      </c>
      <c r="G4270" s="3"/>
      <c r="H4270" s="3"/>
      <c r="I4270" s="3"/>
      <c r="J4270" s="3"/>
      <c r="K4270" s="3"/>
      <c r="L4270" s="3"/>
      <c r="M4270" s="3"/>
      <c r="N4270" s="3"/>
      <c r="O4270" s="3"/>
      <c r="P4270" s="3"/>
      <c r="Q4270" s="3"/>
      <c r="R4270" s="3"/>
      <c r="S4270" s="3"/>
      <c r="T4270" s="3"/>
      <c r="U4270" s="3"/>
      <c r="V4270" s="3"/>
      <c r="W4270" s="3"/>
      <c r="X4270" s="3"/>
      <c r="Y4270" s="3"/>
      <c r="Z4270" s="3"/>
      <c r="AA4270" s="3"/>
      <c r="AB4270" s="3"/>
      <c r="AC4270" s="3"/>
      <c r="AD4270" s="3"/>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row>
    <row r="4271" spans="1:77" ht="18">
      <c r="A4271" s="3" t="s">
        <v>37849</v>
      </c>
      <c r="B4271" s="3" t="s">
        <v>37108</v>
      </c>
      <c r="C4271" s="3" t="s">
        <v>22293</v>
      </c>
      <c r="D4271" s="3"/>
      <c r="E4271" s="3" t="s">
        <v>37850</v>
      </c>
      <c r="F4271" s="3"/>
      <c r="G4271" s="3"/>
      <c r="H4271" s="3"/>
      <c r="I4271" s="3"/>
      <c r="J4271" s="3"/>
      <c r="K4271" s="3"/>
      <c r="L4271" s="3"/>
      <c r="M4271" s="3"/>
      <c r="N4271" s="3"/>
      <c r="O4271" s="3"/>
      <c r="P4271" s="3"/>
      <c r="Q4271" s="3"/>
      <c r="R4271" s="3"/>
      <c r="S4271" s="3"/>
      <c r="T4271" s="3"/>
      <c r="U4271" s="3"/>
      <c r="V4271" s="3"/>
      <c r="W4271" s="3"/>
      <c r="X4271" s="3"/>
      <c r="Y4271" s="3"/>
      <c r="Z4271" s="3"/>
      <c r="AA4271" s="3"/>
      <c r="AB4271" s="3"/>
      <c r="AC4271" s="3"/>
      <c r="AD4271" s="3"/>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row>
    <row r="4272" spans="1:77" ht="18">
      <c r="A4272" s="3" t="s">
        <v>3448</v>
      </c>
      <c r="B4272" s="3" t="s">
        <v>21893</v>
      </c>
      <c r="C4272" s="3" t="s">
        <v>21953</v>
      </c>
      <c r="D4272" s="3"/>
      <c r="E4272" s="3" t="s">
        <v>21954</v>
      </c>
      <c r="F4272" s="3"/>
      <c r="G4272" s="3"/>
      <c r="H4272" s="3"/>
      <c r="I4272" s="3"/>
      <c r="J4272" s="3"/>
      <c r="K4272" s="3"/>
      <c r="L4272" s="3"/>
      <c r="M4272" s="3"/>
      <c r="N4272" s="3"/>
      <c r="O4272" s="3"/>
      <c r="P4272" s="3"/>
      <c r="Q4272" s="3"/>
      <c r="R4272" s="3"/>
      <c r="S4272" s="3"/>
      <c r="T4272" s="3"/>
      <c r="U4272" s="3"/>
      <c r="V4272" s="3"/>
      <c r="W4272" s="3"/>
      <c r="X4272" s="3"/>
      <c r="Y4272" s="3"/>
      <c r="Z4272" s="3"/>
      <c r="AA4272" s="3"/>
      <c r="AB4272" s="3"/>
      <c r="AC4272" s="3"/>
      <c r="AD4272" s="3"/>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row>
    <row r="4273" spans="1:77" ht="18">
      <c r="A4273" s="3" t="s">
        <v>5105</v>
      </c>
      <c r="B4273" s="3" t="s">
        <v>23565</v>
      </c>
      <c r="C4273" s="3" t="s">
        <v>23566</v>
      </c>
      <c r="D4273" s="3" t="s">
        <v>38</v>
      </c>
      <c r="E4273" s="3" t="s">
        <v>23558</v>
      </c>
      <c r="F4273" s="3" t="s">
        <v>23567</v>
      </c>
      <c r="G4273" s="3"/>
      <c r="H4273" s="3"/>
      <c r="I4273" s="3"/>
      <c r="J4273" s="3"/>
      <c r="K4273" s="3"/>
      <c r="L4273" s="3"/>
      <c r="M4273" s="3"/>
      <c r="N4273" s="3"/>
      <c r="O4273" s="3"/>
      <c r="P4273" s="3"/>
      <c r="Q4273" s="3"/>
      <c r="R4273" s="3"/>
      <c r="S4273" s="3"/>
      <c r="T4273" s="3"/>
      <c r="U4273" s="3"/>
      <c r="V4273" s="3"/>
      <c r="W4273" s="3"/>
      <c r="X4273" s="3"/>
      <c r="Y4273" s="3"/>
      <c r="Z4273" s="3"/>
      <c r="AA4273" s="3"/>
      <c r="AB4273" s="3"/>
      <c r="AC4273" s="3"/>
      <c r="AD4273" s="3"/>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row>
    <row r="4274" spans="1:77" ht="18">
      <c r="A4274" s="3" t="s">
        <v>7201</v>
      </c>
      <c r="B4274" s="3" t="s">
        <v>25216</v>
      </c>
      <c r="C4274" s="3" t="s">
        <v>23566</v>
      </c>
      <c r="D4274" s="3"/>
      <c r="E4274" s="3" t="s">
        <v>25224</v>
      </c>
      <c r="F4274" s="3"/>
      <c r="G4274" s="3"/>
      <c r="H4274" s="3"/>
      <c r="I4274" s="3"/>
      <c r="J4274" s="3"/>
      <c r="K4274" s="3"/>
      <c r="L4274" s="3"/>
      <c r="M4274" s="3"/>
      <c r="N4274" s="3"/>
      <c r="O4274" s="3"/>
      <c r="P4274" s="3"/>
      <c r="Q4274" s="3"/>
      <c r="R4274" s="3"/>
      <c r="S4274" s="3"/>
      <c r="T4274" s="3"/>
      <c r="U4274" s="3"/>
      <c r="V4274" s="3"/>
      <c r="W4274" s="3"/>
      <c r="X4274" s="3"/>
      <c r="Y4274" s="3"/>
      <c r="Z4274" s="3"/>
      <c r="AA4274" s="3"/>
      <c r="AB4274" s="3"/>
      <c r="AC4274" s="3"/>
      <c r="AD4274" s="3"/>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row>
    <row r="4275" spans="1:77" ht="18">
      <c r="A4275" s="3" t="s">
        <v>39689</v>
      </c>
      <c r="B4275" s="3" t="s">
        <v>39563</v>
      </c>
      <c r="C4275" s="3" t="s">
        <v>23566</v>
      </c>
      <c r="D4275" s="3"/>
      <c r="E4275" s="3" t="s">
        <v>39690</v>
      </c>
      <c r="F4275" s="3"/>
      <c r="G4275" s="3"/>
      <c r="H4275" s="3"/>
      <c r="I4275" s="3"/>
      <c r="J4275" s="3"/>
      <c r="K4275" s="3"/>
      <c r="L4275" s="3"/>
      <c r="M4275" s="3"/>
      <c r="N4275" s="3"/>
      <c r="O4275" s="3"/>
      <c r="P4275" s="3"/>
      <c r="Q4275" s="3"/>
      <c r="R4275" s="3"/>
      <c r="S4275" s="3"/>
      <c r="T4275" s="3"/>
      <c r="U4275" s="3"/>
      <c r="V4275" s="3"/>
      <c r="W4275" s="3"/>
      <c r="X4275" s="3"/>
      <c r="Y4275" s="3"/>
      <c r="Z4275" s="3"/>
      <c r="AA4275" s="3"/>
      <c r="AB4275" s="3"/>
      <c r="AC4275" s="3"/>
      <c r="AD4275" s="3"/>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row>
    <row r="4276" spans="1:77" ht="18">
      <c r="A4276" s="3" t="s">
        <v>6112</v>
      </c>
      <c r="B4276" s="3" t="s">
        <v>23435</v>
      </c>
      <c r="C4276" s="3" t="s">
        <v>24356</v>
      </c>
      <c r="D4276" s="3"/>
      <c r="E4276" s="3" t="s">
        <v>24357</v>
      </c>
      <c r="F4276" s="3"/>
      <c r="G4276" s="3"/>
      <c r="H4276" s="3"/>
      <c r="I4276" s="3"/>
      <c r="J4276" s="3"/>
      <c r="K4276" s="3"/>
      <c r="L4276" s="3"/>
      <c r="M4276" s="3"/>
      <c r="N4276" s="3"/>
      <c r="O4276" s="3"/>
      <c r="P4276" s="3"/>
      <c r="Q4276" s="3"/>
      <c r="R4276" s="3"/>
      <c r="S4276" s="3"/>
      <c r="T4276" s="3"/>
      <c r="U4276" s="3"/>
      <c r="V4276" s="3"/>
      <c r="W4276" s="3"/>
      <c r="X4276" s="3"/>
      <c r="Y4276" s="3"/>
      <c r="Z4276" s="3"/>
      <c r="AA4276" s="3"/>
      <c r="AB4276" s="3"/>
      <c r="AC4276" s="3"/>
      <c r="AD4276" s="3"/>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row>
    <row r="4277" spans="1:77" ht="18">
      <c r="A4277" s="3" t="s">
        <v>18143</v>
      </c>
      <c r="B4277" s="3" t="s">
        <v>35343</v>
      </c>
      <c r="C4277" s="3" t="s">
        <v>35471</v>
      </c>
      <c r="D4277" s="3"/>
      <c r="E4277" s="3" t="s">
        <v>35472</v>
      </c>
      <c r="F4277" s="3" t="s">
        <v>35473</v>
      </c>
      <c r="G4277" s="3"/>
      <c r="H4277" s="3"/>
      <c r="I4277" s="3"/>
      <c r="J4277" s="3"/>
      <c r="K4277" s="3"/>
      <c r="L4277" s="3"/>
      <c r="M4277" s="3"/>
      <c r="N4277" s="3"/>
      <c r="O4277" s="3"/>
      <c r="P4277" s="3"/>
      <c r="Q4277" s="3"/>
      <c r="R4277" s="3"/>
      <c r="S4277" s="3"/>
      <c r="T4277" s="3"/>
      <c r="U4277" s="3"/>
      <c r="V4277" s="3"/>
      <c r="W4277" s="3"/>
      <c r="X4277" s="3"/>
      <c r="Y4277" s="3"/>
      <c r="Z4277" s="3"/>
      <c r="AA4277" s="3"/>
      <c r="AB4277" s="3"/>
      <c r="AC4277" s="3"/>
      <c r="AD4277" s="3"/>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row>
    <row r="4278" spans="1:77" ht="18">
      <c r="A4278" s="3" t="s">
        <v>6110</v>
      </c>
      <c r="B4278" s="3" t="s">
        <v>23435</v>
      </c>
      <c r="C4278" s="3" t="s">
        <v>24354</v>
      </c>
      <c r="D4278" s="3"/>
      <c r="E4278" s="3" t="s">
        <v>24355</v>
      </c>
      <c r="F4278" s="3"/>
      <c r="G4278" s="3"/>
      <c r="H4278" s="3"/>
      <c r="I4278" s="3"/>
      <c r="J4278" s="3"/>
      <c r="K4278" s="3"/>
      <c r="L4278" s="3"/>
      <c r="M4278" s="3"/>
      <c r="N4278" s="3"/>
      <c r="O4278" s="3"/>
      <c r="P4278" s="3"/>
      <c r="Q4278" s="3"/>
      <c r="R4278" s="3"/>
      <c r="S4278" s="3"/>
      <c r="T4278" s="3"/>
      <c r="U4278" s="3"/>
      <c r="V4278" s="3"/>
      <c r="W4278" s="3"/>
      <c r="X4278" s="3"/>
      <c r="Y4278" s="3"/>
      <c r="Z4278" s="3"/>
      <c r="AA4278" s="3"/>
      <c r="AB4278" s="3"/>
      <c r="AC4278" s="3"/>
      <c r="AD4278" s="3"/>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row>
    <row r="4279" spans="1:77" ht="18">
      <c r="A4279" s="3" t="s">
        <v>35070</v>
      </c>
      <c r="B4279" s="3" t="s">
        <v>34945</v>
      </c>
      <c r="C4279" s="3" t="s">
        <v>35071</v>
      </c>
      <c r="D4279" s="3"/>
      <c r="E4279" s="3" t="s">
        <v>35072</v>
      </c>
      <c r="F4279" s="3"/>
      <c r="G4279" s="3"/>
      <c r="H4279" s="3"/>
      <c r="I4279" s="3"/>
      <c r="J4279" s="3"/>
      <c r="K4279" s="3"/>
      <c r="L4279" s="3"/>
      <c r="M4279" s="3"/>
      <c r="N4279" s="3"/>
      <c r="O4279" s="3"/>
      <c r="P4279" s="3"/>
      <c r="Q4279" s="3"/>
      <c r="R4279" s="3"/>
      <c r="S4279" s="3"/>
      <c r="T4279" s="3"/>
      <c r="U4279" s="3"/>
      <c r="V4279" s="3"/>
      <c r="W4279" s="3"/>
      <c r="X4279" s="3"/>
      <c r="Y4279" s="3"/>
      <c r="Z4279" s="3"/>
      <c r="AA4279" s="3"/>
      <c r="AB4279" s="3"/>
      <c r="AC4279" s="3"/>
      <c r="AD4279" s="3"/>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row>
    <row r="4280" spans="1:77" ht="18">
      <c r="A4280" s="3" t="s">
        <v>16655</v>
      </c>
      <c r="B4280" s="3" t="s">
        <v>32351</v>
      </c>
      <c r="C4280" s="3" t="s">
        <v>32570</v>
      </c>
      <c r="D4280" s="3" t="s">
        <v>3093</v>
      </c>
      <c r="E4280" s="3" t="s">
        <v>32571</v>
      </c>
      <c r="F4280" s="3"/>
      <c r="G4280" s="3"/>
      <c r="H4280" s="3"/>
      <c r="I4280" s="3"/>
      <c r="J4280" s="3"/>
      <c r="K4280" s="3"/>
      <c r="L4280" s="3"/>
      <c r="M4280" s="3"/>
      <c r="N4280" s="3"/>
      <c r="O4280" s="3"/>
      <c r="P4280" s="3"/>
      <c r="Q4280" s="3"/>
      <c r="R4280" s="3"/>
      <c r="S4280" s="3"/>
      <c r="T4280" s="3"/>
      <c r="U4280" s="3"/>
      <c r="V4280" s="3"/>
      <c r="W4280" s="3"/>
      <c r="X4280" s="3"/>
      <c r="Y4280" s="3"/>
      <c r="Z4280" s="3"/>
      <c r="AA4280" s="3"/>
      <c r="AB4280" s="3"/>
      <c r="AC4280" s="3"/>
      <c r="AD4280" s="3"/>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row>
    <row r="4281" spans="1:77" ht="18">
      <c r="A4281" s="3" t="s">
        <v>6098</v>
      </c>
      <c r="B4281" s="3" t="s">
        <v>23435</v>
      </c>
      <c r="C4281" s="3" t="s">
        <v>24346</v>
      </c>
      <c r="D4281" s="3"/>
      <c r="E4281" s="3" t="s">
        <v>24347</v>
      </c>
      <c r="F4281" s="3"/>
      <c r="G4281" s="3"/>
      <c r="H4281" s="3"/>
      <c r="I4281" s="3"/>
      <c r="J4281" s="3"/>
      <c r="K4281" s="3"/>
      <c r="L4281" s="3"/>
      <c r="M4281" s="3"/>
      <c r="N4281" s="3"/>
      <c r="O4281" s="3"/>
      <c r="P4281" s="3"/>
      <c r="Q4281" s="3"/>
      <c r="R4281" s="3"/>
      <c r="S4281" s="3"/>
      <c r="T4281" s="3"/>
      <c r="U4281" s="3"/>
      <c r="V4281" s="3"/>
      <c r="W4281" s="3"/>
      <c r="X4281" s="3"/>
      <c r="Y4281" s="3"/>
      <c r="Z4281" s="3"/>
      <c r="AA4281" s="3"/>
      <c r="AB4281" s="3"/>
      <c r="AC4281" s="3"/>
      <c r="AD4281" s="3"/>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row>
    <row r="4282" spans="1:77" ht="18">
      <c r="A4282" s="3" t="s">
        <v>6095</v>
      </c>
      <c r="B4282" s="3" t="s">
        <v>23435</v>
      </c>
      <c r="C4282" s="3" t="s">
        <v>24344</v>
      </c>
      <c r="D4282" s="3"/>
      <c r="E4282" s="3" t="s">
        <v>24345</v>
      </c>
      <c r="F4282" s="3"/>
      <c r="G4282" s="3"/>
      <c r="H4282" s="3"/>
      <c r="I4282" s="3"/>
      <c r="J4282" s="3"/>
      <c r="K4282" s="3"/>
      <c r="L4282" s="3"/>
      <c r="M4282" s="3"/>
      <c r="N4282" s="3"/>
      <c r="O4282" s="3"/>
      <c r="P4282" s="3"/>
      <c r="Q4282" s="3"/>
      <c r="R4282" s="3"/>
      <c r="S4282" s="3"/>
      <c r="T4282" s="3"/>
      <c r="U4282" s="3"/>
      <c r="V4282" s="3"/>
      <c r="W4282" s="3"/>
      <c r="X4282" s="3"/>
      <c r="Y4282" s="3"/>
      <c r="Z4282" s="3"/>
      <c r="AA4282" s="3"/>
      <c r="AB4282" s="3"/>
      <c r="AC4282" s="3"/>
      <c r="AD4282" s="3"/>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row>
    <row r="4283" spans="1:77" ht="18">
      <c r="A4283" s="3" t="s">
        <v>7835</v>
      </c>
      <c r="B4283" s="3" t="s">
        <v>25216</v>
      </c>
      <c r="C4283" s="3" t="s">
        <v>25680</v>
      </c>
      <c r="D4283" s="3"/>
      <c r="E4283" s="3" t="s">
        <v>25383</v>
      </c>
      <c r="F4283" s="3"/>
      <c r="G4283" s="3"/>
      <c r="H4283" s="3"/>
      <c r="I4283" s="3"/>
      <c r="J4283" s="3"/>
      <c r="K4283" s="3"/>
      <c r="L4283" s="3"/>
      <c r="M4283" s="3"/>
      <c r="N4283" s="3"/>
      <c r="O4283" s="3"/>
      <c r="P4283" s="3"/>
      <c r="Q4283" s="3"/>
      <c r="R4283" s="3"/>
      <c r="S4283" s="3"/>
      <c r="T4283" s="3"/>
      <c r="U4283" s="3"/>
      <c r="V4283" s="3"/>
      <c r="W4283" s="3"/>
      <c r="X4283" s="3"/>
      <c r="Y4283" s="3"/>
      <c r="Z4283" s="3"/>
      <c r="AA4283" s="3"/>
      <c r="AB4283" s="3"/>
      <c r="AC4283" s="3"/>
      <c r="AD4283" s="3"/>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row>
    <row r="4284" spans="1:77" ht="18">
      <c r="A4284" s="3" t="s">
        <v>15662</v>
      </c>
      <c r="B4284" s="3" t="s">
        <v>31873</v>
      </c>
      <c r="C4284" s="3" t="s">
        <v>31893</v>
      </c>
      <c r="D4284" s="3"/>
      <c r="E4284" s="3" t="s">
        <v>31894</v>
      </c>
      <c r="F4284" s="3" t="s">
        <v>31895</v>
      </c>
      <c r="G4284" s="3"/>
      <c r="H4284" s="3"/>
      <c r="I4284" s="3"/>
      <c r="J4284" s="3"/>
      <c r="K4284" s="3"/>
      <c r="L4284" s="3"/>
      <c r="M4284" s="3"/>
      <c r="N4284" s="3"/>
      <c r="O4284" s="3"/>
      <c r="P4284" s="3"/>
      <c r="Q4284" s="3"/>
      <c r="R4284" s="3"/>
      <c r="S4284" s="3"/>
      <c r="T4284" s="3"/>
      <c r="U4284" s="3"/>
      <c r="V4284" s="3"/>
      <c r="W4284" s="3"/>
      <c r="X4284" s="3"/>
      <c r="Y4284" s="3"/>
      <c r="Z4284" s="3"/>
      <c r="AA4284" s="3"/>
      <c r="AB4284" s="3"/>
      <c r="AC4284" s="3"/>
      <c r="AD4284" s="3"/>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row>
    <row r="4285" spans="1:77" ht="18">
      <c r="A4285" s="3" t="s">
        <v>33901</v>
      </c>
      <c r="B4285" s="3" t="s">
        <v>33814</v>
      </c>
      <c r="C4285" s="3" t="s">
        <v>31893</v>
      </c>
      <c r="D4285" s="3"/>
      <c r="E4285" s="3" t="s">
        <v>33830</v>
      </c>
      <c r="F4285" s="3"/>
      <c r="G4285" s="3"/>
      <c r="H4285" s="3"/>
      <c r="I4285" s="3"/>
      <c r="J4285" s="3"/>
      <c r="K4285" s="3"/>
      <c r="L4285" s="3"/>
      <c r="M4285" s="3"/>
      <c r="N4285" s="3"/>
      <c r="O4285" s="3"/>
      <c r="P4285" s="3"/>
      <c r="Q4285" s="3"/>
      <c r="R4285" s="3"/>
      <c r="S4285" s="3"/>
      <c r="T4285" s="3"/>
      <c r="U4285" s="3"/>
      <c r="V4285" s="3"/>
      <c r="W4285" s="3"/>
      <c r="X4285" s="3"/>
      <c r="Y4285" s="3"/>
      <c r="Z4285" s="3"/>
      <c r="AA4285" s="3"/>
      <c r="AB4285" s="3"/>
      <c r="AC4285" s="3"/>
      <c r="AD4285" s="3"/>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row>
    <row r="4286" spans="1:77" ht="18">
      <c r="A4286" s="3" t="s">
        <v>6065</v>
      </c>
      <c r="B4286" s="3" t="s">
        <v>23435</v>
      </c>
      <c r="C4286" s="3" t="s">
        <v>24325</v>
      </c>
      <c r="D4286" s="3"/>
      <c r="E4286" s="3" t="s">
        <v>24326</v>
      </c>
      <c r="F4286" s="3"/>
      <c r="G4286" s="3"/>
      <c r="H4286" s="3"/>
      <c r="I4286" s="3"/>
      <c r="J4286" s="3"/>
      <c r="K4286" s="3"/>
      <c r="L4286" s="3"/>
      <c r="M4286" s="3"/>
      <c r="N4286" s="3"/>
      <c r="O4286" s="3"/>
      <c r="P4286" s="3"/>
      <c r="Q4286" s="3"/>
      <c r="R4286" s="3"/>
      <c r="S4286" s="3"/>
      <c r="T4286" s="3"/>
      <c r="U4286" s="3"/>
      <c r="V4286" s="3"/>
      <c r="W4286" s="3"/>
      <c r="X4286" s="3"/>
      <c r="Y4286" s="3"/>
      <c r="Z4286" s="3"/>
      <c r="AA4286" s="3"/>
      <c r="AB4286" s="3"/>
      <c r="AC4286" s="3"/>
      <c r="AD4286" s="3"/>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row>
    <row r="4287" spans="1:77" ht="18">
      <c r="A4287" s="3" t="s">
        <v>6085</v>
      </c>
      <c r="B4287" s="3" t="s">
        <v>23435</v>
      </c>
      <c r="C4287" s="3" t="s">
        <v>24325</v>
      </c>
      <c r="D4287" s="3"/>
      <c r="E4287" s="3" t="s">
        <v>24336</v>
      </c>
      <c r="F4287" s="3"/>
      <c r="G4287" s="3"/>
      <c r="H4287" s="3"/>
      <c r="I4287" s="3"/>
      <c r="J4287" s="3"/>
      <c r="K4287" s="3"/>
      <c r="L4287" s="3"/>
      <c r="M4287" s="3"/>
      <c r="N4287" s="3"/>
      <c r="O4287" s="3"/>
      <c r="P4287" s="3"/>
      <c r="Q4287" s="3"/>
      <c r="R4287" s="3"/>
      <c r="S4287" s="3"/>
      <c r="T4287" s="3"/>
      <c r="U4287" s="3"/>
      <c r="V4287" s="3"/>
      <c r="W4287" s="3"/>
      <c r="X4287" s="3"/>
      <c r="Y4287" s="3"/>
      <c r="Z4287" s="3"/>
      <c r="AA4287" s="3"/>
      <c r="AB4287" s="3"/>
      <c r="AC4287" s="3"/>
      <c r="AD4287" s="3"/>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row>
    <row r="4288" spans="1:77" ht="18">
      <c r="A4288" s="3" t="s">
        <v>1184</v>
      </c>
      <c r="B4288" s="3" t="s">
        <v>27429</v>
      </c>
      <c r="C4288" s="3" t="s">
        <v>27430</v>
      </c>
      <c r="D4288" s="3" t="s">
        <v>27431</v>
      </c>
      <c r="E4288" s="3" t="s">
        <v>27432</v>
      </c>
      <c r="F4288" s="3" t="s">
        <v>27433</v>
      </c>
      <c r="G4288" s="3"/>
      <c r="H4288" s="3"/>
      <c r="I4288" s="3"/>
      <c r="J4288" s="3"/>
      <c r="K4288" s="3"/>
      <c r="L4288" s="3"/>
      <c r="M4288" s="3"/>
      <c r="N4288" s="3"/>
      <c r="O4288" s="3"/>
      <c r="P4288" s="3"/>
      <c r="Q4288" s="3"/>
      <c r="R4288" s="3"/>
      <c r="S4288" s="3"/>
      <c r="T4288" s="3"/>
      <c r="U4288" s="3"/>
      <c r="V4288" s="3"/>
      <c r="W4288" s="3"/>
      <c r="X4288" s="3"/>
      <c r="Y4288" s="3"/>
      <c r="Z4288" s="3"/>
      <c r="AA4288" s="3"/>
      <c r="AB4288" s="3"/>
      <c r="AC4288" s="3"/>
      <c r="AD4288" s="3"/>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row>
    <row r="4289" spans="1:77" ht="18">
      <c r="A4289" s="3" t="s">
        <v>855</v>
      </c>
      <c r="B4289" s="3" t="s">
        <v>22767</v>
      </c>
      <c r="C4289" s="3" t="s">
        <v>25182</v>
      </c>
      <c r="D4289" s="3" t="s">
        <v>8020</v>
      </c>
      <c r="E4289" s="3" t="s">
        <v>24927</v>
      </c>
      <c r="F4289" s="3" t="s">
        <v>25183</v>
      </c>
      <c r="G4289" s="3"/>
      <c r="H4289" s="3"/>
      <c r="I4289" s="3"/>
      <c r="J4289" s="3"/>
      <c r="K4289" s="3"/>
      <c r="L4289" s="3"/>
      <c r="M4289" s="3"/>
      <c r="N4289" s="3"/>
      <c r="O4289" s="3"/>
      <c r="P4289" s="3"/>
      <c r="Q4289" s="3"/>
      <c r="R4289" s="3"/>
      <c r="S4289" s="3"/>
      <c r="T4289" s="3"/>
      <c r="U4289" s="3"/>
      <c r="V4289" s="3"/>
      <c r="W4289" s="3"/>
      <c r="X4289" s="3"/>
      <c r="Y4289" s="3"/>
      <c r="Z4289" s="3"/>
      <c r="AA4289" s="3"/>
      <c r="AB4289" s="3"/>
      <c r="AC4289" s="3"/>
      <c r="AD4289" s="3"/>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row>
    <row r="4290" spans="1:77" ht="18">
      <c r="A4290" s="3" t="s">
        <v>6088</v>
      </c>
      <c r="B4290" s="3" t="s">
        <v>23435</v>
      </c>
      <c r="C4290" s="3" t="s">
        <v>24339</v>
      </c>
      <c r="D4290" s="3"/>
      <c r="E4290" s="3" t="s">
        <v>24340</v>
      </c>
      <c r="F4290" s="3"/>
      <c r="G4290" s="3"/>
      <c r="H4290" s="3"/>
      <c r="I4290" s="3"/>
      <c r="J4290" s="3"/>
      <c r="K4290" s="3"/>
      <c r="L4290" s="3"/>
      <c r="M4290" s="3"/>
      <c r="N4290" s="3"/>
      <c r="O4290" s="3"/>
      <c r="P4290" s="3"/>
      <c r="Q4290" s="3"/>
      <c r="R4290" s="3"/>
      <c r="S4290" s="3"/>
      <c r="T4290" s="3"/>
      <c r="U4290" s="3"/>
      <c r="V4290" s="3"/>
      <c r="W4290" s="3"/>
      <c r="X4290" s="3"/>
      <c r="Y4290" s="3"/>
      <c r="Z4290" s="3"/>
      <c r="AA4290" s="3"/>
      <c r="AB4290" s="3"/>
      <c r="AC4290" s="3"/>
      <c r="AD4290" s="3"/>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row>
    <row r="4291" spans="1:77" ht="18">
      <c r="A4291" s="3" t="s">
        <v>3360</v>
      </c>
      <c r="B4291" s="3" t="s">
        <v>21893</v>
      </c>
      <c r="C4291" s="3" t="s">
        <v>24339</v>
      </c>
      <c r="D4291" s="3"/>
      <c r="E4291" s="3" t="s">
        <v>39828</v>
      </c>
      <c r="F4291" s="3"/>
      <c r="G4291" s="3"/>
      <c r="H4291" s="3"/>
      <c r="I4291" s="3"/>
      <c r="J4291" s="3"/>
      <c r="K4291" s="3"/>
      <c r="L4291" s="3"/>
      <c r="M4291" s="3"/>
      <c r="N4291" s="3"/>
      <c r="O4291" s="3"/>
      <c r="P4291" s="3"/>
      <c r="Q4291" s="3"/>
      <c r="R4291" s="3"/>
      <c r="S4291" s="3"/>
      <c r="T4291" s="3"/>
      <c r="U4291" s="3"/>
      <c r="V4291" s="3"/>
      <c r="W4291" s="3"/>
      <c r="X4291" s="3"/>
      <c r="Y4291" s="3"/>
      <c r="Z4291" s="3"/>
      <c r="AA4291" s="3"/>
      <c r="AB4291" s="3"/>
      <c r="AC4291" s="3"/>
      <c r="AD4291" s="3"/>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row>
    <row r="4292" spans="1:77" ht="18">
      <c r="A4292" s="3" t="s">
        <v>14541</v>
      </c>
      <c r="B4292" s="3" t="s">
        <v>30903</v>
      </c>
      <c r="C4292" s="3" t="s">
        <v>31251</v>
      </c>
      <c r="D4292" s="3" t="s">
        <v>31252</v>
      </c>
      <c r="E4292" s="3" t="s">
        <v>31253</v>
      </c>
      <c r="F4292" s="3" t="s">
        <v>31254</v>
      </c>
      <c r="G4292" s="3"/>
      <c r="H4292" s="3"/>
      <c r="I4292" s="3"/>
      <c r="J4292" s="3"/>
      <c r="K4292" s="3"/>
      <c r="L4292" s="3"/>
      <c r="M4292" s="3"/>
      <c r="N4292" s="3"/>
      <c r="O4292" s="3"/>
      <c r="P4292" s="3"/>
      <c r="Q4292" s="3"/>
      <c r="R4292" s="3"/>
      <c r="S4292" s="3"/>
      <c r="T4292" s="3"/>
      <c r="U4292" s="3"/>
      <c r="V4292" s="3"/>
      <c r="W4292" s="3"/>
      <c r="X4292" s="3"/>
      <c r="Y4292" s="3"/>
      <c r="Z4292" s="3"/>
      <c r="AA4292" s="3"/>
      <c r="AB4292" s="3"/>
      <c r="AC4292" s="3"/>
      <c r="AD4292" s="3"/>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row>
    <row r="4293" spans="1:77" ht="18">
      <c r="A4293" s="3" t="s">
        <v>16817</v>
      </c>
      <c r="B4293" s="3" t="s">
        <v>32658</v>
      </c>
      <c r="C4293" s="3" t="s">
        <v>31251</v>
      </c>
      <c r="D4293" s="3"/>
      <c r="E4293" s="3" t="s">
        <v>32688</v>
      </c>
      <c r="F4293" s="3"/>
      <c r="G4293" s="3"/>
      <c r="H4293" s="3"/>
      <c r="I4293" s="3"/>
      <c r="J4293" s="3"/>
      <c r="K4293" s="3"/>
      <c r="L4293" s="3"/>
      <c r="M4293" s="3"/>
      <c r="N4293" s="3"/>
      <c r="O4293" s="3"/>
      <c r="P4293" s="3"/>
      <c r="Q4293" s="3"/>
      <c r="R4293" s="3"/>
      <c r="S4293" s="3"/>
      <c r="T4293" s="3"/>
      <c r="U4293" s="3"/>
      <c r="V4293" s="3"/>
      <c r="W4293" s="3"/>
      <c r="X4293" s="3"/>
      <c r="Y4293" s="3"/>
      <c r="Z4293" s="3"/>
      <c r="AA4293" s="3"/>
      <c r="AB4293" s="3"/>
      <c r="AC4293" s="3"/>
      <c r="AD4293" s="3"/>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row>
    <row r="4294" spans="1:77" ht="18">
      <c r="A4294" s="3" t="s">
        <v>34857</v>
      </c>
      <c r="B4294" s="3" t="s">
        <v>34858</v>
      </c>
      <c r="C4294" s="3" t="s">
        <v>31251</v>
      </c>
      <c r="D4294" s="3" t="s">
        <v>22</v>
      </c>
      <c r="E4294" s="3" t="s">
        <v>34859</v>
      </c>
      <c r="F4294" s="3" t="s">
        <v>23562</v>
      </c>
      <c r="G4294" s="3"/>
      <c r="H4294" s="3"/>
      <c r="I4294" s="3"/>
      <c r="J4294" s="3"/>
      <c r="K4294" s="3"/>
      <c r="L4294" s="3"/>
      <c r="M4294" s="3"/>
      <c r="N4294" s="3"/>
      <c r="O4294" s="3"/>
      <c r="P4294" s="3"/>
      <c r="Q4294" s="3"/>
      <c r="R4294" s="3"/>
      <c r="S4294" s="3"/>
      <c r="T4294" s="3"/>
      <c r="U4294" s="3"/>
      <c r="V4294" s="3"/>
      <c r="W4294" s="3"/>
      <c r="X4294" s="3"/>
      <c r="Y4294" s="3"/>
      <c r="Z4294" s="3"/>
      <c r="AA4294" s="3"/>
      <c r="AB4294" s="3"/>
      <c r="AC4294" s="3"/>
      <c r="AD4294" s="3"/>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row>
    <row r="4295" spans="1:77" ht="18">
      <c r="A4295" s="3" t="s">
        <v>35168</v>
      </c>
      <c r="B4295" s="3" t="s">
        <v>34945</v>
      </c>
      <c r="C4295" s="3" t="s">
        <v>31251</v>
      </c>
      <c r="D4295" s="3"/>
      <c r="E4295" s="3" t="s">
        <v>35169</v>
      </c>
      <c r="F4295" s="3"/>
      <c r="G4295" s="3"/>
      <c r="H4295" s="3"/>
      <c r="I4295" s="3"/>
      <c r="J4295" s="3"/>
      <c r="K4295" s="3"/>
      <c r="L4295" s="3"/>
      <c r="M4295" s="3"/>
      <c r="N4295" s="3"/>
      <c r="O4295" s="3"/>
      <c r="P4295" s="3"/>
      <c r="Q4295" s="3"/>
      <c r="R4295" s="3"/>
      <c r="S4295" s="3"/>
      <c r="T4295" s="3"/>
      <c r="U4295" s="3"/>
      <c r="V4295" s="3"/>
      <c r="W4295" s="3"/>
      <c r="X4295" s="3"/>
      <c r="Y4295" s="3"/>
      <c r="Z4295" s="3"/>
      <c r="AA4295" s="3"/>
      <c r="AB4295" s="3"/>
      <c r="AC4295" s="3"/>
      <c r="AD4295" s="3"/>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row>
    <row r="4296" spans="1:77" ht="18">
      <c r="A4296" s="3" t="s">
        <v>20182</v>
      </c>
      <c r="B4296" s="3" t="s">
        <v>37108</v>
      </c>
      <c r="C4296" s="3" t="s">
        <v>37355</v>
      </c>
      <c r="D4296" s="3" t="s">
        <v>319</v>
      </c>
      <c r="E4296" s="3" t="s">
        <v>26881</v>
      </c>
      <c r="F4296" s="3" t="s">
        <v>37356</v>
      </c>
      <c r="G4296" s="3"/>
      <c r="H4296" s="3"/>
      <c r="I4296" s="3"/>
      <c r="J4296" s="3"/>
      <c r="K4296" s="3"/>
      <c r="L4296" s="3"/>
      <c r="M4296" s="3"/>
      <c r="N4296" s="3"/>
      <c r="O4296" s="3"/>
      <c r="P4296" s="3"/>
      <c r="Q4296" s="3"/>
      <c r="R4296" s="3"/>
      <c r="S4296" s="3"/>
      <c r="T4296" s="3"/>
      <c r="U4296" s="3"/>
      <c r="V4296" s="3"/>
      <c r="W4296" s="3"/>
      <c r="X4296" s="3"/>
      <c r="Y4296" s="3"/>
      <c r="Z4296" s="3"/>
      <c r="AA4296" s="3"/>
      <c r="AB4296" s="3"/>
      <c r="AC4296" s="3"/>
      <c r="AD4296" s="3"/>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row>
    <row r="4297" spans="1:77" ht="18">
      <c r="A4297" s="3" t="s">
        <v>6058</v>
      </c>
      <c r="B4297" s="3" t="s">
        <v>23435</v>
      </c>
      <c r="C4297" s="3" t="s">
        <v>24313</v>
      </c>
      <c r="D4297" s="3"/>
      <c r="E4297" s="3" t="s">
        <v>24314</v>
      </c>
      <c r="F4297" s="3"/>
      <c r="G4297" s="3"/>
      <c r="H4297" s="3"/>
      <c r="I4297" s="3"/>
      <c r="J4297" s="3"/>
      <c r="K4297" s="3"/>
      <c r="L4297" s="3"/>
      <c r="M4297" s="3"/>
      <c r="N4297" s="3"/>
      <c r="O4297" s="3"/>
      <c r="P4297" s="3"/>
      <c r="Q4297" s="3"/>
      <c r="R4297" s="3"/>
      <c r="S4297" s="3"/>
      <c r="T4297" s="3"/>
      <c r="U4297" s="3"/>
      <c r="V4297" s="3"/>
      <c r="W4297" s="3"/>
      <c r="X4297" s="3"/>
      <c r="Y4297" s="3"/>
      <c r="Z4297" s="3"/>
      <c r="AA4297" s="3"/>
      <c r="AB4297" s="3"/>
      <c r="AC4297" s="3"/>
      <c r="AD4297" s="3"/>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row>
    <row r="4298" spans="1:77" ht="18">
      <c r="A4298" s="3" t="s">
        <v>6082</v>
      </c>
      <c r="B4298" s="3" t="s">
        <v>23435</v>
      </c>
      <c r="C4298" s="3" t="s">
        <v>24313</v>
      </c>
      <c r="D4298" s="3"/>
      <c r="E4298" s="3" t="s">
        <v>24334</v>
      </c>
      <c r="F4298" s="3"/>
      <c r="G4298" s="3"/>
      <c r="H4298" s="3"/>
      <c r="I4298" s="3"/>
      <c r="J4298" s="3"/>
      <c r="K4298" s="3"/>
      <c r="L4298" s="3"/>
      <c r="M4298" s="3"/>
      <c r="N4298" s="3"/>
      <c r="O4298" s="3"/>
      <c r="P4298" s="3"/>
      <c r="Q4298" s="3"/>
      <c r="R4298" s="3"/>
      <c r="S4298" s="3"/>
      <c r="T4298" s="3"/>
      <c r="U4298" s="3"/>
      <c r="V4298" s="3"/>
      <c r="W4298" s="3"/>
      <c r="X4298" s="3"/>
      <c r="Y4298" s="3"/>
      <c r="Z4298" s="3"/>
      <c r="AA4298" s="3"/>
      <c r="AB4298" s="3"/>
      <c r="AC4298" s="3"/>
      <c r="AD4298" s="3"/>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row>
    <row r="4299" spans="1:77" ht="18">
      <c r="A4299" s="3" t="s">
        <v>8250</v>
      </c>
      <c r="B4299" s="3" t="s">
        <v>25827</v>
      </c>
      <c r="C4299" s="3" t="s">
        <v>24313</v>
      </c>
      <c r="D4299" s="3" t="s">
        <v>270</v>
      </c>
      <c r="E4299" s="3" t="s">
        <v>26055</v>
      </c>
      <c r="F4299" s="3" t="s">
        <v>25625</v>
      </c>
      <c r="G4299" s="3"/>
      <c r="H4299" s="3"/>
      <c r="I4299" s="3"/>
      <c r="J4299" s="3"/>
      <c r="K4299" s="3"/>
      <c r="L4299" s="3"/>
      <c r="M4299" s="3"/>
      <c r="N4299" s="3"/>
      <c r="O4299" s="3"/>
      <c r="P4299" s="3"/>
      <c r="Q4299" s="3"/>
      <c r="R4299" s="3"/>
      <c r="S4299" s="3"/>
      <c r="T4299" s="3"/>
      <c r="U4299" s="3"/>
      <c r="V4299" s="3"/>
      <c r="W4299" s="3"/>
      <c r="X4299" s="3"/>
      <c r="Y4299" s="3"/>
      <c r="Z4299" s="3"/>
      <c r="AA4299" s="3"/>
      <c r="AB4299" s="3"/>
      <c r="AC4299" s="3"/>
      <c r="AD4299" s="3"/>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row>
    <row r="4300" spans="1:77" ht="18">
      <c r="A4300" s="3" t="s">
        <v>17473</v>
      </c>
      <c r="B4300" s="3" t="s">
        <v>33814</v>
      </c>
      <c r="C4300" s="3" t="s">
        <v>24313</v>
      </c>
      <c r="D4300" s="3"/>
      <c r="E4300" s="3" t="s">
        <v>33870</v>
      </c>
      <c r="F4300" s="3" t="s">
        <v>33871</v>
      </c>
      <c r="G4300" s="3"/>
      <c r="H4300" s="3"/>
      <c r="I4300" s="3"/>
      <c r="J4300" s="3"/>
      <c r="K4300" s="3"/>
      <c r="L4300" s="3"/>
      <c r="M4300" s="3"/>
      <c r="N4300" s="3"/>
      <c r="O4300" s="3"/>
      <c r="P4300" s="3"/>
      <c r="Q4300" s="3"/>
      <c r="R4300" s="3"/>
      <c r="S4300" s="3"/>
      <c r="T4300" s="3"/>
      <c r="U4300" s="3"/>
      <c r="V4300" s="3"/>
      <c r="W4300" s="3"/>
      <c r="X4300" s="3"/>
      <c r="Y4300" s="3"/>
      <c r="Z4300" s="3"/>
      <c r="AA4300" s="3"/>
      <c r="AB4300" s="3"/>
      <c r="AC4300" s="3"/>
      <c r="AD4300" s="3"/>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row>
    <row r="4301" spans="1:77" ht="18">
      <c r="A4301" s="3" t="s">
        <v>39366</v>
      </c>
      <c r="B4301" s="3" t="s">
        <v>38999</v>
      </c>
      <c r="C4301" s="3" t="s">
        <v>39367</v>
      </c>
      <c r="D4301" s="3"/>
      <c r="E4301" s="3" t="s">
        <v>39368</v>
      </c>
      <c r="F4301" s="3" t="s">
        <v>39369</v>
      </c>
      <c r="G4301" s="3"/>
      <c r="H4301" s="3"/>
      <c r="I4301" s="3"/>
      <c r="J4301" s="3"/>
      <c r="K4301" s="3"/>
      <c r="L4301" s="3"/>
      <c r="M4301" s="3"/>
      <c r="N4301" s="3"/>
      <c r="O4301" s="3"/>
      <c r="P4301" s="3"/>
      <c r="Q4301" s="3"/>
      <c r="R4301" s="3"/>
      <c r="S4301" s="3"/>
      <c r="T4301" s="3"/>
      <c r="U4301" s="3"/>
      <c r="V4301" s="3"/>
      <c r="W4301" s="3"/>
      <c r="X4301" s="3"/>
      <c r="Y4301" s="3"/>
      <c r="Z4301" s="3"/>
      <c r="AA4301" s="3"/>
      <c r="AB4301" s="3"/>
      <c r="AC4301" s="3"/>
      <c r="AD4301" s="3"/>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row>
    <row r="4302" spans="1:77" ht="18">
      <c r="A4302" s="3" t="s">
        <v>3617</v>
      </c>
      <c r="B4302" s="3" t="s">
        <v>21893</v>
      </c>
      <c r="C4302" s="3" t="s">
        <v>22131</v>
      </c>
      <c r="D4302" s="3"/>
      <c r="E4302" s="3" t="s">
        <v>22132</v>
      </c>
      <c r="F4302" s="3"/>
      <c r="G4302" s="3"/>
      <c r="H4302" s="3"/>
      <c r="I4302" s="3"/>
      <c r="J4302" s="3"/>
      <c r="K4302" s="3"/>
      <c r="L4302" s="3"/>
      <c r="M4302" s="3"/>
      <c r="N4302" s="3"/>
      <c r="O4302" s="3"/>
      <c r="P4302" s="3"/>
      <c r="Q4302" s="3"/>
      <c r="R4302" s="3"/>
      <c r="S4302" s="3"/>
      <c r="T4302" s="3"/>
      <c r="U4302" s="3"/>
      <c r="V4302" s="3"/>
      <c r="W4302" s="3"/>
      <c r="X4302" s="3"/>
      <c r="Y4302" s="3"/>
      <c r="Z4302" s="3"/>
      <c r="AA4302" s="3"/>
      <c r="AB4302" s="3"/>
      <c r="AC4302" s="3"/>
      <c r="AD4302" s="3"/>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row>
    <row r="4303" spans="1:77" ht="18">
      <c r="A4303" s="3" t="s">
        <v>6062</v>
      </c>
      <c r="B4303" s="3" t="s">
        <v>23435</v>
      </c>
      <c r="C4303" s="3" t="s">
        <v>22131</v>
      </c>
      <c r="D4303" s="3"/>
      <c r="E4303" s="3" t="s">
        <v>24315</v>
      </c>
      <c r="F4303" s="3"/>
      <c r="G4303" s="3"/>
      <c r="H4303" s="3"/>
      <c r="I4303" s="3"/>
      <c r="J4303" s="3"/>
      <c r="K4303" s="3"/>
      <c r="L4303" s="3"/>
      <c r="M4303" s="3"/>
      <c r="N4303" s="3"/>
      <c r="O4303" s="3"/>
      <c r="P4303" s="3"/>
      <c r="Q4303" s="3"/>
      <c r="R4303" s="3"/>
      <c r="S4303" s="3"/>
      <c r="T4303" s="3"/>
      <c r="U4303" s="3"/>
      <c r="V4303" s="3"/>
      <c r="W4303" s="3"/>
      <c r="X4303" s="3"/>
      <c r="Y4303" s="3"/>
      <c r="Z4303" s="3"/>
      <c r="AA4303" s="3"/>
      <c r="AB4303" s="3"/>
      <c r="AC4303" s="3"/>
      <c r="AD4303" s="3"/>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row>
    <row r="4304" spans="1:77" ht="18">
      <c r="A4304" s="3" t="s">
        <v>6084</v>
      </c>
      <c r="B4304" s="3" t="s">
        <v>23435</v>
      </c>
      <c r="C4304" s="3" t="s">
        <v>22131</v>
      </c>
      <c r="D4304" s="3"/>
      <c r="E4304" s="3" t="s">
        <v>24335</v>
      </c>
      <c r="F4304" s="3"/>
      <c r="G4304" s="3"/>
      <c r="H4304" s="3"/>
      <c r="I4304" s="3"/>
      <c r="J4304" s="3"/>
      <c r="K4304" s="3"/>
      <c r="L4304" s="3"/>
      <c r="M4304" s="3"/>
      <c r="N4304" s="3"/>
      <c r="O4304" s="3"/>
      <c r="P4304" s="3"/>
      <c r="Q4304" s="3"/>
      <c r="R4304" s="3"/>
      <c r="S4304" s="3"/>
      <c r="T4304" s="3"/>
      <c r="U4304" s="3"/>
      <c r="V4304" s="3"/>
      <c r="W4304" s="3"/>
      <c r="X4304" s="3"/>
      <c r="Y4304" s="3"/>
      <c r="Z4304" s="3"/>
      <c r="AA4304" s="3"/>
      <c r="AB4304" s="3"/>
      <c r="AC4304" s="3"/>
      <c r="AD4304" s="3"/>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row>
    <row r="4305" spans="1:77" ht="18">
      <c r="A4305" s="3" t="s">
        <v>32579</v>
      </c>
      <c r="B4305" s="3" t="s">
        <v>32339</v>
      </c>
      <c r="C4305" s="3" t="s">
        <v>22131</v>
      </c>
      <c r="D4305" s="3" t="s">
        <v>3093</v>
      </c>
      <c r="E4305" s="3" t="s">
        <v>32580</v>
      </c>
      <c r="F4305" s="3"/>
      <c r="G4305" s="3"/>
      <c r="H4305" s="3"/>
      <c r="I4305" s="3"/>
      <c r="J4305" s="3"/>
      <c r="K4305" s="3"/>
      <c r="L4305" s="3"/>
      <c r="M4305" s="3"/>
      <c r="N4305" s="3"/>
      <c r="O4305" s="3"/>
      <c r="P4305" s="3"/>
      <c r="Q4305" s="3"/>
      <c r="R4305" s="3"/>
      <c r="S4305" s="3"/>
      <c r="T4305" s="3"/>
      <c r="U4305" s="3"/>
      <c r="V4305" s="3"/>
      <c r="W4305" s="3"/>
      <c r="X4305" s="3"/>
      <c r="Y4305" s="3"/>
      <c r="Z4305" s="3"/>
      <c r="AA4305" s="3"/>
      <c r="AB4305" s="3"/>
      <c r="AC4305" s="3"/>
      <c r="AD4305" s="3"/>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row>
    <row r="4306" spans="1:77" ht="18">
      <c r="A4306" s="3" t="s">
        <v>2377</v>
      </c>
      <c r="B4306" s="3" t="s">
        <v>33310</v>
      </c>
      <c r="C4306" s="3" t="s">
        <v>22131</v>
      </c>
      <c r="D4306" s="3" t="s">
        <v>60</v>
      </c>
      <c r="E4306" s="3" t="s">
        <v>33876</v>
      </c>
      <c r="F4306" s="3"/>
      <c r="G4306" s="3"/>
      <c r="H4306" s="3"/>
      <c r="I4306" s="3"/>
      <c r="J4306" s="3"/>
      <c r="K4306" s="3"/>
      <c r="L4306" s="3"/>
      <c r="M4306" s="3"/>
      <c r="N4306" s="3"/>
      <c r="O4306" s="3"/>
      <c r="P4306" s="3"/>
      <c r="Q4306" s="3"/>
      <c r="R4306" s="3"/>
      <c r="S4306" s="3"/>
      <c r="T4306" s="3"/>
      <c r="U4306" s="3"/>
      <c r="V4306" s="3"/>
      <c r="W4306" s="3"/>
      <c r="X4306" s="3"/>
      <c r="Y4306" s="3"/>
      <c r="Z4306" s="3"/>
      <c r="AA4306" s="3"/>
      <c r="AB4306" s="3"/>
      <c r="AC4306" s="3"/>
      <c r="AD4306" s="3"/>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row>
    <row r="4307" spans="1:77" ht="18">
      <c r="A4307" s="3" t="s">
        <v>34773</v>
      </c>
      <c r="B4307" s="3" t="s">
        <v>33988</v>
      </c>
      <c r="C4307" s="3" t="s">
        <v>22131</v>
      </c>
      <c r="D4307" s="3" t="s">
        <v>30401</v>
      </c>
      <c r="E4307" s="3" t="s">
        <v>34774</v>
      </c>
      <c r="F4307" s="3"/>
      <c r="G4307" s="3"/>
      <c r="H4307" s="3"/>
      <c r="I4307" s="3"/>
      <c r="J4307" s="3"/>
      <c r="K4307" s="3"/>
      <c r="L4307" s="3"/>
      <c r="M4307" s="3"/>
      <c r="N4307" s="3"/>
      <c r="O4307" s="3"/>
      <c r="P4307" s="3"/>
      <c r="Q4307" s="3"/>
      <c r="R4307" s="3"/>
      <c r="S4307" s="3"/>
      <c r="T4307" s="3"/>
      <c r="U4307" s="3"/>
      <c r="V4307" s="3"/>
      <c r="W4307" s="3"/>
      <c r="X4307" s="3"/>
      <c r="Y4307" s="3"/>
      <c r="Z4307" s="3"/>
      <c r="AA4307" s="3"/>
      <c r="AB4307" s="3"/>
      <c r="AC4307" s="3"/>
      <c r="AD4307" s="3"/>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row>
    <row r="4308" spans="1:77" ht="18">
      <c r="A4308" s="3" t="s">
        <v>3426</v>
      </c>
      <c r="B4308" s="3" t="s">
        <v>21925</v>
      </c>
      <c r="C4308" s="3" t="s">
        <v>21926</v>
      </c>
      <c r="D4308" s="3"/>
      <c r="E4308" s="3" t="s">
        <v>21927</v>
      </c>
      <c r="F4308" s="3" t="s">
        <v>21928</v>
      </c>
      <c r="G4308" s="3"/>
      <c r="H4308" s="3"/>
      <c r="I4308" s="3"/>
      <c r="J4308" s="3"/>
      <c r="K4308" s="3"/>
      <c r="L4308" s="3"/>
      <c r="M4308" s="3"/>
      <c r="N4308" s="3"/>
      <c r="O4308" s="3"/>
      <c r="P4308" s="3"/>
      <c r="Q4308" s="3"/>
      <c r="R4308" s="3"/>
      <c r="S4308" s="3"/>
      <c r="T4308" s="3"/>
      <c r="U4308" s="3"/>
      <c r="V4308" s="3"/>
      <c r="W4308" s="3"/>
      <c r="X4308" s="3"/>
      <c r="Y4308" s="3"/>
      <c r="Z4308" s="3"/>
      <c r="AA4308" s="3"/>
      <c r="AB4308" s="3"/>
      <c r="AC4308" s="3"/>
      <c r="AD4308" s="3"/>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row>
    <row r="4309" spans="1:77" ht="18">
      <c r="A4309" s="3" t="s">
        <v>14393</v>
      </c>
      <c r="B4309" s="3" t="s">
        <v>30903</v>
      </c>
      <c r="C4309" s="3" t="s">
        <v>21926</v>
      </c>
      <c r="D4309" s="3" t="s">
        <v>31165</v>
      </c>
      <c r="E4309" s="3" t="s">
        <v>31166</v>
      </c>
      <c r="F4309" s="3"/>
      <c r="G4309" s="3"/>
      <c r="H4309" s="3"/>
      <c r="I4309" s="3"/>
      <c r="J4309" s="3"/>
      <c r="K4309" s="3"/>
      <c r="L4309" s="3"/>
      <c r="M4309" s="3"/>
      <c r="N4309" s="3"/>
      <c r="O4309" s="3"/>
      <c r="P4309" s="3"/>
      <c r="Q4309" s="3"/>
      <c r="R4309" s="3"/>
      <c r="S4309" s="3"/>
      <c r="T4309" s="3"/>
      <c r="U4309" s="3"/>
      <c r="V4309" s="3"/>
      <c r="W4309" s="3"/>
      <c r="X4309" s="3"/>
      <c r="Y4309" s="3"/>
      <c r="Z4309" s="3"/>
      <c r="AA4309" s="3"/>
      <c r="AB4309" s="3"/>
      <c r="AC4309" s="3"/>
      <c r="AD4309" s="3"/>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row>
    <row r="4310" spans="1:77" ht="18">
      <c r="A4310" s="3" t="s">
        <v>6091</v>
      </c>
      <c r="B4310" s="3" t="s">
        <v>23435</v>
      </c>
      <c r="C4310" s="3" t="s">
        <v>24341</v>
      </c>
      <c r="D4310" s="3"/>
      <c r="E4310" s="3" t="s">
        <v>24342</v>
      </c>
      <c r="F4310" s="3" t="s">
        <v>24343</v>
      </c>
      <c r="G4310" s="3"/>
      <c r="H4310" s="3"/>
      <c r="I4310" s="3"/>
      <c r="J4310" s="3"/>
      <c r="K4310" s="3"/>
      <c r="L4310" s="3"/>
      <c r="M4310" s="3"/>
      <c r="N4310" s="3"/>
      <c r="O4310" s="3"/>
      <c r="P4310" s="3"/>
      <c r="Q4310" s="3"/>
      <c r="R4310" s="3"/>
      <c r="S4310" s="3"/>
      <c r="T4310" s="3"/>
      <c r="U4310" s="3"/>
      <c r="V4310" s="3"/>
      <c r="W4310" s="3"/>
      <c r="X4310" s="3"/>
      <c r="Y4310" s="3"/>
      <c r="Z4310" s="3"/>
      <c r="AA4310" s="3"/>
      <c r="AB4310" s="3"/>
      <c r="AC4310" s="3"/>
      <c r="AD4310" s="3"/>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row>
    <row r="4311" spans="1:77" ht="18">
      <c r="A4311" s="3" t="s">
        <v>18594</v>
      </c>
      <c r="B4311" s="3" t="s">
        <v>35768</v>
      </c>
      <c r="C4311" s="3" t="s">
        <v>24341</v>
      </c>
      <c r="D4311" s="3"/>
      <c r="E4311" s="3" t="s">
        <v>35812</v>
      </c>
      <c r="F4311" s="3" t="s">
        <v>24343</v>
      </c>
      <c r="G4311" s="3"/>
      <c r="H4311" s="3"/>
      <c r="I4311" s="3"/>
      <c r="J4311" s="3"/>
      <c r="K4311" s="3"/>
      <c r="L4311" s="3"/>
      <c r="M4311" s="3"/>
      <c r="N4311" s="3"/>
      <c r="O4311" s="3"/>
      <c r="P4311" s="3"/>
      <c r="Q4311" s="3"/>
      <c r="R4311" s="3"/>
      <c r="S4311" s="3"/>
      <c r="T4311" s="3"/>
      <c r="U4311" s="3"/>
      <c r="V4311" s="3"/>
      <c r="W4311" s="3"/>
      <c r="X4311" s="3"/>
      <c r="Y4311" s="3"/>
      <c r="Z4311" s="3"/>
      <c r="AA4311" s="3"/>
      <c r="AB4311" s="3"/>
      <c r="AC4311" s="3"/>
      <c r="AD4311" s="3"/>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row>
    <row r="4312" spans="1:77" ht="18">
      <c r="A4312" s="3" t="s">
        <v>5096</v>
      </c>
      <c r="B4312" s="3" t="s">
        <v>23483</v>
      </c>
      <c r="C4312" s="3" t="s">
        <v>23560</v>
      </c>
      <c r="D4312" s="3" t="s">
        <v>22</v>
      </c>
      <c r="E4312" s="3" t="s">
        <v>23561</v>
      </c>
      <c r="F4312" s="3" t="s">
        <v>23562</v>
      </c>
      <c r="G4312" s="3"/>
      <c r="H4312" s="3"/>
      <c r="I4312" s="3"/>
      <c r="J4312" s="3"/>
      <c r="K4312" s="3"/>
      <c r="L4312" s="3"/>
      <c r="M4312" s="3"/>
      <c r="N4312" s="3"/>
      <c r="O4312" s="3"/>
      <c r="P4312" s="3"/>
      <c r="Q4312" s="3"/>
      <c r="R4312" s="3"/>
      <c r="S4312" s="3"/>
      <c r="T4312" s="3"/>
      <c r="U4312" s="3"/>
      <c r="V4312" s="3"/>
      <c r="W4312" s="3"/>
      <c r="X4312" s="3"/>
      <c r="Y4312" s="3"/>
      <c r="Z4312" s="3"/>
      <c r="AA4312" s="3"/>
      <c r="AB4312" s="3"/>
      <c r="AC4312" s="3"/>
      <c r="AD4312" s="3"/>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row>
    <row r="4313" spans="1:77" ht="18">
      <c r="A4313" s="3" t="s">
        <v>24323</v>
      </c>
      <c r="B4313" s="3" t="s">
        <v>23435</v>
      </c>
      <c r="C4313" s="3" t="s">
        <v>23560</v>
      </c>
      <c r="D4313" s="3"/>
      <c r="E4313" s="3" t="s">
        <v>24324</v>
      </c>
      <c r="F4313" s="3"/>
      <c r="G4313" s="3"/>
      <c r="H4313" s="3"/>
      <c r="I4313" s="3"/>
      <c r="J4313" s="3"/>
      <c r="K4313" s="3"/>
      <c r="L4313" s="3"/>
      <c r="M4313" s="3"/>
      <c r="N4313" s="3"/>
      <c r="O4313" s="3"/>
      <c r="P4313" s="3"/>
      <c r="Q4313" s="3"/>
      <c r="R4313" s="3"/>
      <c r="S4313" s="3"/>
      <c r="T4313" s="3"/>
      <c r="U4313" s="3"/>
      <c r="V4313" s="3"/>
      <c r="W4313" s="3"/>
      <c r="X4313" s="3"/>
      <c r="Y4313" s="3"/>
      <c r="Z4313" s="3"/>
      <c r="AA4313" s="3"/>
      <c r="AB4313" s="3"/>
      <c r="AC4313" s="3"/>
      <c r="AD4313" s="3"/>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row>
    <row r="4314" spans="1:77" ht="18">
      <c r="A4314" s="3" t="s">
        <v>17452</v>
      </c>
      <c r="B4314" s="3" t="s">
        <v>33814</v>
      </c>
      <c r="C4314" s="3" t="s">
        <v>33829</v>
      </c>
      <c r="D4314" s="3"/>
      <c r="E4314" s="3" t="s">
        <v>33830</v>
      </c>
      <c r="F4314" s="3"/>
      <c r="G4314" s="3"/>
      <c r="H4314" s="3"/>
      <c r="I4314" s="3"/>
      <c r="J4314" s="3"/>
      <c r="K4314" s="3"/>
      <c r="L4314" s="3"/>
      <c r="M4314" s="3"/>
      <c r="N4314" s="3"/>
      <c r="O4314" s="3"/>
      <c r="P4314" s="3"/>
      <c r="Q4314" s="3"/>
      <c r="R4314" s="3"/>
      <c r="S4314" s="3"/>
      <c r="T4314" s="3"/>
      <c r="U4314" s="3"/>
      <c r="V4314" s="3"/>
      <c r="W4314" s="3"/>
      <c r="X4314" s="3"/>
      <c r="Y4314" s="3"/>
      <c r="Z4314" s="3"/>
      <c r="AA4314" s="3"/>
      <c r="AB4314" s="3"/>
      <c r="AC4314" s="3"/>
      <c r="AD4314" s="3"/>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row>
    <row r="4315" spans="1:77" ht="18">
      <c r="A4315" s="3" t="s">
        <v>6079</v>
      </c>
      <c r="B4315" s="3" t="s">
        <v>23435</v>
      </c>
      <c r="C4315" s="3" t="s">
        <v>24332</v>
      </c>
      <c r="D4315" s="3"/>
      <c r="E4315" s="3" t="s">
        <v>24333</v>
      </c>
      <c r="F4315" s="3"/>
      <c r="G4315" s="3"/>
      <c r="H4315" s="3"/>
      <c r="I4315" s="3"/>
      <c r="J4315" s="3"/>
      <c r="K4315" s="3"/>
      <c r="L4315" s="3"/>
      <c r="M4315" s="3"/>
      <c r="N4315" s="3"/>
      <c r="O4315" s="3"/>
      <c r="P4315" s="3"/>
      <c r="Q4315" s="3"/>
      <c r="R4315" s="3"/>
      <c r="S4315" s="3"/>
      <c r="T4315" s="3"/>
      <c r="U4315" s="3"/>
      <c r="V4315" s="3"/>
      <c r="W4315" s="3"/>
      <c r="X4315" s="3"/>
      <c r="Y4315" s="3"/>
      <c r="Z4315" s="3"/>
      <c r="AA4315" s="3"/>
      <c r="AB4315" s="3"/>
      <c r="AC4315" s="3"/>
      <c r="AD4315" s="3"/>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row>
    <row r="4316" spans="1:77" ht="18">
      <c r="A4316" s="3" t="s">
        <v>33029</v>
      </c>
      <c r="B4316" s="3" t="s">
        <v>32998</v>
      </c>
      <c r="C4316" s="3" t="s">
        <v>24332</v>
      </c>
      <c r="D4316" s="3" t="s">
        <v>219</v>
      </c>
      <c r="E4316" s="3" t="s">
        <v>33030</v>
      </c>
      <c r="F4316" s="3" t="s">
        <v>33031</v>
      </c>
      <c r="G4316" s="3"/>
      <c r="H4316" s="3"/>
      <c r="I4316" s="3"/>
      <c r="J4316" s="3"/>
      <c r="K4316" s="3"/>
      <c r="L4316" s="3"/>
      <c r="M4316" s="3"/>
      <c r="N4316" s="3"/>
      <c r="O4316" s="3"/>
      <c r="P4316" s="3"/>
      <c r="Q4316" s="3"/>
      <c r="R4316" s="3"/>
      <c r="S4316" s="3"/>
      <c r="T4316" s="3"/>
      <c r="U4316" s="3"/>
      <c r="V4316" s="3"/>
      <c r="W4316" s="3"/>
      <c r="X4316" s="3"/>
      <c r="Y4316" s="3"/>
      <c r="Z4316" s="3"/>
      <c r="AA4316" s="3"/>
      <c r="AB4316" s="3"/>
      <c r="AC4316" s="3"/>
      <c r="AD4316" s="3"/>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row>
    <row r="4317" spans="1:77" ht="18">
      <c r="A4317" s="3" t="s">
        <v>7</v>
      </c>
      <c r="B4317" s="3" t="s">
        <v>25896</v>
      </c>
      <c r="C4317" s="3" t="s">
        <v>26825</v>
      </c>
      <c r="D4317" s="3" t="s">
        <v>17833</v>
      </c>
      <c r="E4317" s="3" t="s">
        <v>26826</v>
      </c>
      <c r="F4317" s="3" t="s">
        <v>26827</v>
      </c>
      <c r="G4317" s="3"/>
      <c r="H4317" s="3"/>
      <c r="I4317" s="3"/>
      <c r="J4317" s="3"/>
      <c r="K4317" s="3"/>
      <c r="L4317" s="3"/>
      <c r="M4317" s="3"/>
      <c r="N4317" s="3"/>
      <c r="O4317" s="3"/>
      <c r="P4317" s="3"/>
      <c r="Q4317" s="3"/>
      <c r="R4317" s="3"/>
      <c r="S4317" s="3"/>
      <c r="T4317" s="3"/>
      <c r="U4317" s="3"/>
      <c r="V4317" s="3"/>
      <c r="W4317" s="3"/>
      <c r="X4317" s="3"/>
      <c r="Y4317" s="3"/>
      <c r="Z4317" s="3"/>
      <c r="AA4317" s="3"/>
      <c r="AB4317" s="3"/>
      <c r="AC4317" s="3"/>
      <c r="AD4317" s="3"/>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row>
    <row r="4318" spans="1:77" ht="18">
      <c r="A4318" s="3" t="s">
        <v>6068</v>
      </c>
      <c r="B4318" s="3" t="s">
        <v>23435</v>
      </c>
      <c r="C4318" s="3" t="s">
        <v>24327</v>
      </c>
      <c r="D4318" s="3"/>
      <c r="E4318" s="3" t="s">
        <v>24328</v>
      </c>
      <c r="F4318" s="3"/>
      <c r="G4318" s="3"/>
      <c r="H4318" s="3"/>
      <c r="I4318" s="3"/>
      <c r="J4318" s="3"/>
      <c r="K4318" s="3"/>
      <c r="L4318" s="3"/>
      <c r="M4318" s="3"/>
      <c r="N4318" s="3"/>
      <c r="O4318" s="3"/>
      <c r="P4318" s="3"/>
      <c r="Q4318" s="3"/>
      <c r="R4318" s="3"/>
      <c r="S4318" s="3"/>
      <c r="T4318" s="3"/>
      <c r="U4318" s="3"/>
      <c r="V4318" s="3"/>
      <c r="W4318" s="3"/>
      <c r="X4318" s="3"/>
      <c r="Y4318" s="3"/>
      <c r="Z4318" s="3"/>
      <c r="AA4318" s="3"/>
      <c r="AB4318" s="3"/>
      <c r="AC4318" s="3"/>
      <c r="AD4318" s="3"/>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row>
    <row r="4319" spans="1:77" ht="18">
      <c r="A4319" s="3" t="s">
        <v>6074</v>
      </c>
      <c r="B4319" s="3" t="s">
        <v>23435</v>
      </c>
      <c r="C4319" s="3" t="s">
        <v>24327</v>
      </c>
      <c r="D4319" s="3"/>
      <c r="E4319" s="3" t="s">
        <v>24329</v>
      </c>
      <c r="F4319" s="3"/>
      <c r="G4319" s="3"/>
      <c r="H4319" s="3"/>
      <c r="I4319" s="3"/>
      <c r="J4319" s="3"/>
      <c r="K4319" s="3"/>
      <c r="L4319" s="3"/>
      <c r="M4319" s="3"/>
      <c r="N4319" s="3"/>
      <c r="O4319" s="3"/>
      <c r="P4319" s="3"/>
      <c r="Q4319" s="3"/>
      <c r="R4319" s="3"/>
      <c r="S4319" s="3"/>
      <c r="T4319" s="3"/>
      <c r="U4319" s="3"/>
      <c r="V4319" s="3"/>
      <c r="W4319" s="3"/>
      <c r="X4319" s="3"/>
      <c r="Y4319" s="3"/>
      <c r="Z4319" s="3"/>
      <c r="AA4319" s="3"/>
      <c r="AB4319" s="3"/>
      <c r="AC4319" s="3"/>
      <c r="AD4319" s="3"/>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row>
    <row r="4320" spans="1:77" ht="18">
      <c r="A4320" s="3" t="s">
        <v>6076</v>
      </c>
      <c r="B4320" s="3" t="s">
        <v>23435</v>
      </c>
      <c r="C4320" s="3" t="s">
        <v>24330</v>
      </c>
      <c r="D4320" s="3"/>
      <c r="E4320" s="3" t="s">
        <v>24331</v>
      </c>
      <c r="F4320" s="3"/>
      <c r="G4320" s="3"/>
      <c r="H4320" s="3"/>
      <c r="I4320" s="3"/>
      <c r="J4320" s="3"/>
      <c r="K4320" s="3"/>
      <c r="L4320" s="3"/>
      <c r="M4320" s="3"/>
      <c r="N4320" s="3"/>
      <c r="O4320" s="3"/>
      <c r="P4320" s="3"/>
      <c r="Q4320" s="3"/>
      <c r="R4320" s="3"/>
      <c r="S4320" s="3"/>
      <c r="T4320" s="3"/>
      <c r="U4320" s="3"/>
      <c r="V4320" s="3"/>
      <c r="W4320" s="3"/>
      <c r="X4320" s="3"/>
      <c r="Y4320" s="3"/>
      <c r="Z4320" s="3"/>
      <c r="AA4320" s="3"/>
      <c r="AB4320" s="3"/>
      <c r="AC4320" s="3"/>
      <c r="AD4320" s="3"/>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row>
    <row r="4321" spans="1:77" ht="18">
      <c r="A4321" s="3" t="s">
        <v>14216</v>
      </c>
      <c r="B4321" s="3" t="s">
        <v>30903</v>
      </c>
      <c r="C4321" s="3" t="s">
        <v>31075</v>
      </c>
      <c r="D4321" s="3" t="s">
        <v>31076</v>
      </c>
      <c r="E4321" s="3" t="s">
        <v>31077</v>
      </c>
      <c r="F4321" s="3" t="s">
        <v>31078</v>
      </c>
      <c r="G4321" s="3"/>
      <c r="H4321" s="3"/>
      <c r="I4321" s="3"/>
      <c r="J4321" s="3"/>
      <c r="K4321" s="3"/>
      <c r="L4321" s="3"/>
      <c r="M4321" s="3"/>
      <c r="N4321" s="3"/>
      <c r="O4321" s="3"/>
      <c r="P4321" s="3"/>
      <c r="Q4321" s="3"/>
      <c r="R4321" s="3"/>
      <c r="S4321" s="3"/>
      <c r="T4321" s="3"/>
      <c r="U4321" s="3"/>
      <c r="V4321" s="3"/>
      <c r="W4321" s="3"/>
      <c r="X4321" s="3"/>
      <c r="Y4321" s="3"/>
      <c r="Z4321" s="3"/>
      <c r="AA4321" s="3"/>
      <c r="AB4321" s="3"/>
      <c r="AC4321" s="3"/>
      <c r="AD4321" s="3"/>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row>
    <row r="4322" spans="1:77" ht="18">
      <c r="A4322" s="3" t="s">
        <v>33846</v>
      </c>
      <c r="B4322" s="3" t="s">
        <v>33814</v>
      </c>
      <c r="C4322" s="3" t="s">
        <v>33847</v>
      </c>
      <c r="D4322" s="3"/>
      <c r="E4322" s="3" t="s">
        <v>33848</v>
      </c>
      <c r="F4322" s="3"/>
      <c r="G4322" s="3"/>
      <c r="H4322" s="3"/>
      <c r="I4322" s="3"/>
      <c r="J4322" s="3"/>
      <c r="K4322" s="3"/>
      <c r="L4322" s="3"/>
      <c r="M4322" s="3"/>
      <c r="N4322" s="3"/>
      <c r="O4322" s="3"/>
      <c r="P4322" s="3"/>
      <c r="Q4322" s="3"/>
      <c r="R4322" s="3"/>
      <c r="S4322" s="3"/>
      <c r="T4322" s="3"/>
      <c r="U4322" s="3"/>
      <c r="V4322" s="3"/>
      <c r="W4322" s="3"/>
      <c r="X4322" s="3"/>
      <c r="Y4322" s="3"/>
      <c r="Z4322" s="3"/>
      <c r="AA4322" s="3"/>
      <c r="AB4322" s="3"/>
      <c r="AC4322" s="3"/>
      <c r="AD4322" s="3"/>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row>
    <row r="4323" spans="1:77" ht="18">
      <c r="A4323" s="3" t="s">
        <v>3432</v>
      </c>
      <c r="B4323" s="3" t="s">
        <v>21931</v>
      </c>
      <c r="C4323" s="3" t="s">
        <v>21932</v>
      </c>
      <c r="D4323" s="3" t="s">
        <v>21933</v>
      </c>
      <c r="E4323" s="3" t="s">
        <v>21934</v>
      </c>
      <c r="F4323" s="3" t="s">
        <v>21935</v>
      </c>
      <c r="G4323" s="3"/>
      <c r="H4323" s="3"/>
      <c r="I4323" s="3"/>
      <c r="J4323" s="3"/>
      <c r="K4323" s="3"/>
      <c r="L4323" s="3"/>
      <c r="M4323" s="3"/>
      <c r="N4323" s="3"/>
      <c r="O4323" s="3"/>
      <c r="P4323" s="3"/>
      <c r="Q4323" s="3"/>
      <c r="R4323" s="3"/>
      <c r="S4323" s="3"/>
      <c r="T4323" s="3"/>
      <c r="U4323" s="3"/>
      <c r="V4323" s="3"/>
      <c r="W4323" s="3"/>
      <c r="X4323" s="3"/>
      <c r="Y4323" s="3"/>
      <c r="Z4323" s="3"/>
      <c r="AA4323" s="3"/>
      <c r="AB4323" s="3"/>
      <c r="AC4323" s="3"/>
      <c r="AD4323" s="3"/>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row>
    <row r="4324" spans="1:77" ht="18">
      <c r="A4324" s="3" t="s">
        <v>7410</v>
      </c>
      <c r="B4324" s="3" t="s">
        <v>25216</v>
      </c>
      <c r="C4324" s="3" t="s">
        <v>21932</v>
      </c>
      <c r="D4324" s="3"/>
      <c r="E4324" s="3" t="s">
        <v>25383</v>
      </c>
      <c r="F4324" s="3"/>
      <c r="G4324" s="3"/>
      <c r="H4324" s="3"/>
      <c r="I4324" s="3"/>
      <c r="J4324" s="3"/>
      <c r="K4324" s="3"/>
      <c r="L4324" s="3"/>
      <c r="M4324" s="3"/>
      <c r="N4324" s="3"/>
      <c r="O4324" s="3"/>
      <c r="P4324" s="3"/>
      <c r="Q4324" s="3"/>
      <c r="R4324" s="3"/>
      <c r="S4324" s="3"/>
      <c r="T4324" s="3"/>
      <c r="U4324" s="3"/>
      <c r="V4324" s="3"/>
      <c r="W4324" s="3"/>
      <c r="X4324" s="3"/>
      <c r="Y4324" s="3"/>
      <c r="Z4324" s="3"/>
      <c r="AA4324" s="3"/>
      <c r="AB4324" s="3"/>
      <c r="AC4324" s="3"/>
      <c r="AD4324" s="3"/>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row>
    <row r="4325" spans="1:77" ht="18">
      <c r="A4325" s="3" t="s">
        <v>16272</v>
      </c>
      <c r="B4325" s="3" t="s">
        <v>32255</v>
      </c>
      <c r="C4325" s="3" t="s">
        <v>21932</v>
      </c>
      <c r="D4325" s="3"/>
      <c r="E4325" s="3" t="s">
        <v>3654</v>
      </c>
      <c r="F4325" s="3"/>
      <c r="G4325" s="3"/>
      <c r="H4325" s="3"/>
      <c r="I4325" s="3"/>
      <c r="J4325" s="3"/>
      <c r="K4325" s="3"/>
      <c r="L4325" s="3"/>
      <c r="M4325" s="3"/>
      <c r="N4325" s="3"/>
      <c r="O4325" s="3"/>
      <c r="P4325" s="3"/>
      <c r="Q4325" s="3"/>
      <c r="R4325" s="3"/>
      <c r="S4325" s="3"/>
      <c r="T4325" s="3"/>
      <c r="U4325" s="3"/>
      <c r="V4325" s="3"/>
      <c r="W4325" s="3"/>
      <c r="X4325" s="3"/>
      <c r="Y4325" s="3"/>
      <c r="Z4325" s="3"/>
      <c r="AA4325" s="3"/>
      <c r="AB4325" s="3"/>
      <c r="AC4325" s="3"/>
      <c r="AD4325" s="3"/>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row>
    <row r="4326" spans="1:77" ht="18">
      <c r="A4326" s="3" t="s">
        <v>39706</v>
      </c>
      <c r="B4326" s="3" t="s">
        <v>21893</v>
      </c>
      <c r="C4326" s="3" t="s">
        <v>39707</v>
      </c>
      <c r="D4326" s="3"/>
      <c r="E4326" s="3" t="s">
        <v>39708</v>
      </c>
      <c r="F4326" s="3"/>
      <c r="G4326" s="3"/>
      <c r="H4326" s="3"/>
      <c r="I4326" s="3"/>
      <c r="J4326" s="3"/>
      <c r="K4326" s="3"/>
      <c r="L4326" s="3"/>
      <c r="M4326" s="3"/>
      <c r="N4326" s="3"/>
      <c r="O4326" s="3"/>
      <c r="P4326" s="3"/>
      <c r="Q4326" s="3"/>
      <c r="R4326" s="3"/>
      <c r="S4326" s="3"/>
      <c r="T4326" s="3"/>
      <c r="U4326" s="3"/>
      <c r="V4326" s="3"/>
      <c r="W4326" s="3"/>
      <c r="X4326" s="3"/>
      <c r="Y4326" s="3"/>
      <c r="Z4326" s="3"/>
      <c r="AA4326" s="3"/>
      <c r="AB4326" s="3"/>
      <c r="AC4326" s="3"/>
      <c r="AD4326" s="3"/>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row>
    <row r="4327" spans="1:77" ht="18">
      <c r="A4327" s="3" t="s">
        <v>3576</v>
      </c>
      <c r="B4327" s="3" t="s">
        <v>21893</v>
      </c>
      <c r="C4327" s="3" t="s">
        <v>22086</v>
      </c>
      <c r="D4327" s="3"/>
      <c r="E4327" s="3" t="s">
        <v>22087</v>
      </c>
      <c r="F4327" s="3" t="s">
        <v>22088</v>
      </c>
      <c r="G4327" s="3"/>
      <c r="H4327" s="3"/>
      <c r="I4327" s="3"/>
      <c r="J4327" s="3"/>
      <c r="K4327" s="3"/>
      <c r="L4327" s="3"/>
      <c r="M4327" s="3"/>
      <c r="N4327" s="3"/>
      <c r="O4327" s="3"/>
      <c r="P4327" s="3"/>
      <c r="Q4327" s="3"/>
      <c r="R4327" s="3"/>
      <c r="S4327" s="3"/>
      <c r="T4327" s="3"/>
      <c r="U4327" s="3"/>
      <c r="V4327" s="3"/>
      <c r="W4327" s="3"/>
      <c r="X4327" s="3"/>
      <c r="Y4327" s="3"/>
      <c r="Z4327" s="3"/>
      <c r="AA4327" s="3"/>
      <c r="AB4327" s="3"/>
      <c r="AC4327" s="3"/>
      <c r="AD4327" s="3"/>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row>
    <row r="4328" spans="1:77" ht="18">
      <c r="A4328" s="3" t="s">
        <v>7966</v>
      </c>
      <c r="B4328" s="3" t="s">
        <v>25216</v>
      </c>
      <c r="C4328" s="3" t="s">
        <v>22086</v>
      </c>
      <c r="D4328" s="3" t="s">
        <v>25791</v>
      </c>
      <c r="E4328" s="3" t="s">
        <v>25253</v>
      </c>
      <c r="F4328" s="3"/>
      <c r="G4328" s="3"/>
      <c r="H4328" s="3"/>
      <c r="I4328" s="3"/>
      <c r="J4328" s="3"/>
      <c r="K4328" s="3"/>
      <c r="L4328" s="3"/>
      <c r="M4328" s="3"/>
      <c r="N4328" s="3"/>
      <c r="O4328" s="3"/>
      <c r="P4328" s="3"/>
      <c r="Q4328" s="3"/>
      <c r="R4328" s="3"/>
      <c r="S4328" s="3"/>
      <c r="T4328" s="3"/>
      <c r="U4328" s="3"/>
      <c r="V4328" s="3"/>
      <c r="W4328" s="3"/>
      <c r="X4328" s="3"/>
      <c r="Y4328" s="3"/>
      <c r="Z4328" s="3"/>
      <c r="AA4328" s="3"/>
      <c r="AB4328" s="3"/>
      <c r="AC4328" s="3"/>
      <c r="AD4328" s="3"/>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row>
    <row r="4329" spans="1:77" ht="18">
      <c r="A4329" s="3" t="s">
        <v>7351</v>
      </c>
      <c r="B4329" s="3" t="s">
        <v>25216</v>
      </c>
      <c r="C4329" s="3" t="s">
        <v>25330</v>
      </c>
      <c r="D4329" s="3"/>
      <c r="E4329" s="3" t="s">
        <v>25331</v>
      </c>
      <c r="F4329" s="3"/>
      <c r="G4329" s="3"/>
      <c r="H4329" s="3"/>
      <c r="I4329" s="3"/>
      <c r="J4329" s="3"/>
      <c r="K4329" s="3"/>
      <c r="L4329" s="3"/>
      <c r="M4329" s="3"/>
      <c r="N4329" s="3"/>
      <c r="O4329" s="3"/>
      <c r="P4329" s="3"/>
      <c r="Q4329" s="3"/>
      <c r="R4329" s="3"/>
      <c r="S4329" s="3"/>
      <c r="T4329" s="3"/>
      <c r="U4329" s="3"/>
      <c r="V4329" s="3"/>
      <c r="W4329" s="3"/>
      <c r="X4329" s="3"/>
      <c r="Y4329" s="3"/>
      <c r="Z4329" s="3"/>
      <c r="AA4329" s="3"/>
      <c r="AB4329" s="3"/>
      <c r="AC4329" s="3"/>
      <c r="AD4329" s="3"/>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row>
    <row r="4330" spans="1:77" ht="18">
      <c r="A4330" s="3" t="s">
        <v>1879</v>
      </c>
      <c r="B4330" s="3" t="s">
        <v>30270</v>
      </c>
      <c r="C4330" s="3" t="s">
        <v>25330</v>
      </c>
      <c r="D4330" s="3"/>
      <c r="E4330" s="3" t="s">
        <v>31242</v>
      </c>
      <c r="F4330" s="3" t="s">
        <v>31243</v>
      </c>
      <c r="G4330" s="3"/>
      <c r="H4330" s="3"/>
      <c r="I4330" s="3"/>
      <c r="J4330" s="3"/>
      <c r="K4330" s="3"/>
      <c r="L4330" s="3"/>
      <c r="M4330" s="3"/>
      <c r="N4330" s="3"/>
      <c r="O4330" s="3"/>
      <c r="P4330" s="3"/>
      <c r="Q4330" s="3"/>
      <c r="R4330" s="3"/>
      <c r="S4330" s="3"/>
      <c r="T4330" s="3"/>
      <c r="U4330" s="3"/>
      <c r="V4330" s="3"/>
      <c r="W4330" s="3"/>
      <c r="X4330" s="3"/>
      <c r="Y4330" s="3"/>
      <c r="Z4330" s="3"/>
      <c r="AA4330" s="3"/>
      <c r="AB4330" s="3"/>
      <c r="AC4330" s="3"/>
      <c r="AD4330" s="3"/>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row>
    <row r="4331" spans="1:77" ht="18">
      <c r="A4331" s="3" t="s">
        <v>16603</v>
      </c>
      <c r="B4331" s="3" t="s">
        <v>32351</v>
      </c>
      <c r="C4331" s="3" t="s">
        <v>32530</v>
      </c>
      <c r="D4331" s="3" t="s">
        <v>3093</v>
      </c>
      <c r="E4331" s="3" t="s">
        <v>32531</v>
      </c>
      <c r="F4331" s="3"/>
      <c r="G4331" s="3"/>
      <c r="H4331" s="3"/>
      <c r="I4331" s="3"/>
      <c r="J4331" s="3"/>
      <c r="K4331" s="3"/>
      <c r="L4331" s="3"/>
      <c r="M4331" s="3"/>
      <c r="N4331" s="3"/>
      <c r="O4331" s="3"/>
      <c r="P4331" s="3"/>
      <c r="Q4331" s="3"/>
      <c r="R4331" s="3"/>
      <c r="S4331" s="3"/>
      <c r="T4331" s="3"/>
      <c r="U4331" s="3"/>
      <c r="V4331" s="3"/>
      <c r="W4331" s="3"/>
      <c r="X4331" s="3"/>
      <c r="Y4331" s="3"/>
      <c r="Z4331" s="3"/>
      <c r="AA4331" s="3"/>
      <c r="AB4331" s="3"/>
      <c r="AC4331" s="3"/>
      <c r="AD4331" s="3"/>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row>
    <row r="4332" spans="1:77" ht="18">
      <c r="A4332" s="3" t="s">
        <v>33888</v>
      </c>
      <c r="B4332" s="3" t="s">
        <v>33814</v>
      </c>
      <c r="C4332" s="3" t="s">
        <v>33889</v>
      </c>
      <c r="D4332" s="3"/>
      <c r="E4332" s="3" t="s">
        <v>33890</v>
      </c>
      <c r="F4332" s="3" t="s">
        <v>33891</v>
      </c>
      <c r="G4332" s="3"/>
      <c r="H4332" s="3"/>
      <c r="I4332" s="3"/>
      <c r="J4332" s="3"/>
      <c r="K4332" s="3"/>
      <c r="L4332" s="3"/>
      <c r="M4332" s="3"/>
      <c r="N4332" s="3"/>
      <c r="O4332" s="3"/>
      <c r="P4332" s="3"/>
      <c r="Q4332" s="3"/>
      <c r="R4332" s="3"/>
      <c r="S4332" s="3"/>
      <c r="T4332" s="3"/>
      <c r="U4332" s="3"/>
      <c r="V4332" s="3"/>
      <c r="W4332" s="3"/>
      <c r="X4332" s="3"/>
      <c r="Y4332" s="3"/>
      <c r="Z4332" s="3"/>
      <c r="AA4332" s="3"/>
      <c r="AB4332" s="3"/>
      <c r="AC4332" s="3"/>
      <c r="AD4332" s="3"/>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row>
    <row r="4333" spans="1:77" ht="18">
      <c r="A4333" s="3" t="s">
        <v>3268</v>
      </c>
      <c r="B4333" s="3" t="s">
        <v>21893</v>
      </c>
      <c r="C4333" s="3" t="s">
        <v>33889</v>
      </c>
      <c r="D4333" s="3"/>
      <c r="E4333" s="3" t="s">
        <v>39513</v>
      </c>
      <c r="F4333" s="3" t="s">
        <v>39514</v>
      </c>
      <c r="G4333" s="3"/>
      <c r="H4333" s="3"/>
      <c r="I4333" s="3"/>
      <c r="J4333" s="3"/>
      <c r="K4333" s="3"/>
      <c r="L4333" s="3"/>
      <c r="M4333" s="3"/>
      <c r="N4333" s="3"/>
      <c r="O4333" s="3"/>
      <c r="P4333" s="3"/>
      <c r="Q4333" s="3"/>
      <c r="R4333" s="3"/>
      <c r="S4333" s="3"/>
      <c r="T4333" s="3"/>
      <c r="U4333" s="3"/>
      <c r="V4333" s="3"/>
      <c r="W4333" s="3"/>
      <c r="X4333" s="3"/>
      <c r="Y4333" s="3"/>
      <c r="Z4333" s="3"/>
      <c r="AA4333" s="3"/>
      <c r="AB4333" s="3"/>
      <c r="AC4333" s="3"/>
      <c r="AD4333" s="3"/>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row>
    <row r="4334" spans="1:77" ht="18">
      <c r="A4334" s="3" t="s">
        <v>6056</v>
      </c>
      <c r="B4334" s="3" t="s">
        <v>23435</v>
      </c>
      <c r="C4334" s="3" t="s">
        <v>24311</v>
      </c>
      <c r="D4334" s="3"/>
      <c r="E4334" s="3" t="s">
        <v>24312</v>
      </c>
      <c r="F4334" s="3"/>
      <c r="G4334" s="3"/>
      <c r="H4334" s="3"/>
      <c r="I4334" s="3"/>
      <c r="J4334" s="3"/>
      <c r="K4334" s="3"/>
      <c r="L4334" s="3"/>
      <c r="M4334" s="3"/>
      <c r="N4334" s="3"/>
      <c r="O4334" s="3"/>
      <c r="P4334" s="3"/>
      <c r="Q4334" s="3"/>
      <c r="R4334" s="3"/>
      <c r="S4334" s="3"/>
      <c r="T4334" s="3"/>
      <c r="U4334" s="3"/>
      <c r="V4334" s="3"/>
      <c r="W4334" s="3"/>
      <c r="X4334" s="3"/>
      <c r="Y4334" s="3"/>
      <c r="Z4334" s="3"/>
      <c r="AA4334" s="3"/>
      <c r="AB4334" s="3"/>
      <c r="AC4334" s="3"/>
      <c r="AD4334" s="3"/>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row>
    <row r="4335" spans="1:77" ht="18">
      <c r="A4335" s="3" t="s">
        <v>24308</v>
      </c>
      <c r="B4335" s="3" t="s">
        <v>23435</v>
      </c>
      <c r="C4335" s="3" t="s">
        <v>24309</v>
      </c>
      <c r="D4335" s="3"/>
      <c r="E4335" s="3" t="s">
        <v>24310</v>
      </c>
      <c r="F4335" s="3"/>
      <c r="G4335" s="3"/>
      <c r="H4335" s="3"/>
      <c r="I4335" s="3"/>
      <c r="J4335" s="3"/>
      <c r="K4335" s="3"/>
      <c r="L4335" s="3"/>
      <c r="M4335" s="3"/>
      <c r="N4335" s="3"/>
      <c r="O4335" s="3"/>
      <c r="P4335" s="3"/>
      <c r="Q4335" s="3"/>
      <c r="R4335" s="3"/>
      <c r="S4335" s="3"/>
      <c r="T4335" s="3"/>
      <c r="U4335" s="3"/>
      <c r="V4335" s="3"/>
      <c r="W4335" s="3"/>
      <c r="X4335" s="3"/>
      <c r="Y4335" s="3"/>
      <c r="Z4335" s="3"/>
      <c r="AA4335" s="3"/>
      <c r="AB4335" s="3"/>
      <c r="AC4335" s="3"/>
      <c r="AD4335" s="3"/>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row>
    <row r="4336" spans="1:77" ht="18">
      <c r="A4336" s="3" t="s">
        <v>18667</v>
      </c>
      <c r="B4336" s="3" t="s">
        <v>35848</v>
      </c>
      <c r="C4336" s="3" t="s">
        <v>35853</v>
      </c>
      <c r="D4336" s="3"/>
      <c r="E4336" s="3" t="s">
        <v>35854</v>
      </c>
      <c r="F4336" s="3"/>
      <c r="G4336" s="3"/>
      <c r="H4336" s="3"/>
      <c r="I4336" s="3"/>
      <c r="J4336" s="3"/>
      <c r="K4336" s="3"/>
      <c r="L4336" s="3"/>
      <c r="M4336" s="3"/>
      <c r="N4336" s="3"/>
      <c r="O4336" s="3"/>
      <c r="P4336" s="3"/>
      <c r="Q4336" s="3"/>
      <c r="R4336" s="3"/>
      <c r="S4336" s="3"/>
      <c r="T4336" s="3"/>
      <c r="U4336" s="3"/>
      <c r="V4336" s="3"/>
      <c r="W4336" s="3"/>
      <c r="X4336" s="3"/>
      <c r="Y4336" s="3"/>
      <c r="Z4336" s="3"/>
      <c r="AA4336" s="3"/>
      <c r="AB4336" s="3"/>
      <c r="AC4336" s="3"/>
      <c r="AD4336" s="3"/>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row>
    <row r="4337" spans="1:77" ht="18">
      <c r="A4337" s="3" t="s">
        <v>12122</v>
      </c>
      <c r="B4337" s="3" t="s">
        <v>29357</v>
      </c>
      <c r="C4337" s="3" t="s">
        <v>29728</v>
      </c>
      <c r="D4337" s="3" t="s">
        <v>48</v>
      </c>
      <c r="E4337" s="3" t="s">
        <v>29729</v>
      </c>
      <c r="F4337" s="3"/>
      <c r="G4337" s="3"/>
      <c r="H4337" s="3"/>
      <c r="I4337" s="3"/>
      <c r="J4337" s="3"/>
      <c r="K4337" s="3"/>
      <c r="L4337" s="3"/>
      <c r="M4337" s="3"/>
      <c r="N4337" s="3"/>
      <c r="O4337" s="3"/>
      <c r="P4337" s="3"/>
      <c r="Q4337" s="3"/>
      <c r="R4337" s="3"/>
      <c r="S4337" s="3"/>
      <c r="T4337" s="3"/>
      <c r="U4337" s="3"/>
      <c r="V4337" s="3"/>
      <c r="W4337" s="3"/>
      <c r="X4337" s="3"/>
      <c r="Y4337" s="3"/>
      <c r="Z4337" s="3"/>
      <c r="AA4337" s="3"/>
      <c r="AB4337" s="3"/>
      <c r="AC4337" s="3"/>
      <c r="AD4337" s="3"/>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row>
    <row r="4338" spans="1:77" ht="18">
      <c r="A4338" s="3" t="s">
        <v>18212</v>
      </c>
      <c r="B4338" s="3" t="s">
        <v>35343</v>
      </c>
      <c r="C4338" s="3" t="s">
        <v>29728</v>
      </c>
      <c r="D4338" s="3" t="s">
        <v>56</v>
      </c>
      <c r="E4338" s="3" t="s">
        <v>35551</v>
      </c>
      <c r="F4338" s="3"/>
      <c r="G4338" s="3"/>
      <c r="H4338" s="3"/>
      <c r="I4338" s="3"/>
      <c r="J4338" s="3"/>
      <c r="K4338" s="3"/>
      <c r="L4338" s="3"/>
      <c r="M4338" s="3"/>
      <c r="N4338" s="3"/>
      <c r="O4338" s="3"/>
      <c r="P4338" s="3"/>
      <c r="Q4338" s="3"/>
      <c r="R4338" s="3"/>
      <c r="S4338" s="3"/>
      <c r="T4338" s="3"/>
      <c r="U4338" s="3"/>
      <c r="V4338" s="3"/>
      <c r="W4338" s="3"/>
      <c r="X4338" s="3"/>
      <c r="Y4338" s="3"/>
      <c r="Z4338" s="3"/>
      <c r="AA4338" s="3"/>
      <c r="AB4338" s="3"/>
      <c r="AC4338" s="3"/>
      <c r="AD4338" s="3"/>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row>
    <row r="4339" spans="1:77" ht="18">
      <c r="A4339" s="3" t="s">
        <v>35936</v>
      </c>
      <c r="B4339" s="3" t="s">
        <v>35848</v>
      </c>
      <c r="C4339" s="3" t="s">
        <v>29728</v>
      </c>
      <c r="D4339" s="3"/>
      <c r="E4339" s="3" t="s">
        <v>35937</v>
      </c>
      <c r="F4339" s="3"/>
      <c r="G4339" s="3"/>
      <c r="H4339" s="3"/>
      <c r="I4339" s="3"/>
      <c r="J4339" s="3"/>
      <c r="K4339" s="3"/>
      <c r="L4339" s="3"/>
      <c r="M4339" s="3"/>
      <c r="N4339" s="3"/>
      <c r="O4339" s="3"/>
      <c r="P4339" s="3"/>
      <c r="Q4339" s="3"/>
      <c r="R4339" s="3"/>
      <c r="S4339" s="3"/>
      <c r="T4339" s="3"/>
      <c r="U4339" s="3"/>
      <c r="V4339" s="3"/>
      <c r="W4339" s="3"/>
      <c r="X4339" s="3"/>
      <c r="Y4339" s="3"/>
      <c r="Z4339" s="3"/>
      <c r="AA4339" s="3"/>
      <c r="AB4339" s="3"/>
      <c r="AC4339" s="3"/>
      <c r="AD4339" s="3"/>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row>
    <row r="4340" spans="1:77" ht="18">
      <c r="A4340" s="3" t="s">
        <v>3841</v>
      </c>
      <c r="B4340" s="3" t="s">
        <v>22362</v>
      </c>
      <c r="C4340" s="3" t="s">
        <v>22398</v>
      </c>
      <c r="D4340" s="3" t="s">
        <v>22399</v>
      </c>
      <c r="E4340" s="3" t="s">
        <v>22400</v>
      </c>
      <c r="F4340" s="3"/>
      <c r="G4340" s="3"/>
      <c r="H4340" s="3"/>
      <c r="I4340" s="3"/>
      <c r="J4340" s="3"/>
      <c r="K4340" s="3"/>
      <c r="L4340" s="3"/>
      <c r="M4340" s="3"/>
      <c r="N4340" s="3"/>
      <c r="O4340" s="3"/>
      <c r="P4340" s="3"/>
      <c r="Q4340" s="3"/>
      <c r="R4340" s="3"/>
      <c r="S4340" s="3"/>
      <c r="T4340" s="3"/>
      <c r="U4340" s="3"/>
      <c r="V4340" s="3"/>
      <c r="W4340" s="3"/>
      <c r="X4340" s="3"/>
      <c r="Y4340" s="3"/>
      <c r="Z4340" s="3"/>
      <c r="AA4340" s="3"/>
      <c r="AB4340" s="3"/>
      <c r="AC4340" s="3"/>
      <c r="AD4340" s="3"/>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row>
    <row r="4341" spans="1:77" ht="18">
      <c r="A4341" s="3" t="s">
        <v>3846</v>
      </c>
      <c r="B4341" s="3" t="s">
        <v>22362</v>
      </c>
      <c r="C4341" s="3" t="s">
        <v>22398</v>
      </c>
      <c r="D4341" s="3"/>
      <c r="E4341" s="3" t="s">
        <v>22405</v>
      </c>
      <c r="F4341" s="3" t="s">
        <v>22406</v>
      </c>
      <c r="G4341" s="3"/>
      <c r="H4341" s="3"/>
      <c r="I4341" s="3"/>
      <c r="J4341" s="3"/>
      <c r="K4341" s="3"/>
      <c r="L4341" s="3"/>
      <c r="M4341" s="3"/>
      <c r="N4341" s="3"/>
      <c r="O4341" s="3"/>
      <c r="P4341" s="3"/>
      <c r="Q4341" s="3"/>
      <c r="R4341" s="3"/>
      <c r="S4341" s="3"/>
      <c r="T4341" s="3"/>
      <c r="U4341" s="3"/>
      <c r="V4341" s="3"/>
      <c r="W4341" s="3"/>
      <c r="X4341" s="3"/>
      <c r="Y4341" s="3"/>
      <c r="Z4341" s="3"/>
      <c r="AA4341" s="3"/>
      <c r="AB4341" s="3"/>
      <c r="AC4341" s="3"/>
      <c r="AD4341" s="3"/>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row>
    <row r="4342" spans="1:77" ht="18">
      <c r="A4342" s="3" t="s">
        <v>6070</v>
      </c>
      <c r="B4342" s="3" t="s">
        <v>23435</v>
      </c>
      <c r="C4342" s="3" t="s">
        <v>22398</v>
      </c>
      <c r="D4342" s="3"/>
      <c r="E4342" s="3" t="s">
        <v>23886</v>
      </c>
      <c r="F4342" s="3"/>
      <c r="G4342" s="3"/>
      <c r="H4342" s="3"/>
      <c r="I4342" s="3"/>
      <c r="J4342" s="3"/>
      <c r="K4342" s="3"/>
      <c r="L4342" s="3"/>
      <c r="M4342" s="3"/>
      <c r="N4342" s="3"/>
      <c r="O4342" s="3"/>
      <c r="P4342" s="3"/>
      <c r="Q4342" s="3"/>
      <c r="R4342" s="3"/>
      <c r="S4342" s="3"/>
      <c r="T4342" s="3"/>
      <c r="U4342" s="3"/>
      <c r="V4342" s="3"/>
      <c r="W4342" s="3"/>
      <c r="X4342" s="3"/>
      <c r="Y4342" s="3"/>
      <c r="Z4342" s="3"/>
      <c r="AA4342" s="3"/>
      <c r="AB4342" s="3"/>
      <c r="AC4342" s="3"/>
      <c r="AD4342" s="3"/>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row>
    <row r="4343" spans="1:77" ht="18">
      <c r="A4343" s="3" t="s">
        <v>6050</v>
      </c>
      <c r="B4343" s="3" t="s">
        <v>23435</v>
      </c>
      <c r="C4343" s="3" t="s">
        <v>24304</v>
      </c>
      <c r="D4343" s="3"/>
      <c r="E4343" s="3" t="s">
        <v>24305</v>
      </c>
      <c r="F4343" s="3"/>
      <c r="G4343" s="3"/>
      <c r="H4343" s="3"/>
      <c r="I4343" s="3"/>
      <c r="J4343" s="3"/>
      <c r="K4343" s="3"/>
      <c r="L4343" s="3"/>
      <c r="M4343" s="3"/>
      <c r="N4343" s="3"/>
      <c r="O4343" s="3"/>
      <c r="P4343" s="3"/>
      <c r="Q4343" s="3"/>
      <c r="R4343" s="3"/>
      <c r="S4343" s="3"/>
      <c r="T4343" s="3"/>
      <c r="U4343" s="3"/>
      <c r="V4343" s="3"/>
      <c r="W4343" s="3"/>
      <c r="X4343" s="3"/>
      <c r="Y4343" s="3"/>
      <c r="Z4343" s="3"/>
      <c r="AA4343" s="3"/>
      <c r="AB4343" s="3"/>
      <c r="AC4343" s="3"/>
      <c r="AD4343" s="3"/>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row>
    <row r="4344" spans="1:77" ht="18">
      <c r="A4344" s="3" t="s">
        <v>30567</v>
      </c>
      <c r="B4344" s="3" t="s">
        <v>23627</v>
      </c>
      <c r="C4344" s="3" t="s">
        <v>30568</v>
      </c>
      <c r="D4344" s="3" t="s">
        <v>38</v>
      </c>
      <c r="E4344" s="3" t="s">
        <v>30569</v>
      </c>
      <c r="F4344" s="3" t="s">
        <v>30570</v>
      </c>
      <c r="G4344" s="3"/>
      <c r="H4344" s="3"/>
      <c r="I4344" s="3"/>
      <c r="J4344" s="3"/>
      <c r="K4344" s="3"/>
      <c r="L4344" s="3"/>
      <c r="M4344" s="3"/>
      <c r="N4344" s="3"/>
      <c r="O4344" s="3"/>
      <c r="P4344" s="3"/>
      <c r="Q4344" s="3"/>
      <c r="R4344" s="3"/>
      <c r="S4344" s="3"/>
      <c r="T4344" s="3"/>
      <c r="U4344" s="3"/>
      <c r="V4344" s="3"/>
      <c r="W4344" s="3"/>
      <c r="X4344" s="3"/>
      <c r="Y4344" s="3"/>
      <c r="Z4344" s="3"/>
      <c r="AA4344" s="3"/>
      <c r="AB4344" s="3"/>
      <c r="AC4344" s="3"/>
      <c r="AD4344" s="3"/>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row>
    <row r="4345" spans="1:77" ht="18">
      <c r="A4345" s="3" t="s">
        <v>6046</v>
      </c>
      <c r="B4345" s="3" t="s">
        <v>23435</v>
      </c>
      <c r="C4345" s="3" t="s">
        <v>24302</v>
      </c>
      <c r="D4345" s="3"/>
      <c r="E4345" s="3" t="s">
        <v>24303</v>
      </c>
      <c r="F4345" s="3"/>
      <c r="G4345" s="3"/>
      <c r="H4345" s="3"/>
      <c r="I4345" s="3"/>
      <c r="J4345" s="3"/>
      <c r="K4345" s="3"/>
      <c r="L4345" s="3"/>
      <c r="M4345" s="3"/>
      <c r="N4345" s="3"/>
      <c r="O4345" s="3"/>
      <c r="P4345" s="3"/>
      <c r="Q4345" s="3"/>
      <c r="R4345" s="3"/>
      <c r="S4345" s="3"/>
      <c r="T4345" s="3"/>
      <c r="U4345" s="3"/>
      <c r="V4345" s="3"/>
      <c r="W4345" s="3"/>
      <c r="X4345" s="3"/>
      <c r="Y4345" s="3"/>
      <c r="Z4345" s="3"/>
      <c r="AA4345" s="3"/>
      <c r="AB4345" s="3"/>
      <c r="AC4345" s="3"/>
      <c r="AD4345" s="3"/>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row>
    <row r="4346" spans="1:77" ht="18">
      <c r="A4346" s="3" t="s">
        <v>16505</v>
      </c>
      <c r="B4346" s="3" t="s">
        <v>32339</v>
      </c>
      <c r="C4346" s="3" t="s">
        <v>24302</v>
      </c>
      <c r="D4346" s="3" t="s">
        <v>3093</v>
      </c>
      <c r="E4346" s="3" t="s">
        <v>32474</v>
      </c>
      <c r="F4346" s="3"/>
      <c r="G4346" s="3"/>
      <c r="H4346" s="3"/>
      <c r="I4346" s="3"/>
      <c r="J4346" s="3"/>
      <c r="K4346" s="3"/>
      <c r="L4346" s="3"/>
      <c r="M4346" s="3"/>
      <c r="N4346" s="3"/>
      <c r="O4346" s="3"/>
      <c r="P4346" s="3"/>
      <c r="Q4346" s="3"/>
      <c r="R4346" s="3"/>
      <c r="S4346" s="3"/>
      <c r="T4346" s="3"/>
      <c r="U4346" s="3"/>
      <c r="V4346" s="3"/>
      <c r="W4346" s="3"/>
      <c r="X4346" s="3"/>
      <c r="Y4346" s="3"/>
      <c r="Z4346" s="3"/>
      <c r="AA4346" s="3"/>
      <c r="AB4346" s="3"/>
      <c r="AC4346" s="3"/>
      <c r="AD4346" s="3"/>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row>
    <row r="4347" spans="1:77" ht="18">
      <c r="A4347" s="3" t="s">
        <v>19157</v>
      </c>
      <c r="B4347" s="3" t="s">
        <v>35848</v>
      </c>
      <c r="C4347" s="3" t="s">
        <v>36253</v>
      </c>
      <c r="D4347" s="3"/>
      <c r="E4347" s="3" t="s">
        <v>36254</v>
      </c>
      <c r="F4347" s="3" t="s">
        <v>36255</v>
      </c>
      <c r="G4347" s="3"/>
      <c r="H4347" s="3"/>
      <c r="I4347" s="3"/>
      <c r="J4347" s="3"/>
      <c r="K4347" s="3"/>
      <c r="L4347" s="3"/>
      <c r="M4347" s="3"/>
      <c r="N4347" s="3"/>
      <c r="O4347" s="3"/>
      <c r="P4347" s="3"/>
      <c r="Q4347" s="3"/>
      <c r="R4347" s="3"/>
      <c r="S4347" s="3"/>
      <c r="T4347" s="3"/>
      <c r="U4347" s="3"/>
      <c r="V4347" s="3"/>
      <c r="W4347" s="3"/>
      <c r="X4347" s="3"/>
      <c r="Y4347" s="3"/>
      <c r="Z4347" s="3"/>
      <c r="AA4347" s="3"/>
      <c r="AB4347" s="3"/>
      <c r="AC4347" s="3"/>
      <c r="AD4347" s="3"/>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row>
    <row r="4348" spans="1:77" ht="18">
      <c r="A4348" s="3" t="s">
        <v>1261</v>
      </c>
      <c r="B4348" s="3" t="s">
        <v>27429</v>
      </c>
      <c r="C4348" s="3" t="s">
        <v>28194</v>
      </c>
      <c r="D4348" s="3"/>
      <c r="E4348" s="3" t="s">
        <v>28195</v>
      </c>
      <c r="F4348" s="3" t="s">
        <v>28196</v>
      </c>
      <c r="G4348" s="3"/>
      <c r="H4348" s="3"/>
      <c r="I4348" s="3"/>
      <c r="J4348" s="3"/>
      <c r="K4348" s="3"/>
      <c r="L4348" s="3"/>
      <c r="M4348" s="3"/>
      <c r="N4348" s="3"/>
      <c r="O4348" s="3"/>
      <c r="P4348" s="3"/>
      <c r="Q4348" s="3"/>
      <c r="R4348" s="3"/>
      <c r="S4348" s="3"/>
      <c r="T4348" s="3"/>
      <c r="U4348" s="3"/>
      <c r="V4348" s="3"/>
      <c r="W4348" s="3"/>
      <c r="X4348" s="3"/>
      <c r="Y4348" s="3"/>
      <c r="Z4348" s="3"/>
      <c r="AA4348" s="3"/>
      <c r="AB4348" s="3"/>
      <c r="AC4348" s="3"/>
      <c r="AD4348" s="3"/>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row>
    <row r="4349" spans="1:77" ht="18">
      <c r="A4349" s="3" t="s">
        <v>17498</v>
      </c>
      <c r="B4349" s="3" t="s">
        <v>33814</v>
      </c>
      <c r="C4349" s="3" t="s">
        <v>28194</v>
      </c>
      <c r="D4349" s="3"/>
      <c r="E4349" s="3" t="s">
        <v>33939</v>
      </c>
      <c r="F4349" s="3"/>
      <c r="G4349" s="3"/>
      <c r="H4349" s="3"/>
      <c r="I4349" s="3"/>
      <c r="J4349" s="3"/>
      <c r="K4349" s="3"/>
      <c r="L4349" s="3"/>
      <c r="M4349" s="3"/>
      <c r="N4349" s="3"/>
      <c r="O4349" s="3"/>
      <c r="P4349" s="3"/>
      <c r="Q4349" s="3"/>
      <c r="R4349" s="3"/>
      <c r="S4349" s="3"/>
      <c r="T4349" s="3"/>
      <c r="U4349" s="3"/>
      <c r="V4349" s="3"/>
      <c r="W4349" s="3"/>
      <c r="X4349" s="3"/>
      <c r="Y4349" s="3"/>
      <c r="Z4349" s="3"/>
      <c r="AA4349" s="3"/>
      <c r="AB4349" s="3"/>
      <c r="AC4349" s="3"/>
      <c r="AD4349" s="3"/>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row>
    <row r="4350" spans="1:77" ht="18">
      <c r="A4350" s="3" t="s">
        <v>15731</v>
      </c>
      <c r="B4350" s="3" t="s">
        <v>31873</v>
      </c>
      <c r="C4350" s="3" t="s">
        <v>31939</v>
      </c>
      <c r="D4350" s="3" t="s">
        <v>31940</v>
      </c>
      <c r="E4350" s="3" t="s">
        <v>31941</v>
      </c>
      <c r="F4350" s="3"/>
      <c r="G4350" s="3"/>
      <c r="H4350" s="3"/>
      <c r="I4350" s="3"/>
      <c r="J4350" s="3"/>
      <c r="K4350" s="3"/>
      <c r="L4350" s="3"/>
      <c r="M4350" s="3"/>
      <c r="N4350" s="3"/>
      <c r="O4350" s="3"/>
      <c r="P4350" s="3"/>
      <c r="Q4350" s="3"/>
      <c r="R4350" s="3"/>
      <c r="S4350" s="3"/>
      <c r="T4350" s="3"/>
      <c r="U4350" s="3"/>
      <c r="V4350" s="3"/>
      <c r="W4350" s="3"/>
      <c r="X4350" s="3"/>
      <c r="Y4350" s="3"/>
      <c r="Z4350" s="3"/>
      <c r="AA4350" s="3"/>
      <c r="AB4350" s="3"/>
      <c r="AC4350" s="3"/>
      <c r="AD4350" s="3"/>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row>
    <row r="4351" spans="1:77" ht="18">
      <c r="A4351" s="3" t="s">
        <v>1504</v>
      </c>
      <c r="B4351" s="3" t="s">
        <v>27429</v>
      </c>
      <c r="C4351" s="3" t="s">
        <v>29410</v>
      </c>
      <c r="D4351" s="3"/>
      <c r="E4351" s="3" t="s">
        <v>28195</v>
      </c>
      <c r="F4351" s="3" t="s">
        <v>28196</v>
      </c>
      <c r="G4351" s="3"/>
      <c r="H4351" s="3"/>
      <c r="I4351" s="3"/>
      <c r="J4351" s="3"/>
      <c r="K4351" s="3"/>
      <c r="L4351" s="3"/>
      <c r="M4351" s="3"/>
      <c r="N4351" s="3"/>
      <c r="O4351" s="3"/>
      <c r="P4351" s="3"/>
      <c r="Q4351" s="3"/>
      <c r="R4351" s="3"/>
      <c r="S4351" s="3"/>
      <c r="T4351" s="3"/>
      <c r="U4351" s="3"/>
      <c r="V4351" s="3"/>
      <c r="W4351" s="3"/>
      <c r="X4351" s="3"/>
      <c r="Y4351" s="3"/>
      <c r="Z4351" s="3"/>
      <c r="AA4351" s="3"/>
      <c r="AB4351" s="3"/>
      <c r="AC4351" s="3"/>
      <c r="AD4351" s="3"/>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row>
    <row r="4352" spans="1:77" ht="18">
      <c r="A4352" s="3" t="s">
        <v>15645</v>
      </c>
      <c r="B4352" s="3" t="s">
        <v>31873</v>
      </c>
      <c r="C4352" s="3" t="s">
        <v>31878</v>
      </c>
      <c r="D4352" s="3"/>
      <c r="E4352" s="3" t="s">
        <v>31879</v>
      </c>
      <c r="F4352" s="3"/>
      <c r="G4352" s="3"/>
      <c r="H4352" s="3"/>
      <c r="I4352" s="3"/>
      <c r="J4352" s="3"/>
      <c r="K4352" s="3"/>
      <c r="L4352" s="3"/>
      <c r="M4352" s="3"/>
      <c r="N4352" s="3"/>
      <c r="O4352" s="3"/>
      <c r="P4352" s="3"/>
      <c r="Q4352" s="3"/>
      <c r="R4352" s="3"/>
      <c r="S4352" s="3"/>
      <c r="T4352" s="3"/>
      <c r="U4352" s="3"/>
      <c r="V4352" s="3"/>
      <c r="W4352" s="3"/>
      <c r="X4352" s="3"/>
      <c r="Y4352" s="3"/>
      <c r="Z4352" s="3"/>
      <c r="AA4352" s="3"/>
      <c r="AB4352" s="3"/>
      <c r="AC4352" s="3"/>
      <c r="AD4352" s="3"/>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row>
    <row r="4353" spans="1:77" ht="18">
      <c r="A4353" s="3" t="s">
        <v>19074</v>
      </c>
      <c r="B4353" s="3" t="s">
        <v>35848</v>
      </c>
      <c r="C4353" s="3" t="s">
        <v>36198</v>
      </c>
      <c r="D4353" s="3"/>
      <c r="E4353" s="3" t="s">
        <v>36199</v>
      </c>
      <c r="F4353" s="3"/>
      <c r="G4353" s="3"/>
      <c r="H4353" s="3"/>
      <c r="I4353" s="3"/>
      <c r="J4353" s="3"/>
      <c r="K4353" s="3"/>
      <c r="L4353" s="3"/>
      <c r="M4353" s="3"/>
      <c r="N4353" s="3"/>
      <c r="O4353" s="3"/>
      <c r="P4353" s="3"/>
      <c r="Q4353" s="3"/>
      <c r="R4353" s="3"/>
      <c r="S4353" s="3"/>
      <c r="T4353" s="3"/>
      <c r="U4353" s="3"/>
      <c r="V4353" s="3"/>
      <c r="W4353" s="3"/>
      <c r="X4353" s="3"/>
      <c r="Y4353" s="3"/>
      <c r="Z4353" s="3"/>
      <c r="AA4353" s="3"/>
      <c r="AB4353" s="3"/>
      <c r="AC4353" s="3"/>
      <c r="AD4353" s="3"/>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row>
    <row r="4354" spans="1:77" ht="18">
      <c r="A4354" s="3" t="s">
        <v>2244</v>
      </c>
      <c r="B4354" s="3" t="s">
        <v>30270</v>
      </c>
      <c r="C4354" s="3" t="s">
        <v>32996</v>
      </c>
      <c r="D4354" s="3" t="s">
        <v>270</v>
      </c>
      <c r="E4354" s="3" t="s">
        <v>31842</v>
      </c>
      <c r="F4354" s="3" t="s">
        <v>22532</v>
      </c>
      <c r="G4354" s="3" t="s">
        <v>22040</v>
      </c>
      <c r="H4354" s="3" t="s">
        <v>22041</v>
      </c>
      <c r="I4354" s="3" t="s">
        <v>22042</v>
      </c>
      <c r="J4354" s="3" t="s">
        <v>22043</v>
      </c>
      <c r="K4354" s="3"/>
      <c r="L4354" s="3"/>
      <c r="M4354" s="3"/>
      <c r="N4354" s="3"/>
      <c r="O4354" s="3"/>
      <c r="P4354" s="3"/>
      <c r="Q4354" s="3"/>
      <c r="R4354" s="3"/>
      <c r="S4354" s="3"/>
      <c r="T4354" s="3"/>
      <c r="U4354" s="3"/>
      <c r="V4354" s="3"/>
      <c r="W4354" s="3"/>
      <c r="X4354" s="3"/>
      <c r="Y4354" s="3"/>
      <c r="Z4354" s="3"/>
      <c r="AA4354" s="3"/>
      <c r="AB4354" s="3"/>
      <c r="AC4354" s="3"/>
      <c r="AD4354" s="3"/>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row>
    <row r="4355" spans="1:77" ht="18">
      <c r="A4355" s="3" t="s">
        <v>18291</v>
      </c>
      <c r="B4355" s="3" t="s">
        <v>21931</v>
      </c>
      <c r="C4355" s="3" t="s">
        <v>32996</v>
      </c>
      <c r="D4355" s="3" t="s">
        <v>35689</v>
      </c>
      <c r="E4355" s="3" t="s">
        <v>35690</v>
      </c>
      <c r="F4355" s="3" t="s">
        <v>35691</v>
      </c>
      <c r="G4355" s="3" t="s">
        <v>35692</v>
      </c>
      <c r="H4355" s="3" t="s">
        <v>35693</v>
      </c>
      <c r="I4355" s="3" t="s">
        <v>35694</v>
      </c>
      <c r="J4355" s="3" t="s">
        <v>35695</v>
      </c>
      <c r="K4355" s="3"/>
      <c r="L4355" s="3"/>
      <c r="M4355" s="3"/>
      <c r="N4355" s="3"/>
      <c r="O4355" s="3"/>
      <c r="P4355" s="3"/>
      <c r="Q4355" s="3"/>
      <c r="R4355" s="3"/>
      <c r="S4355" s="3"/>
      <c r="T4355" s="3"/>
      <c r="U4355" s="3"/>
      <c r="V4355" s="3"/>
      <c r="W4355" s="3"/>
      <c r="X4355" s="3"/>
      <c r="Y4355" s="3"/>
      <c r="Z4355" s="3"/>
      <c r="AA4355" s="3"/>
      <c r="AB4355" s="3"/>
      <c r="AC4355" s="3"/>
      <c r="AD4355" s="3"/>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row>
    <row r="4356" spans="1:77" ht="18">
      <c r="A4356" s="3" t="s">
        <v>39088</v>
      </c>
      <c r="B4356" s="3" t="s">
        <v>38999</v>
      </c>
      <c r="C4356" s="3" t="s">
        <v>39089</v>
      </c>
      <c r="D4356" s="3"/>
      <c r="E4356" s="3" t="s">
        <v>39090</v>
      </c>
      <c r="F4356" s="3"/>
      <c r="G4356" s="3"/>
      <c r="H4356" s="3"/>
      <c r="I4356" s="3"/>
      <c r="J4356" s="3"/>
      <c r="K4356" s="3"/>
      <c r="L4356" s="3"/>
      <c r="M4356" s="3"/>
      <c r="N4356" s="3"/>
      <c r="O4356" s="3"/>
      <c r="P4356" s="3"/>
      <c r="Q4356" s="3"/>
      <c r="R4356" s="3"/>
      <c r="S4356" s="3"/>
      <c r="T4356" s="3"/>
      <c r="U4356" s="3"/>
      <c r="V4356" s="3"/>
      <c r="W4356" s="3"/>
      <c r="X4356" s="3"/>
      <c r="Y4356" s="3"/>
      <c r="Z4356" s="3"/>
      <c r="AA4356" s="3"/>
      <c r="AB4356" s="3"/>
      <c r="AC4356" s="3"/>
      <c r="AD4356" s="3"/>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row>
    <row r="4357" spans="1:77" ht="18">
      <c r="A4357" s="3" t="s">
        <v>18704</v>
      </c>
      <c r="B4357" s="3" t="s">
        <v>35848</v>
      </c>
      <c r="C4357" s="3" t="s">
        <v>35882</v>
      </c>
      <c r="D4357" s="3"/>
      <c r="E4357" s="3" t="s">
        <v>35883</v>
      </c>
      <c r="F4357" s="3"/>
      <c r="G4357" s="3"/>
      <c r="H4357" s="3"/>
      <c r="I4357" s="3"/>
      <c r="J4357" s="3"/>
      <c r="K4357" s="3"/>
      <c r="L4357" s="3"/>
      <c r="M4357" s="3"/>
      <c r="N4357" s="3"/>
      <c r="O4357" s="3"/>
      <c r="P4357" s="3"/>
      <c r="Q4357" s="3"/>
      <c r="R4357" s="3"/>
      <c r="S4357" s="3"/>
      <c r="T4357" s="3"/>
      <c r="U4357" s="3"/>
      <c r="V4357" s="3"/>
      <c r="W4357" s="3"/>
      <c r="X4357" s="3"/>
      <c r="Y4357" s="3"/>
      <c r="Z4357" s="3"/>
      <c r="AA4357" s="3"/>
      <c r="AB4357" s="3"/>
      <c r="AC4357" s="3"/>
      <c r="AD4357" s="3"/>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row>
    <row r="4358" spans="1:77" ht="18">
      <c r="A4358" s="3" t="s">
        <v>3150</v>
      </c>
      <c r="B4358" s="3" t="s">
        <v>21893</v>
      </c>
      <c r="C4358" s="3" t="s">
        <v>35882</v>
      </c>
      <c r="D4358" s="3"/>
      <c r="E4358" s="3" t="s">
        <v>38596</v>
      </c>
      <c r="F4358" s="3" t="s">
        <v>38597</v>
      </c>
      <c r="G4358" s="3"/>
      <c r="H4358" s="3"/>
      <c r="I4358" s="3"/>
      <c r="J4358" s="3"/>
      <c r="K4358" s="3"/>
      <c r="L4358" s="3"/>
      <c r="M4358" s="3"/>
      <c r="N4358" s="3"/>
      <c r="O4358" s="3"/>
      <c r="P4358" s="3"/>
      <c r="Q4358" s="3"/>
      <c r="R4358" s="3"/>
      <c r="S4358" s="3"/>
      <c r="T4358" s="3"/>
      <c r="U4358" s="3"/>
      <c r="V4358" s="3"/>
      <c r="W4358" s="3"/>
      <c r="X4358" s="3"/>
      <c r="Y4358" s="3"/>
      <c r="Z4358" s="3"/>
      <c r="AA4358" s="3"/>
      <c r="AB4358" s="3"/>
      <c r="AC4358" s="3"/>
      <c r="AD4358" s="3"/>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row>
    <row r="4359" spans="1:77" ht="18">
      <c r="A4359" s="3" t="s">
        <v>39053</v>
      </c>
      <c r="B4359" s="3" t="s">
        <v>38999</v>
      </c>
      <c r="C4359" s="3" t="s">
        <v>35882</v>
      </c>
      <c r="D4359" s="3"/>
      <c r="E4359" s="3" t="s">
        <v>39054</v>
      </c>
      <c r="F4359" s="3"/>
      <c r="G4359" s="3"/>
      <c r="H4359" s="3"/>
      <c r="I4359" s="3"/>
      <c r="J4359" s="3"/>
      <c r="K4359" s="3"/>
      <c r="L4359" s="3"/>
      <c r="M4359" s="3"/>
      <c r="N4359" s="3"/>
      <c r="O4359" s="3"/>
      <c r="P4359" s="3"/>
      <c r="Q4359" s="3"/>
      <c r="R4359" s="3"/>
      <c r="S4359" s="3"/>
      <c r="T4359" s="3"/>
      <c r="U4359" s="3"/>
      <c r="V4359" s="3"/>
      <c r="W4359" s="3"/>
      <c r="X4359" s="3"/>
      <c r="Y4359" s="3"/>
      <c r="Z4359" s="3"/>
      <c r="AA4359" s="3"/>
      <c r="AB4359" s="3"/>
      <c r="AC4359" s="3"/>
      <c r="AD4359" s="3"/>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row>
    <row r="4360" spans="1:77" ht="18">
      <c r="A4360" s="3" t="s">
        <v>3764</v>
      </c>
      <c r="B4360" s="3" t="s">
        <v>21893</v>
      </c>
      <c r="C4360" s="3" t="s">
        <v>22277</v>
      </c>
      <c r="D4360" s="3"/>
      <c r="E4360" s="3" t="s">
        <v>22278</v>
      </c>
      <c r="F4360" s="3"/>
      <c r="G4360" s="3"/>
      <c r="H4360" s="3"/>
      <c r="I4360" s="3"/>
      <c r="J4360" s="3"/>
      <c r="K4360" s="3"/>
      <c r="L4360" s="3"/>
      <c r="M4360" s="3"/>
      <c r="N4360" s="3"/>
      <c r="O4360" s="3"/>
      <c r="P4360" s="3"/>
      <c r="Q4360" s="3"/>
      <c r="R4360" s="3"/>
      <c r="S4360" s="3"/>
      <c r="T4360" s="3"/>
      <c r="U4360" s="3"/>
      <c r="V4360" s="3"/>
      <c r="W4360" s="3"/>
      <c r="X4360" s="3"/>
      <c r="Y4360" s="3"/>
      <c r="Z4360" s="3"/>
      <c r="AA4360" s="3"/>
      <c r="AB4360" s="3"/>
      <c r="AC4360" s="3"/>
      <c r="AD4360" s="3"/>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row>
    <row r="4361" spans="1:77" ht="18">
      <c r="A4361" s="3" t="s">
        <v>1077</v>
      </c>
      <c r="B4361" s="3" t="s">
        <v>23631</v>
      </c>
      <c r="C4361" s="3" t="s">
        <v>26666</v>
      </c>
      <c r="D4361" s="3" t="s">
        <v>11316</v>
      </c>
      <c r="E4361" s="3" t="s">
        <v>26667</v>
      </c>
      <c r="F4361" s="3" t="s">
        <v>26668</v>
      </c>
      <c r="G4361" s="3"/>
      <c r="H4361" s="3"/>
      <c r="I4361" s="3"/>
      <c r="J4361" s="3"/>
      <c r="K4361" s="3"/>
      <c r="L4361" s="3"/>
      <c r="M4361" s="3"/>
      <c r="N4361" s="3"/>
      <c r="O4361" s="3"/>
      <c r="P4361" s="3"/>
      <c r="Q4361" s="3"/>
      <c r="R4361" s="3"/>
      <c r="S4361" s="3"/>
      <c r="T4361" s="3"/>
      <c r="U4361" s="3"/>
      <c r="V4361" s="3"/>
      <c r="W4361" s="3"/>
      <c r="X4361" s="3"/>
      <c r="Y4361" s="3"/>
      <c r="Z4361" s="3"/>
      <c r="AA4361" s="3"/>
      <c r="AB4361" s="3"/>
      <c r="AC4361" s="3"/>
      <c r="AD4361" s="3"/>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row>
    <row r="4362" spans="1:77" ht="18">
      <c r="A4362" s="3" t="s">
        <v>1294</v>
      </c>
      <c r="B4362" s="3" t="s">
        <v>27429</v>
      </c>
      <c r="C4362" s="3" t="s">
        <v>26666</v>
      </c>
      <c r="D4362" s="3"/>
      <c r="E4362" s="3" t="s">
        <v>28377</v>
      </c>
      <c r="F4362" s="3"/>
      <c r="G4362" s="3"/>
      <c r="H4362" s="3"/>
      <c r="I4362" s="3"/>
      <c r="J4362" s="3"/>
      <c r="K4362" s="3"/>
      <c r="L4362" s="3"/>
      <c r="M4362" s="3"/>
      <c r="N4362" s="3"/>
      <c r="O4362" s="3"/>
      <c r="P4362" s="3"/>
      <c r="Q4362" s="3"/>
      <c r="R4362" s="3"/>
      <c r="S4362" s="3"/>
      <c r="T4362" s="3"/>
      <c r="U4362" s="3"/>
      <c r="V4362" s="3"/>
      <c r="W4362" s="3"/>
      <c r="X4362" s="3"/>
      <c r="Y4362" s="3"/>
      <c r="Z4362" s="3"/>
      <c r="AA4362" s="3"/>
      <c r="AB4362" s="3"/>
      <c r="AC4362" s="3"/>
      <c r="AD4362" s="3"/>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row>
    <row r="4363" spans="1:77" ht="18">
      <c r="A4363" s="3" t="s">
        <v>19107</v>
      </c>
      <c r="B4363" s="3" t="s">
        <v>35848</v>
      </c>
      <c r="C4363" s="3" t="s">
        <v>36221</v>
      </c>
      <c r="D4363" s="3"/>
      <c r="E4363" s="3" t="s">
        <v>36222</v>
      </c>
      <c r="F4363" s="3"/>
      <c r="G4363" s="3"/>
      <c r="H4363" s="3"/>
      <c r="I4363" s="3"/>
      <c r="J4363" s="3"/>
      <c r="K4363" s="3"/>
      <c r="L4363" s="3"/>
      <c r="M4363" s="3"/>
      <c r="N4363" s="3"/>
      <c r="O4363" s="3"/>
      <c r="P4363" s="3"/>
      <c r="Q4363" s="3"/>
      <c r="R4363" s="3"/>
      <c r="S4363" s="3"/>
      <c r="T4363" s="3"/>
      <c r="U4363" s="3"/>
      <c r="V4363" s="3"/>
      <c r="W4363" s="3"/>
      <c r="X4363" s="3"/>
      <c r="Y4363" s="3"/>
      <c r="Z4363" s="3"/>
      <c r="AA4363" s="3"/>
      <c r="AB4363" s="3"/>
      <c r="AC4363" s="3"/>
      <c r="AD4363" s="3"/>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row>
    <row r="4364" spans="1:77" ht="18">
      <c r="A4364" s="3" t="s">
        <v>16259</v>
      </c>
      <c r="B4364" s="3" t="s">
        <v>32255</v>
      </c>
      <c r="C4364" s="3" t="s">
        <v>32306</v>
      </c>
      <c r="D4364" s="3" t="s">
        <v>6029</v>
      </c>
      <c r="E4364" s="3" t="s">
        <v>32307</v>
      </c>
      <c r="F4364" s="3" t="s">
        <v>32308</v>
      </c>
      <c r="G4364" s="3"/>
      <c r="H4364" s="3"/>
      <c r="I4364" s="3"/>
      <c r="J4364" s="3"/>
      <c r="K4364" s="3"/>
      <c r="L4364" s="3"/>
      <c r="M4364" s="3"/>
      <c r="N4364" s="3"/>
      <c r="O4364" s="3"/>
      <c r="P4364" s="3"/>
      <c r="Q4364" s="3"/>
      <c r="R4364" s="3"/>
      <c r="S4364" s="3"/>
      <c r="T4364" s="3"/>
      <c r="U4364" s="3"/>
      <c r="V4364" s="3"/>
      <c r="W4364" s="3"/>
      <c r="X4364" s="3"/>
      <c r="Y4364" s="3"/>
      <c r="Z4364" s="3"/>
      <c r="AA4364" s="3"/>
      <c r="AB4364" s="3"/>
      <c r="AC4364" s="3"/>
      <c r="AD4364" s="3"/>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row>
    <row r="4365" spans="1:77" ht="18">
      <c r="A4365" s="3" t="s">
        <v>35098</v>
      </c>
      <c r="B4365" s="3" t="s">
        <v>34945</v>
      </c>
      <c r="C4365" s="3" t="s">
        <v>32306</v>
      </c>
      <c r="D4365" s="3"/>
      <c r="E4365" s="3" t="s">
        <v>35099</v>
      </c>
      <c r="F4365" s="3"/>
      <c r="G4365" s="3"/>
      <c r="H4365" s="3"/>
      <c r="I4365" s="3"/>
      <c r="J4365" s="3"/>
      <c r="K4365" s="3"/>
      <c r="L4365" s="3"/>
      <c r="M4365" s="3"/>
      <c r="N4365" s="3"/>
      <c r="O4365" s="3"/>
      <c r="P4365" s="3"/>
      <c r="Q4365" s="3"/>
      <c r="R4365" s="3"/>
      <c r="S4365" s="3"/>
      <c r="T4365" s="3"/>
      <c r="U4365" s="3"/>
      <c r="V4365" s="3"/>
      <c r="W4365" s="3"/>
      <c r="X4365" s="3"/>
      <c r="Y4365" s="3"/>
      <c r="Z4365" s="3"/>
      <c r="AA4365" s="3"/>
      <c r="AB4365" s="3"/>
      <c r="AC4365" s="3"/>
      <c r="AD4365" s="3"/>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row>
    <row r="4366" spans="1:77" ht="18">
      <c r="A4366" s="3" t="s">
        <v>6042</v>
      </c>
      <c r="B4366" s="3" t="s">
        <v>23435</v>
      </c>
      <c r="C4366" s="3" t="s">
        <v>24296</v>
      </c>
      <c r="D4366" s="3"/>
      <c r="E4366" s="3" t="s">
        <v>24297</v>
      </c>
      <c r="F4366" s="3"/>
      <c r="G4366" s="3"/>
      <c r="H4366" s="3"/>
      <c r="I4366" s="3"/>
      <c r="J4366" s="3"/>
      <c r="K4366" s="3"/>
      <c r="L4366" s="3"/>
      <c r="M4366" s="3"/>
      <c r="N4366" s="3"/>
      <c r="O4366" s="3"/>
      <c r="P4366" s="3"/>
      <c r="Q4366" s="3"/>
      <c r="R4366" s="3"/>
      <c r="S4366" s="3"/>
      <c r="T4366" s="3"/>
      <c r="U4366" s="3"/>
      <c r="V4366" s="3"/>
      <c r="W4366" s="3"/>
      <c r="X4366" s="3"/>
      <c r="Y4366" s="3"/>
      <c r="Z4366" s="3"/>
      <c r="AA4366" s="3"/>
      <c r="AB4366" s="3"/>
      <c r="AC4366" s="3"/>
      <c r="AD4366" s="3"/>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row>
    <row r="4367" spans="1:77" ht="18">
      <c r="A4367" s="3" t="s">
        <v>4687</v>
      </c>
      <c r="B4367" s="3" t="s">
        <v>23188</v>
      </c>
      <c r="C4367" s="3" t="s">
        <v>23189</v>
      </c>
      <c r="D4367" s="3" t="s">
        <v>60</v>
      </c>
      <c r="E4367" s="3" t="s">
        <v>23190</v>
      </c>
      <c r="F4367" s="3" t="s">
        <v>23191</v>
      </c>
      <c r="G4367" s="3"/>
      <c r="H4367" s="3"/>
      <c r="I4367" s="3"/>
      <c r="J4367" s="3"/>
      <c r="K4367" s="3"/>
      <c r="L4367" s="3"/>
      <c r="M4367" s="3"/>
      <c r="N4367" s="3"/>
      <c r="O4367" s="3"/>
      <c r="P4367" s="3"/>
      <c r="Q4367" s="3"/>
      <c r="R4367" s="3"/>
      <c r="S4367" s="3"/>
      <c r="T4367" s="3"/>
      <c r="U4367" s="3"/>
      <c r="V4367" s="3"/>
      <c r="W4367" s="3"/>
      <c r="X4367" s="3"/>
      <c r="Y4367" s="3"/>
      <c r="Z4367" s="3"/>
      <c r="AA4367" s="3"/>
      <c r="AB4367" s="3"/>
      <c r="AC4367" s="3"/>
      <c r="AD4367" s="3"/>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row>
    <row r="4368" spans="1:77" ht="18">
      <c r="A4368" s="3" t="s">
        <v>33363</v>
      </c>
      <c r="B4368" s="3" t="s">
        <v>33018</v>
      </c>
      <c r="C4368" s="3" t="s">
        <v>23189</v>
      </c>
      <c r="D4368" s="3"/>
      <c r="E4368" s="3" t="s">
        <v>33364</v>
      </c>
      <c r="F4368" s="3" t="s">
        <v>33365</v>
      </c>
      <c r="G4368" s="3"/>
      <c r="H4368" s="3"/>
      <c r="I4368" s="3"/>
      <c r="J4368" s="3"/>
      <c r="K4368" s="3"/>
      <c r="L4368" s="3"/>
      <c r="M4368" s="3"/>
      <c r="N4368" s="3"/>
      <c r="O4368" s="3"/>
      <c r="P4368" s="3"/>
      <c r="Q4368" s="3"/>
      <c r="R4368" s="3"/>
      <c r="S4368" s="3"/>
      <c r="T4368" s="3"/>
      <c r="U4368" s="3"/>
      <c r="V4368" s="3"/>
      <c r="W4368" s="3"/>
      <c r="X4368" s="3"/>
      <c r="Y4368" s="3"/>
      <c r="Z4368" s="3"/>
      <c r="AA4368" s="3"/>
      <c r="AB4368" s="3"/>
      <c r="AC4368" s="3"/>
      <c r="AD4368" s="3"/>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row>
    <row r="4369" spans="1:77" ht="18">
      <c r="A4369" s="3" t="s">
        <v>2541</v>
      </c>
      <c r="B4369" s="3" t="s">
        <v>34858</v>
      </c>
      <c r="C4369" s="3" t="s">
        <v>23189</v>
      </c>
      <c r="D4369" s="3" t="s">
        <v>60</v>
      </c>
      <c r="E4369" s="3" t="s">
        <v>35066</v>
      </c>
      <c r="F4369" s="3" t="s">
        <v>23191</v>
      </c>
      <c r="G4369" s="3"/>
      <c r="H4369" s="3"/>
      <c r="I4369" s="3"/>
      <c r="J4369" s="3"/>
      <c r="K4369" s="3"/>
      <c r="L4369" s="3"/>
      <c r="M4369" s="3"/>
      <c r="N4369" s="3"/>
      <c r="O4369" s="3"/>
      <c r="P4369" s="3"/>
      <c r="Q4369" s="3"/>
      <c r="R4369" s="3"/>
      <c r="S4369" s="3"/>
      <c r="T4369" s="3"/>
      <c r="U4369" s="3"/>
      <c r="V4369" s="3"/>
      <c r="W4369" s="3"/>
      <c r="X4369" s="3"/>
      <c r="Y4369" s="3"/>
      <c r="Z4369" s="3"/>
      <c r="AA4369" s="3"/>
      <c r="AB4369" s="3"/>
      <c r="AC4369" s="3"/>
      <c r="AD4369" s="3"/>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row>
    <row r="4370" spans="1:77" ht="18">
      <c r="A4370" s="3" t="s">
        <v>18324</v>
      </c>
      <c r="B4370" s="3" t="s">
        <v>35343</v>
      </c>
      <c r="C4370" s="3" t="s">
        <v>35716</v>
      </c>
      <c r="D4370" s="3" t="s">
        <v>35717</v>
      </c>
      <c r="E4370" s="3" t="s">
        <v>35718</v>
      </c>
      <c r="F4370" s="3"/>
      <c r="G4370" s="3"/>
      <c r="H4370" s="3"/>
      <c r="I4370" s="3"/>
      <c r="J4370" s="3"/>
      <c r="K4370" s="3"/>
      <c r="L4370" s="3"/>
      <c r="M4370" s="3"/>
      <c r="N4370" s="3"/>
      <c r="O4370" s="3"/>
      <c r="P4370" s="3"/>
      <c r="Q4370" s="3"/>
      <c r="R4370" s="3"/>
      <c r="S4370" s="3"/>
      <c r="T4370" s="3"/>
      <c r="U4370" s="3"/>
      <c r="V4370" s="3"/>
      <c r="W4370" s="3"/>
      <c r="X4370" s="3"/>
      <c r="Y4370" s="3"/>
      <c r="Z4370" s="3"/>
      <c r="AA4370" s="3"/>
      <c r="AB4370" s="3"/>
      <c r="AC4370" s="3"/>
      <c r="AD4370" s="3"/>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row>
    <row r="4371" spans="1:77" ht="18">
      <c r="A4371" s="3" t="s">
        <v>3836</v>
      </c>
      <c r="B4371" s="3" t="s">
        <v>22362</v>
      </c>
      <c r="C4371" s="3" t="s">
        <v>22395</v>
      </c>
      <c r="D4371" s="3"/>
      <c r="E4371" s="3" t="s">
        <v>22396</v>
      </c>
      <c r="F4371" s="3" t="s">
        <v>22397</v>
      </c>
      <c r="G4371" s="3"/>
      <c r="H4371" s="3"/>
      <c r="I4371" s="3"/>
      <c r="J4371" s="3"/>
      <c r="K4371" s="3"/>
      <c r="L4371" s="3"/>
      <c r="M4371" s="3"/>
      <c r="N4371" s="3"/>
      <c r="O4371" s="3"/>
      <c r="P4371" s="3"/>
      <c r="Q4371" s="3"/>
      <c r="R4371" s="3"/>
      <c r="S4371" s="3"/>
      <c r="T4371" s="3"/>
      <c r="U4371" s="3"/>
      <c r="V4371" s="3"/>
      <c r="W4371" s="3"/>
      <c r="X4371" s="3"/>
      <c r="Y4371" s="3"/>
      <c r="Z4371" s="3"/>
      <c r="AA4371" s="3"/>
      <c r="AB4371" s="3"/>
      <c r="AC4371" s="3"/>
      <c r="AD4371" s="3"/>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row>
    <row r="4372" spans="1:77" ht="18">
      <c r="A4372" s="3" t="s">
        <v>12738</v>
      </c>
      <c r="B4372" s="3" t="s">
        <v>30145</v>
      </c>
      <c r="C4372" s="3" t="s">
        <v>22395</v>
      </c>
      <c r="D4372" s="3"/>
      <c r="E4372" s="3" t="s">
        <v>30184</v>
      </c>
      <c r="F4372" s="3"/>
      <c r="G4372" s="3"/>
      <c r="H4372" s="3"/>
      <c r="I4372" s="3"/>
      <c r="J4372" s="3"/>
      <c r="K4372" s="3"/>
      <c r="L4372" s="3"/>
      <c r="M4372" s="3"/>
      <c r="N4372" s="3"/>
      <c r="O4372" s="3"/>
      <c r="P4372" s="3"/>
      <c r="Q4372" s="3"/>
      <c r="R4372" s="3"/>
      <c r="S4372" s="3"/>
      <c r="T4372" s="3"/>
      <c r="U4372" s="3"/>
      <c r="V4372" s="3"/>
      <c r="W4372" s="3"/>
      <c r="X4372" s="3"/>
      <c r="Y4372" s="3"/>
      <c r="Z4372" s="3"/>
      <c r="AA4372" s="3"/>
      <c r="AB4372" s="3"/>
      <c r="AC4372" s="3"/>
      <c r="AD4372" s="3"/>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row>
    <row r="4373" spans="1:77" ht="18">
      <c r="A4373" s="3" t="s">
        <v>4183</v>
      </c>
      <c r="B4373" s="3" t="s">
        <v>22513</v>
      </c>
      <c r="C4373" s="3" t="s">
        <v>22733</v>
      </c>
      <c r="D4373" s="3"/>
      <c r="E4373" s="3" t="s">
        <v>22734</v>
      </c>
      <c r="F4373" s="3" t="s">
        <v>22080</v>
      </c>
      <c r="G4373" s="3"/>
      <c r="H4373" s="3"/>
      <c r="I4373" s="3"/>
      <c r="J4373" s="3"/>
      <c r="K4373" s="3"/>
      <c r="L4373" s="3"/>
      <c r="M4373" s="3"/>
      <c r="N4373" s="3"/>
      <c r="O4373" s="3"/>
      <c r="P4373" s="3"/>
      <c r="Q4373" s="3"/>
      <c r="R4373" s="3"/>
      <c r="S4373" s="3"/>
      <c r="T4373" s="3"/>
      <c r="U4373" s="3"/>
      <c r="V4373" s="3"/>
      <c r="W4373" s="3"/>
      <c r="X4373" s="3"/>
      <c r="Y4373" s="3"/>
      <c r="Z4373" s="3"/>
      <c r="AA4373" s="3"/>
      <c r="AB4373" s="3"/>
      <c r="AC4373" s="3"/>
      <c r="AD4373" s="3"/>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row>
    <row r="4374" spans="1:77" ht="18">
      <c r="A4374" s="3" t="s">
        <v>25889</v>
      </c>
      <c r="B4374" s="3" t="s">
        <v>25827</v>
      </c>
      <c r="C4374" s="3" t="s">
        <v>22733</v>
      </c>
      <c r="D4374" s="3" t="s">
        <v>25890</v>
      </c>
      <c r="E4374" s="3" t="s">
        <v>25891</v>
      </c>
      <c r="F4374" s="3" t="s">
        <v>25892</v>
      </c>
      <c r="G4374" s="3"/>
      <c r="H4374" s="3"/>
      <c r="I4374" s="3"/>
      <c r="J4374" s="3"/>
      <c r="K4374" s="3"/>
      <c r="L4374" s="3"/>
      <c r="M4374" s="3"/>
      <c r="N4374" s="3"/>
      <c r="O4374" s="3"/>
      <c r="P4374" s="3"/>
      <c r="Q4374" s="3"/>
      <c r="R4374" s="3"/>
      <c r="S4374" s="3"/>
      <c r="T4374" s="3"/>
      <c r="U4374" s="3"/>
      <c r="V4374" s="3"/>
      <c r="W4374" s="3"/>
      <c r="X4374" s="3"/>
      <c r="Y4374" s="3"/>
      <c r="Z4374" s="3"/>
      <c r="AA4374" s="3"/>
      <c r="AB4374" s="3"/>
      <c r="AC4374" s="3"/>
      <c r="AD4374" s="3"/>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row>
    <row r="4375" spans="1:77" ht="18">
      <c r="A4375" s="3" t="s">
        <v>15810</v>
      </c>
      <c r="B4375" s="3" t="s">
        <v>31873</v>
      </c>
      <c r="C4375" s="3" t="s">
        <v>22733</v>
      </c>
      <c r="D4375" s="3" t="s">
        <v>31989</v>
      </c>
      <c r="E4375" s="3" t="s">
        <v>31990</v>
      </c>
      <c r="F4375" s="3" t="s">
        <v>31991</v>
      </c>
      <c r="G4375" s="3"/>
      <c r="H4375" s="3"/>
      <c r="I4375" s="3"/>
      <c r="J4375" s="3"/>
      <c r="K4375" s="3"/>
      <c r="L4375" s="3"/>
      <c r="M4375" s="3"/>
      <c r="N4375" s="3"/>
      <c r="O4375" s="3"/>
      <c r="P4375" s="3"/>
      <c r="Q4375" s="3"/>
      <c r="R4375" s="3"/>
      <c r="S4375" s="3"/>
      <c r="T4375" s="3"/>
      <c r="U4375" s="3"/>
      <c r="V4375" s="3"/>
      <c r="W4375" s="3"/>
      <c r="X4375" s="3"/>
      <c r="Y4375" s="3"/>
      <c r="Z4375" s="3"/>
      <c r="AA4375" s="3"/>
      <c r="AB4375" s="3"/>
      <c r="AC4375" s="3"/>
      <c r="AD4375" s="3"/>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row>
    <row r="4376" spans="1:77" ht="18">
      <c r="A4376" s="3" t="s">
        <v>18037</v>
      </c>
      <c r="B4376" s="3" t="s">
        <v>35343</v>
      </c>
      <c r="C4376" s="3" t="s">
        <v>35387</v>
      </c>
      <c r="D4376" s="3" t="s">
        <v>38</v>
      </c>
      <c r="E4376" s="3" t="s">
        <v>35388</v>
      </c>
      <c r="F4376" s="3" t="s">
        <v>35389</v>
      </c>
      <c r="G4376" s="3"/>
      <c r="H4376" s="3"/>
      <c r="I4376" s="3"/>
      <c r="J4376" s="3"/>
      <c r="K4376" s="3"/>
      <c r="L4376" s="3"/>
      <c r="M4376" s="3"/>
      <c r="N4376" s="3"/>
      <c r="O4376" s="3"/>
      <c r="P4376" s="3"/>
      <c r="Q4376" s="3"/>
      <c r="R4376" s="3"/>
      <c r="S4376" s="3"/>
      <c r="T4376" s="3"/>
      <c r="U4376" s="3"/>
      <c r="V4376" s="3"/>
      <c r="W4376" s="3"/>
      <c r="X4376" s="3"/>
      <c r="Y4376" s="3"/>
      <c r="Z4376" s="3"/>
      <c r="AA4376" s="3"/>
      <c r="AB4376" s="3"/>
      <c r="AC4376" s="3"/>
      <c r="AD4376" s="3"/>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row>
    <row r="4377" spans="1:77" ht="18">
      <c r="A4377" s="3" t="s">
        <v>11388</v>
      </c>
      <c r="B4377" s="3" t="s">
        <v>28622</v>
      </c>
      <c r="C4377" s="3" t="s">
        <v>29277</v>
      </c>
      <c r="D4377" s="3"/>
      <c r="E4377" s="3" t="s">
        <v>29278</v>
      </c>
      <c r="F4377" s="3"/>
      <c r="G4377" s="3"/>
      <c r="H4377" s="3"/>
      <c r="I4377" s="3"/>
      <c r="J4377" s="3"/>
      <c r="K4377" s="3"/>
      <c r="L4377" s="3"/>
      <c r="M4377" s="3"/>
      <c r="N4377" s="3"/>
      <c r="O4377" s="3"/>
      <c r="P4377" s="3"/>
      <c r="Q4377" s="3"/>
      <c r="R4377" s="3"/>
      <c r="S4377" s="3"/>
      <c r="T4377" s="3"/>
      <c r="U4377" s="3"/>
      <c r="V4377" s="3"/>
      <c r="W4377" s="3"/>
      <c r="X4377" s="3"/>
      <c r="Y4377" s="3"/>
      <c r="Z4377" s="3"/>
      <c r="AA4377" s="3"/>
      <c r="AB4377" s="3"/>
      <c r="AC4377" s="3"/>
      <c r="AD4377" s="3"/>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row>
    <row r="4378" spans="1:77" ht="18">
      <c r="A4378" s="3" t="s">
        <v>18563</v>
      </c>
      <c r="B4378" s="3" t="s">
        <v>35768</v>
      </c>
      <c r="C4378" s="3" t="s">
        <v>29277</v>
      </c>
      <c r="D4378" s="3"/>
      <c r="E4378" s="3" t="s">
        <v>35796</v>
      </c>
      <c r="F4378" s="3"/>
      <c r="G4378" s="3"/>
      <c r="H4378" s="3"/>
      <c r="I4378" s="3"/>
      <c r="J4378" s="3"/>
      <c r="K4378" s="3"/>
      <c r="L4378" s="3"/>
      <c r="M4378" s="3"/>
      <c r="N4378" s="3"/>
      <c r="O4378" s="3"/>
      <c r="P4378" s="3"/>
      <c r="Q4378" s="3"/>
      <c r="R4378" s="3"/>
      <c r="S4378" s="3"/>
      <c r="T4378" s="3"/>
      <c r="U4378" s="3"/>
      <c r="V4378" s="3"/>
      <c r="W4378" s="3"/>
      <c r="X4378" s="3"/>
      <c r="Y4378" s="3"/>
      <c r="Z4378" s="3"/>
      <c r="AA4378" s="3"/>
      <c r="AB4378" s="3"/>
      <c r="AC4378" s="3"/>
      <c r="AD4378" s="3"/>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row>
    <row r="4379" spans="1:77" ht="18">
      <c r="A4379" s="3" t="s">
        <v>901</v>
      </c>
      <c r="B4379" s="3" t="s">
        <v>25466</v>
      </c>
      <c r="C4379" s="3" t="s">
        <v>25467</v>
      </c>
      <c r="D4379" s="3" t="s">
        <v>219</v>
      </c>
      <c r="E4379" s="3" t="s">
        <v>25468</v>
      </c>
      <c r="F4379" s="3" t="s">
        <v>25469</v>
      </c>
      <c r="G4379" s="3" t="s">
        <v>25470</v>
      </c>
      <c r="H4379" s="3"/>
      <c r="I4379" s="3"/>
      <c r="J4379" s="3"/>
      <c r="K4379" s="3"/>
      <c r="L4379" s="3"/>
      <c r="M4379" s="3"/>
      <c r="N4379" s="3"/>
      <c r="O4379" s="3"/>
      <c r="P4379" s="3"/>
      <c r="Q4379" s="3"/>
      <c r="R4379" s="3"/>
      <c r="S4379" s="3"/>
      <c r="T4379" s="3"/>
      <c r="U4379" s="3"/>
      <c r="V4379" s="3"/>
      <c r="W4379" s="3"/>
      <c r="X4379" s="3"/>
      <c r="Y4379" s="3"/>
      <c r="Z4379" s="3"/>
      <c r="AA4379" s="3"/>
      <c r="AB4379" s="3"/>
      <c r="AC4379" s="3"/>
      <c r="AD4379" s="3"/>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row>
    <row r="4380" spans="1:77" ht="18">
      <c r="A4380" s="3" t="s">
        <v>37756</v>
      </c>
      <c r="B4380" s="3" t="s">
        <v>37108</v>
      </c>
      <c r="C4380" s="3" t="s">
        <v>25467</v>
      </c>
      <c r="D4380" s="3" t="s">
        <v>219</v>
      </c>
      <c r="E4380" s="3" t="s">
        <v>37757</v>
      </c>
      <c r="F4380" s="3" t="s">
        <v>25469</v>
      </c>
      <c r="G4380" s="3" t="s">
        <v>25470</v>
      </c>
      <c r="H4380" s="3"/>
      <c r="I4380" s="3"/>
      <c r="J4380" s="3"/>
      <c r="K4380" s="3"/>
      <c r="L4380" s="3"/>
      <c r="M4380" s="3"/>
      <c r="N4380" s="3"/>
      <c r="O4380" s="3"/>
      <c r="P4380" s="3"/>
      <c r="Q4380" s="3"/>
      <c r="R4380" s="3"/>
      <c r="S4380" s="3"/>
      <c r="T4380" s="3"/>
      <c r="U4380" s="3"/>
      <c r="V4380" s="3"/>
      <c r="W4380" s="3"/>
      <c r="X4380" s="3"/>
      <c r="Y4380" s="3"/>
      <c r="Z4380" s="3"/>
      <c r="AA4380" s="3"/>
      <c r="AB4380" s="3"/>
      <c r="AC4380" s="3"/>
      <c r="AD4380" s="3"/>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row>
    <row r="4381" spans="1:77" ht="18">
      <c r="A4381" s="3" t="s">
        <v>39603</v>
      </c>
      <c r="B4381" s="3" t="s">
        <v>39563</v>
      </c>
      <c r="C4381" s="3" t="s">
        <v>39604</v>
      </c>
      <c r="D4381" s="3"/>
      <c r="E4381" s="3" t="s">
        <v>39582</v>
      </c>
      <c r="F4381" s="3"/>
      <c r="G4381" s="3"/>
      <c r="H4381" s="3"/>
      <c r="I4381" s="3"/>
      <c r="J4381" s="3"/>
      <c r="K4381" s="3"/>
      <c r="L4381" s="3"/>
      <c r="M4381" s="3"/>
      <c r="N4381" s="3"/>
      <c r="O4381" s="3"/>
      <c r="P4381" s="3"/>
      <c r="Q4381" s="3"/>
      <c r="R4381" s="3"/>
      <c r="S4381" s="3"/>
      <c r="T4381" s="3"/>
      <c r="U4381" s="3"/>
      <c r="V4381" s="3"/>
      <c r="W4381" s="3"/>
      <c r="X4381" s="3"/>
      <c r="Y4381" s="3"/>
      <c r="Z4381" s="3"/>
      <c r="AA4381" s="3"/>
      <c r="AB4381" s="3"/>
      <c r="AC4381" s="3"/>
      <c r="AD4381" s="3"/>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row>
    <row r="4382" spans="1:77" ht="18">
      <c r="A4382" s="3" t="s">
        <v>18877</v>
      </c>
      <c r="B4382" s="3" t="s">
        <v>35848</v>
      </c>
      <c r="C4382" s="3" t="s">
        <v>36027</v>
      </c>
      <c r="D4382" s="3"/>
      <c r="E4382" s="3" t="s">
        <v>36028</v>
      </c>
      <c r="F4382" s="3"/>
      <c r="G4382" s="3"/>
      <c r="H4382" s="3"/>
      <c r="I4382" s="3"/>
      <c r="J4382" s="3"/>
      <c r="K4382" s="3"/>
      <c r="L4382" s="3"/>
      <c r="M4382" s="3"/>
      <c r="N4382" s="3"/>
      <c r="O4382" s="3"/>
      <c r="P4382" s="3"/>
      <c r="Q4382" s="3"/>
      <c r="R4382" s="3"/>
      <c r="S4382" s="3"/>
      <c r="T4382" s="3"/>
      <c r="U4382" s="3"/>
      <c r="V4382" s="3"/>
      <c r="W4382" s="3"/>
      <c r="X4382" s="3"/>
      <c r="Y4382" s="3"/>
      <c r="Z4382" s="3"/>
      <c r="AA4382" s="3"/>
      <c r="AB4382" s="3"/>
      <c r="AC4382" s="3"/>
      <c r="AD4382" s="3"/>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row>
    <row r="4383" spans="1:77" ht="18">
      <c r="A4383" s="3" t="s">
        <v>18880</v>
      </c>
      <c r="B4383" s="3" t="s">
        <v>35848</v>
      </c>
      <c r="C4383" s="3" t="s">
        <v>36027</v>
      </c>
      <c r="D4383" s="3"/>
      <c r="E4383" s="3" t="s">
        <v>36030</v>
      </c>
      <c r="F4383" s="3"/>
      <c r="G4383" s="3"/>
      <c r="H4383" s="3"/>
      <c r="I4383" s="3"/>
      <c r="J4383" s="3"/>
      <c r="K4383" s="3"/>
      <c r="L4383" s="3"/>
      <c r="M4383" s="3"/>
      <c r="N4383" s="3"/>
      <c r="O4383" s="3"/>
      <c r="P4383" s="3"/>
      <c r="Q4383" s="3"/>
      <c r="R4383" s="3"/>
      <c r="S4383" s="3"/>
      <c r="T4383" s="3"/>
      <c r="U4383" s="3"/>
      <c r="V4383" s="3"/>
      <c r="W4383" s="3"/>
      <c r="X4383" s="3"/>
      <c r="Y4383" s="3"/>
      <c r="Z4383" s="3"/>
      <c r="AA4383" s="3"/>
      <c r="AB4383" s="3"/>
      <c r="AC4383" s="3"/>
      <c r="AD4383" s="3"/>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row>
    <row r="4384" spans="1:77" ht="18">
      <c r="A4384" s="3" t="s">
        <v>30973</v>
      </c>
      <c r="B4384" s="3" t="s">
        <v>30903</v>
      </c>
      <c r="C4384" s="3" t="s">
        <v>30974</v>
      </c>
      <c r="D4384" s="3"/>
      <c r="E4384" s="3" t="s">
        <v>30908</v>
      </c>
      <c r="F4384" s="3"/>
      <c r="G4384" s="3"/>
      <c r="H4384" s="3"/>
      <c r="I4384" s="3"/>
      <c r="J4384" s="3"/>
      <c r="K4384" s="3"/>
      <c r="L4384" s="3"/>
      <c r="M4384" s="3"/>
      <c r="N4384" s="3"/>
      <c r="O4384" s="3"/>
      <c r="P4384" s="3"/>
      <c r="Q4384" s="3"/>
      <c r="R4384" s="3"/>
      <c r="S4384" s="3"/>
      <c r="T4384" s="3"/>
      <c r="U4384" s="3"/>
      <c r="V4384" s="3"/>
      <c r="W4384" s="3"/>
      <c r="X4384" s="3"/>
      <c r="Y4384" s="3"/>
      <c r="Z4384" s="3"/>
      <c r="AA4384" s="3"/>
      <c r="AB4384" s="3"/>
      <c r="AC4384" s="3"/>
      <c r="AD4384" s="3"/>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row>
    <row r="4385" spans="1:77" ht="18">
      <c r="A4385" s="3" t="s">
        <v>30906</v>
      </c>
      <c r="B4385" s="3" t="s">
        <v>30903</v>
      </c>
      <c r="C4385" s="3" t="s">
        <v>30907</v>
      </c>
      <c r="D4385" s="3"/>
      <c r="E4385" s="3" t="s">
        <v>30908</v>
      </c>
      <c r="F4385" s="3"/>
      <c r="G4385" s="3"/>
      <c r="H4385" s="3"/>
      <c r="I4385" s="3"/>
      <c r="J4385" s="3"/>
      <c r="K4385" s="3"/>
      <c r="L4385" s="3"/>
      <c r="M4385" s="3"/>
      <c r="N4385" s="3"/>
      <c r="O4385" s="3"/>
      <c r="P4385" s="3"/>
      <c r="Q4385" s="3"/>
      <c r="R4385" s="3"/>
      <c r="S4385" s="3"/>
      <c r="T4385" s="3"/>
      <c r="U4385" s="3"/>
      <c r="V4385" s="3"/>
      <c r="W4385" s="3"/>
      <c r="X4385" s="3"/>
      <c r="Y4385" s="3"/>
      <c r="Z4385" s="3"/>
      <c r="AA4385" s="3"/>
      <c r="AB4385" s="3"/>
      <c r="AC4385" s="3"/>
      <c r="AD4385" s="3"/>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row>
    <row r="4386" spans="1:77" ht="18">
      <c r="A4386" s="3" t="s">
        <v>16946</v>
      </c>
      <c r="B4386" s="3" t="s">
        <v>32658</v>
      </c>
      <c r="C4386" s="3" t="s">
        <v>32791</v>
      </c>
      <c r="D4386" s="3" t="s">
        <v>31579</v>
      </c>
      <c r="E4386" s="3" t="s">
        <v>32792</v>
      </c>
      <c r="F4386" s="3" t="s">
        <v>32793</v>
      </c>
      <c r="G4386" s="3"/>
      <c r="H4386" s="3"/>
      <c r="I4386" s="3"/>
      <c r="J4386" s="3"/>
      <c r="K4386" s="3"/>
      <c r="L4386" s="3"/>
      <c r="M4386" s="3"/>
      <c r="N4386" s="3"/>
      <c r="O4386" s="3"/>
      <c r="P4386" s="3"/>
      <c r="Q4386" s="3"/>
      <c r="R4386" s="3"/>
      <c r="S4386" s="3"/>
      <c r="T4386" s="3"/>
      <c r="U4386" s="3"/>
      <c r="V4386" s="3"/>
      <c r="W4386" s="3"/>
      <c r="X4386" s="3"/>
      <c r="Y4386" s="3"/>
      <c r="Z4386" s="3"/>
      <c r="AA4386" s="3"/>
      <c r="AB4386" s="3"/>
      <c r="AC4386" s="3"/>
      <c r="AD4386" s="3"/>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row>
    <row r="4387" spans="1:77" ht="18">
      <c r="A4387" s="3" t="s">
        <v>7778</v>
      </c>
      <c r="B4387" s="3" t="s">
        <v>25216</v>
      </c>
      <c r="C4387" s="3" t="s">
        <v>25638</v>
      </c>
      <c r="D4387" s="3"/>
      <c r="E4387" s="3" t="s">
        <v>25639</v>
      </c>
      <c r="F4387" s="3"/>
      <c r="G4387" s="3"/>
      <c r="H4387" s="3"/>
      <c r="I4387" s="3"/>
      <c r="J4387" s="3"/>
      <c r="K4387" s="3"/>
      <c r="L4387" s="3"/>
      <c r="M4387" s="3"/>
      <c r="N4387" s="3"/>
      <c r="O4387" s="3"/>
      <c r="P4387" s="3"/>
      <c r="Q4387" s="3"/>
      <c r="R4387" s="3"/>
      <c r="S4387" s="3"/>
      <c r="T4387" s="3"/>
      <c r="U4387" s="3"/>
      <c r="V4387" s="3"/>
      <c r="W4387" s="3"/>
      <c r="X4387" s="3"/>
      <c r="Y4387" s="3"/>
      <c r="Z4387" s="3"/>
      <c r="AA4387" s="3"/>
      <c r="AB4387" s="3"/>
      <c r="AC4387" s="3"/>
      <c r="AD4387" s="3"/>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row>
    <row r="4388" spans="1:77" ht="18">
      <c r="A4388" s="3" t="s">
        <v>3566</v>
      </c>
      <c r="B4388" s="3" t="s">
        <v>21893</v>
      </c>
      <c r="C4388" s="3" t="s">
        <v>22076</v>
      </c>
      <c r="D4388" s="3"/>
      <c r="E4388" s="3" t="s">
        <v>22077</v>
      </c>
      <c r="F4388" s="3"/>
      <c r="G4388" s="3"/>
      <c r="H4388" s="3"/>
      <c r="I4388" s="3"/>
      <c r="J4388" s="3"/>
      <c r="K4388" s="3"/>
      <c r="L4388" s="3"/>
      <c r="M4388" s="3"/>
      <c r="N4388" s="3"/>
      <c r="O4388" s="3"/>
      <c r="P4388" s="3"/>
      <c r="Q4388" s="3"/>
      <c r="R4388" s="3"/>
      <c r="S4388" s="3"/>
      <c r="T4388" s="3"/>
      <c r="U4388" s="3"/>
      <c r="V4388" s="3"/>
      <c r="W4388" s="3"/>
      <c r="X4388" s="3"/>
      <c r="Y4388" s="3"/>
      <c r="Z4388" s="3"/>
      <c r="AA4388" s="3"/>
      <c r="AB4388" s="3"/>
      <c r="AC4388" s="3"/>
      <c r="AD4388" s="3"/>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row>
    <row r="4389" spans="1:77" ht="18">
      <c r="A4389" s="3" t="s">
        <v>18941</v>
      </c>
      <c r="B4389" s="3" t="s">
        <v>35848</v>
      </c>
      <c r="C4389" s="3" t="s">
        <v>22076</v>
      </c>
      <c r="D4389" s="3"/>
      <c r="E4389" s="3" t="s">
        <v>36080</v>
      </c>
      <c r="F4389" s="3" t="s">
        <v>36081</v>
      </c>
      <c r="G4389" s="3"/>
      <c r="H4389" s="3"/>
      <c r="I4389" s="3"/>
      <c r="J4389" s="3"/>
      <c r="K4389" s="3"/>
      <c r="L4389" s="3"/>
      <c r="M4389" s="3"/>
      <c r="N4389" s="3"/>
      <c r="O4389" s="3"/>
      <c r="P4389" s="3"/>
      <c r="Q4389" s="3"/>
      <c r="R4389" s="3"/>
      <c r="S4389" s="3"/>
      <c r="T4389" s="3"/>
      <c r="U4389" s="3"/>
      <c r="V4389" s="3"/>
      <c r="W4389" s="3"/>
      <c r="X4389" s="3"/>
      <c r="Y4389" s="3"/>
      <c r="Z4389" s="3"/>
      <c r="AA4389" s="3"/>
      <c r="AB4389" s="3"/>
      <c r="AC4389" s="3"/>
      <c r="AD4389" s="3"/>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row>
    <row r="4390" spans="1:77" ht="18">
      <c r="A4390" s="3" t="s">
        <v>7936</v>
      </c>
      <c r="B4390" s="3" t="s">
        <v>25216</v>
      </c>
      <c r="C4390" s="3" t="s">
        <v>25744</v>
      </c>
      <c r="D4390" s="3" t="s">
        <v>25745</v>
      </c>
      <c r="E4390" s="3" t="s">
        <v>25746</v>
      </c>
      <c r="F4390" s="3" t="s">
        <v>25747</v>
      </c>
      <c r="G4390" s="3"/>
      <c r="H4390" s="3"/>
      <c r="I4390" s="3"/>
      <c r="J4390" s="3"/>
      <c r="K4390" s="3"/>
      <c r="L4390" s="3"/>
      <c r="M4390" s="3"/>
      <c r="N4390" s="3"/>
      <c r="O4390" s="3"/>
      <c r="P4390" s="3"/>
      <c r="Q4390" s="3"/>
      <c r="R4390" s="3"/>
      <c r="S4390" s="3"/>
      <c r="T4390" s="3"/>
      <c r="U4390" s="3"/>
      <c r="V4390" s="3"/>
      <c r="W4390" s="3"/>
      <c r="X4390" s="3"/>
      <c r="Y4390" s="3"/>
      <c r="Z4390" s="3"/>
      <c r="AA4390" s="3"/>
      <c r="AB4390" s="3"/>
      <c r="AC4390" s="3"/>
      <c r="AD4390" s="3"/>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row>
    <row r="4391" spans="1:77" ht="18">
      <c r="A4391" s="3" t="s">
        <v>28111</v>
      </c>
      <c r="B4391" s="3" t="s">
        <v>28092</v>
      </c>
      <c r="C4391" s="3" t="s">
        <v>25744</v>
      </c>
      <c r="D4391" s="3" t="s">
        <v>25745</v>
      </c>
      <c r="E4391" s="3" t="s">
        <v>28112</v>
      </c>
      <c r="F4391" s="3" t="s">
        <v>25747</v>
      </c>
      <c r="G4391" s="3"/>
      <c r="H4391" s="3"/>
      <c r="I4391" s="3"/>
      <c r="J4391" s="3"/>
      <c r="K4391" s="3"/>
      <c r="L4391" s="3"/>
      <c r="M4391" s="3"/>
      <c r="N4391" s="3"/>
      <c r="O4391" s="3"/>
      <c r="P4391" s="3"/>
      <c r="Q4391" s="3"/>
      <c r="R4391" s="3"/>
      <c r="S4391" s="3"/>
      <c r="T4391" s="3"/>
      <c r="U4391" s="3"/>
      <c r="V4391" s="3"/>
      <c r="W4391" s="3"/>
      <c r="X4391" s="3"/>
      <c r="Y4391" s="3"/>
      <c r="Z4391" s="3"/>
      <c r="AA4391" s="3"/>
      <c r="AB4391" s="3"/>
      <c r="AC4391" s="3"/>
      <c r="AD4391" s="3"/>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row>
    <row r="4392" spans="1:77" ht="18">
      <c r="A4392" s="3" t="s">
        <v>3752</v>
      </c>
      <c r="B4392" s="3" t="s">
        <v>21925</v>
      </c>
      <c r="C4392" s="3" t="s">
        <v>22265</v>
      </c>
      <c r="D4392" s="3"/>
      <c r="E4392" s="3" t="s">
        <v>22266</v>
      </c>
      <c r="F4392" s="3" t="s">
        <v>22267</v>
      </c>
      <c r="G4392" s="3"/>
      <c r="H4392" s="3"/>
      <c r="I4392" s="3"/>
      <c r="J4392" s="3"/>
      <c r="K4392" s="3"/>
      <c r="L4392" s="3"/>
      <c r="M4392" s="3"/>
      <c r="N4392" s="3"/>
      <c r="O4392" s="3"/>
      <c r="P4392" s="3"/>
      <c r="Q4392" s="3"/>
      <c r="R4392" s="3"/>
      <c r="S4392" s="3"/>
      <c r="T4392" s="3"/>
      <c r="U4392" s="3"/>
      <c r="V4392" s="3"/>
      <c r="W4392" s="3"/>
      <c r="X4392" s="3"/>
      <c r="Y4392" s="3"/>
      <c r="Z4392" s="3"/>
      <c r="AA4392" s="3"/>
      <c r="AB4392" s="3"/>
      <c r="AC4392" s="3"/>
      <c r="AD4392" s="3"/>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row>
    <row r="4393" spans="1:77" ht="18">
      <c r="A4393" s="3" t="s">
        <v>6040</v>
      </c>
      <c r="B4393" s="3" t="s">
        <v>23435</v>
      </c>
      <c r="C4393" s="3" t="s">
        <v>22265</v>
      </c>
      <c r="D4393" s="3"/>
      <c r="E4393" s="3" t="s">
        <v>24295</v>
      </c>
      <c r="F4393" s="3"/>
      <c r="G4393" s="3"/>
      <c r="H4393" s="3"/>
      <c r="I4393" s="3"/>
      <c r="J4393" s="3"/>
      <c r="K4393" s="3"/>
      <c r="L4393" s="3"/>
      <c r="M4393" s="3"/>
      <c r="N4393" s="3"/>
      <c r="O4393" s="3"/>
      <c r="P4393" s="3"/>
      <c r="Q4393" s="3"/>
      <c r="R4393" s="3"/>
      <c r="S4393" s="3"/>
      <c r="T4393" s="3"/>
      <c r="U4393" s="3"/>
      <c r="V4393" s="3"/>
      <c r="W4393" s="3"/>
      <c r="X4393" s="3"/>
      <c r="Y4393" s="3"/>
      <c r="Z4393" s="3"/>
      <c r="AA4393" s="3"/>
      <c r="AB4393" s="3"/>
      <c r="AC4393" s="3"/>
      <c r="AD4393" s="3"/>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row>
    <row r="4394" spans="1:77" ht="18">
      <c r="A4394" s="3" t="s">
        <v>795</v>
      </c>
      <c r="B4394" s="3" t="s">
        <v>24796</v>
      </c>
      <c r="C4394" s="3" t="s">
        <v>24797</v>
      </c>
      <c r="D4394" s="3" t="s">
        <v>219</v>
      </c>
      <c r="E4394" s="3" t="s">
        <v>24798</v>
      </c>
      <c r="F4394" s="3" t="s">
        <v>24799</v>
      </c>
      <c r="G4394" s="3"/>
      <c r="H4394" s="3"/>
      <c r="I4394" s="3"/>
      <c r="J4394" s="3"/>
      <c r="K4394" s="3"/>
      <c r="L4394" s="3"/>
      <c r="M4394" s="3"/>
      <c r="N4394" s="3"/>
      <c r="O4394" s="3"/>
      <c r="P4394" s="3"/>
      <c r="Q4394" s="3"/>
      <c r="R4394" s="3"/>
      <c r="S4394" s="3"/>
      <c r="T4394" s="3"/>
      <c r="U4394" s="3"/>
      <c r="V4394" s="3"/>
      <c r="W4394" s="3"/>
      <c r="X4394" s="3"/>
      <c r="Y4394" s="3"/>
      <c r="Z4394" s="3"/>
      <c r="AA4394" s="3"/>
      <c r="AB4394" s="3"/>
      <c r="AC4394" s="3"/>
      <c r="AD4394" s="3"/>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row>
    <row r="4395" spans="1:77" ht="18">
      <c r="A4395" s="3" t="s">
        <v>9991</v>
      </c>
      <c r="B4395" s="3" t="s">
        <v>28075</v>
      </c>
      <c r="C4395" s="3" t="s">
        <v>24797</v>
      </c>
      <c r="D4395" s="3"/>
      <c r="E4395" s="3" t="s">
        <v>28096</v>
      </c>
      <c r="F4395" s="3"/>
      <c r="G4395" s="3"/>
      <c r="H4395" s="3"/>
      <c r="I4395" s="3"/>
      <c r="J4395" s="3"/>
      <c r="K4395" s="3"/>
      <c r="L4395" s="3"/>
      <c r="M4395" s="3"/>
      <c r="N4395" s="3"/>
      <c r="O4395" s="3"/>
      <c r="P4395" s="3"/>
      <c r="Q4395" s="3"/>
      <c r="R4395" s="3"/>
      <c r="S4395" s="3"/>
      <c r="T4395" s="3"/>
      <c r="U4395" s="3"/>
      <c r="V4395" s="3"/>
      <c r="W4395" s="3"/>
      <c r="X4395" s="3"/>
      <c r="Y4395" s="3"/>
      <c r="Z4395" s="3"/>
      <c r="AA4395" s="3"/>
      <c r="AB4395" s="3"/>
      <c r="AC4395" s="3"/>
      <c r="AD4395" s="3"/>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row>
    <row r="4396" spans="1:77" ht="18">
      <c r="A4396" s="3" t="s">
        <v>29013</v>
      </c>
      <c r="B4396" s="3" t="s">
        <v>26375</v>
      </c>
      <c r="C4396" s="3" t="s">
        <v>24797</v>
      </c>
      <c r="D4396" s="3" t="s">
        <v>29014</v>
      </c>
      <c r="E4396" s="3" t="s">
        <v>29015</v>
      </c>
      <c r="F4396" s="3"/>
      <c r="G4396" s="3"/>
      <c r="H4396" s="3"/>
      <c r="I4396" s="3"/>
      <c r="J4396" s="3"/>
      <c r="K4396" s="3"/>
      <c r="L4396" s="3"/>
      <c r="M4396" s="3"/>
      <c r="N4396" s="3"/>
      <c r="O4396" s="3"/>
      <c r="P4396" s="3"/>
      <c r="Q4396" s="3"/>
      <c r="R4396" s="3"/>
      <c r="S4396" s="3"/>
      <c r="T4396" s="3"/>
      <c r="U4396" s="3"/>
      <c r="V4396" s="3"/>
      <c r="W4396" s="3"/>
      <c r="X4396" s="3"/>
      <c r="Y4396" s="3"/>
      <c r="Z4396" s="3"/>
      <c r="AA4396" s="3"/>
      <c r="AB4396" s="3"/>
      <c r="AC4396" s="3"/>
      <c r="AD4396" s="3"/>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row>
    <row r="4397" spans="1:77" ht="18">
      <c r="A4397" s="3" t="s">
        <v>15102</v>
      </c>
      <c r="B4397" s="3" t="s">
        <v>30903</v>
      </c>
      <c r="C4397" s="3" t="s">
        <v>24797</v>
      </c>
      <c r="D4397" s="3"/>
      <c r="E4397" s="3" t="s">
        <v>31581</v>
      </c>
      <c r="F4397" s="3"/>
      <c r="G4397" s="3"/>
      <c r="H4397" s="3"/>
      <c r="I4397" s="3"/>
      <c r="J4397" s="3"/>
      <c r="K4397" s="3"/>
      <c r="L4397" s="3"/>
      <c r="M4397" s="3"/>
      <c r="N4397" s="3"/>
      <c r="O4397" s="3"/>
      <c r="P4397" s="3"/>
      <c r="Q4397" s="3"/>
      <c r="R4397" s="3"/>
      <c r="S4397" s="3"/>
      <c r="T4397" s="3"/>
      <c r="U4397" s="3"/>
      <c r="V4397" s="3"/>
      <c r="W4397" s="3"/>
      <c r="X4397" s="3"/>
      <c r="Y4397" s="3"/>
      <c r="Z4397" s="3"/>
      <c r="AA4397" s="3"/>
      <c r="AB4397" s="3"/>
      <c r="AC4397" s="3"/>
      <c r="AD4397" s="3"/>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row>
    <row r="4398" spans="1:77" ht="18">
      <c r="A4398" s="3" t="s">
        <v>32966</v>
      </c>
      <c r="B4398" s="3" t="s">
        <v>32940</v>
      </c>
      <c r="C4398" s="3" t="s">
        <v>24797</v>
      </c>
      <c r="D4398" s="3" t="s">
        <v>219</v>
      </c>
      <c r="E4398" s="3" t="s">
        <v>32967</v>
      </c>
      <c r="F4398" s="3" t="s">
        <v>32968</v>
      </c>
      <c r="G4398" s="3" t="s">
        <v>32969</v>
      </c>
      <c r="H4398" s="3" t="s">
        <v>32970</v>
      </c>
      <c r="I4398" s="3" t="s">
        <v>32971</v>
      </c>
      <c r="J4398" s="3" t="s">
        <v>32972</v>
      </c>
      <c r="K4398" s="3" t="s">
        <v>32973</v>
      </c>
      <c r="L4398" s="3"/>
      <c r="M4398" s="3"/>
      <c r="N4398" s="3"/>
      <c r="O4398" s="3"/>
      <c r="P4398" s="3"/>
      <c r="Q4398" s="3"/>
      <c r="R4398" s="3"/>
      <c r="S4398" s="3"/>
      <c r="T4398" s="3"/>
      <c r="U4398" s="3"/>
      <c r="V4398" s="3"/>
      <c r="W4398" s="3"/>
      <c r="X4398" s="3"/>
      <c r="Y4398" s="3"/>
      <c r="Z4398" s="3"/>
      <c r="AA4398" s="3"/>
      <c r="AB4398" s="3"/>
      <c r="AC4398" s="3"/>
      <c r="AD4398" s="3"/>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row>
    <row r="4399" spans="1:77" ht="18">
      <c r="A4399" s="3" t="s">
        <v>38193</v>
      </c>
      <c r="B4399" s="3" t="s">
        <v>37993</v>
      </c>
      <c r="C4399" s="3" t="s">
        <v>24797</v>
      </c>
      <c r="D4399" s="3" t="s">
        <v>270</v>
      </c>
      <c r="E4399" s="3" t="s">
        <v>38194</v>
      </c>
      <c r="F4399" s="3" t="s">
        <v>38195</v>
      </c>
      <c r="G4399" s="3"/>
      <c r="H4399" s="3"/>
      <c r="I4399" s="3"/>
      <c r="J4399" s="3"/>
      <c r="K4399" s="3"/>
      <c r="L4399" s="3"/>
      <c r="M4399" s="3"/>
      <c r="N4399" s="3"/>
      <c r="O4399" s="3"/>
      <c r="P4399" s="3"/>
      <c r="Q4399" s="3"/>
      <c r="R4399" s="3"/>
      <c r="S4399" s="3"/>
      <c r="T4399" s="3"/>
      <c r="U4399" s="3"/>
      <c r="V4399" s="3"/>
      <c r="W4399" s="3"/>
      <c r="X4399" s="3"/>
      <c r="Y4399" s="3"/>
      <c r="Z4399" s="3"/>
      <c r="AA4399" s="3"/>
      <c r="AB4399" s="3"/>
      <c r="AC4399" s="3"/>
      <c r="AD4399" s="3"/>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row>
    <row r="4400" spans="1:77" ht="18">
      <c r="A4400" s="3" t="s">
        <v>6034</v>
      </c>
      <c r="B4400" s="3" t="s">
        <v>23435</v>
      </c>
      <c r="C4400" s="3" t="s">
        <v>24290</v>
      </c>
      <c r="D4400" s="3"/>
      <c r="E4400" s="3" t="s">
        <v>24291</v>
      </c>
      <c r="F4400" s="3"/>
      <c r="G4400" s="3"/>
      <c r="H4400" s="3"/>
      <c r="I4400" s="3"/>
      <c r="J4400" s="3"/>
      <c r="K4400" s="3"/>
      <c r="L4400" s="3"/>
      <c r="M4400" s="3"/>
      <c r="N4400" s="3"/>
      <c r="O4400" s="3"/>
      <c r="P4400" s="3"/>
      <c r="Q4400" s="3"/>
      <c r="R4400" s="3"/>
      <c r="S4400" s="3"/>
      <c r="T4400" s="3"/>
      <c r="U4400" s="3"/>
      <c r="V4400" s="3"/>
      <c r="W4400" s="3"/>
      <c r="X4400" s="3"/>
      <c r="Y4400" s="3"/>
      <c r="Z4400" s="3"/>
      <c r="AA4400" s="3"/>
      <c r="AB4400" s="3"/>
      <c r="AC4400" s="3"/>
      <c r="AD4400" s="3"/>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row>
    <row r="4401" spans="1:77" ht="18">
      <c r="A4401" s="3" t="s">
        <v>13056</v>
      </c>
      <c r="B4401" s="3" t="s">
        <v>30394</v>
      </c>
      <c r="C4401" s="3" t="s">
        <v>24290</v>
      </c>
      <c r="D4401" s="3" t="s">
        <v>30401</v>
      </c>
      <c r="E4401" s="3" t="s">
        <v>30396</v>
      </c>
      <c r="F4401" s="3" t="s">
        <v>30402</v>
      </c>
      <c r="G4401" s="3"/>
      <c r="H4401" s="3"/>
      <c r="I4401" s="3"/>
      <c r="J4401" s="3"/>
      <c r="K4401" s="3"/>
      <c r="L4401" s="3"/>
      <c r="M4401" s="3"/>
      <c r="N4401" s="3"/>
      <c r="O4401" s="3"/>
      <c r="P4401" s="3"/>
      <c r="Q4401" s="3"/>
      <c r="R4401" s="3"/>
      <c r="S4401" s="3"/>
      <c r="T4401" s="3"/>
      <c r="U4401" s="3"/>
      <c r="V4401" s="3"/>
      <c r="W4401" s="3"/>
      <c r="X4401" s="3"/>
      <c r="Y4401" s="3"/>
      <c r="Z4401" s="3"/>
      <c r="AA4401" s="3"/>
      <c r="AB4401" s="3"/>
      <c r="AC4401" s="3"/>
      <c r="AD4401" s="3"/>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row>
    <row r="4402" spans="1:77" ht="18">
      <c r="A4402" s="3" t="s">
        <v>39278</v>
      </c>
      <c r="B4402" s="3" t="s">
        <v>38999</v>
      </c>
      <c r="C4402" s="3" t="s">
        <v>24290</v>
      </c>
      <c r="D4402" s="3"/>
      <c r="E4402" s="3" t="s">
        <v>39279</v>
      </c>
      <c r="F4402" s="3"/>
      <c r="G4402" s="3"/>
      <c r="H4402" s="3"/>
      <c r="I4402" s="3"/>
      <c r="J4402" s="3"/>
      <c r="K4402" s="3"/>
      <c r="L4402" s="3"/>
      <c r="M4402" s="3"/>
      <c r="N4402" s="3"/>
      <c r="O4402" s="3"/>
      <c r="P4402" s="3"/>
      <c r="Q4402" s="3"/>
      <c r="R4402" s="3"/>
      <c r="S4402" s="3"/>
      <c r="T4402" s="3"/>
      <c r="U4402" s="3"/>
      <c r="V4402" s="3"/>
      <c r="W4402" s="3"/>
      <c r="X4402" s="3"/>
      <c r="Y4402" s="3"/>
      <c r="Z4402" s="3"/>
      <c r="AA4402" s="3"/>
      <c r="AB4402" s="3"/>
      <c r="AC4402" s="3"/>
      <c r="AD4402" s="3"/>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row>
    <row r="4403" spans="1:77" ht="18">
      <c r="A4403" s="3" t="s">
        <v>39416</v>
      </c>
      <c r="B4403" s="3" t="s">
        <v>38999</v>
      </c>
      <c r="C4403" s="3" t="s">
        <v>24290</v>
      </c>
      <c r="D4403" s="3"/>
      <c r="E4403" s="3" t="s">
        <v>39417</v>
      </c>
      <c r="F4403" s="3"/>
      <c r="G4403" s="3"/>
      <c r="H4403" s="3"/>
      <c r="I4403" s="3"/>
      <c r="J4403" s="3"/>
      <c r="K4403" s="3"/>
      <c r="L4403" s="3"/>
      <c r="M4403" s="3"/>
      <c r="N4403" s="3"/>
      <c r="O4403" s="3"/>
      <c r="P4403" s="3"/>
      <c r="Q4403" s="3"/>
      <c r="R4403" s="3"/>
      <c r="S4403" s="3"/>
      <c r="T4403" s="3"/>
      <c r="U4403" s="3"/>
      <c r="V4403" s="3"/>
      <c r="W4403" s="3"/>
      <c r="X4403" s="3"/>
      <c r="Y4403" s="3"/>
      <c r="Z4403" s="3"/>
      <c r="AA4403" s="3"/>
      <c r="AB4403" s="3"/>
      <c r="AC4403" s="3"/>
      <c r="AD4403" s="3"/>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row>
    <row r="4404" spans="1:77" ht="18">
      <c r="A4404" s="3" t="s">
        <v>6036</v>
      </c>
      <c r="B4404" s="3" t="s">
        <v>23435</v>
      </c>
      <c r="C4404" s="3" t="s">
        <v>24292</v>
      </c>
      <c r="D4404" s="3"/>
      <c r="E4404" s="3" t="s">
        <v>24293</v>
      </c>
      <c r="F4404" s="3"/>
      <c r="G4404" s="3"/>
      <c r="H4404" s="3"/>
      <c r="I4404" s="3"/>
      <c r="J4404" s="3"/>
      <c r="K4404" s="3"/>
      <c r="L4404" s="3"/>
      <c r="M4404" s="3"/>
      <c r="N4404" s="3"/>
      <c r="O4404" s="3"/>
      <c r="P4404" s="3"/>
      <c r="Q4404" s="3"/>
      <c r="R4404" s="3"/>
      <c r="S4404" s="3"/>
      <c r="T4404" s="3"/>
      <c r="U4404" s="3"/>
      <c r="V4404" s="3"/>
      <c r="W4404" s="3"/>
      <c r="X4404" s="3"/>
      <c r="Y4404" s="3"/>
      <c r="Z4404" s="3"/>
      <c r="AA4404" s="3"/>
      <c r="AB4404" s="3"/>
      <c r="AC4404" s="3"/>
      <c r="AD4404" s="3"/>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row>
    <row r="4405" spans="1:77" ht="18">
      <c r="A4405" s="3" t="s">
        <v>26879</v>
      </c>
      <c r="B4405" s="3" t="s">
        <v>26505</v>
      </c>
      <c r="C4405" s="3" t="s">
        <v>26880</v>
      </c>
      <c r="D4405" s="3" t="s">
        <v>319</v>
      </c>
      <c r="E4405" s="3" t="s">
        <v>26881</v>
      </c>
      <c r="F4405" s="3" t="s">
        <v>26882</v>
      </c>
      <c r="G4405" s="3"/>
      <c r="H4405" s="3"/>
      <c r="I4405" s="3"/>
      <c r="J4405" s="3"/>
      <c r="K4405" s="3"/>
      <c r="L4405" s="3"/>
      <c r="M4405" s="3"/>
      <c r="N4405" s="3"/>
      <c r="O4405" s="3"/>
      <c r="P4405" s="3"/>
      <c r="Q4405" s="3"/>
      <c r="R4405" s="3"/>
      <c r="S4405" s="3"/>
      <c r="T4405" s="3"/>
      <c r="U4405" s="3"/>
      <c r="V4405" s="3"/>
      <c r="W4405" s="3"/>
      <c r="X4405" s="3"/>
      <c r="Y4405" s="3"/>
      <c r="Z4405" s="3"/>
      <c r="AA4405" s="3"/>
      <c r="AB4405" s="3"/>
      <c r="AC4405" s="3"/>
      <c r="AD4405" s="3"/>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row>
    <row r="4406" spans="1:77" ht="18">
      <c r="A4406" s="3" t="s">
        <v>1852</v>
      </c>
      <c r="B4406" s="3" t="s">
        <v>30270</v>
      </c>
      <c r="C4406" s="3" t="s">
        <v>26880</v>
      </c>
      <c r="D4406" s="3" t="s">
        <v>6029</v>
      </c>
      <c r="E4406" s="3" t="s">
        <v>31090</v>
      </c>
      <c r="F4406" s="3" t="s">
        <v>31091</v>
      </c>
      <c r="G4406" s="3"/>
      <c r="H4406" s="3"/>
      <c r="I4406" s="3"/>
      <c r="J4406" s="3"/>
      <c r="K4406" s="3"/>
      <c r="L4406" s="3"/>
      <c r="M4406" s="3"/>
      <c r="N4406" s="3"/>
      <c r="O4406" s="3"/>
      <c r="P4406" s="3"/>
      <c r="Q4406" s="3"/>
      <c r="R4406" s="3"/>
      <c r="S4406" s="3"/>
      <c r="T4406" s="3"/>
      <c r="U4406" s="3"/>
      <c r="V4406" s="3"/>
      <c r="W4406" s="3"/>
      <c r="X4406" s="3"/>
      <c r="Y4406" s="3"/>
      <c r="Z4406" s="3"/>
      <c r="AA4406" s="3"/>
      <c r="AB4406" s="3"/>
      <c r="AC4406" s="3"/>
      <c r="AD4406" s="3"/>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row>
    <row r="4407" spans="1:77" ht="18">
      <c r="A4407" s="3" t="s">
        <v>17794</v>
      </c>
      <c r="B4407" s="3" t="s">
        <v>34945</v>
      </c>
      <c r="C4407" s="3" t="s">
        <v>26880</v>
      </c>
      <c r="D4407" s="3"/>
      <c r="E4407" s="3" t="s">
        <v>35143</v>
      </c>
      <c r="F4407" s="3"/>
      <c r="G4407" s="3"/>
      <c r="H4407" s="3"/>
      <c r="I4407" s="3"/>
      <c r="J4407" s="3"/>
      <c r="K4407" s="3"/>
      <c r="L4407" s="3"/>
      <c r="M4407" s="3"/>
      <c r="N4407" s="3"/>
      <c r="O4407" s="3"/>
      <c r="P4407" s="3"/>
      <c r="Q4407" s="3"/>
      <c r="R4407" s="3"/>
      <c r="S4407" s="3"/>
      <c r="T4407" s="3"/>
      <c r="U4407" s="3"/>
      <c r="V4407" s="3"/>
      <c r="W4407" s="3"/>
      <c r="X4407" s="3"/>
      <c r="Y4407" s="3"/>
      <c r="Z4407" s="3"/>
      <c r="AA4407" s="3"/>
      <c r="AB4407" s="3"/>
      <c r="AC4407" s="3"/>
      <c r="AD4407" s="3"/>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row>
    <row r="4408" spans="1:77" ht="18">
      <c r="A4408" s="3" t="s">
        <v>36261</v>
      </c>
      <c r="B4408" s="3" t="s">
        <v>35848</v>
      </c>
      <c r="C4408" s="3" t="s">
        <v>26880</v>
      </c>
      <c r="D4408" s="3" t="s">
        <v>6029</v>
      </c>
      <c r="E4408" s="3" t="s">
        <v>36262</v>
      </c>
      <c r="F4408" s="3" t="s">
        <v>31091</v>
      </c>
      <c r="G4408" s="3"/>
      <c r="H4408" s="3"/>
      <c r="I4408" s="3"/>
      <c r="J4408" s="3"/>
      <c r="K4408" s="3"/>
      <c r="L4408" s="3"/>
      <c r="M4408" s="3"/>
      <c r="N4408" s="3"/>
      <c r="O4408" s="3"/>
      <c r="P4408" s="3"/>
      <c r="Q4408" s="3"/>
      <c r="R4408" s="3"/>
      <c r="S4408" s="3"/>
      <c r="T4408" s="3"/>
      <c r="U4408" s="3"/>
      <c r="V4408" s="3"/>
      <c r="W4408" s="3"/>
      <c r="X4408" s="3"/>
      <c r="Y4408" s="3"/>
      <c r="Z4408" s="3"/>
      <c r="AA4408" s="3"/>
      <c r="AB4408" s="3"/>
      <c r="AC4408" s="3"/>
      <c r="AD4408" s="3"/>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row>
    <row r="4409" spans="1:77" ht="18">
      <c r="A4409" s="3" t="s">
        <v>3480</v>
      </c>
      <c r="B4409" s="3" t="s">
        <v>21925</v>
      </c>
      <c r="C4409" s="3" t="s">
        <v>21992</v>
      </c>
      <c r="D4409" s="3"/>
      <c r="E4409" s="3" t="s">
        <v>21993</v>
      </c>
      <c r="F4409" s="3" t="s">
        <v>21994</v>
      </c>
      <c r="G4409" s="3"/>
      <c r="H4409" s="3"/>
      <c r="I4409" s="3"/>
      <c r="J4409" s="3"/>
      <c r="K4409" s="3"/>
      <c r="L4409" s="3"/>
      <c r="M4409" s="3"/>
      <c r="N4409" s="3"/>
      <c r="O4409" s="3"/>
      <c r="P4409" s="3"/>
      <c r="Q4409" s="3"/>
      <c r="R4409" s="3"/>
      <c r="S4409" s="3"/>
      <c r="T4409" s="3"/>
      <c r="U4409" s="3"/>
      <c r="V4409" s="3"/>
      <c r="W4409" s="3"/>
      <c r="X4409" s="3"/>
      <c r="Y4409" s="3"/>
      <c r="Z4409" s="3"/>
      <c r="AA4409" s="3"/>
      <c r="AB4409" s="3"/>
      <c r="AC4409" s="3"/>
      <c r="AD4409" s="3"/>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row>
    <row r="4410" spans="1:77" ht="18">
      <c r="A4410" s="3" t="s">
        <v>10823</v>
      </c>
      <c r="B4410" s="3" t="s">
        <v>28756</v>
      </c>
      <c r="C4410" s="3" t="s">
        <v>21992</v>
      </c>
      <c r="D4410" s="3" t="s">
        <v>38</v>
      </c>
      <c r="E4410" s="3" t="s">
        <v>28968</v>
      </c>
      <c r="F4410" s="3" t="s">
        <v>28969</v>
      </c>
      <c r="G4410" s="3"/>
      <c r="H4410" s="3"/>
      <c r="I4410" s="3"/>
      <c r="J4410" s="3"/>
      <c r="K4410" s="3"/>
      <c r="L4410" s="3"/>
      <c r="M4410" s="3"/>
      <c r="N4410" s="3"/>
      <c r="O4410" s="3"/>
      <c r="P4410" s="3"/>
      <c r="Q4410" s="3"/>
      <c r="R4410" s="3"/>
      <c r="S4410" s="3"/>
      <c r="T4410" s="3"/>
      <c r="U4410" s="3"/>
      <c r="V4410" s="3"/>
      <c r="W4410" s="3"/>
      <c r="X4410" s="3"/>
      <c r="Y4410" s="3"/>
      <c r="Z4410" s="3"/>
      <c r="AA4410" s="3"/>
      <c r="AB4410" s="3"/>
      <c r="AC4410" s="3"/>
      <c r="AD4410" s="3"/>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row>
    <row r="4411" spans="1:77" ht="18">
      <c r="A4411" s="3" t="s">
        <v>15095</v>
      </c>
      <c r="B4411" s="3" t="s">
        <v>31578</v>
      </c>
      <c r="C4411" s="3" t="s">
        <v>21992</v>
      </c>
      <c r="D4411" s="3" t="s">
        <v>31579</v>
      </c>
      <c r="E4411" s="3" t="s">
        <v>31580</v>
      </c>
      <c r="F4411" s="3"/>
      <c r="G4411" s="3"/>
      <c r="H4411" s="3"/>
      <c r="I4411" s="3"/>
      <c r="J4411" s="3"/>
      <c r="K4411" s="3"/>
      <c r="L4411" s="3"/>
      <c r="M4411" s="3"/>
      <c r="N4411" s="3"/>
      <c r="O4411" s="3"/>
      <c r="P4411" s="3"/>
      <c r="Q4411" s="3"/>
      <c r="R4411" s="3"/>
      <c r="S4411" s="3"/>
      <c r="T4411" s="3"/>
      <c r="U4411" s="3"/>
      <c r="V4411" s="3"/>
      <c r="W4411" s="3"/>
      <c r="X4411" s="3"/>
      <c r="Y4411" s="3"/>
      <c r="Z4411" s="3"/>
      <c r="AA4411" s="3"/>
      <c r="AB4411" s="3"/>
      <c r="AC4411" s="3"/>
      <c r="AD4411" s="3"/>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row>
    <row r="4412" spans="1:77" ht="18">
      <c r="A4412" s="3" t="s">
        <v>39565</v>
      </c>
      <c r="B4412" s="3" t="s">
        <v>39563</v>
      </c>
      <c r="C4412" s="3" t="s">
        <v>21992</v>
      </c>
      <c r="D4412" s="3"/>
      <c r="E4412" s="3" t="s">
        <v>39566</v>
      </c>
      <c r="F4412" s="3" t="s">
        <v>39567</v>
      </c>
      <c r="G4412" s="3"/>
      <c r="H4412" s="3"/>
      <c r="I4412" s="3"/>
      <c r="J4412" s="3"/>
      <c r="K4412" s="3"/>
      <c r="L4412" s="3"/>
      <c r="M4412" s="3"/>
      <c r="N4412" s="3"/>
      <c r="O4412" s="3"/>
      <c r="P4412" s="3"/>
      <c r="Q4412" s="3"/>
      <c r="R4412" s="3"/>
      <c r="S4412" s="3"/>
      <c r="T4412" s="3"/>
      <c r="U4412" s="3"/>
      <c r="V4412" s="3"/>
      <c r="W4412" s="3"/>
      <c r="X4412" s="3"/>
      <c r="Y4412" s="3"/>
      <c r="Z4412" s="3"/>
      <c r="AA4412" s="3"/>
      <c r="AB4412" s="3"/>
      <c r="AC4412" s="3"/>
      <c r="AD4412" s="3"/>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row>
    <row r="4413" spans="1:77" ht="18">
      <c r="A4413" s="3" t="s">
        <v>7617</v>
      </c>
      <c r="B4413" s="3" t="s">
        <v>25216</v>
      </c>
      <c r="C4413" s="3" t="s">
        <v>25540</v>
      </c>
      <c r="D4413" s="3"/>
      <c r="E4413" s="3" t="s">
        <v>25541</v>
      </c>
      <c r="F4413" s="3"/>
      <c r="G4413" s="3"/>
      <c r="H4413" s="3"/>
      <c r="I4413" s="3"/>
      <c r="J4413" s="3"/>
      <c r="K4413" s="3"/>
      <c r="L4413" s="3"/>
      <c r="M4413" s="3"/>
      <c r="N4413" s="3"/>
      <c r="O4413" s="3"/>
      <c r="P4413" s="3"/>
      <c r="Q4413" s="3"/>
      <c r="R4413" s="3"/>
      <c r="S4413" s="3"/>
      <c r="T4413" s="3"/>
      <c r="U4413" s="3"/>
      <c r="V4413" s="3"/>
      <c r="W4413" s="3"/>
      <c r="X4413" s="3"/>
      <c r="Y4413" s="3"/>
      <c r="Z4413" s="3"/>
      <c r="AA4413" s="3"/>
      <c r="AB4413" s="3"/>
      <c r="AC4413" s="3"/>
      <c r="AD4413" s="3"/>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row>
    <row r="4414" spans="1:77" ht="18">
      <c r="A4414" s="3" t="s">
        <v>985</v>
      </c>
      <c r="B4414" s="3" t="s">
        <v>22767</v>
      </c>
      <c r="C4414" s="3" t="s">
        <v>25540</v>
      </c>
      <c r="D4414" s="3" t="s">
        <v>11316</v>
      </c>
      <c r="E4414" s="3" t="s">
        <v>26015</v>
      </c>
      <c r="F4414" s="3" t="s">
        <v>26016</v>
      </c>
      <c r="G4414" s="3"/>
      <c r="H4414" s="3"/>
      <c r="I4414" s="3"/>
      <c r="J4414" s="3"/>
      <c r="K4414" s="3"/>
      <c r="L4414" s="3"/>
      <c r="M4414" s="3"/>
      <c r="N4414" s="3"/>
      <c r="O4414" s="3"/>
      <c r="P4414" s="3"/>
      <c r="Q4414" s="3"/>
      <c r="R4414" s="3"/>
      <c r="S4414" s="3"/>
      <c r="T4414" s="3"/>
      <c r="U4414" s="3"/>
      <c r="V4414" s="3"/>
      <c r="W4414" s="3"/>
      <c r="X4414" s="3"/>
      <c r="Y4414" s="3"/>
      <c r="Z4414" s="3"/>
      <c r="AA4414" s="3"/>
      <c r="AB4414" s="3"/>
      <c r="AC4414" s="3"/>
      <c r="AD4414" s="3"/>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row>
    <row r="4415" spans="1:77" ht="18">
      <c r="A4415" s="3" t="s">
        <v>13070</v>
      </c>
      <c r="B4415" s="3" t="s">
        <v>30405</v>
      </c>
      <c r="C4415" s="3" t="s">
        <v>25540</v>
      </c>
      <c r="D4415" s="3" t="s">
        <v>11316</v>
      </c>
      <c r="E4415" s="3" t="s">
        <v>26015</v>
      </c>
      <c r="F4415" s="3" t="s">
        <v>30406</v>
      </c>
      <c r="G4415" s="3"/>
      <c r="H4415" s="3"/>
      <c r="I4415" s="3"/>
      <c r="J4415" s="3"/>
      <c r="K4415" s="3"/>
      <c r="L4415" s="3"/>
      <c r="M4415" s="3"/>
      <c r="N4415" s="3"/>
      <c r="O4415" s="3"/>
      <c r="P4415" s="3"/>
      <c r="Q4415" s="3"/>
      <c r="R4415" s="3"/>
      <c r="S4415" s="3"/>
      <c r="T4415" s="3"/>
      <c r="U4415" s="3"/>
      <c r="V4415" s="3"/>
      <c r="W4415" s="3"/>
      <c r="X4415" s="3"/>
      <c r="Y4415" s="3"/>
      <c r="Z4415" s="3"/>
      <c r="AA4415" s="3"/>
      <c r="AB4415" s="3"/>
      <c r="AC4415" s="3"/>
      <c r="AD4415" s="3"/>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row>
    <row r="4416" spans="1:77" ht="18">
      <c r="A4416" s="3" t="s">
        <v>15009</v>
      </c>
      <c r="B4416" s="3" t="s">
        <v>30903</v>
      </c>
      <c r="C4416" s="3" t="s">
        <v>25540</v>
      </c>
      <c r="D4416" s="3"/>
      <c r="E4416" s="3" t="s">
        <v>31534</v>
      </c>
      <c r="F4416" s="3"/>
      <c r="G4416" s="3"/>
      <c r="H4416" s="3"/>
      <c r="I4416" s="3"/>
      <c r="J4416" s="3"/>
      <c r="K4416" s="3"/>
      <c r="L4416" s="3"/>
      <c r="M4416" s="3"/>
      <c r="N4416" s="3"/>
      <c r="O4416" s="3"/>
      <c r="P4416" s="3"/>
      <c r="Q4416" s="3"/>
      <c r="R4416" s="3"/>
      <c r="S4416" s="3"/>
      <c r="T4416" s="3"/>
      <c r="U4416" s="3"/>
      <c r="V4416" s="3"/>
      <c r="W4416" s="3"/>
      <c r="X4416" s="3"/>
      <c r="Y4416" s="3"/>
      <c r="Z4416" s="3"/>
      <c r="AA4416" s="3"/>
      <c r="AB4416" s="3"/>
      <c r="AC4416" s="3"/>
      <c r="AD4416" s="3"/>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row>
    <row r="4417" spans="1:77" ht="18">
      <c r="A4417" s="3" t="s">
        <v>17189</v>
      </c>
      <c r="B4417" s="3" t="s">
        <v>32998</v>
      </c>
      <c r="C4417" s="3" t="s">
        <v>25540</v>
      </c>
      <c r="D4417" s="3" t="s">
        <v>17833</v>
      </c>
      <c r="E4417" s="3" t="s">
        <v>33200</v>
      </c>
      <c r="F4417" s="3" t="s">
        <v>33201</v>
      </c>
      <c r="G4417" s="3" t="s">
        <v>33202</v>
      </c>
      <c r="H4417" s="3" t="s">
        <v>33203</v>
      </c>
      <c r="I4417" s="3"/>
      <c r="J4417" s="3" t="s">
        <v>33204</v>
      </c>
      <c r="K4417" s="3"/>
      <c r="L4417" s="3" t="s">
        <v>33205</v>
      </c>
      <c r="M4417" s="3" t="s">
        <v>33206</v>
      </c>
      <c r="N4417" s="3"/>
      <c r="O4417" s="3" t="s">
        <v>33207</v>
      </c>
      <c r="P4417" s="3"/>
      <c r="Q4417" s="3" t="s">
        <v>33208</v>
      </c>
      <c r="R4417" s="3"/>
      <c r="S4417" s="3" t="s">
        <v>33209</v>
      </c>
      <c r="T4417" s="3"/>
      <c r="U4417" s="3" t="s">
        <v>33210</v>
      </c>
      <c r="V4417" s="3"/>
      <c r="W4417" s="3" t="s">
        <v>33211</v>
      </c>
      <c r="X4417" s="3"/>
      <c r="Y4417" s="3" t="s">
        <v>33212</v>
      </c>
      <c r="Z4417" s="3"/>
      <c r="AA4417" s="3" t="s">
        <v>33213</v>
      </c>
      <c r="AB4417" s="3" t="s">
        <v>33214</v>
      </c>
      <c r="AC4417" s="3" t="s">
        <v>33215</v>
      </c>
      <c r="AD4417" s="3" t="s">
        <v>33216</v>
      </c>
      <c r="AE4417" s="3" t="s">
        <v>33217</v>
      </c>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row>
    <row r="4418" spans="1:77" ht="18">
      <c r="A4418" s="3" t="s">
        <v>17766</v>
      </c>
      <c r="B4418" s="3" t="s">
        <v>34945</v>
      </c>
      <c r="C4418" s="3" t="s">
        <v>25540</v>
      </c>
      <c r="D4418" s="3" t="s">
        <v>11316</v>
      </c>
      <c r="E4418" s="3" t="s">
        <v>35069</v>
      </c>
      <c r="F4418" s="3" t="s">
        <v>26016</v>
      </c>
      <c r="G4418" s="3"/>
      <c r="H4418" s="3"/>
      <c r="I4418" s="3"/>
      <c r="J4418" s="3"/>
      <c r="K4418" s="3"/>
      <c r="L4418" s="3"/>
      <c r="M4418" s="3"/>
      <c r="N4418" s="3"/>
      <c r="O4418" s="3"/>
      <c r="P4418" s="3"/>
      <c r="Q4418" s="3"/>
      <c r="R4418" s="3"/>
      <c r="S4418" s="3"/>
      <c r="T4418" s="3"/>
      <c r="U4418" s="3"/>
      <c r="V4418" s="3"/>
      <c r="W4418" s="3"/>
      <c r="X4418" s="3"/>
      <c r="Y4418" s="3"/>
      <c r="Z4418" s="3"/>
      <c r="AA4418" s="3"/>
      <c r="AB4418" s="3"/>
      <c r="AC4418" s="3"/>
      <c r="AD4418" s="3"/>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row>
    <row r="4419" spans="1:77" ht="18">
      <c r="A4419" s="3" t="s">
        <v>7456</v>
      </c>
      <c r="B4419" s="3" t="s">
        <v>25216</v>
      </c>
      <c r="C4419" s="3" t="s">
        <v>25422</v>
      </c>
      <c r="D4419" s="3" t="s">
        <v>270</v>
      </c>
      <c r="E4419" s="3" t="s">
        <v>25423</v>
      </c>
      <c r="F4419" s="3"/>
      <c r="G4419" s="3"/>
      <c r="H4419" s="3"/>
      <c r="I4419" s="3"/>
      <c r="J4419" s="3"/>
      <c r="K4419" s="3"/>
      <c r="L4419" s="3"/>
      <c r="M4419" s="3"/>
      <c r="N4419" s="3"/>
      <c r="O4419" s="3"/>
      <c r="P4419" s="3"/>
      <c r="Q4419" s="3"/>
      <c r="R4419" s="3"/>
      <c r="S4419" s="3"/>
      <c r="T4419" s="3"/>
      <c r="U4419" s="3"/>
      <c r="V4419" s="3"/>
      <c r="W4419" s="3"/>
      <c r="X4419" s="3"/>
      <c r="Y4419" s="3"/>
      <c r="Z4419" s="3"/>
      <c r="AA4419" s="3"/>
      <c r="AB4419" s="3"/>
      <c r="AC4419" s="3"/>
      <c r="AD4419" s="3"/>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row>
    <row r="4420" spans="1:77" ht="18">
      <c r="A4420" s="3" t="s">
        <v>8091</v>
      </c>
      <c r="B4420" s="3" t="s">
        <v>25944</v>
      </c>
      <c r="C4420" s="3" t="s">
        <v>25422</v>
      </c>
      <c r="D4420" s="3" t="s">
        <v>270</v>
      </c>
      <c r="E4420" s="3" t="s">
        <v>25945</v>
      </c>
      <c r="F4420" s="3"/>
      <c r="G4420" s="3"/>
      <c r="H4420" s="3"/>
      <c r="I4420" s="3"/>
      <c r="J4420" s="3"/>
      <c r="K4420" s="3"/>
      <c r="L4420" s="3"/>
      <c r="M4420" s="3"/>
      <c r="N4420" s="3"/>
      <c r="O4420" s="3"/>
      <c r="P4420" s="3"/>
      <c r="Q4420" s="3"/>
      <c r="R4420" s="3"/>
      <c r="S4420" s="3"/>
      <c r="T4420" s="3"/>
      <c r="U4420" s="3"/>
      <c r="V4420" s="3"/>
      <c r="W4420" s="3"/>
      <c r="X4420" s="3"/>
      <c r="Y4420" s="3"/>
      <c r="Z4420" s="3"/>
      <c r="AA4420" s="3"/>
      <c r="AB4420" s="3"/>
      <c r="AC4420" s="3"/>
      <c r="AD4420" s="3"/>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row>
    <row r="4421" spans="1:77" ht="18">
      <c r="A4421" s="3" t="s">
        <v>13039</v>
      </c>
      <c r="B4421" s="3" t="s">
        <v>30394</v>
      </c>
      <c r="C4421" s="3" t="s">
        <v>25422</v>
      </c>
      <c r="D4421" s="3" t="s">
        <v>30395</v>
      </c>
      <c r="E4421" s="3" t="s">
        <v>30396</v>
      </c>
      <c r="F4421" s="3" t="s">
        <v>30397</v>
      </c>
      <c r="G4421" s="3"/>
      <c r="H4421" s="3"/>
      <c r="I4421" s="3"/>
      <c r="J4421" s="3"/>
      <c r="K4421" s="3"/>
      <c r="L4421" s="3"/>
      <c r="M4421" s="3"/>
      <c r="N4421" s="3"/>
      <c r="O4421" s="3"/>
      <c r="P4421" s="3"/>
      <c r="Q4421" s="3"/>
      <c r="R4421" s="3"/>
      <c r="S4421" s="3"/>
      <c r="T4421" s="3"/>
      <c r="U4421" s="3"/>
      <c r="V4421" s="3"/>
      <c r="W4421" s="3"/>
      <c r="X4421" s="3"/>
      <c r="Y4421" s="3"/>
      <c r="Z4421" s="3"/>
      <c r="AA4421" s="3"/>
      <c r="AB4421" s="3"/>
      <c r="AC4421" s="3"/>
      <c r="AD4421" s="3"/>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row>
    <row r="4422" spans="1:77" ht="18">
      <c r="A4422" s="3" t="s">
        <v>39181</v>
      </c>
      <c r="B4422" s="3" t="s">
        <v>38999</v>
      </c>
      <c r="C4422" s="3" t="s">
        <v>39182</v>
      </c>
      <c r="D4422" s="3" t="s">
        <v>39183</v>
      </c>
      <c r="E4422" s="3" t="s">
        <v>39184</v>
      </c>
      <c r="F4422" s="3"/>
      <c r="G4422" s="3"/>
      <c r="H4422" s="3"/>
      <c r="I4422" s="3"/>
      <c r="J4422" s="3"/>
      <c r="K4422" s="3"/>
      <c r="L4422" s="3"/>
      <c r="M4422" s="3"/>
      <c r="N4422" s="3"/>
      <c r="O4422" s="3"/>
      <c r="P4422" s="3"/>
      <c r="Q4422" s="3"/>
      <c r="R4422" s="3"/>
      <c r="S4422" s="3"/>
      <c r="T4422" s="3"/>
      <c r="U4422" s="3"/>
      <c r="V4422" s="3"/>
      <c r="W4422" s="3"/>
      <c r="X4422" s="3"/>
      <c r="Y4422" s="3"/>
      <c r="Z4422" s="3"/>
      <c r="AA4422" s="3"/>
      <c r="AB4422" s="3"/>
      <c r="AC4422" s="3"/>
      <c r="AD4422" s="3"/>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row>
    <row r="4423" spans="1:77" ht="18">
      <c r="A4423" s="3" t="s">
        <v>35803</v>
      </c>
      <c r="B4423" s="3" t="s">
        <v>35768</v>
      </c>
      <c r="C4423" s="3" t="s">
        <v>35804</v>
      </c>
      <c r="D4423" s="3"/>
      <c r="E4423" s="3" t="s">
        <v>35805</v>
      </c>
      <c r="F4423" s="3" t="s">
        <v>35806</v>
      </c>
      <c r="G4423" s="3"/>
      <c r="H4423" s="3"/>
      <c r="I4423" s="3"/>
      <c r="J4423" s="3"/>
      <c r="K4423" s="3"/>
      <c r="L4423" s="3"/>
      <c r="M4423" s="3"/>
      <c r="N4423" s="3"/>
      <c r="O4423" s="3"/>
      <c r="P4423" s="3"/>
      <c r="Q4423" s="3"/>
      <c r="R4423" s="3"/>
      <c r="S4423" s="3"/>
      <c r="T4423" s="3"/>
      <c r="U4423" s="3"/>
      <c r="V4423" s="3"/>
      <c r="W4423" s="3"/>
      <c r="X4423" s="3"/>
      <c r="Y4423" s="3"/>
      <c r="Z4423" s="3"/>
      <c r="AA4423" s="3"/>
      <c r="AB4423" s="3"/>
      <c r="AC4423" s="3"/>
      <c r="AD4423" s="3"/>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row>
    <row r="4424" spans="1:77" ht="18">
      <c r="A4424" s="3" t="s">
        <v>19155</v>
      </c>
      <c r="B4424" s="3" t="s">
        <v>35848</v>
      </c>
      <c r="C4424" s="3" t="s">
        <v>35804</v>
      </c>
      <c r="D4424" s="3" t="s">
        <v>38</v>
      </c>
      <c r="E4424" s="3" t="s">
        <v>36251</v>
      </c>
      <c r="F4424" s="3" t="s">
        <v>36252</v>
      </c>
      <c r="G4424" s="3"/>
      <c r="H4424" s="3"/>
      <c r="I4424" s="3"/>
      <c r="J4424" s="3"/>
      <c r="K4424" s="3"/>
      <c r="L4424" s="3"/>
      <c r="M4424" s="3"/>
      <c r="N4424" s="3"/>
      <c r="O4424" s="3"/>
      <c r="P4424" s="3"/>
      <c r="Q4424" s="3"/>
      <c r="R4424" s="3"/>
      <c r="S4424" s="3"/>
      <c r="T4424" s="3"/>
      <c r="U4424" s="3"/>
      <c r="V4424" s="3"/>
      <c r="W4424" s="3"/>
      <c r="X4424" s="3"/>
      <c r="Y4424" s="3"/>
      <c r="Z4424" s="3"/>
      <c r="AA4424" s="3"/>
      <c r="AB4424" s="3"/>
      <c r="AC4424" s="3"/>
      <c r="AD4424" s="3"/>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row>
    <row r="4425" spans="1:77" ht="18">
      <c r="A4425" s="3" t="s">
        <v>5089</v>
      </c>
      <c r="B4425" s="3" t="s">
        <v>23435</v>
      </c>
      <c r="C4425" s="3" t="s">
        <v>23553</v>
      </c>
      <c r="D4425" s="3" t="s">
        <v>9638</v>
      </c>
      <c r="E4425" s="3" t="s">
        <v>23554</v>
      </c>
      <c r="F4425" s="3" t="s">
        <v>23555</v>
      </c>
      <c r="G4425" s="3"/>
      <c r="H4425" s="3"/>
      <c r="I4425" s="3"/>
      <c r="J4425" s="3"/>
      <c r="K4425" s="3"/>
      <c r="L4425" s="3"/>
      <c r="M4425" s="3"/>
      <c r="N4425" s="3"/>
      <c r="O4425" s="3"/>
      <c r="P4425" s="3"/>
      <c r="Q4425" s="3"/>
      <c r="R4425" s="3"/>
      <c r="S4425" s="3"/>
      <c r="T4425" s="3"/>
      <c r="U4425" s="3"/>
      <c r="V4425" s="3"/>
      <c r="W4425" s="3"/>
      <c r="X4425" s="3"/>
      <c r="Y4425" s="3"/>
      <c r="Z4425" s="3"/>
      <c r="AA4425" s="3"/>
      <c r="AB4425" s="3"/>
      <c r="AC4425" s="3"/>
      <c r="AD4425" s="3"/>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row>
    <row r="4426" spans="1:77" ht="18">
      <c r="A4426" s="3" t="s">
        <v>12064</v>
      </c>
      <c r="B4426" s="3" t="s">
        <v>29357</v>
      </c>
      <c r="C4426" s="3" t="s">
        <v>23553</v>
      </c>
      <c r="D4426" s="3" t="s">
        <v>48</v>
      </c>
      <c r="E4426" s="3" t="s">
        <v>29687</v>
      </c>
      <c r="F4426" s="3" t="s">
        <v>29688</v>
      </c>
      <c r="G4426" s="3"/>
      <c r="H4426" s="3"/>
      <c r="I4426" s="3"/>
      <c r="J4426" s="3"/>
      <c r="K4426" s="3"/>
      <c r="L4426" s="3"/>
      <c r="M4426" s="3"/>
      <c r="N4426" s="3"/>
      <c r="O4426" s="3"/>
      <c r="P4426" s="3"/>
      <c r="Q4426" s="3"/>
      <c r="R4426" s="3"/>
      <c r="S4426" s="3"/>
      <c r="T4426" s="3"/>
      <c r="U4426" s="3"/>
      <c r="V4426" s="3"/>
      <c r="W4426" s="3"/>
      <c r="X4426" s="3"/>
      <c r="Y4426" s="3"/>
      <c r="Z4426" s="3"/>
      <c r="AA4426" s="3"/>
      <c r="AB4426" s="3"/>
      <c r="AC4426" s="3"/>
      <c r="AD4426" s="3"/>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row>
    <row r="4427" spans="1:77" ht="18">
      <c r="A4427" s="3" t="s">
        <v>31965</v>
      </c>
      <c r="B4427" s="3" t="s">
        <v>31873</v>
      </c>
      <c r="C4427" s="3" t="s">
        <v>23553</v>
      </c>
      <c r="D4427" s="3"/>
      <c r="E4427" s="3" t="s">
        <v>31966</v>
      </c>
      <c r="F4427" s="3"/>
      <c r="G4427" s="3"/>
      <c r="H4427" s="3"/>
      <c r="I4427" s="3"/>
      <c r="J4427" s="3"/>
      <c r="K4427" s="3"/>
      <c r="L4427" s="3"/>
      <c r="M4427" s="3"/>
      <c r="N4427" s="3"/>
      <c r="O4427" s="3"/>
      <c r="P4427" s="3"/>
      <c r="Q4427" s="3"/>
      <c r="R4427" s="3"/>
      <c r="S4427" s="3"/>
      <c r="T4427" s="3"/>
      <c r="U4427" s="3"/>
      <c r="V4427" s="3"/>
      <c r="W4427" s="3"/>
      <c r="X4427" s="3"/>
      <c r="Y4427" s="3"/>
      <c r="Z4427" s="3"/>
      <c r="AA4427" s="3"/>
      <c r="AB4427" s="3"/>
      <c r="AC4427" s="3"/>
      <c r="AD4427" s="3"/>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row>
    <row r="4428" spans="1:77" ht="18">
      <c r="A4428" s="3" t="s">
        <v>33125</v>
      </c>
      <c r="B4428" s="3" t="s">
        <v>32998</v>
      </c>
      <c r="C4428" s="3" t="s">
        <v>33126</v>
      </c>
      <c r="D4428" s="3" t="s">
        <v>219</v>
      </c>
      <c r="E4428" s="3" t="s">
        <v>33127</v>
      </c>
      <c r="F4428" s="3" t="s">
        <v>33128</v>
      </c>
      <c r="G4428" s="3"/>
      <c r="H4428" s="3"/>
      <c r="I4428" s="3"/>
      <c r="J4428" s="3"/>
      <c r="K4428" s="3"/>
      <c r="L4428" s="3"/>
      <c r="M4428" s="3"/>
      <c r="N4428" s="3"/>
      <c r="O4428" s="3"/>
      <c r="P4428" s="3"/>
      <c r="Q4428" s="3"/>
      <c r="R4428" s="3"/>
      <c r="S4428" s="3"/>
      <c r="T4428" s="3"/>
      <c r="U4428" s="3"/>
      <c r="V4428" s="3"/>
      <c r="W4428" s="3"/>
      <c r="X4428" s="3"/>
      <c r="Y4428" s="3"/>
      <c r="Z4428" s="3"/>
      <c r="AA4428" s="3"/>
      <c r="AB4428" s="3"/>
      <c r="AC4428" s="3"/>
      <c r="AD4428" s="3"/>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row>
    <row r="4429" spans="1:77" ht="18">
      <c r="A4429" s="3" t="s">
        <v>16417</v>
      </c>
      <c r="B4429" s="3" t="s">
        <v>32339</v>
      </c>
      <c r="C4429" s="3" t="s">
        <v>32418</v>
      </c>
      <c r="D4429" s="3" t="s">
        <v>219</v>
      </c>
      <c r="E4429" s="3" t="s">
        <v>32419</v>
      </c>
      <c r="F4429" s="3" t="s">
        <v>32420</v>
      </c>
      <c r="G4429" s="3" t="s">
        <v>32421</v>
      </c>
      <c r="H4429" s="3" t="s">
        <v>32422</v>
      </c>
      <c r="I4429" s="3" t="s">
        <v>32423</v>
      </c>
      <c r="J4429" s="3"/>
      <c r="K4429" s="3"/>
      <c r="L4429" s="3"/>
      <c r="M4429" s="3"/>
      <c r="N4429" s="3"/>
      <c r="O4429" s="3"/>
      <c r="P4429" s="3"/>
      <c r="Q4429" s="3"/>
      <c r="R4429" s="3"/>
      <c r="S4429" s="3"/>
      <c r="T4429" s="3"/>
      <c r="U4429" s="3"/>
      <c r="V4429" s="3"/>
      <c r="W4429" s="3"/>
      <c r="X4429" s="3"/>
      <c r="Y4429" s="3"/>
      <c r="Z4429" s="3"/>
      <c r="AA4429" s="3"/>
      <c r="AB4429" s="3"/>
      <c r="AC4429" s="3"/>
      <c r="AD4429" s="3"/>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row>
    <row r="4430" spans="1:77" ht="18">
      <c r="A4430" s="3" t="s">
        <v>6101</v>
      </c>
      <c r="B4430" s="3" t="s">
        <v>23435</v>
      </c>
      <c r="C4430" s="3" t="s">
        <v>24348</v>
      </c>
      <c r="D4430" s="3"/>
      <c r="E4430" s="3" t="s">
        <v>24349</v>
      </c>
      <c r="F4430" s="3" t="s">
        <v>24350</v>
      </c>
      <c r="G4430" s="3"/>
      <c r="H4430" s="3"/>
      <c r="I4430" s="3"/>
      <c r="J4430" s="3"/>
      <c r="K4430" s="3"/>
      <c r="L4430" s="3"/>
      <c r="M4430" s="3"/>
      <c r="N4430" s="3"/>
      <c r="O4430" s="3"/>
      <c r="P4430" s="3"/>
      <c r="Q4430" s="3"/>
      <c r="R4430" s="3"/>
      <c r="S4430" s="3"/>
      <c r="T4430" s="3"/>
      <c r="U4430" s="3"/>
      <c r="V4430" s="3"/>
      <c r="W4430" s="3"/>
      <c r="X4430" s="3"/>
      <c r="Y4430" s="3"/>
      <c r="Z4430" s="3"/>
      <c r="AA4430" s="3"/>
      <c r="AB4430" s="3"/>
      <c r="AC4430" s="3"/>
      <c r="AD4430" s="3"/>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row>
    <row r="4431" spans="1:77" ht="18">
      <c r="A4431" s="3" t="s">
        <v>6053</v>
      </c>
      <c r="B4431" s="3" t="s">
        <v>23435</v>
      </c>
      <c r="C4431" s="3" t="s">
        <v>24306</v>
      </c>
      <c r="D4431" s="3"/>
      <c r="E4431" s="3" t="s">
        <v>24307</v>
      </c>
      <c r="F4431" s="3"/>
      <c r="G4431" s="3"/>
      <c r="H4431" s="3"/>
      <c r="I4431" s="3"/>
      <c r="J4431" s="3"/>
      <c r="K4431" s="3"/>
      <c r="L4431" s="3"/>
      <c r="M4431" s="3"/>
      <c r="N4431" s="3"/>
      <c r="O4431" s="3"/>
      <c r="P4431" s="3"/>
      <c r="Q4431" s="3"/>
      <c r="R4431" s="3"/>
      <c r="S4431" s="3"/>
      <c r="T4431" s="3"/>
      <c r="U4431" s="3"/>
      <c r="V4431" s="3"/>
      <c r="W4431" s="3"/>
      <c r="X4431" s="3"/>
      <c r="Y4431" s="3"/>
      <c r="Z4431" s="3"/>
      <c r="AA4431" s="3"/>
      <c r="AB4431" s="3"/>
      <c r="AC4431" s="3"/>
      <c r="AD4431" s="3"/>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row>
    <row r="4432" spans="1:77" ht="18">
      <c r="A4432" s="3" t="s">
        <v>12712</v>
      </c>
      <c r="B4432" s="3" t="s">
        <v>30145</v>
      </c>
      <c r="C4432" s="3" t="s">
        <v>30166</v>
      </c>
      <c r="D4432" s="3"/>
      <c r="E4432" s="3" t="s">
        <v>30167</v>
      </c>
      <c r="F4432" s="3"/>
      <c r="G4432" s="3"/>
      <c r="H4432" s="3"/>
      <c r="I4432" s="3"/>
      <c r="J4432" s="3"/>
      <c r="K4432" s="3"/>
      <c r="L4432" s="3"/>
      <c r="M4432" s="3"/>
      <c r="N4432" s="3"/>
      <c r="O4432" s="3"/>
      <c r="P4432" s="3"/>
      <c r="Q4432" s="3"/>
      <c r="R4432" s="3"/>
      <c r="S4432" s="3"/>
      <c r="T4432" s="3"/>
      <c r="U4432" s="3"/>
      <c r="V4432" s="3"/>
      <c r="W4432" s="3"/>
      <c r="X4432" s="3"/>
      <c r="Y4432" s="3"/>
      <c r="Z4432" s="3"/>
      <c r="AA4432" s="3"/>
      <c r="AB4432" s="3"/>
      <c r="AC4432" s="3"/>
      <c r="AD4432" s="3"/>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row>
    <row r="4433" spans="1:77" ht="18">
      <c r="A4433" s="3" t="s">
        <v>34481</v>
      </c>
      <c r="B4433" s="3" t="s">
        <v>33988</v>
      </c>
      <c r="C4433" s="3" t="s">
        <v>34482</v>
      </c>
      <c r="D4433" s="3" t="s">
        <v>34176</v>
      </c>
      <c r="E4433" s="3" t="s">
        <v>34483</v>
      </c>
      <c r="F4433" s="3" t="s">
        <v>34484</v>
      </c>
      <c r="G4433" s="3"/>
      <c r="H4433" s="3"/>
      <c r="I4433" s="3"/>
      <c r="J4433" s="3"/>
      <c r="K4433" s="3"/>
      <c r="L4433" s="3"/>
      <c r="M4433" s="3"/>
      <c r="N4433" s="3"/>
      <c r="O4433" s="3"/>
      <c r="P4433" s="3"/>
      <c r="Q4433" s="3"/>
      <c r="R4433" s="3"/>
      <c r="S4433" s="3"/>
      <c r="T4433" s="3"/>
      <c r="U4433" s="3"/>
      <c r="V4433" s="3"/>
      <c r="W4433" s="3"/>
      <c r="X4433" s="3"/>
      <c r="Y4433" s="3"/>
      <c r="Z4433" s="3"/>
      <c r="AA4433" s="3"/>
      <c r="AB4433" s="3"/>
      <c r="AC4433" s="3"/>
      <c r="AD4433" s="3"/>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row>
    <row r="4434" spans="1:77" ht="18">
      <c r="A4434" s="3" t="s">
        <v>7297</v>
      </c>
      <c r="B4434" s="3" t="s">
        <v>25216</v>
      </c>
      <c r="C4434" s="3" t="s">
        <v>25280</v>
      </c>
      <c r="D4434" s="3"/>
      <c r="E4434" s="3" t="s">
        <v>25281</v>
      </c>
      <c r="F4434" s="3"/>
      <c r="G4434" s="3"/>
      <c r="H4434" s="3"/>
      <c r="I4434" s="3"/>
      <c r="J4434" s="3"/>
      <c r="K4434" s="3"/>
      <c r="L4434" s="3"/>
      <c r="M4434" s="3"/>
      <c r="N4434" s="3"/>
      <c r="O4434" s="3"/>
      <c r="P4434" s="3"/>
      <c r="Q4434" s="3"/>
      <c r="R4434" s="3"/>
      <c r="S4434" s="3"/>
      <c r="T4434" s="3"/>
      <c r="U4434" s="3"/>
      <c r="V4434" s="3"/>
      <c r="W4434" s="3"/>
      <c r="X4434" s="3"/>
      <c r="Y4434" s="3"/>
      <c r="Z4434" s="3"/>
      <c r="AA4434" s="3"/>
      <c r="AB4434" s="3"/>
      <c r="AC4434" s="3"/>
      <c r="AD4434" s="3"/>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row>
    <row r="4435" spans="1:77" ht="18">
      <c r="A4435" s="3" t="s">
        <v>18537</v>
      </c>
      <c r="B4435" s="3" t="s">
        <v>35768</v>
      </c>
      <c r="C4435" s="3" t="s">
        <v>25280</v>
      </c>
      <c r="D4435" s="3"/>
      <c r="E4435" s="3" t="s">
        <v>35789</v>
      </c>
      <c r="F4435" s="3"/>
      <c r="G4435" s="3"/>
      <c r="H4435" s="3"/>
      <c r="I4435" s="3"/>
      <c r="J4435" s="3"/>
      <c r="K4435" s="3"/>
      <c r="L4435" s="3"/>
      <c r="M4435" s="3"/>
      <c r="N4435" s="3"/>
      <c r="O4435" s="3"/>
      <c r="P4435" s="3"/>
      <c r="Q4435" s="3"/>
      <c r="R4435" s="3"/>
      <c r="S4435" s="3"/>
      <c r="T4435" s="3"/>
      <c r="U4435" s="3"/>
      <c r="V4435" s="3"/>
      <c r="W4435" s="3"/>
      <c r="X4435" s="3"/>
      <c r="Y4435" s="3"/>
      <c r="Z4435" s="3"/>
      <c r="AA4435" s="3"/>
      <c r="AB4435" s="3"/>
      <c r="AC4435" s="3"/>
      <c r="AD4435" s="3"/>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row>
    <row r="4436" spans="1:77" ht="18">
      <c r="A4436" s="3" t="s">
        <v>35063</v>
      </c>
      <c r="B4436" s="3" t="s">
        <v>34945</v>
      </c>
      <c r="C4436" s="3" t="s">
        <v>35064</v>
      </c>
      <c r="D4436" s="3"/>
      <c r="E4436" s="3" t="s">
        <v>35065</v>
      </c>
      <c r="F4436" s="3"/>
      <c r="G4436" s="3"/>
      <c r="H4436" s="3"/>
      <c r="I4436" s="3"/>
      <c r="J4436" s="3"/>
      <c r="K4436" s="3"/>
      <c r="L4436" s="3"/>
      <c r="M4436" s="3"/>
      <c r="N4436" s="3"/>
      <c r="O4436" s="3"/>
      <c r="P4436" s="3"/>
      <c r="Q4436" s="3"/>
      <c r="R4436" s="3"/>
      <c r="S4436" s="3"/>
      <c r="T4436" s="3"/>
      <c r="U4436" s="3"/>
      <c r="V4436" s="3"/>
      <c r="W4436" s="3"/>
      <c r="X4436" s="3"/>
      <c r="Y4436" s="3"/>
      <c r="Z4436" s="3"/>
      <c r="AA4436" s="3"/>
      <c r="AB4436" s="3"/>
      <c r="AC4436" s="3"/>
      <c r="AD4436" s="3"/>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row>
    <row r="4437" spans="1:77" ht="18">
      <c r="A4437" s="3" t="s">
        <v>16876</v>
      </c>
      <c r="B4437" s="3" t="s">
        <v>32658</v>
      </c>
      <c r="C4437" s="3" t="s">
        <v>32741</v>
      </c>
      <c r="D4437" s="3"/>
      <c r="E4437" s="3" t="s">
        <v>32742</v>
      </c>
      <c r="F4437" s="3"/>
      <c r="G4437" s="3"/>
      <c r="H4437" s="3"/>
      <c r="I4437" s="3"/>
      <c r="J4437" s="3"/>
      <c r="K4437" s="3"/>
      <c r="L4437" s="3"/>
      <c r="M4437" s="3"/>
      <c r="N4437" s="3"/>
      <c r="O4437" s="3"/>
      <c r="P4437" s="3"/>
      <c r="Q4437" s="3"/>
      <c r="R4437" s="3"/>
      <c r="S4437" s="3"/>
      <c r="T4437" s="3"/>
      <c r="U4437" s="3"/>
      <c r="V4437" s="3"/>
      <c r="W4437" s="3"/>
      <c r="X4437" s="3"/>
      <c r="Y4437" s="3"/>
      <c r="Z4437" s="3"/>
      <c r="AA4437" s="3"/>
      <c r="AB4437" s="3"/>
      <c r="AC4437" s="3"/>
      <c r="AD4437" s="3"/>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row>
    <row r="4438" spans="1:77" ht="18">
      <c r="A4438" s="3" t="s">
        <v>4057</v>
      </c>
      <c r="B4438" s="3" t="s">
        <v>21925</v>
      </c>
      <c r="C4438" s="3" t="s">
        <v>22608</v>
      </c>
      <c r="D4438" s="3"/>
      <c r="E4438" s="3" t="s">
        <v>22609</v>
      </c>
      <c r="F4438" s="3" t="s">
        <v>22610</v>
      </c>
      <c r="G4438" s="3"/>
      <c r="H4438" s="3"/>
      <c r="I4438" s="3"/>
      <c r="J4438" s="3"/>
      <c r="K4438" s="3"/>
      <c r="L4438" s="3"/>
      <c r="M4438" s="3"/>
      <c r="N4438" s="3"/>
      <c r="O4438" s="3"/>
      <c r="P4438" s="3"/>
      <c r="Q4438" s="3"/>
      <c r="R4438" s="3"/>
      <c r="S4438" s="3"/>
      <c r="T4438" s="3"/>
      <c r="U4438" s="3"/>
      <c r="V4438" s="3"/>
      <c r="W4438" s="3"/>
      <c r="X4438" s="3"/>
      <c r="Y4438" s="3"/>
      <c r="Z4438" s="3"/>
      <c r="AA4438" s="3"/>
      <c r="AB4438" s="3"/>
      <c r="AC4438" s="3"/>
      <c r="AD4438" s="3"/>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row>
    <row r="4439" spans="1:77" ht="18">
      <c r="A4439" s="3" t="s">
        <v>6031</v>
      </c>
      <c r="B4439" s="3" t="s">
        <v>23435</v>
      </c>
      <c r="C4439" s="3" t="s">
        <v>22608</v>
      </c>
      <c r="D4439" s="3"/>
      <c r="E4439" s="3" t="s">
        <v>24289</v>
      </c>
      <c r="F4439" s="3"/>
      <c r="G4439" s="3"/>
      <c r="H4439" s="3"/>
      <c r="I4439" s="3"/>
      <c r="J4439" s="3"/>
      <c r="K4439" s="3"/>
      <c r="L4439" s="3"/>
      <c r="M4439" s="3"/>
      <c r="N4439" s="3"/>
      <c r="O4439" s="3"/>
      <c r="P4439" s="3"/>
      <c r="Q4439" s="3"/>
      <c r="R4439" s="3"/>
      <c r="S4439" s="3"/>
      <c r="T4439" s="3"/>
      <c r="U4439" s="3"/>
      <c r="V4439" s="3"/>
      <c r="W4439" s="3"/>
      <c r="X4439" s="3"/>
      <c r="Y4439" s="3"/>
      <c r="Z4439" s="3"/>
      <c r="AA4439" s="3"/>
      <c r="AB4439" s="3"/>
      <c r="AC4439" s="3"/>
      <c r="AD4439" s="3"/>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row>
    <row r="4440" spans="1:77" ht="18">
      <c r="A4440" s="3" t="s">
        <v>18185</v>
      </c>
      <c r="B4440" s="3" t="s">
        <v>35343</v>
      </c>
      <c r="C4440" s="3" t="s">
        <v>22608</v>
      </c>
      <c r="D4440" s="3" t="s">
        <v>34790</v>
      </c>
      <c r="E4440" s="3" t="s">
        <v>35526</v>
      </c>
      <c r="F4440" s="3" t="s">
        <v>35527</v>
      </c>
      <c r="G4440" s="3"/>
      <c r="H4440" s="3"/>
      <c r="I4440" s="3"/>
      <c r="J4440" s="3"/>
      <c r="K4440" s="3"/>
      <c r="L4440" s="3"/>
      <c r="M4440" s="3"/>
      <c r="N4440" s="3"/>
      <c r="O4440" s="3"/>
      <c r="P4440" s="3"/>
      <c r="Q4440" s="3"/>
      <c r="R4440" s="3"/>
      <c r="S4440" s="3"/>
      <c r="T4440" s="3"/>
      <c r="U4440" s="3"/>
      <c r="V4440" s="3"/>
      <c r="W4440" s="3"/>
      <c r="X4440" s="3"/>
      <c r="Y4440" s="3"/>
      <c r="Z4440" s="3"/>
      <c r="AA4440" s="3"/>
      <c r="AB4440" s="3"/>
      <c r="AC4440" s="3"/>
      <c r="AD4440" s="3"/>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row>
    <row r="4441" spans="1:77" ht="18">
      <c r="A4441" s="3" t="s">
        <v>10030</v>
      </c>
      <c r="B4441" s="3" t="s">
        <v>28075</v>
      </c>
      <c r="C4441" s="3" t="s">
        <v>28136</v>
      </c>
      <c r="D4441" s="3"/>
      <c r="E4441" s="3" t="s">
        <v>28137</v>
      </c>
      <c r="F4441" s="3"/>
      <c r="G4441" s="3"/>
      <c r="H4441" s="3"/>
      <c r="I4441" s="3"/>
      <c r="J4441" s="3"/>
      <c r="K4441" s="3"/>
      <c r="L4441" s="3"/>
      <c r="M4441" s="3"/>
      <c r="N4441" s="3"/>
      <c r="O4441" s="3"/>
      <c r="P4441" s="3"/>
      <c r="Q4441" s="3"/>
      <c r="R4441" s="3"/>
      <c r="S4441" s="3"/>
      <c r="T4441" s="3"/>
      <c r="U4441" s="3"/>
      <c r="V4441" s="3"/>
      <c r="W4441" s="3"/>
      <c r="X4441" s="3"/>
      <c r="Y4441" s="3"/>
      <c r="Z4441" s="3"/>
      <c r="AA4441" s="3"/>
      <c r="AB4441" s="3"/>
      <c r="AC4441" s="3"/>
      <c r="AD4441" s="3"/>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row>
    <row r="4442" spans="1:77" ht="18">
      <c r="A4442" s="3" t="s">
        <v>3526</v>
      </c>
      <c r="B4442" s="3" t="s">
        <v>21893</v>
      </c>
      <c r="C4442" s="3" t="s">
        <v>22033</v>
      </c>
      <c r="D4442" s="3"/>
      <c r="E4442" s="3" t="s">
        <v>22034</v>
      </c>
      <c r="F4442" s="3" t="s">
        <v>22035</v>
      </c>
      <c r="G4442" s="3"/>
      <c r="H4442" s="3"/>
      <c r="I4442" s="3"/>
      <c r="J4442" s="3"/>
      <c r="K4442" s="3"/>
      <c r="L4442" s="3"/>
      <c r="M4442" s="3"/>
      <c r="N4442" s="3"/>
      <c r="O4442" s="3"/>
      <c r="P4442" s="3"/>
      <c r="Q4442" s="3"/>
      <c r="R4442" s="3"/>
      <c r="S4442" s="3"/>
      <c r="T4442" s="3"/>
      <c r="U4442" s="3"/>
      <c r="V4442" s="3"/>
      <c r="W4442" s="3"/>
      <c r="X4442" s="3"/>
      <c r="Y4442" s="3"/>
      <c r="Z4442" s="3"/>
      <c r="AA4442" s="3"/>
      <c r="AB4442" s="3"/>
      <c r="AC4442" s="3"/>
      <c r="AD4442" s="3"/>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row>
    <row r="4443" spans="1:77" ht="18">
      <c r="A4443" s="3" t="s">
        <v>6027</v>
      </c>
      <c r="B4443" s="3" t="s">
        <v>23435</v>
      </c>
      <c r="C4443" s="3" t="s">
        <v>22033</v>
      </c>
      <c r="D4443" s="3"/>
      <c r="E4443" s="3" t="s">
        <v>24288</v>
      </c>
      <c r="F4443" s="3"/>
      <c r="G4443" s="3"/>
      <c r="H4443" s="3"/>
      <c r="I4443" s="3"/>
      <c r="J4443" s="3"/>
      <c r="K4443" s="3"/>
      <c r="L4443" s="3"/>
      <c r="M4443" s="3"/>
      <c r="N4443" s="3"/>
      <c r="O4443" s="3"/>
      <c r="P4443" s="3"/>
      <c r="Q4443" s="3"/>
      <c r="R4443" s="3"/>
      <c r="S4443" s="3"/>
      <c r="T4443" s="3"/>
      <c r="U4443" s="3"/>
      <c r="V4443" s="3"/>
      <c r="W4443" s="3"/>
      <c r="X4443" s="3"/>
      <c r="Y4443" s="3"/>
      <c r="Z4443" s="3"/>
      <c r="AA4443" s="3"/>
      <c r="AB4443" s="3"/>
      <c r="AC4443" s="3"/>
      <c r="AD4443" s="3"/>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row>
    <row r="4444" spans="1:77" ht="18">
      <c r="A4444" s="3" t="s">
        <v>14885</v>
      </c>
      <c r="B4444" s="3" t="s">
        <v>30903</v>
      </c>
      <c r="C4444" s="3" t="s">
        <v>22033</v>
      </c>
      <c r="D4444" s="3" t="s">
        <v>31468</v>
      </c>
      <c r="E4444" s="3" t="s">
        <v>31469</v>
      </c>
      <c r="F4444" s="3"/>
      <c r="G4444" s="3"/>
      <c r="H4444" s="3"/>
      <c r="I4444" s="3"/>
      <c r="J4444" s="3"/>
      <c r="K4444" s="3"/>
      <c r="L4444" s="3"/>
      <c r="M4444" s="3"/>
      <c r="N4444" s="3"/>
      <c r="O4444" s="3"/>
      <c r="P4444" s="3"/>
      <c r="Q4444" s="3"/>
      <c r="R4444" s="3"/>
      <c r="S4444" s="3"/>
      <c r="T4444" s="3"/>
      <c r="U4444" s="3"/>
      <c r="V4444" s="3"/>
      <c r="W4444" s="3"/>
      <c r="X4444" s="3"/>
      <c r="Y4444" s="3"/>
      <c r="Z4444" s="3"/>
      <c r="AA4444" s="3"/>
      <c r="AB4444" s="3"/>
      <c r="AC4444" s="3"/>
      <c r="AD4444" s="3"/>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row>
    <row r="4445" spans="1:77" ht="18">
      <c r="A4445" s="3" t="s">
        <v>35209</v>
      </c>
      <c r="B4445" s="3" t="s">
        <v>34945</v>
      </c>
      <c r="C4445" s="3" t="s">
        <v>22033</v>
      </c>
      <c r="D4445" s="3" t="s">
        <v>35210</v>
      </c>
      <c r="E4445" s="3" t="s">
        <v>10817</v>
      </c>
      <c r="F4445" s="3"/>
      <c r="G4445" s="3"/>
      <c r="H4445" s="3"/>
      <c r="I4445" s="3"/>
      <c r="J4445" s="3"/>
      <c r="K4445" s="3"/>
      <c r="L4445" s="3"/>
      <c r="M4445" s="3"/>
      <c r="N4445" s="3"/>
      <c r="O4445" s="3"/>
      <c r="P4445" s="3"/>
      <c r="Q4445" s="3"/>
      <c r="R4445" s="3"/>
      <c r="S4445" s="3"/>
      <c r="T4445" s="3"/>
      <c r="U4445" s="3"/>
      <c r="V4445" s="3"/>
      <c r="W4445" s="3"/>
      <c r="X4445" s="3"/>
      <c r="Y4445" s="3"/>
      <c r="Z4445" s="3"/>
      <c r="AA4445" s="3"/>
      <c r="AB4445" s="3"/>
      <c r="AC4445" s="3"/>
      <c r="AD4445" s="3"/>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row>
    <row r="4446" spans="1:77" ht="18">
      <c r="A4446" s="3" t="s">
        <v>18135</v>
      </c>
      <c r="B4446" s="3" t="s">
        <v>35343</v>
      </c>
      <c r="C4446" s="3" t="s">
        <v>22033</v>
      </c>
      <c r="D4446" s="3"/>
      <c r="E4446" s="3" t="s">
        <v>35470</v>
      </c>
      <c r="F4446" s="3" t="s">
        <v>22035</v>
      </c>
      <c r="G4446" s="3"/>
      <c r="H4446" s="3"/>
      <c r="I4446" s="3"/>
      <c r="J4446" s="3"/>
      <c r="K4446" s="3"/>
      <c r="L4446" s="3"/>
      <c r="M4446" s="3"/>
      <c r="N4446" s="3"/>
      <c r="O4446" s="3"/>
      <c r="P4446" s="3"/>
      <c r="Q4446" s="3"/>
      <c r="R4446" s="3"/>
      <c r="S4446" s="3"/>
      <c r="T4446" s="3"/>
      <c r="U4446" s="3"/>
      <c r="V4446" s="3"/>
      <c r="W4446" s="3"/>
      <c r="X4446" s="3"/>
      <c r="Y4446" s="3"/>
      <c r="Z4446" s="3"/>
      <c r="AA4446" s="3"/>
      <c r="AB4446" s="3"/>
      <c r="AC4446" s="3"/>
      <c r="AD4446" s="3"/>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row>
    <row r="4447" spans="1:77" ht="18">
      <c r="A4447" s="3" t="s">
        <v>3444</v>
      </c>
      <c r="B4447" s="3" t="s">
        <v>21931</v>
      </c>
      <c r="C4447" s="3" t="s">
        <v>21948</v>
      </c>
      <c r="D4447" s="3"/>
      <c r="E4447" s="3" t="s">
        <v>21949</v>
      </c>
      <c r="F4447" s="3" t="s">
        <v>21950</v>
      </c>
      <c r="G4447" s="3"/>
      <c r="H4447" s="3"/>
      <c r="I4447" s="3"/>
      <c r="J4447" s="3"/>
      <c r="K4447" s="3"/>
      <c r="L4447" s="3"/>
      <c r="M4447" s="3"/>
      <c r="N4447" s="3"/>
      <c r="O4447" s="3"/>
      <c r="P4447" s="3"/>
      <c r="Q4447" s="3"/>
      <c r="R4447" s="3"/>
      <c r="S4447" s="3"/>
      <c r="T4447" s="3"/>
      <c r="U4447" s="3"/>
      <c r="V4447" s="3"/>
      <c r="W4447" s="3"/>
      <c r="X4447" s="3"/>
      <c r="Y4447" s="3"/>
      <c r="Z4447" s="3"/>
      <c r="AA4447" s="3"/>
      <c r="AB4447" s="3"/>
      <c r="AC4447" s="3"/>
      <c r="AD4447" s="3"/>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row>
    <row r="4448" spans="1:77" ht="18">
      <c r="A4448" s="3" t="s">
        <v>9219</v>
      </c>
      <c r="B4448" s="3" t="s">
        <v>27001</v>
      </c>
      <c r="C4448" s="3" t="s">
        <v>21948</v>
      </c>
      <c r="D4448" s="3" t="s">
        <v>2868</v>
      </c>
      <c r="E4448" s="3" t="s">
        <v>27002</v>
      </c>
      <c r="F4448" s="3" t="s">
        <v>27003</v>
      </c>
      <c r="G4448" s="3"/>
      <c r="H4448" s="3"/>
      <c r="I4448" s="3"/>
      <c r="J4448" s="3"/>
      <c r="K4448" s="3"/>
      <c r="L4448" s="3"/>
      <c r="M4448" s="3"/>
      <c r="N4448" s="3"/>
      <c r="O4448" s="3"/>
      <c r="P4448" s="3"/>
      <c r="Q4448" s="3"/>
      <c r="R4448" s="3"/>
      <c r="S4448" s="3"/>
      <c r="T4448" s="3"/>
      <c r="U4448" s="3"/>
      <c r="V4448" s="3"/>
      <c r="W4448" s="3"/>
      <c r="X4448" s="3"/>
      <c r="Y4448" s="3"/>
      <c r="Z4448" s="3"/>
      <c r="AA4448" s="3"/>
      <c r="AB4448" s="3"/>
      <c r="AC4448" s="3"/>
      <c r="AD4448" s="3"/>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row>
    <row r="4449" spans="1:77" ht="18">
      <c r="A4449" s="3" t="s">
        <v>16845</v>
      </c>
      <c r="B4449" s="3" t="s">
        <v>32658</v>
      </c>
      <c r="C4449" s="3" t="s">
        <v>21948</v>
      </c>
      <c r="D4449" s="3" t="s">
        <v>31579</v>
      </c>
      <c r="E4449" s="3" t="s">
        <v>32713</v>
      </c>
      <c r="F4449" s="3"/>
      <c r="G4449" s="3"/>
      <c r="H4449" s="3"/>
      <c r="I4449" s="3"/>
      <c r="J4449" s="3"/>
      <c r="K4449" s="3"/>
      <c r="L4449" s="3"/>
      <c r="M4449" s="3"/>
      <c r="N4449" s="3"/>
      <c r="O4449" s="3"/>
      <c r="P4449" s="3"/>
      <c r="Q4449" s="3"/>
      <c r="R4449" s="3"/>
      <c r="S4449" s="3"/>
      <c r="T4449" s="3"/>
      <c r="U4449" s="3"/>
      <c r="V4449" s="3"/>
      <c r="W4449" s="3"/>
      <c r="X4449" s="3"/>
      <c r="Y4449" s="3"/>
      <c r="Z4449" s="3"/>
      <c r="AA4449" s="3"/>
      <c r="AB4449" s="3"/>
      <c r="AC4449" s="3"/>
      <c r="AD4449" s="3"/>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row>
    <row r="4450" spans="1:77" ht="18">
      <c r="A4450" s="3" t="s">
        <v>17278</v>
      </c>
      <c r="B4450" s="3" t="s">
        <v>33439</v>
      </c>
      <c r="C4450" s="3" t="s">
        <v>21948</v>
      </c>
      <c r="D4450" s="3" t="s">
        <v>31579</v>
      </c>
      <c r="E4450" s="3" t="s">
        <v>33457</v>
      </c>
      <c r="F4450" s="3"/>
      <c r="G4450" s="3"/>
      <c r="H4450" s="3"/>
      <c r="I4450" s="3"/>
      <c r="J4450" s="3"/>
      <c r="K4450" s="3"/>
      <c r="L4450" s="3"/>
      <c r="M4450" s="3"/>
      <c r="N4450" s="3"/>
      <c r="O4450" s="3"/>
      <c r="P4450" s="3"/>
      <c r="Q4450" s="3"/>
      <c r="R4450" s="3"/>
      <c r="S4450" s="3"/>
      <c r="T4450" s="3"/>
      <c r="U4450" s="3"/>
      <c r="V4450" s="3"/>
      <c r="W4450" s="3"/>
      <c r="X4450" s="3"/>
      <c r="Y4450" s="3"/>
      <c r="Z4450" s="3"/>
      <c r="AA4450" s="3"/>
      <c r="AB4450" s="3"/>
      <c r="AC4450" s="3"/>
      <c r="AD4450" s="3"/>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row>
    <row r="4451" spans="1:77" ht="18">
      <c r="A4451" s="3" t="s">
        <v>18547</v>
      </c>
      <c r="B4451" s="3" t="s">
        <v>35768</v>
      </c>
      <c r="C4451" s="3" t="s">
        <v>21948</v>
      </c>
      <c r="D4451" s="3" t="s">
        <v>2868</v>
      </c>
      <c r="E4451" s="3" t="s">
        <v>35794</v>
      </c>
      <c r="F4451" s="3" t="s">
        <v>35795</v>
      </c>
      <c r="G4451" s="3"/>
      <c r="H4451" s="3"/>
      <c r="I4451" s="3"/>
      <c r="J4451" s="3"/>
      <c r="K4451" s="3"/>
      <c r="L4451" s="3"/>
      <c r="M4451" s="3"/>
      <c r="N4451" s="3"/>
      <c r="O4451" s="3"/>
      <c r="P4451" s="3"/>
      <c r="Q4451" s="3"/>
      <c r="R4451" s="3"/>
      <c r="S4451" s="3"/>
      <c r="T4451" s="3"/>
      <c r="U4451" s="3"/>
      <c r="V4451" s="3"/>
      <c r="W4451" s="3"/>
      <c r="X4451" s="3"/>
      <c r="Y4451" s="3"/>
      <c r="Z4451" s="3"/>
      <c r="AA4451" s="3"/>
      <c r="AB4451" s="3"/>
      <c r="AC4451" s="3"/>
      <c r="AD4451" s="3"/>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row>
    <row r="4452" spans="1:77" ht="18">
      <c r="A4452" s="3" t="s">
        <v>18159</v>
      </c>
      <c r="B4452" s="3" t="s">
        <v>35343</v>
      </c>
      <c r="C4452" s="3" t="s">
        <v>35488</v>
      </c>
      <c r="D4452" s="3"/>
      <c r="E4452" s="3" t="s">
        <v>35489</v>
      </c>
      <c r="F4452" s="3" t="s">
        <v>35490</v>
      </c>
      <c r="G4452" s="3"/>
      <c r="H4452" s="3"/>
      <c r="I4452" s="3"/>
      <c r="J4452" s="3"/>
      <c r="K4452" s="3"/>
      <c r="L4452" s="3"/>
      <c r="M4452" s="3"/>
      <c r="N4452" s="3"/>
      <c r="O4452" s="3"/>
      <c r="P4452" s="3"/>
      <c r="Q4452" s="3"/>
      <c r="R4452" s="3"/>
      <c r="S4452" s="3"/>
      <c r="T4452" s="3"/>
      <c r="U4452" s="3"/>
      <c r="V4452" s="3"/>
      <c r="W4452" s="3"/>
      <c r="X4452" s="3"/>
      <c r="Y4452" s="3"/>
      <c r="Z4452" s="3"/>
      <c r="AA4452" s="3"/>
      <c r="AB4452" s="3"/>
      <c r="AC4452" s="3"/>
      <c r="AD4452" s="3"/>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row>
    <row r="4453" spans="1:77" ht="18">
      <c r="A4453" s="3" t="s">
        <v>4190</v>
      </c>
      <c r="B4453" s="3" t="s">
        <v>22742</v>
      </c>
      <c r="C4453" s="3" t="s">
        <v>22743</v>
      </c>
      <c r="D4453" s="3"/>
      <c r="E4453" s="3" t="s">
        <v>22744</v>
      </c>
      <c r="F4453" s="3" t="s">
        <v>22745</v>
      </c>
      <c r="G4453" s="3"/>
      <c r="H4453" s="3"/>
      <c r="I4453" s="3"/>
      <c r="J4453" s="3"/>
      <c r="K4453" s="3"/>
      <c r="L4453" s="3"/>
      <c r="M4453" s="3"/>
      <c r="N4453" s="3"/>
      <c r="O4453" s="3"/>
      <c r="P4453" s="3"/>
      <c r="Q4453" s="3"/>
      <c r="R4453" s="3"/>
      <c r="S4453" s="3"/>
      <c r="T4453" s="3"/>
      <c r="U4453" s="3"/>
      <c r="V4453" s="3"/>
      <c r="W4453" s="3"/>
      <c r="X4453" s="3"/>
      <c r="Y4453" s="3"/>
      <c r="Z4453" s="3"/>
      <c r="AA4453" s="3"/>
      <c r="AB4453" s="3"/>
      <c r="AC4453" s="3"/>
      <c r="AD4453" s="3"/>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row>
    <row r="4454" spans="1:77" ht="18">
      <c r="A4454" s="3" t="s">
        <v>17246</v>
      </c>
      <c r="B4454" s="3" t="s">
        <v>33379</v>
      </c>
      <c r="C4454" s="3" t="s">
        <v>22743</v>
      </c>
      <c r="D4454" s="3" t="s">
        <v>38</v>
      </c>
      <c r="E4454" s="3" t="s">
        <v>23558</v>
      </c>
      <c r="F4454" s="3"/>
      <c r="G4454" s="3"/>
      <c r="H4454" s="3"/>
      <c r="I4454" s="3"/>
      <c r="J4454" s="3"/>
      <c r="K4454" s="3"/>
      <c r="L4454" s="3"/>
      <c r="M4454" s="3"/>
      <c r="N4454" s="3"/>
      <c r="O4454" s="3"/>
      <c r="P4454" s="3"/>
      <c r="Q4454" s="3"/>
      <c r="R4454" s="3"/>
      <c r="S4454" s="3"/>
      <c r="T4454" s="3"/>
      <c r="U4454" s="3"/>
      <c r="V4454" s="3"/>
      <c r="W4454" s="3"/>
      <c r="X4454" s="3"/>
      <c r="Y4454" s="3"/>
      <c r="Z4454" s="3"/>
      <c r="AA4454" s="3"/>
      <c r="AB4454" s="3"/>
      <c r="AC4454" s="3"/>
      <c r="AD4454" s="3"/>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row>
    <row r="4455" spans="1:77" ht="18">
      <c r="A4455" s="3" t="s">
        <v>19176</v>
      </c>
      <c r="B4455" s="3" t="s">
        <v>35848</v>
      </c>
      <c r="C4455" s="3" t="s">
        <v>22743</v>
      </c>
      <c r="D4455" s="3"/>
      <c r="E4455" s="3" t="s">
        <v>36277</v>
      </c>
      <c r="F4455" s="3"/>
      <c r="G4455" s="3"/>
      <c r="H4455" s="3"/>
      <c r="I4455" s="3"/>
      <c r="J4455" s="3"/>
      <c r="K4455" s="3"/>
      <c r="L4455" s="3"/>
      <c r="M4455" s="3"/>
      <c r="N4455" s="3"/>
      <c r="O4455" s="3"/>
      <c r="P4455" s="3"/>
      <c r="Q4455" s="3"/>
      <c r="R4455" s="3"/>
      <c r="S4455" s="3"/>
      <c r="T4455" s="3"/>
      <c r="U4455" s="3"/>
      <c r="V4455" s="3"/>
      <c r="W4455" s="3"/>
      <c r="X4455" s="3"/>
      <c r="Y4455" s="3"/>
      <c r="Z4455" s="3"/>
      <c r="AA4455" s="3"/>
      <c r="AB4455" s="3"/>
      <c r="AC4455" s="3"/>
      <c r="AD4455" s="3"/>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row>
    <row r="4456" spans="1:77" ht="18">
      <c r="A4456" s="3" t="s">
        <v>14815</v>
      </c>
      <c r="B4456" s="3" t="s">
        <v>30903</v>
      </c>
      <c r="C4456" s="3" t="s">
        <v>31422</v>
      </c>
      <c r="D4456" s="3"/>
      <c r="E4456" s="3" t="s">
        <v>31423</v>
      </c>
      <c r="F4456" s="3"/>
      <c r="G4456" s="3"/>
      <c r="H4456" s="3"/>
      <c r="I4456" s="3"/>
      <c r="J4456" s="3"/>
      <c r="K4456" s="3"/>
      <c r="L4456" s="3"/>
      <c r="M4456" s="3"/>
      <c r="N4456" s="3"/>
      <c r="O4456" s="3"/>
      <c r="P4456" s="3"/>
      <c r="Q4456" s="3"/>
      <c r="R4456" s="3"/>
      <c r="S4456" s="3"/>
      <c r="T4456" s="3"/>
      <c r="U4456" s="3"/>
      <c r="V4456" s="3"/>
      <c r="W4456" s="3"/>
      <c r="X4456" s="3"/>
      <c r="Y4456" s="3"/>
      <c r="Z4456" s="3"/>
      <c r="AA4456" s="3"/>
      <c r="AB4456" s="3"/>
      <c r="AC4456" s="3"/>
      <c r="AD4456" s="3"/>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row>
    <row r="4457" spans="1:77" ht="18">
      <c r="A4457" s="3" t="s">
        <v>34952</v>
      </c>
      <c r="B4457" s="3" t="s">
        <v>34945</v>
      </c>
      <c r="C4457" s="3" t="s">
        <v>34953</v>
      </c>
      <c r="D4457" s="3"/>
      <c r="E4457" s="3" t="s">
        <v>34954</v>
      </c>
      <c r="F4457" s="3"/>
      <c r="G4457" s="3"/>
      <c r="H4457" s="3"/>
      <c r="I4457" s="3"/>
      <c r="J4457" s="3"/>
      <c r="K4457" s="3"/>
      <c r="L4457" s="3"/>
      <c r="M4457" s="3"/>
      <c r="N4457" s="3"/>
      <c r="O4457" s="3"/>
      <c r="P4457" s="3"/>
      <c r="Q4457" s="3"/>
      <c r="R4457" s="3"/>
      <c r="S4457" s="3"/>
      <c r="T4457" s="3"/>
      <c r="U4457" s="3"/>
      <c r="V4457" s="3"/>
      <c r="W4457" s="3"/>
      <c r="X4457" s="3"/>
      <c r="Y4457" s="3"/>
      <c r="Z4457" s="3"/>
      <c r="AA4457" s="3"/>
      <c r="AB4457" s="3"/>
      <c r="AC4457" s="3"/>
      <c r="AD4457" s="3"/>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row>
    <row r="4458" spans="1:77" ht="18">
      <c r="A4458" s="3" t="s">
        <v>3827</v>
      </c>
      <c r="B4458" s="3" t="s">
        <v>22385</v>
      </c>
      <c r="C4458" s="3" t="s">
        <v>22386</v>
      </c>
      <c r="D4458" s="3" t="s">
        <v>22387</v>
      </c>
      <c r="E4458" s="3" t="s">
        <v>22388</v>
      </c>
      <c r="F4458" s="3" t="s">
        <v>22389</v>
      </c>
      <c r="G4458" s="3"/>
      <c r="H4458" s="3"/>
      <c r="I4458" s="3"/>
      <c r="J4458" s="3"/>
      <c r="K4458" s="3"/>
      <c r="L4458" s="3"/>
      <c r="M4458" s="3"/>
      <c r="N4458" s="3"/>
      <c r="O4458" s="3"/>
      <c r="P4458" s="3"/>
      <c r="Q4458" s="3"/>
      <c r="R4458" s="3"/>
      <c r="S4458" s="3"/>
      <c r="T4458" s="3"/>
      <c r="U4458" s="3"/>
      <c r="V4458" s="3"/>
      <c r="W4458" s="3"/>
      <c r="X4458" s="3"/>
      <c r="Y4458" s="3"/>
      <c r="Z4458" s="3"/>
      <c r="AA4458" s="3"/>
      <c r="AB4458" s="3"/>
      <c r="AC4458" s="3"/>
      <c r="AD4458" s="3"/>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row>
    <row r="4459" spans="1:77" ht="18">
      <c r="A4459" s="3" t="s">
        <v>6024</v>
      </c>
      <c r="B4459" s="3" t="s">
        <v>23435</v>
      </c>
      <c r="C4459" s="3" t="s">
        <v>24286</v>
      </c>
      <c r="D4459" s="3"/>
      <c r="E4459" s="3" t="s">
        <v>24287</v>
      </c>
      <c r="F4459" s="3"/>
      <c r="G4459" s="3"/>
      <c r="H4459" s="3"/>
      <c r="I4459" s="3"/>
      <c r="J4459" s="3"/>
      <c r="K4459" s="3"/>
      <c r="L4459" s="3"/>
      <c r="M4459" s="3"/>
      <c r="N4459" s="3"/>
      <c r="O4459" s="3"/>
      <c r="P4459" s="3"/>
      <c r="Q4459" s="3"/>
      <c r="R4459" s="3"/>
      <c r="S4459" s="3"/>
      <c r="T4459" s="3"/>
      <c r="U4459" s="3"/>
      <c r="V4459" s="3"/>
      <c r="W4459" s="3"/>
      <c r="X4459" s="3"/>
      <c r="Y4459" s="3"/>
      <c r="Z4459" s="3"/>
      <c r="AA4459" s="3"/>
      <c r="AB4459" s="3"/>
      <c r="AC4459" s="3"/>
      <c r="AD4459" s="3"/>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row>
    <row r="4460" spans="1:77" ht="18">
      <c r="A4460" s="3" t="s">
        <v>39680</v>
      </c>
      <c r="B4460" s="3" t="s">
        <v>39563</v>
      </c>
      <c r="C4460" s="3" t="s">
        <v>39681</v>
      </c>
      <c r="D4460" s="3"/>
      <c r="E4460" s="3" t="s">
        <v>39682</v>
      </c>
      <c r="F4460" s="3"/>
      <c r="G4460" s="3"/>
      <c r="H4460" s="3"/>
      <c r="I4460" s="3"/>
      <c r="J4460" s="3"/>
      <c r="K4460" s="3"/>
      <c r="L4460" s="3"/>
      <c r="M4460" s="3"/>
      <c r="N4460" s="3"/>
      <c r="O4460" s="3"/>
      <c r="P4460" s="3"/>
      <c r="Q4460" s="3"/>
      <c r="R4460" s="3"/>
      <c r="S4460" s="3"/>
      <c r="T4460" s="3"/>
      <c r="U4460" s="3"/>
      <c r="V4460" s="3"/>
      <c r="W4460" s="3"/>
      <c r="X4460" s="3"/>
      <c r="Y4460" s="3"/>
      <c r="Z4460" s="3"/>
      <c r="AA4460" s="3"/>
      <c r="AB4460" s="3"/>
      <c r="AC4460" s="3"/>
      <c r="AD4460" s="3"/>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row>
    <row r="4461" spans="1:77" ht="18">
      <c r="A4461" s="3" t="s">
        <v>34158</v>
      </c>
      <c r="B4461" s="3" t="s">
        <v>33988</v>
      </c>
      <c r="C4461" s="3" t="s">
        <v>34159</v>
      </c>
      <c r="D4461" s="3" t="s">
        <v>34109</v>
      </c>
      <c r="E4461" s="3" t="s">
        <v>34160</v>
      </c>
      <c r="F4461" s="3" t="s">
        <v>34161</v>
      </c>
      <c r="G4461" s="3" t="s">
        <v>34162</v>
      </c>
      <c r="H4461" s="3" t="s">
        <v>34163</v>
      </c>
      <c r="I4461" s="3" t="s">
        <v>34164</v>
      </c>
      <c r="J4461" s="3"/>
      <c r="K4461" s="3"/>
      <c r="L4461" s="3"/>
      <c r="M4461" s="3"/>
      <c r="N4461" s="3"/>
      <c r="O4461" s="3"/>
      <c r="P4461" s="3"/>
      <c r="Q4461" s="3"/>
      <c r="R4461" s="3"/>
      <c r="S4461" s="3"/>
      <c r="T4461" s="3"/>
      <c r="U4461" s="3"/>
      <c r="V4461" s="3"/>
      <c r="W4461" s="3"/>
      <c r="X4461" s="3"/>
      <c r="Y4461" s="3"/>
      <c r="Z4461" s="3"/>
      <c r="AA4461" s="3"/>
      <c r="AB4461" s="3"/>
      <c r="AC4461" s="3"/>
      <c r="AD4461" s="3"/>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row>
    <row r="4462" spans="1:77" ht="18">
      <c r="A4462" s="3" t="s">
        <v>14739</v>
      </c>
      <c r="B4462" s="3" t="s">
        <v>30903</v>
      </c>
      <c r="C4462" s="3" t="s">
        <v>31378</v>
      </c>
      <c r="D4462" s="3" t="s">
        <v>31379</v>
      </c>
      <c r="E4462" s="3" t="s">
        <v>31380</v>
      </c>
      <c r="F4462" s="3" t="s">
        <v>31381</v>
      </c>
      <c r="G4462" s="3"/>
      <c r="H4462" s="3"/>
      <c r="I4462" s="3"/>
      <c r="J4462" s="3"/>
      <c r="K4462" s="3"/>
      <c r="L4462" s="3"/>
      <c r="M4462" s="3"/>
      <c r="N4462" s="3"/>
      <c r="O4462" s="3"/>
      <c r="P4462" s="3"/>
      <c r="Q4462" s="3"/>
      <c r="R4462" s="3"/>
      <c r="S4462" s="3"/>
      <c r="T4462" s="3"/>
      <c r="U4462" s="3"/>
      <c r="V4462" s="3"/>
      <c r="W4462" s="3"/>
      <c r="X4462" s="3"/>
      <c r="Y4462" s="3"/>
      <c r="Z4462" s="3"/>
      <c r="AA4462" s="3"/>
      <c r="AB4462" s="3"/>
      <c r="AC4462" s="3"/>
      <c r="AD4462" s="3"/>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row>
    <row r="4463" spans="1:77" ht="18">
      <c r="A4463" s="3" t="s">
        <v>16801</v>
      </c>
      <c r="B4463" s="3" t="s">
        <v>32658</v>
      </c>
      <c r="C4463" s="3" t="s">
        <v>32679</v>
      </c>
      <c r="D4463" s="3"/>
      <c r="E4463" s="3" t="s">
        <v>32680</v>
      </c>
      <c r="F4463" s="3"/>
      <c r="G4463" s="3"/>
      <c r="H4463" s="3"/>
      <c r="I4463" s="3"/>
      <c r="J4463" s="3"/>
      <c r="K4463" s="3"/>
      <c r="L4463" s="3"/>
      <c r="M4463" s="3"/>
      <c r="N4463" s="3"/>
      <c r="O4463" s="3"/>
      <c r="P4463" s="3"/>
      <c r="Q4463" s="3"/>
      <c r="R4463" s="3"/>
      <c r="S4463" s="3"/>
      <c r="T4463" s="3"/>
      <c r="U4463" s="3"/>
      <c r="V4463" s="3"/>
      <c r="W4463" s="3"/>
      <c r="X4463" s="3"/>
      <c r="Y4463" s="3"/>
      <c r="Z4463" s="3"/>
      <c r="AA4463" s="3"/>
      <c r="AB4463" s="3"/>
      <c r="AC4463" s="3"/>
      <c r="AD4463" s="3"/>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row>
    <row r="4464" spans="1:77" ht="18">
      <c r="A4464" s="3" t="s">
        <v>17684</v>
      </c>
      <c r="B4464" s="3" t="s">
        <v>33988</v>
      </c>
      <c r="C4464" s="3" t="s">
        <v>34852</v>
      </c>
      <c r="D4464" s="3"/>
      <c r="E4464" s="3" t="s">
        <v>34853</v>
      </c>
      <c r="F4464" s="3" t="s">
        <v>34854</v>
      </c>
      <c r="G4464" s="3"/>
      <c r="H4464" s="3"/>
      <c r="I4464" s="3"/>
      <c r="J4464" s="3"/>
      <c r="K4464" s="3"/>
      <c r="L4464" s="3"/>
      <c r="M4464" s="3"/>
      <c r="N4464" s="3"/>
      <c r="O4464" s="3"/>
      <c r="P4464" s="3"/>
      <c r="Q4464" s="3"/>
      <c r="R4464" s="3"/>
      <c r="S4464" s="3"/>
      <c r="T4464" s="3"/>
      <c r="U4464" s="3"/>
      <c r="V4464" s="3"/>
      <c r="W4464" s="3"/>
      <c r="X4464" s="3"/>
      <c r="Y4464" s="3"/>
      <c r="Z4464" s="3"/>
      <c r="AA4464" s="3"/>
      <c r="AB4464" s="3"/>
      <c r="AC4464" s="3"/>
      <c r="AD4464" s="3"/>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row>
    <row r="4465" spans="1:77" ht="18">
      <c r="A4465" s="3" t="s">
        <v>7874</v>
      </c>
      <c r="B4465" s="3" t="s">
        <v>25216</v>
      </c>
      <c r="C4465" s="3" t="s">
        <v>25710</v>
      </c>
      <c r="D4465" s="3"/>
      <c r="E4465" s="3" t="s">
        <v>25711</v>
      </c>
      <c r="F4465" s="3"/>
      <c r="G4465" s="3"/>
      <c r="H4465" s="3"/>
      <c r="I4465" s="3"/>
      <c r="J4465" s="3"/>
      <c r="K4465" s="3"/>
      <c r="L4465" s="3"/>
      <c r="M4465" s="3"/>
      <c r="N4465" s="3"/>
      <c r="O4465" s="3"/>
      <c r="P4465" s="3"/>
      <c r="Q4465" s="3"/>
      <c r="R4465" s="3"/>
      <c r="S4465" s="3"/>
      <c r="T4465" s="3"/>
      <c r="U4465" s="3"/>
      <c r="V4465" s="3"/>
      <c r="W4465" s="3"/>
      <c r="X4465" s="3"/>
      <c r="Y4465" s="3"/>
      <c r="Z4465" s="3"/>
      <c r="AA4465" s="3"/>
      <c r="AB4465" s="3"/>
      <c r="AC4465" s="3"/>
      <c r="AD4465" s="3"/>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row>
    <row r="4466" spans="1:77" ht="18">
      <c r="A4466" s="3" t="s">
        <v>31323</v>
      </c>
      <c r="B4466" s="3" t="s">
        <v>30903</v>
      </c>
      <c r="C4466" s="3" t="s">
        <v>25710</v>
      </c>
      <c r="D4466" s="3" t="s">
        <v>31324</v>
      </c>
      <c r="E4466" s="3" t="s">
        <v>31325</v>
      </c>
      <c r="F4466" s="3"/>
      <c r="G4466" s="3"/>
      <c r="H4466" s="3"/>
      <c r="I4466" s="3"/>
      <c r="J4466" s="3"/>
      <c r="K4466" s="3"/>
      <c r="L4466" s="3"/>
      <c r="M4466" s="3"/>
      <c r="N4466" s="3"/>
      <c r="O4466" s="3"/>
      <c r="P4466" s="3"/>
      <c r="Q4466" s="3"/>
      <c r="R4466" s="3"/>
      <c r="S4466" s="3"/>
      <c r="T4466" s="3"/>
      <c r="U4466" s="3"/>
      <c r="V4466" s="3"/>
      <c r="W4466" s="3"/>
      <c r="X4466" s="3"/>
      <c r="Y4466" s="3"/>
      <c r="Z4466" s="3"/>
      <c r="AA4466" s="3"/>
      <c r="AB4466" s="3"/>
      <c r="AC4466" s="3"/>
      <c r="AD4466" s="3"/>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row>
    <row r="4467" spans="1:77" ht="18">
      <c r="A4467" s="3" t="s">
        <v>942</v>
      </c>
      <c r="B4467" s="3" t="s">
        <v>22767</v>
      </c>
      <c r="C4467" s="3" t="s">
        <v>25719</v>
      </c>
      <c r="D4467" s="3" t="s">
        <v>8020</v>
      </c>
      <c r="E4467" s="3" t="s">
        <v>24927</v>
      </c>
      <c r="F4467" s="3" t="s">
        <v>25720</v>
      </c>
      <c r="G4467" s="3"/>
      <c r="H4467" s="3"/>
      <c r="I4467" s="3"/>
      <c r="J4467" s="3"/>
      <c r="K4467" s="3"/>
      <c r="L4467" s="3"/>
      <c r="M4467" s="3"/>
      <c r="N4467" s="3"/>
      <c r="O4467" s="3"/>
      <c r="P4467" s="3"/>
      <c r="Q4467" s="3"/>
      <c r="R4467" s="3"/>
      <c r="S4467" s="3"/>
      <c r="T4467" s="3"/>
      <c r="U4467" s="3"/>
      <c r="V4467" s="3"/>
      <c r="W4467" s="3"/>
      <c r="X4467" s="3"/>
      <c r="Y4467" s="3"/>
      <c r="Z4467" s="3"/>
      <c r="AA4467" s="3"/>
      <c r="AB4467" s="3"/>
      <c r="AC4467" s="3"/>
      <c r="AD4467" s="3"/>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row>
    <row r="4468" spans="1:77" ht="18">
      <c r="A4468" s="3" t="s">
        <v>33357</v>
      </c>
      <c r="B4468" s="3" t="s">
        <v>32998</v>
      </c>
      <c r="C4468" s="3" t="s">
        <v>33358</v>
      </c>
      <c r="D4468" s="3"/>
      <c r="E4468" s="3" t="s">
        <v>33359</v>
      </c>
      <c r="F4468" s="3" t="s">
        <v>33360</v>
      </c>
      <c r="G4468" s="3"/>
      <c r="H4468" s="3"/>
      <c r="I4468" s="3"/>
      <c r="J4468" s="3"/>
      <c r="K4468" s="3"/>
      <c r="L4468" s="3"/>
      <c r="M4468" s="3"/>
      <c r="N4468" s="3"/>
      <c r="O4468" s="3"/>
      <c r="P4468" s="3"/>
      <c r="Q4468" s="3"/>
      <c r="R4468" s="3"/>
      <c r="S4468" s="3"/>
      <c r="T4468" s="3"/>
      <c r="U4468" s="3"/>
      <c r="V4468" s="3"/>
      <c r="W4468" s="3"/>
      <c r="X4468" s="3"/>
      <c r="Y4468" s="3"/>
      <c r="Z4468" s="3"/>
      <c r="AA4468" s="3"/>
      <c r="AB4468" s="3"/>
      <c r="AC4468" s="3"/>
      <c r="AD4468" s="3"/>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row>
    <row r="4469" spans="1:77" ht="18">
      <c r="A4469" s="3" t="s">
        <v>9972</v>
      </c>
      <c r="B4469" s="3" t="s">
        <v>28072</v>
      </c>
      <c r="C4469" s="3" t="s">
        <v>28073</v>
      </c>
      <c r="D4469" s="3" t="s">
        <v>270</v>
      </c>
      <c r="E4469" s="3" t="s">
        <v>28074</v>
      </c>
      <c r="F4469" s="3"/>
      <c r="G4469" s="3"/>
      <c r="H4469" s="3"/>
      <c r="I4469" s="3"/>
      <c r="J4469" s="3"/>
      <c r="K4469" s="3"/>
      <c r="L4469" s="3"/>
      <c r="M4469" s="3"/>
      <c r="N4469" s="3"/>
      <c r="O4469" s="3"/>
      <c r="P4469" s="3"/>
      <c r="Q4469" s="3"/>
      <c r="R4469" s="3"/>
      <c r="S4469" s="3"/>
      <c r="T4469" s="3"/>
      <c r="U4469" s="3"/>
      <c r="V4469" s="3"/>
      <c r="W4469" s="3"/>
      <c r="X4469" s="3"/>
      <c r="Y4469" s="3"/>
      <c r="Z4469" s="3"/>
      <c r="AA4469" s="3"/>
      <c r="AB4469" s="3"/>
      <c r="AC4469" s="3"/>
      <c r="AD4469" s="3"/>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row>
    <row r="4470" spans="1:77" ht="18">
      <c r="A4470" s="3" t="s">
        <v>17109</v>
      </c>
      <c r="B4470" s="3" t="s">
        <v>32998</v>
      </c>
      <c r="C4470" s="3" t="s">
        <v>33003</v>
      </c>
      <c r="D4470" s="3" t="s">
        <v>38</v>
      </c>
      <c r="E4470" s="3" t="s">
        <v>29114</v>
      </c>
      <c r="F4470" s="3" t="s">
        <v>29224</v>
      </c>
      <c r="G4470" s="3"/>
      <c r="H4470" s="3"/>
      <c r="I4470" s="3"/>
      <c r="J4470" s="3"/>
      <c r="K4470" s="3"/>
      <c r="L4470" s="3"/>
      <c r="M4470" s="3"/>
      <c r="N4470" s="3"/>
      <c r="O4470" s="3"/>
      <c r="P4470" s="3"/>
      <c r="Q4470" s="3"/>
      <c r="R4470" s="3"/>
      <c r="S4470" s="3"/>
      <c r="T4470" s="3"/>
      <c r="U4470" s="3"/>
      <c r="V4470" s="3"/>
      <c r="W4470" s="3"/>
      <c r="X4470" s="3"/>
      <c r="Y4470" s="3"/>
      <c r="Z4470" s="3"/>
      <c r="AA4470" s="3"/>
      <c r="AB4470" s="3"/>
      <c r="AC4470" s="3"/>
      <c r="AD4470" s="3"/>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row>
    <row r="4471" spans="1:77" ht="18">
      <c r="A4471" s="3" t="s">
        <v>36481</v>
      </c>
      <c r="B4471" s="3" t="s">
        <v>36454</v>
      </c>
      <c r="C4471" s="3" t="s">
        <v>33003</v>
      </c>
      <c r="D4471" s="3"/>
      <c r="E4471" s="3" t="s">
        <v>36482</v>
      </c>
      <c r="F4471" s="3"/>
      <c r="G4471" s="3"/>
      <c r="H4471" s="3"/>
      <c r="I4471" s="3"/>
      <c r="J4471" s="3"/>
      <c r="K4471" s="3"/>
      <c r="L4471" s="3"/>
      <c r="M4471" s="3"/>
      <c r="N4471" s="3"/>
      <c r="O4471" s="3"/>
      <c r="P4471" s="3"/>
      <c r="Q4471" s="3"/>
      <c r="R4471" s="3"/>
      <c r="S4471" s="3"/>
      <c r="T4471" s="3"/>
      <c r="U4471" s="3"/>
      <c r="V4471" s="3"/>
      <c r="W4471" s="3"/>
      <c r="X4471" s="3"/>
      <c r="Y4471" s="3"/>
      <c r="Z4471" s="3"/>
      <c r="AA4471" s="3"/>
      <c r="AB4471" s="3"/>
      <c r="AC4471" s="3"/>
      <c r="AD4471" s="3"/>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row>
    <row r="4472" spans="1:77" ht="18">
      <c r="A4472" s="3" t="s">
        <v>18285</v>
      </c>
      <c r="B4472" s="3" t="s">
        <v>35343</v>
      </c>
      <c r="C4472" s="3" t="s">
        <v>35682</v>
      </c>
      <c r="D4472" s="3" t="s">
        <v>35683</v>
      </c>
      <c r="E4472" s="3" t="s">
        <v>35684</v>
      </c>
      <c r="F4472" s="3" t="s">
        <v>35685</v>
      </c>
      <c r="G4472" s="3" t="s">
        <v>35686</v>
      </c>
      <c r="H4472" s="3" t="s">
        <v>35687</v>
      </c>
      <c r="I4472" s="3" t="s">
        <v>35688</v>
      </c>
      <c r="J4472" s="3"/>
      <c r="K4472" s="3"/>
      <c r="L4472" s="3"/>
      <c r="M4472" s="3"/>
      <c r="N4472" s="3"/>
      <c r="O4472" s="3"/>
      <c r="P4472" s="3"/>
      <c r="Q4472" s="3"/>
      <c r="R4472" s="3"/>
      <c r="S4472" s="3"/>
      <c r="T4472" s="3"/>
      <c r="U4472" s="3"/>
      <c r="V4472" s="3"/>
      <c r="W4472" s="3"/>
      <c r="X4472" s="3"/>
      <c r="Y4472" s="3"/>
      <c r="Z4472" s="3"/>
      <c r="AA4472" s="3"/>
      <c r="AB4472" s="3"/>
      <c r="AC4472" s="3"/>
      <c r="AD4472" s="3"/>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row>
    <row r="4473" spans="1:77" ht="18">
      <c r="A4473" s="3" t="s">
        <v>3357</v>
      </c>
      <c r="B4473" s="3" t="s">
        <v>21893</v>
      </c>
      <c r="C4473" s="3" t="s">
        <v>39825</v>
      </c>
      <c r="D4473" s="3"/>
      <c r="E4473" s="3" t="s">
        <v>39826</v>
      </c>
      <c r="F4473" s="3" t="s">
        <v>39827</v>
      </c>
      <c r="G4473" s="3"/>
      <c r="H4473" s="3"/>
      <c r="I4473" s="3"/>
      <c r="J4473" s="3"/>
      <c r="K4473" s="3"/>
      <c r="L4473" s="3"/>
      <c r="M4473" s="3"/>
      <c r="N4473" s="3"/>
      <c r="O4473" s="3"/>
      <c r="P4473" s="3"/>
      <c r="Q4473" s="3"/>
      <c r="R4473" s="3"/>
      <c r="S4473" s="3"/>
      <c r="T4473" s="3"/>
      <c r="U4473" s="3"/>
      <c r="V4473" s="3"/>
      <c r="W4473" s="3"/>
      <c r="X4473" s="3"/>
      <c r="Y4473" s="3"/>
      <c r="Z4473" s="3"/>
      <c r="AA4473" s="3"/>
      <c r="AB4473" s="3"/>
      <c r="AC4473" s="3"/>
      <c r="AD4473" s="3"/>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row>
    <row r="4474" spans="1:77" ht="18">
      <c r="A4474" s="3" t="s">
        <v>6020</v>
      </c>
      <c r="B4474" s="3" t="s">
        <v>23435</v>
      </c>
      <c r="C4474" s="3" t="s">
        <v>24284</v>
      </c>
      <c r="D4474" s="3"/>
      <c r="E4474" s="3" t="s">
        <v>24285</v>
      </c>
      <c r="F4474" s="3"/>
      <c r="G4474" s="3"/>
      <c r="H4474" s="3"/>
      <c r="I4474" s="3"/>
      <c r="J4474" s="3"/>
      <c r="K4474" s="3"/>
      <c r="L4474" s="3"/>
      <c r="M4474" s="3"/>
      <c r="N4474" s="3"/>
      <c r="O4474" s="3"/>
      <c r="P4474" s="3"/>
      <c r="Q4474" s="3"/>
      <c r="R4474" s="3"/>
      <c r="S4474" s="3"/>
      <c r="T4474" s="3"/>
      <c r="U4474" s="3"/>
      <c r="V4474" s="3"/>
      <c r="W4474" s="3"/>
      <c r="X4474" s="3"/>
      <c r="Y4474" s="3"/>
      <c r="Z4474" s="3"/>
      <c r="AA4474" s="3"/>
      <c r="AB4474" s="3"/>
      <c r="AC4474" s="3"/>
      <c r="AD4474" s="3"/>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row>
    <row r="4475" spans="1:77" ht="18">
      <c r="A4475" s="3" t="s">
        <v>3263</v>
      </c>
      <c r="B4475" s="3" t="s">
        <v>21893</v>
      </c>
      <c r="C4475" s="3" t="s">
        <v>24284</v>
      </c>
      <c r="D4475" s="3"/>
      <c r="E4475" s="3" t="s">
        <v>39488</v>
      </c>
      <c r="F4475" s="3"/>
      <c r="G4475" s="3"/>
      <c r="H4475" s="3"/>
      <c r="I4475" s="3"/>
      <c r="J4475" s="3"/>
      <c r="K4475" s="3"/>
      <c r="L4475" s="3"/>
      <c r="M4475" s="3"/>
      <c r="N4475" s="3"/>
      <c r="O4475" s="3"/>
      <c r="P4475" s="3"/>
      <c r="Q4475" s="3"/>
      <c r="R4475" s="3"/>
      <c r="S4475" s="3"/>
      <c r="T4475" s="3"/>
      <c r="U4475" s="3"/>
      <c r="V4475" s="3"/>
      <c r="W4475" s="3"/>
      <c r="X4475" s="3"/>
      <c r="Y4475" s="3"/>
      <c r="Z4475" s="3"/>
      <c r="AA4475" s="3"/>
      <c r="AB4475" s="3"/>
      <c r="AC4475" s="3"/>
      <c r="AD4475" s="3"/>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row>
    <row r="4476" spans="1:77" ht="18">
      <c r="A4476" s="3" t="s">
        <v>6016</v>
      </c>
      <c r="B4476" s="3" t="s">
        <v>23435</v>
      </c>
      <c r="C4476" s="3" t="s">
        <v>24282</v>
      </c>
      <c r="D4476" s="3"/>
      <c r="E4476" s="3" t="s">
        <v>24283</v>
      </c>
      <c r="F4476" s="3"/>
      <c r="G4476" s="3"/>
      <c r="H4476" s="3"/>
      <c r="I4476" s="3"/>
      <c r="J4476" s="3"/>
      <c r="K4476" s="3"/>
      <c r="L4476" s="3"/>
      <c r="M4476" s="3"/>
      <c r="N4476" s="3"/>
      <c r="O4476" s="3"/>
      <c r="P4476" s="3"/>
      <c r="Q4476" s="3"/>
      <c r="R4476" s="3"/>
      <c r="S4476" s="3"/>
      <c r="T4476" s="3"/>
      <c r="U4476" s="3"/>
      <c r="V4476" s="3"/>
      <c r="W4476" s="3"/>
      <c r="X4476" s="3"/>
      <c r="Y4476" s="3"/>
      <c r="Z4476" s="3"/>
      <c r="AA4476" s="3"/>
      <c r="AB4476" s="3"/>
      <c r="AC4476" s="3"/>
      <c r="AD4476" s="3"/>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row>
    <row r="4477" spans="1:77" ht="18">
      <c r="A4477" s="3" t="s">
        <v>3642</v>
      </c>
      <c r="B4477" s="3" t="s">
        <v>21893</v>
      </c>
      <c r="C4477" s="3" t="s">
        <v>22156</v>
      </c>
      <c r="D4477" s="3"/>
      <c r="E4477" s="3" t="s">
        <v>22157</v>
      </c>
      <c r="F4477" s="3" t="s">
        <v>22158</v>
      </c>
      <c r="G4477" s="3"/>
      <c r="H4477" s="3"/>
      <c r="I4477" s="3"/>
      <c r="J4477" s="3"/>
      <c r="K4477" s="3"/>
      <c r="L4477" s="3"/>
      <c r="M4477" s="3"/>
      <c r="N4477" s="3"/>
      <c r="O4477" s="3"/>
      <c r="P4477" s="3"/>
      <c r="Q4477" s="3"/>
      <c r="R4477" s="3"/>
      <c r="S4477" s="3"/>
      <c r="T4477" s="3"/>
      <c r="U4477" s="3"/>
      <c r="V4477" s="3"/>
      <c r="W4477" s="3"/>
      <c r="X4477" s="3"/>
      <c r="Y4477" s="3"/>
      <c r="Z4477" s="3"/>
      <c r="AA4477" s="3"/>
      <c r="AB4477" s="3"/>
      <c r="AC4477" s="3"/>
      <c r="AD4477" s="3"/>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row>
    <row r="4478" spans="1:77" ht="18">
      <c r="A4478" s="3" t="s">
        <v>16246</v>
      </c>
      <c r="B4478" s="3" t="s">
        <v>32255</v>
      </c>
      <c r="C4478" s="3" t="s">
        <v>22156</v>
      </c>
      <c r="D4478" s="3"/>
      <c r="E4478" s="3" t="s">
        <v>32303</v>
      </c>
      <c r="F4478" s="3" t="s">
        <v>32304</v>
      </c>
      <c r="G4478" s="3"/>
      <c r="H4478" s="3"/>
      <c r="I4478" s="3"/>
      <c r="J4478" s="3"/>
      <c r="K4478" s="3"/>
      <c r="L4478" s="3"/>
      <c r="M4478" s="3"/>
      <c r="N4478" s="3"/>
      <c r="O4478" s="3"/>
      <c r="P4478" s="3"/>
      <c r="Q4478" s="3"/>
      <c r="R4478" s="3"/>
      <c r="S4478" s="3"/>
      <c r="T4478" s="3"/>
      <c r="U4478" s="3"/>
      <c r="V4478" s="3"/>
      <c r="W4478" s="3"/>
      <c r="X4478" s="3"/>
      <c r="Y4478" s="3"/>
      <c r="Z4478" s="3"/>
      <c r="AA4478" s="3"/>
      <c r="AB4478" s="3"/>
      <c r="AC4478" s="3"/>
      <c r="AD4478" s="3"/>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row>
    <row r="4479" spans="1:77" ht="18">
      <c r="A4479" s="3" t="s">
        <v>2524</v>
      </c>
      <c r="B4479" s="3" t="s">
        <v>34858</v>
      </c>
      <c r="C4479" s="3" t="s">
        <v>22156</v>
      </c>
      <c r="D4479" s="3"/>
      <c r="E4479" s="3" t="s">
        <v>34951</v>
      </c>
      <c r="F4479" s="3"/>
      <c r="G4479" s="3"/>
      <c r="H4479" s="3"/>
      <c r="I4479" s="3"/>
      <c r="J4479" s="3"/>
      <c r="K4479" s="3"/>
      <c r="L4479" s="3"/>
      <c r="M4479" s="3"/>
      <c r="N4479" s="3"/>
      <c r="O4479" s="3"/>
      <c r="P4479" s="3"/>
      <c r="Q4479" s="3"/>
      <c r="R4479" s="3"/>
      <c r="S4479" s="3"/>
      <c r="T4479" s="3"/>
      <c r="U4479" s="3"/>
      <c r="V4479" s="3"/>
      <c r="W4479" s="3"/>
      <c r="X4479" s="3"/>
      <c r="Y4479" s="3"/>
      <c r="Z4479" s="3"/>
      <c r="AA4479" s="3"/>
      <c r="AB4479" s="3"/>
      <c r="AC4479" s="3"/>
      <c r="AD4479" s="3"/>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row>
    <row r="4480" spans="1:77" ht="18">
      <c r="A4480" s="3" t="s">
        <v>6011</v>
      </c>
      <c r="B4480" s="3" t="s">
        <v>23435</v>
      </c>
      <c r="C4480" s="3" t="s">
        <v>24275</v>
      </c>
      <c r="D4480" s="3"/>
      <c r="E4480" s="3" t="s">
        <v>24276</v>
      </c>
      <c r="F4480" s="3"/>
      <c r="G4480" s="3"/>
      <c r="H4480" s="3"/>
      <c r="I4480" s="3"/>
      <c r="J4480" s="3"/>
      <c r="K4480" s="3"/>
      <c r="L4480" s="3"/>
      <c r="M4480" s="3"/>
      <c r="N4480" s="3"/>
      <c r="O4480" s="3"/>
      <c r="P4480" s="3"/>
      <c r="Q4480" s="3"/>
      <c r="R4480" s="3"/>
      <c r="S4480" s="3"/>
      <c r="T4480" s="3"/>
      <c r="U4480" s="3"/>
      <c r="V4480" s="3"/>
      <c r="W4480" s="3"/>
      <c r="X4480" s="3"/>
      <c r="Y4480" s="3"/>
      <c r="Z4480" s="3"/>
      <c r="AA4480" s="3"/>
      <c r="AB4480" s="3"/>
      <c r="AC4480" s="3"/>
      <c r="AD4480" s="3"/>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row>
    <row r="4481" spans="1:77" ht="18">
      <c r="A4481" s="3" t="s">
        <v>15739</v>
      </c>
      <c r="B4481" s="3" t="s">
        <v>31873</v>
      </c>
      <c r="C4481" s="3" t="s">
        <v>24275</v>
      </c>
      <c r="D4481" s="3"/>
      <c r="E4481" s="3" t="s">
        <v>31946</v>
      </c>
      <c r="F4481" s="3"/>
      <c r="G4481" s="3"/>
      <c r="H4481" s="3"/>
      <c r="I4481" s="3"/>
      <c r="J4481" s="3"/>
      <c r="K4481" s="3"/>
      <c r="L4481" s="3"/>
      <c r="M4481" s="3"/>
      <c r="N4481" s="3"/>
      <c r="O4481" s="3"/>
      <c r="P4481" s="3"/>
      <c r="Q4481" s="3"/>
      <c r="R4481" s="3"/>
      <c r="S4481" s="3"/>
      <c r="T4481" s="3"/>
      <c r="U4481" s="3"/>
      <c r="V4481" s="3"/>
      <c r="W4481" s="3"/>
      <c r="X4481" s="3"/>
      <c r="Y4481" s="3"/>
      <c r="Z4481" s="3"/>
      <c r="AA4481" s="3"/>
      <c r="AB4481" s="3"/>
      <c r="AC4481" s="3"/>
      <c r="AD4481" s="3"/>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row>
    <row r="4482" spans="1:77" ht="18">
      <c r="A4482" s="3" t="s">
        <v>18795</v>
      </c>
      <c r="B4482" s="3" t="s">
        <v>35848</v>
      </c>
      <c r="C4482" s="3" t="s">
        <v>24275</v>
      </c>
      <c r="D4482" s="3"/>
      <c r="E4482" s="3" t="s">
        <v>35961</v>
      </c>
      <c r="F4482" s="3"/>
      <c r="G4482" s="3"/>
      <c r="H4482" s="3"/>
      <c r="I4482" s="3"/>
      <c r="J4482" s="3"/>
      <c r="K4482" s="3"/>
      <c r="L4482" s="3"/>
      <c r="M4482" s="3"/>
      <c r="N4482" s="3"/>
      <c r="O4482" s="3"/>
      <c r="P4482" s="3"/>
      <c r="Q4482" s="3"/>
      <c r="R4482" s="3"/>
      <c r="S4482" s="3"/>
      <c r="T4482" s="3"/>
      <c r="U4482" s="3"/>
      <c r="V4482" s="3"/>
      <c r="W4482" s="3"/>
      <c r="X4482" s="3"/>
      <c r="Y4482" s="3"/>
      <c r="Z4482" s="3"/>
      <c r="AA4482" s="3"/>
      <c r="AB4482" s="3"/>
      <c r="AC4482" s="3"/>
      <c r="AD4482" s="3"/>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row>
    <row r="4483" spans="1:77" ht="18">
      <c r="A4483" s="3" t="s">
        <v>24277</v>
      </c>
      <c r="B4483" s="3" t="s">
        <v>23435</v>
      </c>
      <c r="C4483" s="3" t="s">
        <v>24278</v>
      </c>
      <c r="D4483" s="3"/>
      <c r="E4483" s="3" t="s">
        <v>24279</v>
      </c>
      <c r="F4483" s="3"/>
      <c r="G4483" s="3"/>
      <c r="H4483" s="3"/>
      <c r="I4483" s="3"/>
      <c r="J4483" s="3"/>
      <c r="K4483" s="3"/>
      <c r="L4483" s="3"/>
      <c r="M4483" s="3"/>
      <c r="N4483" s="3"/>
      <c r="O4483" s="3"/>
      <c r="P4483" s="3"/>
      <c r="Q4483" s="3"/>
      <c r="R4483" s="3"/>
      <c r="S4483" s="3"/>
      <c r="T4483" s="3"/>
      <c r="U4483" s="3"/>
      <c r="V4483" s="3"/>
      <c r="W4483" s="3"/>
      <c r="X4483" s="3"/>
      <c r="Y4483" s="3"/>
      <c r="Z4483" s="3"/>
      <c r="AA4483" s="3"/>
      <c r="AB4483" s="3"/>
      <c r="AC4483" s="3"/>
      <c r="AD4483" s="3"/>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row>
    <row r="4484" spans="1:77" ht="18">
      <c r="A4484" s="3" t="s">
        <v>6015</v>
      </c>
      <c r="B4484" s="3" t="s">
        <v>23435</v>
      </c>
      <c r="C4484" s="3" t="s">
        <v>24280</v>
      </c>
      <c r="D4484" s="3"/>
      <c r="E4484" s="3" t="s">
        <v>24281</v>
      </c>
      <c r="F4484" s="3"/>
      <c r="G4484" s="3"/>
      <c r="H4484" s="3"/>
      <c r="I4484" s="3"/>
      <c r="J4484" s="3"/>
      <c r="K4484" s="3"/>
      <c r="L4484" s="3"/>
      <c r="M4484" s="3"/>
      <c r="N4484" s="3"/>
      <c r="O4484" s="3"/>
      <c r="P4484" s="3"/>
      <c r="Q4484" s="3"/>
      <c r="R4484" s="3"/>
      <c r="S4484" s="3"/>
      <c r="T4484" s="3"/>
      <c r="U4484" s="3"/>
      <c r="V4484" s="3"/>
      <c r="W4484" s="3"/>
      <c r="X4484" s="3"/>
      <c r="Y4484" s="3"/>
      <c r="Z4484" s="3"/>
      <c r="AA4484" s="3"/>
      <c r="AB4484" s="3"/>
      <c r="AC4484" s="3"/>
      <c r="AD4484" s="3"/>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row>
    <row r="4485" spans="1:77" ht="18">
      <c r="A4485" s="3" t="s">
        <v>39590</v>
      </c>
      <c r="B4485" s="3" t="s">
        <v>39563</v>
      </c>
      <c r="C4485" s="3" t="s">
        <v>24280</v>
      </c>
      <c r="D4485" s="3"/>
      <c r="E4485" s="3" t="s">
        <v>39591</v>
      </c>
      <c r="F4485" s="3"/>
      <c r="G4485" s="3"/>
      <c r="H4485" s="3"/>
      <c r="I4485" s="3"/>
      <c r="J4485" s="3"/>
      <c r="K4485" s="3"/>
      <c r="L4485" s="3"/>
      <c r="M4485" s="3"/>
      <c r="N4485" s="3"/>
      <c r="O4485" s="3"/>
      <c r="P4485" s="3"/>
      <c r="Q4485" s="3"/>
      <c r="R4485" s="3"/>
      <c r="S4485" s="3"/>
      <c r="T4485" s="3"/>
      <c r="U4485" s="3"/>
      <c r="V4485" s="3"/>
      <c r="W4485" s="3"/>
      <c r="X4485" s="3"/>
      <c r="Y4485" s="3"/>
      <c r="Z4485" s="3"/>
      <c r="AA4485" s="3"/>
      <c r="AB4485" s="3"/>
      <c r="AC4485" s="3"/>
      <c r="AD4485" s="3"/>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row>
    <row r="4486" spans="1:77" ht="18">
      <c r="A4486" s="3" t="s">
        <v>6008</v>
      </c>
      <c r="B4486" s="3" t="s">
        <v>23435</v>
      </c>
      <c r="C4486" s="3" t="s">
        <v>24271</v>
      </c>
      <c r="D4486" s="3"/>
      <c r="E4486" s="3" t="s">
        <v>24272</v>
      </c>
      <c r="F4486" s="3"/>
      <c r="G4486" s="3"/>
      <c r="H4486" s="3"/>
      <c r="I4486" s="3"/>
      <c r="J4486" s="3"/>
      <c r="K4486" s="3"/>
      <c r="L4486" s="3"/>
      <c r="M4486" s="3"/>
      <c r="N4486" s="3"/>
      <c r="O4486" s="3"/>
      <c r="P4486" s="3"/>
      <c r="Q4486" s="3"/>
      <c r="R4486" s="3"/>
      <c r="S4486" s="3"/>
      <c r="T4486" s="3"/>
      <c r="U4486" s="3"/>
      <c r="V4486" s="3"/>
      <c r="W4486" s="3"/>
      <c r="X4486" s="3"/>
      <c r="Y4486" s="3"/>
      <c r="Z4486" s="3"/>
      <c r="AA4486" s="3"/>
      <c r="AB4486" s="3"/>
      <c r="AC4486" s="3"/>
      <c r="AD4486" s="3"/>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row>
    <row r="4487" spans="1:77" ht="18">
      <c r="A4487" s="3" t="s">
        <v>19047</v>
      </c>
      <c r="B4487" s="3" t="s">
        <v>35848</v>
      </c>
      <c r="C4487" s="3" t="s">
        <v>36162</v>
      </c>
      <c r="D4487" s="3"/>
      <c r="E4487" s="3" t="s">
        <v>36163</v>
      </c>
      <c r="F4487" s="3" t="s">
        <v>36164</v>
      </c>
      <c r="G4487" s="3"/>
      <c r="H4487" s="3"/>
      <c r="I4487" s="3"/>
      <c r="J4487" s="3"/>
      <c r="K4487" s="3"/>
      <c r="L4487" s="3"/>
      <c r="M4487" s="3"/>
      <c r="N4487" s="3"/>
      <c r="O4487" s="3"/>
      <c r="P4487" s="3"/>
      <c r="Q4487" s="3"/>
      <c r="R4487" s="3"/>
      <c r="S4487" s="3"/>
      <c r="T4487" s="3"/>
      <c r="U4487" s="3"/>
      <c r="V4487" s="3"/>
      <c r="W4487" s="3"/>
      <c r="X4487" s="3"/>
      <c r="Y4487" s="3"/>
      <c r="Z4487" s="3"/>
      <c r="AA4487" s="3"/>
      <c r="AB4487" s="3"/>
      <c r="AC4487" s="3"/>
      <c r="AD4487" s="3"/>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row>
    <row r="4488" spans="1:77" ht="18">
      <c r="A4488" s="3" t="s">
        <v>6006</v>
      </c>
      <c r="B4488" s="3" t="s">
        <v>23435</v>
      </c>
      <c r="C4488" s="3" t="s">
        <v>24269</v>
      </c>
      <c r="D4488" s="3"/>
      <c r="E4488" s="3" t="s">
        <v>24270</v>
      </c>
      <c r="F4488" s="3"/>
      <c r="G4488" s="3"/>
      <c r="H4488" s="3"/>
      <c r="I4488" s="3"/>
      <c r="J4488" s="3"/>
      <c r="K4488" s="3"/>
      <c r="L4488" s="3"/>
      <c r="M4488" s="3"/>
      <c r="N4488" s="3"/>
      <c r="O4488" s="3"/>
      <c r="P4488" s="3"/>
      <c r="Q4488" s="3"/>
      <c r="R4488" s="3"/>
      <c r="S4488" s="3"/>
      <c r="T4488" s="3"/>
      <c r="U4488" s="3"/>
      <c r="V4488" s="3"/>
      <c r="W4488" s="3"/>
      <c r="X4488" s="3"/>
      <c r="Y4488" s="3"/>
      <c r="Z4488" s="3"/>
      <c r="AA4488" s="3"/>
      <c r="AB4488" s="3"/>
      <c r="AC4488" s="3"/>
      <c r="AD4488" s="3"/>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row>
    <row r="4489" spans="1:77" ht="18">
      <c r="A4489" s="3" t="s">
        <v>6000</v>
      </c>
      <c r="B4489" s="3" t="s">
        <v>23435</v>
      </c>
      <c r="C4489" s="3" t="s">
        <v>24266</v>
      </c>
      <c r="D4489" s="3"/>
      <c r="E4489" s="3" t="s">
        <v>24267</v>
      </c>
      <c r="F4489" s="3"/>
      <c r="G4489" s="3"/>
      <c r="H4489" s="3"/>
      <c r="I4489" s="3"/>
      <c r="J4489" s="3"/>
      <c r="K4489" s="3"/>
      <c r="L4489" s="3"/>
      <c r="M4489" s="3"/>
      <c r="N4489" s="3"/>
      <c r="O4489" s="3"/>
      <c r="P4489" s="3"/>
      <c r="Q4489" s="3"/>
      <c r="R4489" s="3"/>
      <c r="S4489" s="3"/>
      <c r="T4489" s="3"/>
      <c r="U4489" s="3"/>
      <c r="V4489" s="3"/>
      <c r="W4489" s="3"/>
      <c r="X4489" s="3"/>
      <c r="Y4489" s="3"/>
      <c r="Z4489" s="3"/>
      <c r="AA4489" s="3"/>
      <c r="AB4489" s="3"/>
      <c r="AC4489" s="3"/>
      <c r="AD4489" s="3"/>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row>
    <row r="4490" spans="1:77" ht="18">
      <c r="A4490" s="3" t="s">
        <v>3830</v>
      </c>
      <c r="B4490" s="3" t="s">
        <v>22362</v>
      </c>
      <c r="C4490" s="3" t="s">
        <v>22390</v>
      </c>
      <c r="D4490" s="3"/>
      <c r="E4490" s="3" t="s">
        <v>22391</v>
      </c>
      <c r="F4490" s="3" t="s">
        <v>22392</v>
      </c>
      <c r="G4490" s="3"/>
      <c r="H4490" s="3"/>
      <c r="I4490" s="3"/>
      <c r="J4490" s="3"/>
      <c r="K4490" s="3"/>
      <c r="L4490" s="3"/>
      <c r="M4490" s="3"/>
      <c r="N4490" s="3"/>
      <c r="O4490" s="3"/>
      <c r="P4490" s="3"/>
      <c r="Q4490" s="3"/>
      <c r="R4490" s="3"/>
      <c r="S4490" s="3"/>
      <c r="T4490" s="3"/>
      <c r="U4490" s="3"/>
      <c r="V4490" s="3"/>
      <c r="W4490" s="3"/>
      <c r="X4490" s="3"/>
      <c r="Y4490" s="3"/>
      <c r="Z4490" s="3"/>
      <c r="AA4490" s="3"/>
      <c r="AB4490" s="3"/>
      <c r="AC4490" s="3"/>
      <c r="AD4490" s="3"/>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row>
    <row r="4491" spans="1:77" ht="18">
      <c r="A4491" s="3" t="s">
        <v>16268</v>
      </c>
      <c r="B4491" s="3" t="s">
        <v>32255</v>
      </c>
      <c r="C4491" s="3" t="s">
        <v>22390</v>
      </c>
      <c r="D4491" s="3"/>
      <c r="E4491" s="3" t="s">
        <v>3654</v>
      </c>
      <c r="F4491" s="3"/>
      <c r="G4491" s="3"/>
      <c r="H4491" s="3"/>
      <c r="I4491" s="3"/>
      <c r="J4491" s="3"/>
      <c r="K4491" s="3"/>
      <c r="L4491" s="3"/>
      <c r="M4491" s="3"/>
      <c r="N4491" s="3"/>
      <c r="O4491" s="3"/>
      <c r="P4491" s="3"/>
      <c r="Q4491" s="3"/>
      <c r="R4491" s="3"/>
      <c r="S4491" s="3"/>
      <c r="T4491" s="3"/>
      <c r="U4491" s="3"/>
      <c r="V4491" s="3"/>
      <c r="W4491" s="3"/>
      <c r="X4491" s="3"/>
      <c r="Y4491" s="3"/>
      <c r="Z4491" s="3"/>
      <c r="AA4491" s="3"/>
      <c r="AB4491" s="3"/>
      <c r="AC4491" s="3"/>
      <c r="AD4491" s="3"/>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row>
    <row r="4492" spans="1:77" ht="18">
      <c r="A4492" s="3" t="s">
        <v>17024</v>
      </c>
      <c r="B4492" s="3" t="s">
        <v>32802</v>
      </c>
      <c r="C4492" s="3" t="s">
        <v>22390</v>
      </c>
      <c r="D4492" s="3"/>
      <c r="E4492" s="3" t="s">
        <v>9167</v>
      </c>
      <c r="F4492" s="3"/>
      <c r="G4492" s="3"/>
      <c r="H4492" s="3"/>
      <c r="I4492" s="3"/>
      <c r="J4492" s="3"/>
      <c r="K4492" s="3"/>
      <c r="L4492" s="3"/>
      <c r="M4492" s="3"/>
      <c r="N4492" s="3"/>
      <c r="O4492" s="3"/>
      <c r="P4492" s="3"/>
      <c r="Q4492" s="3"/>
      <c r="R4492" s="3"/>
      <c r="S4492" s="3"/>
      <c r="T4492" s="3"/>
      <c r="U4492" s="3"/>
      <c r="V4492" s="3"/>
      <c r="W4492" s="3"/>
      <c r="X4492" s="3"/>
      <c r="Y4492" s="3"/>
      <c r="Z4492" s="3"/>
      <c r="AA4492" s="3"/>
      <c r="AB4492" s="3"/>
      <c r="AC4492" s="3"/>
      <c r="AD4492" s="3"/>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row>
    <row r="4493" spans="1:77" ht="18">
      <c r="A4493" s="3" t="s">
        <v>3761</v>
      </c>
      <c r="B4493" s="3" t="s">
        <v>22067</v>
      </c>
      <c r="C4493" s="3" t="s">
        <v>22274</v>
      </c>
      <c r="D4493" s="3" t="s">
        <v>22275</v>
      </c>
      <c r="E4493" s="3" t="s">
        <v>22276</v>
      </c>
      <c r="F4493" s="3"/>
      <c r="G4493" s="3"/>
      <c r="H4493" s="3"/>
      <c r="I4493" s="3"/>
      <c r="J4493" s="3"/>
      <c r="K4493" s="3"/>
      <c r="L4493" s="3"/>
      <c r="M4493" s="3"/>
      <c r="N4493" s="3"/>
      <c r="O4493" s="3"/>
      <c r="P4493" s="3"/>
      <c r="Q4493" s="3"/>
      <c r="R4493" s="3"/>
      <c r="S4493" s="3"/>
      <c r="T4493" s="3"/>
      <c r="U4493" s="3"/>
      <c r="V4493" s="3"/>
      <c r="W4493" s="3"/>
      <c r="X4493" s="3"/>
      <c r="Y4493" s="3"/>
      <c r="Z4493" s="3"/>
      <c r="AA4493" s="3"/>
      <c r="AB4493" s="3"/>
      <c r="AC4493" s="3"/>
      <c r="AD4493" s="3"/>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row>
    <row r="4494" spans="1:77" ht="18">
      <c r="A4494" s="3" t="s">
        <v>10562</v>
      </c>
      <c r="B4494" s="3" t="s">
        <v>28622</v>
      </c>
      <c r="C4494" s="3" t="s">
        <v>22274</v>
      </c>
      <c r="D4494" s="3"/>
      <c r="E4494" s="3" t="s">
        <v>28712</v>
      </c>
      <c r="F4494" s="3"/>
      <c r="G4494" s="3"/>
      <c r="H4494" s="3"/>
      <c r="I4494" s="3"/>
      <c r="J4494" s="3"/>
      <c r="K4494" s="3"/>
      <c r="L4494" s="3"/>
      <c r="M4494" s="3"/>
      <c r="N4494" s="3"/>
      <c r="O4494" s="3"/>
      <c r="P4494" s="3"/>
      <c r="Q4494" s="3"/>
      <c r="R4494" s="3"/>
      <c r="S4494" s="3"/>
      <c r="T4494" s="3"/>
      <c r="U4494" s="3"/>
      <c r="V4494" s="3"/>
      <c r="W4494" s="3"/>
      <c r="X4494" s="3"/>
      <c r="Y4494" s="3"/>
      <c r="Z4494" s="3"/>
      <c r="AA4494" s="3"/>
      <c r="AB4494" s="3"/>
      <c r="AC4494" s="3"/>
      <c r="AD4494" s="3"/>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row>
    <row r="4495" spans="1:77" ht="18">
      <c r="A4495" s="3" t="s">
        <v>14599</v>
      </c>
      <c r="B4495" s="3" t="s">
        <v>30903</v>
      </c>
      <c r="C4495" s="3" t="s">
        <v>22274</v>
      </c>
      <c r="D4495" s="3" t="s">
        <v>31287</v>
      </c>
      <c r="E4495" s="3" t="s">
        <v>31288</v>
      </c>
      <c r="F4495" s="3" t="s">
        <v>31289</v>
      </c>
      <c r="G4495" s="3"/>
      <c r="H4495" s="3"/>
      <c r="I4495" s="3"/>
      <c r="J4495" s="3"/>
      <c r="K4495" s="3"/>
      <c r="L4495" s="3"/>
      <c r="M4495" s="3"/>
      <c r="N4495" s="3"/>
      <c r="O4495" s="3"/>
      <c r="P4495" s="3"/>
      <c r="Q4495" s="3"/>
      <c r="R4495" s="3"/>
      <c r="S4495" s="3"/>
      <c r="T4495" s="3"/>
      <c r="U4495" s="3"/>
      <c r="V4495" s="3"/>
      <c r="W4495" s="3"/>
      <c r="X4495" s="3"/>
      <c r="Y4495" s="3"/>
      <c r="Z4495" s="3"/>
      <c r="AA4495" s="3"/>
      <c r="AB4495" s="3"/>
      <c r="AC4495" s="3"/>
      <c r="AD4495" s="3"/>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row>
    <row r="4496" spans="1:77" ht="18">
      <c r="A4496" s="3" t="s">
        <v>18014</v>
      </c>
      <c r="B4496" s="3" t="s">
        <v>35343</v>
      </c>
      <c r="C4496" s="3" t="s">
        <v>35375</v>
      </c>
      <c r="D4496" s="3" t="s">
        <v>6891</v>
      </c>
      <c r="E4496" s="3" t="s">
        <v>35376</v>
      </c>
      <c r="F4496" s="3" t="s">
        <v>35377</v>
      </c>
      <c r="G4496" s="3"/>
      <c r="H4496" s="3"/>
      <c r="I4496" s="3"/>
      <c r="J4496" s="3"/>
      <c r="K4496" s="3"/>
      <c r="L4496" s="3"/>
      <c r="M4496" s="3"/>
      <c r="N4496" s="3"/>
      <c r="O4496" s="3"/>
      <c r="P4496" s="3"/>
      <c r="Q4496" s="3"/>
      <c r="R4496" s="3"/>
      <c r="S4496" s="3"/>
      <c r="T4496" s="3"/>
      <c r="U4496" s="3"/>
      <c r="V4496" s="3"/>
      <c r="W4496" s="3"/>
      <c r="X4496" s="3"/>
      <c r="Y4496" s="3"/>
      <c r="Z4496" s="3"/>
      <c r="AA4496" s="3"/>
      <c r="AB4496" s="3"/>
      <c r="AC4496" s="3"/>
      <c r="AD4496" s="3"/>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row>
    <row r="4497" spans="1:77" ht="18">
      <c r="A4497" s="3" t="s">
        <v>17973</v>
      </c>
      <c r="B4497" s="3" t="s">
        <v>35343</v>
      </c>
      <c r="C4497" s="3" t="s">
        <v>35344</v>
      </c>
      <c r="D4497" s="3"/>
      <c r="E4497" s="3" t="s">
        <v>35345</v>
      </c>
      <c r="F4497" s="3" t="s">
        <v>35346</v>
      </c>
      <c r="G4497" s="3"/>
      <c r="H4497" s="3"/>
      <c r="I4497" s="3"/>
      <c r="J4497" s="3"/>
      <c r="K4497" s="3"/>
      <c r="L4497" s="3"/>
      <c r="M4497" s="3"/>
      <c r="N4497" s="3"/>
      <c r="O4497" s="3"/>
      <c r="P4497" s="3"/>
      <c r="Q4497" s="3"/>
      <c r="R4497" s="3"/>
      <c r="S4497" s="3"/>
      <c r="T4497" s="3"/>
      <c r="U4497" s="3"/>
      <c r="V4497" s="3"/>
      <c r="W4497" s="3"/>
      <c r="X4497" s="3"/>
      <c r="Y4497" s="3"/>
      <c r="Z4497" s="3"/>
      <c r="AA4497" s="3"/>
      <c r="AB4497" s="3"/>
      <c r="AC4497" s="3"/>
      <c r="AD4497" s="3"/>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row>
    <row r="4498" spans="1:77" ht="18">
      <c r="A4498" s="3" t="s">
        <v>18837</v>
      </c>
      <c r="B4498" s="3" t="s">
        <v>35848</v>
      </c>
      <c r="C4498" s="3" t="s">
        <v>35344</v>
      </c>
      <c r="D4498" s="3"/>
      <c r="E4498" s="3" t="s">
        <v>36008</v>
      </c>
      <c r="F4498" s="3" t="s">
        <v>35346</v>
      </c>
      <c r="G4498" s="3"/>
      <c r="H4498" s="3"/>
      <c r="I4498" s="3"/>
      <c r="J4498" s="3"/>
      <c r="K4498" s="3"/>
      <c r="L4498" s="3"/>
      <c r="M4498" s="3"/>
      <c r="N4498" s="3"/>
      <c r="O4498" s="3"/>
      <c r="P4498" s="3"/>
      <c r="Q4498" s="3"/>
      <c r="R4498" s="3"/>
      <c r="S4498" s="3"/>
      <c r="T4498" s="3"/>
      <c r="U4498" s="3"/>
      <c r="V4498" s="3"/>
      <c r="W4498" s="3"/>
      <c r="X4498" s="3"/>
      <c r="Y4498" s="3"/>
      <c r="Z4498" s="3"/>
      <c r="AA4498" s="3"/>
      <c r="AB4498" s="3"/>
      <c r="AC4498" s="3"/>
      <c r="AD4498" s="3"/>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row>
    <row r="4499" spans="1:77" ht="18">
      <c r="A4499" s="3" t="s">
        <v>32623</v>
      </c>
      <c r="B4499" s="3" t="s">
        <v>32351</v>
      </c>
      <c r="C4499" s="3" t="s">
        <v>32624</v>
      </c>
      <c r="D4499" s="3" t="s">
        <v>11316</v>
      </c>
      <c r="E4499" s="3" t="s">
        <v>32625</v>
      </c>
      <c r="F4499" s="3" t="s">
        <v>32626</v>
      </c>
      <c r="G4499" s="3"/>
      <c r="H4499" s="3"/>
      <c r="I4499" s="3"/>
      <c r="J4499" s="3"/>
      <c r="K4499" s="3"/>
      <c r="L4499" s="3"/>
      <c r="M4499" s="3"/>
      <c r="N4499" s="3"/>
      <c r="O4499" s="3"/>
      <c r="P4499" s="3"/>
      <c r="Q4499" s="3"/>
      <c r="R4499" s="3"/>
      <c r="S4499" s="3"/>
      <c r="T4499" s="3"/>
      <c r="U4499" s="3"/>
      <c r="V4499" s="3"/>
      <c r="W4499" s="3"/>
      <c r="X4499" s="3"/>
      <c r="Y4499" s="3"/>
      <c r="Z4499" s="3"/>
      <c r="AA4499" s="3"/>
      <c r="AB4499" s="3"/>
      <c r="AC4499" s="3"/>
      <c r="AD4499" s="3"/>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row>
    <row r="4500" spans="1:77" ht="18">
      <c r="A4500" s="3" t="s">
        <v>3708</v>
      </c>
      <c r="B4500" s="3" t="s">
        <v>21931</v>
      </c>
      <c r="C4500" s="3" t="s">
        <v>22220</v>
      </c>
      <c r="D4500" s="3"/>
      <c r="E4500" s="3" t="s">
        <v>22221</v>
      </c>
      <c r="F4500" s="3" t="s">
        <v>22222</v>
      </c>
      <c r="G4500" s="3"/>
      <c r="H4500" s="3"/>
      <c r="I4500" s="3"/>
      <c r="J4500" s="3"/>
      <c r="K4500" s="3"/>
      <c r="L4500" s="3"/>
      <c r="M4500" s="3"/>
      <c r="N4500" s="3"/>
      <c r="O4500" s="3"/>
      <c r="P4500" s="3"/>
      <c r="Q4500" s="3"/>
      <c r="R4500" s="3"/>
      <c r="S4500" s="3"/>
      <c r="T4500" s="3"/>
      <c r="U4500" s="3"/>
      <c r="V4500" s="3"/>
      <c r="W4500" s="3"/>
      <c r="X4500" s="3"/>
      <c r="Y4500" s="3"/>
      <c r="Z4500" s="3"/>
      <c r="AA4500" s="3"/>
      <c r="AB4500" s="3"/>
      <c r="AC4500" s="3"/>
      <c r="AD4500" s="3"/>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row>
    <row r="4501" spans="1:77" ht="18">
      <c r="A4501" s="3" t="s">
        <v>6003</v>
      </c>
      <c r="B4501" s="3" t="s">
        <v>23435</v>
      </c>
      <c r="C4501" s="3" t="s">
        <v>22220</v>
      </c>
      <c r="D4501" s="3"/>
      <c r="E4501" s="3" t="s">
        <v>24268</v>
      </c>
      <c r="F4501" s="3"/>
      <c r="G4501" s="3"/>
      <c r="H4501" s="3"/>
      <c r="I4501" s="3"/>
      <c r="J4501" s="3"/>
      <c r="K4501" s="3"/>
      <c r="L4501" s="3"/>
      <c r="M4501" s="3"/>
      <c r="N4501" s="3"/>
      <c r="O4501" s="3"/>
      <c r="P4501" s="3"/>
      <c r="Q4501" s="3"/>
      <c r="R4501" s="3"/>
      <c r="S4501" s="3"/>
      <c r="T4501" s="3"/>
      <c r="U4501" s="3"/>
      <c r="V4501" s="3"/>
      <c r="W4501" s="3"/>
      <c r="X4501" s="3"/>
      <c r="Y4501" s="3"/>
      <c r="Z4501" s="3"/>
      <c r="AA4501" s="3"/>
      <c r="AB4501" s="3"/>
      <c r="AC4501" s="3"/>
      <c r="AD4501" s="3"/>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row>
    <row r="4502" spans="1:77" ht="18">
      <c r="A4502" s="3" t="s">
        <v>545</v>
      </c>
      <c r="B4502" s="3" t="s">
        <v>23260</v>
      </c>
      <c r="C4502" s="3" t="s">
        <v>23261</v>
      </c>
      <c r="D4502" s="3" t="s">
        <v>22950</v>
      </c>
      <c r="E4502" s="3" t="s">
        <v>23262</v>
      </c>
      <c r="F4502" s="3"/>
      <c r="G4502" s="3"/>
      <c r="H4502" s="3"/>
      <c r="I4502" s="3"/>
      <c r="J4502" s="3"/>
      <c r="K4502" s="3"/>
      <c r="L4502" s="3"/>
      <c r="M4502" s="3"/>
      <c r="N4502" s="3"/>
      <c r="O4502" s="3"/>
      <c r="P4502" s="3"/>
      <c r="Q4502" s="3"/>
      <c r="R4502" s="3"/>
      <c r="S4502" s="3"/>
      <c r="T4502" s="3"/>
      <c r="U4502" s="3"/>
      <c r="V4502" s="3"/>
      <c r="W4502" s="3"/>
      <c r="X4502" s="3"/>
      <c r="Y4502" s="3"/>
      <c r="Z4502" s="3"/>
      <c r="AA4502" s="3"/>
      <c r="AB4502" s="3"/>
      <c r="AC4502" s="3"/>
      <c r="AD4502" s="3"/>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row>
    <row r="4503" spans="1:77" ht="18">
      <c r="A4503" s="3" t="s">
        <v>30877</v>
      </c>
      <c r="B4503" s="3" t="s">
        <v>30846</v>
      </c>
      <c r="C4503" s="3" t="s">
        <v>23261</v>
      </c>
      <c r="D4503" s="3" t="s">
        <v>22950</v>
      </c>
      <c r="E4503" s="3" t="s">
        <v>30878</v>
      </c>
      <c r="F4503" s="3" t="s">
        <v>1443</v>
      </c>
      <c r="G4503" s="3" t="s">
        <v>26051</v>
      </c>
      <c r="H4503" s="3" t="s">
        <v>30879</v>
      </c>
      <c r="I4503" s="3" t="s">
        <v>30880</v>
      </c>
      <c r="J4503" s="3" t="s">
        <v>30881</v>
      </c>
      <c r="K4503" s="3" t="s">
        <v>22950</v>
      </c>
      <c r="L4503" s="3"/>
      <c r="M4503" s="3"/>
      <c r="N4503" s="3"/>
      <c r="O4503" s="3"/>
      <c r="P4503" s="3"/>
      <c r="Q4503" s="3"/>
      <c r="R4503" s="3"/>
      <c r="S4503" s="3"/>
      <c r="T4503" s="3"/>
      <c r="U4503" s="3"/>
      <c r="V4503" s="3"/>
      <c r="W4503" s="3"/>
      <c r="X4503" s="3"/>
      <c r="Y4503" s="3"/>
      <c r="Z4503" s="3"/>
      <c r="AA4503" s="3"/>
      <c r="AB4503" s="3"/>
      <c r="AC4503" s="3"/>
      <c r="AD4503" s="3"/>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row>
    <row r="4504" spans="1:77" ht="18">
      <c r="A4504" s="3" t="s">
        <v>33194</v>
      </c>
      <c r="B4504" s="3" t="s">
        <v>32998</v>
      </c>
      <c r="C4504" s="3" t="s">
        <v>33195</v>
      </c>
      <c r="D4504" s="3" t="s">
        <v>3093</v>
      </c>
      <c r="E4504" s="3" t="s">
        <v>33196</v>
      </c>
      <c r="F4504" s="3"/>
      <c r="G4504" s="3"/>
      <c r="H4504" s="3"/>
      <c r="I4504" s="3"/>
      <c r="J4504" s="3"/>
      <c r="K4504" s="3"/>
      <c r="L4504" s="3"/>
      <c r="M4504" s="3"/>
      <c r="N4504" s="3"/>
      <c r="O4504" s="3"/>
      <c r="P4504" s="3"/>
      <c r="Q4504" s="3"/>
      <c r="R4504" s="3"/>
      <c r="S4504" s="3"/>
      <c r="T4504" s="3"/>
      <c r="U4504" s="3"/>
      <c r="V4504" s="3"/>
      <c r="W4504" s="3"/>
      <c r="X4504" s="3"/>
      <c r="Y4504" s="3"/>
      <c r="Z4504" s="3"/>
      <c r="AA4504" s="3"/>
      <c r="AB4504" s="3"/>
      <c r="AC4504" s="3"/>
      <c r="AD4504" s="3"/>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row>
    <row r="4505" spans="1:77" ht="18">
      <c r="A4505" s="3" t="s">
        <v>3177</v>
      </c>
      <c r="B4505" s="3" t="s">
        <v>21893</v>
      </c>
      <c r="C4505" s="3" t="s">
        <v>38833</v>
      </c>
      <c r="D4505" s="3"/>
      <c r="E4505" s="3" t="s">
        <v>38834</v>
      </c>
      <c r="F4505" s="3"/>
      <c r="G4505" s="3"/>
      <c r="H4505" s="3"/>
      <c r="I4505" s="3"/>
      <c r="J4505" s="3"/>
      <c r="K4505" s="3"/>
      <c r="L4505" s="3"/>
      <c r="M4505" s="3"/>
      <c r="N4505" s="3"/>
      <c r="O4505" s="3"/>
      <c r="P4505" s="3"/>
      <c r="Q4505" s="3"/>
      <c r="R4505" s="3"/>
      <c r="S4505" s="3"/>
      <c r="T4505" s="3"/>
      <c r="U4505" s="3"/>
      <c r="V4505" s="3"/>
      <c r="W4505" s="3"/>
      <c r="X4505" s="3"/>
      <c r="Y4505" s="3"/>
      <c r="Z4505" s="3"/>
      <c r="AA4505" s="3"/>
      <c r="AB4505" s="3"/>
      <c r="AC4505" s="3"/>
      <c r="AD4505" s="3"/>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row>
    <row r="4506" spans="1:77" ht="18">
      <c r="A4506" s="3" t="s">
        <v>5995</v>
      </c>
      <c r="B4506" s="3" t="s">
        <v>23435</v>
      </c>
      <c r="C4506" s="3" t="s">
        <v>24264</v>
      </c>
      <c r="D4506" s="3"/>
      <c r="E4506" s="3" t="s">
        <v>24265</v>
      </c>
      <c r="F4506" s="3"/>
      <c r="G4506" s="3"/>
      <c r="H4506" s="3"/>
      <c r="I4506" s="3"/>
      <c r="J4506" s="3"/>
      <c r="K4506" s="3"/>
      <c r="L4506" s="3"/>
      <c r="M4506" s="3"/>
      <c r="N4506" s="3"/>
      <c r="O4506" s="3"/>
      <c r="P4506" s="3"/>
      <c r="Q4506" s="3"/>
      <c r="R4506" s="3"/>
      <c r="S4506" s="3"/>
      <c r="T4506" s="3"/>
      <c r="U4506" s="3"/>
      <c r="V4506" s="3"/>
      <c r="W4506" s="3"/>
      <c r="X4506" s="3"/>
      <c r="Y4506" s="3"/>
      <c r="Z4506" s="3"/>
      <c r="AA4506" s="3"/>
      <c r="AB4506" s="3"/>
      <c r="AC4506" s="3"/>
      <c r="AD4506" s="3"/>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row>
    <row r="4507" spans="1:77" ht="18">
      <c r="A4507" s="3" t="s">
        <v>725</v>
      </c>
      <c r="B4507" s="3" t="s">
        <v>24377</v>
      </c>
      <c r="C4507" s="3" t="s">
        <v>24264</v>
      </c>
      <c r="D4507" s="3" t="s">
        <v>219</v>
      </c>
      <c r="E4507" s="3" t="s">
        <v>24378</v>
      </c>
      <c r="F4507" s="3" t="s">
        <v>24379</v>
      </c>
      <c r="G4507" s="3"/>
      <c r="H4507" s="3"/>
      <c r="I4507" s="3"/>
      <c r="J4507" s="3"/>
      <c r="K4507" s="3"/>
      <c r="L4507" s="3"/>
      <c r="M4507" s="3"/>
      <c r="N4507" s="3"/>
      <c r="O4507" s="3"/>
      <c r="P4507" s="3"/>
      <c r="Q4507" s="3"/>
      <c r="R4507" s="3"/>
      <c r="S4507" s="3"/>
      <c r="T4507" s="3"/>
      <c r="U4507" s="3"/>
      <c r="V4507" s="3"/>
      <c r="W4507" s="3"/>
      <c r="X4507" s="3"/>
      <c r="Y4507" s="3"/>
      <c r="Z4507" s="3"/>
      <c r="AA4507" s="3"/>
      <c r="AB4507" s="3"/>
      <c r="AC4507" s="3"/>
      <c r="AD4507" s="3"/>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row>
    <row r="4508" spans="1:77" ht="18">
      <c r="A4508" s="3" t="s">
        <v>629</v>
      </c>
      <c r="B4508" s="3" t="s">
        <v>23798</v>
      </c>
      <c r="C4508" s="3" t="s">
        <v>23799</v>
      </c>
      <c r="D4508" s="3" t="s">
        <v>219</v>
      </c>
      <c r="E4508" s="3" t="s">
        <v>23800</v>
      </c>
      <c r="F4508" s="3" t="s">
        <v>23801</v>
      </c>
      <c r="G4508" s="3"/>
      <c r="H4508" s="3"/>
      <c r="I4508" s="3"/>
      <c r="J4508" s="3"/>
      <c r="K4508" s="3"/>
      <c r="L4508" s="3"/>
      <c r="M4508" s="3"/>
      <c r="N4508" s="3"/>
      <c r="O4508" s="3"/>
      <c r="P4508" s="3"/>
      <c r="Q4508" s="3"/>
      <c r="R4508" s="3"/>
      <c r="S4508" s="3"/>
      <c r="T4508" s="3"/>
      <c r="U4508" s="3"/>
      <c r="V4508" s="3"/>
      <c r="W4508" s="3"/>
      <c r="X4508" s="3"/>
      <c r="Y4508" s="3"/>
      <c r="Z4508" s="3"/>
      <c r="AA4508" s="3"/>
      <c r="AB4508" s="3"/>
      <c r="AC4508" s="3"/>
      <c r="AD4508" s="3"/>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row>
    <row r="4509" spans="1:77" ht="18">
      <c r="A4509" s="3" t="s">
        <v>27630</v>
      </c>
      <c r="B4509" s="3" t="s">
        <v>24973</v>
      </c>
      <c r="C4509" s="3" t="s">
        <v>23799</v>
      </c>
      <c r="D4509" s="3" t="s">
        <v>22</v>
      </c>
      <c r="E4509" s="3" t="s">
        <v>27631</v>
      </c>
      <c r="F4509" s="3" t="s">
        <v>27632</v>
      </c>
      <c r="G4509" s="3"/>
      <c r="H4509" s="3"/>
      <c r="I4509" s="3"/>
      <c r="J4509" s="3"/>
      <c r="K4509" s="3"/>
      <c r="L4509" s="3"/>
      <c r="M4509" s="3"/>
      <c r="N4509" s="3"/>
      <c r="O4509" s="3"/>
      <c r="P4509" s="3"/>
      <c r="Q4509" s="3"/>
      <c r="R4509" s="3"/>
      <c r="S4509" s="3"/>
      <c r="T4509" s="3"/>
      <c r="U4509" s="3"/>
      <c r="V4509" s="3"/>
      <c r="W4509" s="3"/>
      <c r="X4509" s="3"/>
      <c r="Y4509" s="3"/>
      <c r="Z4509" s="3"/>
      <c r="AA4509" s="3"/>
      <c r="AB4509" s="3"/>
      <c r="AC4509" s="3"/>
      <c r="AD4509" s="3"/>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row>
    <row r="4510" spans="1:77" ht="18">
      <c r="A4510" s="3" t="s">
        <v>12023</v>
      </c>
      <c r="B4510" s="3" t="s">
        <v>29357</v>
      </c>
      <c r="C4510" s="3" t="s">
        <v>23799</v>
      </c>
      <c r="D4510" s="3" t="s">
        <v>48</v>
      </c>
      <c r="E4510" s="3" t="s">
        <v>29648</v>
      </c>
      <c r="F4510" s="3" t="s">
        <v>29649</v>
      </c>
      <c r="G4510" s="3"/>
      <c r="H4510" s="3"/>
      <c r="I4510" s="3"/>
      <c r="J4510" s="3"/>
      <c r="K4510" s="3"/>
      <c r="L4510" s="3"/>
      <c r="M4510" s="3"/>
      <c r="N4510" s="3"/>
      <c r="O4510" s="3"/>
      <c r="P4510" s="3"/>
      <c r="Q4510" s="3"/>
      <c r="R4510" s="3"/>
      <c r="S4510" s="3"/>
      <c r="T4510" s="3"/>
      <c r="U4510" s="3"/>
      <c r="V4510" s="3"/>
      <c r="W4510" s="3"/>
      <c r="X4510" s="3"/>
      <c r="Y4510" s="3"/>
      <c r="Z4510" s="3"/>
      <c r="AA4510" s="3"/>
      <c r="AB4510" s="3"/>
      <c r="AC4510" s="3"/>
      <c r="AD4510" s="3"/>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row>
    <row r="4511" spans="1:77" ht="18">
      <c r="A4511" s="3" t="s">
        <v>5993</v>
      </c>
      <c r="B4511" s="3" t="s">
        <v>23435</v>
      </c>
      <c r="C4511" s="3" t="s">
        <v>24262</v>
      </c>
      <c r="D4511" s="3"/>
      <c r="E4511" s="3" t="s">
        <v>24263</v>
      </c>
      <c r="F4511" s="3"/>
      <c r="G4511" s="3"/>
      <c r="H4511" s="3"/>
      <c r="I4511" s="3"/>
      <c r="J4511" s="3"/>
      <c r="K4511" s="3"/>
      <c r="L4511" s="3"/>
      <c r="M4511" s="3"/>
      <c r="N4511" s="3"/>
      <c r="O4511" s="3"/>
      <c r="P4511" s="3"/>
      <c r="Q4511" s="3"/>
      <c r="R4511" s="3"/>
      <c r="S4511" s="3"/>
      <c r="T4511" s="3"/>
      <c r="U4511" s="3"/>
      <c r="V4511" s="3"/>
      <c r="W4511" s="3"/>
      <c r="X4511" s="3"/>
      <c r="Y4511" s="3"/>
      <c r="Z4511" s="3"/>
      <c r="AA4511" s="3"/>
      <c r="AB4511" s="3"/>
      <c r="AC4511" s="3"/>
      <c r="AD4511" s="3"/>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row>
    <row r="4512" spans="1:77" ht="18">
      <c r="A4512" s="3" t="s">
        <v>6264</v>
      </c>
      <c r="B4512" s="3" t="s">
        <v>23435</v>
      </c>
      <c r="C4512" s="3" t="s">
        <v>24475</v>
      </c>
      <c r="D4512" s="3"/>
      <c r="E4512" s="3" t="s">
        <v>24476</v>
      </c>
      <c r="F4512" s="3" t="s">
        <v>24477</v>
      </c>
      <c r="G4512" s="3"/>
      <c r="H4512" s="3"/>
      <c r="I4512" s="3"/>
      <c r="J4512" s="3"/>
      <c r="K4512" s="3"/>
      <c r="L4512" s="3"/>
      <c r="M4512" s="3"/>
      <c r="N4512" s="3"/>
      <c r="O4512" s="3"/>
      <c r="P4512" s="3"/>
      <c r="Q4512" s="3"/>
      <c r="R4512" s="3"/>
      <c r="S4512" s="3"/>
      <c r="T4512" s="3"/>
      <c r="U4512" s="3"/>
      <c r="V4512" s="3"/>
      <c r="W4512" s="3"/>
      <c r="X4512" s="3"/>
      <c r="Y4512" s="3"/>
      <c r="Z4512" s="3"/>
      <c r="AA4512" s="3"/>
      <c r="AB4512" s="3"/>
      <c r="AC4512" s="3"/>
      <c r="AD4512" s="3"/>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row>
    <row r="4513" spans="1:77" ht="18">
      <c r="A4513" s="3" t="s">
        <v>32605</v>
      </c>
      <c r="B4513" s="3" t="s">
        <v>32606</v>
      </c>
      <c r="C4513" s="3" t="s">
        <v>24475</v>
      </c>
      <c r="D4513" s="3" t="s">
        <v>11316</v>
      </c>
      <c r="E4513" s="3" t="s">
        <v>32607</v>
      </c>
      <c r="F4513" s="3"/>
      <c r="G4513" s="3"/>
      <c r="H4513" s="3"/>
      <c r="I4513" s="3"/>
      <c r="J4513" s="3"/>
      <c r="K4513" s="3"/>
      <c r="L4513" s="3"/>
      <c r="M4513" s="3"/>
      <c r="N4513" s="3"/>
      <c r="O4513" s="3"/>
      <c r="P4513" s="3"/>
      <c r="Q4513" s="3"/>
      <c r="R4513" s="3"/>
      <c r="S4513" s="3"/>
      <c r="T4513" s="3"/>
      <c r="U4513" s="3"/>
      <c r="V4513" s="3"/>
      <c r="W4513" s="3"/>
      <c r="X4513" s="3"/>
      <c r="Y4513" s="3"/>
      <c r="Z4513" s="3"/>
      <c r="AA4513" s="3"/>
      <c r="AB4513" s="3"/>
      <c r="AC4513" s="3"/>
      <c r="AD4513" s="3"/>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row>
    <row r="4514" spans="1:77" ht="18">
      <c r="A4514" s="3" t="s">
        <v>1475</v>
      </c>
      <c r="B4514" s="3" t="s">
        <v>27429</v>
      </c>
      <c r="C4514" s="3" t="s">
        <v>29324</v>
      </c>
      <c r="D4514" s="3"/>
      <c r="E4514" s="3" t="s">
        <v>29004</v>
      </c>
      <c r="F4514" s="3"/>
      <c r="G4514" s="3"/>
      <c r="H4514" s="3"/>
      <c r="I4514" s="3"/>
      <c r="J4514" s="3"/>
      <c r="K4514" s="3"/>
      <c r="L4514" s="3"/>
      <c r="M4514" s="3"/>
      <c r="N4514" s="3"/>
      <c r="O4514" s="3"/>
      <c r="P4514" s="3"/>
      <c r="Q4514" s="3"/>
      <c r="R4514" s="3"/>
      <c r="S4514" s="3"/>
      <c r="T4514" s="3"/>
      <c r="U4514" s="3"/>
      <c r="V4514" s="3"/>
      <c r="W4514" s="3"/>
      <c r="X4514" s="3"/>
      <c r="Y4514" s="3"/>
      <c r="Z4514" s="3"/>
      <c r="AA4514" s="3"/>
      <c r="AB4514" s="3"/>
      <c r="AC4514" s="3"/>
      <c r="AD4514" s="3"/>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row>
    <row r="4515" spans="1:77" ht="18">
      <c r="A4515" s="3" t="s">
        <v>32788</v>
      </c>
      <c r="B4515" s="3" t="s">
        <v>32658</v>
      </c>
      <c r="C4515" s="3" t="s">
        <v>32789</v>
      </c>
      <c r="D4515" s="3"/>
      <c r="E4515" s="3" t="s">
        <v>32790</v>
      </c>
      <c r="F4515" s="3"/>
      <c r="G4515" s="3"/>
      <c r="H4515" s="3"/>
      <c r="I4515" s="3"/>
      <c r="J4515" s="3"/>
      <c r="K4515" s="3"/>
      <c r="L4515" s="3"/>
      <c r="M4515" s="3"/>
      <c r="N4515" s="3"/>
      <c r="O4515" s="3"/>
      <c r="P4515" s="3"/>
      <c r="Q4515" s="3"/>
      <c r="R4515" s="3"/>
      <c r="S4515" s="3"/>
      <c r="T4515" s="3"/>
      <c r="U4515" s="3"/>
      <c r="V4515" s="3"/>
      <c r="W4515" s="3"/>
      <c r="X4515" s="3"/>
      <c r="Y4515" s="3"/>
      <c r="Z4515" s="3"/>
      <c r="AA4515" s="3"/>
      <c r="AB4515" s="3"/>
      <c r="AC4515" s="3"/>
      <c r="AD4515" s="3"/>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row>
    <row r="4516" spans="1:77" ht="18">
      <c r="A4516" s="3" t="s">
        <v>1424</v>
      </c>
      <c r="B4516" s="3" t="s">
        <v>27429</v>
      </c>
      <c r="C4516" s="3" t="s">
        <v>29149</v>
      </c>
      <c r="D4516" s="3"/>
      <c r="E4516" s="3" t="s">
        <v>29004</v>
      </c>
      <c r="F4516" s="3"/>
      <c r="G4516" s="3"/>
      <c r="H4516" s="3"/>
      <c r="I4516" s="3"/>
      <c r="J4516" s="3"/>
      <c r="K4516" s="3"/>
      <c r="L4516" s="3"/>
      <c r="M4516" s="3"/>
      <c r="N4516" s="3"/>
      <c r="O4516" s="3"/>
      <c r="P4516" s="3"/>
      <c r="Q4516" s="3"/>
      <c r="R4516" s="3"/>
      <c r="S4516" s="3"/>
      <c r="T4516" s="3"/>
      <c r="U4516" s="3"/>
      <c r="V4516" s="3"/>
      <c r="W4516" s="3"/>
      <c r="X4516" s="3"/>
      <c r="Y4516" s="3"/>
      <c r="Z4516" s="3"/>
      <c r="AA4516" s="3"/>
      <c r="AB4516" s="3"/>
      <c r="AC4516" s="3"/>
      <c r="AD4516" s="3"/>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row>
    <row r="4517" spans="1:77" ht="18">
      <c r="A4517" s="3" t="s">
        <v>1325</v>
      </c>
      <c r="B4517" s="3" t="s">
        <v>27429</v>
      </c>
      <c r="C4517" s="3" t="s">
        <v>28612</v>
      </c>
      <c r="D4517" s="3"/>
      <c r="E4517" s="3" t="s">
        <v>28613</v>
      </c>
      <c r="F4517" s="3"/>
      <c r="G4517" s="3"/>
      <c r="H4517" s="3"/>
      <c r="I4517" s="3"/>
      <c r="J4517" s="3"/>
      <c r="K4517" s="3"/>
      <c r="L4517" s="3"/>
      <c r="M4517" s="3"/>
      <c r="N4517" s="3"/>
      <c r="O4517" s="3"/>
      <c r="P4517" s="3"/>
      <c r="Q4517" s="3"/>
      <c r="R4517" s="3"/>
      <c r="S4517" s="3"/>
      <c r="T4517" s="3"/>
      <c r="U4517" s="3"/>
      <c r="V4517" s="3"/>
      <c r="W4517" s="3"/>
      <c r="X4517" s="3"/>
      <c r="Y4517" s="3"/>
      <c r="Z4517" s="3"/>
      <c r="AA4517" s="3"/>
      <c r="AB4517" s="3"/>
      <c r="AC4517" s="3"/>
      <c r="AD4517" s="3"/>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row>
    <row r="4518" spans="1:77" ht="18">
      <c r="A4518" s="3" t="s">
        <v>1358</v>
      </c>
      <c r="B4518" s="3" t="s">
        <v>27429</v>
      </c>
      <c r="C4518" s="3" t="s">
        <v>28803</v>
      </c>
      <c r="D4518" s="3"/>
      <c r="E4518" s="3" t="s">
        <v>28804</v>
      </c>
      <c r="F4518" s="3"/>
      <c r="G4518" s="3"/>
      <c r="H4518" s="3"/>
      <c r="I4518" s="3"/>
      <c r="J4518" s="3"/>
      <c r="K4518" s="3"/>
      <c r="L4518" s="3"/>
      <c r="M4518" s="3"/>
      <c r="N4518" s="3"/>
      <c r="O4518" s="3"/>
      <c r="P4518" s="3"/>
      <c r="Q4518" s="3"/>
      <c r="R4518" s="3"/>
      <c r="S4518" s="3"/>
      <c r="T4518" s="3"/>
      <c r="U4518" s="3"/>
      <c r="V4518" s="3"/>
      <c r="W4518" s="3"/>
      <c r="X4518" s="3"/>
      <c r="Y4518" s="3"/>
      <c r="Z4518" s="3"/>
      <c r="AA4518" s="3"/>
      <c r="AB4518" s="3"/>
      <c r="AC4518" s="3"/>
      <c r="AD4518" s="3"/>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row>
    <row r="4519" spans="1:77" ht="18">
      <c r="A4519" s="3" t="s">
        <v>29002</v>
      </c>
      <c r="B4519" s="3" t="s">
        <v>27429</v>
      </c>
      <c r="C4519" s="3" t="s">
        <v>29003</v>
      </c>
      <c r="D4519" s="3"/>
      <c r="E4519" s="3" t="s">
        <v>29004</v>
      </c>
      <c r="F4519" s="3"/>
      <c r="G4519" s="3"/>
      <c r="H4519" s="3"/>
      <c r="I4519" s="3"/>
      <c r="J4519" s="3"/>
      <c r="K4519" s="3"/>
      <c r="L4519" s="3"/>
      <c r="M4519" s="3"/>
      <c r="N4519" s="3"/>
      <c r="O4519" s="3"/>
      <c r="P4519" s="3"/>
      <c r="Q4519" s="3"/>
      <c r="R4519" s="3"/>
      <c r="S4519" s="3"/>
      <c r="T4519" s="3"/>
      <c r="U4519" s="3"/>
      <c r="V4519" s="3"/>
      <c r="W4519" s="3"/>
      <c r="X4519" s="3"/>
      <c r="Y4519" s="3"/>
      <c r="Z4519" s="3"/>
      <c r="AA4519" s="3"/>
      <c r="AB4519" s="3"/>
      <c r="AC4519" s="3"/>
      <c r="AD4519" s="3"/>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row>
    <row r="4520" spans="1:77" ht="18">
      <c r="A4520" s="3" t="s">
        <v>31840</v>
      </c>
      <c r="B4520" s="3" t="s">
        <v>30270</v>
      </c>
      <c r="C4520" s="3" t="s">
        <v>31841</v>
      </c>
      <c r="D4520" s="3" t="s">
        <v>270</v>
      </c>
      <c r="E4520" s="3" t="s">
        <v>31842</v>
      </c>
      <c r="F4520" s="3" t="s">
        <v>31843</v>
      </c>
      <c r="G4520" s="3"/>
      <c r="H4520" s="3"/>
      <c r="I4520" s="3"/>
      <c r="J4520" s="3"/>
      <c r="K4520" s="3"/>
      <c r="L4520" s="3"/>
      <c r="M4520" s="3"/>
      <c r="N4520" s="3"/>
      <c r="O4520" s="3"/>
      <c r="P4520" s="3"/>
      <c r="Q4520" s="3"/>
      <c r="R4520" s="3"/>
      <c r="S4520" s="3"/>
      <c r="T4520" s="3"/>
      <c r="U4520" s="3"/>
      <c r="V4520" s="3"/>
      <c r="W4520" s="3"/>
      <c r="X4520" s="3"/>
      <c r="Y4520" s="3"/>
      <c r="Z4520" s="3"/>
      <c r="AA4520" s="3"/>
      <c r="AB4520" s="3"/>
      <c r="AC4520" s="3"/>
      <c r="AD4520" s="3"/>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row>
    <row r="4521" spans="1:77" ht="18">
      <c r="A4521" s="3" t="s">
        <v>33453</v>
      </c>
      <c r="B4521" s="3" t="s">
        <v>33439</v>
      </c>
      <c r="C4521" s="3" t="s">
        <v>33454</v>
      </c>
      <c r="D4521" s="3" t="s">
        <v>33455</v>
      </c>
      <c r="E4521" s="3" t="s">
        <v>33456</v>
      </c>
      <c r="F4521" s="3"/>
      <c r="G4521" s="3"/>
      <c r="H4521" s="3"/>
      <c r="I4521" s="3"/>
      <c r="J4521" s="3"/>
      <c r="K4521" s="3"/>
      <c r="L4521" s="3"/>
      <c r="M4521" s="3"/>
      <c r="N4521" s="3"/>
      <c r="O4521" s="3"/>
      <c r="P4521" s="3"/>
      <c r="Q4521" s="3"/>
      <c r="R4521" s="3"/>
      <c r="S4521" s="3"/>
      <c r="T4521" s="3"/>
      <c r="U4521" s="3"/>
      <c r="V4521" s="3"/>
      <c r="W4521" s="3"/>
      <c r="X4521" s="3"/>
      <c r="Y4521" s="3"/>
      <c r="Z4521" s="3"/>
      <c r="AA4521" s="3"/>
      <c r="AB4521" s="3"/>
      <c r="AC4521" s="3"/>
      <c r="AD4521" s="3"/>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row>
    <row r="4522" spans="1:77" ht="18">
      <c r="A4522" s="3" t="s">
        <v>14198</v>
      </c>
      <c r="B4522" s="3" t="s">
        <v>30903</v>
      </c>
      <c r="C4522" s="3" t="s">
        <v>31066</v>
      </c>
      <c r="D4522" s="3"/>
      <c r="E4522" s="3" t="s">
        <v>31067</v>
      </c>
      <c r="F4522" s="3"/>
      <c r="G4522" s="3"/>
      <c r="H4522" s="3"/>
      <c r="I4522" s="3"/>
      <c r="J4522" s="3"/>
      <c r="K4522" s="3"/>
      <c r="L4522" s="3"/>
      <c r="M4522" s="3"/>
      <c r="N4522" s="3"/>
      <c r="O4522" s="3"/>
      <c r="P4522" s="3"/>
      <c r="Q4522" s="3"/>
      <c r="R4522" s="3"/>
      <c r="S4522" s="3"/>
      <c r="T4522" s="3"/>
      <c r="U4522" s="3"/>
      <c r="V4522" s="3"/>
      <c r="W4522" s="3"/>
      <c r="X4522" s="3"/>
      <c r="Y4522" s="3"/>
      <c r="Z4522" s="3"/>
      <c r="AA4522" s="3"/>
      <c r="AB4522" s="3"/>
      <c r="AC4522" s="3"/>
      <c r="AD4522" s="3"/>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row>
    <row r="4523" spans="1:77" ht="18">
      <c r="A4523" s="3" t="s">
        <v>8713</v>
      </c>
      <c r="B4523" s="3" t="s">
        <v>26505</v>
      </c>
      <c r="C4523" s="3" t="s">
        <v>26535</v>
      </c>
      <c r="D4523" s="3"/>
      <c r="E4523" s="3" t="s">
        <v>26536</v>
      </c>
      <c r="F4523" s="3"/>
      <c r="G4523" s="3"/>
      <c r="H4523" s="3"/>
      <c r="I4523" s="3"/>
      <c r="J4523" s="3"/>
      <c r="K4523" s="3"/>
      <c r="L4523" s="3"/>
      <c r="M4523" s="3"/>
      <c r="N4523" s="3"/>
      <c r="O4523" s="3"/>
      <c r="P4523" s="3"/>
      <c r="Q4523" s="3"/>
      <c r="R4523" s="3"/>
      <c r="S4523" s="3"/>
      <c r="T4523" s="3"/>
      <c r="U4523" s="3"/>
      <c r="V4523" s="3"/>
      <c r="W4523" s="3"/>
      <c r="X4523" s="3"/>
      <c r="Y4523" s="3"/>
      <c r="Z4523" s="3"/>
      <c r="AA4523" s="3"/>
      <c r="AB4523" s="3"/>
      <c r="AC4523" s="3"/>
      <c r="AD4523" s="3"/>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row>
    <row r="4524" spans="1:77" ht="18">
      <c r="A4524" s="3" t="s">
        <v>12570</v>
      </c>
      <c r="B4524" s="3" t="s">
        <v>29986</v>
      </c>
      <c r="C4524" s="3" t="s">
        <v>30038</v>
      </c>
      <c r="D4524" s="3" t="s">
        <v>30039</v>
      </c>
      <c r="E4524" s="3" t="s">
        <v>30040</v>
      </c>
      <c r="F4524" s="3" t="s">
        <v>30041</v>
      </c>
      <c r="G4524" s="3"/>
      <c r="H4524" s="3"/>
      <c r="I4524" s="3"/>
      <c r="J4524" s="3"/>
      <c r="K4524" s="3"/>
      <c r="L4524" s="3"/>
      <c r="M4524" s="3"/>
      <c r="N4524" s="3"/>
      <c r="O4524" s="3"/>
      <c r="P4524" s="3"/>
      <c r="Q4524" s="3"/>
      <c r="R4524" s="3"/>
      <c r="S4524" s="3"/>
      <c r="T4524" s="3"/>
      <c r="U4524" s="3"/>
      <c r="V4524" s="3"/>
      <c r="W4524" s="3"/>
      <c r="X4524" s="3"/>
      <c r="Y4524" s="3"/>
      <c r="Z4524" s="3"/>
      <c r="AA4524" s="3"/>
      <c r="AB4524" s="3"/>
      <c r="AC4524" s="3"/>
      <c r="AD4524" s="3"/>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row>
    <row r="4525" spans="1:77" ht="18">
      <c r="A4525" s="3" t="s">
        <v>17977</v>
      </c>
      <c r="B4525" s="3" t="s">
        <v>35343</v>
      </c>
      <c r="C4525" s="3" t="s">
        <v>30038</v>
      </c>
      <c r="D4525" s="3"/>
      <c r="E4525" s="3" t="s">
        <v>35349</v>
      </c>
      <c r="F4525" s="3"/>
      <c r="G4525" s="3"/>
      <c r="H4525" s="3"/>
      <c r="I4525" s="3"/>
      <c r="J4525" s="3"/>
      <c r="K4525" s="3"/>
      <c r="L4525" s="3"/>
      <c r="M4525" s="3"/>
      <c r="N4525" s="3"/>
      <c r="O4525" s="3"/>
      <c r="P4525" s="3"/>
      <c r="Q4525" s="3"/>
      <c r="R4525" s="3"/>
      <c r="S4525" s="3"/>
      <c r="T4525" s="3"/>
      <c r="U4525" s="3"/>
      <c r="V4525" s="3"/>
      <c r="W4525" s="3"/>
      <c r="X4525" s="3"/>
      <c r="Y4525" s="3"/>
      <c r="Z4525" s="3"/>
      <c r="AA4525" s="3"/>
      <c r="AB4525" s="3"/>
      <c r="AC4525" s="3"/>
      <c r="AD4525" s="3"/>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row>
    <row r="4526" spans="1:77" ht="18">
      <c r="A4526" s="3" t="s">
        <v>1586</v>
      </c>
      <c r="B4526" s="3" t="s">
        <v>27429</v>
      </c>
      <c r="C4526" s="3" t="s">
        <v>29925</v>
      </c>
      <c r="D4526" s="3"/>
      <c r="E4526" s="3" t="s">
        <v>29926</v>
      </c>
      <c r="F4526" s="3"/>
      <c r="G4526" s="3"/>
      <c r="H4526" s="3"/>
      <c r="I4526" s="3"/>
      <c r="J4526" s="3"/>
      <c r="K4526" s="3"/>
      <c r="L4526" s="3"/>
      <c r="M4526" s="3"/>
      <c r="N4526" s="3"/>
      <c r="O4526" s="3"/>
      <c r="P4526" s="3"/>
      <c r="Q4526" s="3"/>
      <c r="R4526" s="3"/>
      <c r="S4526" s="3"/>
      <c r="T4526" s="3"/>
      <c r="U4526" s="3"/>
      <c r="V4526" s="3"/>
      <c r="W4526" s="3"/>
      <c r="X4526" s="3"/>
      <c r="Y4526" s="3"/>
      <c r="Z4526" s="3"/>
      <c r="AA4526" s="3"/>
      <c r="AB4526" s="3"/>
      <c r="AC4526" s="3"/>
      <c r="AD4526" s="3"/>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row>
    <row r="4527" spans="1:77" ht="18">
      <c r="A4527" s="3" t="s">
        <v>16241</v>
      </c>
      <c r="B4527" s="3" t="s">
        <v>32255</v>
      </c>
      <c r="C4527" s="3" t="s">
        <v>29925</v>
      </c>
      <c r="D4527" s="3"/>
      <c r="E4527" s="3" t="s">
        <v>32300</v>
      </c>
      <c r="F4527" s="3"/>
      <c r="G4527" s="3"/>
      <c r="H4527" s="3"/>
      <c r="I4527" s="3"/>
      <c r="J4527" s="3"/>
      <c r="K4527" s="3"/>
      <c r="L4527" s="3"/>
      <c r="M4527" s="3"/>
      <c r="N4527" s="3"/>
      <c r="O4527" s="3"/>
      <c r="P4527" s="3"/>
      <c r="Q4527" s="3"/>
      <c r="R4527" s="3"/>
      <c r="S4527" s="3"/>
      <c r="T4527" s="3"/>
      <c r="U4527" s="3"/>
      <c r="V4527" s="3"/>
      <c r="W4527" s="3"/>
      <c r="X4527" s="3"/>
      <c r="Y4527" s="3"/>
      <c r="Z4527" s="3"/>
      <c r="AA4527" s="3"/>
      <c r="AB4527" s="3"/>
      <c r="AC4527" s="3"/>
      <c r="AD4527" s="3"/>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row>
    <row r="4528" spans="1:77" ht="18">
      <c r="A4528" s="3" t="s">
        <v>5973</v>
      </c>
      <c r="B4528" s="3" t="s">
        <v>23435</v>
      </c>
      <c r="C4528" s="3" t="s">
        <v>24256</v>
      </c>
      <c r="D4528" s="3"/>
      <c r="E4528" s="3" t="s">
        <v>24257</v>
      </c>
      <c r="F4528" s="3"/>
      <c r="G4528" s="3"/>
      <c r="H4528" s="3"/>
      <c r="I4528" s="3"/>
      <c r="J4528" s="3"/>
      <c r="K4528" s="3"/>
      <c r="L4528" s="3"/>
      <c r="M4528" s="3"/>
      <c r="N4528" s="3"/>
      <c r="O4528" s="3"/>
      <c r="P4528" s="3"/>
      <c r="Q4528" s="3"/>
      <c r="R4528" s="3"/>
      <c r="S4528" s="3"/>
      <c r="T4528" s="3"/>
      <c r="U4528" s="3"/>
      <c r="V4528" s="3"/>
      <c r="W4528" s="3"/>
      <c r="X4528" s="3"/>
      <c r="Y4528" s="3"/>
      <c r="Z4528" s="3"/>
      <c r="AA4528" s="3"/>
      <c r="AB4528" s="3"/>
      <c r="AC4528" s="3"/>
      <c r="AD4528" s="3"/>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row>
    <row r="4529" spans="1:77" ht="18">
      <c r="A4529" s="3" t="s">
        <v>39027</v>
      </c>
      <c r="B4529" s="3" t="s">
        <v>38999</v>
      </c>
      <c r="C4529" s="3" t="s">
        <v>24256</v>
      </c>
      <c r="D4529" s="3"/>
      <c r="E4529" s="3" t="s">
        <v>39028</v>
      </c>
      <c r="F4529" s="3"/>
      <c r="G4529" s="3"/>
      <c r="H4529" s="3"/>
      <c r="I4529" s="3"/>
      <c r="J4529" s="3"/>
      <c r="K4529" s="3"/>
      <c r="L4529" s="3"/>
      <c r="M4529" s="3"/>
      <c r="N4529" s="3"/>
      <c r="O4529" s="3"/>
      <c r="P4529" s="3"/>
      <c r="Q4529" s="3"/>
      <c r="R4529" s="3"/>
      <c r="S4529" s="3"/>
      <c r="T4529" s="3"/>
      <c r="U4529" s="3"/>
      <c r="V4529" s="3"/>
      <c r="W4529" s="3"/>
      <c r="X4529" s="3"/>
      <c r="Y4529" s="3"/>
      <c r="Z4529" s="3"/>
      <c r="AA4529" s="3"/>
      <c r="AB4529" s="3"/>
      <c r="AC4529" s="3"/>
      <c r="AD4529" s="3"/>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row>
    <row r="4530" spans="1:77" ht="18">
      <c r="A4530" s="3" t="s">
        <v>11550</v>
      </c>
      <c r="B4530" s="3" t="s">
        <v>29005</v>
      </c>
      <c r="C4530" s="3" t="s">
        <v>29348</v>
      </c>
      <c r="D4530" s="3" t="s">
        <v>29349</v>
      </c>
      <c r="E4530" s="3" t="s">
        <v>29350</v>
      </c>
      <c r="F4530" s="3"/>
      <c r="G4530" s="3"/>
      <c r="H4530" s="3"/>
      <c r="I4530" s="3"/>
      <c r="J4530" s="3"/>
      <c r="K4530" s="3"/>
      <c r="L4530" s="3"/>
      <c r="M4530" s="3"/>
      <c r="N4530" s="3"/>
      <c r="O4530" s="3"/>
      <c r="P4530" s="3"/>
      <c r="Q4530" s="3"/>
      <c r="R4530" s="3"/>
      <c r="S4530" s="3"/>
      <c r="T4530" s="3"/>
      <c r="U4530" s="3"/>
      <c r="V4530" s="3"/>
      <c r="W4530" s="3"/>
      <c r="X4530" s="3"/>
      <c r="Y4530" s="3"/>
      <c r="Z4530" s="3"/>
      <c r="AA4530" s="3"/>
      <c r="AB4530" s="3"/>
      <c r="AC4530" s="3"/>
      <c r="AD4530" s="3"/>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row>
    <row r="4531" spans="1:77" ht="18">
      <c r="A4531" s="3" t="s">
        <v>18663</v>
      </c>
      <c r="B4531" s="3" t="s">
        <v>35848</v>
      </c>
      <c r="C4531" s="3" t="s">
        <v>29348</v>
      </c>
      <c r="D4531" s="3"/>
      <c r="E4531" s="3" t="s">
        <v>35852</v>
      </c>
      <c r="F4531" s="3"/>
      <c r="G4531" s="3"/>
      <c r="H4531" s="3"/>
      <c r="I4531" s="3"/>
      <c r="J4531" s="3"/>
      <c r="K4531" s="3"/>
      <c r="L4531" s="3"/>
      <c r="M4531" s="3"/>
      <c r="N4531" s="3"/>
      <c r="O4531" s="3"/>
      <c r="P4531" s="3"/>
      <c r="Q4531" s="3"/>
      <c r="R4531" s="3"/>
      <c r="S4531" s="3"/>
      <c r="T4531" s="3"/>
      <c r="U4531" s="3"/>
      <c r="V4531" s="3"/>
      <c r="W4531" s="3"/>
      <c r="X4531" s="3"/>
      <c r="Y4531" s="3"/>
      <c r="Z4531" s="3"/>
      <c r="AA4531" s="3"/>
      <c r="AB4531" s="3"/>
      <c r="AC4531" s="3"/>
      <c r="AD4531" s="3"/>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row>
    <row r="4532" spans="1:77" ht="18">
      <c r="A4532" s="3" t="s">
        <v>4548</v>
      </c>
      <c r="B4532" s="3" t="s">
        <v>23096</v>
      </c>
      <c r="C4532" s="3" t="s">
        <v>23097</v>
      </c>
      <c r="D4532" s="3" t="s">
        <v>38</v>
      </c>
      <c r="E4532" s="3" t="s">
        <v>23098</v>
      </c>
      <c r="F4532" s="3" t="s">
        <v>23099</v>
      </c>
      <c r="G4532" s="3"/>
      <c r="H4532" s="3"/>
      <c r="I4532" s="3"/>
      <c r="J4532" s="3"/>
      <c r="K4532" s="3"/>
      <c r="L4532" s="3"/>
      <c r="M4532" s="3"/>
      <c r="N4532" s="3"/>
      <c r="O4532" s="3"/>
      <c r="P4532" s="3"/>
      <c r="Q4532" s="3"/>
      <c r="R4532" s="3"/>
      <c r="S4532" s="3"/>
      <c r="T4532" s="3"/>
      <c r="U4532" s="3"/>
      <c r="V4532" s="3"/>
      <c r="W4532" s="3"/>
      <c r="X4532" s="3"/>
      <c r="Y4532" s="3"/>
      <c r="Z4532" s="3"/>
      <c r="AA4532" s="3"/>
      <c r="AB4532" s="3"/>
      <c r="AC4532" s="3"/>
      <c r="AD4532" s="3"/>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row>
    <row r="4533" spans="1:77" ht="18">
      <c r="A4533" s="3" t="s">
        <v>10818</v>
      </c>
      <c r="B4533" s="3" t="s">
        <v>28622</v>
      </c>
      <c r="C4533" s="3" t="s">
        <v>23097</v>
      </c>
      <c r="D4533" s="3" t="s">
        <v>38</v>
      </c>
      <c r="E4533" s="3" t="s">
        <v>28967</v>
      </c>
      <c r="F4533" s="3" t="s">
        <v>23099</v>
      </c>
      <c r="G4533" s="3"/>
      <c r="H4533" s="3"/>
      <c r="I4533" s="3"/>
      <c r="J4533" s="3"/>
      <c r="K4533" s="3"/>
      <c r="L4533" s="3"/>
      <c r="M4533" s="3"/>
      <c r="N4533" s="3"/>
      <c r="O4533" s="3"/>
      <c r="P4533" s="3"/>
      <c r="Q4533" s="3"/>
      <c r="R4533" s="3"/>
      <c r="S4533" s="3"/>
      <c r="T4533" s="3"/>
      <c r="U4533" s="3"/>
      <c r="V4533" s="3"/>
      <c r="W4533" s="3"/>
      <c r="X4533" s="3"/>
      <c r="Y4533" s="3"/>
      <c r="Z4533" s="3"/>
      <c r="AA4533" s="3"/>
      <c r="AB4533" s="3"/>
      <c r="AC4533" s="3"/>
      <c r="AD4533" s="3"/>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row>
    <row r="4534" spans="1:77" ht="18">
      <c r="A4534" s="3" t="s">
        <v>16856</v>
      </c>
      <c r="B4534" s="3" t="s">
        <v>32658</v>
      </c>
      <c r="C4534" s="3" t="s">
        <v>23097</v>
      </c>
      <c r="D4534" s="3"/>
      <c r="E4534" s="3" t="s">
        <v>32723</v>
      </c>
      <c r="F4534" s="3"/>
      <c r="G4534" s="3"/>
      <c r="H4534" s="3"/>
      <c r="I4534" s="3"/>
      <c r="J4534" s="3"/>
      <c r="K4534" s="3"/>
      <c r="L4534" s="3"/>
      <c r="M4534" s="3"/>
      <c r="N4534" s="3"/>
      <c r="O4534" s="3"/>
      <c r="P4534" s="3"/>
      <c r="Q4534" s="3"/>
      <c r="R4534" s="3"/>
      <c r="S4534" s="3"/>
      <c r="T4534" s="3"/>
      <c r="U4534" s="3"/>
      <c r="V4534" s="3"/>
      <c r="W4534" s="3"/>
      <c r="X4534" s="3"/>
      <c r="Y4534" s="3"/>
      <c r="Z4534" s="3"/>
      <c r="AA4534" s="3"/>
      <c r="AB4534" s="3"/>
      <c r="AC4534" s="3"/>
      <c r="AD4534" s="3"/>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row>
    <row r="4535" spans="1:77" ht="18">
      <c r="A4535" s="3" t="s">
        <v>3555</v>
      </c>
      <c r="B4535" s="3" t="s">
        <v>22067</v>
      </c>
      <c r="C4535" s="3" t="s">
        <v>22068</v>
      </c>
      <c r="D4535" s="3"/>
      <c r="E4535" s="3" t="s">
        <v>22069</v>
      </c>
      <c r="F4535" s="3" t="s">
        <v>22070</v>
      </c>
      <c r="G4535" s="3"/>
      <c r="H4535" s="3"/>
      <c r="I4535" s="3"/>
      <c r="J4535" s="3"/>
      <c r="K4535" s="3"/>
      <c r="L4535" s="3"/>
      <c r="M4535" s="3"/>
      <c r="N4535" s="3"/>
      <c r="O4535" s="3"/>
      <c r="P4535" s="3"/>
      <c r="Q4535" s="3"/>
      <c r="R4535" s="3"/>
      <c r="S4535" s="3"/>
      <c r="T4535" s="3"/>
      <c r="U4535" s="3"/>
      <c r="V4535" s="3"/>
      <c r="W4535" s="3"/>
      <c r="X4535" s="3"/>
      <c r="Y4535" s="3"/>
      <c r="Z4535" s="3"/>
      <c r="AA4535" s="3"/>
      <c r="AB4535" s="3"/>
      <c r="AC4535" s="3"/>
      <c r="AD4535" s="3"/>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row>
    <row r="4536" spans="1:77" ht="18">
      <c r="A4536" s="3" t="s">
        <v>3670</v>
      </c>
      <c r="B4536" s="3" t="s">
        <v>21962</v>
      </c>
      <c r="C4536" s="3" t="s">
        <v>22180</v>
      </c>
      <c r="D4536" s="3" t="s">
        <v>270</v>
      </c>
      <c r="E4536" s="3" t="s">
        <v>22181</v>
      </c>
      <c r="F4536" s="3" t="s">
        <v>22182</v>
      </c>
      <c r="G4536" s="3"/>
      <c r="H4536" s="3"/>
      <c r="I4536" s="3"/>
      <c r="J4536" s="3"/>
      <c r="K4536" s="3"/>
      <c r="L4536" s="3"/>
      <c r="M4536" s="3"/>
      <c r="N4536" s="3"/>
      <c r="O4536" s="3"/>
      <c r="P4536" s="3"/>
      <c r="Q4536" s="3"/>
      <c r="R4536" s="3"/>
      <c r="S4536" s="3"/>
      <c r="T4536" s="3"/>
      <c r="U4536" s="3"/>
      <c r="V4536" s="3"/>
      <c r="W4536" s="3"/>
      <c r="X4536" s="3"/>
      <c r="Y4536" s="3"/>
      <c r="Z4536" s="3"/>
      <c r="AA4536" s="3"/>
      <c r="AB4536" s="3"/>
      <c r="AC4536" s="3"/>
      <c r="AD4536" s="3"/>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row>
    <row r="4537" spans="1:77" ht="18">
      <c r="A4537" s="3" t="s">
        <v>19009</v>
      </c>
      <c r="B4537" s="3" t="s">
        <v>35848</v>
      </c>
      <c r="C4537" s="3" t="s">
        <v>22180</v>
      </c>
      <c r="D4537" s="3" t="s">
        <v>270</v>
      </c>
      <c r="E4537" s="3" t="s">
        <v>36128</v>
      </c>
      <c r="F4537" s="3" t="s">
        <v>22182</v>
      </c>
      <c r="G4537" s="3"/>
      <c r="H4537" s="3"/>
      <c r="I4537" s="3"/>
      <c r="J4537" s="3"/>
      <c r="K4537" s="3"/>
      <c r="L4537" s="3"/>
      <c r="M4537" s="3"/>
      <c r="N4537" s="3"/>
      <c r="O4537" s="3"/>
      <c r="P4537" s="3"/>
      <c r="Q4537" s="3"/>
      <c r="R4537" s="3"/>
      <c r="S4537" s="3"/>
      <c r="T4537" s="3"/>
      <c r="U4537" s="3"/>
      <c r="V4537" s="3"/>
      <c r="W4537" s="3"/>
      <c r="X4537" s="3"/>
      <c r="Y4537" s="3"/>
      <c r="Z4537" s="3"/>
      <c r="AA4537" s="3"/>
      <c r="AB4537" s="3"/>
      <c r="AC4537" s="3"/>
      <c r="AD4537" s="3"/>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row>
    <row r="4538" spans="1:77" ht="18">
      <c r="A4538" s="3" t="s">
        <v>33274</v>
      </c>
      <c r="B4538" s="3" t="s">
        <v>33018</v>
      </c>
      <c r="C4538" s="3" t="s">
        <v>33275</v>
      </c>
      <c r="D4538" s="3" t="s">
        <v>38</v>
      </c>
      <c r="E4538" s="3" t="s">
        <v>33276</v>
      </c>
      <c r="F4538" s="3"/>
      <c r="G4538" s="3"/>
      <c r="H4538" s="3"/>
      <c r="I4538" s="3"/>
      <c r="J4538" s="3"/>
      <c r="K4538" s="3"/>
      <c r="L4538" s="3"/>
      <c r="M4538" s="3"/>
      <c r="N4538" s="3"/>
      <c r="O4538" s="3"/>
      <c r="P4538" s="3"/>
      <c r="Q4538" s="3"/>
      <c r="R4538" s="3"/>
      <c r="S4538" s="3"/>
      <c r="T4538" s="3"/>
      <c r="U4538" s="3"/>
      <c r="V4538" s="3"/>
      <c r="W4538" s="3"/>
      <c r="X4538" s="3"/>
      <c r="Y4538" s="3"/>
      <c r="Z4538" s="3"/>
      <c r="AA4538" s="3"/>
      <c r="AB4538" s="3"/>
      <c r="AC4538" s="3"/>
      <c r="AD4538" s="3"/>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row>
    <row r="4539" spans="1:77" ht="18">
      <c r="A4539" s="3" t="s">
        <v>5988</v>
      </c>
      <c r="B4539" s="3" t="s">
        <v>23435</v>
      </c>
      <c r="C4539" s="3" t="s">
        <v>24258</v>
      </c>
      <c r="D4539" s="3"/>
      <c r="E4539" s="3" t="s">
        <v>24259</v>
      </c>
      <c r="F4539" s="3"/>
      <c r="G4539" s="3"/>
      <c r="H4539" s="3"/>
      <c r="I4539" s="3"/>
      <c r="J4539" s="3"/>
      <c r="K4539" s="3"/>
      <c r="L4539" s="3"/>
      <c r="M4539" s="3"/>
      <c r="N4539" s="3"/>
      <c r="O4539" s="3"/>
      <c r="P4539" s="3"/>
      <c r="Q4539" s="3"/>
      <c r="R4539" s="3"/>
      <c r="S4539" s="3"/>
      <c r="T4539" s="3"/>
      <c r="U4539" s="3"/>
      <c r="V4539" s="3"/>
      <c r="W4539" s="3"/>
      <c r="X4539" s="3"/>
      <c r="Y4539" s="3"/>
      <c r="Z4539" s="3"/>
      <c r="AA4539" s="3"/>
      <c r="AB4539" s="3"/>
      <c r="AC4539" s="3"/>
      <c r="AD4539" s="3"/>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row>
    <row r="4540" spans="1:77" ht="18">
      <c r="A4540" s="3" t="s">
        <v>8224</v>
      </c>
      <c r="B4540" s="3" t="s">
        <v>25827</v>
      </c>
      <c r="C4540" s="3" t="s">
        <v>26054</v>
      </c>
      <c r="D4540" s="3" t="s">
        <v>270</v>
      </c>
      <c r="E4540" s="3" t="s">
        <v>26055</v>
      </c>
      <c r="F4540" s="3" t="s">
        <v>26056</v>
      </c>
      <c r="G4540" s="3"/>
      <c r="H4540" s="3"/>
      <c r="I4540" s="3"/>
      <c r="J4540" s="3"/>
      <c r="K4540" s="3"/>
      <c r="L4540" s="3"/>
      <c r="M4540" s="3"/>
      <c r="N4540" s="3"/>
      <c r="O4540" s="3"/>
      <c r="P4540" s="3"/>
      <c r="Q4540" s="3"/>
      <c r="R4540" s="3"/>
      <c r="S4540" s="3"/>
      <c r="T4540" s="3"/>
      <c r="U4540" s="3"/>
      <c r="V4540" s="3"/>
      <c r="W4540" s="3"/>
      <c r="X4540" s="3"/>
      <c r="Y4540" s="3"/>
      <c r="Z4540" s="3"/>
      <c r="AA4540" s="3"/>
      <c r="AB4540" s="3"/>
      <c r="AC4540" s="3"/>
      <c r="AD4540" s="3"/>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row>
    <row r="4541" spans="1:77" ht="18">
      <c r="A4541" s="3" t="s">
        <v>27037</v>
      </c>
      <c r="B4541" s="3" t="s">
        <v>24973</v>
      </c>
      <c r="C4541" s="3" t="s">
        <v>26054</v>
      </c>
      <c r="D4541" s="3" t="s">
        <v>219</v>
      </c>
      <c r="E4541" s="3" t="s">
        <v>27038</v>
      </c>
      <c r="F4541" s="3" t="s">
        <v>27039</v>
      </c>
      <c r="G4541" s="3" t="s">
        <v>27040</v>
      </c>
      <c r="H4541" s="3" t="s">
        <v>27041</v>
      </c>
      <c r="I4541" s="3" t="s">
        <v>27042</v>
      </c>
      <c r="J4541" s="3" t="s">
        <v>27043</v>
      </c>
      <c r="K4541" s="3" t="s">
        <v>27044</v>
      </c>
      <c r="L4541" s="3"/>
      <c r="M4541" s="3"/>
      <c r="N4541" s="3"/>
      <c r="O4541" s="3"/>
      <c r="P4541" s="3"/>
      <c r="Q4541" s="3"/>
      <c r="R4541" s="3"/>
      <c r="S4541" s="3"/>
      <c r="T4541" s="3"/>
      <c r="U4541" s="3"/>
      <c r="V4541" s="3"/>
      <c r="W4541" s="3"/>
      <c r="X4541" s="3"/>
      <c r="Y4541" s="3"/>
      <c r="Z4541" s="3"/>
      <c r="AA4541" s="3"/>
      <c r="AB4541" s="3"/>
      <c r="AC4541" s="3"/>
      <c r="AD4541" s="3"/>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row>
    <row r="4542" spans="1:77" ht="18">
      <c r="A4542" s="3" t="s">
        <v>2029</v>
      </c>
      <c r="B4542" s="3" t="s">
        <v>30438</v>
      </c>
      <c r="C4542" s="3" t="s">
        <v>26054</v>
      </c>
      <c r="D4542" s="3"/>
      <c r="E4542" s="3" t="s">
        <v>32053</v>
      </c>
      <c r="F4542" s="3"/>
      <c r="G4542" s="3"/>
      <c r="H4542" s="3"/>
      <c r="I4542" s="3"/>
      <c r="J4542" s="3"/>
      <c r="K4542" s="3"/>
      <c r="L4542" s="3"/>
      <c r="M4542" s="3"/>
      <c r="N4542" s="3"/>
      <c r="O4542" s="3"/>
      <c r="P4542" s="3"/>
      <c r="Q4542" s="3"/>
      <c r="R4542" s="3"/>
      <c r="S4542" s="3"/>
      <c r="T4542" s="3"/>
      <c r="U4542" s="3"/>
      <c r="V4542" s="3"/>
      <c r="W4542" s="3"/>
      <c r="X4542" s="3"/>
      <c r="Y4542" s="3"/>
      <c r="Z4542" s="3"/>
      <c r="AA4542" s="3"/>
      <c r="AB4542" s="3"/>
      <c r="AC4542" s="3"/>
      <c r="AD4542" s="3"/>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row>
    <row r="4543" spans="1:77" ht="18">
      <c r="A4543" s="3" t="s">
        <v>3310</v>
      </c>
      <c r="B4543" s="3" t="s">
        <v>21893</v>
      </c>
      <c r="C4543" s="3" t="s">
        <v>26054</v>
      </c>
      <c r="D4543" s="3"/>
      <c r="E4543" s="3" t="s">
        <v>39697</v>
      </c>
      <c r="F4543" s="3" t="s">
        <v>39698</v>
      </c>
      <c r="G4543" s="3"/>
      <c r="H4543" s="3"/>
      <c r="I4543" s="3"/>
      <c r="J4543" s="3"/>
      <c r="K4543" s="3"/>
      <c r="L4543" s="3"/>
      <c r="M4543" s="3"/>
      <c r="N4543" s="3"/>
      <c r="O4543" s="3"/>
      <c r="P4543" s="3"/>
      <c r="Q4543" s="3"/>
      <c r="R4543" s="3"/>
      <c r="S4543" s="3"/>
      <c r="T4543" s="3"/>
      <c r="U4543" s="3"/>
      <c r="V4543" s="3"/>
      <c r="W4543" s="3"/>
      <c r="X4543" s="3"/>
      <c r="Y4543" s="3"/>
      <c r="Z4543" s="3"/>
      <c r="AA4543" s="3"/>
      <c r="AB4543" s="3"/>
      <c r="AC4543" s="3"/>
      <c r="AD4543" s="3"/>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row>
    <row r="4544" spans="1:77" ht="18">
      <c r="A4544" s="3" t="s">
        <v>14115</v>
      </c>
      <c r="B4544" s="3" t="s">
        <v>30903</v>
      </c>
      <c r="C4544" s="3" t="s">
        <v>31023</v>
      </c>
      <c r="D4544" s="3"/>
      <c r="E4544" s="3" t="s">
        <v>31024</v>
      </c>
      <c r="F4544" s="3"/>
      <c r="G4544" s="3"/>
      <c r="H4544" s="3"/>
      <c r="I4544" s="3"/>
      <c r="J4544" s="3"/>
      <c r="K4544" s="3"/>
      <c r="L4544" s="3"/>
      <c r="M4544" s="3"/>
      <c r="N4544" s="3"/>
      <c r="O4544" s="3"/>
      <c r="P4544" s="3"/>
      <c r="Q4544" s="3"/>
      <c r="R4544" s="3"/>
      <c r="S4544" s="3"/>
      <c r="T4544" s="3"/>
      <c r="U4544" s="3"/>
      <c r="V4544" s="3"/>
      <c r="W4544" s="3"/>
      <c r="X4544" s="3"/>
      <c r="Y4544" s="3"/>
      <c r="Z4544" s="3"/>
      <c r="AA4544" s="3"/>
      <c r="AB4544" s="3"/>
      <c r="AC4544" s="3"/>
      <c r="AD4544" s="3"/>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row>
    <row r="4545" spans="1:77" ht="18">
      <c r="A4545" s="3" t="s">
        <v>3467</v>
      </c>
      <c r="B4545" s="3" t="s">
        <v>21893</v>
      </c>
      <c r="C4545" s="3" t="s">
        <v>21975</v>
      </c>
      <c r="D4545" s="3"/>
      <c r="E4545" s="3" t="s">
        <v>21976</v>
      </c>
      <c r="F4545" s="3"/>
      <c r="G4545" s="3"/>
      <c r="H4545" s="3"/>
      <c r="I4545" s="3"/>
      <c r="J4545" s="3"/>
      <c r="K4545" s="3"/>
      <c r="L4545" s="3"/>
      <c r="M4545" s="3"/>
      <c r="N4545" s="3"/>
      <c r="O4545" s="3"/>
      <c r="P4545" s="3"/>
      <c r="Q4545" s="3"/>
      <c r="R4545" s="3"/>
      <c r="S4545" s="3"/>
      <c r="T4545" s="3"/>
      <c r="U4545" s="3"/>
      <c r="V4545" s="3"/>
      <c r="W4545" s="3"/>
      <c r="X4545" s="3"/>
      <c r="Y4545" s="3"/>
      <c r="Z4545" s="3"/>
      <c r="AA4545" s="3"/>
      <c r="AB4545" s="3"/>
      <c r="AC4545" s="3"/>
      <c r="AD4545" s="3"/>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row>
    <row r="4546" spans="1:77" ht="18">
      <c r="A4546" s="3" t="s">
        <v>9044</v>
      </c>
      <c r="B4546" s="3" t="s">
        <v>26758</v>
      </c>
      <c r="C4546" s="3" t="s">
        <v>26838</v>
      </c>
      <c r="D4546" s="3" t="s">
        <v>26839</v>
      </c>
      <c r="E4546" s="3" t="s">
        <v>26840</v>
      </c>
      <c r="F4546" s="3" t="s">
        <v>26841</v>
      </c>
      <c r="G4546" s="3"/>
      <c r="H4546" s="3"/>
      <c r="I4546" s="3"/>
      <c r="J4546" s="3"/>
      <c r="K4546" s="3"/>
      <c r="L4546" s="3"/>
      <c r="M4546" s="3"/>
      <c r="N4546" s="3"/>
      <c r="O4546" s="3"/>
      <c r="P4546" s="3"/>
      <c r="Q4546" s="3"/>
      <c r="R4546" s="3"/>
      <c r="S4546" s="3"/>
      <c r="T4546" s="3"/>
      <c r="U4546" s="3"/>
      <c r="V4546" s="3"/>
      <c r="W4546" s="3"/>
      <c r="X4546" s="3"/>
      <c r="Y4546" s="3"/>
      <c r="Z4546" s="3"/>
      <c r="AA4546" s="3"/>
      <c r="AB4546" s="3"/>
      <c r="AC4546" s="3"/>
      <c r="AD4546" s="3"/>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row>
    <row r="4547" spans="1:77" ht="18">
      <c r="A4547" s="3" t="s">
        <v>11266</v>
      </c>
      <c r="B4547" s="3" t="s">
        <v>28622</v>
      </c>
      <c r="C4547" s="3" t="s">
        <v>26838</v>
      </c>
      <c r="D4547" s="3" t="s">
        <v>38</v>
      </c>
      <c r="E4547" s="3" t="s">
        <v>26840</v>
      </c>
      <c r="F4547" s="3" t="s">
        <v>29199</v>
      </c>
      <c r="G4547" s="3"/>
      <c r="H4547" s="3"/>
      <c r="I4547" s="3"/>
      <c r="J4547" s="3"/>
      <c r="K4547" s="3"/>
      <c r="L4547" s="3"/>
      <c r="M4547" s="3"/>
      <c r="N4547" s="3"/>
      <c r="O4547" s="3"/>
      <c r="P4547" s="3"/>
      <c r="Q4547" s="3"/>
      <c r="R4547" s="3"/>
      <c r="S4547" s="3"/>
      <c r="T4547" s="3"/>
      <c r="U4547" s="3"/>
      <c r="V4547" s="3"/>
      <c r="W4547" s="3"/>
      <c r="X4547" s="3"/>
      <c r="Y4547" s="3"/>
      <c r="Z4547" s="3"/>
      <c r="AA4547" s="3"/>
      <c r="AB4547" s="3"/>
      <c r="AC4547" s="3"/>
      <c r="AD4547" s="3"/>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row>
    <row r="4548" spans="1:77" ht="18">
      <c r="A4548" s="3" t="s">
        <v>33400</v>
      </c>
      <c r="B4548" s="3" t="s">
        <v>33018</v>
      </c>
      <c r="C4548" s="3" t="s">
        <v>26838</v>
      </c>
      <c r="D4548" s="3" t="s">
        <v>219</v>
      </c>
      <c r="E4548" s="3" t="s">
        <v>33401</v>
      </c>
      <c r="F4548" s="3" t="s">
        <v>33402</v>
      </c>
      <c r="G4548" s="3" t="e">
        <f>- come out with suggestions For improvement.</f>
        <v>#NAME?</v>
      </c>
      <c r="H4548" s="3" t="e">
        <f>- Get clarfication on any issue if not clear.  all groups will have to jointly discuss the Issues which impact all groups.  Again Please find enclosed the notes From previous meeting.    Om</f>
        <v>#NAME?</v>
      </c>
      <c r="I4548" s="3"/>
      <c r="J4548" s="3"/>
      <c r="K4548" s="3"/>
      <c r="L4548" s="3"/>
      <c r="M4548" s="3"/>
      <c r="N4548" s="3"/>
      <c r="O4548" s="3"/>
      <c r="P4548" s="3"/>
      <c r="Q4548" s="3"/>
      <c r="R4548" s="3"/>
      <c r="S4548" s="3"/>
      <c r="T4548" s="3"/>
      <c r="U4548" s="3"/>
      <c r="V4548" s="3"/>
      <c r="W4548" s="3"/>
      <c r="X4548" s="3"/>
      <c r="Y4548" s="3"/>
      <c r="Z4548" s="3"/>
      <c r="AA4548" s="3"/>
      <c r="AB4548" s="3"/>
      <c r="AC4548" s="3"/>
      <c r="AD4548" s="3"/>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row>
    <row r="4549" spans="1:77" ht="18">
      <c r="A4549" s="3" t="s">
        <v>39571</v>
      </c>
      <c r="B4549" s="3" t="s">
        <v>39563</v>
      </c>
      <c r="C4549" s="3" t="s">
        <v>39572</v>
      </c>
      <c r="D4549" s="3"/>
      <c r="E4549" s="3" t="s">
        <v>39573</v>
      </c>
      <c r="F4549" s="3"/>
      <c r="G4549" s="3"/>
      <c r="H4549" s="3"/>
      <c r="I4549" s="3"/>
      <c r="J4549" s="3"/>
      <c r="K4549" s="3"/>
      <c r="L4549" s="3"/>
      <c r="M4549" s="3"/>
      <c r="N4549" s="3"/>
      <c r="O4549" s="3"/>
      <c r="P4549" s="3"/>
      <c r="Q4549" s="3"/>
      <c r="R4549" s="3"/>
      <c r="S4549" s="3"/>
      <c r="T4549" s="3"/>
      <c r="U4549" s="3"/>
      <c r="V4549" s="3"/>
      <c r="W4549" s="3"/>
      <c r="X4549" s="3"/>
      <c r="Y4549" s="3"/>
      <c r="Z4549" s="3"/>
      <c r="AA4549" s="3"/>
      <c r="AB4549" s="3"/>
      <c r="AC4549" s="3"/>
      <c r="AD4549" s="3"/>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row>
    <row r="4550" spans="1:77" ht="18">
      <c r="A4550" s="3" t="s">
        <v>18697</v>
      </c>
      <c r="B4550" s="3" t="s">
        <v>35848</v>
      </c>
      <c r="C4550" s="3" t="s">
        <v>35876</v>
      </c>
      <c r="D4550" s="3"/>
      <c r="E4550" s="3" t="s">
        <v>35877</v>
      </c>
      <c r="F4550" s="3" t="e">
        <f>- Looking to Generate requirements For Products possibly two years out - will provide some questions first</f>
        <v>#NAME?</v>
      </c>
      <c r="G4550" s="3"/>
      <c r="H4550" s="3"/>
      <c r="I4550" s="3"/>
      <c r="J4550" s="3"/>
      <c r="K4550" s="3"/>
      <c r="L4550" s="3"/>
      <c r="M4550" s="3"/>
      <c r="N4550" s="3"/>
      <c r="O4550" s="3"/>
      <c r="P4550" s="3"/>
      <c r="Q4550" s="3"/>
      <c r="R4550" s="3"/>
      <c r="S4550" s="3"/>
      <c r="T4550" s="3"/>
      <c r="U4550" s="3"/>
      <c r="V4550" s="3"/>
      <c r="W4550" s="3"/>
      <c r="X4550" s="3"/>
      <c r="Y4550" s="3"/>
      <c r="Z4550" s="3"/>
      <c r="AA4550" s="3"/>
      <c r="AB4550" s="3"/>
      <c r="AC4550" s="3"/>
      <c r="AD4550" s="3"/>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row>
    <row r="4551" spans="1:77" ht="18">
      <c r="A4551" s="3" t="s">
        <v>15718</v>
      </c>
      <c r="B4551" s="3" t="s">
        <v>31873</v>
      </c>
      <c r="C4551" s="3" t="s">
        <v>31929</v>
      </c>
      <c r="D4551" s="3"/>
      <c r="E4551" s="3" t="s">
        <v>31930</v>
      </c>
      <c r="F4551" s="3"/>
      <c r="G4551" s="3"/>
      <c r="H4551" s="3"/>
      <c r="I4551" s="3"/>
      <c r="J4551" s="3"/>
      <c r="K4551" s="3"/>
      <c r="L4551" s="3"/>
      <c r="M4551" s="3"/>
      <c r="N4551" s="3"/>
      <c r="O4551" s="3"/>
      <c r="P4551" s="3"/>
      <c r="Q4551" s="3"/>
      <c r="R4551" s="3"/>
      <c r="S4551" s="3"/>
      <c r="T4551" s="3"/>
      <c r="U4551" s="3"/>
      <c r="V4551" s="3"/>
      <c r="W4551" s="3"/>
      <c r="X4551" s="3"/>
      <c r="Y4551" s="3"/>
      <c r="Z4551" s="3"/>
      <c r="AA4551" s="3"/>
      <c r="AB4551" s="3"/>
      <c r="AC4551" s="3"/>
      <c r="AD4551" s="3"/>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row>
    <row r="4552" spans="1:77" ht="18">
      <c r="A4552" s="3" t="s">
        <v>1512</v>
      </c>
      <c r="B4552" s="3" t="s">
        <v>27429</v>
      </c>
      <c r="C4552" s="3" t="s">
        <v>29451</v>
      </c>
      <c r="D4552" s="3"/>
      <c r="E4552" s="3" t="s">
        <v>29452</v>
      </c>
      <c r="F4552" s="3"/>
      <c r="G4552" s="3"/>
      <c r="H4552" s="3"/>
      <c r="I4552" s="3"/>
      <c r="J4552" s="3"/>
      <c r="K4552" s="3"/>
      <c r="L4552" s="3"/>
      <c r="M4552" s="3"/>
      <c r="N4552" s="3"/>
      <c r="O4552" s="3"/>
      <c r="P4552" s="3"/>
      <c r="Q4552" s="3"/>
      <c r="R4552" s="3"/>
      <c r="S4552" s="3"/>
      <c r="T4552" s="3"/>
      <c r="U4552" s="3"/>
      <c r="V4552" s="3"/>
      <c r="W4552" s="3"/>
      <c r="X4552" s="3"/>
      <c r="Y4552" s="3"/>
      <c r="Z4552" s="3"/>
      <c r="AA4552" s="3"/>
      <c r="AB4552" s="3"/>
      <c r="AC4552" s="3"/>
      <c r="AD4552" s="3"/>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row>
    <row r="4553" spans="1:77" ht="18">
      <c r="A4553" s="3" t="s">
        <v>17534</v>
      </c>
      <c r="B4553" s="3" t="s">
        <v>33988</v>
      </c>
      <c r="C4553" s="3" t="s">
        <v>29451</v>
      </c>
      <c r="D4553" s="3"/>
      <c r="E4553" s="3" t="s">
        <v>34072</v>
      </c>
      <c r="F4553" s="3"/>
      <c r="G4553" s="3"/>
      <c r="H4553" s="3"/>
      <c r="I4553" s="3"/>
      <c r="J4553" s="3"/>
      <c r="K4553" s="3"/>
      <c r="L4553" s="3"/>
      <c r="M4553" s="3"/>
      <c r="N4553" s="3"/>
      <c r="O4553" s="3"/>
      <c r="P4553" s="3"/>
      <c r="Q4553" s="3"/>
      <c r="R4553" s="3"/>
      <c r="S4553" s="3"/>
      <c r="T4553" s="3"/>
      <c r="U4553" s="3"/>
      <c r="V4553" s="3"/>
      <c r="W4553" s="3"/>
      <c r="X4553" s="3"/>
      <c r="Y4553" s="3"/>
      <c r="Z4553" s="3"/>
      <c r="AA4553" s="3"/>
      <c r="AB4553" s="3"/>
      <c r="AC4553" s="3"/>
      <c r="AD4553" s="3"/>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row>
    <row r="4554" spans="1:77" ht="18">
      <c r="A4554" s="3" t="s">
        <v>7300</v>
      </c>
      <c r="B4554" s="3" t="s">
        <v>25216</v>
      </c>
      <c r="C4554" s="3" t="s">
        <v>25283</v>
      </c>
      <c r="D4554" s="3" t="s">
        <v>270</v>
      </c>
      <c r="E4554" s="3" t="s">
        <v>25284</v>
      </c>
      <c r="F4554" s="3"/>
      <c r="G4554" s="3"/>
      <c r="H4554" s="3"/>
      <c r="I4554" s="3"/>
      <c r="J4554" s="3"/>
      <c r="K4554" s="3"/>
      <c r="L4554" s="3"/>
      <c r="M4554" s="3"/>
      <c r="N4554" s="3"/>
      <c r="O4554" s="3"/>
      <c r="P4554" s="3"/>
      <c r="Q4554" s="3"/>
      <c r="R4554" s="3"/>
      <c r="S4554" s="3"/>
      <c r="T4554" s="3"/>
      <c r="U4554" s="3"/>
      <c r="V4554" s="3"/>
      <c r="W4554" s="3"/>
      <c r="X4554" s="3"/>
      <c r="Y4554" s="3"/>
      <c r="Z4554" s="3"/>
      <c r="AA4554" s="3"/>
      <c r="AB4554" s="3"/>
      <c r="AC4554" s="3"/>
      <c r="AD4554" s="3"/>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row>
    <row r="4555" spans="1:77" ht="18">
      <c r="A4555" s="3" t="s">
        <v>10176</v>
      </c>
      <c r="B4555" s="3" t="s">
        <v>28281</v>
      </c>
      <c r="C4555" s="3" t="s">
        <v>25283</v>
      </c>
      <c r="D4555" s="3" t="s">
        <v>270</v>
      </c>
      <c r="E4555" s="3" t="s">
        <v>25742</v>
      </c>
      <c r="F4555" s="3"/>
      <c r="G4555" s="3"/>
      <c r="H4555" s="3"/>
      <c r="I4555" s="3"/>
      <c r="J4555" s="3"/>
      <c r="K4555" s="3"/>
      <c r="L4555" s="3"/>
      <c r="M4555" s="3"/>
      <c r="N4555" s="3"/>
      <c r="O4555" s="3"/>
      <c r="P4555" s="3"/>
      <c r="Q4555" s="3"/>
      <c r="R4555" s="3"/>
      <c r="S4555" s="3"/>
      <c r="T4555" s="3"/>
      <c r="U4555" s="3"/>
      <c r="V4555" s="3"/>
      <c r="W4555" s="3"/>
      <c r="X4555" s="3"/>
      <c r="Y4555" s="3"/>
      <c r="Z4555" s="3"/>
      <c r="AA4555" s="3"/>
      <c r="AB4555" s="3"/>
      <c r="AC4555" s="3"/>
      <c r="AD4555" s="3"/>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row>
    <row r="4556" spans="1:77" ht="18">
      <c r="A4556" s="3" t="s">
        <v>19621</v>
      </c>
      <c r="B4556" s="3" t="s">
        <v>36306</v>
      </c>
      <c r="C4556" s="3" t="s">
        <v>36712</v>
      </c>
      <c r="D4556" s="3"/>
      <c r="E4556" s="3" t="s">
        <v>36713</v>
      </c>
      <c r="F4556" s="3" t="s">
        <v>36714</v>
      </c>
      <c r="G4556" s="3"/>
      <c r="H4556" s="3"/>
      <c r="I4556" s="3"/>
      <c r="J4556" s="3"/>
      <c r="K4556" s="3"/>
      <c r="L4556" s="3"/>
      <c r="M4556" s="3"/>
      <c r="N4556" s="3"/>
      <c r="O4556" s="3"/>
      <c r="P4556" s="3"/>
      <c r="Q4556" s="3"/>
      <c r="R4556" s="3"/>
      <c r="S4556" s="3"/>
      <c r="T4556" s="3"/>
      <c r="U4556" s="3"/>
      <c r="V4556" s="3"/>
      <c r="W4556" s="3"/>
      <c r="X4556" s="3"/>
      <c r="Y4556" s="3"/>
      <c r="Z4556" s="3"/>
      <c r="AA4556" s="3"/>
      <c r="AB4556" s="3"/>
      <c r="AC4556" s="3"/>
      <c r="AD4556" s="3"/>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row>
    <row r="4557" spans="1:77" ht="18">
      <c r="A4557" s="3" t="s">
        <v>5991</v>
      </c>
      <c r="B4557" s="3" t="s">
        <v>23435</v>
      </c>
      <c r="C4557" s="3" t="s">
        <v>24260</v>
      </c>
      <c r="D4557" s="3"/>
      <c r="E4557" s="3" t="s">
        <v>24261</v>
      </c>
      <c r="F4557" s="3"/>
      <c r="G4557" s="3"/>
      <c r="H4557" s="3"/>
      <c r="I4557" s="3"/>
      <c r="J4557" s="3"/>
      <c r="K4557" s="3"/>
      <c r="L4557" s="3"/>
      <c r="M4557" s="3"/>
      <c r="N4557" s="3"/>
      <c r="O4557" s="3"/>
      <c r="P4557" s="3"/>
      <c r="Q4557" s="3"/>
      <c r="R4557" s="3"/>
      <c r="S4557" s="3"/>
      <c r="T4557" s="3"/>
      <c r="U4557" s="3"/>
      <c r="V4557" s="3"/>
      <c r="W4557" s="3"/>
      <c r="X4557" s="3"/>
      <c r="Y4557" s="3"/>
      <c r="Z4557" s="3"/>
      <c r="AA4557" s="3"/>
      <c r="AB4557" s="3"/>
      <c r="AC4557" s="3"/>
      <c r="AD4557" s="3"/>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row>
    <row r="4558" spans="1:77" ht="18">
      <c r="A4558" s="3" t="s">
        <v>1404</v>
      </c>
      <c r="B4558" s="3" t="s">
        <v>27429</v>
      </c>
      <c r="C4558" s="3" t="s">
        <v>29042</v>
      </c>
      <c r="D4558" s="3" t="s">
        <v>29043</v>
      </c>
      <c r="E4558" s="3" t="s">
        <v>29044</v>
      </c>
      <c r="F4558" s="3"/>
      <c r="G4558" s="3"/>
      <c r="H4558" s="3"/>
      <c r="I4558" s="3"/>
      <c r="J4558" s="3"/>
      <c r="K4558" s="3"/>
      <c r="L4558" s="3"/>
      <c r="M4558" s="3"/>
      <c r="N4558" s="3"/>
      <c r="O4558" s="3"/>
      <c r="P4558" s="3"/>
      <c r="Q4558" s="3"/>
      <c r="R4558" s="3"/>
      <c r="S4558" s="3"/>
      <c r="T4558" s="3"/>
      <c r="U4558" s="3"/>
      <c r="V4558" s="3"/>
      <c r="W4558" s="3"/>
      <c r="X4558" s="3"/>
      <c r="Y4558" s="3"/>
      <c r="Z4558" s="3"/>
      <c r="AA4558" s="3"/>
      <c r="AB4558" s="3"/>
      <c r="AC4558" s="3"/>
      <c r="AD4558" s="3"/>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row>
    <row r="4559" spans="1:77" ht="18">
      <c r="A4559" s="3" t="s">
        <v>30961</v>
      </c>
      <c r="B4559" s="3" t="s">
        <v>30903</v>
      </c>
      <c r="C4559" s="3" t="s">
        <v>30962</v>
      </c>
      <c r="D4559" s="3"/>
      <c r="E4559" s="3" t="s">
        <v>30963</v>
      </c>
      <c r="F4559" s="3"/>
      <c r="G4559" s="3"/>
      <c r="H4559" s="3"/>
      <c r="I4559" s="3"/>
      <c r="J4559" s="3"/>
      <c r="K4559" s="3"/>
      <c r="L4559" s="3"/>
      <c r="M4559" s="3"/>
      <c r="N4559" s="3"/>
      <c r="O4559" s="3"/>
      <c r="P4559" s="3"/>
      <c r="Q4559" s="3"/>
      <c r="R4559" s="3"/>
      <c r="S4559" s="3"/>
      <c r="T4559" s="3"/>
      <c r="U4559" s="3"/>
      <c r="V4559" s="3"/>
      <c r="W4559" s="3"/>
      <c r="X4559" s="3"/>
      <c r="Y4559" s="3"/>
      <c r="Z4559" s="3"/>
      <c r="AA4559" s="3"/>
      <c r="AB4559" s="3"/>
      <c r="AC4559" s="3"/>
      <c r="AD4559" s="3"/>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row>
    <row r="4560" spans="1:77" ht="18">
      <c r="A4560" s="3" t="s">
        <v>8759</v>
      </c>
      <c r="B4560" s="3" t="s">
        <v>26505</v>
      </c>
      <c r="C4560" s="3" t="s">
        <v>26577</v>
      </c>
      <c r="D4560" s="3"/>
      <c r="E4560" s="3" t="s">
        <v>26578</v>
      </c>
      <c r="F4560" s="3" t="s">
        <v>26579</v>
      </c>
      <c r="G4560" s="3"/>
      <c r="H4560" s="3"/>
      <c r="I4560" s="3"/>
      <c r="J4560" s="3"/>
      <c r="K4560" s="3"/>
      <c r="L4560" s="3"/>
      <c r="M4560" s="3"/>
      <c r="N4560" s="3"/>
      <c r="O4560" s="3"/>
      <c r="P4560" s="3"/>
      <c r="Q4560" s="3"/>
      <c r="R4560" s="3"/>
      <c r="S4560" s="3"/>
      <c r="T4560" s="3"/>
      <c r="U4560" s="3"/>
      <c r="V4560" s="3"/>
      <c r="W4560" s="3"/>
      <c r="X4560" s="3"/>
      <c r="Y4560" s="3"/>
      <c r="Z4560" s="3"/>
      <c r="AA4560" s="3"/>
      <c r="AB4560" s="3"/>
      <c r="AC4560" s="3"/>
      <c r="AD4560" s="3"/>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row>
    <row r="4561" spans="1:77" ht="18">
      <c r="A4561" s="3" t="s">
        <v>33420</v>
      </c>
      <c r="B4561" s="3" t="s">
        <v>32998</v>
      </c>
      <c r="C4561" s="3" t="s">
        <v>33421</v>
      </c>
      <c r="D4561" s="3" t="s">
        <v>17833</v>
      </c>
      <c r="E4561" s="3" t="s">
        <v>33422</v>
      </c>
      <c r="F4561" s="3" t="s">
        <v>33423</v>
      </c>
      <c r="G4561" s="3"/>
      <c r="H4561" s="3"/>
      <c r="I4561" s="3"/>
      <c r="J4561" s="3"/>
      <c r="K4561" s="3"/>
      <c r="L4561" s="3"/>
      <c r="M4561" s="3"/>
      <c r="N4561" s="3"/>
      <c r="O4561" s="3"/>
      <c r="P4561" s="3"/>
      <c r="Q4561" s="3"/>
      <c r="R4561" s="3"/>
      <c r="S4561" s="3"/>
      <c r="T4561" s="3"/>
      <c r="U4561" s="3"/>
      <c r="V4561" s="3"/>
      <c r="W4561" s="3"/>
      <c r="X4561" s="3"/>
      <c r="Y4561" s="3"/>
      <c r="Z4561" s="3"/>
      <c r="AA4561" s="3"/>
      <c r="AB4561" s="3"/>
      <c r="AC4561" s="3"/>
      <c r="AD4561" s="3"/>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row>
    <row r="4562" spans="1:77" ht="18">
      <c r="A4562" s="3" t="s">
        <v>33973</v>
      </c>
      <c r="B4562" s="3" t="s">
        <v>33814</v>
      </c>
      <c r="C4562" s="3" t="s">
        <v>33974</v>
      </c>
      <c r="D4562" s="3"/>
      <c r="E4562" s="3" t="s">
        <v>33975</v>
      </c>
      <c r="F4562" s="3" t="s">
        <v>33976</v>
      </c>
      <c r="G4562" s="3"/>
      <c r="H4562" s="3"/>
      <c r="I4562" s="3"/>
      <c r="J4562" s="3"/>
      <c r="K4562" s="3"/>
      <c r="L4562" s="3"/>
      <c r="M4562" s="3"/>
      <c r="N4562" s="3"/>
      <c r="O4562" s="3"/>
      <c r="P4562" s="3"/>
      <c r="Q4562" s="3"/>
      <c r="R4562" s="3"/>
      <c r="S4562" s="3"/>
      <c r="T4562" s="3"/>
      <c r="U4562" s="3"/>
      <c r="V4562" s="3"/>
      <c r="W4562" s="3"/>
      <c r="X4562" s="3"/>
      <c r="Y4562" s="3"/>
      <c r="Z4562" s="3"/>
      <c r="AA4562" s="3"/>
      <c r="AB4562" s="3"/>
      <c r="AC4562" s="3"/>
      <c r="AD4562" s="3"/>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row>
    <row r="4563" spans="1:77" ht="18">
      <c r="A4563" s="3" t="s">
        <v>3438</v>
      </c>
      <c r="B4563" s="3" t="s">
        <v>21943</v>
      </c>
      <c r="C4563" s="3" t="s">
        <v>21944</v>
      </c>
      <c r="D4563" s="3" t="s">
        <v>2</v>
      </c>
      <c r="E4563" s="3" t="s">
        <v>21945</v>
      </c>
      <c r="F4563" s="3"/>
      <c r="G4563" s="3"/>
      <c r="H4563" s="3"/>
      <c r="I4563" s="3"/>
      <c r="J4563" s="3"/>
      <c r="K4563" s="3"/>
      <c r="L4563" s="3"/>
      <c r="M4563" s="3"/>
      <c r="N4563" s="3"/>
      <c r="O4563" s="3"/>
      <c r="P4563" s="3"/>
      <c r="Q4563" s="3"/>
      <c r="R4563" s="3"/>
      <c r="S4563" s="3"/>
      <c r="T4563" s="3"/>
      <c r="U4563" s="3"/>
      <c r="V4563" s="3"/>
      <c r="W4563" s="3"/>
      <c r="X4563" s="3"/>
      <c r="Y4563" s="3"/>
      <c r="Z4563" s="3"/>
      <c r="AA4563" s="3"/>
      <c r="AB4563" s="3"/>
      <c r="AC4563" s="3"/>
      <c r="AD4563" s="3"/>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row>
    <row r="4564" spans="1:77" ht="18">
      <c r="A4564" s="3" t="s">
        <v>35585</v>
      </c>
      <c r="B4564" s="3" t="s">
        <v>35343</v>
      </c>
      <c r="C4564" s="3" t="s">
        <v>35586</v>
      </c>
      <c r="D4564" s="3"/>
      <c r="E4564" s="3" t="s">
        <v>35587</v>
      </c>
      <c r="F4564" s="3" t="s">
        <v>35588</v>
      </c>
      <c r="G4564" s="3"/>
      <c r="H4564" s="3"/>
      <c r="I4564" s="3"/>
      <c r="J4564" s="3"/>
      <c r="K4564" s="3"/>
      <c r="L4564" s="3"/>
      <c r="M4564" s="3"/>
      <c r="N4564" s="3"/>
      <c r="O4564" s="3"/>
      <c r="P4564" s="3"/>
      <c r="Q4564" s="3"/>
      <c r="R4564" s="3"/>
      <c r="S4564" s="3"/>
      <c r="T4564" s="3"/>
      <c r="U4564" s="3"/>
      <c r="V4564" s="3"/>
      <c r="W4564" s="3"/>
      <c r="X4564" s="3"/>
      <c r="Y4564" s="3"/>
      <c r="Z4564" s="3"/>
      <c r="AA4564" s="3"/>
      <c r="AB4564" s="3"/>
      <c r="AC4564" s="3"/>
      <c r="AD4564" s="3"/>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row>
    <row r="4565" spans="1:77" ht="18">
      <c r="A4565" s="3" t="s">
        <v>18792</v>
      </c>
      <c r="B4565" s="3" t="s">
        <v>35848</v>
      </c>
      <c r="C4565" s="3" t="s">
        <v>35586</v>
      </c>
      <c r="D4565" s="3"/>
      <c r="E4565" s="3" t="s">
        <v>35960</v>
      </c>
      <c r="F4565" s="3"/>
      <c r="G4565" s="3"/>
      <c r="H4565" s="3"/>
      <c r="I4565" s="3"/>
      <c r="J4565" s="3"/>
      <c r="K4565" s="3"/>
      <c r="L4565" s="3"/>
      <c r="M4565" s="3"/>
      <c r="N4565" s="3"/>
      <c r="O4565" s="3"/>
      <c r="P4565" s="3"/>
      <c r="Q4565" s="3"/>
      <c r="R4565" s="3"/>
      <c r="S4565" s="3"/>
      <c r="T4565" s="3"/>
      <c r="U4565" s="3"/>
      <c r="V4565" s="3"/>
      <c r="W4565" s="3"/>
      <c r="X4565" s="3"/>
      <c r="Y4565" s="3"/>
      <c r="Z4565" s="3"/>
      <c r="AA4565" s="3"/>
      <c r="AB4565" s="3"/>
      <c r="AC4565" s="3"/>
      <c r="AD4565" s="3"/>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row>
    <row r="4566" spans="1:77" ht="18">
      <c r="A4566" s="3" t="s">
        <v>5971</v>
      </c>
      <c r="B4566" s="3" t="s">
        <v>23435</v>
      </c>
      <c r="C4566" s="3" t="s">
        <v>24253</v>
      </c>
      <c r="D4566" s="3"/>
      <c r="E4566" s="3" t="s">
        <v>24254</v>
      </c>
      <c r="F4566" s="3"/>
      <c r="G4566" s="3"/>
      <c r="H4566" s="3"/>
      <c r="I4566" s="3"/>
      <c r="J4566" s="3"/>
      <c r="K4566" s="3"/>
      <c r="L4566" s="3"/>
      <c r="M4566" s="3"/>
      <c r="N4566" s="3"/>
      <c r="O4566" s="3"/>
      <c r="P4566" s="3"/>
      <c r="Q4566" s="3"/>
      <c r="R4566" s="3"/>
      <c r="S4566" s="3"/>
      <c r="T4566" s="3"/>
      <c r="U4566" s="3"/>
      <c r="V4566" s="3"/>
      <c r="W4566" s="3"/>
      <c r="X4566" s="3"/>
      <c r="Y4566" s="3"/>
      <c r="Z4566" s="3"/>
      <c r="AA4566" s="3"/>
      <c r="AB4566" s="3"/>
      <c r="AC4566" s="3"/>
      <c r="AD4566" s="3"/>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row>
    <row r="4567" spans="1:77" ht="18">
      <c r="A4567" s="3" t="s">
        <v>13999</v>
      </c>
      <c r="B4567" s="3" t="s">
        <v>30871</v>
      </c>
      <c r="C4567" s="3" t="s">
        <v>24253</v>
      </c>
      <c r="D4567" s="3" t="s">
        <v>17833</v>
      </c>
      <c r="E4567" s="3" t="s">
        <v>30872</v>
      </c>
      <c r="F4567" s="3"/>
      <c r="G4567" s="3"/>
      <c r="H4567" s="3"/>
      <c r="I4567" s="3"/>
      <c r="J4567" s="3"/>
      <c r="K4567" s="3"/>
      <c r="L4567" s="3"/>
      <c r="M4567" s="3"/>
      <c r="N4567" s="3"/>
      <c r="O4567" s="3"/>
      <c r="P4567" s="3"/>
      <c r="Q4567" s="3"/>
      <c r="R4567" s="3"/>
      <c r="S4567" s="3"/>
      <c r="T4567" s="3"/>
      <c r="U4567" s="3"/>
      <c r="V4567" s="3"/>
      <c r="W4567" s="3"/>
      <c r="X4567" s="3"/>
      <c r="Y4567" s="3"/>
      <c r="Z4567" s="3"/>
      <c r="AA4567" s="3"/>
      <c r="AB4567" s="3"/>
      <c r="AC4567" s="3"/>
      <c r="AD4567" s="3"/>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row>
    <row r="4568" spans="1:77" ht="18">
      <c r="A4568" s="3" t="s">
        <v>16631</v>
      </c>
      <c r="B4568" s="3" t="s">
        <v>32382</v>
      </c>
      <c r="C4568" s="3" t="s">
        <v>24253</v>
      </c>
      <c r="D4568" s="3" t="s">
        <v>38</v>
      </c>
      <c r="E4568" s="3" t="s">
        <v>32559</v>
      </c>
      <c r="F4568" s="3" t="s">
        <v>32560</v>
      </c>
      <c r="G4568" s="3"/>
      <c r="H4568" s="3"/>
      <c r="I4568" s="3"/>
      <c r="J4568" s="3"/>
      <c r="K4568" s="3"/>
      <c r="L4568" s="3"/>
      <c r="M4568" s="3"/>
      <c r="N4568" s="3"/>
      <c r="O4568" s="3"/>
      <c r="P4568" s="3"/>
      <c r="Q4568" s="3"/>
      <c r="R4568" s="3"/>
      <c r="S4568" s="3"/>
      <c r="T4568" s="3"/>
      <c r="U4568" s="3"/>
      <c r="V4568" s="3"/>
      <c r="W4568" s="3"/>
      <c r="X4568" s="3"/>
      <c r="Y4568" s="3"/>
      <c r="Z4568" s="3"/>
      <c r="AA4568" s="3"/>
      <c r="AB4568" s="3"/>
      <c r="AC4568" s="3"/>
      <c r="AD4568" s="3"/>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row>
    <row r="4569" spans="1:77" ht="18">
      <c r="A4569" s="3" t="s">
        <v>18737</v>
      </c>
      <c r="B4569" s="3" t="s">
        <v>35848</v>
      </c>
      <c r="C4569" s="3" t="s">
        <v>24253</v>
      </c>
      <c r="D4569" s="3"/>
      <c r="E4569" s="3" t="s">
        <v>35908</v>
      </c>
      <c r="F4569" s="3"/>
      <c r="G4569" s="3"/>
      <c r="H4569" s="3"/>
      <c r="I4569" s="3"/>
      <c r="J4569" s="3"/>
      <c r="K4569" s="3"/>
      <c r="L4569" s="3"/>
      <c r="M4569" s="3"/>
      <c r="N4569" s="3"/>
      <c r="O4569" s="3"/>
      <c r="P4569" s="3"/>
      <c r="Q4569" s="3"/>
      <c r="R4569" s="3"/>
      <c r="S4569" s="3"/>
      <c r="T4569" s="3"/>
      <c r="U4569" s="3"/>
      <c r="V4569" s="3"/>
      <c r="W4569" s="3"/>
      <c r="X4569" s="3"/>
      <c r="Y4569" s="3"/>
      <c r="Z4569" s="3"/>
      <c r="AA4569" s="3"/>
      <c r="AB4569" s="3"/>
      <c r="AC4569" s="3"/>
      <c r="AD4569" s="3"/>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row>
    <row r="4570" spans="1:77" ht="18">
      <c r="A4570" s="3" t="s">
        <v>110</v>
      </c>
      <c r="B4570" s="3" t="s">
        <v>26375</v>
      </c>
      <c r="C4570" s="3" t="s">
        <v>26376</v>
      </c>
      <c r="D4570" s="3" t="s">
        <v>22338</v>
      </c>
      <c r="E4570" s="3" t="s">
        <v>26377</v>
      </c>
      <c r="F4570" s="3" t="s">
        <v>26378</v>
      </c>
      <c r="G4570" s="3"/>
      <c r="H4570" s="3"/>
      <c r="I4570" s="3"/>
      <c r="J4570" s="3"/>
      <c r="K4570" s="3"/>
      <c r="L4570" s="3"/>
      <c r="M4570" s="3"/>
      <c r="N4570" s="3"/>
      <c r="O4570" s="3"/>
      <c r="P4570" s="3"/>
      <c r="Q4570" s="3"/>
      <c r="R4570" s="3"/>
      <c r="S4570" s="3"/>
      <c r="T4570" s="3"/>
      <c r="U4570" s="3"/>
      <c r="V4570" s="3"/>
      <c r="W4570" s="3"/>
      <c r="X4570" s="3"/>
      <c r="Y4570" s="3"/>
      <c r="Z4570" s="3"/>
      <c r="AA4570" s="3"/>
      <c r="AB4570" s="3"/>
      <c r="AC4570" s="3"/>
      <c r="AD4570" s="3"/>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row>
    <row r="4571" spans="1:77" ht="18">
      <c r="A4571" s="3" t="s">
        <v>33353</v>
      </c>
      <c r="B4571" s="3" t="s">
        <v>32998</v>
      </c>
      <c r="C4571" s="3" t="s">
        <v>26376</v>
      </c>
      <c r="D4571" s="3" t="s">
        <v>38</v>
      </c>
      <c r="E4571" s="3" t="s">
        <v>33354</v>
      </c>
      <c r="F4571" s="3" t="s">
        <v>33355</v>
      </c>
      <c r="G4571" s="3"/>
      <c r="H4571" s="3"/>
      <c r="I4571" s="3"/>
      <c r="J4571" s="3"/>
      <c r="K4571" s="3"/>
      <c r="L4571" s="3"/>
      <c r="M4571" s="3"/>
      <c r="N4571" s="3"/>
      <c r="O4571" s="3"/>
      <c r="P4571" s="3"/>
      <c r="Q4571" s="3"/>
      <c r="R4571" s="3"/>
      <c r="S4571" s="3"/>
      <c r="T4571" s="3"/>
      <c r="U4571" s="3"/>
      <c r="V4571" s="3"/>
      <c r="W4571" s="3"/>
      <c r="X4571" s="3"/>
      <c r="Y4571" s="3"/>
      <c r="Z4571" s="3"/>
      <c r="AA4571" s="3"/>
      <c r="AB4571" s="3"/>
      <c r="AC4571" s="3"/>
      <c r="AD4571" s="3"/>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row>
    <row r="4572" spans="1:77" ht="18">
      <c r="A4572" s="3" t="s">
        <v>18253</v>
      </c>
      <c r="B4572" s="3" t="s">
        <v>35343</v>
      </c>
      <c r="C4572" s="3" t="s">
        <v>35663</v>
      </c>
      <c r="D4572" s="3"/>
      <c r="E4572" s="3" t="s">
        <v>35664</v>
      </c>
      <c r="F4572" s="3"/>
      <c r="G4572" s="3"/>
      <c r="H4572" s="3"/>
      <c r="I4572" s="3"/>
      <c r="J4572" s="3"/>
      <c r="K4572" s="3"/>
      <c r="L4572" s="3"/>
      <c r="M4572" s="3"/>
      <c r="N4572" s="3"/>
      <c r="O4572" s="3"/>
      <c r="P4572" s="3"/>
      <c r="Q4572" s="3"/>
      <c r="R4572" s="3"/>
      <c r="S4572" s="3"/>
      <c r="T4572" s="3"/>
      <c r="U4572" s="3"/>
      <c r="V4572" s="3"/>
      <c r="W4572" s="3"/>
      <c r="X4572" s="3"/>
      <c r="Y4572" s="3"/>
      <c r="Z4572" s="3"/>
      <c r="AA4572" s="3"/>
      <c r="AB4572" s="3"/>
      <c r="AC4572" s="3"/>
      <c r="AD4572" s="3"/>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row>
    <row r="4573" spans="1:77" ht="18">
      <c r="A4573" s="3" t="s">
        <v>36275</v>
      </c>
      <c r="B4573" s="3" t="s">
        <v>35848</v>
      </c>
      <c r="C4573" s="3" t="s">
        <v>35663</v>
      </c>
      <c r="D4573" s="3"/>
      <c r="E4573" s="3" t="s">
        <v>36276</v>
      </c>
      <c r="F4573" s="3"/>
      <c r="G4573" s="3"/>
      <c r="H4573" s="3"/>
      <c r="I4573" s="3"/>
      <c r="J4573" s="3"/>
      <c r="K4573" s="3"/>
      <c r="L4573" s="3"/>
      <c r="M4573" s="3"/>
      <c r="N4573" s="3"/>
      <c r="O4573" s="3"/>
      <c r="P4573" s="3"/>
      <c r="Q4573" s="3"/>
      <c r="R4573" s="3"/>
      <c r="S4573" s="3"/>
      <c r="T4573" s="3"/>
      <c r="U4573" s="3"/>
      <c r="V4573" s="3"/>
      <c r="W4573" s="3"/>
      <c r="X4573" s="3"/>
      <c r="Y4573" s="3"/>
      <c r="Z4573" s="3"/>
      <c r="AA4573" s="3"/>
      <c r="AB4573" s="3"/>
      <c r="AC4573" s="3"/>
      <c r="AD4573" s="3"/>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row>
    <row r="4574" spans="1:77" ht="18">
      <c r="A4574" s="3" t="s">
        <v>33450</v>
      </c>
      <c r="B4574" s="3" t="s">
        <v>33439</v>
      </c>
      <c r="C4574" s="3" t="s">
        <v>33451</v>
      </c>
      <c r="D4574" s="3"/>
      <c r="E4574" s="3" t="s">
        <v>33452</v>
      </c>
      <c r="F4574" s="3"/>
      <c r="G4574" s="3"/>
      <c r="H4574" s="3"/>
      <c r="I4574" s="3"/>
      <c r="J4574" s="3"/>
      <c r="K4574" s="3"/>
      <c r="L4574" s="3"/>
      <c r="M4574" s="3"/>
      <c r="N4574" s="3"/>
      <c r="O4574" s="3"/>
      <c r="P4574" s="3"/>
      <c r="Q4574" s="3"/>
      <c r="R4574" s="3"/>
      <c r="S4574" s="3"/>
      <c r="T4574" s="3"/>
      <c r="U4574" s="3"/>
      <c r="V4574" s="3"/>
      <c r="W4574" s="3"/>
      <c r="X4574" s="3"/>
      <c r="Y4574" s="3"/>
      <c r="Z4574" s="3"/>
      <c r="AA4574" s="3"/>
      <c r="AB4574" s="3"/>
      <c r="AC4574" s="3"/>
      <c r="AD4574" s="3"/>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row>
    <row r="4575" spans="1:77" ht="18">
      <c r="A4575" s="3" t="s">
        <v>18832</v>
      </c>
      <c r="B4575" s="3" t="s">
        <v>35848</v>
      </c>
      <c r="C4575" s="3" t="s">
        <v>36006</v>
      </c>
      <c r="D4575" s="3"/>
      <c r="E4575" s="3" t="s">
        <v>36007</v>
      </c>
      <c r="F4575" s="3"/>
      <c r="G4575" s="3"/>
      <c r="H4575" s="3"/>
      <c r="I4575" s="3"/>
      <c r="J4575" s="3"/>
      <c r="K4575" s="3"/>
      <c r="L4575" s="3"/>
      <c r="M4575" s="3"/>
      <c r="N4575" s="3"/>
      <c r="O4575" s="3"/>
      <c r="P4575" s="3"/>
      <c r="Q4575" s="3"/>
      <c r="R4575" s="3"/>
      <c r="S4575" s="3"/>
      <c r="T4575" s="3"/>
      <c r="U4575" s="3"/>
      <c r="V4575" s="3"/>
      <c r="W4575" s="3"/>
      <c r="X4575" s="3"/>
      <c r="Y4575" s="3"/>
      <c r="Z4575" s="3"/>
      <c r="AA4575" s="3"/>
      <c r="AB4575" s="3"/>
      <c r="AC4575" s="3"/>
      <c r="AD4575" s="3"/>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row>
    <row r="4576" spans="1:77" ht="18">
      <c r="A4576" s="3" t="s">
        <v>5967</v>
      </c>
      <c r="B4576" s="3" t="s">
        <v>23435</v>
      </c>
      <c r="C4576" s="3" t="s">
        <v>24251</v>
      </c>
      <c r="D4576" s="3"/>
      <c r="E4576" s="3" t="s">
        <v>24252</v>
      </c>
      <c r="F4576" s="3"/>
      <c r="G4576" s="3"/>
      <c r="H4576" s="3"/>
      <c r="I4576" s="3"/>
      <c r="J4576" s="3"/>
      <c r="K4576" s="3"/>
      <c r="L4576" s="3"/>
      <c r="M4576" s="3"/>
      <c r="N4576" s="3"/>
      <c r="O4576" s="3"/>
      <c r="P4576" s="3"/>
      <c r="Q4576" s="3"/>
      <c r="R4576" s="3"/>
      <c r="S4576" s="3"/>
      <c r="T4576" s="3"/>
      <c r="U4576" s="3"/>
      <c r="V4576" s="3"/>
      <c r="W4576" s="3"/>
      <c r="X4576" s="3"/>
      <c r="Y4576" s="3"/>
      <c r="Z4576" s="3"/>
      <c r="AA4576" s="3"/>
      <c r="AB4576" s="3"/>
      <c r="AC4576" s="3"/>
      <c r="AD4576" s="3"/>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row>
    <row r="4577" spans="1:77" ht="18">
      <c r="A4577" s="3" t="s">
        <v>3348</v>
      </c>
      <c r="B4577" s="3" t="s">
        <v>21893</v>
      </c>
      <c r="C4577" s="3" t="s">
        <v>24251</v>
      </c>
      <c r="D4577" s="3"/>
      <c r="E4577" s="3" t="s">
        <v>39820</v>
      </c>
      <c r="F4577" s="3"/>
      <c r="G4577" s="3"/>
      <c r="H4577" s="3"/>
      <c r="I4577" s="3"/>
      <c r="J4577" s="3"/>
      <c r="K4577" s="3"/>
      <c r="L4577" s="3"/>
      <c r="M4577" s="3"/>
      <c r="N4577" s="3"/>
      <c r="O4577" s="3"/>
      <c r="P4577" s="3"/>
      <c r="Q4577" s="3"/>
      <c r="R4577" s="3"/>
      <c r="S4577" s="3"/>
      <c r="T4577" s="3"/>
      <c r="U4577" s="3"/>
      <c r="V4577" s="3"/>
      <c r="W4577" s="3"/>
      <c r="X4577" s="3"/>
      <c r="Y4577" s="3"/>
      <c r="Z4577" s="3"/>
      <c r="AA4577" s="3"/>
      <c r="AB4577" s="3"/>
      <c r="AC4577" s="3"/>
      <c r="AD4577" s="3"/>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row>
    <row r="4578" spans="1:77" ht="18">
      <c r="A4578" s="3" t="s">
        <v>39623</v>
      </c>
      <c r="B4578" s="3" t="s">
        <v>39563</v>
      </c>
      <c r="C4578" s="3" t="s">
        <v>39624</v>
      </c>
      <c r="D4578" s="3"/>
      <c r="E4578" s="3" t="s">
        <v>39625</v>
      </c>
      <c r="F4578" s="3"/>
      <c r="G4578" s="3"/>
      <c r="H4578" s="3"/>
      <c r="I4578" s="3"/>
      <c r="J4578" s="3"/>
      <c r="K4578" s="3"/>
      <c r="L4578" s="3"/>
      <c r="M4578" s="3"/>
      <c r="N4578" s="3"/>
      <c r="O4578" s="3"/>
      <c r="P4578" s="3"/>
      <c r="Q4578" s="3"/>
      <c r="R4578" s="3"/>
      <c r="S4578" s="3"/>
      <c r="T4578" s="3"/>
      <c r="U4578" s="3"/>
      <c r="V4578" s="3"/>
      <c r="W4578" s="3"/>
      <c r="X4578" s="3"/>
      <c r="Y4578" s="3"/>
      <c r="Z4578" s="3"/>
      <c r="AA4578" s="3"/>
      <c r="AB4578" s="3"/>
      <c r="AC4578" s="3"/>
      <c r="AD4578" s="3"/>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row>
    <row r="4579" spans="1:77" ht="18">
      <c r="A4579" s="3" t="s">
        <v>5954</v>
      </c>
      <c r="B4579" s="3" t="s">
        <v>23435</v>
      </c>
      <c r="C4579" s="3" t="s">
        <v>24242</v>
      </c>
      <c r="D4579" s="3"/>
      <c r="E4579" s="3" t="s">
        <v>24243</v>
      </c>
      <c r="F4579" s="3"/>
      <c r="G4579" s="3"/>
      <c r="H4579" s="3"/>
      <c r="I4579" s="3"/>
      <c r="J4579" s="3"/>
      <c r="K4579" s="3"/>
      <c r="L4579" s="3"/>
      <c r="M4579" s="3"/>
      <c r="N4579" s="3"/>
      <c r="O4579" s="3"/>
      <c r="P4579" s="3"/>
      <c r="Q4579" s="3"/>
      <c r="R4579" s="3"/>
      <c r="S4579" s="3"/>
      <c r="T4579" s="3"/>
      <c r="U4579" s="3"/>
      <c r="V4579" s="3"/>
      <c r="W4579" s="3"/>
      <c r="X4579" s="3"/>
      <c r="Y4579" s="3"/>
      <c r="Z4579" s="3"/>
      <c r="AA4579" s="3"/>
      <c r="AB4579" s="3"/>
      <c r="AC4579" s="3"/>
      <c r="AD4579" s="3"/>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row>
    <row r="4580" spans="1:77" ht="18">
      <c r="A4580" s="3" t="s">
        <v>34134</v>
      </c>
      <c r="B4580" s="3" t="s">
        <v>33988</v>
      </c>
      <c r="C4580" s="3" t="s">
        <v>34135</v>
      </c>
      <c r="D4580" s="3" t="s">
        <v>2960</v>
      </c>
      <c r="E4580" s="3" t="s">
        <v>34136</v>
      </c>
      <c r="F4580" s="3"/>
      <c r="G4580" s="3"/>
      <c r="H4580" s="3"/>
      <c r="I4580" s="3"/>
      <c r="J4580" s="3"/>
      <c r="K4580" s="3"/>
      <c r="L4580" s="3"/>
      <c r="M4580" s="3"/>
      <c r="N4580" s="3"/>
      <c r="O4580" s="3"/>
      <c r="P4580" s="3"/>
      <c r="Q4580" s="3"/>
      <c r="R4580" s="3"/>
      <c r="S4580" s="3"/>
      <c r="T4580" s="3"/>
      <c r="U4580" s="3"/>
      <c r="V4580" s="3"/>
      <c r="W4580" s="3"/>
      <c r="X4580" s="3"/>
      <c r="Y4580" s="3"/>
      <c r="Z4580" s="3"/>
      <c r="AA4580" s="3"/>
      <c r="AB4580" s="3"/>
      <c r="AC4580" s="3"/>
      <c r="AD4580" s="3"/>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row>
    <row r="4581" spans="1:77" ht="18">
      <c r="A4581" s="3" t="s">
        <v>5951</v>
      </c>
      <c r="B4581" s="3" t="s">
        <v>23435</v>
      </c>
      <c r="C4581" s="3" t="s">
        <v>24240</v>
      </c>
      <c r="D4581" s="3"/>
      <c r="E4581" s="3" t="s">
        <v>24241</v>
      </c>
      <c r="F4581" s="3"/>
      <c r="G4581" s="3"/>
      <c r="H4581" s="3"/>
      <c r="I4581" s="3"/>
      <c r="J4581" s="3"/>
      <c r="K4581" s="3"/>
      <c r="L4581" s="3"/>
      <c r="M4581" s="3"/>
      <c r="N4581" s="3"/>
      <c r="O4581" s="3"/>
      <c r="P4581" s="3"/>
      <c r="Q4581" s="3"/>
      <c r="R4581" s="3"/>
      <c r="S4581" s="3"/>
      <c r="T4581" s="3"/>
      <c r="U4581" s="3"/>
      <c r="V4581" s="3"/>
      <c r="W4581" s="3"/>
      <c r="X4581" s="3"/>
      <c r="Y4581" s="3"/>
      <c r="Z4581" s="3"/>
      <c r="AA4581" s="3"/>
      <c r="AB4581" s="3"/>
      <c r="AC4581" s="3"/>
      <c r="AD4581" s="3"/>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row>
    <row r="4582" spans="1:77" ht="18">
      <c r="A4582" s="3" t="s">
        <v>16833</v>
      </c>
      <c r="B4582" s="3" t="s">
        <v>32658</v>
      </c>
      <c r="C4582" s="3" t="s">
        <v>32696</v>
      </c>
      <c r="D4582" s="3"/>
      <c r="E4582" s="3" t="s">
        <v>32697</v>
      </c>
      <c r="F4582" s="3"/>
      <c r="G4582" s="3"/>
      <c r="H4582" s="3"/>
      <c r="I4582" s="3"/>
      <c r="J4582" s="3"/>
      <c r="K4582" s="3"/>
      <c r="L4582" s="3"/>
      <c r="M4582" s="3"/>
      <c r="N4582" s="3"/>
      <c r="O4582" s="3"/>
      <c r="P4582" s="3"/>
      <c r="Q4582" s="3"/>
      <c r="R4582" s="3"/>
      <c r="S4582" s="3"/>
      <c r="T4582" s="3"/>
      <c r="U4582" s="3"/>
      <c r="V4582" s="3"/>
      <c r="W4582" s="3"/>
      <c r="X4582" s="3"/>
      <c r="Y4582" s="3"/>
      <c r="Z4582" s="3"/>
      <c r="AA4582" s="3"/>
      <c r="AB4582" s="3"/>
      <c r="AC4582" s="3"/>
      <c r="AD4582" s="3"/>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row>
    <row r="4583" spans="1:77" ht="18">
      <c r="A4583" s="3" t="s">
        <v>15166</v>
      </c>
      <c r="B4583" s="3" t="s">
        <v>30903</v>
      </c>
      <c r="C4583" s="3" t="s">
        <v>31604</v>
      </c>
      <c r="D4583" s="3"/>
      <c r="E4583" s="3" t="s">
        <v>31605</v>
      </c>
      <c r="F4583" s="3"/>
      <c r="G4583" s="3"/>
      <c r="H4583" s="3"/>
      <c r="I4583" s="3"/>
      <c r="J4583" s="3"/>
      <c r="K4583" s="3"/>
      <c r="L4583" s="3"/>
      <c r="M4583" s="3"/>
      <c r="N4583" s="3"/>
      <c r="O4583" s="3"/>
      <c r="P4583" s="3"/>
      <c r="Q4583" s="3"/>
      <c r="R4583" s="3"/>
      <c r="S4583" s="3"/>
      <c r="T4583" s="3"/>
      <c r="U4583" s="3"/>
      <c r="V4583" s="3"/>
      <c r="W4583" s="3"/>
      <c r="X4583" s="3"/>
      <c r="Y4583" s="3"/>
      <c r="Z4583" s="3"/>
      <c r="AA4583" s="3"/>
      <c r="AB4583" s="3"/>
      <c r="AC4583" s="3"/>
      <c r="AD4583" s="3"/>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row>
    <row r="4584" spans="1:77" ht="18">
      <c r="A4584" s="3" t="s">
        <v>15078</v>
      </c>
      <c r="B4584" s="3" t="s">
        <v>30903</v>
      </c>
      <c r="C4584" s="3" t="s">
        <v>31571</v>
      </c>
      <c r="D4584" s="3"/>
      <c r="E4584" s="3" t="s">
        <v>31572</v>
      </c>
      <c r="F4584" s="3"/>
      <c r="G4584" s="3"/>
      <c r="H4584" s="3"/>
      <c r="I4584" s="3"/>
      <c r="J4584" s="3"/>
      <c r="K4584" s="3"/>
      <c r="L4584" s="3"/>
      <c r="M4584" s="3"/>
      <c r="N4584" s="3"/>
      <c r="O4584" s="3"/>
      <c r="P4584" s="3"/>
      <c r="Q4584" s="3"/>
      <c r="R4584" s="3"/>
      <c r="S4584" s="3"/>
      <c r="T4584" s="3"/>
      <c r="U4584" s="3"/>
      <c r="V4584" s="3"/>
      <c r="W4584" s="3"/>
      <c r="X4584" s="3"/>
      <c r="Y4584" s="3"/>
      <c r="Z4584" s="3"/>
      <c r="AA4584" s="3"/>
      <c r="AB4584" s="3"/>
      <c r="AC4584" s="3"/>
      <c r="AD4584" s="3"/>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row>
    <row r="4585" spans="1:77" ht="18">
      <c r="A4585" s="3" t="s">
        <v>3750</v>
      </c>
      <c r="B4585" s="3" t="s">
        <v>21893</v>
      </c>
      <c r="C4585" s="3" t="s">
        <v>22263</v>
      </c>
      <c r="D4585" s="3"/>
      <c r="E4585" s="3" t="s">
        <v>22264</v>
      </c>
      <c r="F4585" s="3"/>
      <c r="G4585" s="3"/>
      <c r="H4585" s="3"/>
      <c r="I4585" s="3"/>
      <c r="J4585" s="3"/>
      <c r="K4585" s="3"/>
      <c r="L4585" s="3"/>
      <c r="M4585" s="3"/>
      <c r="N4585" s="3"/>
      <c r="O4585" s="3"/>
      <c r="P4585" s="3"/>
      <c r="Q4585" s="3"/>
      <c r="R4585" s="3"/>
      <c r="S4585" s="3"/>
      <c r="T4585" s="3"/>
      <c r="U4585" s="3"/>
      <c r="V4585" s="3"/>
      <c r="W4585" s="3"/>
      <c r="X4585" s="3"/>
      <c r="Y4585" s="3"/>
      <c r="Z4585" s="3"/>
      <c r="AA4585" s="3"/>
      <c r="AB4585" s="3"/>
      <c r="AC4585" s="3"/>
      <c r="AD4585" s="3"/>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row>
    <row r="4586" spans="1:77" ht="18">
      <c r="A4586" s="3" t="s">
        <v>5958</v>
      </c>
      <c r="B4586" s="3" t="s">
        <v>23435</v>
      </c>
      <c r="C4586" s="3" t="s">
        <v>24244</v>
      </c>
      <c r="D4586" s="3"/>
      <c r="E4586" s="3" t="s">
        <v>24245</v>
      </c>
      <c r="F4586" s="3"/>
      <c r="G4586" s="3"/>
      <c r="H4586" s="3"/>
      <c r="I4586" s="3"/>
      <c r="J4586" s="3"/>
      <c r="K4586" s="3"/>
      <c r="L4586" s="3"/>
      <c r="M4586" s="3"/>
      <c r="N4586" s="3"/>
      <c r="O4586" s="3"/>
      <c r="P4586" s="3"/>
      <c r="Q4586" s="3"/>
      <c r="R4586" s="3"/>
      <c r="S4586" s="3"/>
      <c r="T4586" s="3"/>
      <c r="U4586" s="3"/>
      <c r="V4586" s="3"/>
      <c r="W4586" s="3"/>
      <c r="X4586" s="3"/>
      <c r="Y4586" s="3"/>
      <c r="Z4586" s="3"/>
      <c r="AA4586" s="3"/>
      <c r="AB4586" s="3"/>
      <c r="AC4586" s="3"/>
      <c r="AD4586" s="3"/>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row>
    <row r="4587" spans="1:77" ht="18">
      <c r="A4587" s="3" t="s">
        <v>19622</v>
      </c>
      <c r="B4587" s="3" t="s">
        <v>36306</v>
      </c>
      <c r="C4587" s="3" t="s">
        <v>24244</v>
      </c>
      <c r="D4587" s="3"/>
      <c r="E4587" s="3" t="s">
        <v>36715</v>
      </c>
      <c r="F4587" s="3"/>
      <c r="G4587" s="3"/>
      <c r="H4587" s="3"/>
      <c r="I4587" s="3"/>
      <c r="J4587" s="3"/>
      <c r="K4587" s="3"/>
      <c r="L4587" s="3"/>
      <c r="M4587" s="3"/>
      <c r="N4587" s="3"/>
      <c r="O4587" s="3"/>
      <c r="P4587" s="3"/>
      <c r="Q4587" s="3"/>
      <c r="R4587" s="3"/>
      <c r="S4587" s="3"/>
      <c r="T4587" s="3"/>
      <c r="U4587" s="3"/>
      <c r="V4587" s="3"/>
      <c r="W4587" s="3"/>
      <c r="X4587" s="3"/>
      <c r="Y4587" s="3"/>
      <c r="Z4587" s="3"/>
      <c r="AA4587" s="3"/>
      <c r="AB4587" s="3"/>
      <c r="AC4587" s="3"/>
      <c r="AD4587" s="3"/>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row>
    <row r="4588" spans="1:77" ht="18">
      <c r="A4588" s="3" t="s">
        <v>3636</v>
      </c>
      <c r="B4588" s="3" t="s">
        <v>21893</v>
      </c>
      <c r="C4588" s="3" t="s">
        <v>22151</v>
      </c>
      <c r="D4588" s="3"/>
      <c r="E4588" s="3" t="s">
        <v>22152</v>
      </c>
      <c r="F4588" s="3" t="s">
        <v>22153</v>
      </c>
      <c r="G4588" s="3"/>
      <c r="H4588" s="3"/>
      <c r="I4588" s="3"/>
      <c r="J4588" s="3"/>
      <c r="K4588" s="3"/>
      <c r="L4588" s="3"/>
      <c r="M4588" s="3"/>
      <c r="N4588" s="3"/>
      <c r="O4588" s="3"/>
      <c r="P4588" s="3"/>
      <c r="Q4588" s="3"/>
      <c r="R4588" s="3"/>
      <c r="S4588" s="3"/>
      <c r="T4588" s="3"/>
      <c r="U4588" s="3"/>
      <c r="V4588" s="3"/>
      <c r="W4588" s="3"/>
      <c r="X4588" s="3"/>
      <c r="Y4588" s="3"/>
      <c r="Z4588" s="3"/>
      <c r="AA4588" s="3"/>
      <c r="AB4588" s="3"/>
      <c r="AC4588" s="3"/>
      <c r="AD4588" s="3"/>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row>
    <row r="4589" spans="1:77" ht="18">
      <c r="A4589" s="3" t="s">
        <v>16204</v>
      </c>
      <c r="B4589" s="3" t="s">
        <v>32255</v>
      </c>
      <c r="C4589" s="3" t="s">
        <v>22151</v>
      </c>
      <c r="D4589" s="3"/>
      <c r="E4589" s="3" t="s">
        <v>32271</v>
      </c>
      <c r="F4589" s="3" t="s">
        <v>32272</v>
      </c>
      <c r="G4589" s="3"/>
      <c r="H4589" s="3"/>
      <c r="I4589" s="3"/>
      <c r="J4589" s="3"/>
      <c r="K4589" s="3"/>
      <c r="L4589" s="3"/>
      <c r="M4589" s="3"/>
      <c r="N4589" s="3"/>
      <c r="O4589" s="3"/>
      <c r="P4589" s="3"/>
      <c r="Q4589" s="3"/>
      <c r="R4589" s="3"/>
      <c r="S4589" s="3"/>
      <c r="T4589" s="3"/>
      <c r="U4589" s="3"/>
      <c r="V4589" s="3"/>
      <c r="W4589" s="3"/>
      <c r="X4589" s="3"/>
      <c r="Y4589" s="3"/>
      <c r="Z4589" s="3"/>
      <c r="AA4589" s="3"/>
      <c r="AB4589" s="3"/>
      <c r="AC4589" s="3"/>
      <c r="AD4589" s="3"/>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row>
    <row r="4590" spans="1:77" ht="18">
      <c r="A4590" s="3" t="s">
        <v>18191</v>
      </c>
      <c r="B4590" s="3" t="s">
        <v>35343</v>
      </c>
      <c r="C4590" s="3" t="s">
        <v>22151</v>
      </c>
      <c r="D4590" s="3"/>
      <c r="E4590" s="3" t="s">
        <v>35528</v>
      </c>
      <c r="F4590" s="3" t="s">
        <v>35529</v>
      </c>
      <c r="G4590" s="3"/>
      <c r="H4590" s="3"/>
      <c r="I4590" s="3"/>
      <c r="J4590" s="3"/>
      <c r="K4590" s="3"/>
      <c r="L4590" s="3"/>
      <c r="M4590" s="3"/>
      <c r="N4590" s="3"/>
      <c r="O4590" s="3"/>
      <c r="P4590" s="3"/>
      <c r="Q4590" s="3"/>
      <c r="R4590" s="3"/>
      <c r="S4590" s="3"/>
      <c r="T4590" s="3"/>
      <c r="U4590" s="3"/>
      <c r="V4590" s="3"/>
      <c r="W4590" s="3"/>
      <c r="X4590" s="3"/>
      <c r="Y4590" s="3"/>
      <c r="Z4590" s="3"/>
      <c r="AA4590" s="3"/>
      <c r="AB4590" s="3"/>
      <c r="AC4590" s="3"/>
      <c r="AD4590" s="3"/>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row>
    <row r="4591" spans="1:77" ht="18">
      <c r="A4591" s="3" t="s">
        <v>18988</v>
      </c>
      <c r="B4591" s="3" t="s">
        <v>35848</v>
      </c>
      <c r="C4591" s="3" t="s">
        <v>22151</v>
      </c>
      <c r="D4591" s="3"/>
      <c r="E4591" s="3" t="s">
        <v>36107</v>
      </c>
      <c r="F4591" s="3" t="s">
        <v>35529</v>
      </c>
      <c r="G4591" s="3"/>
      <c r="H4591" s="3"/>
      <c r="I4591" s="3"/>
      <c r="J4591" s="3"/>
      <c r="K4591" s="3"/>
      <c r="L4591" s="3"/>
      <c r="M4591" s="3"/>
      <c r="N4591" s="3"/>
      <c r="O4591" s="3"/>
      <c r="P4591" s="3"/>
      <c r="Q4591" s="3"/>
      <c r="R4591" s="3"/>
      <c r="S4591" s="3"/>
      <c r="T4591" s="3"/>
      <c r="U4591" s="3"/>
      <c r="V4591" s="3"/>
      <c r="W4591" s="3"/>
      <c r="X4591" s="3"/>
      <c r="Y4591" s="3"/>
      <c r="Z4591" s="3"/>
      <c r="AA4591" s="3"/>
      <c r="AB4591" s="3"/>
      <c r="AC4591" s="3"/>
      <c r="AD4591" s="3"/>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row>
    <row r="4592" spans="1:77" ht="18">
      <c r="A4592" s="3" t="s">
        <v>16813</v>
      </c>
      <c r="B4592" s="3" t="s">
        <v>32658</v>
      </c>
      <c r="C4592" s="3" t="s">
        <v>32685</v>
      </c>
      <c r="D4592" s="3"/>
      <c r="E4592" s="3" t="s">
        <v>14335</v>
      </c>
      <c r="F4592" s="3"/>
      <c r="G4592" s="3"/>
      <c r="H4592" s="3"/>
      <c r="I4592" s="3"/>
      <c r="J4592" s="3"/>
      <c r="K4592" s="3"/>
      <c r="L4592" s="3"/>
      <c r="M4592" s="3"/>
      <c r="N4592" s="3"/>
      <c r="O4592" s="3"/>
      <c r="P4592" s="3"/>
      <c r="Q4592" s="3"/>
      <c r="R4592" s="3"/>
      <c r="S4592" s="3"/>
      <c r="T4592" s="3"/>
      <c r="U4592" s="3"/>
      <c r="V4592" s="3"/>
      <c r="W4592" s="3"/>
      <c r="X4592" s="3"/>
      <c r="Y4592" s="3"/>
      <c r="Z4592" s="3"/>
      <c r="AA4592" s="3"/>
      <c r="AB4592" s="3"/>
      <c r="AC4592" s="3"/>
      <c r="AD4592" s="3"/>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row>
    <row r="4593" spans="1:77" ht="18">
      <c r="A4593" s="3" t="s">
        <v>3705</v>
      </c>
      <c r="B4593" s="3" t="s">
        <v>21893</v>
      </c>
      <c r="C4593" s="3" t="s">
        <v>22219</v>
      </c>
      <c r="D4593" s="3"/>
      <c r="E4593" s="3" t="s">
        <v>22027</v>
      </c>
      <c r="F4593" s="3" t="s">
        <v>22028</v>
      </c>
      <c r="G4593" s="3"/>
      <c r="H4593" s="3"/>
      <c r="I4593" s="3"/>
      <c r="J4593" s="3"/>
      <c r="K4593" s="3"/>
      <c r="L4593" s="3"/>
      <c r="M4593" s="3"/>
      <c r="N4593" s="3"/>
      <c r="O4593" s="3"/>
      <c r="P4593" s="3"/>
      <c r="Q4593" s="3"/>
      <c r="R4593" s="3"/>
      <c r="S4593" s="3"/>
      <c r="T4593" s="3"/>
      <c r="U4593" s="3"/>
      <c r="V4593" s="3"/>
      <c r="W4593" s="3"/>
      <c r="X4593" s="3"/>
      <c r="Y4593" s="3"/>
      <c r="Z4593" s="3"/>
      <c r="AA4593" s="3"/>
      <c r="AB4593" s="3"/>
      <c r="AC4593" s="3"/>
      <c r="AD4593" s="3"/>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row>
    <row r="4594" spans="1:77" ht="18">
      <c r="A4594" s="3" t="s">
        <v>4011</v>
      </c>
      <c r="B4594" s="3" t="s">
        <v>22513</v>
      </c>
      <c r="C4594" s="3" t="s">
        <v>22219</v>
      </c>
      <c r="D4594" s="3"/>
      <c r="E4594" s="3" t="s">
        <v>22563</v>
      </c>
      <c r="F4594" s="3"/>
      <c r="G4594" s="3"/>
      <c r="H4594" s="3"/>
      <c r="I4594" s="3"/>
      <c r="J4594" s="3"/>
      <c r="K4594" s="3"/>
      <c r="L4594" s="3"/>
      <c r="M4594" s="3"/>
      <c r="N4594" s="3"/>
      <c r="O4594" s="3"/>
      <c r="P4594" s="3"/>
      <c r="Q4594" s="3"/>
      <c r="R4594" s="3"/>
      <c r="S4594" s="3"/>
      <c r="T4594" s="3"/>
      <c r="U4594" s="3"/>
      <c r="V4594" s="3"/>
      <c r="W4594" s="3"/>
      <c r="X4594" s="3"/>
      <c r="Y4594" s="3"/>
      <c r="Z4594" s="3"/>
      <c r="AA4594" s="3"/>
      <c r="AB4594" s="3"/>
      <c r="AC4594" s="3"/>
      <c r="AD4594" s="3"/>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row>
    <row r="4595" spans="1:77" ht="18">
      <c r="A4595" s="3" t="s">
        <v>11079</v>
      </c>
      <c r="B4595" s="3" t="s">
        <v>28902</v>
      </c>
      <c r="C4595" s="3" t="s">
        <v>29099</v>
      </c>
      <c r="D4595" s="3" t="s">
        <v>38</v>
      </c>
      <c r="E4595" s="3" t="s">
        <v>29100</v>
      </c>
      <c r="F4595" s="3" t="s">
        <v>29101</v>
      </c>
      <c r="G4595" s="3"/>
      <c r="H4595" s="3" t="s">
        <v>29102</v>
      </c>
      <c r="I4595" s="3"/>
      <c r="J4595" s="3" t="s">
        <v>29103</v>
      </c>
      <c r="K4595" s="3"/>
      <c r="L4595" s="3" t="s">
        <v>29104</v>
      </c>
      <c r="M4595" s="3"/>
      <c r="N4595" s="3"/>
      <c r="O4595" s="3"/>
      <c r="P4595" s="3"/>
      <c r="Q4595" s="3"/>
      <c r="R4595" s="3"/>
      <c r="S4595" s="3"/>
      <c r="T4595" s="3"/>
      <c r="U4595" s="3"/>
      <c r="V4595" s="3"/>
      <c r="W4595" s="3"/>
      <c r="X4595" s="3"/>
      <c r="Y4595" s="3"/>
      <c r="Z4595" s="3"/>
      <c r="AA4595" s="3"/>
      <c r="AB4595" s="3"/>
      <c r="AC4595" s="3"/>
      <c r="AD4595" s="3"/>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row>
    <row r="4596" spans="1:77" ht="18">
      <c r="A4596" s="3" t="s">
        <v>5964</v>
      </c>
      <c r="B4596" s="3" t="s">
        <v>23435</v>
      </c>
      <c r="C4596" s="3" t="s">
        <v>24249</v>
      </c>
      <c r="D4596" s="3"/>
      <c r="E4596" s="3" t="s">
        <v>24250</v>
      </c>
      <c r="F4596" s="3"/>
      <c r="G4596" s="3"/>
      <c r="H4596" s="3"/>
      <c r="I4596" s="3"/>
      <c r="J4596" s="3"/>
      <c r="K4596" s="3"/>
      <c r="L4596" s="3"/>
      <c r="M4596" s="3"/>
      <c r="N4596" s="3"/>
      <c r="O4596" s="3"/>
      <c r="P4596" s="3"/>
      <c r="Q4596" s="3"/>
      <c r="R4596" s="3"/>
      <c r="S4596" s="3"/>
      <c r="T4596" s="3"/>
      <c r="U4596" s="3"/>
      <c r="V4596" s="3"/>
      <c r="W4596" s="3"/>
      <c r="X4596" s="3"/>
      <c r="Y4596" s="3"/>
      <c r="Z4596" s="3"/>
      <c r="AA4596" s="3"/>
      <c r="AB4596" s="3"/>
      <c r="AC4596" s="3"/>
      <c r="AD4596" s="3"/>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row>
    <row r="4597" spans="1:77" ht="18">
      <c r="A4597" s="3" t="s">
        <v>4679</v>
      </c>
      <c r="B4597" s="3" t="s">
        <v>23054</v>
      </c>
      <c r="C4597" s="3" t="s">
        <v>23181</v>
      </c>
      <c r="D4597" s="3"/>
      <c r="E4597" s="3" t="s">
        <v>23182</v>
      </c>
      <c r="F4597" s="3" t="s">
        <v>1443</v>
      </c>
      <c r="G4597" s="3" t="s">
        <v>23183</v>
      </c>
      <c r="H4597" s="3" t="s">
        <v>23184</v>
      </c>
      <c r="I4597" s="3" t="s">
        <v>23185</v>
      </c>
      <c r="J4597" s="3" t="s">
        <v>23186</v>
      </c>
      <c r="K4597" s="3" t="s">
        <v>23187</v>
      </c>
      <c r="L4597" s="3"/>
      <c r="M4597" s="3"/>
      <c r="N4597" s="3"/>
      <c r="O4597" s="3"/>
      <c r="P4597" s="3"/>
      <c r="Q4597" s="3"/>
      <c r="R4597" s="3"/>
      <c r="S4597" s="3"/>
      <c r="T4597" s="3"/>
      <c r="U4597" s="3"/>
      <c r="V4597" s="3"/>
      <c r="W4597" s="3"/>
      <c r="X4597" s="3"/>
      <c r="Y4597" s="3"/>
      <c r="Z4597" s="3"/>
      <c r="AA4597" s="3"/>
      <c r="AB4597" s="3"/>
      <c r="AC4597" s="3"/>
      <c r="AD4597" s="3"/>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row>
    <row r="4598" spans="1:77" ht="18">
      <c r="A4598" s="3" t="s">
        <v>35037</v>
      </c>
      <c r="B4598" s="3" t="s">
        <v>34945</v>
      </c>
      <c r="C4598" s="3" t="s">
        <v>23181</v>
      </c>
      <c r="D4598" s="3" t="s">
        <v>270</v>
      </c>
      <c r="E4598" s="3" t="s">
        <v>35038</v>
      </c>
      <c r="F4598" s="3" t="s">
        <v>35039</v>
      </c>
      <c r="G4598" s="3" t="s">
        <v>35040</v>
      </c>
      <c r="H4598" s="3" t="s">
        <v>35041</v>
      </c>
      <c r="I4598" s="3" t="s">
        <v>35042</v>
      </c>
      <c r="J4598" s="3" t="s">
        <v>23186</v>
      </c>
      <c r="K4598" s="3" t="s">
        <v>35043</v>
      </c>
      <c r="L4598" s="3"/>
      <c r="M4598" s="3"/>
      <c r="N4598" s="3"/>
      <c r="O4598" s="3"/>
      <c r="P4598" s="3"/>
      <c r="Q4598" s="3"/>
      <c r="R4598" s="3"/>
      <c r="S4598" s="3"/>
      <c r="T4598" s="3"/>
      <c r="U4598" s="3"/>
      <c r="V4598" s="3"/>
      <c r="W4598" s="3"/>
      <c r="X4598" s="3"/>
      <c r="Y4598" s="3"/>
      <c r="Z4598" s="3"/>
      <c r="AA4598" s="3"/>
      <c r="AB4598" s="3"/>
      <c r="AC4598" s="3"/>
      <c r="AD4598" s="3"/>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row>
    <row r="4599" spans="1:77" ht="18">
      <c r="A4599" s="3" t="s">
        <v>38915</v>
      </c>
      <c r="B4599" s="3" t="s">
        <v>37993</v>
      </c>
      <c r="C4599" s="3" t="s">
        <v>23181</v>
      </c>
      <c r="D4599" s="3" t="s">
        <v>270</v>
      </c>
      <c r="E4599" s="3" t="s">
        <v>38916</v>
      </c>
      <c r="F4599" s="3" t="s">
        <v>38917</v>
      </c>
      <c r="G4599" s="3"/>
      <c r="H4599" s="3"/>
      <c r="I4599" s="3"/>
      <c r="J4599" s="3"/>
      <c r="K4599" s="3"/>
      <c r="L4599" s="3"/>
      <c r="M4599" s="3"/>
      <c r="N4599" s="3"/>
      <c r="O4599" s="3"/>
      <c r="P4599" s="3"/>
      <c r="Q4599" s="3"/>
      <c r="R4599" s="3"/>
      <c r="S4599" s="3"/>
      <c r="T4599" s="3"/>
      <c r="U4599" s="3"/>
      <c r="V4599" s="3"/>
      <c r="W4599" s="3"/>
      <c r="X4599" s="3"/>
      <c r="Y4599" s="3"/>
      <c r="Z4599" s="3"/>
      <c r="AA4599" s="3"/>
      <c r="AB4599" s="3"/>
      <c r="AC4599" s="3"/>
      <c r="AD4599" s="3"/>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row>
    <row r="4600" spans="1:77" ht="18">
      <c r="A4600" s="3" t="s">
        <v>3396</v>
      </c>
      <c r="B4600" s="3" t="s">
        <v>21893</v>
      </c>
      <c r="C4600" s="3" t="s">
        <v>39856</v>
      </c>
      <c r="D4600" s="3"/>
      <c r="E4600" s="3" t="s">
        <v>39857</v>
      </c>
      <c r="F4600" s="3"/>
      <c r="G4600" s="3"/>
      <c r="H4600" s="3"/>
      <c r="I4600" s="3"/>
      <c r="J4600" s="3"/>
      <c r="K4600" s="3"/>
      <c r="L4600" s="3"/>
      <c r="M4600" s="3"/>
      <c r="N4600" s="3"/>
      <c r="O4600" s="3"/>
      <c r="P4600" s="3"/>
      <c r="Q4600" s="3"/>
      <c r="R4600" s="3"/>
      <c r="S4600" s="3"/>
      <c r="T4600" s="3"/>
      <c r="U4600" s="3"/>
      <c r="V4600" s="3"/>
      <c r="W4600" s="3"/>
      <c r="X4600" s="3"/>
      <c r="Y4600" s="3"/>
      <c r="Z4600" s="3"/>
      <c r="AA4600" s="3"/>
      <c r="AB4600" s="3"/>
      <c r="AC4600" s="3"/>
      <c r="AD4600" s="3"/>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row>
    <row r="4601" spans="1:77" ht="18">
      <c r="A4601" s="3" t="s">
        <v>3608</v>
      </c>
      <c r="B4601" s="3" t="s">
        <v>21893</v>
      </c>
      <c r="C4601" s="3" t="s">
        <v>22118</v>
      </c>
      <c r="D4601" s="3"/>
      <c r="E4601" s="3" t="s">
        <v>22119</v>
      </c>
      <c r="F4601" s="3" t="s">
        <v>22120</v>
      </c>
      <c r="G4601" s="3" t="s">
        <v>22121</v>
      </c>
      <c r="H4601" s="3" t="s">
        <v>22122</v>
      </c>
      <c r="I4601" s="3"/>
      <c r="J4601" s="3" t="s">
        <v>22123</v>
      </c>
      <c r="K4601" s="3"/>
      <c r="L4601" s="3"/>
      <c r="M4601" s="3" t="s">
        <v>22124</v>
      </c>
      <c r="N4601" s="3"/>
      <c r="O4601" s="3"/>
      <c r="P4601" s="3" t="s">
        <v>22125</v>
      </c>
      <c r="Q4601" s="3"/>
      <c r="R4601" s="3"/>
      <c r="S4601" s="3"/>
      <c r="T4601" s="3"/>
      <c r="U4601" s="3"/>
      <c r="V4601" s="3"/>
      <c r="W4601" s="3"/>
      <c r="X4601" s="3"/>
      <c r="Y4601" s="3"/>
      <c r="Z4601" s="3"/>
      <c r="AA4601" s="3"/>
      <c r="AB4601" s="3"/>
      <c r="AC4601" s="3"/>
      <c r="AD4601" s="3"/>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row>
    <row r="4602" spans="1:77" ht="18">
      <c r="A4602" s="3" t="s">
        <v>33024</v>
      </c>
      <c r="B4602" s="3" t="s">
        <v>32998</v>
      </c>
      <c r="C4602" s="3" t="s">
        <v>22118</v>
      </c>
      <c r="D4602" s="3" t="s">
        <v>3093</v>
      </c>
      <c r="E4602" s="3" t="s">
        <v>33025</v>
      </c>
      <c r="F4602" s="3" t="s">
        <v>33026</v>
      </c>
      <c r="G4602" s="3"/>
      <c r="H4602" s="3"/>
      <c r="I4602" s="3"/>
      <c r="J4602" s="3"/>
      <c r="K4602" s="3"/>
      <c r="L4602" s="3"/>
      <c r="M4602" s="3"/>
      <c r="N4602" s="3"/>
      <c r="O4602" s="3"/>
      <c r="P4602" s="3"/>
      <c r="Q4602" s="3"/>
      <c r="R4602" s="3"/>
      <c r="S4602" s="3"/>
      <c r="T4602" s="3"/>
      <c r="U4602" s="3"/>
      <c r="V4602" s="3"/>
      <c r="W4602" s="3"/>
      <c r="X4602" s="3"/>
      <c r="Y4602" s="3"/>
      <c r="Z4602" s="3"/>
      <c r="AA4602" s="3"/>
      <c r="AB4602" s="3"/>
      <c r="AC4602" s="3"/>
      <c r="AD4602" s="3"/>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row>
    <row r="4603" spans="1:77" ht="18">
      <c r="A4603" s="3" t="s">
        <v>9182</v>
      </c>
      <c r="B4603" s="3" t="s">
        <v>26505</v>
      </c>
      <c r="C4603" s="3" t="s">
        <v>26962</v>
      </c>
      <c r="D4603" s="3"/>
      <c r="E4603" s="3" t="s">
        <v>26963</v>
      </c>
      <c r="F4603" s="3"/>
      <c r="G4603" s="3"/>
      <c r="H4603" s="3"/>
      <c r="I4603" s="3"/>
      <c r="J4603" s="3"/>
      <c r="K4603" s="3"/>
      <c r="L4603" s="3"/>
      <c r="M4603" s="3"/>
      <c r="N4603" s="3"/>
      <c r="O4603" s="3"/>
      <c r="P4603" s="3"/>
      <c r="Q4603" s="3"/>
      <c r="R4603" s="3"/>
      <c r="S4603" s="3"/>
      <c r="T4603" s="3"/>
      <c r="U4603" s="3"/>
      <c r="V4603" s="3"/>
      <c r="W4603" s="3"/>
      <c r="X4603" s="3"/>
      <c r="Y4603" s="3"/>
      <c r="Z4603" s="3"/>
      <c r="AA4603" s="3"/>
      <c r="AB4603" s="3"/>
      <c r="AC4603" s="3"/>
      <c r="AD4603" s="3"/>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row>
    <row r="4604" spans="1:77" ht="18">
      <c r="A4604" s="3" t="s">
        <v>28703</v>
      </c>
      <c r="B4604" s="3" t="s">
        <v>28704</v>
      </c>
      <c r="C4604" s="3" t="s">
        <v>26962</v>
      </c>
      <c r="D4604" s="3"/>
      <c r="E4604" s="3" t="s">
        <v>28705</v>
      </c>
      <c r="F4604" s="3"/>
      <c r="G4604" s="3"/>
      <c r="H4604" s="3"/>
      <c r="I4604" s="3"/>
      <c r="J4604" s="3"/>
      <c r="K4604" s="3"/>
      <c r="L4604" s="3"/>
      <c r="M4604" s="3"/>
      <c r="N4604" s="3"/>
      <c r="O4604" s="3"/>
      <c r="P4604" s="3"/>
      <c r="Q4604" s="3"/>
      <c r="R4604" s="3"/>
      <c r="S4604" s="3"/>
      <c r="T4604" s="3"/>
      <c r="U4604" s="3"/>
      <c r="V4604" s="3"/>
      <c r="W4604" s="3"/>
      <c r="X4604" s="3"/>
      <c r="Y4604" s="3"/>
      <c r="Z4604" s="3"/>
      <c r="AA4604" s="3"/>
      <c r="AB4604" s="3"/>
      <c r="AC4604" s="3"/>
      <c r="AD4604" s="3"/>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row>
    <row r="4605" spans="1:77" ht="18">
      <c r="A4605" s="3" t="s">
        <v>5950</v>
      </c>
      <c r="B4605" s="3" t="s">
        <v>23435</v>
      </c>
      <c r="C4605" s="3" t="s">
        <v>24238</v>
      </c>
      <c r="D4605" s="3"/>
      <c r="E4605" s="3" t="s">
        <v>24239</v>
      </c>
      <c r="F4605" s="3"/>
      <c r="G4605" s="3"/>
      <c r="H4605" s="3"/>
      <c r="I4605" s="3"/>
      <c r="J4605" s="3"/>
      <c r="K4605" s="3"/>
      <c r="L4605" s="3"/>
      <c r="M4605" s="3"/>
      <c r="N4605" s="3"/>
      <c r="O4605" s="3"/>
      <c r="P4605" s="3"/>
      <c r="Q4605" s="3"/>
      <c r="R4605" s="3"/>
      <c r="S4605" s="3"/>
      <c r="T4605" s="3"/>
      <c r="U4605" s="3"/>
      <c r="V4605" s="3"/>
      <c r="W4605" s="3"/>
      <c r="X4605" s="3"/>
      <c r="Y4605" s="3"/>
      <c r="Z4605" s="3"/>
      <c r="AA4605" s="3"/>
      <c r="AB4605" s="3"/>
      <c r="AC4605" s="3"/>
      <c r="AD4605" s="3"/>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row>
    <row r="4606" spans="1:77" ht="18">
      <c r="A4606" s="3" t="s">
        <v>39639</v>
      </c>
      <c r="B4606" s="3" t="s">
        <v>39563</v>
      </c>
      <c r="C4606" s="3" t="s">
        <v>39640</v>
      </c>
      <c r="D4606" s="3"/>
      <c r="E4606" s="3" t="s">
        <v>39641</v>
      </c>
      <c r="F4606" s="3"/>
      <c r="G4606" s="3"/>
      <c r="H4606" s="3"/>
      <c r="I4606" s="3"/>
      <c r="J4606" s="3"/>
      <c r="K4606" s="3"/>
      <c r="L4606" s="3"/>
      <c r="M4606" s="3"/>
      <c r="N4606" s="3"/>
      <c r="O4606" s="3"/>
      <c r="P4606" s="3"/>
      <c r="Q4606" s="3"/>
      <c r="R4606" s="3"/>
      <c r="S4606" s="3"/>
      <c r="T4606" s="3"/>
      <c r="U4606" s="3"/>
      <c r="V4606" s="3"/>
      <c r="W4606" s="3"/>
      <c r="X4606" s="3"/>
      <c r="Y4606" s="3"/>
      <c r="Z4606" s="3"/>
      <c r="AA4606" s="3"/>
      <c r="AB4606" s="3"/>
      <c r="AC4606" s="3"/>
      <c r="AD4606" s="3"/>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row>
    <row r="4607" spans="1:77" ht="18">
      <c r="A4607" s="3" t="s">
        <v>16776</v>
      </c>
      <c r="B4607" s="3" t="s">
        <v>32658</v>
      </c>
      <c r="C4607" s="3" t="s">
        <v>32664</v>
      </c>
      <c r="D4607" s="3"/>
      <c r="E4607" s="3" t="s">
        <v>32665</v>
      </c>
      <c r="F4607" s="3"/>
      <c r="G4607" s="3"/>
      <c r="H4607" s="3"/>
      <c r="I4607" s="3"/>
      <c r="J4607" s="3"/>
      <c r="K4607" s="3"/>
      <c r="L4607" s="3"/>
      <c r="M4607" s="3"/>
      <c r="N4607" s="3"/>
      <c r="O4607" s="3"/>
      <c r="P4607" s="3"/>
      <c r="Q4607" s="3"/>
      <c r="R4607" s="3"/>
      <c r="S4607" s="3"/>
      <c r="T4607" s="3"/>
      <c r="U4607" s="3"/>
      <c r="V4607" s="3"/>
      <c r="W4607" s="3"/>
      <c r="X4607" s="3"/>
      <c r="Y4607" s="3"/>
      <c r="Z4607" s="3"/>
      <c r="AA4607" s="3"/>
      <c r="AB4607" s="3"/>
      <c r="AC4607" s="3"/>
      <c r="AD4607" s="3"/>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row>
    <row r="4608" spans="1:77" ht="18">
      <c r="A4608" s="3" t="s">
        <v>10652</v>
      </c>
      <c r="B4608" s="3" t="s">
        <v>28622</v>
      </c>
      <c r="C4608" s="3" t="s">
        <v>28801</v>
      </c>
      <c r="D4608" s="3"/>
      <c r="E4608" s="3" t="s">
        <v>28802</v>
      </c>
      <c r="F4608" s="3"/>
      <c r="G4608" s="3"/>
      <c r="H4608" s="3"/>
      <c r="I4608" s="3"/>
      <c r="J4608" s="3"/>
      <c r="K4608" s="3"/>
      <c r="L4608" s="3"/>
      <c r="M4608" s="3"/>
      <c r="N4608" s="3"/>
      <c r="O4608" s="3"/>
      <c r="P4608" s="3"/>
      <c r="Q4608" s="3"/>
      <c r="R4608" s="3"/>
      <c r="S4608" s="3"/>
      <c r="T4608" s="3"/>
      <c r="U4608" s="3"/>
      <c r="V4608" s="3"/>
      <c r="W4608" s="3"/>
      <c r="X4608" s="3"/>
      <c r="Y4608" s="3"/>
      <c r="Z4608" s="3"/>
      <c r="AA4608" s="3"/>
      <c r="AB4608" s="3"/>
      <c r="AC4608" s="3"/>
      <c r="AD4608" s="3"/>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row>
    <row r="4609" spans="1:77" ht="18">
      <c r="A4609" s="3" t="s">
        <v>14798</v>
      </c>
      <c r="B4609" s="3" t="s">
        <v>30903</v>
      </c>
      <c r="C4609" s="3" t="s">
        <v>28801</v>
      </c>
      <c r="D4609" s="3"/>
      <c r="E4609" s="3" t="s">
        <v>31415</v>
      </c>
      <c r="F4609" s="3"/>
      <c r="G4609" s="3"/>
      <c r="H4609" s="3"/>
      <c r="I4609" s="3"/>
      <c r="J4609" s="3"/>
      <c r="K4609" s="3"/>
      <c r="L4609" s="3"/>
      <c r="M4609" s="3"/>
      <c r="N4609" s="3"/>
      <c r="O4609" s="3"/>
      <c r="P4609" s="3"/>
      <c r="Q4609" s="3"/>
      <c r="R4609" s="3"/>
      <c r="S4609" s="3"/>
      <c r="T4609" s="3"/>
      <c r="U4609" s="3"/>
      <c r="V4609" s="3"/>
      <c r="W4609" s="3"/>
      <c r="X4609" s="3"/>
      <c r="Y4609" s="3"/>
      <c r="Z4609" s="3"/>
      <c r="AA4609" s="3"/>
      <c r="AB4609" s="3"/>
      <c r="AC4609" s="3"/>
      <c r="AD4609" s="3"/>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row>
    <row r="4610" spans="1:77" ht="18">
      <c r="A4610" s="3" t="s">
        <v>11176</v>
      </c>
      <c r="B4610" s="3" t="s">
        <v>28622</v>
      </c>
      <c r="C4610" s="3" t="s">
        <v>29166</v>
      </c>
      <c r="D4610" s="3"/>
      <c r="E4610" s="3" t="s">
        <v>29167</v>
      </c>
      <c r="F4610" s="3"/>
      <c r="G4610" s="3"/>
      <c r="H4610" s="3"/>
      <c r="I4610" s="3"/>
      <c r="J4610" s="3"/>
      <c r="K4610" s="3"/>
      <c r="L4610" s="3"/>
      <c r="M4610" s="3"/>
      <c r="N4610" s="3"/>
      <c r="O4610" s="3"/>
      <c r="P4610" s="3"/>
      <c r="Q4610" s="3"/>
      <c r="R4610" s="3"/>
      <c r="S4610" s="3"/>
      <c r="T4610" s="3"/>
      <c r="U4610" s="3"/>
      <c r="V4610" s="3"/>
      <c r="W4610" s="3"/>
      <c r="X4610" s="3"/>
      <c r="Y4610" s="3"/>
      <c r="Z4610" s="3"/>
      <c r="AA4610" s="3"/>
      <c r="AB4610" s="3"/>
      <c r="AC4610" s="3"/>
      <c r="AD4610" s="3"/>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row>
    <row r="4611" spans="1:77" ht="18">
      <c r="A4611" s="3" t="s">
        <v>39104</v>
      </c>
      <c r="B4611" s="3" t="s">
        <v>38999</v>
      </c>
      <c r="C4611" s="3" t="s">
        <v>29166</v>
      </c>
      <c r="D4611" s="3"/>
      <c r="E4611" s="3" t="s">
        <v>39105</v>
      </c>
      <c r="F4611" s="3"/>
      <c r="G4611" s="3"/>
      <c r="H4611" s="3"/>
      <c r="I4611" s="3"/>
      <c r="J4611" s="3"/>
      <c r="K4611" s="3"/>
      <c r="L4611" s="3"/>
      <c r="M4611" s="3"/>
      <c r="N4611" s="3"/>
      <c r="O4611" s="3"/>
      <c r="P4611" s="3"/>
      <c r="Q4611" s="3"/>
      <c r="R4611" s="3"/>
      <c r="S4611" s="3"/>
      <c r="T4611" s="3"/>
      <c r="U4611" s="3"/>
      <c r="V4611" s="3"/>
      <c r="W4611" s="3"/>
      <c r="X4611" s="3"/>
      <c r="Y4611" s="3"/>
      <c r="Z4611" s="3"/>
      <c r="AA4611" s="3"/>
      <c r="AB4611" s="3"/>
      <c r="AC4611" s="3"/>
      <c r="AD4611" s="3"/>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row>
    <row r="4612" spans="1:77" ht="18">
      <c r="A4612" s="3" t="s">
        <v>3304</v>
      </c>
      <c r="B4612" s="3" t="s">
        <v>21893</v>
      </c>
      <c r="C4612" s="3" t="s">
        <v>29166</v>
      </c>
      <c r="D4612" s="3"/>
      <c r="E4612" s="3" t="s">
        <v>22264</v>
      </c>
      <c r="F4612" s="3"/>
      <c r="G4612" s="3"/>
      <c r="H4612" s="3"/>
      <c r="I4612" s="3"/>
      <c r="J4612" s="3"/>
      <c r="K4612" s="3"/>
      <c r="L4612" s="3"/>
      <c r="M4612" s="3"/>
      <c r="N4612" s="3"/>
      <c r="O4612" s="3"/>
      <c r="P4612" s="3"/>
      <c r="Q4612" s="3"/>
      <c r="R4612" s="3"/>
      <c r="S4612" s="3"/>
      <c r="T4612" s="3"/>
      <c r="U4612" s="3"/>
      <c r="V4612" s="3"/>
      <c r="W4612" s="3"/>
      <c r="X4612" s="3"/>
      <c r="Y4612" s="3"/>
      <c r="Z4612" s="3"/>
      <c r="AA4612" s="3"/>
      <c r="AB4612" s="3"/>
      <c r="AC4612" s="3"/>
      <c r="AD4612" s="3"/>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row>
    <row r="4613" spans="1:77" ht="18">
      <c r="A4613" s="3" t="s">
        <v>5947</v>
      </c>
      <c r="B4613" s="3" t="s">
        <v>23435</v>
      </c>
      <c r="C4613" s="3" t="s">
        <v>24236</v>
      </c>
      <c r="D4613" s="3"/>
      <c r="E4613" s="3" t="s">
        <v>24237</v>
      </c>
      <c r="F4613" s="3"/>
      <c r="G4613" s="3"/>
      <c r="H4613" s="3"/>
      <c r="I4613" s="3"/>
      <c r="J4613" s="3"/>
      <c r="K4613" s="3"/>
      <c r="L4613" s="3"/>
      <c r="M4613" s="3"/>
      <c r="N4613" s="3"/>
      <c r="O4613" s="3"/>
      <c r="P4613" s="3"/>
      <c r="Q4613" s="3"/>
      <c r="R4613" s="3"/>
      <c r="S4613" s="3"/>
      <c r="T4613" s="3"/>
      <c r="U4613" s="3"/>
      <c r="V4613" s="3"/>
      <c r="W4613" s="3"/>
      <c r="X4613" s="3"/>
      <c r="Y4613" s="3"/>
      <c r="Z4613" s="3"/>
      <c r="AA4613" s="3"/>
      <c r="AB4613" s="3"/>
      <c r="AC4613" s="3"/>
      <c r="AD4613" s="3"/>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row>
    <row r="4614" spans="1:77" ht="18">
      <c r="A4614" s="3" t="s">
        <v>10909</v>
      </c>
      <c r="B4614" s="3" t="s">
        <v>29007</v>
      </c>
      <c r="C4614" s="3" t="s">
        <v>24236</v>
      </c>
      <c r="D4614" s="3" t="s">
        <v>7611</v>
      </c>
      <c r="E4614" s="3" t="s">
        <v>29008</v>
      </c>
      <c r="F4614" s="3" t="s">
        <v>29009</v>
      </c>
      <c r="G4614" s="3"/>
      <c r="H4614" s="3"/>
      <c r="I4614" s="3"/>
      <c r="J4614" s="3"/>
      <c r="K4614" s="3"/>
      <c r="L4614" s="3"/>
      <c r="M4614" s="3"/>
      <c r="N4614" s="3"/>
      <c r="O4614" s="3"/>
      <c r="P4614" s="3"/>
      <c r="Q4614" s="3"/>
      <c r="R4614" s="3"/>
      <c r="S4614" s="3"/>
      <c r="T4614" s="3"/>
      <c r="U4614" s="3"/>
      <c r="V4614" s="3"/>
      <c r="W4614" s="3"/>
      <c r="X4614" s="3"/>
      <c r="Y4614" s="3"/>
      <c r="Z4614" s="3"/>
      <c r="AA4614" s="3"/>
      <c r="AB4614" s="3"/>
      <c r="AC4614" s="3"/>
      <c r="AD4614" s="3"/>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row>
    <row r="4615" spans="1:77" ht="18">
      <c r="A4615" s="3" t="s">
        <v>1794</v>
      </c>
      <c r="B4615" s="3" t="s">
        <v>30270</v>
      </c>
      <c r="C4615" s="3" t="s">
        <v>24236</v>
      </c>
      <c r="D4615" s="3" t="s">
        <v>30713</v>
      </c>
      <c r="E4615" s="3" t="s">
        <v>30714</v>
      </c>
      <c r="F4615" s="3" t="s">
        <v>30715</v>
      </c>
      <c r="G4615" s="3"/>
      <c r="H4615" s="3"/>
      <c r="I4615" s="3"/>
      <c r="J4615" s="3"/>
      <c r="K4615" s="3"/>
      <c r="L4615" s="3"/>
      <c r="M4615" s="3"/>
      <c r="N4615" s="3"/>
      <c r="O4615" s="3"/>
      <c r="P4615" s="3"/>
      <c r="Q4615" s="3"/>
      <c r="R4615" s="3"/>
      <c r="S4615" s="3"/>
      <c r="T4615" s="3"/>
      <c r="U4615" s="3"/>
      <c r="V4615" s="3"/>
      <c r="W4615" s="3"/>
      <c r="X4615" s="3"/>
      <c r="Y4615" s="3"/>
      <c r="Z4615" s="3"/>
      <c r="AA4615" s="3"/>
      <c r="AB4615" s="3"/>
      <c r="AC4615" s="3"/>
      <c r="AD4615" s="3"/>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row>
    <row r="4616" spans="1:77" ht="18">
      <c r="A4616" s="3" t="s">
        <v>1839</v>
      </c>
      <c r="B4616" s="3" t="s">
        <v>30270</v>
      </c>
      <c r="C4616" s="3" t="s">
        <v>31029</v>
      </c>
      <c r="D4616" s="3"/>
      <c r="E4616" s="3" t="s">
        <v>7632</v>
      </c>
      <c r="F4616" s="3"/>
      <c r="G4616" s="3"/>
      <c r="H4616" s="3"/>
      <c r="I4616" s="3"/>
      <c r="J4616" s="3"/>
      <c r="K4616" s="3"/>
      <c r="L4616" s="3"/>
      <c r="M4616" s="3"/>
      <c r="N4616" s="3"/>
      <c r="O4616" s="3"/>
      <c r="P4616" s="3"/>
      <c r="Q4616" s="3"/>
      <c r="R4616" s="3"/>
      <c r="S4616" s="3"/>
      <c r="T4616" s="3"/>
      <c r="U4616" s="3"/>
      <c r="V4616" s="3"/>
      <c r="W4616" s="3"/>
      <c r="X4616" s="3"/>
      <c r="Y4616" s="3"/>
      <c r="Z4616" s="3"/>
      <c r="AA4616" s="3"/>
      <c r="AB4616" s="3"/>
      <c r="AC4616" s="3"/>
      <c r="AD4616" s="3"/>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row>
    <row r="4617" spans="1:77" ht="18">
      <c r="A4617" s="3" t="s">
        <v>35624</v>
      </c>
      <c r="B4617" s="3" t="s">
        <v>35343</v>
      </c>
      <c r="C4617" s="3" t="s">
        <v>31029</v>
      </c>
      <c r="D4617" s="3" t="s">
        <v>35625</v>
      </c>
      <c r="E4617" s="3" t="s">
        <v>35626</v>
      </c>
      <c r="F4617" s="3" t="s">
        <v>35627</v>
      </c>
      <c r="G4617" s="3" t="s">
        <v>35628</v>
      </c>
      <c r="H4617" s="3"/>
      <c r="I4617" s="3"/>
      <c r="J4617" s="3"/>
      <c r="K4617" s="3"/>
      <c r="L4617" s="3"/>
      <c r="M4617" s="3"/>
      <c r="N4617" s="3"/>
      <c r="O4617" s="3"/>
      <c r="P4617" s="3"/>
      <c r="Q4617" s="3"/>
      <c r="R4617" s="3"/>
      <c r="S4617" s="3"/>
      <c r="T4617" s="3"/>
      <c r="U4617" s="3"/>
      <c r="V4617" s="3"/>
      <c r="W4617" s="3"/>
      <c r="X4617" s="3"/>
      <c r="Y4617" s="3"/>
      <c r="Z4617" s="3"/>
      <c r="AA4617" s="3"/>
      <c r="AB4617" s="3"/>
      <c r="AC4617" s="3"/>
      <c r="AD4617" s="3"/>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row>
    <row r="4618" spans="1:77" ht="18">
      <c r="A4618" s="3" t="s">
        <v>29028</v>
      </c>
      <c r="B4618" s="3" t="s">
        <v>27429</v>
      </c>
      <c r="C4618" s="3" t="s">
        <v>29029</v>
      </c>
      <c r="D4618" s="3" t="s">
        <v>29030</v>
      </c>
      <c r="E4618" s="3" t="s">
        <v>29031</v>
      </c>
      <c r="F4618" s="3"/>
      <c r="G4618" s="3"/>
      <c r="H4618" s="3"/>
      <c r="I4618" s="3"/>
      <c r="J4618" s="3"/>
      <c r="K4618" s="3"/>
      <c r="L4618" s="3"/>
      <c r="M4618" s="3"/>
      <c r="N4618" s="3"/>
      <c r="O4618" s="3"/>
      <c r="P4618" s="3"/>
      <c r="Q4618" s="3"/>
      <c r="R4618" s="3"/>
      <c r="S4618" s="3"/>
      <c r="T4618" s="3"/>
      <c r="U4618" s="3"/>
      <c r="V4618" s="3"/>
      <c r="W4618" s="3"/>
      <c r="X4618" s="3"/>
      <c r="Y4618" s="3"/>
      <c r="Z4618" s="3"/>
      <c r="AA4618" s="3"/>
      <c r="AB4618" s="3"/>
      <c r="AC4618" s="3"/>
      <c r="AD4618" s="3"/>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row>
    <row r="4619" spans="1:77" ht="18">
      <c r="A4619" s="3" t="s">
        <v>16566</v>
      </c>
      <c r="B4619" s="3" t="s">
        <v>32414</v>
      </c>
      <c r="C4619" s="3" t="s">
        <v>32514</v>
      </c>
      <c r="D4619" s="3" t="s">
        <v>219</v>
      </c>
      <c r="E4619" s="3" t="s">
        <v>32515</v>
      </c>
      <c r="F4619" s="3"/>
      <c r="G4619" s="3"/>
      <c r="H4619" s="3"/>
      <c r="I4619" s="3"/>
      <c r="J4619" s="3"/>
      <c r="K4619" s="3"/>
      <c r="L4619" s="3"/>
      <c r="M4619" s="3"/>
      <c r="N4619" s="3"/>
      <c r="O4619" s="3"/>
      <c r="P4619" s="3"/>
      <c r="Q4619" s="3"/>
      <c r="R4619" s="3"/>
      <c r="S4619" s="3"/>
      <c r="T4619" s="3"/>
      <c r="U4619" s="3"/>
      <c r="V4619" s="3"/>
      <c r="W4619" s="3"/>
      <c r="X4619" s="3"/>
      <c r="Y4619" s="3"/>
      <c r="Z4619" s="3"/>
      <c r="AA4619" s="3"/>
      <c r="AB4619" s="3"/>
      <c r="AC4619" s="3"/>
      <c r="AD4619" s="3"/>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row>
    <row r="4620" spans="1:77" ht="18">
      <c r="A4620" s="3" t="s">
        <v>35370</v>
      </c>
      <c r="B4620" s="3" t="s">
        <v>35343</v>
      </c>
      <c r="C4620" s="3" t="s">
        <v>32514</v>
      </c>
      <c r="D4620" s="3"/>
      <c r="E4620" s="3" t="s">
        <v>35371</v>
      </c>
      <c r="F4620" s="3"/>
      <c r="G4620" s="3"/>
      <c r="H4620" s="3"/>
      <c r="I4620" s="3"/>
      <c r="J4620" s="3"/>
      <c r="K4620" s="3"/>
      <c r="L4620" s="3"/>
      <c r="M4620" s="3"/>
      <c r="N4620" s="3"/>
      <c r="O4620" s="3"/>
      <c r="P4620" s="3"/>
      <c r="Q4620" s="3"/>
      <c r="R4620" s="3"/>
      <c r="S4620" s="3"/>
      <c r="T4620" s="3"/>
      <c r="U4620" s="3"/>
      <c r="V4620" s="3"/>
      <c r="W4620" s="3"/>
      <c r="X4620" s="3"/>
      <c r="Y4620" s="3"/>
      <c r="Z4620" s="3"/>
      <c r="AA4620" s="3"/>
      <c r="AB4620" s="3"/>
      <c r="AC4620" s="3"/>
      <c r="AD4620" s="3"/>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row>
    <row r="4621" spans="1:77" ht="18">
      <c r="A4621" s="3" t="s">
        <v>36705</v>
      </c>
      <c r="B4621" s="3" t="s">
        <v>36306</v>
      </c>
      <c r="C4621" s="3" t="s">
        <v>32514</v>
      </c>
      <c r="D4621" s="3"/>
      <c r="E4621" s="3" t="s">
        <v>36706</v>
      </c>
      <c r="F4621" s="3"/>
      <c r="G4621" s="3"/>
      <c r="H4621" s="3"/>
      <c r="I4621" s="3"/>
      <c r="J4621" s="3"/>
      <c r="K4621" s="3"/>
      <c r="L4621" s="3"/>
      <c r="M4621" s="3"/>
      <c r="N4621" s="3"/>
      <c r="O4621" s="3"/>
      <c r="P4621" s="3"/>
      <c r="Q4621" s="3"/>
      <c r="R4621" s="3"/>
      <c r="S4621" s="3"/>
      <c r="T4621" s="3"/>
      <c r="U4621" s="3"/>
      <c r="V4621" s="3"/>
      <c r="W4621" s="3"/>
      <c r="X4621" s="3"/>
      <c r="Y4621" s="3"/>
      <c r="Z4621" s="3"/>
      <c r="AA4621" s="3"/>
      <c r="AB4621" s="3"/>
      <c r="AC4621" s="3"/>
      <c r="AD4621" s="3"/>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row>
    <row r="4622" spans="1:77" ht="18">
      <c r="A4622" s="3" t="s">
        <v>18023</v>
      </c>
      <c r="B4622" s="3" t="s">
        <v>35343</v>
      </c>
      <c r="C4622" s="3" t="s">
        <v>35380</v>
      </c>
      <c r="D4622" s="3"/>
      <c r="E4622" s="3" t="s">
        <v>35348</v>
      </c>
      <c r="F4622" s="3"/>
      <c r="G4622" s="3"/>
      <c r="H4622" s="3"/>
      <c r="I4622" s="3"/>
      <c r="J4622" s="3"/>
      <c r="K4622" s="3"/>
      <c r="L4622" s="3"/>
      <c r="M4622" s="3"/>
      <c r="N4622" s="3"/>
      <c r="O4622" s="3"/>
      <c r="P4622" s="3"/>
      <c r="Q4622" s="3"/>
      <c r="R4622" s="3"/>
      <c r="S4622" s="3"/>
      <c r="T4622" s="3"/>
      <c r="U4622" s="3"/>
      <c r="V4622" s="3"/>
      <c r="W4622" s="3"/>
      <c r="X4622" s="3"/>
      <c r="Y4622" s="3"/>
      <c r="Z4622" s="3"/>
      <c r="AA4622" s="3"/>
      <c r="AB4622" s="3"/>
      <c r="AC4622" s="3"/>
      <c r="AD4622" s="3"/>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row>
    <row r="4623" spans="1:77" ht="18">
      <c r="A4623" s="3" t="s">
        <v>3852</v>
      </c>
      <c r="B4623" s="3" t="s">
        <v>22410</v>
      </c>
      <c r="C4623" s="3" t="s">
        <v>22411</v>
      </c>
      <c r="D4623" s="3"/>
      <c r="E4623" s="3" t="s">
        <v>22412</v>
      </c>
      <c r="F4623" s="3"/>
      <c r="G4623" s="3"/>
      <c r="H4623" s="3"/>
      <c r="I4623" s="3"/>
      <c r="J4623" s="3"/>
      <c r="K4623" s="3"/>
      <c r="L4623" s="3"/>
      <c r="M4623" s="3"/>
      <c r="N4623" s="3"/>
      <c r="O4623" s="3"/>
      <c r="P4623" s="3"/>
      <c r="Q4623" s="3"/>
      <c r="R4623" s="3"/>
      <c r="S4623" s="3"/>
      <c r="T4623" s="3"/>
      <c r="U4623" s="3"/>
      <c r="V4623" s="3"/>
      <c r="W4623" s="3"/>
      <c r="X4623" s="3"/>
      <c r="Y4623" s="3"/>
      <c r="Z4623" s="3"/>
      <c r="AA4623" s="3"/>
      <c r="AB4623" s="3"/>
      <c r="AC4623" s="3"/>
      <c r="AD4623" s="3"/>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row>
    <row r="4624" spans="1:77" ht="18">
      <c r="A4624" s="3" t="s">
        <v>4552</v>
      </c>
      <c r="B4624" s="3" t="s">
        <v>23054</v>
      </c>
      <c r="C4624" s="3" t="s">
        <v>22411</v>
      </c>
      <c r="D4624" s="3" t="s">
        <v>2</v>
      </c>
      <c r="E4624" s="3" t="s">
        <v>3</v>
      </c>
      <c r="F4624" s="3"/>
      <c r="G4624" s="3"/>
      <c r="H4624" s="3"/>
      <c r="I4624" s="3"/>
      <c r="J4624" s="3"/>
      <c r="K4624" s="3"/>
      <c r="L4624" s="3"/>
      <c r="M4624" s="3"/>
      <c r="N4624" s="3"/>
      <c r="O4624" s="3"/>
      <c r="P4624" s="3"/>
      <c r="Q4624" s="3"/>
      <c r="R4624" s="3"/>
      <c r="S4624" s="3"/>
      <c r="T4624" s="3"/>
      <c r="U4624" s="3"/>
      <c r="V4624" s="3"/>
      <c r="W4624" s="3"/>
      <c r="X4624" s="3"/>
      <c r="Y4624" s="3"/>
      <c r="Z4624" s="3"/>
      <c r="AA4624" s="3"/>
      <c r="AB4624" s="3"/>
      <c r="AC4624" s="3"/>
      <c r="AD4624" s="3"/>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row>
    <row r="4625" spans="1:77" ht="18">
      <c r="A4625" s="3" t="s">
        <v>5101</v>
      </c>
      <c r="B4625" s="3" t="s">
        <v>23563</v>
      </c>
      <c r="C4625" s="3" t="s">
        <v>22411</v>
      </c>
      <c r="D4625" s="3"/>
      <c r="E4625" s="3" t="s">
        <v>23564</v>
      </c>
      <c r="F4625" s="3"/>
      <c r="G4625" s="3"/>
      <c r="H4625" s="3"/>
      <c r="I4625" s="3"/>
      <c r="J4625" s="3"/>
      <c r="K4625" s="3"/>
      <c r="L4625" s="3"/>
      <c r="M4625" s="3"/>
      <c r="N4625" s="3"/>
      <c r="O4625" s="3"/>
      <c r="P4625" s="3"/>
      <c r="Q4625" s="3"/>
      <c r="R4625" s="3"/>
      <c r="S4625" s="3"/>
      <c r="T4625" s="3"/>
      <c r="U4625" s="3"/>
      <c r="V4625" s="3"/>
      <c r="W4625" s="3"/>
      <c r="X4625" s="3"/>
      <c r="Y4625" s="3"/>
      <c r="Z4625" s="3"/>
      <c r="AA4625" s="3"/>
      <c r="AB4625" s="3"/>
      <c r="AC4625" s="3"/>
      <c r="AD4625" s="3"/>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row>
    <row r="4626" spans="1:77" ht="18">
      <c r="A4626" s="3" t="s">
        <v>1669</v>
      </c>
      <c r="B4626" s="3" t="s">
        <v>30270</v>
      </c>
      <c r="C4626" s="3" t="s">
        <v>30358</v>
      </c>
      <c r="D4626" s="3" t="s">
        <v>30359</v>
      </c>
      <c r="E4626" s="3" t="s">
        <v>30360</v>
      </c>
      <c r="F4626" s="3" t="s">
        <v>30361</v>
      </c>
      <c r="G4626" s="3"/>
      <c r="H4626" s="3"/>
      <c r="I4626" s="3"/>
      <c r="J4626" s="3"/>
      <c r="K4626" s="3"/>
      <c r="L4626" s="3"/>
      <c r="M4626" s="3"/>
      <c r="N4626" s="3"/>
      <c r="O4626" s="3"/>
      <c r="P4626" s="3"/>
      <c r="Q4626" s="3"/>
      <c r="R4626" s="3"/>
      <c r="S4626" s="3"/>
      <c r="T4626" s="3"/>
      <c r="U4626" s="3"/>
      <c r="V4626" s="3"/>
      <c r="W4626" s="3"/>
      <c r="X4626" s="3"/>
      <c r="Y4626" s="3"/>
      <c r="Z4626" s="3"/>
      <c r="AA4626" s="3"/>
      <c r="AB4626" s="3"/>
      <c r="AC4626" s="3"/>
      <c r="AD4626" s="3"/>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row>
    <row r="4627" spans="1:77" ht="18">
      <c r="A4627" s="3" t="s">
        <v>18016</v>
      </c>
      <c r="B4627" s="3" t="s">
        <v>35378</v>
      </c>
      <c r="C4627" s="3" t="s">
        <v>30358</v>
      </c>
      <c r="D4627" s="3" t="s">
        <v>30359</v>
      </c>
      <c r="E4627" s="3" t="s">
        <v>35379</v>
      </c>
      <c r="F4627" s="3" t="s">
        <v>30361</v>
      </c>
      <c r="G4627" s="3"/>
      <c r="H4627" s="3"/>
      <c r="I4627" s="3"/>
      <c r="J4627" s="3"/>
      <c r="K4627" s="3"/>
      <c r="L4627" s="3"/>
      <c r="M4627" s="3"/>
      <c r="N4627" s="3"/>
      <c r="O4627" s="3"/>
      <c r="P4627" s="3"/>
      <c r="Q4627" s="3"/>
      <c r="R4627" s="3"/>
      <c r="S4627" s="3"/>
      <c r="T4627" s="3"/>
      <c r="U4627" s="3"/>
      <c r="V4627" s="3"/>
      <c r="W4627" s="3"/>
      <c r="X4627" s="3"/>
      <c r="Y4627" s="3"/>
      <c r="Z4627" s="3"/>
      <c r="AA4627" s="3"/>
      <c r="AB4627" s="3"/>
      <c r="AC4627" s="3"/>
      <c r="AD4627" s="3"/>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row>
    <row r="4628" spans="1:77" ht="18">
      <c r="A4628" s="3" t="s">
        <v>39124</v>
      </c>
      <c r="B4628" s="3" t="s">
        <v>38999</v>
      </c>
      <c r="C4628" s="3" t="s">
        <v>39125</v>
      </c>
      <c r="D4628" s="3" t="s">
        <v>39126</v>
      </c>
      <c r="E4628" s="3" t="s">
        <v>39127</v>
      </c>
      <c r="F4628" s="3"/>
      <c r="G4628" s="3"/>
      <c r="H4628" s="3"/>
      <c r="I4628" s="3"/>
      <c r="J4628" s="3"/>
      <c r="K4628" s="3"/>
      <c r="L4628" s="3"/>
      <c r="M4628" s="3"/>
      <c r="N4628" s="3"/>
      <c r="O4628" s="3"/>
      <c r="P4628" s="3"/>
      <c r="Q4628" s="3"/>
      <c r="R4628" s="3"/>
      <c r="S4628" s="3"/>
      <c r="T4628" s="3"/>
      <c r="U4628" s="3"/>
      <c r="V4628" s="3"/>
      <c r="W4628" s="3"/>
      <c r="X4628" s="3"/>
      <c r="Y4628" s="3"/>
      <c r="Z4628" s="3"/>
      <c r="AA4628" s="3"/>
      <c r="AB4628" s="3"/>
      <c r="AC4628" s="3"/>
      <c r="AD4628" s="3"/>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row>
    <row r="4629" spans="1:77" ht="18">
      <c r="A4629" s="3" t="s">
        <v>9261</v>
      </c>
      <c r="B4629" s="3" t="s">
        <v>26505</v>
      </c>
      <c r="C4629" s="3" t="s">
        <v>27031</v>
      </c>
      <c r="D4629" s="3"/>
      <c r="E4629" s="3" t="s">
        <v>27032</v>
      </c>
      <c r="F4629" s="3"/>
      <c r="G4629" s="3"/>
      <c r="H4629" s="3"/>
      <c r="I4629" s="3"/>
      <c r="J4629" s="3"/>
      <c r="K4629" s="3"/>
      <c r="L4629" s="3"/>
      <c r="M4629" s="3"/>
      <c r="N4629" s="3"/>
      <c r="O4629" s="3"/>
      <c r="P4629" s="3"/>
      <c r="Q4629" s="3"/>
      <c r="R4629" s="3"/>
      <c r="S4629" s="3"/>
      <c r="T4629" s="3"/>
      <c r="U4629" s="3"/>
      <c r="V4629" s="3"/>
      <c r="W4629" s="3"/>
      <c r="X4629" s="3"/>
      <c r="Y4629" s="3"/>
      <c r="Z4629" s="3"/>
      <c r="AA4629" s="3"/>
      <c r="AB4629" s="3"/>
      <c r="AC4629" s="3"/>
      <c r="AD4629" s="3"/>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row>
    <row r="4630" spans="1:77" ht="18">
      <c r="A4630" s="3" t="s">
        <v>12869</v>
      </c>
      <c r="B4630" s="3" t="s">
        <v>30145</v>
      </c>
      <c r="C4630" s="3" t="s">
        <v>30327</v>
      </c>
      <c r="D4630" s="3"/>
      <c r="E4630" s="3" t="s">
        <v>30328</v>
      </c>
      <c r="F4630" s="3"/>
      <c r="G4630" s="3"/>
      <c r="H4630" s="3"/>
      <c r="I4630" s="3"/>
      <c r="J4630" s="3"/>
      <c r="K4630" s="3"/>
      <c r="L4630" s="3"/>
      <c r="M4630" s="3"/>
      <c r="N4630" s="3"/>
      <c r="O4630" s="3"/>
      <c r="P4630" s="3"/>
      <c r="Q4630" s="3"/>
      <c r="R4630" s="3"/>
      <c r="S4630" s="3"/>
      <c r="T4630" s="3"/>
      <c r="U4630" s="3"/>
      <c r="V4630" s="3"/>
      <c r="W4630" s="3"/>
      <c r="X4630" s="3"/>
      <c r="Y4630" s="3"/>
      <c r="Z4630" s="3"/>
      <c r="AA4630" s="3"/>
      <c r="AB4630" s="3"/>
      <c r="AC4630" s="3"/>
      <c r="AD4630" s="3"/>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row>
    <row r="4631" spans="1:77" ht="18">
      <c r="A4631" s="3" t="s">
        <v>5961</v>
      </c>
      <c r="B4631" s="3" t="s">
        <v>23435</v>
      </c>
      <c r="C4631" s="3" t="s">
        <v>24246</v>
      </c>
      <c r="D4631" s="3"/>
      <c r="E4631" s="3" t="s">
        <v>24247</v>
      </c>
      <c r="F4631" s="3" t="s">
        <v>24248</v>
      </c>
      <c r="G4631" s="3"/>
      <c r="H4631" s="3"/>
      <c r="I4631" s="3"/>
      <c r="J4631" s="3"/>
      <c r="K4631" s="3"/>
      <c r="L4631" s="3"/>
      <c r="M4631" s="3"/>
      <c r="N4631" s="3"/>
      <c r="O4631" s="3"/>
      <c r="P4631" s="3"/>
      <c r="Q4631" s="3"/>
      <c r="R4631" s="3"/>
      <c r="S4631" s="3"/>
      <c r="T4631" s="3"/>
      <c r="U4631" s="3"/>
      <c r="V4631" s="3"/>
      <c r="W4631" s="3"/>
      <c r="X4631" s="3"/>
      <c r="Y4631" s="3"/>
      <c r="Z4631" s="3"/>
      <c r="AA4631" s="3"/>
      <c r="AB4631" s="3"/>
      <c r="AC4631" s="3"/>
      <c r="AD4631" s="3"/>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row>
    <row r="4632" spans="1:77" ht="18">
      <c r="A4632" s="3" t="s">
        <v>4428</v>
      </c>
      <c r="B4632" s="3" t="s">
        <v>22957</v>
      </c>
      <c r="C4632" s="3" t="s">
        <v>22958</v>
      </c>
      <c r="D4632" s="3"/>
      <c r="E4632" s="3" t="s">
        <v>22959</v>
      </c>
      <c r="F4632" s="3" t="s">
        <v>22960</v>
      </c>
      <c r="G4632" s="3"/>
      <c r="H4632" s="3"/>
      <c r="I4632" s="3"/>
      <c r="J4632" s="3"/>
      <c r="K4632" s="3"/>
      <c r="L4632" s="3"/>
      <c r="M4632" s="3"/>
      <c r="N4632" s="3"/>
      <c r="O4632" s="3"/>
      <c r="P4632" s="3"/>
      <c r="Q4632" s="3"/>
      <c r="R4632" s="3"/>
      <c r="S4632" s="3"/>
      <c r="T4632" s="3"/>
      <c r="U4632" s="3"/>
      <c r="V4632" s="3"/>
      <c r="W4632" s="3"/>
      <c r="X4632" s="3"/>
      <c r="Y4632" s="3"/>
      <c r="Z4632" s="3"/>
      <c r="AA4632" s="3"/>
      <c r="AB4632" s="3"/>
      <c r="AC4632" s="3"/>
      <c r="AD4632" s="3"/>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row>
    <row r="4633" spans="1:77" ht="18">
      <c r="A4633" s="3" t="s">
        <v>24298</v>
      </c>
      <c r="B4633" s="3" t="s">
        <v>23435</v>
      </c>
      <c r="C4633" s="3" t="s">
        <v>24299</v>
      </c>
      <c r="D4633" s="3"/>
      <c r="E4633" s="3" t="s">
        <v>24300</v>
      </c>
      <c r="F4633" s="3" t="s">
        <v>24301</v>
      </c>
      <c r="G4633" s="3"/>
      <c r="H4633" s="3"/>
      <c r="I4633" s="3"/>
      <c r="J4633" s="3"/>
      <c r="K4633" s="3"/>
      <c r="L4633" s="3"/>
      <c r="M4633" s="3"/>
      <c r="N4633" s="3"/>
      <c r="O4633" s="3"/>
      <c r="P4633" s="3"/>
      <c r="Q4633" s="3"/>
      <c r="R4633" s="3"/>
      <c r="S4633" s="3"/>
      <c r="T4633" s="3"/>
      <c r="U4633" s="3"/>
      <c r="V4633" s="3"/>
      <c r="W4633" s="3"/>
      <c r="X4633" s="3"/>
      <c r="Y4633" s="3"/>
      <c r="Z4633" s="3"/>
      <c r="AA4633" s="3"/>
      <c r="AB4633" s="3"/>
      <c r="AC4633" s="3"/>
      <c r="AD4633" s="3"/>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row>
    <row r="4634" spans="1:77" ht="18">
      <c r="A4634" s="3" t="s">
        <v>5946</v>
      </c>
      <c r="B4634" s="3" t="s">
        <v>23435</v>
      </c>
      <c r="C4634" s="3" t="s">
        <v>24234</v>
      </c>
      <c r="D4634" s="3"/>
      <c r="E4634" s="3" t="s">
        <v>24235</v>
      </c>
      <c r="F4634" s="3"/>
      <c r="G4634" s="3"/>
      <c r="H4634" s="3"/>
      <c r="I4634" s="3"/>
      <c r="J4634" s="3"/>
      <c r="K4634" s="3"/>
      <c r="L4634" s="3"/>
      <c r="M4634" s="3"/>
      <c r="N4634" s="3"/>
      <c r="O4634" s="3"/>
      <c r="P4634" s="3"/>
      <c r="Q4634" s="3"/>
      <c r="R4634" s="3"/>
      <c r="S4634" s="3"/>
      <c r="T4634" s="3"/>
      <c r="U4634" s="3"/>
      <c r="V4634" s="3"/>
      <c r="W4634" s="3"/>
      <c r="X4634" s="3"/>
      <c r="Y4634" s="3"/>
      <c r="Z4634" s="3"/>
      <c r="AA4634" s="3"/>
      <c r="AB4634" s="3"/>
      <c r="AC4634" s="3"/>
      <c r="AD4634" s="3"/>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row>
    <row r="4635" spans="1:77" ht="18">
      <c r="A4635" s="3" t="s">
        <v>16203</v>
      </c>
      <c r="B4635" s="3" t="s">
        <v>32268</v>
      </c>
      <c r="C4635" s="3" t="s">
        <v>32269</v>
      </c>
      <c r="D4635" s="3" t="s">
        <v>270</v>
      </c>
      <c r="E4635" s="3" t="s">
        <v>31842</v>
      </c>
      <c r="F4635" s="3" t="s">
        <v>32270</v>
      </c>
      <c r="G4635" s="3" t="s">
        <v>22040</v>
      </c>
      <c r="H4635" s="3" t="s">
        <v>22041</v>
      </c>
      <c r="I4635" s="3" t="s">
        <v>22042</v>
      </c>
      <c r="J4635" s="3" t="s">
        <v>22043</v>
      </c>
      <c r="K4635" s="3"/>
      <c r="L4635" s="3"/>
      <c r="M4635" s="3"/>
      <c r="N4635" s="3"/>
      <c r="O4635" s="3"/>
      <c r="P4635" s="3"/>
      <c r="Q4635" s="3"/>
      <c r="R4635" s="3"/>
      <c r="S4635" s="3"/>
      <c r="T4635" s="3"/>
      <c r="U4635" s="3"/>
      <c r="V4635" s="3"/>
      <c r="W4635" s="3"/>
      <c r="X4635" s="3"/>
      <c r="Y4635" s="3"/>
      <c r="Z4635" s="3"/>
      <c r="AA4635" s="3"/>
      <c r="AB4635" s="3"/>
      <c r="AC4635" s="3"/>
      <c r="AD4635" s="3"/>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row>
    <row r="4636" spans="1:77" ht="18">
      <c r="A4636" s="3" t="s">
        <v>35398</v>
      </c>
      <c r="B4636" s="3" t="s">
        <v>35343</v>
      </c>
      <c r="C4636" s="3" t="s">
        <v>32269</v>
      </c>
      <c r="D4636" s="3"/>
      <c r="E4636" s="3" t="s">
        <v>35399</v>
      </c>
      <c r="F4636" s="3"/>
      <c r="G4636" s="3"/>
      <c r="H4636" s="3"/>
      <c r="I4636" s="3"/>
      <c r="J4636" s="3"/>
      <c r="K4636" s="3"/>
      <c r="L4636" s="3"/>
      <c r="M4636" s="3"/>
      <c r="N4636" s="3"/>
      <c r="O4636" s="3"/>
      <c r="P4636" s="3"/>
      <c r="Q4636" s="3"/>
      <c r="R4636" s="3"/>
      <c r="S4636" s="3"/>
      <c r="T4636" s="3"/>
      <c r="U4636" s="3"/>
      <c r="V4636" s="3"/>
      <c r="W4636" s="3"/>
      <c r="X4636" s="3"/>
      <c r="Y4636" s="3"/>
      <c r="Z4636" s="3"/>
      <c r="AA4636" s="3"/>
      <c r="AB4636" s="3"/>
      <c r="AC4636" s="3"/>
      <c r="AD4636" s="3"/>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row>
    <row r="4637" spans="1:77" ht="18">
      <c r="A4637" s="3" t="s">
        <v>39621</v>
      </c>
      <c r="B4637" s="3" t="s">
        <v>39563</v>
      </c>
      <c r="C4637" s="3" t="s">
        <v>32269</v>
      </c>
      <c r="D4637" s="3"/>
      <c r="E4637" s="3" t="s">
        <v>39622</v>
      </c>
      <c r="F4637" s="3"/>
      <c r="G4637" s="3"/>
      <c r="H4637" s="3"/>
      <c r="I4637" s="3"/>
      <c r="J4637" s="3"/>
      <c r="K4637" s="3"/>
      <c r="L4637" s="3"/>
      <c r="M4637" s="3"/>
      <c r="N4637" s="3"/>
      <c r="O4637" s="3"/>
      <c r="P4637" s="3"/>
      <c r="Q4637" s="3"/>
      <c r="R4637" s="3"/>
      <c r="S4637" s="3"/>
      <c r="T4637" s="3"/>
      <c r="U4637" s="3"/>
      <c r="V4637" s="3"/>
      <c r="W4637" s="3"/>
      <c r="X4637" s="3"/>
      <c r="Y4637" s="3"/>
      <c r="Z4637" s="3"/>
      <c r="AA4637" s="3"/>
      <c r="AB4637" s="3"/>
      <c r="AC4637" s="3"/>
      <c r="AD4637" s="3"/>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row>
    <row r="4638" spans="1:77" ht="18">
      <c r="A4638" s="3" t="s">
        <v>16936</v>
      </c>
      <c r="B4638" s="3" t="s">
        <v>32658</v>
      </c>
      <c r="C4638" s="3" t="s">
        <v>32777</v>
      </c>
      <c r="D4638" s="3" t="s">
        <v>4333</v>
      </c>
      <c r="E4638" s="3" t="s">
        <v>32778</v>
      </c>
      <c r="F4638" s="3" t="s">
        <v>32779</v>
      </c>
      <c r="G4638" s="3"/>
      <c r="H4638" s="3"/>
      <c r="I4638" s="3"/>
      <c r="J4638" s="3"/>
      <c r="K4638" s="3"/>
      <c r="L4638" s="3"/>
      <c r="M4638" s="3"/>
      <c r="N4638" s="3"/>
      <c r="O4638" s="3"/>
      <c r="P4638" s="3"/>
      <c r="Q4638" s="3"/>
      <c r="R4638" s="3"/>
      <c r="S4638" s="3"/>
      <c r="T4638" s="3"/>
      <c r="U4638" s="3"/>
      <c r="V4638" s="3"/>
      <c r="W4638" s="3"/>
      <c r="X4638" s="3"/>
      <c r="Y4638" s="3"/>
      <c r="Z4638" s="3"/>
      <c r="AA4638" s="3"/>
      <c r="AB4638" s="3"/>
      <c r="AC4638" s="3"/>
      <c r="AD4638" s="3"/>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row>
    <row r="4639" spans="1:77" ht="18">
      <c r="A4639" s="3" t="s">
        <v>9937</v>
      </c>
      <c r="B4639" s="3" t="s">
        <v>27282</v>
      </c>
      <c r="C4639" s="3" t="s">
        <v>27985</v>
      </c>
      <c r="D4639" s="3" t="s">
        <v>270</v>
      </c>
      <c r="E4639" s="3" t="s">
        <v>27986</v>
      </c>
      <c r="F4639" s="3" t="s">
        <v>27987</v>
      </c>
      <c r="G4639" s="3"/>
      <c r="H4639" s="3"/>
      <c r="I4639" s="3"/>
      <c r="J4639" s="3"/>
      <c r="K4639" s="3"/>
      <c r="L4639" s="3"/>
      <c r="M4639" s="3"/>
      <c r="N4639" s="3"/>
      <c r="O4639" s="3"/>
      <c r="P4639" s="3"/>
      <c r="Q4639" s="3"/>
      <c r="R4639" s="3"/>
      <c r="S4639" s="3"/>
      <c r="T4639" s="3"/>
      <c r="U4639" s="3"/>
      <c r="V4639" s="3"/>
      <c r="W4639" s="3"/>
      <c r="X4639" s="3"/>
      <c r="Y4639" s="3"/>
      <c r="Z4639" s="3"/>
      <c r="AA4639" s="3"/>
      <c r="AB4639" s="3"/>
      <c r="AC4639" s="3"/>
      <c r="AD4639" s="3"/>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row>
    <row r="4640" spans="1:77" ht="18">
      <c r="A4640" s="3" t="s">
        <v>19615</v>
      </c>
      <c r="B4640" s="3" t="s">
        <v>36412</v>
      </c>
      <c r="C4640" s="3" t="s">
        <v>27985</v>
      </c>
      <c r="D4640" s="3" t="s">
        <v>270</v>
      </c>
      <c r="E4640" s="3" t="s">
        <v>27986</v>
      </c>
      <c r="F4640" s="3" t="s">
        <v>36707</v>
      </c>
      <c r="G4640" s="3"/>
      <c r="H4640" s="3"/>
      <c r="I4640" s="3"/>
      <c r="J4640" s="3"/>
      <c r="K4640" s="3"/>
      <c r="L4640" s="3"/>
      <c r="M4640" s="3"/>
      <c r="N4640" s="3"/>
      <c r="O4640" s="3"/>
      <c r="P4640" s="3"/>
      <c r="Q4640" s="3"/>
      <c r="R4640" s="3"/>
      <c r="S4640" s="3"/>
      <c r="T4640" s="3"/>
      <c r="U4640" s="3"/>
      <c r="V4640" s="3"/>
      <c r="W4640" s="3"/>
      <c r="X4640" s="3"/>
      <c r="Y4640" s="3"/>
      <c r="Z4640" s="3"/>
      <c r="AA4640" s="3"/>
      <c r="AB4640" s="3"/>
      <c r="AC4640" s="3"/>
      <c r="AD4640" s="3"/>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row>
    <row r="4641" spans="1:77" ht="18">
      <c r="A4641" s="3" t="s">
        <v>26912</v>
      </c>
      <c r="B4641" s="3" t="s">
        <v>26505</v>
      </c>
      <c r="C4641" s="3" t="s">
        <v>26913</v>
      </c>
      <c r="D4641" s="3" t="s">
        <v>26914</v>
      </c>
      <c r="E4641" s="3" t="s">
        <v>26915</v>
      </c>
      <c r="F4641" s="3"/>
      <c r="G4641" s="3"/>
      <c r="H4641" s="3"/>
      <c r="I4641" s="3"/>
      <c r="J4641" s="3"/>
      <c r="K4641" s="3"/>
      <c r="L4641" s="3"/>
      <c r="M4641" s="3"/>
      <c r="N4641" s="3"/>
      <c r="O4641" s="3"/>
      <c r="P4641" s="3"/>
      <c r="Q4641" s="3"/>
      <c r="R4641" s="3"/>
      <c r="S4641" s="3"/>
      <c r="T4641" s="3"/>
      <c r="U4641" s="3"/>
      <c r="V4641" s="3"/>
      <c r="W4641" s="3"/>
      <c r="X4641" s="3"/>
      <c r="Y4641" s="3"/>
      <c r="Z4641" s="3"/>
      <c r="AA4641" s="3"/>
      <c r="AB4641" s="3"/>
      <c r="AC4641" s="3"/>
      <c r="AD4641" s="3"/>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row>
    <row r="4642" spans="1:77" ht="18">
      <c r="A4642" s="3" t="s">
        <v>19613</v>
      </c>
      <c r="B4642" s="3" t="s">
        <v>36306</v>
      </c>
      <c r="C4642" s="3" t="s">
        <v>26913</v>
      </c>
      <c r="D4642" s="3"/>
      <c r="E4642" s="3" t="s">
        <v>36700</v>
      </c>
      <c r="F4642" s="3" t="s">
        <v>36701</v>
      </c>
      <c r="G4642" s="3"/>
      <c r="H4642" s="3"/>
      <c r="I4642" s="3"/>
      <c r="J4642" s="3"/>
      <c r="K4642" s="3"/>
      <c r="L4642" s="3"/>
      <c r="M4642" s="3"/>
      <c r="N4642" s="3"/>
      <c r="O4642" s="3"/>
      <c r="P4642" s="3"/>
      <c r="Q4642" s="3"/>
      <c r="R4642" s="3"/>
      <c r="S4642" s="3"/>
      <c r="T4642" s="3"/>
      <c r="U4642" s="3"/>
      <c r="V4642" s="3"/>
      <c r="W4642" s="3"/>
      <c r="X4642" s="3"/>
      <c r="Y4642" s="3"/>
      <c r="Z4642" s="3"/>
      <c r="AA4642" s="3"/>
      <c r="AB4642" s="3"/>
      <c r="AC4642" s="3"/>
      <c r="AD4642" s="3"/>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row>
    <row r="4643" spans="1:77" ht="18">
      <c r="A4643" s="3" t="s">
        <v>4438</v>
      </c>
      <c r="B4643" s="3" t="s">
        <v>22969</v>
      </c>
      <c r="C4643" s="3" t="s">
        <v>22970</v>
      </c>
      <c r="D4643" s="3" t="s">
        <v>38</v>
      </c>
      <c r="E4643" s="3" t="s">
        <v>22971</v>
      </c>
      <c r="F4643" s="3" t="s">
        <v>22972</v>
      </c>
      <c r="G4643" s="3"/>
      <c r="H4643" s="3"/>
      <c r="I4643" s="3"/>
      <c r="J4643" s="3"/>
      <c r="K4643" s="3"/>
      <c r="L4643" s="3"/>
      <c r="M4643" s="3"/>
      <c r="N4643" s="3"/>
      <c r="O4643" s="3"/>
      <c r="P4643" s="3"/>
      <c r="Q4643" s="3"/>
      <c r="R4643" s="3"/>
      <c r="S4643" s="3"/>
      <c r="T4643" s="3"/>
      <c r="U4643" s="3"/>
      <c r="V4643" s="3"/>
      <c r="W4643" s="3"/>
      <c r="X4643" s="3"/>
      <c r="Y4643" s="3"/>
      <c r="Z4643" s="3"/>
      <c r="AA4643" s="3"/>
      <c r="AB4643" s="3"/>
      <c r="AC4643" s="3"/>
      <c r="AD4643" s="3"/>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row>
    <row r="4644" spans="1:77" ht="18">
      <c r="A4644" s="3" t="s">
        <v>36702</v>
      </c>
      <c r="B4644" s="3" t="s">
        <v>36306</v>
      </c>
      <c r="C4644" s="3" t="s">
        <v>22970</v>
      </c>
      <c r="D4644" s="3"/>
      <c r="E4644" s="3" t="s">
        <v>36703</v>
      </c>
      <c r="F4644" s="3"/>
      <c r="G4644" s="3"/>
      <c r="H4644" s="3"/>
      <c r="I4644" s="3"/>
      <c r="J4644" s="3"/>
      <c r="K4644" s="3"/>
      <c r="L4644" s="3"/>
      <c r="M4644" s="3"/>
      <c r="N4644" s="3"/>
      <c r="O4644" s="3"/>
      <c r="P4644" s="3"/>
      <c r="Q4644" s="3"/>
      <c r="R4644" s="3"/>
      <c r="S4644" s="3"/>
      <c r="T4644" s="3"/>
      <c r="U4644" s="3"/>
      <c r="V4644" s="3"/>
      <c r="W4644" s="3"/>
      <c r="X4644" s="3"/>
      <c r="Y4644" s="3"/>
      <c r="Z4644" s="3"/>
      <c r="AA4644" s="3"/>
      <c r="AB4644" s="3"/>
      <c r="AC4644" s="3"/>
      <c r="AD4644" s="3"/>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row>
    <row r="4645" spans="1:77" ht="18">
      <c r="A4645" s="3" t="s">
        <v>1661</v>
      </c>
      <c r="B4645" s="3" t="s">
        <v>30270</v>
      </c>
      <c r="C4645" s="3" t="s">
        <v>30334</v>
      </c>
      <c r="D4645" s="3"/>
      <c r="E4645" s="3" t="s">
        <v>30335</v>
      </c>
      <c r="F4645" s="3"/>
      <c r="G4645" s="3"/>
      <c r="H4645" s="3"/>
      <c r="I4645" s="3"/>
      <c r="J4645" s="3"/>
      <c r="K4645" s="3"/>
      <c r="L4645" s="3"/>
      <c r="M4645" s="3"/>
      <c r="N4645" s="3"/>
      <c r="O4645" s="3"/>
      <c r="P4645" s="3"/>
      <c r="Q4645" s="3"/>
      <c r="R4645" s="3"/>
      <c r="S4645" s="3"/>
      <c r="T4645" s="3"/>
      <c r="U4645" s="3"/>
      <c r="V4645" s="3"/>
      <c r="W4645" s="3"/>
      <c r="X4645" s="3"/>
      <c r="Y4645" s="3"/>
      <c r="Z4645" s="3"/>
      <c r="AA4645" s="3"/>
      <c r="AB4645" s="3"/>
      <c r="AC4645" s="3"/>
      <c r="AD4645" s="3"/>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row>
    <row r="4646" spans="1:77" ht="18">
      <c r="A4646" s="3" t="s">
        <v>36708</v>
      </c>
      <c r="B4646" s="3" t="s">
        <v>36306</v>
      </c>
      <c r="C4646" s="3" t="s">
        <v>30334</v>
      </c>
      <c r="D4646" s="3"/>
      <c r="E4646" s="3" t="s">
        <v>36709</v>
      </c>
      <c r="F4646" s="3"/>
      <c r="G4646" s="3"/>
      <c r="H4646" s="3"/>
      <c r="I4646" s="3"/>
      <c r="J4646" s="3"/>
      <c r="K4646" s="3"/>
      <c r="L4646" s="3"/>
      <c r="M4646" s="3"/>
      <c r="N4646" s="3"/>
      <c r="O4646" s="3"/>
      <c r="P4646" s="3"/>
      <c r="Q4646" s="3"/>
      <c r="R4646" s="3"/>
      <c r="S4646" s="3"/>
      <c r="T4646" s="3"/>
      <c r="U4646" s="3"/>
      <c r="V4646" s="3"/>
      <c r="W4646" s="3"/>
      <c r="X4646" s="3"/>
      <c r="Y4646" s="3"/>
      <c r="Z4646" s="3"/>
      <c r="AA4646" s="3"/>
      <c r="AB4646" s="3"/>
      <c r="AC4646" s="3"/>
      <c r="AD4646" s="3"/>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row>
    <row r="4647" spans="1:77" ht="18">
      <c r="A4647" s="3" t="s">
        <v>5945</v>
      </c>
      <c r="B4647" s="3" t="s">
        <v>23435</v>
      </c>
      <c r="C4647" s="3" t="s">
        <v>24232</v>
      </c>
      <c r="D4647" s="3"/>
      <c r="E4647" s="3" t="s">
        <v>24233</v>
      </c>
      <c r="F4647" s="3"/>
      <c r="G4647" s="3"/>
      <c r="H4647" s="3"/>
      <c r="I4647" s="3"/>
      <c r="J4647" s="3"/>
      <c r="K4647" s="3"/>
      <c r="L4647" s="3"/>
      <c r="M4647" s="3"/>
      <c r="N4647" s="3"/>
      <c r="O4647" s="3"/>
      <c r="P4647" s="3"/>
      <c r="Q4647" s="3"/>
      <c r="R4647" s="3"/>
      <c r="S4647" s="3"/>
      <c r="T4647" s="3"/>
      <c r="U4647" s="3"/>
      <c r="V4647" s="3"/>
      <c r="W4647" s="3"/>
      <c r="X4647" s="3"/>
      <c r="Y4647" s="3"/>
      <c r="Z4647" s="3"/>
      <c r="AA4647" s="3"/>
      <c r="AB4647" s="3"/>
      <c r="AC4647" s="3"/>
      <c r="AD4647" s="3"/>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row>
    <row r="4648" spans="1:77" ht="18">
      <c r="A4648" s="3" t="s">
        <v>4420</v>
      </c>
      <c r="B4648" s="3" t="s">
        <v>22953</v>
      </c>
      <c r="C4648" s="3" t="s">
        <v>22954</v>
      </c>
      <c r="D4648" s="3" t="s">
        <v>2</v>
      </c>
      <c r="E4648" s="3" t="s">
        <v>22955</v>
      </c>
      <c r="F4648" s="3" t="s">
        <v>22956</v>
      </c>
      <c r="G4648" s="3"/>
      <c r="H4648" s="3"/>
      <c r="I4648" s="3"/>
      <c r="J4648" s="3"/>
      <c r="K4648" s="3"/>
      <c r="L4648" s="3"/>
      <c r="M4648" s="3"/>
      <c r="N4648" s="3"/>
      <c r="O4648" s="3"/>
      <c r="P4648" s="3"/>
      <c r="Q4648" s="3"/>
      <c r="R4648" s="3"/>
      <c r="S4648" s="3"/>
      <c r="T4648" s="3"/>
      <c r="U4648" s="3"/>
      <c r="V4648" s="3"/>
      <c r="W4648" s="3"/>
      <c r="X4648" s="3"/>
      <c r="Y4648" s="3"/>
      <c r="Z4648" s="3"/>
      <c r="AA4648" s="3"/>
      <c r="AB4648" s="3"/>
      <c r="AC4648" s="3"/>
      <c r="AD4648" s="3"/>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row>
    <row r="4649" spans="1:77" ht="18">
      <c r="A4649" s="3" t="s">
        <v>5942</v>
      </c>
      <c r="B4649" s="3" t="s">
        <v>23435</v>
      </c>
      <c r="C4649" s="3" t="s">
        <v>22954</v>
      </c>
      <c r="D4649" s="3"/>
      <c r="E4649" s="3" t="s">
        <v>24231</v>
      </c>
      <c r="F4649" s="3"/>
      <c r="G4649" s="3"/>
      <c r="H4649" s="3"/>
      <c r="I4649" s="3"/>
      <c r="J4649" s="3"/>
      <c r="K4649" s="3"/>
      <c r="L4649" s="3"/>
      <c r="M4649" s="3"/>
      <c r="N4649" s="3"/>
      <c r="O4649" s="3"/>
      <c r="P4649" s="3"/>
      <c r="Q4649" s="3"/>
      <c r="R4649" s="3"/>
      <c r="S4649" s="3"/>
      <c r="T4649" s="3"/>
      <c r="U4649" s="3"/>
      <c r="V4649" s="3"/>
      <c r="W4649" s="3"/>
      <c r="X4649" s="3"/>
      <c r="Y4649" s="3"/>
      <c r="Z4649" s="3"/>
      <c r="AA4649" s="3"/>
      <c r="AB4649" s="3"/>
      <c r="AC4649" s="3"/>
      <c r="AD4649" s="3"/>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row>
    <row r="4650" spans="1:77" ht="18">
      <c r="A4650" s="3" t="s">
        <v>15773</v>
      </c>
      <c r="B4650" s="3" t="s">
        <v>31962</v>
      </c>
      <c r="C4650" s="3" t="s">
        <v>31963</v>
      </c>
      <c r="D4650" s="3" t="s">
        <v>1488</v>
      </c>
      <c r="E4650" s="3" t="s">
        <v>31964</v>
      </c>
      <c r="F4650" s="3" t="s">
        <v>27987</v>
      </c>
      <c r="G4650" s="3"/>
      <c r="H4650" s="3"/>
      <c r="I4650" s="3"/>
      <c r="J4650" s="3"/>
      <c r="K4650" s="3"/>
      <c r="L4650" s="3"/>
      <c r="M4650" s="3"/>
      <c r="N4650" s="3"/>
      <c r="O4650" s="3"/>
      <c r="P4650" s="3"/>
      <c r="Q4650" s="3"/>
      <c r="R4650" s="3"/>
      <c r="S4650" s="3"/>
      <c r="T4650" s="3"/>
      <c r="U4650" s="3"/>
      <c r="V4650" s="3"/>
      <c r="W4650" s="3"/>
      <c r="X4650" s="3"/>
      <c r="Y4650" s="3"/>
      <c r="Z4650" s="3"/>
      <c r="AA4650" s="3"/>
      <c r="AB4650" s="3"/>
      <c r="AC4650" s="3"/>
      <c r="AD4650" s="3"/>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row>
    <row r="4651" spans="1:77" ht="18">
      <c r="A4651" s="3" t="s">
        <v>7237</v>
      </c>
      <c r="B4651" s="3" t="s">
        <v>25216</v>
      </c>
      <c r="C4651" s="3" t="s">
        <v>25237</v>
      </c>
      <c r="D4651" s="3"/>
      <c r="E4651" s="3" t="s">
        <v>25238</v>
      </c>
      <c r="F4651" s="3"/>
      <c r="G4651" s="3"/>
      <c r="H4651" s="3"/>
      <c r="I4651" s="3"/>
      <c r="J4651" s="3"/>
      <c r="K4651" s="3"/>
      <c r="L4651" s="3"/>
      <c r="M4651" s="3"/>
      <c r="N4651" s="3"/>
      <c r="O4651" s="3"/>
      <c r="P4651" s="3"/>
      <c r="Q4651" s="3"/>
      <c r="R4651" s="3"/>
      <c r="S4651" s="3"/>
      <c r="T4651" s="3"/>
      <c r="U4651" s="3"/>
      <c r="V4651" s="3"/>
      <c r="W4651" s="3"/>
      <c r="X4651" s="3"/>
      <c r="Y4651" s="3"/>
      <c r="Z4651" s="3"/>
      <c r="AA4651" s="3"/>
      <c r="AB4651" s="3"/>
      <c r="AC4651" s="3"/>
      <c r="AD4651" s="3"/>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row>
    <row r="4652" spans="1:77" ht="18">
      <c r="A4652" s="3" t="s">
        <v>13990</v>
      </c>
      <c r="B4652" s="3" t="s">
        <v>30846</v>
      </c>
      <c r="C4652" s="3" t="s">
        <v>30858</v>
      </c>
      <c r="D4652" s="3" t="s">
        <v>22338</v>
      </c>
      <c r="E4652" s="3" t="s">
        <v>30859</v>
      </c>
      <c r="F4652" s="3"/>
      <c r="G4652" s="3"/>
      <c r="H4652" s="3"/>
      <c r="I4652" s="3"/>
      <c r="J4652" s="3"/>
      <c r="K4652" s="3"/>
      <c r="L4652" s="3"/>
      <c r="M4652" s="3"/>
      <c r="N4652" s="3"/>
      <c r="O4652" s="3"/>
      <c r="P4652" s="3"/>
      <c r="Q4652" s="3"/>
      <c r="R4652" s="3"/>
      <c r="S4652" s="3"/>
      <c r="T4652" s="3"/>
      <c r="U4652" s="3"/>
      <c r="V4652" s="3"/>
      <c r="W4652" s="3"/>
      <c r="X4652" s="3"/>
      <c r="Y4652" s="3"/>
      <c r="Z4652" s="3"/>
      <c r="AA4652" s="3"/>
      <c r="AB4652" s="3"/>
      <c r="AC4652" s="3"/>
      <c r="AD4652" s="3"/>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row>
    <row r="4653" spans="1:77" ht="18">
      <c r="A4653" s="3" t="s">
        <v>18467</v>
      </c>
      <c r="B4653" s="3" t="s">
        <v>35736</v>
      </c>
      <c r="C4653" s="3" t="s">
        <v>30858</v>
      </c>
      <c r="D4653" s="3" t="s">
        <v>3093</v>
      </c>
      <c r="E4653" s="3" t="s">
        <v>35762</v>
      </c>
      <c r="F4653" s="3"/>
      <c r="G4653" s="3"/>
      <c r="H4653" s="3"/>
      <c r="I4653" s="3"/>
      <c r="J4653" s="3"/>
      <c r="K4653" s="3"/>
      <c r="L4653" s="3"/>
      <c r="M4653" s="3"/>
      <c r="N4653" s="3"/>
      <c r="O4653" s="3"/>
      <c r="P4653" s="3"/>
      <c r="Q4653" s="3"/>
      <c r="R4653" s="3"/>
      <c r="S4653" s="3"/>
      <c r="T4653" s="3"/>
      <c r="U4653" s="3"/>
      <c r="V4653" s="3"/>
      <c r="W4653" s="3"/>
      <c r="X4653" s="3"/>
      <c r="Y4653" s="3"/>
      <c r="Z4653" s="3"/>
      <c r="AA4653" s="3"/>
      <c r="AB4653" s="3"/>
      <c r="AC4653" s="3"/>
      <c r="AD4653" s="3"/>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row>
    <row r="4654" spans="1:77" ht="18">
      <c r="A4654" s="3" t="s">
        <v>13983</v>
      </c>
      <c r="B4654" s="3" t="s">
        <v>30846</v>
      </c>
      <c r="C4654" s="3" t="s">
        <v>30856</v>
      </c>
      <c r="D4654" s="3"/>
      <c r="E4654" s="3" t="s">
        <v>30857</v>
      </c>
      <c r="F4654" s="3"/>
      <c r="G4654" s="3"/>
      <c r="H4654" s="3"/>
      <c r="I4654" s="3"/>
      <c r="J4654" s="3"/>
      <c r="K4654" s="3"/>
      <c r="L4654" s="3"/>
      <c r="M4654" s="3"/>
      <c r="N4654" s="3"/>
      <c r="O4654" s="3"/>
      <c r="P4654" s="3"/>
      <c r="Q4654" s="3"/>
      <c r="R4654" s="3"/>
      <c r="S4654" s="3"/>
      <c r="T4654" s="3"/>
      <c r="U4654" s="3"/>
      <c r="V4654" s="3"/>
      <c r="W4654" s="3"/>
      <c r="X4654" s="3"/>
      <c r="Y4654" s="3"/>
      <c r="Z4654" s="3"/>
      <c r="AA4654" s="3"/>
      <c r="AB4654" s="3"/>
      <c r="AC4654" s="3"/>
      <c r="AD4654" s="3"/>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row>
    <row r="4655" spans="1:77" ht="18">
      <c r="A4655" s="3" t="s">
        <v>5938</v>
      </c>
      <c r="B4655" s="3" t="s">
        <v>23435</v>
      </c>
      <c r="C4655" s="3" t="s">
        <v>24229</v>
      </c>
      <c r="D4655" s="3"/>
      <c r="E4655" s="3" t="s">
        <v>24230</v>
      </c>
      <c r="F4655" s="3"/>
      <c r="G4655" s="3"/>
      <c r="H4655" s="3"/>
      <c r="I4655" s="3"/>
      <c r="J4655" s="3"/>
      <c r="K4655" s="3"/>
      <c r="L4655" s="3"/>
      <c r="M4655" s="3"/>
      <c r="N4655" s="3"/>
      <c r="O4655" s="3"/>
      <c r="P4655" s="3"/>
      <c r="Q4655" s="3"/>
      <c r="R4655" s="3"/>
      <c r="S4655" s="3"/>
      <c r="T4655" s="3"/>
      <c r="U4655" s="3"/>
      <c r="V4655" s="3"/>
      <c r="W4655" s="3"/>
      <c r="X4655" s="3"/>
      <c r="Y4655" s="3"/>
      <c r="Z4655" s="3"/>
      <c r="AA4655" s="3"/>
      <c r="AB4655" s="3"/>
      <c r="AC4655" s="3"/>
      <c r="AD4655" s="3"/>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row>
    <row r="4656" spans="1:77" ht="18">
      <c r="A4656" s="3" t="s">
        <v>4448</v>
      </c>
      <c r="B4656" s="3" t="s">
        <v>22985</v>
      </c>
      <c r="C4656" s="3" t="s">
        <v>22986</v>
      </c>
      <c r="D4656" s="3" t="s">
        <v>22987</v>
      </c>
      <c r="E4656" s="3" t="s">
        <v>22988</v>
      </c>
      <c r="F4656" s="3" t="s">
        <v>1443</v>
      </c>
      <c r="G4656" s="3" t="s">
        <v>22989</v>
      </c>
      <c r="H4656" s="3" t="s">
        <v>22990</v>
      </c>
      <c r="I4656" s="3" t="s">
        <v>22991</v>
      </c>
      <c r="J4656" s="3" t="s">
        <v>22992</v>
      </c>
      <c r="K4656" s="3" t="s">
        <v>22993</v>
      </c>
      <c r="L4656" s="3"/>
      <c r="M4656" s="3"/>
      <c r="N4656" s="3"/>
      <c r="O4656" s="3"/>
      <c r="P4656" s="3"/>
      <c r="Q4656" s="3"/>
      <c r="R4656" s="3"/>
      <c r="S4656" s="3"/>
      <c r="T4656" s="3"/>
      <c r="U4656" s="3"/>
      <c r="V4656" s="3"/>
      <c r="W4656" s="3"/>
      <c r="X4656" s="3"/>
      <c r="Y4656" s="3"/>
      <c r="Z4656" s="3"/>
      <c r="AA4656" s="3"/>
      <c r="AB4656" s="3"/>
      <c r="AC4656" s="3"/>
      <c r="AD4656" s="3"/>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row>
    <row r="4657" spans="1:77" ht="18">
      <c r="A4657" s="3" t="s">
        <v>10746</v>
      </c>
      <c r="B4657" s="3" t="s">
        <v>28902</v>
      </c>
      <c r="C4657" s="3" t="s">
        <v>22986</v>
      </c>
      <c r="D4657" s="3" t="s">
        <v>22987</v>
      </c>
      <c r="E4657" s="3" t="s">
        <v>28903</v>
      </c>
      <c r="F4657" s="3" t="s">
        <v>28904</v>
      </c>
      <c r="G4657" s="3"/>
      <c r="H4657" s="3"/>
      <c r="I4657" s="3"/>
      <c r="J4657" s="3"/>
      <c r="K4657" s="3"/>
      <c r="L4657" s="3"/>
      <c r="M4657" s="3"/>
      <c r="N4657" s="3"/>
      <c r="O4657" s="3"/>
      <c r="P4657" s="3"/>
      <c r="Q4657" s="3"/>
      <c r="R4657" s="3"/>
      <c r="S4657" s="3"/>
      <c r="T4657" s="3"/>
      <c r="U4657" s="3"/>
      <c r="V4657" s="3"/>
      <c r="W4657" s="3"/>
      <c r="X4657" s="3"/>
      <c r="Y4657" s="3"/>
      <c r="Z4657" s="3"/>
      <c r="AA4657" s="3"/>
      <c r="AB4657" s="3"/>
      <c r="AC4657" s="3"/>
      <c r="AD4657" s="3"/>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row>
    <row r="4658" spans="1:77" ht="18">
      <c r="A4658" s="3" t="s">
        <v>30954</v>
      </c>
      <c r="B4658" s="3" t="s">
        <v>30903</v>
      </c>
      <c r="C4658" s="3" t="s">
        <v>30955</v>
      </c>
      <c r="D4658" s="3"/>
      <c r="E4658" s="3" t="s">
        <v>29595</v>
      </c>
      <c r="F4658" s="3"/>
      <c r="G4658" s="3"/>
      <c r="H4658" s="3"/>
      <c r="I4658" s="3"/>
      <c r="J4658" s="3"/>
      <c r="K4658" s="3"/>
      <c r="L4658" s="3"/>
      <c r="M4658" s="3"/>
      <c r="N4658" s="3"/>
      <c r="O4658" s="3"/>
      <c r="P4658" s="3"/>
      <c r="Q4658" s="3"/>
      <c r="R4658" s="3"/>
      <c r="S4658" s="3"/>
      <c r="T4658" s="3"/>
      <c r="U4658" s="3"/>
      <c r="V4658" s="3"/>
      <c r="W4658" s="3"/>
      <c r="X4658" s="3"/>
      <c r="Y4658" s="3"/>
      <c r="Z4658" s="3"/>
      <c r="AA4658" s="3"/>
      <c r="AB4658" s="3"/>
      <c r="AC4658" s="3"/>
      <c r="AD4658" s="3"/>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row>
    <row r="4659" spans="1:77" ht="18">
      <c r="A4659" s="3" t="s">
        <v>9035</v>
      </c>
      <c r="B4659" s="3" t="s">
        <v>26505</v>
      </c>
      <c r="C4659" s="3" t="s">
        <v>26833</v>
      </c>
      <c r="D4659" s="3"/>
      <c r="E4659" s="3" t="s">
        <v>26834</v>
      </c>
      <c r="F4659" s="3"/>
      <c r="G4659" s="3"/>
      <c r="H4659" s="3"/>
      <c r="I4659" s="3"/>
      <c r="J4659" s="3"/>
      <c r="K4659" s="3"/>
      <c r="L4659" s="3"/>
      <c r="M4659" s="3"/>
      <c r="N4659" s="3"/>
      <c r="O4659" s="3"/>
      <c r="P4659" s="3"/>
      <c r="Q4659" s="3"/>
      <c r="R4659" s="3"/>
      <c r="S4659" s="3"/>
      <c r="T4659" s="3"/>
      <c r="U4659" s="3"/>
      <c r="V4659" s="3"/>
      <c r="W4659" s="3"/>
      <c r="X4659" s="3"/>
      <c r="Y4659" s="3"/>
      <c r="Z4659" s="3"/>
      <c r="AA4659" s="3"/>
      <c r="AB4659" s="3"/>
      <c r="AC4659" s="3"/>
      <c r="AD4659" s="3"/>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row>
    <row r="4660" spans="1:77" ht="18">
      <c r="A4660" s="3" t="s">
        <v>14968</v>
      </c>
      <c r="B4660" s="3" t="s">
        <v>30903</v>
      </c>
      <c r="C4660" s="3" t="s">
        <v>31512</v>
      </c>
      <c r="D4660" s="3"/>
      <c r="E4660" s="3" t="s">
        <v>31513</v>
      </c>
      <c r="F4660" s="3"/>
      <c r="G4660" s="3"/>
      <c r="H4660" s="3"/>
      <c r="I4660" s="3"/>
      <c r="J4660" s="3"/>
      <c r="K4660" s="3"/>
      <c r="L4660" s="3"/>
      <c r="M4660" s="3"/>
      <c r="N4660" s="3"/>
      <c r="O4660" s="3"/>
      <c r="P4660" s="3"/>
      <c r="Q4660" s="3"/>
      <c r="R4660" s="3"/>
      <c r="S4660" s="3"/>
      <c r="T4660" s="3"/>
      <c r="U4660" s="3"/>
      <c r="V4660" s="3"/>
      <c r="W4660" s="3"/>
      <c r="X4660" s="3"/>
      <c r="Y4660" s="3"/>
      <c r="Z4660" s="3"/>
      <c r="AA4660" s="3"/>
      <c r="AB4660" s="3"/>
      <c r="AC4660" s="3"/>
      <c r="AD4660" s="3"/>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row>
    <row r="4661" spans="1:77" ht="18">
      <c r="A4661" s="3" t="s">
        <v>34717</v>
      </c>
      <c r="B4661" s="3" t="s">
        <v>33988</v>
      </c>
      <c r="C4661" s="3" t="s">
        <v>34718</v>
      </c>
      <c r="D4661" s="3"/>
      <c r="E4661" s="3" t="s">
        <v>34719</v>
      </c>
      <c r="F4661" s="3" t="s">
        <v>34720</v>
      </c>
      <c r="G4661" s="3"/>
      <c r="H4661" s="3"/>
      <c r="I4661" s="3"/>
      <c r="J4661" s="3"/>
      <c r="K4661" s="3"/>
      <c r="L4661" s="3"/>
      <c r="M4661" s="3"/>
      <c r="N4661" s="3"/>
      <c r="O4661" s="3"/>
      <c r="P4661" s="3"/>
      <c r="Q4661" s="3"/>
      <c r="R4661" s="3"/>
      <c r="S4661" s="3"/>
      <c r="T4661" s="3"/>
      <c r="U4661" s="3"/>
      <c r="V4661" s="3"/>
      <c r="W4661" s="3"/>
      <c r="X4661" s="3"/>
      <c r="Y4661" s="3"/>
      <c r="Z4661" s="3"/>
      <c r="AA4661" s="3"/>
      <c r="AB4661" s="3"/>
      <c r="AC4661" s="3"/>
      <c r="AD4661" s="3"/>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row>
    <row r="4662" spans="1:77" ht="18">
      <c r="A4662" s="3" t="s">
        <v>14768</v>
      </c>
      <c r="B4662" s="3" t="s">
        <v>30903</v>
      </c>
      <c r="C4662" s="3" t="s">
        <v>31398</v>
      </c>
      <c r="D4662" s="3"/>
      <c r="E4662" s="3" t="s">
        <v>31399</v>
      </c>
      <c r="F4662" s="3" t="s">
        <v>31400</v>
      </c>
      <c r="G4662" s="3"/>
      <c r="H4662" s="3"/>
      <c r="I4662" s="3"/>
      <c r="J4662" s="3"/>
      <c r="K4662" s="3"/>
      <c r="L4662" s="3"/>
      <c r="M4662" s="3"/>
      <c r="N4662" s="3"/>
      <c r="O4662" s="3"/>
      <c r="P4662" s="3"/>
      <c r="Q4662" s="3"/>
      <c r="R4662" s="3"/>
      <c r="S4662" s="3"/>
      <c r="T4662" s="3"/>
      <c r="U4662" s="3"/>
      <c r="V4662" s="3"/>
      <c r="W4662" s="3"/>
      <c r="X4662" s="3"/>
      <c r="Y4662" s="3"/>
      <c r="Z4662" s="3"/>
      <c r="AA4662" s="3"/>
      <c r="AB4662" s="3"/>
      <c r="AC4662" s="3"/>
      <c r="AD4662" s="3"/>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row>
    <row r="4663" spans="1:77" ht="18">
      <c r="A4663" s="3" t="s">
        <v>7866</v>
      </c>
      <c r="B4663" s="3" t="s">
        <v>25216</v>
      </c>
      <c r="C4663" s="3" t="s">
        <v>25703</v>
      </c>
      <c r="D4663" s="3" t="s">
        <v>25704</v>
      </c>
      <c r="E4663" s="3" t="s">
        <v>3474</v>
      </c>
      <c r="F4663" s="3"/>
      <c r="G4663" s="3"/>
      <c r="H4663" s="3"/>
      <c r="I4663" s="3"/>
      <c r="J4663" s="3"/>
      <c r="K4663" s="3"/>
      <c r="L4663" s="3"/>
      <c r="M4663" s="3"/>
      <c r="N4663" s="3"/>
      <c r="O4663" s="3"/>
      <c r="P4663" s="3"/>
      <c r="Q4663" s="3"/>
      <c r="R4663" s="3"/>
      <c r="S4663" s="3"/>
      <c r="T4663" s="3"/>
      <c r="U4663" s="3"/>
      <c r="V4663" s="3"/>
      <c r="W4663" s="3"/>
      <c r="X4663" s="3"/>
      <c r="Y4663" s="3"/>
      <c r="Z4663" s="3"/>
      <c r="AA4663" s="3"/>
      <c r="AB4663" s="3"/>
      <c r="AC4663" s="3"/>
      <c r="AD4663" s="3"/>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row>
    <row r="4664" spans="1:77" ht="18">
      <c r="A4664" s="3" t="s">
        <v>8895</v>
      </c>
      <c r="B4664" s="3" t="s">
        <v>26505</v>
      </c>
      <c r="C4664" s="3" t="s">
        <v>25703</v>
      </c>
      <c r="D4664" s="3"/>
      <c r="E4664" s="3" t="s">
        <v>26717</v>
      </c>
      <c r="F4664" s="3"/>
      <c r="G4664" s="3"/>
      <c r="H4664" s="3"/>
      <c r="I4664" s="3"/>
      <c r="J4664" s="3"/>
      <c r="K4664" s="3"/>
      <c r="L4664" s="3"/>
      <c r="M4664" s="3"/>
      <c r="N4664" s="3"/>
      <c r="O4664" s="3"/>
      <c r="P4664" s="3"/>
      <c r="Q4664" s="3"/>
      <c r="R4664" s="3"/>
      <c r="S4664" s="3"/>
      <c r="T4664" s="3"/>
      <c r="U4664" s="3"/>
      <c r="V4664" s="3"/>
      <c r="W4664" s="3"/>
      <c r="X4664" s="3"/>
      <c r="Y4664" s="3"/>
      <c r="Z4664" s="3"/>
      <c r="AA4664" s="3"/>
      <c r="AB4664" s="3"/>
      <c r="AC4664" s="3"/>
      <c r="AD4664" s="3"/>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row>
    <row r="4665" spans="1:77" ht="18">
      <c r="A4665" s="3" t="s">
        <v>31267</v>
      </c>
      <c r="B4665" s="3" t="s">
        <v>30903</v>
      </c>
      <c r="C4665" s="3" t="s">
        <v>25703</v>
      </c>
      <c r="D4665" s="3" t="s">
        <v>31268</v>
      </c>
      <c r="E4665" s="3" t="s">
        <v>31269</v>
      </c>
      <c r="F4665" s="3"/>
      <c r="G4665" s="3"/>
      <c r="H4665" s="3"/>
      <c r="I4665" s="3"/>
      <c r="J4665" s="3"/>
      <c r="K4665" s="3"/>
      <c r="L4665" s="3"/>
      <c r="M4665" s="3"/>
      <c r="N4665" s="3"/>
      <c r="O4665" s="3"/>
      <c r="P4665" s="3"/>
      <c r="Q4665" s="3"/>
      <c r="R4665" s="3"/>
      <c r="S4665" s="3"/>
      <c r="T4665" s="3"/>
      <c r="U4665" s="3"/>
      <c r="V4665" s="3"/>
      <c r="W4665" s="3"/>
      <c r="X4665" s="3"/>
      <c r="Y4665" s="3"/>
      <c r="Z4665" s="3"/>
      <c r="AA4665" s="3"/>
      <c r="AB4665" s="3"/>
      <c r="AC4665" s="3"/>
      <c r="AD4665" s="3"/>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row>
    <row r="4666" spans="1:77" ht="18">
      <c r="A4666" s="3" t="s">
        <v>864</v>
      </c>
      <c r="B4666" s="3" t="s">
        <v>22767</v>
      </c>
      <c r="C4666" s="3" t="s">
        <v>25239</v>
      </c>
      <c r="D4666" s="3"/>
      <c r="E4666" s="3" t="s">
        <v>25240</v>
      </c>
      <c r="F4666" s="3" t="s">
        <v>25241</v>
      </c>
      <c r="G4666" s="3"/>
      <c r="H4666" s="3"/>
      <c r="I4666" s="3"/>
      <c r="J4666" s="3"/>
      <c r="K4666" s="3"/>
      <c r="L4666" s="3"/>
      <c r="M4666" s="3"/>
      <c r="N4666" s="3"/>
      <c r="O4666" s="3"/>
      <c r="P4666" s="3"/>
      <c r="Q4666" s="3"/>
      <c r="R4666" s="3"/>
      <c r="S4666" s="3"/>
      <c r="T4666" s="3"/>
      <c r="U4666" s="3"/>
      <c r="V4666" s="3"/>
      <c r="W4666" s="3"/>
      <c r="X4666" s="3"/>
      <c r="Y4666" s="3"/>
      <c r="Z4666" s="3"/>
      <c r="AA4666" s="3"/>
      <c r="AB4666" s="3"/>
      <c r="AC4666" s="3"/>
      <c r="AD4666" s="3"/>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row>
    <row r="4667" spans="1:77" ht="18">
      <c r="A4667" s="3" t="s">
        <v>14316</v>
      </c>
      <c r="B4667" s="3" t="s">
        <v>30903</v>
      </c>
      <c r="C4667" s="3" t="s">
        <v>31134</v>
      </c>
      <c r="D4667" s="3"/>
      <c r="E4667" s="3" t="s">
        <v>31135</v>
      </c>
      <c r="F4667" s="3"/>
      <c r="G4667" s="3"/>
      <c r="H4667" s="3"/>
      <c r="I4667" s="3"/>
      <c r="J4667" s="3"/>
      <c r="K4667" s="3"/>
      <c r="L4667" s="3"/>
      <c r="M4667" s="3"/>
      <c r="N4667" s="3"/>
      <c r="O4667" s="3"/>
      <c r="P4667" s="3"/>
      <c r="Q4667" s="3"/>
      <c r="R4667" s="3"/>
      <c r="S4667" s="3"/>
      <c r="T4667" s="3"/>
      <c r="U4667" s="3"/>
      <c r="V4667" s="3"/>
      <c r="W4667" s="3"/>
      <c r="X4667" s="3"/>
      <c r="Y4667" s="3"/>
      <c r="Z4667" s="3"/>
      <c r="AA4667" s="3"/>
      <c r="AB4667" s="3"/>
      <c r="AC4667" s="3"/>
      <c r="AD4667" s="3"/>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row>
    <row r="4668" spans="1:77" ht="18">
      <c r="A4668" s="3" t="s">
        <v>2478</v>
      </c>
      <c r="B4668" s="3" t="s">
        <v>34775</v>
      </c>
      <c r="C4668" s="3" t="s">
        <v>31134</v>
      </c>
      <c r="D4668" s="3" t="s">
        <v>22</v>
      </c>
      <c r="E4668" s="3" t="s">
        <v>34776</v>
      </c>
      <c r="F4668" s="3" t="s">
        <v>34777</v>
      </c>
      <c r="G4668" s="3"/>
      <c r="H4668" s="3"/>
      <c r="I4668" s="3"/>
      <c r="J4668" s="3"/>
      <c r="K4668" s="3"/>
      <c r="L4668" s="3"/>
      <c r="M4668" s="3"/>
      <c r="N4668" s="3"/>
      <c r="O4668" s="3"/>
      <c r="P4668" s="3"/>
      <c r="Q4668" s="3"/>
      <c r="R4668" s="3"/>
      <c r="S4668" s="3"/>
      <c r="T4668" s="3"/>
      <c r="U4668" s="3"/>
      <c r="V4668" s="3"/>
      <c r="W4668" s="3"/>
      <c r="X4668" s="3"/>
      <c r="Y4668" s="3"/>
      <c r="Z4668" s="3"/>
      <c r="AA4668" s="3"/>
      <c r="AB4668" s="3"/>
      <c r="AC4668" s="3"/>
      <c r="AD4668" s="3"/>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row>
    <row r="4669" spans="1:77" ht="18">
      <c r="A4669" s="3" t="s">
        <v>19614</v>
      </c>
      <c r="B4669" s="3" t="s">
        <v>36306</v>
      </c>
      <c r="C4669" s="3" t="s">
        <v>31134</v>
      </c>
      <c r="D4669" s="3"/>
      <c r="E4669" s="3" t="s">
        <v>36704</v>
      </c>
      <c r="F4669" s="3"/>
      <c r="G4669" s="3"/>
      <c r="H4669" s="3"/>
      <c r="I4669" s="3"/>
      <c r="J4669" s="3"/>
      <c r="K4669" s="3"/>
      <c r="L4669" s="3"/>
      <c r="M4669" s="3"/>
      <c r="N4669" s="3"/>
      <c r="O4669" s="3"/>
      <c r="P4669" s="3"/>
      <c r="Q4669" s="3"/>
      <c r="R4669" s="3"/>
      <c r="S4669" s="3"/>
      <c r="T4669" s="3"/>
      <c r="U4669" s="3"/>
      <c r="V4669" s="3"/>
      <c r="W4669" s="3"/>
      <c r="X4669" s="3"/>
      <c r="Y4669" s="3"/>
      <c r="Z4669" s="3"/>
      <c r="AA4669" s="3"/>
      <c r="AB4669" s="3"/>
      <c r="AC4669" s="3"/>
      <c r="AD4669" s="3"/>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row>
    <row r="4670" spans="1:77" ht="18">
      <c r="A4670" s="3" t="s">
        <v>9213</v>
      </c>
      <c r="B4670" s="3" t="s">
        <v>26505</v>
      </c>
      <c r="C4670" s="3" t="s">
        <v>26997</v>
      </c>
      <c r="D4670" s="3"/>
      <c r="E4670" s="3" t="s">
        <v>26998</v>
      </c>
      <c r="F4670" s="3"/>
      <c r="G4670" s="3"/>
      <c r="H4670" s="3"/>
      <c r="I4670" s="3"/>
      <c r="J4670" s="3"/>
      <c r="K4670" s="3"/>
      <c r="L4670" s="3"/>
      <c r="M4670" s="3"/>
      <c r="N4670" s="3"/>
      <c r="O4670" s="3"/>
      <c r="P4670" s="3"/>
      <c r="Q4670" s="3"/>
      <c r="R4670" s="3"/>
      <c r="S4670" s="3"/>
      <c r="T4670" s="3"/>
      <c r="U4670" s="3"/>
      <c r="V4670" s="3"/>
      <c r="W4670" s="3"/>
      <c r="X4670" s="3"/>
      <c r="Y4670" s="3"/>
      <c r="Z4670" s="3"/>
      <c r="AA4670" s="3"/>
      <c r="AB4670" s="3"/>
      <c r="AC4670" s="3"/>
      <c r="AD4670" s="3"/>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row>
    <row r="4671" spans="1:77" ht="18">
      <c r="A4671" s="3" t="s">
        <v>19611</v>
      </c>
      <c r="B4671" s="3" t="s">
        <v>36306</v>
      </c>
      <c r="C4671" s="3" t="s">
        <v>26997</v>
      </c>
      <c r="D4671" s="3"/>
      <c r="E4671" s="3" t="s">
        <v>2308</v>
      </c>
      <c r="F4671" s="3"/>
      <c r="G4671" s="3"/>
      <c r="H4671" s="3"/>
      <c r="I4671" s="3"/>
      <c r="J4671" s="3"/>
      <c r="K4671" s="3"/>
      <c r="L4671" s="3"/>
      <c r="M4671" s="3"/>
      <c r="N4671" s="3"/>
      <c r="O4671" s="3"/>
      <c r="P4671" s="3"/>
      <c r="Q4671" s="3"/>
      <c r="R4671" s="3"/>
      <c r="S4671" s="3"/>
      <c r="T4671" s="3"/>
      <c r="U4671" s="3"/>
      <c r="V4671" s="3"/>
      <c r="W4671" s="3"/>
      <c r="X4671" s="3"/>
      <c r="Y4671" s="3"/>
      <c r="Z4671" s="3"/>
      <c r="AA4671" s="3"/>
      <c r="AB4671" s="3"/>
      <c r="AC4671" s="3"/>
      <c r="AD4671" s="3"/>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row>
    <row r="4672" spans="1:77" ht="18">
      <c r="A4672" s="3" t="s">
        <v>1702</v>
      </c>
      <c r="B4672" s="3" t="s">
        <v>30270</v>
      </c>
      <c r="C4672" s="3" t="s">
        <v>30469</v>
      </c>
      <c r="D4672" s="3"/>
      <c r="E4672" s="3" t="s">
        <v>30470</v>
      </c>
      <c r="F4672" s="3"/>
      <c r="G4672" s="3"/>
      <c r="H4672" s="3"/>
      <c r="I4672" s="3"/>
      <c r="J4672" s="3"/>
      <c r="K4672" s="3"/>
      <c r="L4672" s="3"/>
      <c r="M4672" s="3"/>
      <c r="N4672" s="3"/>
      <c r="O4672" s="3"/>
      <c r="P4672" s="3"/>
      <c r="Q4672" s="3"/>
      <c r="R4672" s="3"/>
      <c r="S4672" s="3"/>
      <c r="T4672" s="3"/>
      <c r="U4672" s="3"/>
      <c r="V4672" s="3"/>
      <c r="W4672" s="3"/>
      <c r="X4672" s="3"/>
      <c r="Y4672" s="3"/>
      <c r="Z4672" s="3"/>
      <c r="AA4672" s="3"/>
      <c r="AB4672" s="3"/>
      <c r="AC4672" s="3"/>
      <c r="AD4672" s="3"/>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row>
    <row r="4673" spans="1:77" ht="18">
      <c r="A4673" s="3" t="s">
        <v>30987</v>
      </c>
      <c r="B4673" s="3" t="s">
        <v>30903</v>
      </c>
      <c r="C4673" s="3" t="s">
        <v>30469</v>
      </c>
      <c r="D4673" s="3"/>
      <c r="E4673" s="3" t="s">
        <v>30988</v>
      </c>
      <c r="F4673" s="3"/>
      <c r="G4673" s="3"/>
      <c r="H4673" s="3"/>
      <c r="I4673" s="3"/>
      <c r="J4673" s="3"/>
      <c r="K4673" s="3"/>
      <c r="L4673" s="3"/>
      <c r="M4673" s="3"/>
      <c r="N4673" s="3"/>
      <c r="O4673" s="3"/>
      <c r="P4673" s="3"/>
      <c r="Q4673" s="3"/>
      <c r="R4673" s="3"/>
      <c r="S4673" s="3"/>
      <c r="T4673" s="3"/>
      <c r="U4673" s="3"/>
      <c r="V4673" s="3"/>
      <c r="W4673" s="3"/>
      <c r="X4673" s="3"/>
      <c r="Y4673" s="3"/>
      <c r="Z4673" s="3"/>
      <c r="AA4673" s="3"/>
      <c r="AB4673" s="3"/>
      <c r="AC4673" s="3"/>
      <c r="AD4673" s="3"/>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row>
    <row r="4674" spans="1:77" ht="18">
      <c r="A4674" s="3" t="s">
        <v>15032</v>
      </c>
      <c r="B4674" s="3" t="s">
        <v>30903</v>
      </c>
      <c r="C4674" s="3" t="s">
        <v>31552</v>
      </c>
      <c r="D4674" s="3"/>
      <c r="E4674" s="3" t="s">
        <v>31553</v>
      </c>
      <c r="F4674" s="3"/>
      <c r="G4674" s="3"/>
      <c r="H4674" s="3"/>
      <c r="I4674" s="3"/>
      <c r="J4674" s="3"/>
      <c r="K4674" s="3"/>
      <c r="L4674" s="3"/>
      <c r="M4674" s="3"/>
      <c r="N4674" s="3"/>
      <c r="O4674" s="3"/>
      <c r="P4674" s="3"/>
      <c r="Q4674" s="3"/>
      <c r="R4674" s="3"/>
      <c r="S4674" s="3"/>
      <c r="T4674" s="3"/>
      <c r="U4674" s="3"/>
      <c r="V4674" s="3"/>
      <c r="W4674" s="3"/>
      <c r="X4674" s="3"/>
      <c r="Y4674" s="3"/>
      <c r="Z4674" s="3"/>
      <c r="AA4674" s="3"/>
      <c r="AB4674" s="3"/>
      <c r="AC4674" s="3"/>
      <c r="AD4674" s="3"/>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row>
    <row r="4675" spans="1:77" ht="18">
      <c r="A4675" s="3" t="s">
        <v>26751</v>
      </c>
      <c r="B4675" s="3" t="s">
        <v>26520</v>
      </c>
      <c r="C4675" s="3" t="s">
        <v>26752</v>
      </c>
      <c r="D4675" s="3"/>
      <c r="E4675" s="3" t="s">
        <v>26753</v>
      </c>
      <c r="F4675" s="3"/>
      <c r="G4675" s="3"/>
      <c r="H4675" s="3"/>
      <c r="I4675" s="3"/>
      <c r="J4675" s="3"/>
      <c r="K4675" s="3"/>
      <c r="L4675" s="3"/>
      <c r="M4675" s="3"/>
      <c r="N4675" s="3"/>
      <c r="O4675" s="3"/>
      <c r="P4675" s="3"/>
      <c r="Q4675" s="3"/>
      <c r="R4675" s="3"/>
      <c r="S4675" s="3"/>
      <c r="T4675" s="3"/>
      <c r="U4675" s="3"/>
      <c r="V4675" s="3"/>
      <c r="W4675" s="3"/>
      <c r="X4675" s="3"/>
      <c r="Y4675" s="3"/>
      <c r="Z4675" s="3"/>
      <c r="AA4675" s="3"/>
      <c r="AB4675" s="3"/>
      <c r="AC4675" s="3"/>
      <c r="AD4675" s="3"/>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row>
    <row r="4676" spans="1:77" ht="18">
      <c r="A4676" s="3" t="s">
        <v>11368</v>
      </c>
      <c r="B4676" s="3" t="s">
        <v>29266</v>
      </c>
      <c r="C4676" s="3" t="s">
        <v>26752</v>
      </c>
      <c r="D4676" s="3" t="s">
        <v>29267</v>
      </c>
      <c r="E4676" s="3" t="s">
        <v>29268</v>
      </c>
      <c r="F4676" s="3" t="s">
        <v>29269</v>
      </c>
      <c r="G4676" s="3"/>
      <c r="H4676" s="3"/>
      <c r="I4676" s="3"/>
      <c r="J4676" s="3"/>
      <c r="K4676" s="3"/>
      <c r="L4676" s="3"/>
      <c r="M4676" s="3"/>
      <c r="N4676" s="3"/>
      <c r="O4676" s="3"/>
      <c r="P4676" s="3"/>
      <c r="Q4676" s="3"/>
      <c r="R4676" s="3"/>
      <c r="S4676" s="3"/>
      <c r="T4676" s="3"/>
      <c r="U4676" s="3"/>
      <c r="V4676" s="3"/>
      <c r="W4676" s="3"/>
      <c r="X4676" s="3"/>
      <c r="Y4676" s="3"/>
      <c r="Z4676" s="3"/>
      <c r="AA4676" s="3"/>
      <c r="AB4676" s="3"/>
      <c r="AC4676" s="3"/>
      <c r="AD4676" s="3"/>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row>
    <row r="4677" spans="1:77" ht="18">
      <c r="A4677" s="3" t="s">
        <v>33108</v>
      </c>
      <c r="B4677" s="3" t="s">
        <v>32998</v>
      </c>
      <c r="C4677" s="3" t="s">
        <v>26752</v>
      </c>
      <c r="D4677" s="3" t="s">
        <v>29267</v>
      </c>
      <c r="E4677" s="3" t="s">
        <v>33109</v>
      </c>
      <c r="F4677" s="3" t="s">
        <v>29269</v>
      </c>
      <c r="G4677" s="3"/>
      <c r="H4677" s="3"/>
      <c r="I4677" s="3"/>
      <c r="J4677" s="3"/>
      <c r="K4677" s="3"/>
      <c r="L4677" s="3"/>
      <c r="M4677" s="3"/>
      <c r="N4677" s="3"/>
      <c r="O4677" s="3"/>
      <c r="P4677" s="3"/>
      <c r="Q4677" s="3"/>
      <c r="R4677" s="3"/>
      <c r="S4677" s="3"/>
      <c r="T4677" s="3"/>
      <c r="U4677" s="3"/>
      <c r="V4677" s="3"/>
      <c r="W4677" s="3"/>
      <c r="X4677" s="3"/>
      <c r="Y4677" s="3"/>
      <c r="Z4677" s="3"/>
      <c r="AA4677" s="3"/>
      <c r="AB4677" s="3"/>
      <c r="AC4677" s="3"/>
      <c r="AD4677" s="3"/>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row>
    <row r="4678" spans="1:77" ht="18">
      <c r="A4678" s="3" t="s">
        <v>18642</v>
      </c>
      <c r="B4678" s="3" t="s">
        <v>35825</v>
      </c>
      <c r="C4678" s="3" t="s">
        <v>26752</v>
      </c>
      <c r="D4678" s="3"/>
      <c r="E4678" s="3" t="s">
        <v>35826</v>
      </c>
      <c r="F4678" s="3" t="s">
        <v>35827</v>
      </c>
      <c r="G4678" s="3"/>
      <c r="H4678" s="3"/>
      <c r="I4678" s="3"/>
      <c r="J4678" s="3"/>
      <c r="K4678" s="3"/>
      <c r="L4678" s="3"/>
      <c r="M4678" s="3"/>
      <c r="N4678" s="3"/>
      <c r="O4678" s="3"/>
      <c r="P4678" s="3"/>
      <c r="Q4678" s="3"/>
      <c r="R4678" s="3"/>
      <c r="S4678" s="3"/>
      <c r="T4678" s="3"/>
      <c r="U4678" s="3"/>
      <c r="V4678" s="3"/>
      <c r="W4678" s="3"/>
      <c r="X4678" s="3"/>
      <c r="Y4678" s="3"/>
      <c r="Z4678" s="3"/>
      <c r="AA4678" s="3"/>
      <c r="AB4678" s="3"/>
      <c r="AC4678" s="3"/>
      <c r="AD4678" s="3"/>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row>
    <row r="4679" spans="1:77" ht="18">
      <c r="A4679" s="3" t="s">
        <v>2737</v>
      </c>
      <c r="B4679" s="3" t="s">
        <v>34858</v>
      </c>
      <c r="C4679" s="3" t="s">
        <v>26752</v>
      </c>
      <c r="D4679" s="3"/>
      <c r="E4679" s="3" t="s">
        <v>36060</v>
      </c>
      <c r="F4679" s="3" t="s">
        <v>35827</v>
      </c>
      <c r="G4679" s="3"/>
      <c r="H4679" s="3"/>
      <c r="I4679" s="3"/>
      <c r="J4679" s="3"/>
      <c r="K4679" s="3"/>
      <c r="L4679" s="3"/>
      <c r="M4679" s="3"/>
      <c r="N4679" s="3"/>
      <c r="O4679" s="3"/>
      <c r="P4679" s="3"/>
      <c r="Q4679" s="3"/>
      <c r="R4679" s="3"/>
      <c r="S4679" s="3"/>
      <c r="T4679" s="3"/>
      <c r="U4679" s="3"/>
      <c r="V4679" s="3"/>
      <c r="W4679" s="3"/>
      <c r="X4679" s="3"/>
      <c r="Y4679" s="3"/>
      <c r="Z4679" s="3"/>
      <c r="AA4679" s="3"/>
      <c r="AB4679" s="3"/>
      <c r="AC4679" s="3"/>
      <c r="AD4679" s="3"/>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row>
    <row r="4680" spans="1:77" ht="18">
      <c r="A4680" s="3" t="s">
        <v>3519</v>
      </c>
      <c r="B4680" s="3" t="s">
        <v>21893</v>
      </c>
      <c r="C4680" s="3" t="s">
        <v>22026</v>
      </c>
      <c r="D4680" s="3"/>
      <c r="E4680" s="3" t="s">
        <v>22027</v>
      </c>
      <c r="F4680" s="3" t="s">
        <v>22028</v>
      </c>
      <c r="G4680" s="3"/>
      <c r="H4680" s="3"/>
      <c r="I4680" s="3"/>
      <c r="J4680" s="3"/>
      <c r="K4680" s="3"/>
      <c r="L4680" s="3"/>
      <c r="M4680" s="3"/>
      <c r="N4680" s="3"/>
      <c r="O4680" s="3"/>
      <c r="P4680" s="3"/>
      <c r="Q4680" s="3"/>
      <c r="R4680" s="3"/>
      <c r="S4680" s="3"/>
      <c r="T4680" s="3"/>
      <c r="U4680" s="3"/>
      <c r="V4680" s="3"/>
      <c r="W4680" s="3"/>
      <c r="X4680" s="3"/>
      <c r="Y4680" s="3"/>
      <c r="Z4680" s="3"/>
      <c r="AA4680" s="3"/>
      <c r="AB4680" s="3"/>
      <c r="AC4680" s="3"/>
      <c r="AD4680" s="3"/>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row>
    <row r="4681" spans="1:77" ht="18">
      <c r="A4681" s="3" t="s">
        <v>10203</v>
      </c>
      <c r="B4681" s="3" t="s">
        <v>28075</v>
      </c>
      <c r="C4681" s="3" t="s">
        <v>22026</v>
      </c>
      <c r="D4681" s="3"/>
      <c r="E4681" s="3" t="s">
        <v>28137</v>
      </c>
      <c r="F4681" s="3"/>
      <c r="G4681" s="3"/>
      <c r="H4681" s="3"/>
      <c r="I4681" s="3"/>
      <c r="J4681" s="3"/>
      <c r="K4681" s="3"/>
      <c r="L4681" s="3"/>
      <c r="M4681" s="3"/>
      <c r="N4681" s="3"/>
      <c r="O4681" s="3"/>
      <c r="P4681" s="3"/>
      <c r="Q4681" s="3"/>
      <c r="R4681" s="3"/>
      <c r="S4681" s="3"/>
      <c r="T4681" s="3"/>
      <c r="U4681" s="3"/>
      <c r="V4681" s="3"/>
      <c r="W4681" s="3"/>
      <c r="X4681" s="3"/>
      <c r="Y4681" s="3"/>
      <c r="Z4681" s="3"/>
      <c r="AA4681" s="3"/>
      <c r="AB4681" s="3"/>
      <c r="AC4681" s="3"/>
      <c r="AD4681" s="3"/>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row>
    <row r="4682" spans="1:77" ht="18">
      <c r="A4682" s="3" t="s">
        <v>16383</v>
      </c>
      <c r="B4682" s="3" t="s">
        <v>32339</v>
      </c>
      <c r="C4682" s="3" t="s">
        <v>32397</v>
      </c>
      <c r="D4682" s="3"/>
      <c r="E4682" s="3" t="s">
        <v>32398</v>
      </c>
      <c r="F4682" s="3"/>
      <c r="G4682" s="3"/>
      <c r="H4682" s="3"/>
      <c r="I4682" s="3"/>
      <c r="J4682" s="3"/>
      <c r="K4682" s="3"/>
      <c r="L4682" s="3"/>
      <c r="M4682" s="3"/>
      <c r="N4682" s="3"/>
      <c r="O4682" s="3"/>
      <c r="P4682" s="3"/>
      <c r="Q4682" s="3"/>
      <c r="R4682" s="3"/>
      <c r="S4682" s="3"/>
      <c r="T4682" s="3"/>
      <c r="U4682" s="3"/>
      <c r="V4682" s="3"/>
      <c r="W4682" s="3"/>
      <c r="X4682" s="3"/>
      <c r="Y4682" s="3"/>
      <c r="Z4682" s="3"/>
      <c r="AA4682" s="3"/>
      <c r="AB4682" s="3"/>
      <c r="AC4682" s="3"/>
      <c r="AD4682" s="3"/>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row>
    <row r="4683" spans="1:77" ht="18">
      <c r="A4683" s="3" t="s">
        <v>11064</v>
      </c>
      <c r="B4683" s="3" t="s">
        <v>28622</v>
      </c>
      <c r="C4683" s="3" t="s">
        <v>29095</v>
      </c>
      <c r="D4683" s="3"/>
      <c r="E4683" s="3" t="s">
        <v>29096</v>
      </c>
      <c r="F4683" s="3"/>
      <c r="G4683" s="3"/>
      <c r="H4683" s="3"/>
      <c r="I4683" s="3"/>
      <c r="J4683" s="3"/>
      <c r="K4683" s="3"/>
      <c r="L4683" s="3"/>
      <c r="M4683" s="3"/>
      <c r="N4683" s="3"/>
      <c r="O4683" s="3"/>
      <c r="P4683" s="3"/>
      <c r="Q4683" s="3"/>
      <c r="R4683" s="3"/>
      <c r="S4683" s="3"/>
      <c r="T4683" s="3"/>
      <c r="U4683" s="3"/>
      <c r="V4683" s="3"/>
      <c r="W4683" s="3"/>
      <c r="X4683" s="3"/>
      <c r="Y4683" s="3"/>
      <c r="Z4683" s="3"/>
      <c r="AA4683" s="3"/>
      <c r="AB4683" s="3"/>
      <c r="AC4683" s="3"/>
      <c r="AD4683" s="3"/>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row>
    <row r="4684" spans="1:77" ht="18">
      <c r="A4684" s="3" t="s">
        <v>30245</v>
      </c>
      <c r="B4684" s="3" t="s">
        <v>30145</v>
      </c>
      <c r="C4684" s="3" t="s">
        <v>29095</v>
      </c>
      <c r="D4684" s="3"/>
      <c r="E4684" s="3" t="s">
        <v>30246</v>
      </c>
      <c r="F4684" s="3"/>
      <c r="G4684" s="3"/>
      <c r="H4684" s="3"/>
      <c r="I4684" s="3"/>
      <c r="J4684" s="3"/>
      <c r="K4684" s="3"/>
      <c r="L4684" s="3"/>
      <c r="M4684" s="3"/>
      <c r="N4684" s="3"/>
      <c r="O4684" s="3"/>
      <c r="P4684" s="3"/>
      <c r="Q4684" s="3"/>
      <c r="R4684" s="3"/>
      <c r="S4684" s="3"/>
      <c r="T4684" s="3"/>
      <c r="U4684" s="3"/>
      <c r="V4684" s="3"/>
      <c r="W4684" s="3"/>
      <c r="X4684" s="3"/>
      <c r="Y4684" s="3"/>
      <c r="Z4684" s="3"/>
      <c r="AA4684" s="3"/>
      <c r="AB4684" s="3"/>
      <c r="AC4684" s="3"/>
      <c r="AD4684" s="3"/>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row>
    <row r="4685" spans="1:77" ht="18">
      <c r="A4685" s="3" t="s">
        <v>35219</v>
      </c>
      <c r="B4685" s="3" t="s">
        <v>34945</v>
      </c>
      <c r="C4685" s="3" t="s">
        <v>35220</v>
      </c>
      <c r="D4685" s="3"/>
      <c r="E4685" s="3" t="s">
        <v>35097</v>
      </c>
      <c r="F4685" s="3"/>
      <c r="G4685" s="3"/>
      <c r="H4685" s="3"/>
      <c r="I4685" s="3"/>
      <c r="J4685" s="3"/>
      <c r="K4685" s="3"/>
      <c r="L4685" s="3"/>
      <c r="M4685" s="3"/>
      <c r="N4685" s="3"/>
      <c r="O4685" s="3"/>
      <c r="P4685" s="3"/>
      <c r="Q4685" s="3"/>
      <c r="R4685" s="3"/>
      <c r="S4685" s="3"/>
      <c r="T4685" s="3"/>
      <c r="U4685" s="3"/>
      <c r="V4685" s="3"/>
      <c r="W4685" s="3"/>
      <c r="X4685" s="3"/>
      <c r="Y4685" s="3"/>
      <c r="Z4685" s="3"/>
      <c r="AA4685" s="3"/>
      <c r="AB4685" s="3"/>
      <c r="AC4685" s="3"/>
      <c r="AD4685" s="3"/>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row>
    <row r="4686" spans="1:77" ht="18">
      <c r="A4686" s="3" t="s">
        <v>20521</v>
      </c>
      <c r="B4686" s="3" t="s">
        <v>39563</v>
      </c>
      <c r="C4686" s="3" t="s">
        <v>39612</v>
      </c>
      <c r="D4686" s="3"/>
      <c r="E4686" s="3" t="s">
        <v>39584</v>
      </c>
      <c r="F4686" s="3"/>
      <c r="G4686" s="3"/>
      <c r="H4686" s="3"/>
      <c r="I4686" s="3"/>
      <c r="J4686" s="3"/>
      <c r="K4686" s="3"/>
      <c r="L4686" s="3"/>
      <c r="M4686" s="3"/>
      <c r="N4686" s="3"/>
      <c r="O4686" s="3"/>
      <c r="P4686" s="3"/>
      <c r="Q4686" s="3"/>
      <c r="R4686" s="3"/>
      <c r="S4686" s="3"/>
      <c r="T4686" s="3"/>
      <c r="U4686" s="3"/>
      <c r="V4686" s="3"/>
      <c r="W4686" s="3"/>
      <c r="X4686" s="3"/>
      <c r="Y4686" s="3"/>
      <c r="Z4686" s="3"/>
      <c r="AA4686" s="3"/>
      <c r="AB4686" s="3"/>
      <c r="AC4686" s="3"/>
      <c r="AD4686" s="3"/>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row>
    <row r="4687" spans="1:77" ht="18">
      <c r="A4687" s="3" t="s">
        <v>14958</v>
      </c>
      <c r="B4687" s="3" t="s">
        <v>30903</v>
      </c>
      <c r="C4687" s="3" t="s">
        <v>31509</v>
      </c>
      <c r="D4687" s="3"/>
      <c r="E4687" s="3" t="s">
        <v>29595</v>
      </c>
      <c r="F4687" s="3"/>
      <c r="G4687" s="3"/>
      <c r="H4687" s="3"/>
      <c r="I4687" s="3"/>
      <c r="J4687" s="3"/>
      <c r="K4687" s="3"/>
      <c r="L4687" s="3"/>
      <c r="M4687" s="3"/>
      <c r="N4687" s="3"/>
      <c r="O4687" s="3"/>
      <c r="P4687" s="3"/>
      <c r="Q4687" s="3"/>
      <c r="R4687" s="3"/>
      <c r="S4687" s="3"/>
      <c r="T4687" s="3"/>
      <c r="U4687" s="3"/>
      <c r="V4687" s="3"/>
      <c r="W4687" s="3"/>
      <c r="X4687" s="3"/>
      <c r="Y4687" s="3"/>
      <c r="Z4687" s="3"/>
      <c r="AA4687" s="3"/>
      <c r="AB4687" s="3"/>
      <c r="AC4687" s="3"/>
      <c r="AD4687" s="3"/>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row>
    <row r="4688" spans="1:77" ht="18">
      <c r="A4688" s="3" t="s">
        <v>14906</v>
      </c>
      <c r="B4688" s="3" t="s">
        <v>30903</v>
      </c>
      <c r="C4688" s="3" t="s">
        <v>31476</v>
      </c>
      <c r="D4688" s="3"/>
      <c r="E4688" s="3" t="s">
        <v>31321</v>
      </c>
      <c r="F4688" s="3"/>
      <c r="G4688" s="3"/>
      <c r="H4688" s="3"/>
      <c r="I4688" s="3"/>
      <c r="J4688" s="3"/>
      <c r="K4688" s="3"/>
      <c r="L4688" s="3"/>
      <c r="M4688" s="3"/>
      <c r="N4688" s="3"/>
      <c r="O4688" s="3"/>
      <c r="P4688" s="3"/>
      <c r="Q4688" s="3"/>
      <c r="R4688" s="3"/>
      <c r="S4688" s="3"/>
      <c r="T4688" s="3"/>
      <c r="U4688" s="3"/>
      <c r="V4688" s="3"/>
      <c r="W4688" s="3"/>
      <c r="X4688" s="3"/>
      <c r="Y4688" s="3"/>
      <c r="Z4688" s="3"/>
      <c r="AA4688" s="3"/>
      <c r="AB4688" s="3"/>
      <c r="AC4688" s="3"/>
      <c r="AD4688" s="3"/>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row>
    <row r="4689" spans="1:77" ht="18">
      <c r="A4689" s="3" t="s">
        <v>14837</v>
      </c>
      <c r="B4689" s="3" t="s">
        <v>30903</v>
      </c>
      <c r="C4689" s="3" t="s">
        <v>31436</v>
      </c>
      <c r="D4689" s="3" t="s">
        <v>25969</v>
      </c>
      <c r="E4689" s="3" t="s">
        <v>31437</v>
      </c>
      <c r="F4689" s="3"/>
      <c r="G4689" s="3"/>
      <c r="H4689" s="3"/>
      <c r="I4689" s="3"/>
      <c r="J4689" s="3"/>
      <c r="K4689" s="3"/>
      <c r="L4689" s="3"/>
      <c r="M4689" s="3"/>
      <c r="N4689" s="3"/>
      <c r="O4689" s="3"/>
      <c r="P4689" s="3"/>
      <c r="Q4689" s="3"/>
      <c r="R4689" s="3"/>
      <c r="S4689" s="3"/>
      <c r="T4689" s="3"/>
      <c r="U4689" s="3"/>
      <c r="V4689" s="3"/>
      <c r="W4689" s="3"/>
      <c r="X4689" s="3"/>
      <c r="Y4689" s="3"/>
      <c r="Z4689" s="3"/>
      <c r="AA4689" s="3"/>
      <c r="AB4689" s="3"/>
      <c r="AC4689" s="3"/>
      <c r="AD4689" s="3"/>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row>
    <row r="4690" spans="1:77" ht="18">
      <c r="A4690" s="3" t="s">
        <v>29188</v>
      </c>
      <c r="B4690" s="3" t="s">
        <v>28756</v>
      </c>
      <c r="C4690" s="3" t="s">
        <v>29189</v>
      </c>
      <c r="D4690" s="3"/>
      <c r="E4690" s="3" t="s">
        <v>29190</v>
      </c>
      <c r="F4690" s="3"/>
      <c r="G4690" s="3"/>
      <c r="H4690" s="3"/>
      <c r="I4690" s="3"/>
      <c r="J4690" s="3"/>
      <c r="K4690" s="3"/>
      <c r="L4690" s="3"/>
      <c r="M4690" s="3"/>
      <c r="N4690" s="3"/>
      <c r="O4690" s="3"/>
      <c r="P4690" s="3"/>
      <c r="Q4690" s="3"/>
      <c r="R4690" s="3"/>
      <c r="S4690" s="3"/>
      <c r="T4690" s="3"/>
      <c r="U4690" s="3"/>
      <c r="V4690" s="3"/>
      <c r="W4690" s="3"/>
      <c r="X4690" s="3"/>
      <c r="Y4690" s="3"/>
      <c r="Z4690" s="3"/>
      <c r="AA4690" s="3"/>
      <c r="AB4690" s="3"/>
      <c r="AC4690" s="3"/>
      <c r="AD4690" s="3"/>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row>
    <row r="4691" spans="1:77" ht="18">
      <c r="A4691" s="3" t="s">
        <v>1635</v>
      </c>
      <c r="B4691" s="3" t="s">
        <v>27429</v>
      </c>
      <c r="C4691" s="3" t="s">
        <v>29189</v>
      </c>
      <c r="D4691" s="3"/>
      <c r="E4691" s="3" t="s">
        <v>30174</v>
      </c>
      <c r="F4691" s="3"/>
      <c r="G4691" s="3"/>
      <c r="H4691" s="3"/>
      <c r="I4691" s="3"/>
      <c r="J4691" s="3"/>
      <c r="K4691" s="3"/>
      <c r="L4691" s="3"/>
      <c r="M4691" s="3"/>
      <c r="N4691" s="3"/>
      <c r="O4691" s="3"/>
      <c r="P4691" s="3"/>
      <c r="Q4691" s="3"/>
      <c r="R4691" s="3"/>
      <c r="S4691" s="3"/>
      <c r="T4691" s="3"/>
      <c r="U4691" s="3"/>
      <c r="V4691" s="3"/>
      <c r="W4691" s="3"/>
      <c r="X4691" s="3"/>
      <c r="Y4691" s="3"/>
      <c r="Z4691" s="3"/>
      <c r="AA4691" s="3"/>
      <c r="AB4691" s="3"/>
      <c r="AC4691" s="3"/>
      <c r="AD4691" s="3"/>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row>
    <row r="4692" spans="1:77" ht="18">
      <c r="A4692" s="3" t="s">
        <v>4015</v>
      </c>
      <c r="B4692" s="3" t="s">
        <v>22513</v>
      </c>
      <c r="C4692" s="3" t="s">
        <v>22566</v>
      </c>
      <c r="D4692" s="3"/>
      <c r="E4692" s="3" t="s">
        <v>22567</v>
      </c>
      <c r="F4692" s="3"/>
      <c r="G4692" s="3"/>
      <c r="H4692" s="3"/>
      <c r="I4692" s="3"/>
      <c r="J4692" s="3"/>
      <c r="K4692" s="3"/>
      <c r="L4692" s="3"/>
      <c r="M4692" s="3"/>
      <c r="N4692" s="3"/>
      <c r="O4692" s="3"/>
      <c r="P4692" s="3"/>
      <c r="Q4692" s="3"/>
      <c r="R4692" s="3"/>
      <c r="S4692" s="3"/>
      <c r="T4692" s="3"/>
      <c r="U4692" s="3"/>
      <c r="V4692" s="3"/>
      <c r="W4692" s="3"/>
      <c r="X4692" s="3"/>
      <c r="Y4692" s="3"/>
      <c r="Z4692" s="3"/>
      <c r="AA4692" s="3"/>
      <c r="AB4692" s="3"/>
      <c r="AC4692" s="3"/>
      <c r="AD4692" s="3"/>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row>
    <row r="4693" spans="1:77" ht="18">
      <c r="A4693" s="3" t="s">
        <v>7652</v>
      </c>
      <c r="B4693" s="3" t="s">
        <v>25216</v>
      </c>
      <c r="C4693" s="3" t="s">
        <v>25563</v>
      </c>
      <c r="D4693" s="3"/>
      <c r="E4693" s="3" t="s">
        <v>25243</v>
      </c>
      <c r="F4693" s="3"/>
      <c r="G4693" s="3"/>
      <c r="H4693" s="3"/>
      <c r="I4693" s="3"/>
      <c r="J4693" s="3"/>
      <c r="K4693" s="3"/>
      <c r="L4693" s="3"/>
      <c r="M4693" s="3"/>
      <c r="N4693" s="3"/>
      <c r="O4693" s="3"/>
      <c r="P4693" s="3"/>
      <c r="Q4693" s="3"/>
      <c r="R4693" s="3"/>
      <c r="S4693" s="3"/>
      <c r="T4693" s="3"/>
      <c r="U4693" s="3"/>
      <c r="V4693" s="3"/>
      <c r="W4693" s="3"/>
      <c r="X4693" s="3"/>
      <c r="Y4693" s="3"/>
      <c r="Z4693" s="3"/>
      <c r="AA4693" s="3"/>
      <c r="AB4693" s="3"/>
      <c r="AC4693" s="3"/>
      <c r="AD4693" s="3"/>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row>
    <row r="4694" spans="1:77" ht="18">
      <c r="A4694" s="3" t="s">
        <v>14761</v>
      </c>
      <c r="B4694" s="3" t="s">
        <v>30903</v>
      </c>
      <c r="C4694" s="3" t="s">
        <v>25563</v>
      </c>
      <c r="D4694" s="3"/>
      <c r="E4694" s="3" t="s">
        <v>31395</v>
      </c>
      <c r="F4694" s="3"/>
      <c r="G4694" s="3"/>
      <c r="H4694" s="3"/>
      <c r="I4694" s="3"/>
      <c r="J4694" s="3"/>
      <c r="K4694" s="3"/>
      <c r="L4694" s="3"/>
      <c r="M4694" s="3"/>
      <c r="N4694" s="3"/>
      <c r="O4694" s="3"/>
      <c r="P4694" s="3"/>
      <c r="Q4694" s="3"/>
      <c r="R4694" s="3"/>
      <c r="S4694" s="3"/>
      <c r="T4694" s="3"/>
      <c r="U4694" s="3"/>
      <c r="V4694" s="3"/>
      <c r="W4694" s="3"/>
      <c r="X4694" s="3"/>
      <c r="Y4694" s="3"/>
      <c r="Z4694" s="3"/>
      <c r="AA4694" s="3"/>
      <c r="AB4694" s="3"/>
      <c r="AC4694" s="3"/>
      <c r="AD4694" s="3"/>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row>
    <row r="4695" spans="1:77" ht="18">
      <c r="A4695" s="3" t="s">
        <v>3535</v>
      </c>
      <c r="B4695" s="3" t="s">
        <v>21893</v>
      </c>
      <c r="C4695" s="3" t="s">
        <v>22046</v>
      </c>
      <c r="D4695" s="3"/>
      <c r="E4695" s="3" t="s">
        <v>22047</v>
      </c>
      <c r="F4695" s="3" t="s">
        <v>22048</v>
      </c>
      <c r="G4695" s="3"/>
      <c r="H4695" s="3"/>
      <c r="I4695" s="3"/>
      <c r="J4695" s="3"/>
      <c r="K4695" s="3"/>
      <c r="L4695" s="3"/>
      <c r="M4695" s="3"/>
      <c r="N4695" s="3"/>
      <c r="O4695" s="3"/>
      <c r="P4695" s="3"/>
      <c r="Q4695" s="3"/>
      <c r="R4695" s="3"/>
      <c r="S4695" s="3"/>
      <c r="T4695" s="3"/>
      <c r="U4695" s="3"/>
      <c r="V4695" s="3"/>
      <c r="W4695" s="3"/>
      <c r="X4695" s="3"/>
      <c r="Y4695" s="3"/>
      <c r="Z4695" s="3"/>
      <c r="AA4695" s="3"/>
      <c r="AB4695" s="3"/>
      <c r="AC4695" s="3"/>
      <c r="AD4695" s="3"/>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row>
    <row r="4696" spans="1:77" ht="18">
      <c r="A4696" s="3" t="s">
        <v>46</v>
      </c>
      <c r="B4696" s="3" t="s">
        <v>22198</v>
      </c>
      <c r="C4696" s="3" t="s">
        <v>22199</v>
      </c>
      <c r="D4696" s="3" t="s">
        <v>38</v>
      </c>
      <c r="E4696" s="3" t="s">
        <v>22200</v>
      </c>
      <c r="F4696" s="3"/>
      <c r="G4696" s="3"/>
      <c r="H4696" s="3"/>
      <c r="I4696" s="3"/>
      <c r="J4696" s="3"/>
      <c r="K4696" s="3"/>
      <c r="L4696" s="3"/>
      <c r="M4696" s="3"/>
      <c r="N4696" s="3"/>
      <c r="O4696" s="3"/>
      <c r="P4696" s="3"/>
      <c r="Q4696" s="3"/>
      <c r="R4696" s="3"/>
      <c r="S4696" s="3"/>
      <c r="T4696" s="3"/>
      <c r="U4696" s="3"/>
      <c r="V4696" s="3"/>
      <c r="W4696" s="3"/>
      <c r="X4696" s="3"/>
      <c r="Y4696" s="3"/>
      <c r="Z4696" s="3"/>
      <c r="AA4696" s="3"/>
      <c r="AB4696" s="3"/>
      <c r="AC4696" s="3"/>
      <c r="AD4696" s="3"/>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row>
    <row r="4697" spans="1:77" ht="18">
      <c r="A4697" s="3" t="s">
        <v>540</v>
      </c>
      <c r="B4697" s="3" t="s">
        <v>23175</v>
      </c>
      <c r="C4697" s="3" t="s">
        <v>22199</v>
      </c>
      <c r="D4697" s="3" t="s">
        <v>38</v>
      </c>
      <c r="E4697" s="3" t="s">
        <v>23176</v>
      </c>
      <c r="F4697" s="3"/>
      <c r="G4697" s="3"/>
      <c r="H4697" s="3"/>
      <c r="I4697" s="3"/>
      <c r="J4697" s="3"/>
      <c r="K4697" s="3"/>
      <c r="L4697" s="3"/>
      <c r="M4697" s="3"/>
      <c r="N4697" s="3"/>
      <c r="O4697" s="3"/>
      <c r="P4697" s="3"/>
      <c r="Q4697" s="3"/>
      <c r="R4697" s="3"/>
      <c r="S4697" s="3"/>
      <c r="T4697" s="3"/>
      <c r="U4697" s="3"/>
      <c r="V4697" s="3"/>
      <c r="W4697" s="3"/>
      <c r="X4697" s="3"/>
      <c r="Y4697" s="3"/>
      <c r="Z4697" s="3"/>
      <c r="AA4697" s="3"/>
      <c r="AB4697" s="3"/>
      <c r="AC4697" s="3"/>
      <c r="AD4697" s="3"/>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row>
    <row r="4698" spans="1:77" ht="18">
      <c r="A4698" s="3" t="s">
        <v>5934</v>
      </c>
      <c r="B4698" s="3" t="s">
        <v>23435</v>
      </c>
      <c r="C4698" s="3" t="s">
        <v>22199</v>
      </c>
      <c r="D4698" s="3"/>
      <c r="E4698" s="3" t="s">
        <v>24226</v>
      </c>
      <c r="F4698" s="3"/>
      <c r="G4698" s="3"/>
      <c r="H4698" s="3"/>
      <c r="I4698" s="3"/>
      <c r="J4698" s="3"/>
      <c r="K4698" s="3"/>
      <c r="L4698" s="3"/>
      <c r="M4698" s="3"/>
      <c r="N4698" s="3"/>
      <c r="O4698" s="3"/>
      <c r="P4698" s="3"/>
      <c r="Q4698" s="3"/>
      <c r="R4698" s="3"/>
      <c r="S4698" s="3"/>
      <c r="T4698" s="3"/>
      <c r="U4698" s="3"/>
      <c r="V4698" s="3"/>
      <c r="W4698" s="3"/>
      <c r="X4698" s="3"/>
      <c r="Y4698" s="3"/>
      <c r="Z4698" s="3"/>
      <c r="AA4698" s="3"/>
      <c r="AB4698" s="3"/>
      <c r="AC4698" s="3"/>
      <c r="AD4698" s="3"/>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row>
    <row r="4699" spans="1:77" ht="18">
      <c r="A4699" s="3" t="s">
        <v>25822</v>
      </c>
      <c r="B4699" s="3" t="s">
        <v>25216</v>
      </c>
      <c r="C4699" s="3" t="s">
        <v>22199</v>
      </c>
      <c r="D4699" s="3" t="s">
        <v>25823</v>
      </c>
      <c r="E4699" s="3" t="s">
        <v>25445</v>
      </c>
      <c r="F4699" s="3"/>
      <c r="G4699" s="3"/>
      <c r="H4699" s="3"/>
      <c r="I4699" s="3"/>
      <c r="J4699" s="3"/>
      <c r="K4699" s="3"/>
      <c r="L4699" s="3"/>
      <c r="M4699" s="3"/>
      <c r="N4699" s="3"/>
      <c r="O4699" s="3"/>
      <c r="P4699" s="3"/>
      <c r="Q4699" s="3"/>
      <c r="R4699" s="3"/>
      <c r="S4699" s="3"/>
      <c r="T4699" s="3"/>
      <c r="U4699" s="3"/>
      <c r="V4699" s="3"/>
      <c r="W4699" s="3"/>
      <c r="X4699" s="3"/>
      <c r="Y4699" s="3"/>
      <c r="Z4699" s="3"/>
      <c r="AA4699" s="3"/>
      <c r="AB4699" s="3"/>
      <c r="AC4699" s="3"/>
      <c r="AD4699" s="3"/>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row>
    <row r="4700" spans="1:77" ht="18">
      <c r="A4700" s="3" t="s">
        <v>15135</v>
      </c>
      <c r="B4700" s="3" t="s">
        <v>31591</v>
      </c>
      <c r="C4700" s="3" t="s">
        <v>22199</v>
      </c>
      <c r="D4700" s="3" t="s">
        <v>31592</v>
      </c>
      <c r="E4700" s="3" t="s">
        <v>31593</v>
      </c>
      <c r="F4700" s="3"/>
      <c r="G4700" s="3"/>
      <c r="H4700" s="3"/>
      <c r="I4700" s="3"/>
      <c r="J4700" s="3"/>
      <c r="K4700" s="3"/>
      <c r="L4700" s="3"/>
      <c r="M4700" s="3"/>
      <c r="N4700" s="3"/>
      <c r="O4700" s="3"/>
      <c r="P4700" s="3"/>
      <c r="Q4700" s="3"/>
      <c r="R4700" s="3"/>
      <c r="S4700" s="3"/>
      <c r="T4700" s="3"/>
      <c r="U4700" s="3"/>
      <c r="V4700" s="3"/>
      <c r="W4700" s="3"/>
      <c r="X4700" s="3"/>
      <c r="Y4700" s="3"/>
      <c r="Z4700" s="3"/>
      <c r="AA4700" s="3"/>
      <c r="AB4700" s="3"/>
      <c r="AC4700" s="3"/>
      <c r="AD4700" s="3"/>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row>
    <row r="4701" spans="1:77" ht="18">
      <c r="A4701" s="3" t="s">
        <v>5079</v>
      </c>
      <c r="B4701" s="3" t="s">
        <v>23549</v>
      </c>
      <c r="C4701" s="3" t="s">
        <v>23550</v>
      </c>
      <c r="D4701" s="3" t="s">
        <v>1442</v>
      </c>
      <c r="E4701" s="3" t="s">
        <v>23551</v>
      </c>
      <c r="F4701" s="3" t="s">
        <v>23552</v>
      </c>
      <c r="G4701" s="3"/>
      <c r="H4701" s="3"/>
      <c r="I4701" s="3"/>
      <c r="J4701" s="3"/>
      <c r="K4701" s="3"/>
      <c r="L4701" s="3"/>
      <c r="M4701" s="3"/>
      <c r="N4701" s="3"/>
      <c r="O4701" s="3"/>
      <c r="P4701" s="3"/>
      <c r="Q4701" s="3"/>
      <c r="R4701" s="3"/>
      <c r="S4701" s="3"/>
      <c r="T4701" s="3"/>
      <c r="U4701" s="3"/>
      <c r="V4701" s="3"/>
      <c r="W4701" s="3"/>
      <c r="X4701" s="3"/>
      <c r="Y4701" s="3"/>
      <c r="Z4701" s="3"/>
      <c r="AA4701" s="3"/>
      <c r="AB4701" s="3"/>
      <c r="AC4701" s="3"/>
      <c r="AD4701" s="3"/>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row>
    <row r="4702" spans="1:77" ht="18">
      <c r="A4702" s="3" t="s">
        <v>5931</v>
      </c>
      <c r="B4702" s="3" t="s">
        <v>23435</v>
      </c>
      <c r="C4702" s="3" t="s">
        <v>23550</v>
      </c>
      <c r="D4702" s="3"/>
      <c r="E4702" s="3" t="s">
        <v>23836</v>
      </c>
      <c r="F4702" s="3"/>
      <c r="G4702" s="3"/>
      <c r="H4702" s="3"/>
      <c r="I4702" s="3"/>
      <c r="J4702" s="3"/>
      <c r="K4702" s="3"/>
      <c r="L4702" s="3"/>
      <c r="M4702" s="3"/>
      <c r="N4702" s="3"/>
      <c r="O4702" s="3"/>
      <c r="P4702" s="3"/>
      <c r="Q4702" s="3"/>
      <c r="R4702" s="3"/>
      <c r="S4702" s="3"/>
      <c r="T4702" s="3"/>
      <c r="U4702" s="3"/>
      <c r="V4702" s="3"/>
      <c r="W4702" s="3"/>
      <c r="X4702" s="3"/>
      <c r="Y4702" s="3"/>
      <c r="Z4702" s="3"/>
      <c r="AA4702" s="3"/>
      <c r="AB4702" s="3"/>
      <c r="AC4702" s="3"/>
      <c r="AD4702" s="3"/>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row>
    <row r="4703" spans="1:77" ht="18">
      <c r="A4703" s="3" t="s">
        <v>10567</v>
      </c>
      <c r="B4703" s="3" t="s">
        <v>28622</v>
      </c>
      <c r="C4703" s="3" t="s">
        <v>23550</v>
      </c>
      <c r="D4703" s="3" t="s">
        <v>1442</v>
      </c>
      <c r="E4703" s="3" t="s">
        <v>24076</v>
      </c>
      <c r="F4703" s="3" t="s">
        <v>28722</v>
      </c>
      <c r="G4703" s="3"/>
      <c r="H4703" s="3"/>
      <c r="I4703" s="3"/>
      <c r="J4703" s="3"/>
      <c r="K4703" s="3"/>
      <c r="L4703" s="3"/>
      <c r="M4703" s="3"/>
      <c r="N4703" s="3"/>
      <c r="O4703" s="3"/>
      <c r="P4703" s="3"/>
      <c r="Q4703" s="3"/>
      <c r="R4703" s="3"/>
      <c r="S4703" s="3"/>
      <c r="T4703" s="3"/>
      <c r="U4703" s="3"/>
      <c r="V4703" s="3"/>
      <c r="W4703" s="3"/>
      <c r="X4703" s="3"/>
      <c r="Y4703" s="3"/>
      <c r="Z4703" s="3"/>
      <c r="AA4703" s="3"/>
      <c r="AB4703" s="3"/>
      <c r="AC4703" s="3"/>
      <c r="AD4703" s="3"/>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row>
    <row r="4704" spans="1:77" ht="18">
      <c r="A4704" s="3" t="s">
        <v>32845</v>
      </c>
      <c r="B4704" s="3" t="s">
        <v>32802</v>
      </c>
      <c r="C4704" s="3" t="s">
        <v>23550</v>
      </c>
      <c r="D4704" s="3"/>
      <c r="E4704" s="3" t="s">
        <v>32846</v>
      </c>
      <c r="F4704" s="3"/>
      <c r="G4704" s="3"/>
      <c r="H4704" s="3"/>
      <c r="I4704" s="3"/>
      <c r="J4704" s="3"/>
      <c r="K4704" s="3"/>
      <c r="L4704" s="3"/>
      <c r="M4704" s="3"/>
      <c r="N4704" s="3"/>
      <c r="O4704" s="3"/>
      <c r="P4704" s="3"/>
      <c r="Q4704" s="3"/>
      <c r="R4704" s="3"/>
      <c r="S4704" s="3"/>
      <c r="T4704" s="3"/>
      <c r="U4704" s="3"/>
      <c r="V4704" s="3"/>
      <c r="W4704" s="3"/>
      <c r="X4704" s="3"/>
      <c r="Y4704" s="3"/>
      <c r="Z4704" s="3"/>
      <c r="AA4704" s="3"/>
      <c r="AB4704" s="3"/>
      <c r="AC4704" s="3"/>
      <c r="AD4704" s="3"/>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row>
    <row r="4705" spans="1:77" ht="18">
      <c r="A4705" s="3" t="s">
        <v>30205</v>
      </c>
      <c r="B4705" s="3" t="s">
        <v>30206</v>
      </c>
      <c r="C4705" s="3" t="s">
        <v>30207</v>
      </c>
      <c r="D4705" s="3"/>
      <c r="E4705" s="3" t="s">
        <v>30208</v>
      </c>
      <c r="F4705" s="3" t="s">
        <v>30209</v>
      </c>
      <c r="G4705" s="3"/>
      <c r="H4705" s="3"/>
      <c r="I4705" s="3"/>
      <c r="J4705" s="3"/>
      <c r="K4705" s="3"/>
      <c r="L4705" s="3"/>
      <c r="M4705" s="3"/>
      <c r="N4705" s="3"/>
      <c r="O4705" s="3"/>
      <c r="P4705" s="3"/>
      <c r="Q4705" s="3"/>
      <c r="R4705" s="3"/>
      <c r="S4705" s="3"/>
      <c r="T4705" s="3"/>
      <c r="U4705" s="3"/>
      <c r="V4705" s="3"/>
      <c r="W4705" s="3"/>
      <c r="X4705" s="3"/>
      <c r="Y4705" s="3"/>
      <c r="Z4705" s="3"/>
      <c r="AA4705" s="3"/>
      <c r="AB4705" s="3"/>
      <c r="AC4705" s="3"/>
      <c r="AD4705" s="3"/>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row>
    <row r="4706" spans="1:77" ht="18">
      <c r="A4706" s="3" t="s">
        <v>28915</v>
      </c>
      <c r="B4706" s="3" t="s">
        <v>27429</v>
      </c>
      <c r="C4706" s="3" t="s">
        <v>28916</v>
      </c>
      <c r="D4706" s="3"/>
      <c r="E4706" s="3" t="s">
        <v>28917</v>
      </c>
      <c r="F4706" s="3"/>
      <c r="G4706" s="3"/>
      <c r="H4706" s="3"/>
      <c r="I4706" s="3"/>
      <c r="J4706" s="3"/>
      <c r="K4706" s="3"/>
      <c r="L4706" s="3"/>
      <c r="M4706" s="3"/>
      <c r="N4706" s="3"/>
      <c r="O4706" s="3"/>
      <c r="P4706" s="3"/>
      <c r="Q4706" s="3"/>
      <c r="R4706" s="3"/>
      <c r="S4706" s="3"/>
      <c r="T4706" s="3"/>
      <c r="U4706" s="3"/>
      <c r="V4706" s="3"/>
      <c r="W4706" s="3"/>
      <c r="X4706" s="3"/>
      <c r="Y4706" s="3"/>
      <c r="Z4706" s="3"/>
      <c r="AA4706" s="3"/>
      <c r="AB4706" s="3"/>
      <c r="AC4706" s="3"/>
      <c r="AD4706" s="3"/>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row>
    <row r="4707" spans="1:77" ht="18">
      <c r="A4707" s="3" t="s">
        <v>33014</v>
      </c>
      <c r="B4707" s="3" t="s">
        <v>33015</v>
      </c>
      <c r="C4707" s="3" t="s">
        <v>33016</v>
      </c>
      <c r="D4707" s="3" t="s">
        <v>3093</v>
      </c>
      <c r="E4707" s="3" t="s">
        <v>33017</v>
      </c>
      <c r="F4707" s="3"/>
      <c r="G4707" s="3"/>
      <c r="H4707" s="3"/>
      <c r="I4707" s="3"/>
      <c r="J4707" s="3"/>
      <c r="K4707" s="3"/>
      <c r="L4707" s="3"/>
      <c r="M4707" s="3"/>
      <c r="N4707" s="3"/>
      <c r="O4707" s="3"/>
      <c r="P4707" s="3"/>
      <c r="Q4707" s="3"/>
      <c r="R4707" s="3"/>
      <c r="S4707" s="3"/>
      <c r="T4707" s="3"/>
      <c r="U4707" s="3"/>
      <c r="V4707" s="3"/>
      <c r="W4707" s="3"/>
      <c r="X4707" s="3"/>
      <c r="Y4707" s="3"/>
      <c r="Z4707" s="3"/>
      <c r="AA4707" s="3"/>
      <c r="AB4707" s="3"/>
      <c r="AC4707" s="3"/>
      <c r="AD4707" s="3"/>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row>
    <row r="4708" spans="1:77" ht="18">
      <c r="A4708" s="3" t="s">
        <v>7595</v>
      </c>
      <c r="B4708" s="3" t="s">
        <v>25216</v>
      </c>
      <c r="C4708" s="3" t="s">
        <v>25514</v>
      </c>
      <c r="D4708" s="3"/>
      <c r="E4708" s="3" t="s">
        <v>25515</v>
      </c>
      <c r="F4708" s="3"/>
      <c r="G4708" s="3"/>
      <c r="H4708" s="3"/>
      <c r="I4708" s="3"/>
      <c r="J4708" s="3"/>
      <c r="K4708" s="3"/>
      <c r="L4708" s="3"/>
      <c r="M4708" s="3"/>
      <c r="N4708" s="3"/>
      <c r="O4708" s="3"/>
      <c r="P4708" s="3"/>
      <c r="Q4708" s="3"/>
      <c r="R4708" s="3"/>
      <c r="S4708" s="3"/>
      <c r="T4708" s="3"/>
      <c r="U4708" s="3"/>
      <c r="V4708" s="3"/>
      <c r="W4708" s="3"/>
      <c r="X4708" s="3"/>
      <c r="Y4708" s="3"/>
      <c r="Z4708" s="3"/>
      <c r="AA4708" s="3"/>
      <c r="AB4708" s="3"/>
      <c r="AC4708" s="3"/>
      <c r="AD4708" s="3"/>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row>
    <row r="4709" spans="1:77" ht="18">
      <c r="A4709" s="3" t="s">
        <v>5924</v>
      </c>
      <c r="B4709" s="3" t="s">
        <v>23435</v>
      </c>
      <c r="C4709" s="3" t="s">
        <v>24220</v>
      </c>
      <c r="D4709" s="3"/>
      <c r="E4709" s="3" t="s">
        <v>24221</v>
      </c>
      <c r="F4709" s="3"/>
      <c r="G4709" s="3"/>
      <c r="H4709" s="3"/>
      <c r="I4709" s="3"/>
      <c r="J4709" s="3"/>
      <c r="K4709" s="3"/>
      <c r="L4709" s="3"/>
      <c r="M4709" s="3"/>
      <c r="N4709" s="3"/>
      <c r="O4709" s="3"/>
      <c r="P4709" s="3"/>
      <c r="Q4709" s="3"/>
      <c r="R4709" s="3"/>
      <c r="S4709" s="3"/>
      <c r="T4709" s="3"/>
      <c r="U4709" s="3"/>
      <c r="V4709" s="3"/>
      <c r="W4709" s="3"/>
      <c r="X4709" s="3"/>
      <c r="Y4709" s="3"/>
      <c r="Z4709" s="3"/>
      <c r="AA4709" s="3"/>
      <c r="AB4709" s="3"/>
      <c r="AC4709" s="3"/>
      <c r="AD4709" s="3"/>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row>
    <row r="4710" spans="1:77" ht="18">
      <c r="A4710" s="3" t="s">
        <v>5925</v>
      </c>
      <c r="B4710" s="3" t="s">
        <v>23435</v>
      </c>
      <c r="C4710" s="3" t="s">
        <v>24222</v>
      </c>
      <c r="D4710" s="3"/>
      <c r="E4710" s="3" t="s">
        <v>24223</v>
      </c>
      <c r="F4710" s="3"/>
      <c r="G4710" s="3"/>
      <c r="H4710" s="3"/>
      <c r="I4710" s="3"/>
      <c r="J4710" s="3"/>
      <c r="K4710" s="3"/>
      <c r="L4710" s="3"/>
      <c r="M4710" s="3"/>
      <c r="N4710" s="3"/>
      <c r="O4710" s="3"/>
      <c r="P4710" s="3"/>
      <c r="Q4710" s="3"/>
      <c r="R4710" s="3"/>
      <c r="S4710" s="3"/>
      <c r="T4710" s="3"/>
      <c r="U4710" s="3"/>
      <c r="V4710" s="3"/>
      <c r="W4710" s="3"/>
      <c r="X4710" s="3"/>
      <c r="Y4710" s="3"/>
      <c r="Z4710" s="3"/>
      <c r="AA4710" s="3"/>
      <c r="AB4710" s="3"/>
      <c r="AC4710" s="3"/>
      <c r="AD4710" s="3"/>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row>
    <row r="4711" spans="1:77" ht="18">
      <c r="A4711" s="3" t="s">
        <v>19609</v>
      </c>
      <c r="B4711" s="3" t="s">
        <v>36306</v>
      </c>
      <c r="C4711" s="3" t="s">
        <v>36696</v>
      </c>
      <c r="D4711" s="3"/>
      <c r="E4711" s="3" t="s">
        <v>36690</v>
      </c>
      <c r="F4711" s="3"/>
      <c r="G4711" s="3"/>
      <c r="H4711" s="3"/>
      <c r="I4711" s="3"/>
      <c r="J4711" s="3"/>
      <c r="K4711" s="3"/>
      <c r="L4711" s="3"/>
      <c r="M4711" s="3"/>
      <c r="N4711" s="3"/>
      <c r="O4711" s="3"/>
      <c r="P4711" s="3"/>
      <c r="Q4711" s="3"/>
      <c r="R4711" s="3"/>
      <c r="S4711" s="3"/>
      <c r="T4711" s="3"/>
      <c r="U4711" s="3"/>
      <c r="V4711" s="3"/>
      <c r="W4711" s="3"/>
      <c r="X4711" s="3"/>
      <c r="Y4711" s="3"/>
      <c r="Z4711" s="3"/>
      <c r="AA4711" s="3"/>
      <c r="AB4711" s="3"/>
      <c r="AC4711" s="3"/>
      <c r="AD4711" s="3"/>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row>
    <row r="4712" spans="1:77" ht="18">
      <c r="A4712" s="3" t="s">
        <v>14469</v>
      </c>
      <c r="B4712" s="3" t="s">
        <v>30903</v>
      </c>
      <c r="C4712" s="3" t="s">
        <v>31210</v>
      </c>
      <c r="D4712" s="3"/>
      <c r="E4712" s="3" t="s">
        <v>31211</v>
      </c>
      <c r="F4712" s="3"/>
      <c r="G4712" s="3"/>
      <c r="H4712" s="3"/>
      <c r="I4712" s="3"/>
      <c r="J4712" s="3"/>
      <c r="K4712" s="3"/>
      <c r="L4712" s="3"/>
      <c r="M4712" s="3"/>
      <c r="N4712" s="3"/>
      <c r="O4712" s="3"/>
      <c r="P4712" s="3"/>
      <c r="Q4712" s="3"/>
      <c r="R4712" s="3"/>
      <c r="S4712" s="3"/>
      <c r="T4712" s="3"/>
      <c r="U4712" s="3"/>
      <c r="V4712" s="3"/>
      <c r="W4712" s="3"/>
      <c r="X4712" s="3"/>
      <c r="Y4712" s="3"/>
      <c r="Z4712" s="3"/>
      <c r="AA4712" s="3"/>
      <c r="AB4712" s="3"/>
      <c r="AC4712" s="3"/>
      <c r="AD4712" s="3"/>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row>
    <row r="4713" spans="1:77" ht="18">
      <c r="A4713" s="3" t="s">
        <v>35631</v>
      </c>
      <c r="B4713" s="3" t="s">
        <v>35343</v>
      </c>
      <c r="C4713" s="3" t="s">
        <v>35632</v>
      </c>
      <c r="D4713" s="3"/>
      <c r="E4713" s="3" t="s">
        <v>35633</v>
      </c>
      <c r="F4713" s="3"/>
      <c r="G4713" s="3"/>
      <c r="H4713" s="3"/>
      <c r="I4713" s="3"/>
      <c r="J4713" s="3"/>
      <c r="K4713" s="3"/>
      <c r="L4713" s="3"/>
      <c r="M4713" s="3"/>
      <c r="N4713" s="3"/>
      <c r="O4713" s="3"/>
      <c r="P4713" s="3"/>
      <c r="Q4713" s="3"/>
      <c r="R4713" s="3"/>
      <c r="S4713" s="3"/>
      <c r="T4713" s="3"/>
      <c r="U4713" s="3"/>
      <c r="V4713" s="3"/>
      <c r="W4713" s="3"/>
      <c r="X4713" s="3"/>
      <c r="Y4713" s="3"/>
      <c r="Z4713" s="3"/>
      <c r="AA4713" s="3"/>
      <c r="AB4713" s="3"/>
      <c r="AC4713" s="3"/>
      <c r="AD4713" s="3"/>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row>
    <row r="4714" spans="1:77" ht="18">
      <c r="A4714" s="3" t="s">
        <v>36693</v>
      </c>
      <c r="B4714" s="3" t="s">
        <v>36306</v>
      </c>
      <c r="C4714" s="3" t="s">
        <v>36694</v>
      </c>
      <c r="D4714" s="3"/>
      <c r="E4714" s="3" t="s">
        <v>36695</v>
      </c>
      <c r="F4714" s="3"/>
      <c r="G4714" s="3"/>
      <c r="H4714" s="3"/>
      <c r="I4714" s="3"/>
      <c r="J4714" s="3"/>
      <c r="K4714" s="3"/>
      <c r="L4714" s="3"/>
      <c r="M4714" s="3"/>
      <c r="N4714" s="3"/>
      <c r="O4714" s="3"/>
      <c r="P4714" s="3"/>
      <c r="Q4714" s="3"/>
      <c r="R4714" s="3"/>
      <c r="S4714" s="3"/>
      <c r="T4714" s="3"/>
      <c r="U4714" s="3"/>
      <c r="V4714" s="3"/>
      <c r="W4714" s="3"/>
      <c r="X4714" s="3"/>
      <c r="Y4714" s="3"/>
      <c r="Z4714" s="3"/>
      <c r="AA4714" s="3"/>
      <c r="AB4714" s="3"/>
      <c r="AC4714" s="3"/>
      <c r="AD4714" s="3"/>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row>
    <row r="4715" spans="1:77" ht="18">
      <c r="A4715" s="3" t="s">
        <v>7450</v>
      </c>
      <c r="B4715" s="3" t="s">
        <v>25216</v>
      </c>
      <c r="C4715" s="3" t="s">
        <v>25412</v>
      </c>
      <c r="D4715" s="3" t="s">
        <v>22399</v>
      </c>
      <c r="E4715" s="3" t="s">
        <v>25413</v>
      </c>
      <c r="F4715" s="3" t="s">
        <v>25414</v>
      </c>
      <c r="G4715" s="3"/>
      <c r="H4715" s="3"/>
      <c r="I4715" s="3"/>
      <c r="J4715" s="3"/>
      <c r="K4715" s="3"/>
      <c r="L4715" s="3"/>
      <c r="M4715" s="3"/>
      <c r="N4715" s="3"/>
      <c r="O4715" s="3"/>
      <c r="P4715" s="3"/>
      <c r="Q4715" s="3"/>
      <c r="R4715" s="3"/>
      <c r="S4715" s="3"/>
      <c r="T4715" s="3"/>
      <c r="U4715" s="3"/>
      <c r="V4715" s="3"/>
      <c r="W4715" s="3"/>
      <c r="X4715" s="3"/>
      <c r="Y4715" s="3"/>
      <c r="Z4715" s="3"/>
      <c r="AA4715" s="3"/>
      <c r="AB4715" s="3"/>
      <c r="AC4715" s="3"/>
      <c r="AD4715" s="3"/>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row>
    <row r="4716" spans="1:77" ht="18">
      <c r="A4716" s="3" t="s">
        <v>1541</v>
      </c>
      <c r="B4716" s="3" t="s">
        <v>27429</v>
      </c>
      <c r="C4716" s="3" t="s">
        <v>29637</v>
      </c>
      <c r="D4716" s="3" t="s">
        <v>29638</v>
      </c>
      <c r="E4716" s="3" t="s">
        <v>29639</v>
      </c>
      <c r="F4716" s="3" t="s">
        <v>29640</v>
      </c>
      <c r="G4716" s="3"/>
      <c r="H4716" s="3"/>
      <c r="I4716" s="3"/>
      <c r="J4716" s="3"/>
      <c r="K4716" s="3"/>
      <c r="L4716" s="3"/>
      <c r="M4716" s="3"/>
      <c r="N4716" s="3"/>
      <c r="O4716" s="3"/>
      <c r="P4716" s="3"/>
      <c r="Q4716" s="3"/>
      <c r="R4716" s="3"/>
      <c r="S4716" s="3"/>
      <c r="T4716" s="3"/>
      <c r="U4716" s="3"/>
      <c r="V4716" s="3"/>
      <c r="W4716" s="3"/>
      <c r="X4716" s="3"/>
      <c r="Y4716" s="3"/>
      <c r="Z4716" s="3"/>
      <c r="AA4716" s="3"/>
      <c r="AB4716" s="3"/>
      <c r="AC4716" s="3"/>
      <c r="AD4716" s="3"/>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row>
    <row r="4717" spans="1:77" ht="18">
      <c r="A4717" s="3" t="s">
        <v>33391</v>
      </c>
      <c r="B4717" s="3" t="s">
        <v>32998</v>
      </c>
      <c r="C4717" s="3" t="s">
        <v>29637</v>
      </c>
      <c r="D4717" s="3" t="s">
        <v>38</v>
      </c>
      <c r="E4717" s="3" t="s">
        <v>33392</v>
      </c>
      <c r="F4717" s="3" t="s">
        <v>33393</v>
      </c>
      <c r="G4717" s="3"/>
      <c r="H4717" s="3"/>
      <c r="I4717" s="3"/>
      <c r="J4717" s="3"/>
      <c r="K4717" s="3"/>
      <c r="L4717" s="3"/>
      <c r="M4717" s="3"/>
      <c r="N4717" s="3"/>
      <c r="O4717" s="3"/>
      <c r="P4717" s="3"/>
      <c r="Q4717" s="3"/>
      <c r="R4717" s="3"/>
      <c r="S4717" s="3"/>
      <c r="T4717" s="3"/>
      <c r="U4717" s="3"/>
      <c r="V4717" s="3"/>
      <c r="W4717" s="3"/>
      <c r="X4717" s="3"/>
      <c r="Y4717" s="3"/>
      <c r="Z4717" s="3"/>
      <c r="AA4717" s="3"/>
      <c r="AB4717" s="3"/>
      <c r="AC4717" s="3"/>
      <c r="AD4717" s="3"/>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row>
    <row r="4718" spans="1:77" ht="18">
      <c r="A4718" s="3" t="s">
        <v>39405</v>
      </c>
      <c r="B4718" s="3" t="s">
        <v>38999</v>
      </c>
      <c r="C4718" s="3" t="s">
        <v>29637</v>
      </c>
      <c r="D4718" s="3"/>
      <c r="E4718" s="3" t="s">
        <v>39406</v>
      </c>
      <c r="F4718" s="3" t="s">
        <v>39407</v>
      </c>
      <c r="G4718" s="3"/>
      <c r="H4718" s="3"/>
      <c r="I4718" s="3"/>
      <c r="J4718" s="3"/>
      <c r="K4718" s="3"/>
      <c r="L4718" s="3"/>
      <c r="M4718" s="3"/>
      <c r="N4718" s="3"/>
      <c r="O4718" s="3"/>
      <c r="P4718" s="3"/>
      <c r="Q4718" s="3"/>
      <c r="R4718" s="3"/>
      <c r="S4718" s="3"/>
      <c r="T4718" s="3"/>
      <c r="U4718" s="3"/>
      <c r="V4718" s="3"/>
      <c r="W4718" s="3"/>
      <c r="X4718" s="3"/>
      <c r="Y4718" s="3"/>
      <c r="Z4718" s="3"/>
      <c r="AA4718" s="3"/>
      <c r="AB4718" s="3"/>
      <c r="AC4718" s="3"/>
      <c r="AD4718" s="3"/>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row>
    <row r="4719" spans="1:77" ht="18">
      <c r="A4719" s="3" t="s">
        <v>5920</v>
      </c>
      <c r="B4719" s="3" t="s">
        <v>23435</v>
      </c>
      <c r="C4719" s="3" t="s">
        <v>24218</v>
      </c>
      <c r="D4719" s="3"/>
      <c r="E4719" s="3" t="s">
        <v>24219</v>
      </c>
      <c r="F4719" s="3"/>
      <c r="G4719" s="3"/>
      <c r="H4719" s="3"/>
      <c r="I4719" s="3"/>
      <c r="J4719" s="3"/>
      <c r="K4719" s="3"/>
      <c r="L4719" s="3"/>
      <c r="M4719" s="3"/>
      <c r="N4719" s="3"/>
      <c r="O4719" s="3"/>
      <c r="P4719" s="3"/>
      <c r="Q4719" s="3"/>
      <c r="R4719" s="3"/>
      <c r="S4719" s="3"/>
      <c r="T4719" s="3"/>
      <c r="U4719" s="3"/>
      <c r="V4719" s="3"/>
      <c r="W4719" s="3"/>
      <c r="X4719" s="3"/>
      <c r="Y4719" s="3"/>
      <c r="Z4719" s="3"/>
      <c r="AA4719" s="3"/>
      <c r="AB4719" s="3"/>
      <c r="AC4719" s="3"/>
      <c r="AD4719" s="3"/>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row>
    <row r="4720" spans="1:77" ht="18">
      <c r="A4720" s="3" t="s">
        <v>7490</v>
      </c>
      <c r="B4720" s="3" t="s">
        <v>25216</v>
      </c>
      <c r="C4720" s="3" t="s">
        <v>25446</v>
      </c>
      <c r="D4720" s="3"/>
      <c r="E4720" s="3" t="s">
        <v>25447</v>
      </c>
      <c r="F4720" s="3"/>
      <c r="G4720" s="3"/>
      <c r="H4720" s="3"/>
      <c r="I4720" s="3"/>
      <c r="J4720" s="3"/>
      <c r="K4720" s="3"/>
      <c r="L4720" s="3"/>
      <c r="M4720" s="3"/>
      <c r="N4720" s="3"/>
      <c r="O4720" s="3"/>
      <c r="P4720" s="3"/>
      <c r="Q4720" s="3"/>
      <c r="R4720" s="3"/>
      <c r="S4720" s="3"/>
      <c r="T4720" s="3"/>
      <c r="U4720" s="3"/>
      <c r="V4720" s="3"/>
      <c r="W4720" s="3"/>
      <c r="X4720" s="3"/>
      <c r="Y4720" s="3"/>
      <c r="Z4720" s="3"/>
      <c r="AA4720" s="3"/>
      <c r="AB4720" s="3"/>
      <c r="AC4720" s="3"/>
      <c r="AD4720" s="3"/>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row>
    <row r="4721" spans="1:77" ht="18">
      <c r="A4721" s="3" t="s">
        <v>11864</v>
      </c>
      <c r="B4721" s="3" t="s">
        <v>29357</v>
      </c>
      <c r="C4721" s="3" t="s">
        <v>25446</v>
      </c>
      <c r="D4721" s="3" t="s">
        <v>48</v>
      </c>
      <c r="E4721" s="3" t="s">
        <v>29525</v>
      </c>
      <c r="F4721" s="3"/>
      <c r="G4721" s="3"/>
      <c r="H4721" s="3"/>
      <c r="I4721" s="3"/>
      <c r="J4721" s="3"/>
      <c r="K4721" s="3"/>
      <c r="L4721" s="3"/>
      <c r="M4721" s="3"/>
      <c r="N4721" s="3"/>
      <c r="O4721" s="3"/>
      <c r="P4721" s="3"/>
      <c r="Q4721" s="3"/>
      <c r="R4721" s="3"/>
      <c r="S4721" s="3"/>
      <c r="T4721" s="3"/>
      <c r="U4721" s="3"/>
      <c r="V4721" s="3"/>
      <c r="W4721" s="3"/>
      <c r="X4721" s="3"/>
      <c r="Y4721" s="3"/>
      <c r="Z4721" s="3"/>
      <c r="AA4721" s="3"/>
      <c r="AB4721" s="3"/>
      <c r="AC4721" s="3"/>
      <c r="AD4721" s="3"/>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row>
    <row r="4722" spans="1:77" ht="18">
      <c r="A4722" s="3" t="s">
        <v>3184</v>
      </c>
      <c r="B4722" s="3" t="s">
        <v>21893</v>
      </c>
      <c r="C4722" s="3" t="s">
        <v>25446</v>
      </c>
      <c r="D4722" s="3"/>
      <c r="E4722" s="3" t="s">
        <v>38850</v>
      </c>
      <c r="F4722" s="3" t="s">
        <v>38851</v>
      </c>
      <c r="G4722" s="3"/>
      <c r="H4722" s="3"/>
      <c r="I4722" s="3"/>
      <c r="J4722" s="3"/>
      <c r="K4722" s="3"/>
      <c r="L4722" s="3"/>
      <c r="M4722" s="3"/>
      <c r="N4722" s="3"/>
      <c r="O4722" s="3"/>
      <c r="P4722" s="3"/>
      <c r="Q4722" s="3"/>
      <c r="R4722" s="3"/>
      <c r="S4722" s="3"/>
      <c r="T4722" s="3"/>
      <c r="U4722" s="3"/>
      <c r="V4722" s="3"/>
      <c r="W4722" s="3"/>
      <c r="X4722" s="3"/>
      <c r="Y4722" s="3"/>
      <c r="Z4722" s="3"/>
      <c r="AA4722" s="3"/>
      <c r="AB4722" s="3"/>
      <c r="AC4722" s="3"/>
      <c r="AD4722" s="3"/>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row>
    <row r="4723" spans="1:77" ht="18">
      <c r="A4723" s="3" t="s">
        <v>7812</v>
      </c>
      <c r="B4723" s="3" t="s">
        <v>25216</v>
      </c>
      <c r="C4723" s="3" t="s">
        <v>25663</v>
      </c>
      <c r="D4723" s="3"/>
      <c r="E4723" s="3" t="s">
        <v>25218</v>
      </c>
      <c r="F4723" s="3"/>
      <c r="G4723" s="3"/>
      <c r="H4723" s="3"/>
      <c r="I4723" s="3"/>
      <c r="J4723" s="3"/>
      <c r="K4723" s="3"/>
      <c r="L4723" s="3"/>
      <c r="M4723" s="3"/>
      <c r="N4723" s="3"/>
      <c r="O4723" s="3"/>
      <c r="P4723" s="3"/>
      <c r="Q4723" s="3"/>
      <c r="R4723" s="3"/>
      <c r="S4723" s="3"/>
      <c r="T4723" s="3"/>
      <c r="U4723" s="3"/>
      <c r="V4723" s="3"/>
      <c r="W4723" s="3"/>
      <c r="X4723" s="3"/>
      <c r="Y4723" s="3"/>
      <c r="Z4723" s="3"/>
      <c r="AA4723" s="3"/>
      <c r="AB4723" s="3"/>
      <c r="AC4723" s="3"/>
      <c r="AD4723" s="3"/>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row>
    <row r="4724" spans="1:77" ht="18">
      <c r="A4724" s="3" t="s">
        <v>9412</v>
      </c>
      <c r="B4724" s="3" t="s">
        <v>26505</v>
      </c>
      <c r="C4724" s="3" t="s">
        <v>25663</v>
      </c>
      <c r="D4724" s="3"/>
      <c r="E4724" s="3" t="s">
        <v>26747</v>
      </c>
      <c r="F4724" s="3"/>
      <c r="G4724" s="3"/>
      <c r="H4724" s="3"/>
      <c r="I4724" s="3"/>
      <c r="J4724" s="3"/>
      <c r="K4724" s="3"/>
      <c r="L4724" s="3"/>
      <c r="M4724" s="3"/>
      <c r="N4724" s="3"/>
      <c r="O4724" s="3"/>
      <c r="P4724" s="3"/>
      <c r="Q4724" s="3"/>
      <c r="R4724" s="3"/>
      <c r="S4724" s="3"/>
      <c r="T4724" s="3"/>
      <c r="U4724" s="3"/>
      <c r="V4724" s="3"/>
      <c r="W4724" s="3"/>
      <c r="X4724" s="3"/>
      <c r="Y4724" s="3"/>
      <c r="Z4724" s="3"/>
      <c r="AA4724" s="3"/>
      <c r="AB4724" s="3"/>
      <c r="AC4724" s="3"/>
      <c r="AD4724" s="3"/>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row>
    <row r="4725" spans="1:77" ht="18">
      <c r="A4725" s="3" t="s">
        <v>33374</v>
      </c>
      <c r="B4725" s="3" t="s">
        <v>33015</v>
      </c>
      <c r="C4725" s="3" t="s">
        <v>33375</v>
      </c>
      <c r="D4725" s="3" t="s">
        <v>3093</v>
      </c>
      <c r="E4725" s="3" t="s">
        <v>33376</v>
      </c>
      <c r="F4725" s="3"/>
      <c r="G4725" s="3"/>
      <c r="H4725" s="3"/>
      <c r="I4725" s="3"/>
      <c r="J4725" s="3"/>
      <c r="K4725" s="3"/>
      <c r="L4725" s="3"/>
      <c r="M4725" s="3"/>
      <c r="N4725" s="3"/>
      <c r="O4725" s="3"/>
      <c r="P4725" s="3"/>
      <c r="Q4725" s="3"/>
      <c r="R4725" s="3"/>
      <c r="S4725" s="3"/>
      <c r="T4725" s="3"/>
      <c r="U4725" s="3"/>
      <c r="V4725" s="3"/>
      <c r="W4725" s="3"/>
      <c r="X4725" s="3"/>
      <c r="Y4725" s="3"/>
      <c r="Z4725" s="3"/>
      <c r="AA4725" s="3"/>
      <c r="AB4725" s="3"/>
      <c r="AC4725" s="3"/>
      <c r="AD4725" s="3"/>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row>
    <row r="4726" spans="1:77" ht="18">
      <c r="A4726" s="3" t="s">
        <v>8372</v>
      </c>
      <c r="B4726" s="3" t="s">
        <v>25827</v>
      </c>
      <c r="C4726" s="3" t="s">
        <v>26172</v>
      </c>
      <c r="D4726" s="3"/>
      <c r="E4726" s="3" t="s">
        <v>26173</v>
      </c>
      <c r="F4726" s="3" t="s">
        <v>26174</v>
      </c>
      <c r="G4726" s="3"/>
      <c r="H4726" s="3"/>
      <c r="I4726" s="3"/>
      <c r="J4726" s="3"/>
      <c r="K4726" s="3"/>
      <c r="L4726" s="3"/>
      <c r="M4726" s="3"/>
      <c r="N4726" s="3"/>
      <c r="O4726" s="3"/>
      <c r="P4726" s="3"/>
      <c r="Q4726" s="3"/>
      <c r="R4726" s="3"/>
      <c r="S4726" s="3"/>
      <c r="T4726" s="3"/>
      <c r="U4726" s="3"/>
      <c r="V4726" s="3"/>
      <c r="W4726" s="3"/>
      <c r="X4726" s="3"/>
      <c r="Y4726" s="3"/>
      <c r="Z4726" s="3"/>
      <c r="AA4726" s="3"/>
      <c r="AB4726" s="3"/>
      <c r="AC4726" s="3"/>
      <c r="AD4726" s="3"/>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row>
    <row r="4727" spans="1:77" ht="18">
      <c r="A4727" s="3" t="s">
        <v>16912</v>
      </c>
      <c r="B4727" s="3" t="s">
        <v>32658</v>
      </c>
      <c r="C4727" s="3" t="s">
        <v>26172</v>
      </c>
      <c r="D4727" s="3" t="s">
        <v>32762</v>
      </c>
      <c r="E4727" s="3" t="s">
        <v>32763</v>
      </c>
      <c r="F4727" s="3" t="s">
        <v>32764</v>
      </c>
      <c r="G4727" s="3"/>
      <c r="H4727" s="3"/>
      <c r="I4727" s="3"/>
      <c r="J4727" s="3"/>
      <c r="K4727" s="3"/>
      <c r="L4727" s="3"/>
      <c r="M4727" s="3"/>
      <c r="N4727" s="3"/>
      <c r="O4727" s="3"/>
      <c r="P4727" s="3"/>
      <c r="Q4727" s="3"/>
      <c r="R4727" s="3"/>
      <c r="S4727" s="3"/>
      <c r="T4727" s="3"/>
      <c r="U4727" s="3"/>
      <c r="V4727" s="3"/>
      <c r="W4727" s="3"/>
      <c r="X4727" s="3"/>
      <c r="Y4727" s="3"/>
      <c r="Z4727" s="3"/>
      <c r="AA4727" s="3"/>
      <c r="AB4727" s="3"/>
      <c r="AC4727" s="3"/>
      <c r="AD4727" s="3"/>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row>
    <row r="4728" spans="1:77" ht="18">
      <c r="A4728" s="3" t="s">
        <v>7330</v>
      </c>
      <c r="B4728" s="3" t="s">
        <v>25216</v>
      </c>
      <c r="C4728" s="3" t="s">
        <v>25316</v>
      </c>
      <c r="D4728" s="3" t="s">
        <v>25317</v>
      </c>
      <c r="E4728" s="3" t="s">
        <v>25318</v>
      </c>
      <c r="F4728" s="3"/>
      <c r="G4728" s="3"/>
      <c r="H4728" s="3"/>
      <c r="I4728" s="3"/>
      <c r="J4728" s="3"/>
      <c r="K4728" s="3"/>
      <c r="L4728" s="3"/>
      <c r="M4728" s="3"/>
      <c r="N4728" s="3"/>
      <c r="O4728" s="3"/>
      <c r="P4728" s="3"/>
      <c r="Q4728" s="3"/>
      <c r="R4728" s="3"/>
      <c r="S4728" s="3"/>
      <c r="T4728" s="3"/>
      <c r="U4728" s="3"/>
      <c r="V4728" s="3"/>
      <c r="W4728" s="3"/>
      <c r="X4728" s="3"/>
      <c r="Y4728" s="3"/>
      <c r="Z4728" s="3"/>
      <c r="AA4728" s="3"/>
      <c r="AB4728" s="3"/>
      <c r="AC4728" s="3"/>
      <c r="AD4728" s="3"/>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row>
    <row r="4729" spans="1:77" ht="18">
      <c r="A4729" s="3" t="s">
        <v>5930</v>
      </c>
      <c r="B4729" s="3" t="s">
        <v>23435</v>
      </c>
      <c r="C4729" s="3" t="s">
        <v>24224</v>
      </c>
      <c r="D4729" s="3"/>
      <c r="E4729" s="3" t="s">
        <v>24225</v>
      </c>
      <c r="F4729" s="3"/>
      <c r="G4729" s="3"/>
      <c r="H4729" s="3"/>
      <c r="I4729" s="3"/>
      <c r="J4729" s="3"/>
      <c r="K4729" s="3"/>
      <c r="L4729" s="3"/>
      <c r="M4729" s="3"/>
      <c r="N4729" s="3"/>
      <c r="O4729" s="3"/>
      <c r="P4729" s="3"/>
      <c r="Q4729" s="3"/>
      <c r="R4729" s="3"/>
      <c r="S4729" s="3"/>
      <c r="T4729" s="3"/>
      <c r="U4729" s="3"/>
      <c r="V4729" s="3"/>
      <c r="W4729" s="3"/>
      <c r="X4729" s="3"/>
      <c r="Y4729" s="3"/>
      <c r="Z4729" s="3"/>
      <c r="AA4729" s="3"/>
      <c r="AB4729" s="3"/>
      <c r="AC4729" s="3"/>
      <c r="AD4729" s="3"/>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row>
    <row r="4730" spans="1:77" ht="18">
      <c r="A4730" s="3" t="s">
        <v>1927</v>
      </c>
      <c r="B4730" s="3" t="s">
        <v>30270</v>
      </c>
      <c r="C4730" s="3" t="s">
        <v>24224</v>
      </c>
      <c r="D4730" s="3"/>
      <c r="E4730" s="3" t="s">
        <v>31494</v>
      </c>
      <c r="F4730" s="3"/>
      <c r="G4730" s="3"/>
      <c r="H4730" s="3"/>
      <c r="I4730" s="3"/>
      <c r="J4730" s="3"/>
      <c r="K4730" s="3"/>
      <c r="L4730" s="3"/>
      <c r="M4730" s="3"/>
      <c r="N4730" s="3"/>
      <c r="O4730" s="3"/>
      <c r="P4730" s="3"/>
      <c r="Q4730" s="3"/>
      <c r="R4730" s="3"/>
      <c r="S4730" s="3"/>
      <c r="T4730" s="3"/>
      <c r="U4730" s="3"/>
      <c r="V4730" s="3"/>
      <c r="W4730" s="3"/>
      <c r="X4730" s="3"/>
      <c r="Y4730" s="3"/>
      <c r="Z4730" s="3"/>
      <c r="AA4730" s="3"/>
      <c r="AB4730" s="3"/>
      <c r="AC4730" s="3"/>
      <c r="AD4730" s="3"/>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row>
    <row r="4731" spans="1:77" ht="18">
      <c r="A4731" s="3" t="s">
        <v>4675</v>
      </c>
      <c r="B4731" s="3" t="s">
        <v>23054</v>
      </c>
      <c r="C4731" s="3" t="s">
        <v>23177</v>
      </c>
      <c r="D4731" s="3" t="s">
        <v>23178</v>
      </c>
      <c r="E4731" s="3" t="s">
        <v>23179</v>
      </c>
      <c r="F4731" s="3" t="s">
        <v>23180</v>
      </c>
      <c r="G4731" s="3"/>
      <c r="H4731" s="3"/>
      <c r="I4731" s="3"/>
      <c r="J4731" s="3"/>
      <c r="K4731" s="3"/>
      <c r="L4731" s="3"/>
      <c r="M4731" s="3"/>
      <c r="N4731" s="3"/>
      <c r="O4731" s="3"/>
      <c r="P4731" s="3"/>
      <c r="Q4731" s="3"/>
      <c r="R4731" s="3"/>
      <c r="S4731" s="3"/>
      <c r="T4731" s="3"/>
      <c r="U4731" s="3"/>
      <c r="V4731" s="3"/>
      <c r="W4731" s="3"/>
      <c r="X4731" s="3"/>
      <c r="Y4731" s="3"/>
      <c r="Z4731" s="3"/>
      <c r="AA4731" s="3"/>
      <c r="AB4731" s="3"/>
      <c r="AC4731" s="3"/>
      <c r="AD4731" s="3"/>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row>
    <row r="4732" spans="1:77" ht="18">
      <c r="A4732" s="3" t="s">
        <v>2670</v>
      </c>
      <c r="B4732" s="3" t="s">
        <v>34858</v>
      </c>
      <c r="C4732" s="3" t="s">
        <v>23177</v>
      </c>
      <c r="D4732" s="3" t="s">
        <v>23178</v>
      </c>
      <c r="E4732" s="3" t="s">
        <v>35771</v>
      </c>
      <c r="F4732" s="3" t="s">
        <v>23180</v>
      </c>
      <c r="G4732" s="3"/>
      <c r="H4732" s="3"/>
      <c r="I4732" s="3"/>
      <c r="J4732" s="3"/>
      <c r="K4732" s="3"/>
      <c r="L4732" s="3"/>
      <c r="M4732" s="3"/>
      <c r="N4732" s="3"/>
      <c r="O4732" s="3"/>
      <c r="P4732" s="3"/>
      <c r="Q4732" s="3"/>
      <c r="R4732" s="3"/>
      <c r="S4732" s="3"/>
      <c r="T4732" s="3"/>
      <c r="U4732" s="3"/>
      <c r="V4732" s="3"/>
      <c r="W4732" s="3"/>
      <c r="X4732" s="3"/>
      <c r="Y4732" s="3"/>
      <c r="Z4732" s="3"/>
      <c r="AA4732" s="3"/>
      <c r="AB4732" s="3"/>
      <c r="AC4732" s="3"/>
      <c r="AD4732" s="3"/>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row>
    <row r="4733" spans="1:77" ht="18">
      <c r="A4733" s="3" t="s">
        <v>5917</v>
      </c>
      <c r="B4733" s="3" t="s">
        <v>24214</v>
      </c>
      <c r="C4733" s="3" t="s">
        <v>24215</v>
      </c>
      <c r="D4733" s="3"/>
      <c r="E4733" s="3" t="s">
        <v>24216</v>
      </c>
      <c r="F4733" s="3" t="s">
        <v>24217</v>
      </c>
      <c r="G4733" s="3"/>
      <c r="H4733" s="3"/>
      <c r="I4733" s="3"/>
      <c r="J4733" s="3"/>
      <c r="K4733" s="3"/>
      <c r="L4733" s="3"/>
      <c r="M4733" s="3"/>
      <c r="N4733" s="3"/>
      <c r="O4733" s="3"/>
      <c r="P4733" s="3"/>
      <c r="Q4733" s="3"/>
      <c r="R4733" s="3"/>
      <c r="S4733" s="3"/>
      <c r="T4733" s="3"/>
      <c r="U4733" s="3"/>
      <c r="V4733" s="3"/>
      <c r="W4733" s="3"/>
      <c r="X4733" s="3"/>
      <c r="Y4733" s="3"/>
      <c r="Z4733" s="3"/>
      <c r="AA4733" s="3"/>
      <c r="AB4733" s="3"/>
      <c r="AC4733" s="3"/>
      <c r="AD4733" s="3"/>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row>
    <row r="4734" spans="1:77" ht="18">
      <c r="A4734" s="3" t="s">
        <v>2663</v>
      </c>
      <c r="B4734" s="3" t="s">
        <v>34858</v>
      </c>
      <c r="C4734" s="3" t="s">
        <v>24215</v>
      </c>
      <c r="D4734" s="3"/>
      <c r="E4734" s="3" t="s">
        <v>35761</v>
      </c>
      <c r="F4734" s="3"/>
      <c r="G4734" s="3"/>
      <c r="H4734" s="3"/>
      <c r="I4734" s="3"/>
      <c r="J4734" s="3"/>
      <c r="K4734" s="3"/>
      <c r="L4734" s="3"/>
      <c r="M4734" s="3"/>
      <c r="N4734" s="3"/>
      <c r="O4734" s="3"/>
      <c r="P4734" s="3"/>
      <c r="Q4734" s="3"/>
      <c r="R4734" s="3"/>
      <c r="S4734" s="3"/>
      <c r="T4734" s="3"/>
      <c r="U4734" s="3"/>
      <c r="V4734" s="3"/>
      <c r="W4734" s="3"/>
      <c r="X4734" s="3"/>
      <c r="Y4734" s="3"/>
      <c r="Z4734" s="3"/>
      <c r="AA4734" s="3"/>
      <c r="AB4734" s="3"/>
      <c r="AC4734" s="3"/>
      <c r="AD4734" s="3"/>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row>
    <row r="4735" spans="1:77" ht="18">
      <c r="A4735" s="3" t="s">
        <v>19607</v>
      </c>
      <c r="B4735" s="3" t="s">
        <v>36306</v>
      </c>
      <c r="C4735" s="3" t="s">
        <v>24215</v>
      </c>
      <c r="D4735" s="3"/>
      <c r="E4735" s="3" t="s">
        <v>36692</v>
      </c>
      <c r="F4735" s="3"/>
      <c r="G4735" s="3"/>
      <c r="H4735" s="3"/>
      <c r="I4735" s="3"/>
      <c r="J4735" s="3"/>
      <c r="K4735" s="3"/>
      <c r="L4735" s="3"/>
      <c r="M4735" s="3"/>
      <c r="N4735" s="3"/>
      <c r="O4735" s="3"/>
      <c r="P4735" s="3"/>
      <c r="Q4735" s="3"/>
      <c r="R4735" s="3"/>
      <c r="S4735" s="3"/>
      <c r="T4735" s="3"/>
      <c r="U4735" s="3"/>
      <c r="V4735" s="3"/>
      <c r="W4735" s="3"/>
      <c r="X4735" s="3"/>
      <c r="Y4735" s="3"/>
      <c r="Z4735" s="3"/>
      <c r="AA4735" s="3"/>
      <c r="AB4735" s="3"/>
      <c r="AC4735" s="3"/>
      <c r="AD4735" s="3"/>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row>
    <row r="4736" spans="1:77" ht="18">
      <c r="A4736" s="3" t="s">
        <v>888</v>
      </c>
      <c r="B4736" s="3" t="s">
        <v>22767</v>
      </c>
      <c r="C4736" s="3" t="s">
        <v>25400</v>
      </c>
      <c r="D4736" s="3"/>
      <c r="E4736" s="3" t="s">
        <v>25401</v>
      </c>
      <c r="F4736" s="3"/>
      <c r="G4736" s="3"/>
      <c r="H4736" s="3"/>
      <c r="I4736" s="3"/>
      <c r="J4736" s="3"/>
      <c r="K4736" s="3"/>
      <c r="L4736" s="3"/>
      <c r="M4736" s="3"/>
      <c r="N4736" s="3"/>
      <c r="O4736" s="3"/>
      <c r="P4736" s="3"/>
      <c r="Q4736" s="3"/>
      <c r="R4736" s="3"/>
      <c r="S4736" s="3"/>
      <c r="T4736" s="3"/>
      <c r="U4736" s="3"/>
      <c r="V4736" s="3"/>
      <c r="W4736" s="3"/>
      <c r="X4736" s="3"/>
      <c r="Y4736" s="3"/>
      <c r="Z4736" s="3"/>
      <c r="AA4736" s="3"/>
      <c r="AB4736" s="3"/>
      <c r="AC4736" s="3"/>
      <c r="AD4736" s="3"/>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row>
    <row r="4737" spans="1:77" ht="18">
      <c r="A4737" s="3" t="s">
        <v>19604</v>
      </c>
      <c r="B4737" s="3" t="s">
        <v>36306</v>
      </c>
      <c r="C4737" s="3" t="s">
        <v>36689</v>
      </c>
      <c r="D4737" s="3"/>
      <c r="E4737" s="3" t="s">
        <v>36690</v>
      </c>
      <c r="F4737" s="3"/>
      <c r="G4737" s="3"/>
      <c r="H4737" s="3"/>
      <c r="I4737" s="3"/>
      <c r="J4737" s="3"/>
      <c r="K4737" s="3"/>
      <c r="L4737" s="3"/>
      <c r="M4737" s="3"/>
      <c r="N4737" s="3"/>
      <c r="O4737" s="3"/>
      <c r="P4737" s="3"/>
      <c r="Q4737" s="3"/>
      <c r="R4737" s="3"/>
      <c r="S4737" s="3"/>
      <c r="T4737" s="3"/>
      <c r="U4737" s="3"/>
      <c r="V4737" s="3"/>
      <c r="W4737" s="3"/>
      <c r="X4737" s="3"/>
      <c r="Y4737" s="3"/>
      <c r="Z4737" s="3"/>
      <c r="AA4737" s="3"/>
      <c r="AB4737" s="3"/>
      <c r="AC4737" s="3"/>
      <c r="AD4737" s="3"/>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row>
    <row r="4738" spans="1:77" ht="18">
      <c r="A4738" s="3" t="s">
        <v>19007</v>
      </c>
      <c r="B4738" s="3" t="s">
        <v>35848</v>
      </c>
      <c r="C4738" s="3" t="s">
        <v>36126</v>
      </c>
      <c r="D4738" s="3"/>
      <c r="E4738" s="3" t="s">
        <v>36127</v>
      </c>
      <c r="F4738" s="3"/>
      <c r="G4738" s="3"/>
      <c r="H4738" s="3"/>
      <c r="I4738" s="3"/>
      <c r="J4738" s="3"/>
      <c r="K4738" s="3"/>
      <c r="L4738" s="3"/>
      <c r="M4738" s="3"/>
      <c r="N4738" s="3"/>
      <c r="O4738" s="3"/>
      <c r="P4738" s="3"/>
      <c r="Q4738" s="3"/>
      <c r="R4738" s="3"/>
      <c r="S4738" s="3"/>
      <c r="T4738" s="3"/>
      <c r="U4738" s="3"/>
      <c r="V4738" s="3"/>
      <c r="W4738" s="3"/>
      <c r="X4738" s="3"/>
      <c r="Y4738" s="3"/>
      <c r="Z4738" s="3"/>
      <c r="AA4738" s="3"/>
      <c r="AB4738" s="3"/>
      <c r="AC4738" s="3"/>
      <c r="AD4738" s="3"/>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row>
    <row r="4739" spans="1:77" ht="18">
      <c r="A4739" s="3" t="s">
        <v>15709</v>
      </c>
      <c r="B4739" s="3" t="s">
        <v>31873</v>
      </c>
      <c r="C4739" s="3" t="s">
        <v>31921</v>
      </c>
      <c r="D4739" s="3"/>
      <c r="E4739" s="3" t="s">
        <v>31881</v>
      </c>
      <c r="F4739" s="3"/>
      <c r="G4739" s="3"/>
      <c r="H4739" s="3"/>
      <c r="I4739" s="3"/>
      <c r="J4739" s="3"/>
      <c r="K4739" s="3"/>
      <c r="L4739" s="3"/>
      <c r="M4739" s="3"/>
      <c r="N4739" s="3"/>
      <c r="O4739" s="3"/>
      <c r="P4739" s="3"/>
      <c r="Q4739" s="3"/>
      <c r="R4739" s="3"/>
      <c r="S4739" s="3"/>
      <c r="T4739" s="3"/>
      <c r="U4739" s="3"/>
      <c r="V4739" s="3"/>
      <c r="W4739" s="3"/>
      <c r="X4739" s="3"/>
      <c r="Y4739" s="3"/>
      <c r="Z4739" s="3"/>
      <c r="AA4739" s="3"/>
      <c r="AB4739" s="3"/>
      <c r="AC4739" s="3"/>
      <c r="AD4739" s="3"/>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row>
    <row r="4740" spans="1:77" ht="18">
      <c r="A4740" s="3" t="s">
        <v>14398</v>
      </c>
      <c r="B4740" s="3" t="s">
        <v>30903</v>
      </c>
      <c r="C4740" s="3" t="s">
        <v>31171</v>
      </c>
      <c r="D4740" s="3"/>
      <c r="E4740" s="3" t="s">
        <v>31172</v>
      </c>
      <c r="F4740" s="3"/>
      <c r="G4740" s="3"/>
      <c r="H4740" s="3"/>
      <c r="I4740" s="3"/>
      <c r="J4740" s="3"/>
      <c r="K4740" s="3"/>
      <c r="L4740" s="3"/>
      <c r="M4740" s="3"/>
      <c r="N4740" s="3"/>
      <c r="O4740" s="3"/>
      <c r="P4740" s="3"/>
      <c r="Q4740" s="3"/>
      <c r="R4740" s="3"/>
      <c r="S4740" s="3"/>
      <c r="T4740" s="3"/>
      <c r="U4740" s="3"/>
      <c r="V4740" s="3"/>
      <c r="W4740" s="3"/>
      <c r="X4740" s="3"/>
      <c r="Y4740" s="3"/>
      <c r="Z4740" s="3"/>
      <c r="AA4740" s="3"/>
      <c r="AB4740" s="3"/>
      <c r="AC4740" s="3"/>
      <c r="AD4740" s="3"/>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row>
    <row r="4741" spans="1:77" ht="18">
      <c r="A4741" s="3" t="s">
        <v>14303</v>
      </c>
      <c r="B4741" s="3" t="s">
        <v>30903</v>
      </c>
      <c r="C4741" s="3" t="s">
        <v>31126</v>
      </c>
      <c r="D4741" s="3"/>
      <c r="E4741" s="3" t="s">
        <v>31127</v>
      </c>
      <c r="F4741" s="3"/>
      <c r="G4741" s="3"/>
      <c r="H4741" s="3"/>
      <c r="I4741" s="3"/>
      <c r="J4741" s="3"/>
      <c r="K4741" s="3"/>
      <c r="L4741" s="3"/>
      <c r="M4741" s="3"/>
      <c r="N4741" s="3"/>
      <c r="O4741" s="3"/>
      <c r="P4741" s="3"/>
      <c r="Q4741" s="3"/>
      <c r="R4741" s="3"/>
      <c r="S4741" s="3"/>
      <c r="T4741" s="3"/>
      <c r="U4741" s="3"/>
      <c r="V4741" s="3"/>
      <c r="W4741" s="3"/>
      <c r="X4741" s="3"/>
      <c r="Y4741" s="3"/>
      <c r="Z4741" s="3"/>
      <c r="AA4741" s="3"/>
      <c r="AB4741" s="3"/>
      <c r="AC4741" s="3"/>
      <c r="AD4741" s="3"/>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row>
    <row r="4742" spans="1:77" ht="18">
      <c r="A4742" s="3" t="s">
        <v>17796</v>
      </c>
      <c r="B4742" s="3" t="s">
        <v>34945</v>
      </c>
      <c r="C4742" s="3" t="s">
        <v>35147</v>
      </c>
      <c r="D4742" s="3"/>
      <c r="E4742" s="3" t="s">
        <v>35108</v>
      </c>
      <c r="F4742" s="3"/>
      <c r="G4742" s="3"/>
      <c r="H4742" s="3"/>
      <c r="I4742" s="3"/>
      <c r="J4742" s="3"/>
      <c r="K4742" s="3"/>
      <c r="L4742" s="3"/>
      <c r="M4742" s="3"/>
      <c r="N4742" s="3"/>
      <c r="O4742" s="3"/>
      <c r="P4742" s="3"/>
      <c r="Q4742" s="3"/>
      <c r="R4742" s="3"/>
      <c r="S4742" s="3"/>
      <c r="T4742" s="3"/>
      <c r="U4742" s="3"/>
      <c r="V4742" s="3"/>
      <c r="W4742" s="3"/>
      <c r="X4742" s="3"/>
      <c r="Y4742" s="3"/>
      <c r="Z4742" s="3"/>
      <c r="AA4742" s="3"/>
      <c r="AB4742" s="3"/>
      <c r="AC4742" s="3"/>
      <c r="AD4742" s="3"/>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row>
    <row r="4743" spans="1:77" ht="18">
      <c r="A4743" s="3" t="s">
        <v>1249</v>
      </c>
      <c r="B4743" s="3" t="s">
        <v>27429</v>
      </c>
      <c r="C4743" s="3" t="s">
        <v>28103</v>
      </c>
      <c r="D4743" s="3"/>
      <c r="E4743" s="3" t="s">
        <v>28104</v>
      </c>
      <c r="F4743" s="3"/>
      <c r="G4743" s="3"/>
      <c r="H4743" s="3"/>
      <c r="I4743" s="3"/>
      <c r="J4743" s="3"/>
      <c r="K4743" s="3"/>
      <c r="L4743" s="3"/>
      <c r="M4743" s="3"/>
      <c r="N4743" s="3"/>
      <c r="O4743" s="3"/>
      <c r="P4743" s="3"/>
      <c r="Q4743" s="3"/>
      <c r="R4743" s="3"/>
      <c r="S4743" s="3"/>
      <c r="T4743" s="3"/>
      <c r="U4743" s="3"/>
      <c r="V4743" s="3"/>
      <c r="W4743" s="3"/>
      <c r="X4743" s="3"/>
      <c r="Y4743" s="3"/>
      <c r="Z4743" s="3"/>
      <c r="AA4743" s="3"/>
      <c r="AB4743" s="3"/>
      <c r="AC4743" s="3"/>
      <c r="AD4743" s="3"/>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row>
    <row r="4744" spans="1:77" ht="18">
      <c r="A4744" s="3" t="s">
        <v>11446</v>
      </c>
      <c r="B4744" s="3" t="s">
        <v>28622</v>
      </c>
      <c r="C4744" s="3" t="s">
        <v>28103</v>
      </c>
      <c r="D4744" s="3"/>
      <c r="E4744" s="3" t="s">
        <v>29315</v>
      </c>
      <c r="F4744" s="3"/>
      <c r="G4744" s="3"/>
      <c r="H4744" s="3"/>
      <c r="I4744" s="3"/>
      <c r="J4744" s="3"/>
      <c r="K4744" s="3"/>
      <c r="L4744" s="3"/>
      <c r="M4744" s="3"/>
      <c r="N4744" s="3"/>
      <c r="O4744" s="3"/>
      <c r="P4744" s="3"/>
      <c r="Q4744" s="3"/>
      <c r="R4744" s="3"/>
      <c r="S4744" s="3"/>
      <c r="T4744" s="3"/>
      <c r="U4744" s="3"/>
      <c r="V4744" s="3"/>
      <c r="W4744" s="3"/>
      <c r="X4744" s="3"/>
      <c r="Y4744" s="3"/>
      <c r="Z4744" s="3"/>
      <c r="AA4744" s="3"/>
      <c r="AB4744" s="3"/>
      <c r="AC4744" s="3"/>
      <c r="AD4744" s="3"/>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row>
    <row r="4745" spans="1:77" ht="18">
      <c r="A4745" s="3" t="s">
        <v>5912</v>
      </c>
      <c r="B4745" s="3" t="s">
        <v>23435</v>
      </c>
      <c r="C4745" s="3" t="s">
        <v>24211</v>
      </c>
      <c r="D4745" s="3"/>
      <c r="E4745" s="3" t="s">
        <v>24212</v>
      </c>
      <c r="F4745" s="3"/>
      <c r="G4745" s="3"/>
      <c r="H4745" s="3"/>
      <c r="I4745" s="3"/>
      <c r="J4745" s="3"/>
      <c r="K4745" s="3"/>
      <c r="L4745" s="3"/>
      <c r="M4745" s="3"/>
      <c r="N4745" s="3"/>
      <c r="O4745" s="3"/>
      <c r="P4745" s="3"/>
      <c r="Q4745" s="3"/>
      <c r="R4745" s="3"/>
      <c r="S4745" s="3"/>
      <c r="T4745" s="3"/>
      <c r="U4745" s="3"/>
      <c r="V4745" s="3"/>
      <c r="W4745" s="3"/>
      <c r="X4745" s="3"/>
      <c r="Y4745" s="3"/>
      <c r="Z4745" s="3"/>
      <c r="AA4745" s="3"/>
      <c r="AB4745" s="3"/>
      <c r="AC4745" s="3"/>
      <c r="AD4745" s="3"/>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row>
    <row r="4746" spans="1:77" ht="18">
      <c r="A4746" s="3" t="s">
        <v>10797</v>
      </c>
      <c r="B4746" s="3" t="s">
        <v>28756</v>
      </c>
      <c r="C4746" s="3" t="s">
        <v>24211</v>
      </c>
      <c r="D4746" s="3" t="s">
        <v>28948</v>
      </c>
      <c r="E4746" s="3" t="s">
        <v>28949</v>
      </c>
      <c r="F4746" s="3" t="s">
        <v>28950</v>
      </c>
      <c r="G4746" s="3"/>
      <c r="H4746" s="3"/>
      <c r="I4746" s="3"/>
      <c r="J4746" s="3"/>
      <c r="K4746" s="3"/>
      <c r="L4746" s="3"/>
      <c r="M4746" s="3"/>
      <c r="N4746" s="3"/>
      <c r="O4746" s="3"/>
      <c r="P4746" s="3"/>
      <c r="Q4746" s="3"/>
      <c r="R4746" s="3"/>
      <c r="S4746" s="3"/>
      <c r="T4746" s="3"/>
      <c r="U4746" s="3"/>
      <c r="V4746" s="3"/>
      <c r="W4746" s="3"/>
      <c r="X4746" s="3"/>
      <c r="Y4746" s="3"/>
      <c r="Z4746" s="3"/>
      <c r="AA4746" s="3"/>
      <c r="AB4746" s="3"/>
      <c r="AC4746" s="3"/>
      <c r="AD4746" s="3"/>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row>
    <row r="4747" spans="1:77" ht="18">
      <c r="A4747" s="3" t="s">
        <v>9099</v>
      </c>
      <c r="B4747" s="3" t="s">
        <v>26520</v>
      </c>
      <c r="C4747" s="3" t="s">
        <v>26872</v>
      </c>
      <c r="D4747" s="3" t="s">
        <v>26873</v>
      </c>
      <c r="E4747" s="3" t="s">
        <v>26874</v>
      </c>
      <c r="F4747" s="3" t="s">
        <v>26875</v>
      </c>
      <c r="G4747" s="3"/>
      <c r="H4747" s="3"/>
      <c r="I4747" s="3"/>
      <c r="J4747" s="3"/>
      <c r="K4747" s="3"/>
      <c r="L4747" s="3"/>
      <c r="M4747" s="3"/>
      <c r="N4747" s="3"/>
      <c r="O4747" s="3"/>
      <c r="P4747" s="3"/>
      <c r="Q4747" s="3"/>
      <c r="R4747" s="3"/>
      <c r="S4747" s="3"/>
      <c r="T4747" s="3"/>
      <c r="U4747" s="3"/>
      <c r="V4747" s="3"/>
      <c r="W4747" s="3"/>
      <c r="X4747" s="3"/>
      <c r="Y4747" s="3"/>
      <c r="Z4747" s="3"/>
      <c r="AA4747" s="3"/>
      <c r="AB4747" s="3"/>
      <c r="AC4747" s="3"/>
      <c r="AD4747" s="3"/>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row>
    <row r="4748" spans="1:77" ht="18">
      <c r="A4748" s="3" t="s">
        <v>5911</v>
      </c>
      <c r="B4748" s="3" t="s">
        <v>23435</v>
      </c>
      <c r="C4748" s="3" t="s">
        <v>24209</v>
      </c>
      <c r="D4748" s="3"/>
      <c r="E4748" s="3" t="s">
        <v>24210</v>
      </c>
      <c r="F4748" s="3"/>
      <c r="G4748" s="3"/>
      <c r="H4748" s="3"/>
      <c r="I4748" s="3"/>
      <c r="J4748" s="3"/>
      <c r="K4748" s="3"/>
      <c r="L4748" s="3"/>
      <c r="M4748" s="3"/>
      <c r="N4748" s="3"/>
      <c r="O4748" s="3"/>
      <c r="P4748" s="3"/>
      <c r="Q4748" s="3"/>
      <c r="R4748" s="3"/>
      <c r="S4748" s="3"/>
      <c r="T4748" s="3"/>
      <c r="U4748" s="3"/>
      <c r="V4748" s="3"/>
      <c r="W4748" s="3"/>
      <c r="X4748" s="3"/>
      <c r="Y4748" s="3"/>
      <c r="Z4748" s="3"/>
      <c r="AA4748" s="3"/>
      <c r="AB4748" s="3"/>
      <c r="AC4748" s="3"/>
      <c r="AD4748" s="3"/>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row>
    <row r="4749" spans="1:77" ht="18">
      <c r="A4749" s="3" t="s">
        <v>18785</v>
      </c>
      <c r="B4749" s="3" t="s">
        <v>35848</v>
      </c>
      <c r="C4749" s="3" t="s">
        <v>24209</v>
      </c>
      <c r="D4749" s="3" t="s">
        <v>35954</v>
      </c>
      <c r="E4749" s="3" t="s">
        <v>35955</v>
      </c>
      <c r="F4749" s="3"/>
      <c r="G4749" s="3"/>
      <c r="H4749" s="3"/>
      <c r="I4749" s="3"/>
      <c r="J4749" s="3"/>
      <c r="K4749" s="3"/>
      <c r="L4749" s="3"/>
      <c r="M4749" s="3"/>
      <c r="N4749" s="3"/>
      <c r="O4749" s="3"/>
      <c r="P4749" s="3"/>
      <c r="Q4749" s="3"/>
      <c r="R4749" s="3"/>
      <c r="S4749" s="3"/>
      <c r="T4749" s="3"/>
      <c r="U4749" s="3"/>
      <c r="V4749" s="3"/>
      <c r="W4749" s="3"/>
      <c r="X4749" s="3"/>
      <c r="Y4749" s="3"/>
      <c r="Z4749" s="3"/>
      <c r="AA4749" s="3"/>
      <c r="AB4749" s="3"/>
      <c r="AC4749" s="3"/>
      <c r="AD4749" s="3"/>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row>
    <row r="4750" spans="1:77" ht="18">
      <c r="A4750" s="3" t="s">
        <v>5913</v>
      </c>
      <c r="B4750" s="3" t="s">
        <v>23435</v>
      </c>
      <c r="C4750" s="3" t="s">
        <v>24213</v>
      </c>
      <c r="D4750" s="3"/>
      <c r="E4750" s="3" t="s">
        <v>10969</v>
      </c>
      <c r="F4750" s="3"/>
      <c r="G4750" s="3"/>
      <c r="H4750" s="3"/>
      <c r="I4750" s="3"/>
      <c r="J4750" s="3"/>
      <c r="K4750" s="3"/>
      <c r="L4750" s="3"/>
      <c r="M4750" s="3"/>
      <c r="N4750" s="3"/>
      <c r="O4750" s="3"/>
      <c r="P4750" s="3"/>
      <c r="Q4750" s="3"/>
      <c r="R4750" s="3"/>
      <c r="S4750" s="3"/>
      <c r="T4750" s="3"/>
      <c r="U4750" s="3"/>
      <c r="V4750" s="3"/>
      <c r="W4750" s="3"/>
      <c r="X4750" s="3"/>
      <c r="Y4750" s="3"/>
      <c r="Z4750" s="3"/>
      <c r="AA4750" s="3"/>
      <c r="AB4750" s="3"/>
      <c r="AC4750" s="3"/>
      <c r="AD4750" s="3"/>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row>
    <row r="4751" spans="1:77" ht="18">
      <c r="A4751" s="3" t="s">
        <v>10885</v>
      </c>
      <c r="B4751" s="3" t="s">
        <v>28622</v>
      </c>
      <c r="C4751" s="3" t="s">
        <v>24213</v>
      </c>
      <c r="D4751" s="3" t="s">
        <v>38</v>
      </c>
      <c r="E4751" s="3" t="s">
        <v>28998</v>
      </c>
      <c r="F4751" s="3" t="s">
        <v>28999</v>
      </c>
      <c r="G4751" s="3"/>
      <c r="H4751" s="3"/>
      <c r="I4751" s="3"/>
      <c r="J4751" s="3"/>
      <c r="K4751" s="3"/>
      <c r="L4751" s="3"/>
      <c r="M4751" s="3"/>
      <c r="N4751" s="3"/>
      <c r="O4751" s="3"/>
      <c r="P4751" s="3"/>
      <c r="Q4751" s="3"/>
      <c r="R4751" s="3"/>
      <c r="S4751" s="3"/>
      <c r="T4751" s="3"/>
      <c r="U4751" s="3"/>
      <c r="V4751" s="3"/>
      <c r="W4751" s="3"/>
      <c r="X4751" s="3"/>
      <c r="Y4751" s="3"/>
      <c r="Z4751" s="3"/>
      <c r="AA4751" s="3"/>
      <c r="AB4751" s="3"/>
      <c r="AC4751" s="3"/>
      <c r="AD4751" s="3"/>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row>
    <row r="4752" spans="1:77" ht="18">
      <c r="A4752" s="3" t="s">
        <v>18612</v>
      </c>
      <c r="B4752" s="3" t="s">
        <v>35768</v>
      </c>
      <c r="C4752" s="3" t="s">
        <v>24213</v>
      </c>
      <c r="D4752" s="3"/>
      <c r="E4752" s="3" t="s">
        <v>35812</v>
      </c>
      <c r="F4752" s="3"/>
      <c r="G4752" s="3"/>
      <c r="H4752" s="3"/>
      <c r="I4752" s="3"/>
      <c r="J4752" s="3"/>
      <c r="K4752" s="3"/>
      <c r="L4752" s="3"/>
      <c r="M4752" s="3"/>
      <c r="N4752" s="3"/>
      <c r="O4752" s="3"/>
      <c r="P4752" s="3"/>
      <c r="Q4752" s="3"/>
      <c r="R4752" s="3"/>
      <c r="S4752" s="3"/>
      <c r="T4752" s="3"/>
      <c r="U4752" s="3"/>
      <c r="V4752" s="3"/>
      <c r="W4752" s="3"/>
      <c r="X4752" s="3"/>
      <c r="Y4752" s="3"/>
      <c r="Z4752" s="3"/>
      <c r="AA4752" s="3"/>
      <c r="AB4752" s="3"/>
      <c r="AC4752" s="3"/>
      <c r="AD4752" s="3"/>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row>
    <row r="4753" spans="1:77" ht="18">
      <c r="A4753" s="3" t="s">
        <v>35821</v>
      </c>
      <c r="B4753" s="3" t="s">
        <v>34858</v>
      </c>
      <c r="C4753" s="3" t="s">
        <v>24213</v>
      </c>
      <c r="D4753" s="3" t="s">
        <v>35822</v>
      </c>
      <c r="E4753" s="3" t="s">
        <v>35823</v>
      </c>
      <c r="F4753" s="3" t="s">
        <v>35824</v>
      </c>
      <c r="G4753" s="3"/>
      <c r="H4753" s="3"/>
      <c r="I4753" s="3"/>
      <c r="J4753" s="3"/>
      <c r="K4753" s="3"/>
      <c r="L4753" s="3"/>
      <c r="M4753" s="3"/>
      <c r="N4753" s="3"/>
      <c r="O4753" s="3"/>
      <c r="P4753" s="3"/>
      <c r="Q4753" s="3"/>
      <c r="R4753" s="3"/>
      <c r="S4753" s="3"/>
      <c r="T4753" s="3"/>
      <c r="U4753" s="3"/>
      <c r="V4753" s="3"/>
      <c r="W4753" s="3"/>
      <c r="X4753" s="3"/>
      <c r="Y4753" s="3"/>
      <c r="Z4753" s="3"/>
      <c r="AA4753" s="3"/>
      <c r="AB4753" s="3"/>
      <c r="AC4753" s="3"/>
      <c r="AD4753" s="3"/>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row>
    <row r="4754" spans="1:77" ht="18">
      <c r="A4754" s="3" t="s">
        <v>4531</v>
      </c>
      <c r="B4754" s="3" t="s">
        <v>23050</v>
      </c>
      <c r="C4754" s="3" t="s">
        <v>23051</v>
      </c>
      <c r="D4754" s="3" t="s">
        <v>38</v>
      </c>
      <c r="E4754" s="3" t="s">
        <v>23052</v>
      </c>
      <c r="F4754" s="3" t="s">
        <v>23053</v>
      </c>
      <c r="G4754" s="3"/>
      <c r="H4754" s="3"/>
      <c r="I4754" s="3"/>
      <c r="J4754" s="3"/>
      <c r="K4754" s="3"/>
      <c r="L4754" s="3"/>
      <c r="M4754" s="3"/>
      <c r="N4754" s="3"/>
      <c r="O4754" s="3"/>
      <c r="P4754" s="3"/>
      <c r="Q4754" s="3"/>
      <c r="R4754" s="3"/>
      <c r="S4754" s="3"/>
      <c r="T4754" s="3"/>
      <c r="U4754" s="3"/>
      <c r="V4754" s="3"/>
      <c r="W4754" s="3"/>
      <c r="X4754" s="3"/>
      <c r="Y4754" s="3"/>
      <c r="Z4754" s="3"/>
      <c r="AA4754" s="3"/>
      <c r="AB4754" s="3"/>
      <c r="AC4754" s="3"/>
      <c r="AD4754" s="3"/>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row>
    <row r="4755" spans="1:77" ht="18">
      <c r="A4755" s="3" t="s">
        <v>1058</v>
      </c>
      <c r="B4755" s="3" t="s">
        <v>23175</v>
      </c>
      <c r="C4755" s="3" t="s">
        <v>23051</v>
      </c>
      <c r="D4755" s="3" t="s">
        <v>38</v>
      </c>
      <c r="E4755" s="3" t="s">
        <v>26519</v>
      </c>
      <c r="F4755" s="3" t="s">
        <v>23053</v>
      </c>
      <c r="G4755" s="3"/>
      <c r="H4755" s="3"/>
      <c r="I4755" s="3"/>
      <c r="J4755" s="3"/>
      <c r="K4755" s="3"/>
      <c r="L4755" s="3"/>
      <c r="M4755" s="3"/>
      <c r="N4755" s="3"/>
      <c r="O4755" s="3"/>
      <c r="P4755" s="3"/>
      <c r="Q4755" s="3"/>
      <c r="R4755" s="3"/>
      <c r="S4755" s="3"/>
      <c r="T4755" s="3"/>
      <c r="U4755" s="3"/>
      <c r="V4755" s="3"/>
      <c r="W4755" s="3"/>
      <c r="X4755" s="3"/>
      <c r="Y4755" s="3"/>
      <c r="Z4755" s="3"/>
      <c r="AA4755" s="3"/>
      <c r="AB4755" s="3"/>
      <c r="AC4755" s="3"/>
      <c r="AD4755" s="3"/>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row>
    <row r="4756" spans="1:77" ht="18">
      <c r="A4756" s="3" t="s">
        <v>25771</v>
      </c>
      <c r="B4756" s="3" t="s">
        <v>25216</v>
      </c>
      <c r="C4756" s="3" t="s">
        <v>25772</v>
      </c>
      <c r="D4756" s="3" t="s">
        <v>319</v>
      </c>
      <c r="E4756" s="3" t="s">
        <v>25773</v>
      </c>
      <c r="F4756" s="3"/>
      <c r="G4756" s="3"/>
      <c r="H4756" s="3"/>
      <c r="I4756" s="3"/>
      <c r="J4756" s="3"/>
      <c r="K4756" s="3"/>
      <c r="L4756" s="3"/>
      <c r="M4756" s="3"/>
      <c r="N4756" s="3"/>
      <c r="O4756" s="3"/>
      <c r="P4756" s="3"/>
      <c r="Q4756" s="3"/>
      <c r="R4756" s="3"/>
      <c r="S4756" s="3"/>
      <c r="T4756" s="3"/>
      <c r="U4756" s="3"/>
      <c r="V4756" s="3"/>
      <c r="W4756" s="3"/>
      <c r="X4756" s="3"/>
      <c r="Y4756" s="3"/>
      <c r="Z4756" s="3"/>
      <c r="AA4756" s="3"/>
      <c r="AB4756" s="3"/>
      <c r="AC4756" s="3"/>
      <c r="AD4756" s="3"/>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row>
    <row r="4757" spans="1:77" ht="18">
      <c r="A4757" s="3" t="s">
        <v>39328</v>
      </c>
      <c r="B4757" s="3" t="s">
        <v>38999</v>
      </c>
      <c r="C4757" s="3" t="s">
        <v>39329</v>
      </c>
      <c r="D4757" s="3"/>
      <c r="E4757" s="3" t="s">
        <v>39330</v>
      </c>
      <c r="F4757" s="3"/>
      <c r="G4757" s="3"/>
      <c r="H4757" s="3"/>
      <c r="I4757" s="3"/>
      <c r="J4757" s="3"/>
      <c r="K4757" s="3"/>
      <c r="L4757" s="3"/>
      <c r="M4757" s="3"/>
      <c r="N4757" s="3"/>
      <c r="O4757" s="3"/>
      <c r="P4757" s="3"/>
      <c r="Q4757" s="3"/>
      <c r="R4757" s="3"/>
      <c r="S4757" s="3"/>
      <c r="T4757" s="3"/>
      <c r="U4757" s="3"/>
      <c r="V4757" s="3"/>
      <c r="W4757" s="3"/>
      <c r="X4757" s="3"/>
      <c r="Y4757" s="3"/>
      <c r="Z4757" s="3"/>
      <c r="AA4757" s="3"/>
      <c r="AB4757" s="3"/>
      <c r="AC4757" s="3"/>
      <c r="AD4757" s="3"/>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row>
    <row r="4758" spans="1:77" ht="18">
      <c r="A4758" s="3" t="s">
        <v>18822</v>
      </c>
      <c r="B4758" s="3" t="s">
        <v>35848</v>
      </c>
      <c r="C4758" s="3" t="s">
        <v>35998</v>
      </c>
      <c r="D4758" s="3" t="s">
        <v>35999</v>
      </c>
      <c r="E4758" s="3" t="s">
        <v>36000</v>
      </c>
      <c r="F4758" s="3" t="s">
        <v>36001</v>
      </c>
      <c r="G4758" s="3"/>
      <c r="H4758" s="3"/>
      <c r="I4758" s="3"/>
      <c r="J4758" s="3"/>
      <c r="K4758" s="3"/>
      <c r="L4758" s="3"/>
      <c r="M4758" s="3"/>
      <c r="N4758" s="3"/>
      <c r="O4758" s="3"/>
      <c r="P4758" s="3"/>
      <c r="Q4758" s="3"/>
      <c r="R4758" s="3"/>
      <c r="S4758" s="3"/>
      <c r="T4758" s="3"/>
      <c r="U4758" s="3"/>
      <c r="V4758" s="3"/>
      <c r="W4758" s="3"/>
      <c r="X4758" s="3"/>
      <c r="Y4758" s="3"/>
      <c r="Z4758" s="3"/>
      <c r="AA4758" s="3"/>
      <c r="AB4758" s="3"/>
      <c r="AC4758" s="3"/>
      <c r="AD4758" s="3"/>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row>
    <row r="4759" spans="1:77" ht="18">
      <c r="A4759" s="3" t="s">
        <v>18899</v>
      </c>
      <c r="B4759" s="3" t="s">
        <v>35848</v>
      </c>
      <c r="C4759" s="3" t="s">
        <v>36040</v>
      </c>
      <c r="D4759" s="3"/>
      <c r="E4759" s="3" t="s">
        <v>36041</v>
      </c>
      <c r="F4759" s="3"/>
      <c r="G4759" s="3"/>
      <c r="H4759" s="3"/>
      <c r="I4759" s="3"/>
      <c r="J4759" s="3"/>
      <c r="K4759" s="3"/>
      <c r="L4759" s="3"/>
      <c r="M4759" s="3"/>
      <c r="N4759" s="3"/>
      <c r="O4759" s="3"/>
      <c r="P4759" s="3"/>
      <c r="Q4759" s="3"/>
      <c r="R4759" s="3"/>
      <c r="S4759" s="3"/>
      <c r="T4759" s="3"/>
      <c r="U4759" s="3"/>
      <c r="V4759" s="3"/>
      <c r="W4759" s="3"/>
      <c r="X4759" s="3"/>
      <c r="Y4759" s="3"/>
      <c r="Z4759" s="3"/>
      <c r="AA4759" s="3"/>
      <c r="AB4759" s="3"/>
      <c r="AC4759" s="3"/>
      <c r="AD4759" s="3"/>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row>
    <row r="4760" spans="1:77" ht="18">
      <c r="A4760" s="3" t="s">
        <v>19620</v>
      </c>
      <c r="B4760" s="3" t="s">
        <v>36306</v>
      </c>
      <c r="C4760" s="3" t="s">
        <v>36710</v>
      </c>
      <c r="D4760" s="3"/>
      <c r="E4760" s="3" t="s">
        <v>36711</v>
      </c>
      <c r="F4760" s="3"/>
      <c r="G4760" s="3"/>
      <c r="H4760" s="3"/>
      <c r="I4760" s="3"/>
      <c r="J4760" s="3"/>
      <c r="K4760" s="3"/>
      <c r="L4760" s="3"/>
      <c r="M4760" s="3"/>
      <c r="N4760" s="3"/>
      <c r="O4760" s="3"/>
      <c r="P4760" s="3"/>
      <c r="Q4760" s="3"/>
      <c r="R4760" s="3"/>
      <c r="S4760" s="3"/>
      <c r="T4760" s="3"/>
      <c r="U4760" s="3"/>
      <c r="V4760" s="3"/>
      <c r="W4760" s="3"/>
      <c r="X4760" s="3"/>
      <c r="Y4760" s="3"/>
      <c r="Z4760" s="3"/>
      <c r="AA4760" s="3"/>
      <c r="AB4760" s="3"/>
      <c r="AC4760" s="3"/>
      <c r="AD4760" s="3"/>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row>
    <row r="4761" spans="1:77" ht="18">
      <c r="A4761" s="3" t="s">
        <v>16851</v>
      </c>
      <c r="B4761" s="3" t="s">
        <v>32658</v>
      </c>
      <c r="C4761" s="3" t="s">
        <v>32719</v>
      </c>
      <c r="D4761" s="3"/>
      <c r="E4761" s="3" t="s">
        <v>32720</v>
      </c>
      <c r="F4761" s="3"/>
      <c r="G4761" s="3"/>
      <c r="H4761" s="3"/>
      <c r="I4761" s="3"/>
      <c r="J4761" s="3"/>
      <c r="K4761" s="3"/>
      <c r="L4761" s="3"/>
      <c r="M4761" s="3"/>
      <c r="N4761" s="3"/>
      <c r="O4761" s="3"/>
      <c r="P4761" s="3"/>
      <c r="Q4761" s="3"/>
      <c r="R4761" s="3"/>
      <c r="S4761" s="3"/>
      <c r="T4761" s="3"/>
      <c r="U4761" s="3"/>
      <c r="V4761" s="3"/>
      <c r="W4761" s="3"/>
      <c r="X4761" s="3"/>
      <c r="Y4761" s="3"/>
      <c r="Z4761" s="3"/>
      <c r="AA4761" s="3"/>
      <c r="AB4761" s="3"/>
      <c r="AC4761" s="3"/>
      <c r="AD4761" s="3"/>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row>
    <row r="4762" spans="1:77" ht="18">
      <c r="A4762" s="3" t="s">
        <v>1084</v>
      </c>
      <c r="B4762" s="3" t="s">
        <v>22767</v>
      </c>
      <c r="C4762" s="3" t="s">
        <v>26707</v>
      </c>
      <c r="D4762" s="3"/>
      <c r="E4762" s="3" t="s">
        <v>22845</v>
      </c>
      <c r="F4762" s="3"/>
      <c r="G4762" s="3"/>
      <c r="H4762" s="3"/>
      <c r="I4762" s="3"/>
      <c r="J4762" s="3"/>
      <c r="K4762" s="3"/>
      <c r="L4762" s="3"/>
      <c r="M4762" s="3"/>
      <c r="N4762" s="3"/>
      <c r="O4762" s="3"/>
      <c r="P4762" s="3"/>
      <c r="Q4762" s="3"/>
      <c r="R4762" s="3"/>
      <c r="S4762" s="3"/>
      <c r="T4762" s="3"/>
      <c r="U4762" s="3"/>
      <c r="V4762" s="3"/>
      <c r="W4762" s="3"/>
      <c r="X4762" s="3"/>
      <c r="Y4762" s="3"/>
      <c r="Z4762" s="3"/>
      <c r="AA4762" s="3"/>
      <c r="AB4762" s="3"/>
      <c r="AC4762" s="3"/>
      <c r="AD4762" s="3"/>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row>
    <row r="4763" spans="1:77" ht="18">
      <c r="A4763" s="3" t="s">
        <v>3429</v>
      </c>
      <c r="B4763" s="3" t="s">
        <v>21893</v>
      </c>
      <c r="C4763" s="3" t="s">
        <v>21929</v>
      </c>
      <c r="D4763" s="3"/>
      <c r="E4763" s="3" t="s">
        <v>21930</v>
      </c>
      <c r="F4763" s="3"/>
      <c r="G4763" s="3"/>
      <c r="H4763" s="3"/>
      <c r="I4763" s="3"/>
      <c r="J4763" s="3"/>
      <c r="K4763" s="3"/>
      <c r="L4763" s="3"/>
      <c r="M4763" s="3"/>
      <c r="N4763" s="3"/>
      <c r="O4763" s="3"/>
      <c r="P4763" s="3"/>
      <c r="Q4763" s="3"/>
      <c r="R4763" s="3"/>
      <c r="S4763" s="3"/>
      <c r="T4763" s="3"/>
      <c r="U4763" s="3"/>
      <c r="V4763" s="3"/>
      <c r="W4763" s="3"/>
      <c r="X4763" s="3"/>
      <c r="Y4763" s="3"/>
      <c r="Z4763" s="3"/>
      <c r="AA4763" s="3"/>
      <c r="AB4763" s="3"/>
      <c r="AC4763" s="3"/>
      <c r="AD4763" s="3"/>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row>
    <row r="4764" spans="1:77" ht="18">
      <c r="A4764" s="3" t="s">
        <v>35122</v>
      </c>
      <c r="B4764" s="3" t="s">
        <v>34945</v>
      </c>
      <c r="C4764" s="3" t="s">
        <v>35123</v>
      </c>
      <c r="D4764" s="3"/>
      <c r="E4764" s="3" t="s">
        <v>35124</v>
      </c>
      <c r="F4764" s="3"/>
      <c r="G4764" s="3"/>
      <c r="H4764" s="3"/>
      <c r="I4764" s="3"/>
      <c r="J4764" s="3"/>
      <c r="K4764" s="3"/>
      <c r="L4764" s="3"/>
      <c r="M4764" s="3"/>
      <c r="N4764" s="3"/>
      <c r="O4764" s="3"/>
      <c r="P4764" s="3"/>
      <c r="Q4764" s="3"/>
      <c r="R4764" s="3"/>
      <c r="S4764" s="3"/>
      <c r="T4764" s="3"/>
      <c r="U4764" s="3"/>
      <c r="V4764" s="3"/>
      <c r="W4764" s="3"/>
      <c r="X4764" s="3"/>
      <c r="Y4764" s="3"/>
      <c r="Z4764" s="3"/>
      <c r="AA4764" s="3"/>
      <c r="AB4764" s="3"/>
      <c r="AC4764" s="3"/>
      <c r="AD4764" s="3"/>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row>
    <row r="4765" spans="1:77" ht="18">
      <c r="A4765" s="3" t="s">
        <v>8347</v>
      </c>
      <c r="B4765" s="3" t="s">
        <v>25827</v>
      </c>
      <c r="C4765" s="3" t="s">
        <v>26141</v>
      </c>
      <c r="D4765" s="3" t="s">
        <v>38</v>
      </c>
      <c r="E4765" s="3" t="s">
        <v>26130</v>
      </c>
      <c r="F4765" s="3"/>
      <c r="G4765" s="3"/>
      <c r="H4765" s="3"/>
      <c r="I4765" s="3"/>
      <c r="J4765" s="3"/>
      <c r="K4765" s="3"/>
      <c r="L4765" s="3"/>
      <c r="M4765" s="3"/>
      <c r="N4765" s="3"/>
      <c r="O4765" s="3"/>
      <c r="P4765" s="3"/>
      <c r="Q4765" s="3"/>
      <c r="R4765" s="3"/>
      <c r="S4765" s="3"/>
      <c r="T4765" s="3"/>
      <c r="U4765" s="3"/>
      <c r="V4765" s="3"/>
      <c r="W4765" s="3"/>
      <c r="X4765" s="3"/>
      <c r="Y4765" s="3"/>
      <c r="Z4765" s="3"/>
      <c r="AA4765" s="3"/>
      <c r="AB4765" s="3"/>
      <c r="AC4765" s="3"/>
      <c r="AD4765" s="3"/>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row>
    <row r="4766" spans="1:77" ht="18">
      <c r="A4766" s="3" t="s">
        <v>39153</v>
      </c>
      <c r="B4766" s="3" t="s">
        <v>38999</v>
      </c>
      <c r="C4766" s="3" t="s">
        <v>26141</v>
      </c>
      <c r="D4766" s="3"/>
      <c r="E4766" s="3" t="s">
        <v>39154</v>
      </c>
      <c r="F4766" s="3"/>
      <c r="G4766" s="3"/>
      <c r="H4766" s="3"/>
      <c r="I4766" s="3"/>
      <c r="J4766" s="3"/>
      <c r="K4766" s="3"/>
      <c r="L4766" s="3"/>
      <c r="M4766" s="3"/>
      <c r="N4766" s="3"/>
      <c r="O4766" s="3"/>
      <c r="P4766" s="3"/>
      <c r="Q4766" s="3"/>
      <c r="R4766" s="3"/>
      <c r="S4766" s="3"/>
      <c r="T4766" s="3"/>
      <c r="U4766" s="3"/>
      <c r="V4766" s="3"/>
      <c r="W4766" s="3"/>
      <c r="X4766" s="3"/>
      <c r="Y4766" s="3"/>
      <c r="Z4766" s="3"/>
      <c r="AA4766" s="3"/>
      <c r="AB4766" s="3"/>
      <c r="AC4766" s="3"/>
      <c r="AD4766" s="3"/>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row>
    <row r="4767" spans="1:77" ht="18">
      <c r="A4767" s="3" t="s">
        <v>3551</v>
      </c>
      <c r="B4767" s="3" t="s">
        <v>22061</v>
      </c>
      <c r="C4767" s="3" t="s">
        <v>22062</v>
      </c>
      <c r="D4767" s="3" t="s">
        <v>73</v>
      </c>
      <c r="E4767" s="3" t="s">
        <v>22063</v>
      </c>
      <c r="F4767" s="3"/>
      <c r="G4767" s="3"/>
      <c r="H4767" s="3"/>
      <c r="I4767" s="3"/>
      <c r="J4767" s="3"/>
      <c r="K4767" s="3"/>
      <c r="L4767" s="3"/>
      <c r="M4767" s="3"/>
      <c r="N4767" s="3"/>
      <c r="O4767" s="3"/>
      <c r="P4767" s="3"/>
      <c r="Q4767" s="3"/>
      <c r="R4767" s="3"/>
      <c r="S4767" s="3"/>
      <c r="T4767" s="3"/>
      <c r="U4767" s="3"/>
      <c r="V4767" s="3"/>
      <c r="W4767" s="3"/>
      <c r="X4767" s="3"/>
      <c r="Y4767" s="3"/>
      <c r="Z4767" s="3"/>
      <c r="AA4767" s="3"/>
      <c r="AB4767" s="3"/>
      <c r="AC4767" s="3"/>
      <c r="AD4767" s="3"/>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row>
    <row r="4768" spans="1:77" ht="18">
      <c r="A4768" s="3" t="s">
        <v>19091</v>
      </c>
      <c r="B4768" s="3" t="s">
        <v>35848</v>
      </c>
      <c r="C4768" s="3" t="s">
        <v>36216</v>
      </c>
      <c r="D4768" s="3"/>
      <c r="E4768" s="3" t="s">
        <v>36217</v>
      </c>
      <c r="F4768" s="3"/>
      <c r="G4768" s="3"/>
      <c r="H4768" s="3"/>
      <c r="I4768" s="3"/>
      <c r="J4768" s="3"/>
      <c r="K4768" s="3"/>
      <c r="L4768" s="3"/>
      <c r="M4768" s="3"/>
      <c r="N4768" s="3"/>
      <c r="O4768" s="3"/>
      <c r="P4768" s="3"/>
      <c r="Q4768" s="3"/>
      <c r="R4768" s="3"/>
      <c r="S4768" s="3"/>
      <c r="T4768" s="3"/>
      <c r="U4768" s="3"/>
      <c r="V4768" s="3"/>
      <c r="W4768" s="3"/>
      <c r="X4768" s="3"/>
      <c r="Y4768" s="3"/>
      <c r="Z4768" s="3"/>
      <c r="AA4768" s="3"/>
      <c r="AB4768" s="3"/>
      <c r="AC4768" s="3"/>
      <c r="AD4768" s="3"/>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row>
    <row r="4769" spans="1:77" ht="18">
      <c r="A4769" s="3" t="s">
        <v>3340</v>
      </c>
      <c r="B4769" s="3" t="s">
        <v>21893</v>
      </c>
      <c r="C4769" s="3" t="s">
        <v>39815</v>
      </c>
      <c r="D4769" s="3"/>
      <c r="E4769" s="3" t="s">
        <v>39816</v>
      </c>
      <c r="F4769" s="3"/>
      <c r="G4769" s="3"/>
      <c r="H4769" s="3"/>
      <c r="I4769" s="3"/>
      <c r="J4769" s="3"/>
      <c r="K4769" s="3"/>
      <c r="L4769" s="3"/>
      <c r="M4769" s="3"/>
      <c r="N4769" s="3"/>
      <c r="O4769" s="3"/>
      <c r="P4769" s="3"/>
      <c r="Q4769" s="3"/>
      <c r="R4769" s="3"/>
      <c r="S4769" s="3"/>
      <c r="T4769" s="3"/>
      <c r="U4769" s="3"/>
      <c r="V4769" s="3"/>
      <c r="W4769" s="3"/>
      <c r="X4769" s="3"/>
      <c r="Y4769" s="3"/>
      <c r="Z4769" s="3"/>
      <c r="AA4769" s="3"/>
      <c r="AB4769" s="3"/>
      <c r="AC4769" s="3"/>
      <c r="AD4769" s="3"/>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row>
    <row r="4770" spans="1:77" ht="18">
      <c r="A4770" s="3" t="s">
        <v>3819</v>
      </c>
      <c r="B4770" s="3" t="s">
        <v>22362</v>
      </c>
      <c r="C4770" s="3" t="s">
        <v>22376</v>
      </c>
      <c r="D4770" s="3" t="s">
        <v>22377</v>
      </c>
      <c r="E4770" s="3" t="s">
        <v>22378</v>
      </c>
      <c r="F4770" s="3"/>
      <c r="G4770" s="3"/>
      <c r="H4770" s="3"/>
      <c r="I4770" s="3"/>
      <c r="J4770" s="3"/>
      <c r="K4770" s="3"/>
      <c r="L4770" s="3"/>
      <c r="M4770" s="3"/>
      <c r="N4770" s="3"/>
      <c r="O4770" s="3"/>
      <c r="P4770" s="3"/>
      <c r="Q4770" s="3"/>
      <c r="R4770" s="3"/>
      <c r="S4770" s="3"/>
      <c r="T4770" s="3"/>
      <c r="U4770" s="3"/>
      <c r="V4770" s="3"/>
      <c r="W4770" s="3"/>
      <c r="X4770" s="3"/>
      <c r="Y4770" s="3"/>
      <c r="Z4770" s="3"/>
      <c r="AA4770" s="3"/>
      <c r="AB4770" s="3"/>
      <c r="AC4770" s="3"/>
      <c r="AD4770" s="3"/>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row>
    <row r="4771" spans="1:77" ht="18">
      <c r="A4771" s="3" t="s">
        <v>5910</v>
      </c>
      <c r="B4771" s="3" t="s">
        <v>23435</v>
      </c>
      <c r="C4771" s="3" t="s">
        <v>24207</v>
      </c>
      <c r="D4771" s="3"/>
      <c r="E4771" s="3" t="s">
        <v>24208</v>
      </c>
      <c r="F4771" s="3"/>
      <c r="G4771" s="3"/>
      <c r="H4771" s="3"/>
      <c r="I4771" s="3"/>
      <c r="J4771" s="3"/>
      <c r="K4771" s="3"/>
      <c r="L4771" s="3"/>
      <c r="M4771" s="3"/>
      <c r="N4771" s="3"/>
      <c r="O4771" s="3"/>
      <c r="P4771" s="3"/>
      <c r="Q4771" s="3"/>
      <c r="R4771" s="3"/>
      <c r="S4771" s="3"/>
      <c r="T4771" s="3"/>
      <c r="U4771" s="3"/>
      <c r="V4771" s="3"/>
      <c r="W4771" s="3"/>
      <c r="X4771" s="3"/>
      <c r="Y4771" s="3"/>
      <c r="Z4771" s="3"/>
      <c r="AA4771" s="3"/>
      <c r="AB4771" s="3"/>
      <c r="AC4771" s="3"/>
      <c r="AD4771" s="3"/>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row>
    <row r="4772" spans="1:77" ht="18">
      <c r="A4772" s="3" t="s">
        <v>8325</v>
      </c>
      <c r="B4772" s="3" t="s">
        <v>25827</v>
      </c>
      <c r="C4772" s="3" t="s">
        <v>24207</v>
      </c>
      <c r="D4772" s="3" t="s">
        <v>38</v>
      </c>
      <c r="E4772" s="3" t="s">
        <v>26130</v>
      </c>
      <c r="F4772" s="3"/>
      <c r="G4772" s="3"/>
      <c r="H4772" s="3"/>
      <c r="I4772" s="3"/>
      <c r="J4772" s="3"/>
      <c r="K4772" s="3"/>
      <c r="L4772" s="3"/>
      <c r="M4772" s="3"/>
      <c r="N4772" s="3"/>
      <c r="O4772" s="3"/>
      <c r="P4772" s="3"/>
      <c r="Q4772" s="3"/>
      <c r="R4772" s="3"/>
      <c r="S4772" s="3"/>
      <c r="T4772" s="3"/>
      <c r="U4772" s="3"/>
      <c r="V4772" s="3"/>
      <c r="W4772" s="3"/>
      <c r="X4772" s="3"/>
      <c r="Y4772" s="3"/>
      <c r="Z4772" s="3"/>
      <c r="AA4772" s="3"/>
      <c r="AB4772" s="3"/>
      <c r="AC4772" s="3"/>
      <c r="AD4772" s="3"/>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row>
    <row r="4773" spans="1:77" ht="18">
      <c r="A4773" s="3" t="s">
        <v>5906</v>
      </c>
      <c r="B4773" s="3" t="s">
        <v>23435</v>
      </c>
      <c r="C4773" s="3" t="s">
        <v>24205</v>
      </c>
      <c r="D4773" s="3"/>
      <c r="E4773" s="3" t="s">
        <v>24206</v>
      </c>
      <c r="F4773" s="3"/>
      <c r="G4773" s="3"/>
      <c r="H4773" s="3"/>
      <c r="I4773" s="3"/>
      <c r="J4773" s="3"/>
      <c r="K4773" s="3"/>
      <c r="L4773" s="3"/>
      <c r="M4773" s="3"/>
      <c r="N4773" s="3"/>
      <c r="O4773" s="3"/>
      <c r="P4773" s="3"/>
      <c r="Q4773" s="3"/>
      <c r="R4773" s="3"/>
      <c r="S4773" s="3"/>
      <c r="T4773" s="3"/>
      <c r="U4773" s="3"/>
      <c r="V4773" s="3"/>
      <c r="W4773" s="3"/>
      <c r="X4773" s="3"/>
      <c r="Y4773" s="3"/>
      <c r="Z4773" s="3"/>
      <c r="AA4773" s="3"/>
      <c r="AB4773" s="3"/>
      <c r="AC4773" s="3"/>
      <c r="AD4773" s="3"/>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row>
    <row r="4774" spans="1:77" ht="18">
      <c r="A4774" s="3" t="s">
        <v>14944</v>
      </c>
      <c r="B4774" s="3" t="s">
        <v>30903</v>
      </c>
      <c r="C4774" s="3" t="s">
        <v>24205</v>
      </c>
      <c r="D4774" s="3"/>
      <c r="E4774" s="3" t="s">
        <v>31501</v>
      </c>
      <c r="F4774" s="3"/>
      <c r="G4774" s="3"/>
      <c r="H4774" s="3"/>
      <c r="I4774" s="3"/>
      <c r="J4774" s="3"/>
      <c r="K4774" s="3"/>
      <c r="L4774" s="3"/>
      <c r="M4774" s="3"/>
      <c r="N4774" s="3"/>
      <c r="O4774" s="3"/>
      <c r="P4774" s="3"/>
      <c r="Q4774" s="3"/>
      <c r="R4774" s="3"/>
      <c r="S4774" s="3"/>
      <c r="T4774" s="3"/>
      <c r="U4774" s="3"/>
      <c r="V4774" s="3"/>
      <c r="W4774" s="3"/>
      <c r="X4774" s="3"/>
      <c r="Y4774" s="3"/>
      <c r="Z4774" s="3"/>
      <c r="AA4774" s="3"/>
      <c r="AB4774" s="3"/>
      <c r="AC4774" s="3"/>
      <c r="AD4774" s="3"/>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row>
    <row r="4775" spans="1:77" ht="18">
      <c r="A4775" s="3" t="s">
        <v>34383</v>
      </c>
      <c r="B4775" s="3" t="s">
        <v>33988</v>
      </c>
      <c r="C4775" s="3" t="s">
        <v>34384</v>
      </c>
      <c r="D4775" s="3"/>
      <c r="E4775" s="3" t="s">
        <v>34385</v>
      </c>
      <c r="F4775" s="3"/>
      <c r="G4775" s="3"/>
      <c r="H4775" s="3"/>
      <c r="I4775" s="3"/>
      <c r="J4775" s="3"/>
      <c r="K4775" s="3"/>
      <c r="L4775" s="3"/>
      <c r="M4775" s="3"/>
      <c r="N4775" s="3"/>
      <c r="O4775" s="3"/>
      <c r="P4775" s="3"/>
      <c r="Q4775" s="3"/>
      <c r="R4775" s="3"/>
      <c r="S4775" s="3"/>
      <c r="T4775" s="3"/>
      <c r="U4775" s="3"/>
      <c r="V4775" s="3"/>
      <c r="W4775" s="3"/>
      <c r="X4775" s="3"/>
      <c r="Y4775" s="3"/>
      <c r="Z4775" s="3"/>
      <c r="AA4775" s="3"/>
      <c r="AB4775" s="3"/>
      <c r="AC4775" s="3"/>
      <c r="AD4775" s="3"/>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row>
    <row r="4776" spans="1:77" ht="18">
      <c r="A4776" s="3" t="s">
        <v>17209</v>
      </c>
      <c r="B4776" s="3" t="s">
        <v>33261</v>
      </c>
      <c r="C4776" s="3" t="s">
        <v>33262</v>
      </c>
      <c r="D4776" s="3" t="s">
        <v>219</v>
      </c>
      <c r="E4776" s="3" t="s">
        <v>33263</v>
      </c>
      <c r="F4776" s="3" t="s">
        <v>33095</v>
      </c>
      <c r="G4776" s="3"/>
      <c r="H4776" s="3"/>
      <c r="I4776" s="3"/>
      <c r="J4776" s="3"/>
      <c r="K4776" s="3"/>
      <c r="L4776" s="3"/>
      <c r="M4776" s="3"/>
      <c r="N4776" s="3"/>
      <c r="O4776" s="3"/>
      <c r="P4776" s="3"/>
      <c r="Q4776" s="3"/>
      <c r="R4776" s="3"/>
      <c r="S4776" s="3"/>
      <c r="T4776" s="3"/>
      <c r="U4776" s="3"/>
      <c r="V4776" s="3"/>
      <c r="W4776" s="3"/>
      <c r="X4776" s="3"/>
      <c r="Y4776" s="3"/>
      <c r="Z4776" s="3"/>
      <c r="AA4776" s="3"/>
      <c r="AB4776" s="3"/>
      <c r="AC4776" s="3"/>
      <c r="AD4776" s="3"/>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row>
    <row r="4777" spans="1:77" ht="18">
      <c r="A4777" s="3" t="s">
        <v>982</v>
      </c>
      <c r="B4777" s="3" t="s">
        <v>25995</v>
      </c>
      <c r="C4777" s="3" t="s">
        <v>25996</v>
      </c>
      <c r="D4777" s="3" t="s">
        <v>219</v>
      </c>
      <c r="E4777" s="3" t="s">
        <v>25997</v>
      </c>
      <c r="F4777" s="3"/>
      <c r="G4777" s="3"/>
      <c r="H4777" s="3"/>
      <c r="I4777" s="3"/>
      <c r="J4777" s="3"/>
      <c r="K4777" s="3"/>
      <c r="L4777" s="3"/>
      <c r="M4777" s="3"/>
      <c r="N4777" s="3"/>
      <c r="O4777" s="3"/>
      <c r="P4777" s="3"/>
      <c r="Q4777" s="3"/>
      <c r="R4777" s="3"/>
      <c r="S4777" s="3"/>
      <c r="T4777" s="3"/>
      <c r="U4777" s="3"/>
      <c r="V4777" s="3"/>
      <c r="W4777" s="3"/>
      <c r="X4777" s="3"/>
      <c r="Y4777" s="3"/>
      <c r="Z4777" s="3"/>
      <c r="AA4777" s="3"/>
      <c r="AB4777" s="3"/>
      <c r="AC4777" s="3"/>
      <c r="AD4777" s="3"/>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row>
    <row r="4778" spans="1:77" ht="18">
      <c r="A4778" s="3" t="s">
        <v>32947</v>
      </c>
      <c r="B4778" s="3" t="s">
        <v>32948</v>
      </c>
      <c r="C4778" s="3" t="s">
        <v>32949</v>
      </c>
      <c r="D4778" s="3" t="s">
        <v>219</v>
      </c>
      <c r="E4778" s="3" t="s">
        <v>32950</v>
      </c>
      <c r="F4778" s="3" t="s">
        <v>32951</v>
      </c>
      <c r="G4778" s="3"/>
      <c r="H4778" s="3"/>
      <c r="I4778" s="3"/>
      <c r="J4778" s="3"/>
      <c r="K4778" s="3"/>
      <c r="L4778" s="3"/>
      <c r="M4778" s="3"/>
      <c r="N4778" s="3"/>
      <c r="O4778" s="3"/>
      <c r="P4778" s="3"/>
      <c r="Q4778" s="3"/>
      <c r="R4778" s="3"/>
      <c r="S4778" s="3"/>
      <c r="T4778" s="3"/>
      <c r="U4778" s="3"/>
      <c r="V4778" s="3"/>
      <c r="W4778" s="3"/>
      <c r="X4778" s="3"/>
      <c r="Y4778" s="3"/>
      <c r="Z4778" s="3"/>
      <c r="AA4778" s="3"/>
      <c r="AB4778" s="3"/>
      <c r="AC4778" s="3"/>
      <c r="AD4778" s="3"/>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row>
    <row r="4779" spans="1:77" ht="18">
      <c r="A4779" s="3" t="s">
        <v>3814</v>
      </c>
      <c r="B4779" s="3" t="s">
        <v>22369</v>
      </c>
      <c r="C4779" s="3" t="s">
        <v>22370</v>
      </c>
      <c r="D4779" s="3" t="s">
        <v>22</v>
      </c>
      <c r="E4779" s="3" t="s">
        <v>22371</v>
      </c>
      <c r="F4779" s="3" t="s">
        <v>22372</v>
      </c>
      <c r="G4779" s="3"/>
      <c r="H4779" s="3"/>
      <c r="I4779" s="3"/>
      <c r="J4779" s="3"/>
      <c r="K4779" s="3"/>
      <c r="L4779" s="3"/>
      <c r="M4779" s="3"/>
      <c r="N4779" s="3"/>
      <c r="O4779" s="3"/>
      <c r="P4779" s="3"/>
      <c r="Q4779" s="3"/>
      <c r="R4779" s="3"/>
      <c r="S4779" s="3"/>
      <c r="T4779" s="3"/>
      <c r="U4779" s="3"/>
      <c r="V4779" s="3"/>
      <c r="W4779" s="3"/>
      <c r="X4779" s="3"/>
      <c r="Y4779" s="3"/>
      <c r="Z4779" s="3"/>
      <c r="AA4779" s="3"/>
      <c r="AB4779" s="3"/>
      <c r="AC4779" s="3"/>
      <c r="AD4779" s="3"/>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row>
    <row r="4780" spans="1:77" ht="18">
      <c r="A4780" s="3" t="s">
        <v>19599</v>
      </c>
      <c r="B4780" s="3" t="s">
        <v>36306</v>
      </c>
      <c r="C4780" s="3" t="s">
        <v>36686</v>
      </c>
      <c r="D4780" s="3"/>
      <c r="E4780" s="3" t="s">
        <v>36687</v>
      </c>
      <c r="F4780" s="3"/>
      <c r="G4780" s="3"/>
      <c r="H4780" s="3"/>
      <c r="I4780" s="3"/>
      <c r="J4780" s="3"/>
      <c r="K4780" s="3"/>
      <c r="L4780" s="3"/>
      <c r="M4780" s="3"/>
      <c r="N4780" s="3"/>
      <c r="O4780" s="3"/>
      <c r="P4780" s="3"/>
      <c r="Q4780" s="3"/>
      <c r="R4780" s="3"/>
      <c r="S4780" s="3"/>
      <c r="T4780" s="3"/>
      <c r="U4780" s="3"/>
      <c r="V4780" s="3"/>
      <c r="W4780" s="3"/>
      <c r="X4780" s="3"/>
      <c r="Y4780" s="3"/>
      <c r="Z4780" s="3"/>
      <c r="AA4780" s="3"/>
      <c r="AB4780" s="3"/>
      <c r="AC4780" s="3"/>
      <c r="AD4780" s="3"/>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row>
    <row r="4781" spans="1:77" ht="18">
      <c r="A4781" s="3" t="s">
        <v>710</v>
      </c>
      <c r="B4781" s="3" t="s">
        <v>22767</v>
      </c>
      <c r="C4781" s="3" t="s">
        <v>24294</v>
      </c>
      <c r="D4781" s="3"/>
      <c r="E4781" s="3" t="s">
        <v>22845</v>
      </c>
      <c r="F4781" s="3"/>
      <c r="G4781" s="3"/>
      <c r="H4781" s="3"/>
      <c r="I4781" s="3"/>
      <c r="J4781" s="3"/>
      <c r="K4781" s="3"/>
      <c r="L4781" s="3"/>
      <c r="M4781" s="3"/>
      <c r="N4781" s="3"/>
      <c r="O4781" s="3"/>
      <c r="P4781" s="3"/>
      <c r="Q4781" s="3"/>
      <c r="R4781" s="3"/>
      <c r="S4781" s="3"/>
      <c r="T4781" s="3"/>
      <c r="U4781" s="3"/>
      <c r="V4781" s="3"/>
      <c r="W4781" s="3"/>
      <c r="X4781" s="3"/>
      <c r="Y4781" s="3"/>
      <c r="Z4781" s="3"/>
      <c r="AA4781" s="3"/>
      <c r="AB4781" s="3"/>
      <c r="AC4781" s="3"/>
      <c r="AD4781" s="3"/>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row>
    <row r="4782" spans="1:77" ht="18">
      <c r="A4782" s="3" t="s">
        <v>3605</v>
      </c>
      <c r="B4782" s="3" t="s">
        <v>21893</v>
      </c>
      <c r="C4782" s="3" t="s">
        <v>22114</v>
      </c>
      <c r="D4782" s="3" t="s">
        <v>22115</v>
      </c>
      <c r="E4782" s="3" t="s">
        <v>22116</v>
      </c>
      <c r="F4782" s="3" t="s">
        <v>22117</v>
      </c>
      <c r="G4782" s="3"/>
      <c r="H4782" s="3"/>
      <c r="I4782" s="3"/>
      <c r="J4782" s="3"/>
      <c r="K4782" s="3"/>
      <c r="L4782" s="3"/>
      <c r="M4782" s="3"/>
      <c r="N4782" s="3"/>
      <c r="O4782" s="3"/>
      <c r="P4782" s="3"/>
      <c r="Q4782" s="3"/>
      <c r="R4782" s="3"/>
      <c r="S4782" s="3"/>
      <c r="T4782" s="3"/>
      <c r="U4782" s="3"/>
      <c r="V4782" s="3"/>
      <c r="W4782" s="3"/>
      <c r="X4782" s="3"/>
      <c r="Y4782" s="3"/>
      <c r="Z4782" s="3"/>
      <c r="AA4782" s="3"/>
      <c r="AB4782" s="3"/>
      <c r="AC4782" s="3"/>
      <c r="AD4782" s="3"/>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row>
    <row r="4783" spans="1:77" ht="18">
      <c r="A4783" s="3" t="s">
        <v>7915</v>
      </c>
      <c r="B4783" s="3" t="s">
        <v>25216</v>
      </c>
      <c r="C4783" s="3" t="s">
        <v>22114</v>
      </c>
      <c r="D4783" s="3"/>
      <c r="E4783" s="3" t="s">
        <v>9184</v>
      </c>
      <c r="F4783" s="3"/>
      <c r="G4783" s="3"/>
      <c r="H4783" s="3"/>
      <c r="I4783" s="3"/>
      <c r="J4783" s="3"/>
      <c r="K4783" s="3"/>
      <c r="L4783" s="3"/>
      <c r="M4783" s="3"/>
      <c r="N4783" s="3"/>
      <c r="O4783" s="3"/>
      <c r="P4783" s="3"/>
      <c r="Q4783" s="3"/>
      <c r="R4783" s="3"/>
      <c r="S4783" s="3"/>
      <c r="T4783" s="3"/>
      <c r="U4783" s="3"/>
      <c r="V4783" s="3"/>
      <c r="W4783" s="3"/>
      <c r="X4783" s="3"/>
      <c r="Y4783" s="3"/>
      <c r="Z4783" s="3"/>
      <c r="AA4783" s="3"/>
      <c r="AB4783" s="3"/>
      <c r="AC4783" s="3"/>
      <c r="AD4783" s="3"/>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row>
    <row r="4784" spans="1:77" ht="18">
      <c r="A4784" s="3" t="s">
        <v>18230</v>
      </c>
      <c r="B4784" s="3" t="s">
        <v>35343</v>
      </c>
      <c r="C4784" s="3" t="s">
        <v>22114</v>
      </c>
      <c r="D4784" s="3"/>
      <c r="E4784" s="3" t="s">
        <v>35599</v>
      </c>
      <c r="F4784" s="3"/>
      <c r="G4784" s="3"/>
      <c r="H4784" s="3"/>
      <c r="I4784" s="3"/>
      <c r="J4784" s="3"/>
      <c r="K4784" s="3"/>
      <c r="L4784" s="3"/>
      <c r="M4784" s="3"/>
      <c r="N4784" s="3"/>
      <c r="O4784" s="3"/>
      <c r="P4784" s="3"/>
      <c r="Q4784" s="3"/>
      <c r="R4784" s="3"/>
      <c r="S4784" s="3"/>
      <c r="T4784" s="3"/>
      <c r="U4784" s="3"/>
      <c r="V4784" s="3"/>
      <c r="W4784" s="3"/>
      <c r="X4784" s="3"/>
      <c r="Y4784" s="3"/>
      <c r="Z4784" s="3"/>
      <c r="AA4784" s="3"/>
      <c r="AB4784" s="3"/>
      <c r="AC4784" s="3"/>
      <c r="AD4784" s="3"/>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row>
    <row r="4785" spans="1:77" ht="18">
      <c r="A4785" s="3" t="s">
        <v>39276</v>
      </c>
      <c r="B4785" s="3" t="s">
        <v>38999</v>
      </c>
      <c r="C4785" s="3" t="s">
        <v>22114</v>
      </c>
      <c r="D4785" s="3"/>
      <c r="E4785" s="3" t="s">
        <v>39277</v>
      </c>
      <c r="F4785" s="3"/>
      <c r="G4785" s="3"/>
      <c r="H4785" s="3"/>
      <c r="I4785" s="3"/>
      <c r="J4785" s="3"/>
      <c r="K4785" s="3"/>
      <c r="L4785" s="3"/>
      <c r="M4785" s="3"/>
      <c r="N4785" s="3"/>
      <c r="O4785" s="3"/>
      <c r="P4785" s="3"/>
      <c r="Q4785" s="3"/>
      <c r="R4785" s="3"/>
      <c r="S4785" s="3"/>
      <c r="T4785" s="3"/>
      <c r="U4785" s="3"/>
      <c r="V4785" s="3"/>
      <c r="W4785" s="3"/>
      <c r="X4785" s="3"/>
      <c r="Y4785" s="3"/>
      <c r="Z4785" s="3"/>
      <c r="AA4785" s="3"/>
      <c r="AB4785" s="3"/>
      <c r="AC4785" s="3"/>
      <c r="AD4785" s="3"/>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row>
    <row r="4786" spans="1:77" ht="18">
      <c r="A4786" s="3" t="s">
        <v>14745</v>
      </c>
      <c r="B4786" s="3" t="s">
        <v>30903</v>
      </c>
      <c r="C4786" s="3" t="s">
        <v>31387</v>
      </c>
      <c r="D4786" s="3"/>
      <c r="E4786" s="3" t="s">
        <v>31231</v>
      </c>
      <c r="F4786" s="3"/>
      <c r="G4786" s="3"/>
      <c r="H4786" s="3"/>
      <c r="I4786" s="3"/>
      <c r="J4786" s="3"/>
      <c r="K4786" s="3"/>
      <c r="L4786" s="3"/>
      <c r="M4786" s="3"/>
      <c r="N4786" s="3"/>
      <c r="O4786" s="3"/>
      <c r="P4786" s="3"/>
      <c r="Q4786" s="3"/>
      <c r="R4786" s="3"/>
      <c r="S4786" s="3"/>
      <c r="T4786" s="3"/>
      <c r="U4786" s="3"/>
      <c r="V4786" s="3"/>
      <c r="W4786" s="3"/>
      <c r="X4786" s="3"/>
      <c r="Y4786" s="3"/>
      <c r="Z4786" s="3"/>
      <c r="AA4786" s="3"/>
      <c r="AB4786" s="3"/>
      <c r="AC4786" s="3"/>
      <c r="AD4786" s="3"/>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row>
    <row r="4787" spans="1:77" ht="18">
      <c r="A4787" s="3" t="s">
        <v>7589</v>
      </c>
      <c r="B4787" s="3" t="s">
        <v>25216</v>
      </c>
      <c r="C4787" s="3" t="s">
        <v>25510</v>
      </c>
      <c r="D4787" s="3"/>
      <c r="E4787" s="3" t="s">
        <v>12374</v>
      </c>
      <c r="F4787" s="3"/>
      <c r="G4787" s="3"/>
      <c r="H4787" s="3"/>
      <c r="I4787" s="3"/>
      <c r="J4787" s="3"/>
      <c r="K4787" s="3"/>
      <c r="L4787" s="3"/>
      <c r="M4787" s="3"/>
      <c r="N4787" s="3"/>
      <c r="O4787" s="3"/>
      <c r="P4787" s="3"/>
      <c r="Q4787" s="3"/>
      <c r="R4787" s="3"/>
      <c r="S4787" s="3"/>
      <c r="T4787" s="3"/>
      <c r="U4787" s="3"/>
      <c r="V4787" s="3"/>
      <c r="W4787" s="3"/>
      <c r="X4787" s="3"/>
      <c r="Y4787" s="3"/>
      <c r="Z4787" s="3"/>
      <c r="AA4787" s="3"/>
      <c r="AB4787" s="3"/>
      <c r="AC4787" s="3"/>
      <c r="AD4787" s="3"/>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row>
    <row r="4788" spans="1:77" ht="18">
      <c r="A4788" s="3" t="s">
        <v>1993</v>
      </c>
      <c r="B4788" s="3" t="s">
        <v>30270</v>
      </c>
      <c r="C4788" s="3" t="s">
        <v>31820</v>
      </c>
      <c r="D4788" s="3"/>
      <c r="E4788" s="3" t="s">
        <v>30424</v>
      </c>
      <c r="F4788" s="3"/>
      <c r="G4788" s="3"/>
      <c r="H4788" s="3"/>
      <c r="I4788" s="3"/>
      <c r="J4788" s="3"/>
      <c r="K4788" s="3"/>
      <c r="L4788" s="3"/>
      <c r="M4788" s="3"/>
      <c r="N4788" s="3"/>
      <c r="O4788" s="3"/>
      <c r="P4788" s="3"/>
      <c r="Q4788" s="3"/>
      <c r="R4788" s="3"/>
      <c r="S4788" s="3"/>
      <c r="T4788" s="3"/>
      <c r="U4788" s="3"/>
      <c r="V4788" s="3"/>
      <c r="W4788" s="3"/>
      <c r="X4788" s="3"/>
      <c r="Y4788" s="3"/>
      <c r="Z4788" s="3"/>
      <c r="AA4788" s="3"/>
      <c r="AB4788" s="3"/>
      <c r="AC4788" s="3"/>
      <c r="AD4788" s="3"/>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row>
    <row r="4789" spans="1:77" ht="18">
      <c r="A4789" s="3" t="s">
        <v>33219</v>
      </c>
      <c r="B4789" s="3" t="s">
        <v>32998</v>
      </c>
      <c r="C4789" s="3" t="s">
        <v>31820</v>
      </c>
      <c r="D4789" s="3" t="s">
        <v>270</v>
      </c>
      <c r="E4789" s="3" t="s">
        <v>33001</v>
      </c>
      <c r="F4789" s="3" t="s">
        <v>33002</v>
      </c>
      <c r="G4789" s="3"/>
      <c r="H4789" s="3"/>
      <c r="I4789" s="3"/>
      <c r="J4789" s="3"/>
      <c r="K4789" s="3"/>
      <c r="L4789" s="3"/>
      <c r="M4789" s="3"/>
      <c r="N4789" s="3"/>
      <c r="O4789" s="3"/>
      <c r="P4789" s="3"/>
      <c r="Q4789" s="3"/>
      <c r="R4789" s="3"/>
      <c r="S4789" s="3"/>
      <c r="T4789" s="3"/>
      <c r="U4789" s="3"/>
      <c r="V4789" s="3"/>
      <c r="W4789" s="3"/>
      <c r="X4789" s="3"/>
      <c r="Y4789" s="3"/>
      <c r="Z4789" s="3"/>
      <c r="AA4789" s="3"/>
      <c r="AB4789" s="3"/>
      <c r="AC4789" s="3"/>
      <c r="AD4789" s="3"/>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row>
    <row r="4790" spans="1:77" ht="18">
      <c r="A4790" s="3" t="s">
        <v>19601</v>
      </c>
      <c r="B4790" s="3" t="s">
        <v>36306</v>
      </c>
      <c r="C4790" s="3" t="s">
        <v>31820</v>
      </c>
      <c r="D4790" s="3"/>
      <c r="E4790" s="3" t="s">
        <v>36688</v>
      </c>
      <c r="F4790" s="3"/>
      <c r="G4790" s="3"/>
      <c r="H4790" s="3"/>
      <c r="I4790" s="3"/>
      <c r="J4790" s="3"/>
      <c r="K4790" s="3"/>
      <c r="L4790" s="3"/>
      <c r="M4790" s="3"/>
      <c r="N4790" s="3"/>
      <c r="O4790" s="3"/>
      <c r="P4790" s="3"/>
      <c r="Q4790" s="3"/>
      <c r="R4790" s="3"/>
      <c r="S4790" s="3"/>
      <c r="T4790" s="3"/>
      <c r="U4790" s="3"/>
      <c r="V4790" s="3"/>
      <c r="W4790" s="3"/>
      <c r="X4790" s="3"/>
      <c r="Y4790" s="3"/>
      <c r="Z4790" s="3"/>
      <c r="AA4790" s="3"/>
      <c r="AB4790" s="3"/>
      <c r="AC4790" s="3"/>
      <c r="AD4790" s="3"/>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row>
    <row r="4791" spans="1:77" ht="18">
      <c r="A4791" s="3" t="s">
        <v>39703</v>
      </c>
      <c r="B4791" s="3" t="s">
        <v>39700</v>
      </c>
      <c r="C4791" s="3" t="s">
        <v>31820</v>
      </c>
      <c r="D4791" s="3" t="s">
        <v>73</v>
      </c>
      <c r="E4791" s="3" t="s">
        <v>39704</v>
      </c>
      <c r="F4791" s="3" t="s">
        <v>39705</v>
      </c>
      <c r="G4791" s="3"/>
      <c r="H4791" s="3"/>
      <c r="I4791" s="3"/>
      <c r="J4791" s="3"/>
      <c r="K4791" s="3"/>
      <c r="L4791" s="3"/>
      <c r="M4791" s="3"/>
      <c r="N4791" s="3"/>
      <c r="O4791" s="3"/>
      <c r="P4791" s="3"/>
      <c r="Q4791" s="3"/>
      <c r="R4791" s="3"/>
      <c r="S4791" s="3"/>
      <c r="T4791" s="3"/>
      <c r="U4791" s="3"/>
      <c r="V4791" s="3"/>
      <c r="W4791" s="3"/>
      <c r="X4791" s="3"/>
      <c r="Y4791" s="3"/>
      <c r="Z4791" s="3"/>
      <c r="AA4791" s="3"/>
      <c r="AB4791" s="3"/>
      <c r="AC4791" s="3"/>
      <c r="AD4791" s="3"/>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row>
    <row r="4792" spans="1:77" ht="18">
      <c r="A4792" s="3" t="s">
        <v>35507</v>
      </c>
      <c r="B4792" s="3" t="s">
        <v>35410</v>
      </c>
      <c r="C4792" s="3" t="s">
        <v>35508</v>
      </c>
      <c r="D4792" s="3" t="s">
        <v>270</v>
      </c>
      <c r="E4792" s="3" t="s">
        <v>35509</v>
      </c>
      <c r="F4792" s="3" t="s">
        <v>35510</v>
      </c>
      <c r="G4792" s="3"/>
      <c r="H4792" s="3"/>
      <c r="I4792" s="3"/>
      <c r="J4792" s="3"/>
      <c r="K4792" s="3"/>
      <c r="L4792" s="3"/>
      <c r="M4792" s="3"/>
      <c r="N4792" s="3"/>
      <c r="O4792" s="3"/>
      <c r="P4792" s="3"/>
      <c r="Q4792" s="3"/>
      <c r="R4792" s="3"/>
      <c r="S4792" s="3"/>
      <c r="T4792" s="3"/>
      <c r="U4792" s="3"/>
      <c r="V4792" s="3"/>
      <c r="W4792" s="3"/>
      <c r="X4792" s="3"/>
      <c r="Y4792" s="3"/>
      <c r="Z4792" s="3"/>
      <c r="AA4792" s="3"/>
      <c r="AB4792" s="3"/>
      <c r="AC4792" s="3"/>
      <c r="AD4792" s="3"/>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row>
    <row r="4793" spans="1:77" ht="18">
      <c r="A4793" s="3" t="s">
        <v>19171</v>
      </c>
      <c r="B4793" s="3" t="s">
        <v>35848</v>
      </c>
      <c r="C4793" s="3" t="s">
        <v>35508</v>
      </c>
      <c r="D4793" s="3" t="s">
        <v>270</v>
      </c>
      <c r="E4793" s="3" t="s">
        <v>36270</v>
      </c>
      <c r="F4793" s="3" t="s">
        <v>35510</v>
      </c>
      <c r="G4793" s="3"/>
      <c r="H4793" s="3"/>
      <c r="I4793" s="3"/>
      <c r="J4793" s="3"/>
      <c r="K4793" s="3"/>
      <c r="L4793" s="3"/>
      <c r="M4793" s="3"/>
      <c r="N4793" s="3"/>
      <c r="O4793" s="3"/>
      <c r="P4793" s="3"/>
      <c r="Q4793" s="3"/>
      <c r="R4793" s="3"/>
      <c r="S4793" s="3"/>
      <c r="T4793" s="3"/>
      <c r="U4793" s="3"/>
      <c r="V4793" s="3"/>
      <c r="W4793" s="3"/>
      <c r="X4793" s="3"/>
      <c r="Y4793" s="3"/>
      <c r="Z4793" s="3"/>
      <c r="AA4793" s="3"/>
      <c r="AB4793" s="3"/>
      <c r="AC4793" s="3"/>
      <c r="AD4793" s="3"/>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row>
    <row r="4794" spans="1:77" ht="18">
      <c r="A4794" s="3" t="s">
        <v>29702</v>
      </c>
      <c r="B4794" s="3" t="s">
        <v>27429</v>
      </c>
      <c r="C4794" s="3" t="s">
        <v>29703</v>
      </c>
      <c r="D4794" s="3"/>
      <c r="E4794" s="3" t="s">
        <v>29704</v>
      </c>
      <c r="F4794" s="3" t="s">
        <v>29705</v>
      </c>
      <c r="G4794" s="3"/>
      <c r="H4794" s="3"/>
      <c r="I4794" s="3"/>
      <c r="J4794" s="3"/>
      <c r="K4794" s="3"/>
      <c r="L4794" s="3"/>
      <c r="M4794" s="3"/>
      <c r="N4794" s="3"/>
      <c r="O4794" s="3"/>
      <c r="P4794" s="3"/>
      <c r="Q4794" s="3"/>
      <c r="R4794" s="3"/>
      <c r="S4794" s="3"/>
      <c r="T4794" s="3"/>
      <c r="U4794" s="3"/>
      <c r="V4794" s="3"/>
      <c r="W4794" s="3"/>
      <c r="X4794" s="3"/>
      <c r="Y4794" s="3"/>
      <c r="Z4794" s="3"/>
      <c r="AA4794" s="3"/>
      <c r="AB4794" s="3"/>
      <c r="AC4794" s="3"/>
      <c r="AD4794" s="3"/>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row>
    <row r="4795" spans="1:77" ht="18">
      <c r="A4795" s="3" t="s">
        <v>12903</v>
      </c>
      <c r="B4795" s="3" t="s">
        <v>30145</v>
      </c>
      <c r="C4795" s="3" t="s">
        <v>29703</v>
      </c>
      <c r="D4795" s="3"/>
      <c r="E4795" s="3" t="s">
        <v>30342</v>
      </c>
      <c r="F4795" s="3"/>
      <c r="G4795" s="3"/>
      <c r="H4795" s="3"/>
      <c r="I4795" s="3"/>
      <c r="J4795" s="3"/>
      <c r="K4795" s="3"/>
      <c r="L4795" s="3"/>
      <c r="M4795" s="3"/>
      <c r="N4795" s="3"/>
      <c r="O4795" s="3"/>
      <c r="P4795" s="3"/>
      <c r="Q4795" s="3"/>
      <c r="R4795" s="3"/>
      <c r="S4795" s="3"/>
      <c r="T4795" s="3"/>
      <c r="U4795" s="3"/>
      <c r="V4795" s="3"/>
      <c r="W4795" s="3"/>
      <c r="X4795" s="3"/>
      <c r="Y4795" s="3"/>
      <c r="Z4795" s="3"/>
      <c r="AA4795" s="3"/>
      <c r="AB4795" s="3"/>
      <c r="AC4795" s="3"/>
      <c r="AD4795" s="3"/>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row>
    <row r="4796" spans="1:77" ht="18">
      <c r="A4796" s="3" t="s">
        <v>34759</v>
      </c>
      <c r="B4796" s="3" t="s">
        <v>33988</v>
      </c>
      <c r="C4796" s="3" t="s">
        <v>29703</v>
      </c>
      <c r="D4796" s="3" t="s">
        <v>32315</v>
      </c>
      <c r="E4796" s="3" t="s">
        <v>34760</v>
      </c>
      <c r="F4796" s="3" t="s">
        <v>34761</v>
      </c>
      <c r="G4796" s="3" t="s">
        <v>34762</v>
      </c>
      <c r="H4796" s="3" t="s">
        <v>34763</v>
      </c>
      <c r="I4796" s="3" t="s">
        <v>34764</v>
      </c>
      <c r="J4796" s="3" t="s">
        <v>34765</v>
      </c>
      <c r="K4796" s="3" t="s">
        <v>34766</v>
      </c>
      <c r="L4796" s="3" t="s">
        <v>34767</v>
      </c>
      <c r="M4796" s="3" t="s">
        <v>34768</v>
      </c>
      <c r="N4796" s="3" t="s">
        <v>34762</v>
      </c>
      <c r="O4796" s="3" t="s">
        <v>34769</v>
      </c>
      <c r="P4796" s="3" t="s">
        <v>34770</v>
      </c>
      <c r="Q4796" s="3" t="s">
        <v>34765</v>
      </c>
      <c r="R4796" s="3" t="s">
        <v>34771</v>
      </c>
      <c r="S4796" s="3"/>
      <c r="T4796" s="3" t="s">
        <v>34772</v>
      </c>
      <c r="U4796" s="3"/>
      <c r="V4796" s="3"/>
      <c r="W4796" s="3"/>
      <c r="X4796" s="3"/>
      <c r="Y4796" s="3"/>
      <c r="Z4796" s="3"/>
      <c r="AA4796" s="3"/>
      <c r="AB4796" s="3"/>
      <c r="AC4796" s="3"/>
      <c r="AD4796" s="3"/>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row>
    <row r="4797" spans="1:77" ht="18">
      <c r="A4797" s="3" t="s">
        <v>18079</v>
      </c>
      <c r="B4797" s="3" t="s">
        <v>35410</v>
      </c>
      <c r="C4797" s="3" t="s">
        <v>29703</v>
      </c>
      <c r="D4797" s="3" t="s">
        <v>270</v>
      </c>
      <c r="E4797" s="3" t="s">
        <v>35411</v>
      </c>
      <c r="F4797" s="3"/>
      <c r="G4797" s="3"/>
      <c r="H4797" s="3"/>
      <c r="I4797" s="3"/>
      <c r="J4797" s="3"/>
      <c r="K4797" s="3"/>
      <c r="L4797" s="3"/>
      <c r="M4797" s="3"/>
      <c r="N4797" s="3"/>
      <c r="O4797" s="3"/>
      <c r="P4797" s="3"/>
      <c r="Q4797" s="3"/>
      <c r="R4797" s="3"/>
      <c r="S4797" s="3"/>
      <c r="T4797" s="3"/>
      <c r="U4797" s="3"/>
      <c r="V4797" s="3"/>
      <c r="W4797" s="3"/>
      <c r="X4797" s="3"/>
      <c r="Y4797" s="3"/>
      <c r="Z4797" s="3"/>
      <c r="AA4797" s="3"/>
      <c r="AB4797" s="3"/>
      <c r="AC4797" s="3"/>
      <c r="AD4797" s="3"/>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row>
    <row r="4798" spans="1:77" ht="18">
      <c r="A4798" s="3" t="s">
        <v>18125</v>
      </c>
      <c r="B4798" s="3" t="s">
        <v>35343</v>
      </c>
      <c r="C4798" s="3" t="s">
        <v>29703</v>
      </c>
      <c r="D4798" s="3"/>
      <c r="E4798" s="3" t="s">
        <v>35460</v>
      </c>
      <c r="F4798" s="3" t="s">
        <v>35461</v>
      </c>
      <c r="G4798" s="3"/>
      <c r="H4798" s="3"/>
      <c r="I4798" s="3"/>
      <c r="J4798" s="3"/>
      <c r="K4798" s="3"/>
      <c r="L4798" s="3"/>
      <c r="M4798" s="3"/>
      <c r="N4798" s="3"/>
      <c r="O4798" s="3"/>
      <c r="P4798" s="3"/>
      <c r="Q4798" s="3"/>
      <c r="R4798" s="3"/>
      <c r="S4798" s="3"/>
      <c r="T4798" s="3"/>
      <c r="U4798" s="3"/>
      <c r="V4798" s="3"/>
      <c r="W4798" s="3"/>
      <c r="X4798" s="3"/>
      <c r="Y4798" s="3"/>
      <c r="Z4798" s="3"/>
      <c r="AA4798" s="3"/>
      <c r="AB4798" s="3"/>
      <c r="AC4798" s="3"/>
      <c r="AD4798" s="3"/>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row>
    <row r="4799" spans="1:77" ht="18">
      <c r="A4799" s="3" t="s">
        <v>18765</v>
      </c>
      <c r="B4799" s="3" t="s">
        <v>35848</v>
      </c>
      <c r="C4799" s="3" t="s">
        <v>29703</v>
      </c>
      <c r="D4799" s="3"/>
      <c r="E4799" s="3" t="s">
        <v>35931</v>
      </c>
      <c r="F4799" s="3" t="s">
        <v>35461</v>
      </c>
      <c r="G4799" s="3"/>
      <c r="H4799" s="3"/>
      <c r="I4799" s="3"/>
      <c r="J4799" s="3"/>
      <c r="K4799" s="3"/>
      <c r="L4799" s="3"/>
      <c r="M4799" s="3"/>
      <c r="N4799" s="3"/>
      <c r="O4799" s="3"/>
      <c r="P4799" s="3"/>
      <c r="Q4799" s="3"/>
      <c r="R4799" s="3"/>
      <c r="S4799" s="3"/>
      <c r="T4799" s="3"/>
      <c r="U4799" s="3"/>
      <c r="V4799" s="3"/>
      <c r="W4799" s="3"/>
      <c r="X4799" s="3"/>
      <c r="Y4799" s="3"/>
      <c r="Z4799" s="3"/>
      <c r="AA4799" s="3"/>
      <c r="AB4799" s="3"/>
      <c r="AC4799" s="3"/>
      <c r="AD4799" s="3"/>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row>
    <row r="4800" spans="1:77" ht="18">
      <c r="A4800" s="3" t="s">
        <v>30840</v>
      </c>
      <c r="B4800" s="3" t="s">
        <v>30841</v>
      </c>
      <c r="C4800" s="3" t="s">
        <v>30842</v>
      </c>
      <c r="D4800" s="3" t="s">
        <v>270</v>
      </c>
      <c r="E4800" s="3" t="s">
        <v>30843</v>
      </c>
      <c r="F4800" s="3" t="s">
        <v>30844</v>
      </c>
      <c r="G4800" s="3"/>
      <c r="H4800" s="3"/>
      <c r="I4800" s="3"/>
      <c r="J4800" s="3"/>
      <c r="K4800" s="3"/>
      <c r="L4800" s="3"/>
      <c r="M4800" s="3"/>
      <c r="N4800" s="3"/>
      <c r="O4800" s="3"/>
      <c r="P4800" s="3"/>
      <c r="Q4800" s="3"/>
      <c r="R4800" s="3"/>
      <c r="S4800" s="3"/>
      <c r="T4800" s="3"/>
      <c r="U4800" s="3"/>
      <c r="V4800" s="3"/>
      <c r="W4800" s="3"/>
      <c r="X4800" s="3"/>
      <c r="Y4800" s="3"/>
      <c r="Z4800" s="3"/>
      <c r="AA4800" s="3"/>
      <c r="AB4800" s="3"/>
      <c r="AC4800" s="3"/>
      <c r="AD4800" s="3"/>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row>
    <row r="4801" spans="1:77" ht="18">
      <c r="A4801" s="3" t="s">
        <v>33224</v>
      </c>
      <c r="B4801" s="3" t="s">
        <v>33043</v>
      </c>
      <c r="C4801" s="3" t="s">
        <v>30842</v>
      </c>
      <c r="D4801" s="3" t="s">
        <v>270</v>
      </c>
      <c r="E4801" s="3" t="s">
        <v>33001</v>
      </c>
      <c r="F4801" s="3" t="s">
        <v>33002</v>
      </c>
      <c r="G4801" s="3"/>
      <c r="H4801" s="3"/>
      <c r="I4801" s="3"/>
      <c r="J4801" s="3"/>
      <c r="K4801" s="3"/>
      <c r="L4801" s="3"/>
      <c r="M4801" s="3"/>
      <c r="N4801" s="3"/>
      <c r="O4801" s="3"/>
      <c r="P4801" s="3"/>
      <c r="Q4801" s="3"/>
      <c r="R4801" s="3"/>
      <c r="S4801" s="3"/>
      <c r="T4801" s="3"/>
      <c r="U4801" s="3"/>
      <c r="V4801" s="3"/>
      <c r="W4801" s="3"/>
      <c r="X4801" s="3"/>
      <c r="Y4801" s="3"/>
      <c r="Z4801" s="3"/>
      <c r="AA4801" s="3"/>
      <c r="AB4801" s="3"/>
      <c r="AC4801" s="3"/>
      <c r="AD4801" s="3"/>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row>
    <row r="4802" spans="1:77" ht="18">
      <c r="A4802" s="3" t="s">
        <v>18693</v>
      </c>
      <c r="B4802" s="3" t="s">
        <v>35848</v>
      </c>
      <c r="C4802" s="3" t="s">
        <v>30842</v>
      </c>
      <c r="D4802" s="3" t="s">
        <v>270</v>
      </c>
      <c r="E4802" s="3" t="s">
        <v>35875</v>
      </c>
      <c r="F4802" s="3" t="s">
        <v>30844</v>
      </c>
      <c r="G4802" s="3"/>
      <c r="H4802" s="3"/>
      <c r="I4802" s="3"/>
      <c r="J4802" s="3"/>
      <c r="K4802" s="3"/>
      <c r="L4802" s="3"/>
      <c r="M4802" s="3"/>
      <c r="N4802" s="3"/>
      <c r="O4802" s="3"/>
      <c r="P4802" s="3"/>
      <c r="Q4802" s="3"/>
      <c r="R4802" s="3"/>
      <c r="S4802" s="3"/>
      <c r="T4802" s="3"/>
      <c r="U4802" s="3"/>
      <c r="V4802" s="3"/>
      <c r="W4802" s="3"/>
      <c r="X4802" s="3"/>
      <c r="Y4802" s="3"/>
      <c r="Z4802" s="3"/>
      <c r="AA4802" s="3"/>
      <c r="AB4802" s="3"/>
      <c r="AC4802" s="3"/>
      <c r="AD4802" s="3"/>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row>
    <row r="4803" spans="1:77" ht="18">
      <c r="A4803" s="3" t="s">
        <v>19193</v>
      </c>
      <c r="B4803" s="3" t="s">
        <v>35848</v>
      </c>
      <c r="C4803" s="3" t="s">
        <v>30842</v>
      </c>
      <c r="D4803" s="3"/>
      <c r="E4803" s="3" t="s">
        <v>36295</v>
      </c>
      <c r="F4803" s="3" t="s">
        <v>36296</v>
      </c>
      <c r="G4803" s="3"/>
      <c r="H4803" s="3"/>
      <c r="I4803" s="3"/>
      <c r="J4803" s="3"/>
      <c r="K4803" s="3"/>
      <c r="L4803" s="3"/>
      <c r="M4803" s="3"/>
      <c r="N4803" s="3"/>
      <c r="O4803" s="3"/>
      <c r="P4803" s="3"/>
      <c r="Q4803" s="3"/>
      <c r="R4803" s="3"/>
      <c r="S4803" s="3"/>
      <c r="T4803" s="3"/>
      <c r="U4803" s="3"/>
      <c r="V4803" s="3"/>
      <c r="W4803" s="3"/>
      <c r="X4803" s="3"/>
      <c r="Y4803" s="3"/>
      <c r="Z4803" s="3"/>
      <c r="AA4803" s="3"/>
      <c r="AB4803" s="3"/>
      <c r="AC4803" s="3"/>
      <c r="AD4803" s="3"/>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row>
    <row r="4804" spans="1:77" ht="18">
      <c r="A4804" s="3" t="s">
        <v>5076</v>
      </c>
      <c r="B4804" s="3" t="s">
        <v>23435</v>
      </c>
      <c r="C4804" s="3" t="s">
        <v>23546</v>
      </c>
      <c r="D4804" s="3"/>
      <c r="E4804" s="3" t="s">
        <v>23547</v>
      </c>
      <c r="F4804" s="3" t="s">
        <v>23548</v>
      </c>
      <c r="G4804" s="3"/>
      <c r="H4804" s="3"/>
      <c r="I4804" s="3"/>
      <c r="J4804" s="3"/>
      <c r="K4804" s="3"/>
      <c r="L4804" s="3"/>
      <c r="M4804" s="3"/>
      <c r="N4804" s="3"/>
      <c r="O4804" s="3"/>
      <c r="P4804" s="3"/>
      <c r="Q4804" s="3"/>
      <c r="R4804" s="3"/>
      <c r="S4804" s="3"/>
      <c r="T4804" s="3"/>
      <c r="U4804" s="3"/>
      <c r="V4804" s="3"/>
      <c r="W4804" s="3"/>
      <c r="X4804" s="3"/>
      <c r="Y4804" s="3"/>
      <c r="Z4804" s="3"/>
      <c r="AA4804" s="3"/>
      <c r="AB4804" s="3"/>
      <c r="AC4804" s="3"/>
      <c r="AD4804" s="3"/>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row>
    <row r="4805" spans="1:77" ht="18">
      <c r="A4805" s="3" t="s">
        <v>1344</v>
      </c>
      <c r="B4805" s="3" t="s">
        <v>27429</v>
      </c>
      <c r="C4805" s="3" t="s">
        <v>23546</v>
      </c>
      <c r="D4805" s="3" t="s">
        <v>28754</v>
      </c>
      <c r="E4805" s="3" t="s">
        <v>28755</v>
      </c>
      <c r="F4805" s="3"/>
      <c r="G4805" s="3"/>
      <c r="H4805" s="3"/>
      <c r="I4805" s="3"/>
      <c r="J4805" s="3"/>
      <c r="K4805" s="3"/>
      <c r="L4805" s="3"/>
      <c r="M4805" s="3"/>
      <c r="N4805" s="3"/>
      <c r="O4805" s="3"/>
      <c r="P4805" s="3"/>
      <c r="Q4805" s="3"/>
      <c r="R4805" s="3"/>
      <c r="S4805" s="3"/>
      <c r="T4805" s="3"/>
      <c r="U4805" s="3"/>
      <c r="V4805" s="3"/>
      <c r="W4805" s="3"/>
      <c r="X4805" s="3"/>
      <c r="Y4805" s="3"/>
      <c r="Z4805" s="3"/>
      <c r="AA4805" s="3"/>
      <c r="AB4805" s="3"/>
      <c r="AC4805" s="3"/>
      <c r="AD4805" s="3"/>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row>
    <row r="4806" spans="1:77" ht="18">
      <c r="A4806" s="3" t="s">
        <v>2070</v>
      </c>
      <c r="B4806" s="3" t="s">
        <v>30270</v>
      </c>
      <c r="C4806" s="3" t="s">
        <v>23546</v>
      </c>
      <c r="D4806" s="3"/>
      <c r="E4806" s="3" t="s">
        <v>32265</v>
      </c>
      <c r="F4806" s="3" t="s">
        <v>32266</v>
      </c>
      <c r="G4806" s="3"/>
      <c r="H4806" s="3"/>
      <c r="I4806" s="3"/>
      <c r="J4806" s="3"/>
      <c r="K4806" s="3"/>
      <c r="L4806" s="3"/>
      <c r="M4806" s="3"/>
      <c r="N4806" s="3"/>
      <c r="O4806" s="3"/>
      <c r="P4806" s="3"/>
      <c r="Q4806" s="3"/>
      <c r="R4806" s="3"/>
      <c r="S4806" s="3"/>
      <c r="T4806" s="3"/>
      <c r="U4806" s="3"/>
      <c r="V4806" s="3"/>
      <c r="W4806" s="3"/>
      <c r="X4806" s="3"/>
      <c r="Y4806" s="3"/>
      <c r="Z4806" s="3"/>
      <c r="AA4806" s="3"/>
      <c r="AB4806" s="3"/>
      <c r="AC4806" s="3"/>
      <c r="AD4806" s="3"/>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row>
    <row r="4807" spans="1:77" ht="18">
      <c r="A4807" s="3" t="s">
        <v>35009</v>
      </c>
      <c r="B4807" s="3" t="s">
        <v>34945</v>
      </c>
      <c r="C4807" s="3" t="s">
        <v>23546</v>
      </c>
      <c r="D4807" s="3" t="s">
        <v>8020</v>
      </c>
      <c r="E4807" s="3" t="s">
        <v>35010</v>
      </c>
      <c r="F4807" s="3" t="s">
        <v>35011</v>
      </c>
      <c r="G4807" s="3"/>
      <c r="H4807" s="3"/>
      <c r="I4807" s="3"/>
      <c r="J4807" s="3"/>
      <c r="K4807" s="3"/>
      <c r="L4807" s="3"/>
      <c r="M4807" s="3"/>
      <c r="N4807" s="3"/>
      <c r="O4807" s="3"/>
      <c r="P4807" s="3"/>
      <c r="Q4807" s="3"/>
      <c r="R4807" s="3"/>
      <c r="S4807" s="3"/>
      <c r="T4807" s="3"/>
      <c r="U4807" s="3"/>
      <c r="V4807" s="3"/>
      <c r="W4807" s="3"/>
      <c r="X4807" s="3"/>
      <c r="Y4807" s="3"/>
      <c r="Z4807" s="3"/>
      <c r="AA4807" s="3"/>
      <c r="AB4807" s="3"/>
      <c r="AC4807" s="3"/>
      <c r="AD4807" s="3"/>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row>
    <row r="4808" spans="1:77" ht="18">
      <c r="A4808" s="3" t="s">
        <v>35613</v>
      </c>
      <c r="B4808" s="3" t="s">
        <v>35343</v>
      </c>
      <c r="C4808" s="3" t="s">
        <v>23546</v>
      </c>
      <c r="D4808" s="3"/>
      <c r="E4808" s="3" t="s">
        <v>35614</v>
      </c>
      <c r="F4808" s="3" t="s">
        <v>35615</v>
      </c>
      <c r="G4808" s="3"/>
      <c r="H4808" s="3"/>
      <c r="I4808" s="3"/>
      <c r="J4808" s="3"/>
      <c r="K4808" s="3"/>
      <c r="L4808" s="3"/>
      <c r="M4808" s="3"/>
      <c r="N4808" s="3"/>
      <c r="O4808" s="3"/>
      <c r="P4808" s="3"/>
      <c r="Q4808" s="3"/>
      <c r="R4808" s="3"/>
      <c r="S4808" s="3"/>
      <c r="T4808" s="3"/>
      <c r="U4808" s="3"/>
      <c r="V4808" s="3"/>
      <c r="W4808" s="3"/>
      <c r="X4808" s="3"/>
      <c r="Y4808" s="3"/>
      <c r="Z4808" s="3"/>
      <c r="AA4808" s="3"/>
      <c r="AB4808" s="3"/>
      <c r="AC4808" s="3"/>
      <c r="AD4808" s="3"/>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row>
    <row r="4809" spans="1:77" ht="18">
      <c r="A4809" s="3" t="s">
        <v>3253</v>
      </c>
      <c r="B4809" s="3" t="s">
        <v>21893</v>
      </c>
      <c r="C4809" s="3" t="s">
        <v>23546</v>
      </c>
      <c r="D4809" s="3"/>
      <c r="E4809" s="3" t="s">
        <v>39395</v>
      </c>
      <c r="F4809" s="3"/>
      <c r="G4809" s="3"/>
      <c r="H4809" s="3"/>
      <c r="I4809" s="3"/>
      <c r="J4809" s="3"/>
      <c r="K4809" s="3"/>
      <c r="L4809" s="3"/>
      <c r="M4809" s="3"/>
      <c r="N4809" s="3"/>
      <c r="O4809" s="3"/>
      <c r="P4809" s="3"/>
      <c r="Q4809" s="3"/>
      <c r="R4809" s="3"/>
      <c r="S4809" s="3"/>
      <c r="T4809" s="3"/>
      <c r="U4809" s="3"/>
      <c r="V4809" s="3"/>
      <c r="W4809" s="3"/>
      <c r="X4809" s="3"/>
      <c r="Y4809" s="3"/>
      <c r="Z4809" s="3"/>
      <c r="AA4809" s="3"/>
      <c r="AB4809" s="3"/>
      <c r="AC4809" s="3"/>
      <c r="AD4809" s="3"/>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row>
    <row r="4810" spans="1:77" ht="18">
      <c r="A4810" s="3" t="s">
        <v>3298</v>
      </c>
      <c r="B4810" s="3" t="s">
        <v>21893</v>
      </c>
      <c r="C4810" s="3" t="s">
        <v>39672</v>
      </c>
      <c r="D4810" s="3"/>
      <c r="E4810" s="3" t="s">
        <v>39673</v>
      </c>
      <c r="F4810" s="3"/>
      <c r="G4810" s="3"/>
      <c r="H4810" s="3"/>
      <c r="I4810" s="3"/>
      <c r="J4810" s="3"/>
      <c r="K4810" s="3"/>
      <c r="L4810" s="3"/>
      <c r="M4810" s="3"/>
      <c r="N4810" s="3"/>
      <c r="O4810" s="3"/>
      <c r="P4810" s="3"/>
      <c r="Q4810" s="3"/>
      <c r="R4810" s="3"/>
      <c r="S4810" s="3"/>
      <c r="T4810" s="3"/>
      <c r="U4810" s="3"/>
      <c r="V4810" s="3"/>
      <c r="W4810" s="3"/>
      <c r="X4810" s="3"/>
      <c r="Y4810" s="3"/>
      <c r="Z4810" s="3"/>
      <c r="AA4810" s="3"/>
      <c r="AB4810" s="3"/>
      <c r="AC4810" s="3"/>
      <c r="AD4810" s="3"/>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row>
    <row r="4811" spans="1:77" ht="18">
      <c r="A4811" s="3" t="s">
        <v>3805</v>
      </c>
      <c r="B4811" s="3" t="s">
        <v>22362</v>
      </c>
      <c r="C4811" s="3" t="s">
        <v>22363</v>
      </c>
      <c r="D4811" s="3"/>
      <c r="E4811" s="3" t="s">
        <v>22364</v>
      </c>
      <c r="F4811" s="3"/>
      <c r="G4811" s="3"/>
      <c r="H4811" s="3"/>
      <c r="I4811" s="3"/>
      <c r="J4811" s="3"/>
      <c r="K4811" s="3"/>
      <c r="L4811" s="3"/>
      <c r="M4811" s="3"/>
      <c r="N4811" s="3"/>
      <c r="O4811" s="3"/>
      <c r="P4811" s="3"/>
      <c r="Q4811" s="3"/>
      <c r="R4811" s="3"/>
      <c r="S4811" s="3"/>
      <c r="T4811" s="3"/>
      <c r="U4811" s="3"/>
      <c r="V4811" s="3"/>
      <c r="W4811" s="3"/>
      <c r="X4811" s="3"/>
      <c r="Y4811" s="3"/>
      <c r="Z4811" s="3"/>
      <c r="AA4811" s="3"/>
      <c r="AB4811" s="3"/>
      <c r="AC4811" s="3"/>
      <c r="AD4811" s="3"/>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row>
    <row r="4812" spans="1:77" ht="18">
      <c r="A4812" s="3" t="s">
        <v>4670</v>
      </c>
      <c r="B4812" s="3" t="s">
        <v>23054</v>
      </c>
      <c r="C4812" s="3" t="s">
        <v>22363</v>
      </c>
      <c r="D4812" s="3" t="s">
        <v>22</v>
      </c>
      <c r="E4812" s="3" t="s">
        <v>22371</v>
      </c>
      <c r="F4812" s="3" t="s">
        <v>23174</v>
      </c>
      <c r="G4812" s="3"/>
      <c r="H4812" s="3"/>
      <c r="I4812" s="3"/>
      <c r="J4812" s="3"/>
      <c r="K4812" s="3"/>
      <c r="L4812" s="3"/>
      <c r="M4812" s="3"/>
      <c r="N4812" s="3"/>
      <c r="O4812" s="3"/>
      <c r="P4812" s="3"/>
      <c r="Q4812" s="3"/>
      <c r="R4812" s="3"/>
      <c r="S4812" s="3"/>
      <c r="T4812" s="3"/>
      <c r="U4812" s="3"/>
      <c r="V4812" s="3"/>
      <c r="W4812" s="3"/>
      <c r="X4812" s="3"/>
      <c r="Y4812" s="3"/>
      <c r="Z4812" s="3"/>
      <c r="AA4812" s="3"/>
      <c r="AB4812" s="3"/>
      <c r="AC4812" s="3"/>
      <c r="AD4812" s="3"/>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row>
    <row r="4813" spans="1:77" ht="18">
      <c r="A4813" s="3" t="s">
        <v>7645</v>
      </c>
      <c r="B4813" s="3" t="s">
        <v>25216</v>
      </c>
      <c r="C4813" s="3" t="s">
        <v>22363</v>
      </c>
      <c r="D4813" s="3"/>
      <c r="E4813" s="3" t="s">
        <v>25557</v>
      </c>
      <c r="F4813" s="3"/>
      <c r="G4813" s="3"/>
      <c r="H4813" s="3"/>
      <c r="I4813" s="3"/>
      <c r="J4813" s="3"/>
      <c r="K4813" s="3"/>
      <c r="L4813" s="3"/>
      <c r="M4813" s="3"/>
      <c r="N4813" s="3"/>
      <c r="O4813" s="3"/>
      <c r="P4813" s="3"/>
      <c r="Q4813" s="3"/>
      <c r="R4813" s="3"/>
      <c r="S4813" s="3"/>
      <c r="T4813" s="3"/>
      <c r="U4813" s="3"/>
      <c r="V4813" s="3"/>
      <c r="W4813" s="3"/>
      <c r="X4813" s="3"/>
      <c r="Y4813" s="3"/>
      <c r="Z4813" s="3"/>
      <c r="AA4813" s="3"/>
      <c r="AB4813" s="3"/>
      <c r="AC4813" s="3"/>
      <c r="AD4813" s="3"/>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row>
    <row r="4814" spans="1:77" ht="18">
      <c r="A4814" s="3" t="s">
        <v>28844</v>
      </c>
      <c r="B4814" s="3" t="s">
        <v>28622</v>
      </c>
      <c r="C4814" s="3" t="s">
        <v>22363</v>
      </c>
      <c r="D4814" s="3" t="s">
        <v>28845</v>
      </c>
      <c r="E4814" s="3" t="s">
        <v>28846</v>
      </c>
      <c r="F4814" s="3" t="s">
        <v>28847</v>
      </c>
      <c r="G4814" s="3"/>
      <c r="H4814" s="3"/>
      <c r="I4814" s="3"/>
      <c r="J4814" s="3"/>
      <c r="K4814" s="3"/>
      <c r="L4814" s="3"/>
      <c r="M4814" s="3"/>
      <c r="N4814" s="3"/>
      <c r="O4814" s="3"/>
      <c r="P4814" s="3"/>
      <c r="Q4814" s="3"/>
      <c r="R4814" s="3"/>
      <c r="S4814" s="3"/>
      <c r="T4814" s="3"/>
      <c r="U4814" s="3"/>
      <c r="V4814" s="3"/>
      <c r="W4814" s="3"/>
      <c r="X4814" s="3"/>
      <c r="Y4814" s="3"/>
      <c r="Z4814" s="3"/>
      <c r="AA4814" s="3"/>
      <c r="AB4814" s="3"/>
      <c r="AC4814" s="3"/>
      <c r="AD4814" s="3"/>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row>
    <row r="4815" spans="1:77" ht="18">
      <c r="A4815" s="3" t="s">
        <v>19037</v>
      </c>
      <c r="B4815" s="3" t="s">
        <v>35848</v>
      </c>
      <c r="C4815" s="3" t="s">
        <v>22363</v>
      </c>
      <c r="D4815" s="3"/>
      <c r="E4815" s="3" t="s">
        <v>36153</v>
      </c>
      <c r="F4815" s="3"/>
      <c r="G4815" s="3"/>
      <c r="H4815" s="3"/>
      <c r="I4815" s="3"/>
      <c r="J4815" s="3"/>
      <c r="K4815" s="3"/>
      <c r="L4815" s="3"/>
      <c r="M4815" s="3"/>
      <c r="N4815" s="3"/>
      <c r="O4815" s="3"/>
      <c r="P4815" s="3"/>
      <c r="Q4815" s="3"/>
      <c r="R4815" s="3"/>
      <c r="S4815" s="3"/>
      <c r="T4815" s="3"/>
      <c r="U4815" s="3"/>
      <c r="V4815" s="3"/>
      <c r="W4815" s="3"/>
      <c r="X4815" s="3"/>
      <c r="Y4815" s="3"/>
      <c r="Z4815" s="3"/>
      <c r="AA4815" s="3"/>
      <c r="AB4815" s="3"/>
      <c r="AC4815" s="3"/>
      <c r="AD4815" s="3"/>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row>
    <row r="4816" spans="1:77" ht="18">
      <c r="A4816" s="3" t="s">
        <v>19605</v>
      </c>
      <c r="B4816" s="3" t="s">
        <v>36306</v>
      </c>
      <c r="C4816" s="3" t="s">
        <v>22363</v>
      </c>
      <c r="D4816" s="3"/>
      <c r="E4816" s="3" t="s">
        <v>36691</v>
      </c>
      <c r="F4816" s="3"/>
      <c r="G4816" s="3"/>
      <c r="H4816" s="3"/>
      <c r="I4816" s="3"/>
      <c r="J4816" s="3"/>
      <c r="K4816" s="3"/>
      <c r="L4816" s="3"/>
      <c r="M4816" s="3"/>
      <c r="N4816" s="3"/>
      <c r="O4816" s="3"/>
      <c r="P4816" s="3"/>
      <c r="Q4816" s="3"/>
      <c r="R4816" s="3"/>
      <c r="S4816" s="3"/>
      <c r="T4816" s="3"/>
      <c r="U4816" s="3"/>
      <c r="V4816" s="3"/>
      <c r="W4816" s="3"/>
      <c r="X4816" s="3"/>
      <c r="Y4816" s="3"/>
      <c r="Z4816" s="3"/>
      <c r="AA4816" s="3"/>
      <c r="AB4816" s="3"/>
      <c r="AC4816" s="3"/>
      <c r="AD4816" s="3"/>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row>
    <row r="4817" spans="1:77" ht="18">
      <c r="A4817" s="3" t="s">
        <v>16671</v>
      </c>
      <c r="B4817" s="3" t="s">
        <v>32339</v>
      </c>
      <c r="C4817" s="3" t="s">
        <v>32601</v>
      </c>
      <c r="D4817" s="3" t="s">
        <v>219</v>
      </c>
      <c r="E4817" s="3" t="s">
        <v>32602</v>
      </c>
      <c r="F4817" s="3"/>
      <c r="G4817" s="3"/>
      <c r="H4817" s="3"/>
      <c r="I4817" s="3"/>
      <c r="J4817" s="3"/>
      <c r="K4817" s="3"/>
      <c r="L4817" s="3"/>
      <c r="M4817" s="3"/>
      <c r="N4817" s="3"/>
      <c r="O4817" s="3"/>
      <c r="P4817" s="3"/>
      <c r="Q4817" s="3"/>
      <c r="R4817" s="3"/>
      <c r="S4817" s="3"/>
      <c r="T4817" s="3"/>
      <c r="U4817" s="3"/>
      <c r="V4817" s="3"/>
      <c r="W4817" s="3"/>
      <c r="X4817" s="3"/>
      <c r="Y4817" s="3"/>
      <c r="Z4817" s="3"/>
      <c r="AA4817" s="3"/>
      <c r="AB4817" s="3"/>
      <c r="AC4817" s="3"/>
      <c r="AD4817" s="3"/>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row>
    <row r="4818" spans="1:77" ht="18">
      <c r="A4818" s="3" t="s">
        <v>18109</v>
      </c>
      <c r="B4818" s="3" t="s">
        <v>35343</v>
      </c>
      <c r="C4818" s="3" t="s">
        <v>32601</v>
      </c>
      <c r="D4818" s="3"/>
      <c r="E4818" s="3" t="s">
        <v>35436</v>
      </c>
      <c r="F4818" s="3" t="s">
        <v>35437</v>
      </c>
      <c r="G4818" s="3"/>
      <c r="H4818" s="3"/>
      <c r="I4818" s="3"/>
      <c r="J4818" s="3"/>
      <c r="K4818" s="3"/>
      <c r="L4818" s="3"/>
      <c r="M4818" s="3"/>
      <c r="N4818" s="3"/>
      <c r="O4818" s="3"/>
      <c r="P4818" s="3"/>
      <c r="Q4818" s="3"/>
      <c r="R4818" s="3"/>
      <c r="S4818" s="3"/>
      <c r="T4818" s="3"/>
      <c r="U4818" s="3"/>
      <c r="V4818" s="3"/>
      <c r="W4818" s="3"/>
      <c r="X4818" s="3"/>
      <c r="Y4818" s="3"/>
      <c r="Z4818" s="3"/>
      <c r="AA4818" s="3"/>
      <c r="AB4818" s="3"/>
      <c r="AC4818" s="3"/>
      <c r="AD4818" s="3"/>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row>
    <row r="4819" spans="1:77" ht="18">
      <c r="A4819" s="3" t="s">
        <v>24200</v>
      </c>
      <c r="B4819" s="3" t="s">
        <v>23435</v>
      </c>
      <c r="C4819" s="3" t="s">
        <v>24201</v>
      </c>
      <c r="D4819" s="3"/>
      <c r="E4819" s="3" t="s">
        <v>24202</v>
      </c>
      <c r="F4819" s="3"/>
      <c r="G4819" s="3"/>
      <c r="H4819" s="3"/>
      <c r="I4819" s="3"/>
      <c r="J4819" s="3"/>
      <c r="K4819" s="3"/>
      <c r="L4819" s="3"/>
      <c r="M4819" s="3"/>
      <c r="N4819" s="3"/>
      <c r="O4819" s="3"/>
      <c r="P4819" s="3"/>
      <c r="Q4819" s="3"/>
      <c r="R4819" s="3"/>
      <c r="S4819" s="3"/>
      <c r="T4819" s="3"/>
      <c r="U4819" s="3"/>
      <c r="V4819" s="3"/>
      <c r="W4819" s="3"/>
      <c r="X4819" s="3"/>
      <c r="Y4819" s="3"/>
      <c r="Z4819" s="3"/>
      <c r="AA4819" s="3"/>
      <c r="AB4819" s="3"/>
      <c r="AC4819" s="3"/>
      <c r="AD4819" s="3"/>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row>
    <row r="4820" spans="1:77" ht="18">
      <c r="A4820" s="3" t="s">
        <v>33093</v>
      </c>
      <c r="B4820" s="3" t="s">
        <v>32998</v>
      </c>
      <c r="C4820" s="3" t="s">
        <v>24201</v>
      </c>
      <c r="D4820" s="3"/>
      <c r="E4820" s="3" t="s">
        <v>33094</v>
      </c>
      <c r="F4820" s="3" t="s">
        <v>33095</v>
      </c>
      <c r="G4820" s="3"/>
      <c r="H4820" s="3"/>
      <c r="I4820" s="3"/>
      <c r="J4820" s="3"/>
      <c r="K4820" s="3"/>
      <c r="L4820" s="3"/>
      <c r="M4820" s="3"/>
      <c r="N4820" s="3"/>
      <c r="O4820" s="3"/>
      <c r="P4820" s="3"/>
      <c r="Q4820" s="3"/>
      <c r="R4820" s="3"/>
      <c r="S4820" s="3"/>
      <c r="T4820" s="3"/>
      <c r="U4820" s="3"/>
      <c r="V4820" s="3"/>
      <c r="W4820" s="3"/>
      <c r="X4820" s="3"/>
      <c r="Y4820" s="3"/>
      <c r="Z4820" s="3"/>
      <c r="AA4820" s="3"/>
      <c r="AB4820" s="3"/>
      <c r="AC4820" s="3"/>
      <c r="AD4820" s="3"/>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row>
    <row r="4821" spans="1:77" ht="18">
      <c r="A4821" s="3" t="s">
        <v>35083</v>
      </c>
      <c r="B4821" s="3" t="s">
        <v>34945</v>
      </c>
      <c r="C4821" s="3" t="s">
        <v>24201</v>
      </c>
      <c r="D4821" s="3"/>
      <c r="E4821" s="3" t="s">
        <v>35084</v>
      </c>
      <c r="F4821" s="3" t="s">
        <v>33095</v>
      </c>
      <c r="G4821" s="3"/>
      <c r="H4821" s="3"/>
      <c r="I4821" s="3"/>
      <c r="J4821" s="3"/>
      <c r="K4821" s="3"/>
      <c r="L4821" s="3"/>
      <c r="M4821" s="3"/>
      <c r="N4821" s="3"/>
      <c r="O4821" s="3"/>
      <c r="P4821" s="3"/>
      <c r="Q4821" s="3"/>
      <c r="R4821" s="3"/>
      <c r="S4821" s="3"/>
      <c r="T4821" s="3"/>
      <c r="U4821" s="3"/>
      <c r="V4821" s="3"/>
      <c r="W4821" s="3"/>
      <c r="X4821" s="3"/>
      <c r="Y4821" s="3"/>
      <c r="Z4821" s="3"/>
      <c r="AA4821" s="3"/>
      <c r="AB4821" s="3"/>
      <c r="AC4821" s="3"/>
      <c r="AD4821" s="3"/>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row>
    <row r="4822" spans="1:77" ht="18">
      <c r="A4822" s="3" t="s">
        <v>35138</v>
      </c>
      <c r="B4822" s="3" t="s">
        <v>34945</v>
      </c>
      <c r="C4822" s="3" t="s">
        <v>35139</v>
      </c>
      <c r="D4822" s="3"/>
      <c r="E4822" s="3" t="s">
        <v>35140</v>
      </c>
      <c r="F4822" s="3"/>
      <c r="G4822" s="3"/>
      <c r="H4822" s="3"/>
      <c r="I4822" s="3"/>
      <c r="J4822" s="3"/>
      <c r="K4822" s="3"/>
      <c r="L4822" s="3"/>
      <c r="M4822" s="3"/>
      <c r="N4822" s="3"/>
      <c r="O4822" s="3"/>
      <c r="P4822" s="3"/>
      <c r="Q4822" s="3"/>
      <c r="R4822" s="3"/>
      <c r="S4822" s="3"/>
      <c r="T4822" s="3"/>
      <c r="U4822" s="3"/>
      <c r="V4822" s="3"/>
      <c r="W4822" s="3"/>
      <c r="X4822" s="3"/>
      <c r="Y4822" s="3"/>
      <c r="Z4822" s="3"/>
      <c r="AA4822" s="3"/>
      <c r="AB4822" s="3"/>
      <c r="AC4822" s="3"/>
      <c r="AD4822" s="3"/>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row>
    <row r="4823" spans="1:77" ht="18">
      <c r="A4823" s="3" t="s">
        <v>14496</v>
      </c>
      <c r="B4823" s="3" t="s">
        <v>30903</v>
      </c>
      <c r="C4823" s="3" t="s">
        <v>31230</v>
      </c>
      <c r="D4823" s="3"/>
      <c r="E4823" s="3" t="s">
        <v>31231</v>
      </c>
      <c r="F4823" s="3"/>
      <c r="G4823" s="3"/>
      <c r="H4823" s="3"/>
      <c r="I4823" s="3"/>
      <c r="J4823" s="3"/>
      <c r="K4823" s="3"/>
      <c r="L4823" s="3"/>
      <c r="M4823" s="3"/>
      <c r="N4823" s="3"/>
      <c r="O4823" s="3"/>
      <c r="P4823" s="3"/>
      <c r="Q4823" s="3"/>
      <c r="R4823" s="3"/>
      <c r="S4823" s="3"/>
      <c r="T4823" s="3"/>
      <c r="U4823" s="3"/>
      <c r="V4823" s="3"/>
      <c r="W4823" s="3"/>
      <c r="X4823" s="3"/>
      <c r="Y4823" s="3"/>
      <c r="Z4823" s="3"/>
      <c r="AA4823" s="3"/>
      <c r="AB4823" s="3"/>
      <c r="AC4823" s="3"/>
      <c r="AD4823" s="3"/>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row>
    <row r="4824" spans="1:77" ht="18">
      <c r="A4824" s="3" t="s">
        <v>34287</v>
      </c>
      <c r="B4824" s="3" t="s">
        <v>33988</v>
      </c>
      <c r="C4824" s="3" t="s">
        <v>31230</v>
      </c>
      <c r="D4824" s="3"/>
      <c r="E4824" s="3" t="s">
        <v>34288</v>
      </c>
      <c r="F4824" s="3"/>
      <c r="G4824" s="3"/>
      <c r="H4824" s="3"/>
      <c r="I4824" s="3"/>
      <c r="J4824" s="3"/>
      <c r="K4824" s="3"/>
      <c r="L4824" s="3"/>
      <c r="M4824" s="3"/>
      <c r="N4824" s="3"/>
      <c r="O4824" s="3"/>
      <c r="P4824" s="3"/>
      <c r="Q4824" s="3"/>
      <c r="R4824" s="3"/>
      <c r="S4824" s="3"/>
      <c r="T4824" s="3"/>
      <c r="U4824" s="3"/>
      <c r="V4824" s="3"/>
      <c r="W4824" s="3"/>
      <c r="X4824" s="3"/>
      <c r="Y4824" s="3"/>
      <c r="Z4824" s="3"/>
      <c r="AA4824" s="3"/>
      <c r="AB4824" s="3"/>
      <c r="AC4824" s="3"/>
      <c r="AD4824" s="3"/>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row>
    <row r="4825" spans="1:77" ht="18">
      <c r="A4825" s="3" t="s">
        <v>652</v>
      </c>
      <c r="B4825" s="3" t="s">
        <v>22767</v>
      </c>
      <c r="C4825" s="3" t="s">
        <v>23943</v>
      </c>
      <c r="D4825" s="3"/>
      <c r="E4825" s="3" t="s">
        <v>22845</v>
      </c>
      <c r="F4825" s="3"/>
      <c r="G4825" s="3"/>
      <c r="H4825" s="3"/>
      <c r="I4825" s="3"/>
      <c r="J4825" s="3"/>
      <c r="K4825" s="3"/>
      <c r="L4825" s="3"/>
      <c r="M4825" s="3"/>
      <c r="N4825" s="3"/>
      <c r="O4825" s="3"/>
      <c r="P4825" s="3"/>
      <c r="Q4825" s="3"/>
      <c r="R4825" s="3"/>
      <c r="S4825" s="3"/>
      <c r="T4825" s="3"/>
      <c r="U4825" s="3"/>
      <c r="V4825" s="3"/>
      <c r="W4825" s="3"/>
      <c r="X4825" s="3"/>
      <c r="Y4825" s="3"/>
      <c r="Z4825" s="3"/>
      <c r="AA4825" s="3"/>
      <c r="AB4825" s="3"/>
      <c r="AC4825" s="3"/>
      <c r="AD4825" s="3"/>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row>
    <row r="4826" spans="1:77" ht="18">
      <c r="A4826" s="3" t="s">
        <v>11533</v>
      </c>
      <c r="B4826" s="3" t="s">
        <v>28622</v>
      </c>
      <c r="C4826" s="3" t="s">
        <v>29343</v>
      </c>
      <c r="D4826" s="3"/>
      <c r="E4826" s="3" t="s">
        <v>29344</v>
      </c>
      <c r="F4826" s="3"/>
      <c r="G4826" s="3"/>
      <c r="H4826" s="3"/>
      <c r="I4826" s="3"/>
      <c r="J4826" s="3"/>
      <c r="K4826" s="3"/>
      <c r="L4826" s="3"/>
      <c r="M4826" s="3"/>
      <c r="N4826" s="3"/>
      <c r="O4826" s="3"/>
      <c r="P4826" s="3"/>
      <c r="Q4826" s="3"/>
      <c r="R4826" s="3"/>
      <c r="S4826" s="3"/>
      <c r="T4826" s="3"/>
      <c r="U4826" s="3"/>
      <c r="V4826" s="3"/>
      <c r="W4826" s="3"/>
      <c r="X4826" s="3"/>
      <c r="Y4826" s="3"/>
      <c r="Z4826" s="3"/>
      <c r="AA4826" s="3"/>
      <c r="AB4826" s="3"/>
      <c r="AC4826" s="3"/>
      <c r="AD4826" s="3"/>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row>
    <row r="4827" spans="1:77" ht="18">
      <c r="A4827" s="3" t="s">
        <v>18155</v>
      </c>
      <c r="B4827" s="3" t="s">
        <v>35343</v>
      </c>
      <c r="C4827" s="3" t="s">
        <v>29343</v>
      </c>
      <c r="D4827" s="3"/>
      <c r="E4827" s="3" t="s">
        <v>35484</v>
      </c>
      <c r="F4827" s="3"/>
      <c r="G4827" s="3"/>
      <c r="H4827" s="3"/>
      <c r="I4827" s="3"/>
      <c r="J4827" s="3"/>
      <c r="K4827" s="3"/>
      <c r="L4827" s="3"/>
      <c r="M4827" s="3"/>
      <c r="N4827" s="3"/>
      <c r="O4827" s="3"/>
      <c r="P4827" s="3"/>
      <c r="Q4827" s="3"/>
      <c r="R4827" s="3"/>
      <c r="S4827" s="3"/>
      <c r="T4827" s="3"/>
      <c r="U4827" s="3"/>
      <c r="V4827" s="3"/>
      <c r="W4827" s="3"/>
      <c r="X4827" s="3"/>
      <c r="Y4827" s="3"/>
      <c r="Z4827" s="3"/>
      <c r="AA4827" s="3"/>
      <c r="AB4827" s="3"/>
      <c r="AC4827" s="3"/>
      <c r="AD4827" s="3"/>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row>
    <row r="4828" spans="1:77" ht="18">
      <c r="A4828" s="3" t="s">
        <v>19132</v>
      </c>
      <c r="B4828" s="3" t="s">
        <v>35848</v>
      </c>
      <c r="C4828" s="3" t="s">
        <v>29343</v>
      </c>
      <c r="D4828" s="3"/>
      <c r="E4828" s="3" t="s">
        <v>36236</v>
      </c>
      <c r="F4828" s="3"/>
      <c r="G4828" s="3"/>
      <c r="H4828" s="3"/>
      <c r="I4828" s="3"/>
      <c r="J4828" s="3"/>
      <c r="K4828" s="3"/>
      <c r="L4828" s="3"/>
      <c r="M4828" s="3"/>
      <c r="N4828" s="3"/>
      <c r="O4828" s="3"/>
      <c r="P4828" s="3"/>
      <c r="Q4828" s="3"/>
      <c r="R4828" s="3"/>
      <c r="S4828" s="3"/>
      <c r="T4828" s="3"/>
      <c r="U4828" s="3"/>
      <c r="V4828" s="3"/>
      <c r="W4828" s="3"/>
      <c r="X4828" s="3"/>
      <c r="Y4828" s="3"/>
      <c r="Z4828" s="3"/>
      <c r="AA4828" s="3"/>
      <c r="AB4828" s="3"/>
      <c r="AC4828" s="3"/>
      <c r="AD4828" s="3"/>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row>
    <row r="4829" spans="1:77" ht="18">
      <c r="A4829" s="3" t="s">
        <v>37446</v>
      </c>
      <c r="B4829" s="3" t="s">
        <v>37108</v>
      </c>
      <c r="C4829" s="3" t="s">
        <v>29343</v>
      </c>
      <c r="D4829" s="3" t="s">
        <v>38</v>
      </c>
      <c r="E4829" s="3" t="s">
        <v>37447</v>
      </c>
      <c r="F4829" s="3" t="s">
        <v>37448</v>
      </c>
      <c r="G4829" s="3"/>
      <c r="H4829" s="3"/>
      <c r="I4829" s="3"/>
      <c r="J4829" s="3"/>
      <c r="K4829" s="3"/>
      <c r="L4829" s="3"/>
      <c r="M4829" s="3"/>
      <c r="N4829" s="3"/>
      <c r="O4829" s="3"/>
      <c r="P4829" s="3"/>
      <c r="Q4829" s="3"/>
      <c r="R4829" s="3"/>
      <c r="S4829" s="3"/>
      <c r="T4829" s="3"/>
      <c r="U4829" s="3"/>
      <c r="V4829" s="3"/>
      <c r="W4829" s="3"/>
      <c r="X4829" s="3"/>
      <c r="Y4829" s="3"/>
      <c r="Z4829" s="3"/>
      <c r="AA4829" s="3"/>
      <c r="AB4829" s="3"/>
      <c r="AC4829" s="3"/>
      <c r="AD4829" s="3"/>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row>
    <row r="4830" spans="1:77" ht="18">
      <c r="A4830" s="3" t="s">
        <v>5903</v>
      </c>
      <c r="B4830" s="3" t="s">
        <v>23435</v>
      </c>
      <c r="C4830" s="3" t="s">
        <v>24203</v>
      </c>
      <c r="D4830" s="3"/>
      <c r="E4830" s="3" t="s">
        <v>24204</v>
      </c>
      <c r="F4830" s="3"/>
      <c r="G4830" s="3"/>
      <c r="H4830" s="3"/>
      <c r="I4830" s="3"/>
      <c r="J4830" s="3"/>
      <c r="K4830" s="3"/>
      <c r="L4830" s="3"/>
      <c r="M4830" s="3"/>
      <c r="N4830" s="3"/>
      <c r="O4830" s="3"/>
      <c r="P4830" s="3"/>
      <c r="Q4830" s="3"/>
      <c r="R4830" s="3"/>
      <c r="S4830" s="3"/>
      <c r="T4830" s="3"/>
      <c r="U4830" s="3"/>
      <c r="V4830" s="3"/>
      <c r="W4830" s="3"/>
      <c r="X4830" s="3"/>
      <c r="Y4830" s="3"/>
      <c r="Z4830" s="3"/>
      <c r="AA4830" s="3"/>
      <c r="AB4830" s="3"/>
      <c r="AC4830" s="3"/>
      <c r="AD4830" s="3"/>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row>
    <row r="4831" spans="1:77" ht="18">
      <c r="A4831" s="3" t="s">
        <v>4</v>
      </c>
      <c r="B4831" s="3" t="s">
        <v>24522</v>
      </c>
      <c r="C4831" s="3" t="s">
        <v>24523</v>
      </c>
      <c r="D4831" s="3" t="s">
        <v>38</v>
      </c>
      <c r="E4831" s="3" t="s">
        <v>24524</v>
      </c>
      <c r="F4831" s="3" t="s">
        <v>24525</v>
      </c>
      <c r="G4831" s="3"/>
      <c r="H4831" s="3"/>
      <c r="I4831" s="3"/>
      <c r="J4831" s="3"/>
      <c r="K4831" s="3"/>
      <c r="L4831" s="3"/>
      <c r="M4831" s="3"/>
      <c r="N4831" s="3"/>
      <c r="O4831" s="3"/>
      <c r="P4831" s="3"/>
      <c r="Q4831" s="3"/>
      <c r="R4831" s="3"/>
      <c r="S4831" s="3"/>
      <c r="T4831" s="3"/>
      <c r="U4831" s="3"/>
      <c r="V4831" s="3"/>
      <c r="W4831" s="3"/>
      <c r="X4831" s="3"/>
      <c r="Y4831" s="3"/>
      <c r="Z4831" s="3"/>
      <c r="AA4831" s="3"/>
      <c r="AB4831" s="3"/>
      <c r="AC4831" s="3"/>
      <c r="AD4831" s="3"/>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row>
    <row r="4832" spans="1:77" ht="18">
      <c r="A4832" s="3" t="s">
        <v>7535</v>
      </c>
      <c r="B4832" s="3" t="s">
        <v>25216</v>
      </c>
      <c r="C4832" s="3" t="s">
        <v>25473</v>
      </c>
      <c r="D4832" s="3"/>
      <c r="E4832" s="3" t="s">
        <v>25474</v>
      </c>
      <c r="F4832" s="3"/>
      <c r="G4832" s="3"/>
      <c r="H4832" s="3"/>
      <c r="I4832" s="3"/>
      <c r="J4832" s="3"/>
      <c r="K4832" s="3"/>
      <c r="L4832" s="3"/>
      <c r="M4832" s="3"/>
      <c r="N4832" s="3"/>
      <c r="O4832" s="3"/>
      <c r="P4832" s="3"/>
      <c r="Q4832" s="3"/>
      <c r="R4832" s="3"/>
      <c r="S4832" s="3"/>
      <c r="T4832" s="3"/>
      <c r="U4832" s="3"/>
      <c r="V4832" s="3"/>
      <c r="W4832" s="3"/>
      <c r="X4832" s="3"/>
      <c r="Y4832" s="3"/>
      <c r="Z4832" s="3"/>
      <c r="AA4832" s="3"/>
      <c r="AB4832" s="3"/>
      <c r="AC4832" s="3"/>
      <c r="AD4832" s="3"/>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row>
    <row r="4833" spans="1:77" ht="18">
      <c r="A4833" s="3" t="s">
        <v>10599</v>
      </c>
      <c r="B4833" s="3" t="s">
        <v>28756</v>
      </c>
      <c r="C4833" s="3" t="s">
        <v>28757</v>
      </c>
      <c r="D4833" s="3"/>
      <c r="E4833" s="3" t="s">
        <v>28758</v>
      </c>
      <c r="F4833" s="3"/>
      <c r="G4833" s="3"/>
      <c r="H4833" s="3"/>
      <c r="I4833" s="3"/>
      <c r="J4833" s="3"/>
      <c r="K4833" s="3"/>
      <c r="L4833" s="3"/>
      <c r="M4833" s="3"/>
      <c r="N4833" s="3"/>
      <c r="O4833" s="3"/>
      <c r="P4833" s="3"/>
      <c r="Q4833" s="3"/>
      <c r="R4833" s="3"/>
      <c r="S4833" s="3"/>
      <c r="T4833" s="3"/>
      <c r="U4833" s="3"/>
      <c r="V4833" s="3"/>
      <c r="W4833" s="3"/>
      <c r="X4833" s="3"/>
      <c r="Y4833" s="3"/>
      <c r="Z4833" s="3"/>
      <c r="AA4833" s="3"/>
      <c r="AB4833" s="3"/>
      <c r="AC4833" s="3"/>
      <c r="AD4833" s="3"/>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row>
    <row r="4834" spans="1:77" ht="18">
      <c r="A4834" s="3" t="s">
        <v>18931</v>
      </c>
      <c r="B4834" s="3" t="s">
        <v>35848</v>
      </c>
      <c r="C4834" s="3" t="s">
        <v>28757</v>
      </c>
      <c r="D4834" s="3" t="s">
        <v>270</v>
      </c>
      <c r="E4834" s="3" t="s">
        <v>36066</v>
      </c>
      <c r="F4834" s="3" t="s">
        <v>36067</v>
      </c>
      <c r="G4834" s="3"/>
      <c r="H4834" s="3"/>
      <c r="I4834" s="3"/>
      <c r="J4834" s="3"/>
      <c r="K4834" s="3"/>
      <c r="L4834" s="3"/>
      <c r="M4834" s="3"/>
      <c r="N4834" s="3"/>
      <c r="O4834" s="3"/>
      <c r="P4834" s="3"/>
      <c r="Q4834" s="3"/>
      <c r="R4834" s="3"/>
      <c r="S4834" s="3"/>
      <c r="T4834" s="3"/>
      <c r="U4834" s="3"/>
      <c r="V4834" s="3"/>
      <c r="W4834" s="3"/>
      <c r="X4834" s="3"/>
      <c r="Y4834" s="3"/>
      <c r="Z4834" s="3"/>
      <c r="AA4834" s="3"/>
      <c r="AB4834" s="3"/>
      <c r="AC4834" s="3"/>
      <c r="AD4834" s="3"/>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row>
    <row r="4835" spans="1:77" ht="18">
      <c r="A4835" s="3" t="s">
        <v>38231</v>
      </c>
      <c r="B4835" s="3" t="s">
        <v>37993</v>
      </c>
      <c r="C4835" s="3" t="s">
        <v>28757</v>
      </c>
      <c r="D4835" s="3" t="s">
        <v>270</v>
      </c>
      <c r="E4835" s="3" t="s">
        <v>38232</v>
      </c>
      <c r="F4835" s="3" t="s">
        <v>36067</v>
      </c>
      <c r="G4835" s="3"/>
      <c r="H4835" s="3"/>
      <c r="I4835" s="3"/>
      <c r="J4835" s="3"/>
      <c r="K4835" s="3"/>
      <c r="L4835" s="3"/>
      <c r="M4835" s="3"/>
      <c r="N4835" s="3"/>
      <c r="O4835" s="3"/>
      <c r="P4835" s="3"/>
      <c r="Q4835" s="3"/>
      <c r="R4835" s="3"/>
      <c r="S4835" s="3"/>
      <c r="T4835" s="3"/>
      <c r="U4835" s="3"/>
      <c r="V4835" s="3"/>
      <c r="W4835" s="3"/>
      <c r="X4835" s="3"/>
      <c r="Y4835" s="3"/>
      <c r="Z4835" s="3"/>
      <c r="AA4835" s="3"/>
      <c r="AB4835" s="3"/>
      <c r="AC4835" s="3"/>
      <c r="AD4835" s="3"/>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row>
    <row r="4836" spans="1:77" ht="18">
      <c r="A4836" s="3" t="s">
        <v>7430</v>
      </c>
      <c r="B4836" s="3" t="s">
        <v>25216</v>
      </c>
      <c r="C4836" s="3" t="s">
        <v>25402</v>
      </c>
      <c r="D4836" s="3" t="s">
        <v>6495</v>
      </c>
      <c r="E4836" s="3" t="s">
        <v>12374</v>
      </c>
      <c r="F4836" s="3"/>
      <c r="G4836" s="3"/>
      <c r="H4836" s="3"/>
      <c r="I4836" s="3"/>
      <c r="J4836" s="3"/>
      <c r="K4836" s="3"/>
      <c r="L4836" s="3"/>
      <c r="M4836" s="3"/>
      <c r="N4836" s="3"/>
      <c r="O4836" s="3"/>
      <c r="P4836" s="3"/>
      <c r="Q4836" s="3"/>
      <c r="R4836" s="3"/>
      <c r="S4836" s="3"/>
      <c r="T4836" s="3"/>
      <c r="U4836" s="3"/>
      <c r="V4836" s="3"/>
      <c r="W4836" s="3"/>
      <c r="X4836" s="3"/>
      <c r="Y4836" s="3"/>
      <c r="Z4836" s="3"/>
      <c r="AA4836" s="3"/>
      <c r="AB4836" s="3"/>
      <c r="AC4836" s="3"/>
      <c r="AD4836" s="3"/>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row>
    <row r="4837" spans="1:77" ht="18">
      <c r="A4837" s="3" t="s">
        <v>34252</v>
      </c>
      <c r="B4837" s="3" t="s">
        <v>34253</v>
      </c>
      <c r="C4837" s="3" t="s">
        <v>25402</v>
      </c>
      <c r="D4837" s="3" t="s">
        <v>34254</v>
      </c>
      <c r="E4837" s="3" t="s">
        <v>34255</v>
      </c>
      <c r="F4837" s="3" t="s">
        <v>34256</v>
      </c>
      <c r="G4837" s="3"/>
      <c r="H4837" s="3"/>
      <c r="I4837" s="3"/>
      <c r="J4837" s="3"/>
      <c r="K4837" s="3"/>
      <c r="L4837" s="3"/>
      <c r="M4837" s="3"/>
      <c r="N4837" s="3"/>
      <c r="O4837" s="3"/>
      <c r="P4837" s="3"/>
      <c r="Q4837" s="3"/>
      <c r="R4837" s="3"/>
      <c r="S4837" s="3"/>
      <c r="T4837" s="3"/>
      <c r="U4837" s="3"/>
      <c r="V4837" s="3"/>
      <c r="W4837" s="3"/>
      <c r="X4837" s="3"/>
      <c r="Y4837" s="3"/>
      <c r="Z4837" s="3"/>
      <c r="AA4837" s="3"/>
      <c r="AB4837" s="3"/>
      <c r="AC4837" s="3"/>
      <c r="AD4837" s="3"/>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row>
    <row r="4838" spans="1:77" ht="18">
      <c r="A4838" s="3" t="s">
        <v>5901</v>
      </c>
      <c r="B4838" s="3" t="s">
        <v>23435</v>
      </c>
      <c r="C4838" s="3" t="s">
        <v>24195</v>
      </c>
      <c r="D4838" s="3"/>
      <c r="E4838" s="3" t="s">
        <v>24196</v>
      </c>
      <c r="F4838" s="3"/>
      <c r="G4838" s="3"/>
      <c r="H4838" s="3"/>
      <c r="I4838" s="3"/>
      <c r="J4838" s="3"/>
      <c r="K4838" s="3"/>
      <c r="L4838" s="3"/>
      <c r="M4838" s="3"/>
      <c r="N4838" s="3"/>
      <c r="O4838" s="3"/>
      <c r="P4838" s="3"/>
      <c r="Q4838" s="3"/>
      <c r="R4838" s="3"/>
      <c r="S4838" s="3"/>
      <c r="T4838" s="3"/>
      <c r="U4838" s="3"/>
      <c r="V4838" s="3"/>
      <c r="W4838" s="3"/>
      <c r="X4838" s="3"/>
      <c r="Y4838" s="3"/>
      <c r="Z4838" s="3"/>
      <c r="AA4838" s="3"/>
      <c r="AB4838" s="3"/>
      <c r="AC4838" s="3"/>
      <c r="AD4838" s="3"/>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row>
    <row r="4839" spans="1:77" ht="18">
      <c r="A4839" s="3" t="s">
        <v>35182</v>
      </c>
      <c r="B4839" s="3" t="s">
        <v>34945</v>
      </c>
      <c r="C4839" s="3" t="s">
        <v>24195</v>
      </c>
      <c r="D4839" s="3"/>
      <c r="E4839" s="3" t="s">
        <v>35183</v>
      </c>
      <c r="F4839" s="3"/>
      <c r="G4839" s="3"/>
      <c r="H4839" s="3"/>
      <c r="I4839" s="3"/>
      <c r="J4839" s="3"/>
      <c r="K4839" s="3"/>
      <c r="L4839" s="3"/>
      <c r="M4839" s="3"/>
      <c r="N4839" s="3"/>
      <c r="O4839" s="3"/>
      <c r="P4839" s="3"/>
      <c r="Q4839" s="3"/>
      <c r="R4839" s="3"/>
      <c r="S4839" s="3"/>
      <c r="T4839" s="3"/>
      <c r="U4839" s="3"/>
      <c r="V4839" s="3"/>
      <c r="W4839" s="3"/>
      <c r="X4839" s="3"/>
      <c r="Y4839" s="3"/>
      <c r="Z4839" s="3"/>
      <c r="AA4839" s="3"/>
      <c r="AB4839" s="3"/>
      <c r="AC4839" s="3"/>
      <c r="AD4839" s="3"/>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row>
    <row r="4840" spans="1:77" ht="18">
      <c r="A4840" s="3" t="s">
        <v>5900</v>
      </c>
      <c r="B4840" s="3" t="s">
        <v>23435</v>
      </c>
      <c r="C4840" s="3" t="s">
        <v>24193</v>
      </c>
      <c r="D4840" s="3"/>
      <c r="E4840" s="3" t="s">
        <v>24194</v>
      </c>
      <c r="F4840" s="3"/>
      <c r="G4840" s="3"/>
      <c r="H4840" s="3"/>
      <c r="I4840" s="3"/>
      <c r="J4840" s="3"/>
      <c r="K4840" s="3"/>
      <c r="L4840" s="3"/>
      <c r="M4840" s="3"/>
      <c r="N4840" s="3"/>
      <c r="O4840" s="3"/>
      <c r="P4840" s="3"/>
      <c r="Q4840" s="3"/>
      <c r="R4840" s="3"/>
      <c r="S4840" s="3"/>
      <c r="T4840" s="3"/>
      <c r="U4840" s="3"/>
      <c r="V4840" s="3"/>
      <c r="W4840" s="3"/>
      <c r="X4840" s="3"/>
      <c r="Y4840" s="3"/>
      <c r="Z4840" s="3"/>
      <c r="AA4840" s="3"/>
      <c r="AB4840" s="3"/>
      <c r="AC4840" s="3"/>
      <c r="AD4840" s="3"/>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row>
    <row r="4841" spans="1:77" ht="18">
      <c r="A4841" s="3" t="s">
        <v>7483</v>
      </c>
      <c r="B4841" s="3" t="s">
        <v>25216</v>
      </c>
      <c r="C4841" s="3" t="s">
        <v>25442</v>
      </c>
      <c r="D4841" s="3" t="s">
        <v>319</v>
      </c>
      <c r="E4841" s="3" t="s">
        <v>25443</v>
      </c>
      <c r="F4841" s="3"/>
      <c r="G4841" s="3"/>
      <c r="H4841" s="3"/>
      <c r="I4841" s="3"/>
      <c r="J4841" s="3"/>
      <c r="K4841" s="3"/>
      <c r="L4841" s="3"/>
      <c r="M4841" s="3"/>
      <c r="N4841" s="3"/>
      <c r="O4841" s="3"/>
      <c r="P4841" s="3"/>
      <c r="Q4841" s="3"/>
      <c r="R4841" s="3"/>
      <c r="S4841" s="3"/>
      <c r="T4841" s="3"/>
      <c r="U4841" s="3"/>
      <c r="V4841" s="3"/>
      <c r="W4841" s="3"/>
      <c r="X4841" s="3"/>
      <c r="Y4841" s="3"/>
      <c r="Z4841" s="3"/>
      <c r="AA4841" s="3"/>
      <c r="AB4841" s="3"/>
      <c r="AC4841" s="3"/>
      <c r="AD4841" s="3"/>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row>
    <row r="4842" spans="1:77" ht="18">
      <c r="A4842" s="3" t="s">
        <v>17861</v>
      </c>
      <c r="B4842" s="3" t="s">
        <v>34945</v>
      </c>
      <c r="C4842" s="3" t="s">
        <v>35227</v>
      </c>
      <c r="D4842" s="3" t="s">
        <v>35228</v>
      </c>
      <c r="E4842" s="3" t="s">
        <v>35229</v>
      </c>
      <c r="F4842" s="3"/>
      <c r="G4842" s="3"/>
      <c r="H4842" s="3"/>
      <c r="I4842" s="3"/>
      <c r="J4842" s="3"/>
      <c r="K4842" s="3"/>
      <c r="L4842" s="3"/>
      <c r="M4842" s="3"/>
      <c r="N4842" s="3"/>
      <c r="O4842" s="3"/>
      <c r="P4842" s="3"/>
      <c r="Q4842" s="3"/>
      <c r="R4842" s="3"/>
      <c r="S4842" s="3"/>
      <c r="T4842" s="3"/>
      <c r="U4842" s="3"/>
      <c r="V4842" s="3"/>
      <c r="W4842" s="3"/>
      <c r="X4842" s="3"/>
      <c r="Y4842" s="3"/>
      <c r="Z4842" s="3"/>
      <c r="AA4842" s="3"/>
      <c r="AB4842" s="3"/>
      <c r="AC4842" s="3"/>
      <c r="AD4842" s="3"/>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row>
    <row r="4843" spans="1:77" ht="18">
      <c r="A4843" s="3" t="s">
        <v>16469</v>
      </c>
      <c r="B4843" s="3" t="s">
        <v>32339</v>
      </c>
      <c r="C4843" s="3" t="s">
        <v>32454</v>
      </c>
      <c r="D4843" s="3"/>
      <c r="E4843" s="3" t="s">
        <v>32455</v>
      </c>
      <c r="F4843" s="3"/>
      <c r="G4843" s="3"/>
      <c r="H4843" s="3"/>
      <c r="I4843" s="3"/>
      <c r="J4843" s="3"/>
      <c r="K4843" s="3"/>
      <c r="L4843" s="3"/>
      <c r="M4843" s="3"/>
      <c r="N4843" s="3"/>
      <c r="O4843" s="3"/>
      <c r="P4843" s="3"/>
      <c r="Q4843" s="3"/>
      <c r="R4843" s="3"/>
      <c r="S4843" s="3"/>
      <c r="T4843" s="3"/>
      <c r="U4843" s="3"/>
      <c r="V4843" s="3"/>
      <c r="W4843" s="3"/>
      <c r="X4843" s="3"/>
      <c r="Y4843" s="3"/>
      <c r="Z4843" s="3"/>
      <c r="AA4843" s="3"/>
      <c r="AB4843" s="3"/>
      <c r="AC4843" s="3"/>
      <c r="AD4843" s="3"/>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row>
    <row r="4844" spans="1:77" ht="18">
      <c r="A4844" s="3" t="s">
        <v>24197</v>
      </c>
      <c r="B4844" s="3" t="s">
        <v>23435</v>
      </c>
      <c r="C4844" s="3" t="s">
        <v>24198</v>
      </c>
      <c r="D4844" s="3"/>
      <c r="E4844" s="3" t="s">
        <v>24199</v>
      </c>
      <c r="F4844" s="3"/>
      <c r="G4844" s="3"/>
      <c r="H4844" s="3"/>
      <c r="I4844" s="3"/>
      <c r="J4844" s="3"/>
      <c r="K4844" s="3"/>
      <c r="L4844" s="3"/>
      <c r="M4844" s="3"/>
      <c r="N4844" s="3"/>
      <c r="O4844" s="3"/>
      <c r="P4844" s="3"/>
      <c r="Q4844" s="3"/>
      <c r="R4844" s="3"/>
      <c r="S4844" s="3"/>
      <c r="T4844" s="3"/>
      <c r="U4844" s="3"/>
      <c r="V4844" s="3"/>
      <c r="W4844" s="3"/>
      <c r="X4844" s="3"/>
      <c r="Y4844" s="3"/>
      <c r="Z4844" s="3"/>
      <c r="AA4844" s="3"/>
      <c r="AB4844" s="3"/>
      <c r="AC4844" s="3"/>
      <c r="AD4844" s="3"/>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row>
    <row r="4845" spans="1:77" ht="18">
      <c r="A4845" s="3" t="s">
        <v>18867</v>
      </c>
      <c r="B4845" s="3" t="s">
        <v>35848</v>
      </c>
      <c r="C4845" s="3" t="s">
        <v>24198</v>
      </c>
      <c r="D4845" s="3"/>
      <c r="E4845" s="3" t="s">
        <v>36023</v>
      </c>
      <c r="F4845" s="3" t="s">
        <v>36024</v>
      </c>
      <c r="G4845" s="3"/>
      <c r="H4845" s="3"/>
      <c r="I4845" s="3"/>
      <c r="J4845" s="3"/>
      <c r="K4845" s="3"/>
      <c r="L4845" s="3"/>
      <c r="M4845" s="3"/>
      <c r="N4845" s="3"/>
      <c r="O4845" s="3"/>
      <c r="P4845" s="3"/>
      <c r="Q4845" s="3"/>
      <c r="R4845" s="3"/>
      <c r="S4845" s="3"/>
      <c r="T4845" s="3"/>
      <c r="U4845" s="3"/>
      <c r="V4845" s="3"/>
      <c r="W4845" s="3"/>
      <c r="X4845" s="3"/>
      <c r="Y4845" s="3"/>
      <c r="Z4845" s="3"/>
      <c r="AA4845" s="3"/>
      <c r="AB4845" s="3"/>
      <c r="AC4845" s="3"/>
      <c r="AD4845" s="3"/>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row>
    <row r="4846" spans="1:77" ht="18">
      <c r="A4846" s="3" t="s">
        <v>34306</v>
      </c>
      <c r="B4846" s="3" t="s">
        <v>33988</v>
      </c>
      <c r="C4846" s="3" t="s">
        <v>34307</v>
      </c>
      <c r="D4846" s="3"/>
      <c r="E4846" s="3" t="s">
        <v>34288</v>
      </c>
      <c r="F4846" s="3"/>
      <c r="G4846" s="3"/>
      <c r="H4846" s="3"/>
      <c r="I4846" s="3"/>
      <c r="J4846" s="3"/>
      <c r="K4846" s="3"/>
      <c r="L4846" s="3"/>
      <c r="M4846" s="3"/>
      <c r="N4846" s="3"/>
      <c r="O4846" s="3"/>
      <c r="P4846" s="3"/>
      <c r="Q4846" s="3"/>
      <c r="R4846" s="3"/>
      <c r="S4846" s="3"/>
      <c r="T4846" s="3"/>
      <c r="U4846" s="3"/>
      <c r="V4846" s="3"/>
      <c r="W4846" s="3"/>
      <c r="X4846" s="3"/>
      <c r="Y4846" s="3"/>
      <c r="Z4846" s="3"/>
      <c r="AA4846" s="3"/>
      <c r="AB4846" s="3"/>
      <c r="AC4846" s="3"/>
      <c r="AD4846" s="3"/>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row>
    <row r="4847" spans="1:77" ht="18">
      <c r="A4847" s="3" t="s">
        <v>604</v>
      </c>
      <c r="B4847" s="3" t="s">
        <v>22767</v>
      </c>
      <c r="C4847" s="3" t="s">
        <v>23677</v>
      </c>
      <c r="D4847" s="3"/>
      <c r="E4847" s="3" t="s">
        <v>22845</v>
      </c>
      <c r="F4847" s="3"/>
      <c r="G4847" s="3"/>
      <c r="H4847" s="3"/>
      <c r="I4847" s="3"/>
      <c r="J4847" s="3"/>
      <c r="K4847" s="3"/>
      <c r="L4847" s="3"/>
      <c r="M4847" s="3"/>
      <c r="N4847" s="3"/>
      <c r="O4847" s="3"/>
      <c r="P4847" s="3"/>
      <c r="Q4847" s="3"/>
      <c r="R4847" s="3"/>
      <c r="S4847" s="3"/>
      <c r="T4847" s="3"/>
      <c r="U4847" s="3"/>
      <c r="V4847" s="3"/>
      <c r="W4847" s="3"/>
      <c r="X4847" s="3"/>
      <c r="Y4847" s="3"/>
      <c r="Z4847" s="3"/>
      <c r="AA4847" s="3"/>
      <c r="AB4847" s="3"/>
      <c r="AC4847" s="3"/>
      <c r="AD4847" s="3"/>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row>
    <row r="4848" spans="1:77" ht="18">
      <c r="A4848" s="3" t="s">
        <v>18313</v>
      </c>
      <c r="B4848" s="3" t="s">
        <v>35343</v>
      </c>
      <c r="C4848" s="3" t="s">
        <v>23677</v>
      </c>
      <c r="D4848" s="3"/>
      <c r="E4848" s="3" t="s">
        <v>35708</v>
      </c>
      <c r="F4848" s="3"/>
      <c r="G4848" s="3"/>
      <c r="H4848" s="3"/>
      <c r="I4848" s="3"/>
      <c r="J4848" s="3"/>
      <c r="K4848" s="3"/>
      <c r="L4848" s="3"/>
      <c r="M4848" s="3"/>
      <c r="N4848" s="3"/>
      <c r="O4848" s="3"/>
      <c r="P4848" s="3"/>
      <c r="Q4848" s="3"/>
      <c r="R4848" s="3"/>
      <c r="S4848" s="3"/>
      <c r="T4848" s="3"/>
      <c r="U4848" s="3"/>
      <c r="V4848" s="3"/>
      <c r="W4848" s="3"/>
      <c r="X4848" s="3"/>
      <c r="Y4848" s="3"/>
      <c r="Z4848" s="3"/>
      <c r="AA4848" s="3"/>
      <c r="AB4848" s="3"/>
      <c r="AC4848" s="3"/>
      <c r="AD4848" s="3"/>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row>
    <row r="4849" spans="1:77" ht="18">
      <c r="A4849" s="3" t="s">
        <v>3169</v>
      </c>
      <c r="B4849" s="3" t="s">
        <v>21893</v>
      </c>
      <c r="C4849" s="3" t="s">
        <v>38770</v>
      </c>
      <c r="D4849" s="3"/>
      <c r="E4849" s="3" t="s">
        <v>38771</v>
      </c>
      <c r="F4849" s="3"/>
      <c r="G4849" s="3"/>
      <c r="H4849" s="3"/>
      <c r="I4849" s="3"/>
      <c r="J4849" s="3"/>
      <c r="K4849" s="3"/>
      <c r="L4849" s="3"/>
      <c r="M4849" s="3"/>
      <c r="N4849" s="3"/>
      <c r="O4849" s="3"/>
      <c r="P4849" s="3"/>
      <c r="Q4849" s="3"/>
      <c r="R4849" s="3"/>
      <c r="S4849" s="3"/>
      <c r="T4849" s="3"/>
      <c r="U4849" s="3"/>
      <c r="V4849" s="3"/>
      <c r="W4849" s="3"/>
      <c r="X4849" s="3"/>
      <c r="Y4849" s="3"/>
      <c r="Z4849" s="3"/>
      <c r="AA4849" s="3"/>
      <c r="AB4849" s="3"/>
      <c r="AC4849" s="3"/>
      <c r="AD4849" s="3"/>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row>
    <row r="4850" spans="1:77" ht="18">
      <c r="A4850" s="3" t="s">
        <v>36683</v>
      </c>
      <c r="B4850" s="3" t="s">
        <v>36306</v>
      </c>
      <c r="C4850" s="3" t="s">
        <v>36684</v>
      </c>
      <c r="D4850" s="3"/>
      <c r="E4850" s="3" t="s">
        <v>36685</v>
      </c>
      <c r="F4850" s="3"/>
      <c r="G4850" s="3"/>
      <c r="H4850" s="3"/>
      <c r="I4850" s="3"/>
      <c r="J4850" s="3"/>
      <c r="K4850" s="3"/>
      <c r="L4850" s="3"/>
      <c r="M4850" s="3"/>
      <c r="N4850" s="3"/>
      <c r="O4850" s="3"/>
      <c r="P4850" s="3"/>
      <c r="Q4850" s="3"/>
      <c r="R4850" s="3"/>
      <c r="S4850" s="3"/>
      <c r="T4850" s="3"/>
      <c r="U4850" s="3"/>
      <c r="V4850" s="3"/>
      <c r="W4850" s="3"/>
      <c r="X4850" s="3"/>
      <c r="Y4850" s="3"/>
      <c r="Z4850" s="3"/>
      <c r="AA4850" s="3"/>
      <c r="AB4850" s="3"/>
      <c r="AC4850" s="3"/>
      <c r="AD4850" s="3"/>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row>
    <row r="4851" spans="1:77" ht="18">
      <c r="A4851" s="3" t="s">
        <v>18970</v>
      </c>
      <c r="B4851" s="3" t="s">
        <v>35848</v>
      </c>
      <c r="C4851" s="3" t="s">
        <v>36098</v>
      </c>
      <c r="D4851" s="3"/>
      <c r="E4851" s="3" t="s">
        <v>36099</v>
      </c>
      <c r="F4851" s="3" t="s">
        <v>36100</v>
      </c>
      <c r="G4851" s="3"/>
      <c r="H4851" s="3"/>
      <c r="I4851" s="3"/>
      <c r="J4851" s="3"/>
      <c r="K4851" s="3"/>
      <c r="L4851" s="3"/>
      <c r="M4851" s="3"/>
      <c r="N4851" s="3"/>
      <c r="O4851" s="3"/>
      <c r="P4851" s="3"/>
      <c r="Q4851" s="3"/>
      <c r="R4851" s="3"/>
      <c r="S4851" s="3"/>
      <c r="T4851" s="3"/>
      <c r="U4851" s="3"/>
      <c r="V4851" s="3"/>
      <c r="W4851" s="3"/>
      <c r="X4851" s="3"/>
      <c r="Y4851" s="3"/>
      <c r="Z4851" s="3"/>
      <c r="AA4851" s="3"/>
      <c r="AB4851" s="3"/>
      <c r="AC4851" s="3"/>
      <c r="AD4851" s="3"/>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row>
    <row r="4852" spans="1:77" ht="18">
      <c r="A4852" s="3" t="s">
        <v>14291</v>
      </c>
      <c r="B4852" s="3" t="s">
        <v>30903</v>
      </c>
      <c r="C4852" s="3" t="s">
        <v>31120</v>
      </c>
      <c r="D4852" s="3"/>
      <c r="E4852" s="3" t="s">
        <v>31121</v>
      </c>
      <c r="F4852" s="3"/>
      <c r="G4852" s="3"/>
      <c r="H4852" s="3"/>
      <c r="I4852" s="3"/>
      <c r="J4852" s="3"/>
      <c r="K4852" s="3"/>
      <c r="L4852" s="3"/>
      <c r="M4852" s="3"/>
      <c r="N4852" s="3"/>
      <c r="O4852" s="3"/>
      <c r="P4852" s="3"/>
      <c r="Q4852" s="3"/>
      <c r="R4852" s="3"/>
      <c r="S4852" s="3"/>
      <c r="T4852" s="3"/>
      <c r="U4852" s="3"/>
      <c r="V4852" s="3"/>
      <c r="W4852" s="3"/>
      <c r="X4852" s="3"/>
      <c r="Y4852" s="3"/>
      <c r="Z4852" s="3"/>
      <c r="AA4852" s="3"/>
      <c r="AB4852" s="3"/>
      <c r="AC4852" s="3"/>
      <c r="AD4852" s="3"/>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row>
    <row r="4853" spans="1:77" ht="18">
      <c r="A4853" s="3" t="s">
        <v>10643</v>
      </c>
      <c r="B4853" s="3" t="s">
        <v>28792</v>
      </c>
      <c r="C4853" s="3" t="s">
        <v>28793</v>
      </c>
      <c r="D4853" s="3" t="s">
        <v>270</v>
      </c>
      <c r="E4853" s="3" t="s">
        <v>28794</v>
      </c>
      <c r="F4853" s="3" t="s">
        <v>28795</v>
      </c>
      <c r="G4853" s="3"/>
      <c r="H4853" s="3"/>
      <c r="I4853" s="3"/>
      <c r="J4853" s="3"/>
      <c r="K4853" s="3"/>
      <c r="L4853" s="3"/>
      <c r="M4853" s="3"/>
      <c r="N4853" s="3"/>
      <c r="O4853" s="3"/>
      <c r="P4853" s="3"/>
      <c r="Q4853" s="3"/>
      <c r="R4853" s="3"/>
      <c r="S4853" s="3"/>
      <c r="T4853" s="3"/>
      <c r="U4853" s="3"/>
      <c r="V4853" s="3"/>
      <c r="W4853" s="3"/>
      <c r="X4853" s="3"/>
      <c r="Y4853" s="3"/>
      <c r="Z4853" s="3"/>
      <c r="AA4853" s="3"/>
      <c r="AB4853" s="3"/>
      <c r="AC4853" s="3"/>
      <c r="AD4853" s="3"/>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row>
    <row r="4854" spans="1:77" ht="18">
      <c r="A4854" s="3" t="s">
        <v>36156</v>
      </c>
      <c r="B4854" s="3" t="s">
        <v>35848</v>
      </c>
      <c r="C4854" s="3" t="s">
        <v>28793</v>
      </c>
      <c r="D4854" s="3"/>
      <c r="E4854" s="3" t="s">
        <v>36157</v>
      </c>
      <c r="F4854" s="3" t="s">
        <v>36158</v>
      </c>
      <c r="G4854" s="3"/>
      <c r="H4854" s="3"/>
      <c r="I4854" s="3"/>
      <c r="J4854" s="3"/>
      <c r="K4854" s="3"/>
      <c r="L4854" s="3"/>
      <c r="M4854" s="3"/>
      <c r="N4854" s="3"/>
      <c r="O4854" s="3"/>
      <c r="P4854" s="3"/>
      <c r="Q4854" s="3"/>
      <c r="R4854" s="3"/>
      <c r="S4854" s="3"/>
      <c r="T4854" s="3"/>
      <c r="U4854" s="3"/>
      <c r="V4854" s="3"/>
      <c r="W4854" s="3"/>
      <c r="X4854" s="3"/>
      <c r="Y4854" s="3"/>
      <c r="Z4854" s="3"/>
      <c r="AA4854" s="3"/>
      <c r="AB4854" s="3"/>
      <c r="AC4854" s="3"/>
      <c r="AD4854" s="3"/>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row>
    <row r="4855" spans="1:77" ht="18">
      <c r="A4855" s="3" t="s">
        <v>39209</v>
      </c>
      <c r="B4855" s="3" t="s">
        <v>38999</v>
      </c>
      <c r="C4855" s="3" t="s">
        <v>28793</v>
      </c>
      <c r="D4855" s="3"/>
      <c r="E4855" s="3" t="s">
        <v>2236</v>
      </c>
      <c r="F4855" s="3"/>
      <c r="G4855" s="3"/>
      <c r="H4855" s="3"/>
      <c r="I4855" s="3"/>
      <c r="J4855" s="3"/>
      <c r="K4855" s="3"/>
      <c r="L4855" s="3"/>
      <c r="M4855" s="3"/>
      <c r="N4855" s="3"/>
      <c r="O4855" s="3"/>
      <c r="P4855" s="3"/>
      <c r="Q4855" s="3"/>
      <c r="R4855" s="3"/>
      <c r="S4855" s="3"/>
      <c r="T4855" s="3"/>
      <c r="U4855" s="3"/>
      <c r="V4855" s="3"/>
      <c r="W4855" s="3"/>
      <c r="X4855" s="3"/>
      <c r="Y4855" s="3"/>
      <c r="Z4855" s="3"/>
      <c r="AA4855" s="3"/>
      <c r="AB4855" s="3"/>
      <c r="AC4855" s="3"/>
      <c r="AD4855" s="3"/>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row>
    <row r="4856" spans="1:77" ht="18">
      <c r="A4856" s="3" t="s">
        <v>3386</v>
      </c>
      <c r="B4856" s="3" t="s">
        <v>21893</v>
      </c>
      <c r="C4856" s="3" t="s">
        <v>28793</v>
      </c>
      <c r="D4856" s="3"/>
      <c r="E4856" s="3" t="s">
        <v>39842</v>
      </c>
      <c r="F4856" s="3" t="s">
        <v>39843</v>
      </c>
      <c r="G4856" s="3"/>
      <c r="H4856" s="3"/>
      <c r="I4856" s="3"/>
      <c r="J4856" s="3"/>
      <c r="K4856" s="3"/>
      <c r="L4856" s="3"/>
      <c r="M4856" s="3"/>
      <c r="N4856" s="3"/>
      <c r="O4856" s="3"/>
      <c r="P4856" s="3"/>
      <c r="Q4856" s="3"/>
      <c r="R4856" s="3"/>
      <c r="S4856" s="3"/>
      <c r="T4856" s="3"/>
      <c r="U4856" s="3"/>
      <c r="V4856" s="3"/>
      <c r="W4856" s="3"/>
      <c r="X4856" s="3"/>
      <c r="Y4856" s="3"/>
      <c r="Z4856" s="3"/>
      <c r="AA4856" s="3"/>
      <c r="AB4856" s="3"/>
      <c r="AC4856" s="3"/>
      <c r="AD4856" s="3"/>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row>
    <row r="4857" spans="1:77" ht="18">
      <c r="A4857" s="3" t="s">
        <v>198</v>
      </c>
      <c r="B4857" s="3" t="s">
        <v>25896</v>
      </c>
      <c r="C4857" s="3" t="s">
        <v>30429</v>
      </c>
      <c r="D4857" s="3" t="s">
        <v>4729</v>
      </c>
      <c r="E4857" s="3" t="s">
        <v>30430</v>
      </c>
      <c r="F4857" s="3"/>
      <c r="G4857" s="3"/>
      <c r="H4857" s="3"/>
      <c r="I4857" s="3"/>
      <c r="J4857" s="3"/>
      <c r="K4857" s="3"/>
      <c r="L4857" s="3"/>
      <c r="M4857" s="3"/>
      <c r="N4857" s="3"/>
      <c r="O4857" s="3"/>
      <c r="P4857" s="3"/>
      <c r="Q4857" s="3"/>
      <c r="R4857" s="3"/>
      <c r="S4857" s="3"/>
      <c r="T4857" s="3"/>
      <c r="U4857" s="3"/>
      <c r="V4857" s="3"/>
      <c r="W4857" s="3"/>
      <c r="X4857" s="3"/>
      <c r="Y4857" s="3"/>
      <c r="Z4857" s="3"/>
      <c r="AA4857" s="3"/>
      <c r="AB4857" s="3"/>
      <c r="AC4857" s="3"/>
      <c r="AD4857" s="3"/>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row>
    <row r="4858" spans="1:77" ht="18">
      <c r="A4858" s="3" t="s">
        <v>5896</v>
      </c>
      <c r="B4858" s="3" t="s">
        <v>23435</v>
      </c>
      <c r="C4858" s="3" t="s">
        <v>24191</v>
      </c>
      <c r="D4858" s="3"/>
      <c r="E4858" s="3" t="s">
        <v>24192</v>
      </c>
      <c r="F4858" s="3"/>
      <c r="G4858" s="3"/>
      <c r="H4858" s="3"/>
      <c r="I4858" s="3"/>
      <c r="J4858" s="3"/>
      <c r="K4858" s="3"/>
      <c r="L4858" s="3"/>
      <c r="M4858" s="3"/>
      <c r="N4858" s="3"/>
      <c r="O4858" s="3"/>
      <c r="P4858" s="3"/>
      <c r="Q4858" s="3"/>
      <c r="R4858" s="3"/>
      <c r="S4858" s="3"/>
      <c r="T4858" s="3"/>
      <c r="U4858" s="3"/>
      <c r="V4858" s="3"/>
      <c r="W4858" s="3"/>
      <c r="X4858" s="3"/>
      <c r="Y4858" s="3"/>
      <c r="Z4858" s="3"/>
      <c r="AA4858" s="3"/>
      <c r="AB4858" s="3"/>
      <c r="AC4858" s="3"/>
      <c r="AD4858" s="3"/>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row>
    <row r="4859" spans="1:77" ht="18">
      <c r="A4859" s="3" t="s">
        <v>2025</v>
      </c>
      <c r="B4859" s="3" t="s">
        <v>30270</v>
      </c>
      <c r="C4859" s="3" t="s">
        <v>24191</v>
      </c>
      <c r="D4859" s="3"/>
      <c r="E4859" s="3" t="s">
        <v>32031</v>
      </c>
      <c r="F4859" s="3"/>
      <c r="G4859" s="3"/>
      <c r="H4859" s="3"/>
      <c r="I4859" s="3"/>
      <c r="J4859" s="3"/>
      <c r="K4859" s="3"/>
      <c r="L4859" s="3"/>
      <c r="M4859" s="3"/>
      <c r="N4859" s="3"/>
      <c r="O4859" s="3"/>
      <c r="P4859" s="3"/>
      <c r="Q4859" s="3"/>
      <c r="R4859" s="3"/>
      <c r="S4859" s="3"/>
      <c r="T4859" s="3"/>
      <c r="U4859" s="3"/>
      <c r="V4859" s="3"/>
      <c r="W4859" s="3"/>
      <c r="X4859" s="3"/>
      <c r="Y4859" s="3"/>
      <c r="Z4859" s="3"/>
      <c r="AA4859" s="3"/>
      <c r="AB4859" s="3"/>
      <c r="AC4859" s="3"/>
      <c r="AD4859" s="3"/>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row>
    <row r="4860" spans="1:77" ht="18">
      <c r="A4860" s="3" t="s">
        <v>12520</v>
      </c>
      <c r="B4860" s="3" t="s">
        <v>29986</v>
      </c>
      <c r="C4860" s="3" t="s">
        <v>30012</v>
      </c>
      <c r="D4860" s="3" t="s">
        <v>30013</v>
      </c>
      <c r="E4860" s="3" t="s">
        <v>30014</v>
      </c>
      <c r="F4860" s="3"/>
      <c r="G4860" s="3"/>
      <c r="H4860" s="3"/>
      <c r="I4860" s="3"/>
      <c r="J4860" s="3"/>
      <c r="K4860" s="3"/>
      <c r="L4860" s="3"/>
      <c r="M4860" s="3"/>
      <c r="N4860" s="3"/>
      <c r="O4860" s="3"/>
      <c r="P4860" s="3"/>
      <c r="Q4860" s="3"/>
      <c r="R4860" s="3"/>
      <c r="S4860" s="3"/>
      <c r="T4860" s="3"/>
      <c r="U4860" s="3"/>
      <c r="V4860" s="3"/>
      <c r="W4860" s="3"/>
      <c r="X4860" s="3"/>
      <c r="Y4860" s="3"/>
      <c r="Z4860" s="3"/>
      <c r="AA4860" s="3"/>
      <c r="AB4860" s="3"/>
      <c r="AC4860" s="3"/>
      <c r="AD4860" s="3"/>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row>
    <row r="4861" spans="1:77" ht="18">
      <c r="A4861" s="3" t="s">
        <v>14208</v>
      </c>
      <c r="B4861" s="3" t="s">
        <v>30903</v>
      </c>
      <c r="C4861" s="3" t="s">
        <v>30012</v>
      </c>
      <c r="D4861" s="3" t="s">
        <v>31071</v>
      </c>
      <c r="E4861" s="3" t="s">
        <v>31072</v>
      </c>
      <c r="F4861" s="3"/>
      <c r="G4861" s="3"/>
      <c r="H4861" s="3"/>
      <c r="I4861" s="3"/>
      <c r="J4861" s="3"/>
      <c r="K4861" s="3"/>
      <c r="L4861" s="3"/>
      <c r="M4861" s="3"/>
      <c r="N4861" s="3"/>
      <c r="O4861" s="3"/>
      <c r="P4861" s="3"/>
      <c r="Q4861" s="3"/>
      <c r="R4861" s="3"/>
      <c r="S4861" s="3"/>
      <c r="T4861" s="3"/>
      <c r="U4861" s="3"/>
      <c r="V4861" s="3"/>
      <c r="W4861" s="3"/>
      <c r="X4861" s="3"/>
      <c r="Y4861" s="3"/>
      <c r="Z4861" s="3"/>
      <c r="AA4861" s="3"/>
      <c r="AB4861" s="3"/>
      <c r="AC4861" s="3"/>
      <c r="AD4861" s="3"/>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row>
    <row r="4862" spans="1:77" ht="18">
      <c r="A4862" s="3" t="s">
        <v>10545</v>
      </c>
      <c r="B4862" s="3" t="s">
        <v>28622</v>
      </c>
      <c r="C4862" s="3" t="s">
        <v>28669</v>
      </c>
      <c r="D4862" s="3" t="s">
        <v>28670</v>
      </c>
      <c r="E4862" s="3" t="s">
        <v>28671</v>
      </c>
      <c r="F4862" s="3" t="s">
        <v>28672</v>
      </c>
      <c r="G4862" s="3"/>
      <c r="H4862" s="3"/>
      <c r="I4862" s="3"/>
      <c r="J4862" s="3"/>
      <c r="K4862" s="3"/>
      <c r="L4862" s="3"/>
      <c r="M4862" s="3"/>
      <c r="N4862" s="3"/>
      <c r="O4862" s="3"/>
      <c r="P4862" s="3"/>
      <c r="Q4862" s="3"/>
      <c r="R4862" s="3"/>
      <c r="S4862" s="3"/>
      <c r="T4862" s="3"/>
      <c r="U4862" s="3"/>
      <c r="V4862" s="3"/>
      <c r="W4862" s="3"/>
      <c r="X4862" s="3"/>
      <c r="Y4862" s="3"/>
      <c r="Z4862" s="3"/>
      <c r="AA4862" s="3"/>
      <c r="AB4862" s="3"/>
      <c r="AC4862" s="3"/>
      <c r="AD4862" s="3"/>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row>
    <row r="4863" spans="1:77" ht="18">
      <c r="A4863" s="3" t="s">
        <v>878</v>
      </c>
      <c r="B4863" s="3" t="s">
        <v>24616</v>
      </c>
      <c r="C4863" s="3" t="s">
        <v>25332</v>
      </c>
      <c r="D4863" s="3" t="s">
        <v>8020</v>
      </c>
      <c r="E4863" s="3" t="s">
        <v>24927</v>
      </c>
      <c r="F4863" s="3" t="s">
        <v>25333</v>
      </c>
      <c r="G4863" s="3"/>
      <c r="H4863" s="3"/>
      <c r="I4863" s="3"/>
      <c r="J4863" s="3"/>
      <c r="K4863" s="3"/>
      <c r="L4863" s="3"/>
      <c r="M4863" s="3"/>
      <c r="N4863" s="3"/>
      <c r="O4863" s="3"/>
      <c r="P4863" s="3"/>
      <c r="Q4863" s="3"/>
      <c r="R4863" s="3"/>
      <c r="S4863" s="3"/>
      <c r="T4863" s="3"/>
      <c r="U4863" s="3"/>
      <c r="V4863" s="3"/>
      <c r="W4863" s="3"/>
      <c r="X4863" s="3"/>
      <c r="Y4863" s="3"/>
      <c r="Z4863" s="3"/>
      <c r="AA4863" s="3"/>
      <c r="AB4863" s="3"/>
      <c r="AC4863" s="3"/>
      <c r="AD4863" s="3"/>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row>
    <row r="4864" spans="1:77" ht="18">
      <c r="A4864" s="3" t="s">
        <v>28276</v>
      </c>
      <c r="B4864" s="3" t="s">
        <v>28075</v>
      </c>
      <c r="C4864" s="3" t="s">
        <v>25332</v>
      </c>
      <c r="D4864" s="3"/>
      <c r="E4864" s="3" t="s">
        <v>28080</v>
      </c>
      <c r="F4864" s="3"/>
      <c r="G4864" s="3"/>
      <c r="H4864" s="3"/>
      <c r="I4864" s="3"/>
      <c r="J4864" s="3"/>
      <c r="K4864" s="3"/>
      <c r="L4864" s="3"/>
      <c r="M4864" s="3"/>
      <c r="N4864" s="3"/>
      <c r="O4864" s="3"/>
      <c r="P4864" s="3"/>
      <c r="Q4864" s="3"/>
      <c r="R4864" s="3"/>
      <c r="S4864" s="3"/>
      <c r="T4864" s="3"/>
      <c r="U4864" s="3"/>
      <c r="V4864" s="3"/>
      <c r="W4864" s="3"/>
      <c r="X4864" s="3"/>
      <c r="Y4864" s="3"/>
      <c r="Z4864" s="3"/>
      <c r="AA4864" s="3"/>
      <c r="AB4864" s="3"/>
      <c r="AC4864" s="3"/>
      <c r="AD4864" s="3"/>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row>
    <row r="4865" spans="1:77" ht="18">
      <c r="A4865" s="3" t="s">
        <v>33958</v>
      </c>
      <c r="B4865" s="3" t="s">
        <v>33814</v>
      </c>
      <c r="C4865" s="3" t="s">
        <v>25332</v>
      </c>
      <c r="D4865" s="3"/>
      <c r="E4865" s="3" t="s">
        <v>33959</v>
      </c>
      <c r="F4865" s="3"/>
      <c r="G4865" s="3"/>
      <c r="H4865" s="3"/>
      <c r="I4865" s="3"/>
      <c r="J4865" s="3"/>
      <c r="K4865" s="3"/>
      <c r="L4865" s="3"/>
      <c r="M4865" s="3"/>
      <c r="N4865" s="3"/>
      <c r="O4865" s="3"/>
      <c r="P4865" s="3"/>
      <c r="Q4865" s="3"/>
      <c r="R4865" s="3"/>
      <c r="S4865" s="3"/>
      <c r="T4865" s="3"/>
      <c r="U4865" s="3"/>
      <c r="V4865" s="3"/>
      <c r="W4865" s="3"/>
      <c r="X4865" s="3"/>
      <c r="Y4865" s="3"/>
      <c r="Z4865" s="3"/>
      <c r="AA4865" s="3"/>
      <c r="AB4865" s="3"/>
      <c r="AC4865" s="3"/>
      <c r="AD4865" s="3"/>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row>
    <row r="4866" spans="1:77" ht="18">
      <c r="A4866" s="3" t="s">
        <v>32838</v>
      </c>
      <c r="B4866" s="3" t="s">
        <v>32802</v>
      </c>
      <c r="C4866" s="3" t="s">
        <v>32839</v>
      </c>
      <c r="D4866" s="3" t="s">
        <v>319</v>
      </c>
      <c r="E4866" s="3" t="s">
        <v>32840</v>
      </c>
      <c r="F4866" s="3"/>
      <c r="G4866" s="3"/>
      <c r="H4866" s="3"/>
      <c r="I4866" s="3"/>
      <c r="J4866" s="3"/>
      <c r="K4866" s="3"/>
      <c r="L4866" s="3"/>
      <c r="M4866" s="3"/>
      <c r="N4866" s="3"/>
      <c r="O4866" s="3"/>
      <c r="P4866" s="3"/>
      <c r="Q4866" s="3"/>
      <c r="R4866" s="3"/>
      <c r="S4866" s="3"/>
      <c r="T4866" s="3"/>
      <c r="U4866" s="3"/>
      <c r="V4866" s="3"/>
      <c r="W4866" s="3"/>
      <c r="X4866" s="3"/>
      <c r="Y4866" s="3"/>
      <c r="Z4866" s="3"/>
      <c r="AA4866" s="3"/>
      <c r="AB4866" s="3"/>
      <c r="AC4866" s="3"/>
      <c r="AD4866" s="3"/>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row>
    <row r="4867" spans="1:77" ht="18">
      <c r="A4867" s="3" t="s">
        <v>34698</v>
      </c>
      <c r="B4867" s="3" t="s">
        <v>33988</v>
      </c>
      <c r="C4867" s="3" t="s">
        <v>34699</v>
      </c>
      <c r="D4867" s="3"/>
      <c r="E4867" s="3" t="s">
        <v>34700</v>
      </c>
      <c r="F4867" s="3"/>
      <c r="G4867" s="3"/>
      <c r="H4867" s="3"/>
      <c r="I4867" s="3"/>
      <c r="J4867" s="3"/>
      <c r="K4867" s="3"/>
      <c r="L4867" s="3"/>
      <c r="M4867" s="3"/>
      <c r="N4867" s="3"/>
      <c r="O4867" s="3"/>
      <c r="P4867" s="3"/>
      <c r="Q4867" s="3"/>
      <c r="R4867" s="3"/>
      <c r="S4867" s="3"/>
      <c r="T4867" s="3"/>
      <c r="U4867" s="3"/>
      <c r="V4867" s="3"/>
      <c r="W4867" s="3"/>
      <c r="X4867" s="3"/>
      <c r="Y4867" s="3"/>
      <c r="Z4867" s="3"/>
      <c r="AA4867" s="3"/>
      <c r="AB4867" s="3"/>
      <c r="AC4867" s="3"/>
      <c r="AD4867" s="3"/>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row>
    <row r="4868" spans="1:77" ht="18">
      <c r="A4868" s="3" t="s">
        <v>18259</v>
      </c>
      <c r="B4868" s="3" t="s">
        <v>35343</v>
      </c>
      <c r="C4868" s="3" t="s">
        <v>35666</v>
      </c>
      <c r="D4868" s="3" t="s">
        <v>35667</v>
      </c>
      <c r="E4868" s="3" t="s">
        <v>35668</v>
      </c>
      <c r="F4868" s="3"/>
      <c r="G4868" s="3"/>
      <c r="H4868" s="3"/>
      <c r="I4868" s="3"/>
      <c r="J4868" s="3"/>
      <c r="K4868" s="3"/>
      <c r="L4868" s="3"/>
      <c r="M4868" s="3"/>
      <c r="N4868" s="3"/>
      <c r="O4868" s="3"/>
      <c r="P4868" s="3"/>
      <c r="Q4868" s="3"/>
      <c r="R4868" s="3"/>
      <c r="S4868" s="3"/>
      <c r="T4868" s="3"/>
      <c r="U4868" s="3"/>
      <c r="V4868" s="3"/>
      <c r="W4868" s="3"/>
      <c r="X4868" s="3"/>
      <c r="Y4868" s="3"/>
      <c r="Z4868" s="3"/>
      <c r="AA4868" s="3"/>
      <c r="AB4868" s="3"/>
      <c r="AC4868" s="3"/>
      <c r="AD4868" s="3"/>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row>
    <row r="4869" spans="1:77" ht="18">
      <c r="A4869" s="3" t="s">
        <v>39116</v>
      </c>
      <c r="B4869" s="3" t="s">
        <v>38999</v>
      </c>
      <c r="C4869" s="3" t="s">
        <v>35666</v>
      </c>
      <c r="D4869" s="3"/>
      <c r="E4869" s="3" t="s">
        <v>39117</v>
      </c>
      <c r="F4869" s="3"/>
      <c r="G4869" s="3"/>
      <c r="H4869" s="3"/>
      <c r="I4869" s="3"/>
      <c r="J4869" s="3"/>
      <c r="K4869" s="3"/>
      <c r="L4869" s="3"/>
      <c r="M4869" s="3"/>
      <c r="N4869" s="3"/>
      <c r="O4869" s="3"/>
      <c r="P4869" s="3"/>
      <c r="Q4869" s="3"/>
      <c r="R4869" s="3"/>
      <c r="S4869" s="3"/>
      <c r="T4869" s="3"/>
      <c r="U4869" s="3"/>
      <c r="V4869" s="3"/>
      <c r="W4869" s="3"/>
      <c r="X4869" s="3"/>
      <c r="Y4869" s="3"/>
      <c r="Z4869" s="3"/>
      <c r="AA4869" s="3"/>
      <c r="AB4869" s="3"/>
      <c r="AC4869" s="3"/>
      <c r="AD4869" s="3"/>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row>
    <row r="4870" spans="1:77" ht="18">
      <c r="A4870" s="3" t="s">
        <v>30319</v>
      </c>
      <c r="B4870" s="3" t="s">
        <v>30145</v>
      </c>
      <c r="C4870" s="3" t="s">
        <v>30320</v>
      </c>
      <c r="D4870" s="3"/>
      <c r="E4870" s="3" t="s">
        <v>30321</v>
      </c>
      <c r="F4870" s="3"/>
      <c r="G4870" s="3"/>
      <c r="H4870" s="3"/>
      <c r="I4870" s="3"/>
      <c r="J4870" s="3"/>
      <c r="K4870" s="3"/>
      <c r="L4870" s="3"/>
      <c r="M4870" s="3"/>
      <c r="N4870" s="3"/>
      <c r="O4870" s="3"/>
      <c r="P4870" s="3"/>
      <c r="Q4870" s="3"/>
      <c r="R4870" s="3"/>
      <c r="S4870" s="3"/>
      <c r="T4870" s="3"/>
      <c r="U4870" s="3"/>
      <c r="V4870" s="3"/>
      <c r="W4870" s="3"/>
      <c r="X4870" s="3"/>
      <c r="Y4870" s="3"/>
      <c r="Z4870" s="3"/>
      <c r="AA4870" s="3"/>
      <c r="AB4870" s="3"/>
      <c r="AC4870" s="3"/>
      <c r="AD4870" s="3"/>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row>
    <row r="4871" spans="1:77" ht="18">
      <c r="A4871" s="3" t="s">
        <v>17149</v>
      </c>
      <c r="B4871" s="3" t="s">
        <v>32998</v>
      </c>
      <c r="C4871" s="3" t="s">
        <v>30320</v>
      </c>
      <c r="D4871" s="3" t="s">
        <v>3093</v>
      </c>
      <c r="E4871" s="3" t="s">
        <v>33082</v>
      </c>
      <c r="F4871" s="3"/>
      <c r="G4871" s="3"/>
      <c r="H4871" s="3"/>
      <c r="I4871" s="3"/>
      <c r="J4871" s="3"/>
      <c r="K4871" s="3"/>
      <c r="L4871" s="3"/>
      <c r="M4871" s="3"/>
      <c r="N4871" s="3"/>
      <c r="O4871" s="3"/>
      <c r="P4871" s="3"/>
      <c r="Q4871" s="3"/>
      <c r="R4871" s="3"/>
      <c r="S4871" s="3"/>
      <c r="T4871" s="3"/>
      <c r="U4871" s="3"/>
      <c r="V4871" s="3"/>
      <c r="W4871" s="3"/>
      <c r="X4871" s="3"/>
      <c r="Y4871" s="3"/>
      <c r="Z4871" s="3"/>
      <c r="AA4871" s="3"/>
      <c r="AB4871" s="3"/>
      <c r="AC4871" s="3"/>
      <c r="AD4871" s="3"/>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row>
    <row r="4872" spans="1:77" ht="18">
      <c r="A4872" s="3" t="s">
        <v>8801</v>
      </c>
      <c r="B4872" s="3" t="s">
        <v>26505</v>
      </c>
      <c r="C4872" s="3" t="s">
        <v>26627</v>
      </c>
      <c r="D4872" s="3"/>
      <c r="E4872" s="3" t="s">
        <v>26628</v>
      </c>
      <c r="F4872" s="3"/>
      <c r="G4872" s="3"/>
      <c r="H4872" s="3"/>
      <c r="I4872" s="3"/>
      <c r="J4872" s="3"/>
      <c r="K4872" s="3"/>
      <c r="L4872" s="3"/>
      <c r="M4872" s="3"/>
      <c r="N4872" s="3"/>
      <c r="O4872" s="3"/>
      <c r="P4872" s="3"/>
      <c r="Q4872" s="3"/>
      <c r="R4872" s="3"/>
      <c r="S4872" s="3"/>
      <c r="T4872" s="3"/>
      <c r="U4872" s="3"/>
      <c r="V4872" s="3"/>
      <c r="W4872" s="3"/>
      <c r="X4872" s="3"/>
      <c r="Y4872" s="3"/>
      <c r="Z4872" s="3"/>
      <c r="AA4872" s="3"/>
      <c r="AB4872" s="3"/>
      <c r="AC4872" s="3"/>
      <c r="AD4872" s="3"/>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row>
    <row r="4873" spans="1:77" ht="18">
      <c r="A4873" s="3" t="s">
        <v>3205</v>
      </c>
      <c r="B4873" s="3" t="s">
        <v>21893</v>
      </c>
      <c r="C4873" s="3" t="s">
        <v>38992</v>
      </c>
      <c r="D4873" s="3"/>
      <c r="E4873" s="3" t="s">
        <v>38993</v>
      </c>
      <c r="F4873" s="3"/>
      <c r="G4873" s="3"/>
      <c r="H4873" s="3"/>
      <c r="I4873" s="3"/>
      <c r="J4873" s="3"/>
      <c r="K4873" s="3"/>
      <c r="L4873" s="3"/>
      <c r="M4873" s="3"/>
      <c r="N4873" s="3"/>
      <c r="O4873" s="3"/>
      <c r="P4873" s="3"/>
      <c r="Q4873" s="3"/>
      <c r="R4873" s="3"/>
      <c r="S4873" s="3"/>
      <c r="T4873" s="3"/>
      <c r="U4873" s="3"/>
      <c r="V4873" s="3"/>
      <c r="W4873" s="3"/>
      <c r="X4873" s="3"/>
      <c r="Y4873" s="3"/>
      <c r="Z4873" s="3"/>
      <c r="AA4873" s="3"/>
      <c r="AB4873" s="3"/>
      <c r="AC4873" s="3"/>
      <c r="AD4873" s="3"/>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row>
    <row r="4874" spans="1:77" ht="18">
      <c r="A4874" s="3" t="s">
        <v>3597</v>
      </c>
      <c r="B4874" s="3" t="s">
        <v>21893</v>
      </c>
      <c r="C4874" s="3" t="s">
        <v>22105</v>
      </c>
      <c r="D4874" s="3"/>
      <c r="E4874" s="3" t="s">
        <v>22106</v>
      </c>
      <c r="F4874" s="3"/>
      <c r="G4874" s="3"/>
      <c r="H4874" s="3"/>
      <c r="I4874" s="3"/>
      <c r="J4874" s="3"/>
      <c r="K4874" s="3"/>
      <c r="L4874" s="3"/>
      <c r="M4874" s="3"/>
      <c r="N4874" s="3"/>
      <c r="O4874" s="3"/>
      <c r="P4874" s="3"/>
      <c r="Q4874" s="3"/>
      <c r="R4874" s="3"/>
      <c r="S4874" s="3"/>
      <c r="T4874" s="3"/>
      <c r="U4874" s="3"/>
      <c r="V4874" s="3"/>
      <c r="W4874" s="3"/>
      <c r="X4874" s="3"/>
      <c r="Y4874" s="3"/>
      <c r="Z4874" s="3"/>
      <c r="AA4874" s="3"/>
      <c r="AB4874" s="3"/>
      <c r="AC4874" s="3"/>
      <c r="AD4874" s="3"/>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row>
    <row r="4875" spans="1:77" ht="18">
      <c r="A4875" s="3" t="s">
        <v>24189</v>
      </c>
      <c r="B4875" s="3" t="s">
        <v>23435</v>
      </c>
      <c r="C4875" s="3" t="s">
        <v>22105</v>
      </c>
      <c r="D4875" s="3"/>
      <c r="E4875" s="3" t="s">
        <v>24190</v>
      </c>
      <c r="F4875" s="3"/>
      <c r="G4875" s="3"/>
      <c r="H4875" s="3"/>
      <c r="I4875" s="3"/>
      <c r="J4875" s="3"/>
      <c r="K4875" s="3"/>
      <c r="L4875" s="3"/>
      <c r="M4875" s="3"/>
      <c r="N4875" s="3"/>
      <c r="O4875" s="3"/>
      <c r="P4875" s="3"/>
      <c r="Q4875" s="3"/>
      <c r="R4875" s="3"/>
      <c r="S4875" s="3"/>
      <c r="T4875" s="3"/>
      <c r="U4875" s="3"/>
      <c r="V4875" s="3"/>
      <c r="W4875" s="3"/>
      <c r="X4875" s="3"/>
      <c r="Y4875" s="3"/>
      <c r="Z4875" s="3"/>
      <c r="AA4875" s="3"/>
      <c r="AB4875" s="3"/>
      <c r="AC4875" s="3"/>
      <c r="AD4875" s="3"/>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row>
    <row r="4876" spans="1:77" ht="18">
      <c r="A4876" s="3" t="s">
        <v>13274</v>
      </c>
      <c r="B4876" s="3" t="s">
        <v>30425</v>
      </c>
      <c r="C4876" s="3" t="s">
        <v>30459</v>
      </c>
      <c r="D4876" s="3" t="s">
        <v>4729</v>
      </c>
      <c r="E4876" s="3" t="s">
        <v>30460</v>
      </c>
      <c r="F4876" s="3" t="s">
        <v>30461</v>
      </c>
      <c r="G4876" s="3"/>
      <c r="H4876" s="3"/>
      <c r="I4876" s="3"/>
      <c r="J4876" s="3"/>
      <c r="K4876" s="3"/>
      <c r="L4876" s="3"/>
      <c r="M4876" s="3"/>
      <c r="N4876" s="3"/>
      <c r="O4876" s="3"/>
      <c r="P4876" s="3"/>
      <c r="Q4876" s="3"/>
      <c r="R4876" s="3"/>
      <c r="S4876" s="3"/>
      <c r="T4876" s="3"/>
      <c r="U4876" s="3"/>
      <c r="V4876" s="3"/>
      <c r="W4876" s="3"/>
      <c r="X4876" s="3"/>
      <c r="Y4876" s="3"/>
      <c r="Z4876" s="3"/>
      <c r="AA4876" s="3"/>
      <c r="AB4876" s="3"/>
      <c r="AC4876" s="3"/>
      <c r="AD4876" s="3"/>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row>
    <row r="4877" spans="1:77" ht="18">
      <c r="A4877" s="3" t="s">
        <v>16380</v>
      </c>
      <c r="B4877" s="3" t="s">
        <v>32339</v>
      </c>
      <c r="C4877" s="3" t="s">
        <v>30459</v>
      </c>
      <c r="D4877" s="3" t="s">
        <v>219</v>
      </c>
      <c r="E4877" s="3" t="s">
        <v>32395</v>
      </c>
      <c r="F4877" s="3" t="s">
        <v>32396</v>
      </c>
      <c r="G4877" s="3"/>
      <c r="H4877" s="3"/>
      <c r="I4877" s="3"/>
      <c r="J4877" s="3"/>
      <c r="K4877" s="3"/>
      <c r="L4877" s="3"/>
      <c r="M4877" s="3"/>
      <c r="N4877" s="3"/>
      <c r="O4877" s="3"/>
      <c r="P4877" s="3"/>
      <c r="Q4877" s="3"/>
      <c r="R4877" s="3"/>
      <c r="S4877" s="3"/>
      <c r="T4877" s="3"/>
      <c r="U4877" s="3"/>
      <c r="V4877" s="3"/>
      <c r="W4877" s="3"/>
      <c r="X4877" s="3"/>
      <c r="Y4877" s="3"/>
      <c r="Z4877" s="3"/>
      <c r="AA4877" s="3"/>
      <c r="AB4877" s="3"/>
      <c r="AC4877" s="3"/>
      <c r="AD4877" s="3"/>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row>
    <row r="4878" spans="1:77" ht="18">
      <c r="A4878" s="3" t="s">
        <v>573</v>
      </c>
      <c r="B4878" s="3" t="s">
        <v>22767</v>
      </c>
      <c r="C4878" s="3" t="s">
        <v>23504</v>
      </c>
      <c r="D4878" s="3"/>
      <c r="E4878" s="3" t="s">
        <v>22845</v>
      </c>
      <c r="F4878" s="3"/>
      <c r="G4878" s="3"/>
      <c r="H4878" s="3"/>
      <c r="I4878" s="3"/>
      <c r="J4878" s="3"/>
      <c r="K4878" s="3"/>
      <c r="L4878" s="3"/>
      <c r="M4878" s="3"/>
      <c r="N4878" s="3"/>
      <c r="O4878" s="3"/>
      <c r="P4878" s="3"/>
      <c r="Q4878" s="3"/>
      <c r="R4878" s="3"/>
      <c r="S4878" s="3"/>
      <c r="T4878" s="3"/>
      <c r="U4878" s="3"/>
      <c r="V4878" s="3"/>
      <c r="W4878" s="3"/>
      <c r="X4878" s="3"/>
      <c r="Y4878" s="3"/>
      <c r="Z4878" s="3"/>
      <c r="AA4878" s="3"/>
      <c r="AB4878" s="3"/>
      <c r="AC4878" s="3"/>
      <c r="AD4878" s="3"/>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row>
    <row r="4879" spans="1:77" ht="18">
      <c r="A4879" s="3" t="s">
        <v>33942</v>
      </c>
      <c r="B4879" s="3" t="s">
        <v>33814</v>
      </c>
      <c r="C4879" s="3" t="s">
        <v>33943</v>
      </c>
      <c r="D4879" s="3"/>
      <c r="E4879" s="3" t="s">
        <v>33944</v>
      </c>
      <c r="F4879" s="3"/>
      <c r="G4879" s="3"/>
      <c r="H4879" s="3"/>
      <c r="I4879" s="3"/>
      <c r="J4879" s="3"/>
      <c r="K4879" s="3"/>
      <c r="L4879" s="3"/>
      <c r="M4879" s="3"/>
      <c r="N4879" s="3"/>
      <c r="O4879" s="3"/>
      <c r="P4879" s="3"/>
      <c r="Q4879" s="3"/>
      <c r="R4879" s="3"/>
      <c r="S4879" s="3"/>
      <c r="T4879" s="3"/>
      <c r="U4879" s="3"/>
      <c r="V4879" s="3"/>
      <c r="W4879" s="3"/>
      <c r="X4879" s="3"/>
      <c r="Y4879" s="3"/>
      <c r="Z4879" s="3"/>
      <c r="AA4879" s="3"/>
      <c r="AB4879" s="3"/>
      <c r="AC4879" s="3"/>
      <c r="AD4879" s="3"/>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row>
    <row r="4880" spans="1:77" ht="18">
      <c r="A4880" s="3" t="s">
        <v>1602</v>
      </c>
      <c r="B4880" s="3" t="s">
        <v>27429</v>
      </c>
      <c r="C4880" s="3" t="s">
        <v>29990</v>
      </c>
      <c r="D4880" s="3"/>
      <c r="E4880" s="3" t="s">
        <v>29991</v>
      </c>
      <c r="F4880" s="3"/>
      <c r="G4880" s="3"/>
      <c r="H4880" s="3"/>
      <c r="I4880" s="3"/>
      <c r="J4880" s="3"/>
      <c r="K4880" s="3"/>
      <c r="L4880" s="3"/>
      <c r="M4880" s="3"/>
      <c r="N4880" s="3"/>
      <c r="O4880" s="3"/>
      <c r="P4880" s="3"/>
      <c r="Q4880" s="3"/>
      <c r="R4880" s="3"/>
      <c r="S4880" s="3"/>
      <c r="T4880" s="3"/>
      <c r="U4880" s="3"/>
      <c r="V4880" s="3"/>
      <c r="W4880" s="3"/>
      <c r="X4880" s="3"/>
      <c r="Y4880" s="3"/>
      <c r="Z4880" s="3"/>
      <c r="AA4880" s="3"/>
      <c r="AB4880" s="3"/>
      <c r="AC4880" s="3"/>
      <c r="AD4880" s="3"/>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row>
    <row r="4881" spans="1:77" ht="18">
      <c r="A4881" s="3" t="s">
        <v>17562</v>
      </c>
      <c r="B4881" s="3" t="s">
        <v>33988</v>
      </c>
      <c r="C4881" s="3" t="s">
        <v>29990</v>
      </c>
      <c r="D4881" s="3" t="s">
        <v>30401</v>
      </c>
      <c r="E4881" s="3" t="s">
        <v>34185</v>
      </c>
      <c r="F4881" s="3" t="s">
        <v>34186</v>
      </c>
      <c r="G4881" s="3" t="s">
        <v>34187</v>
      </c>
      <c r="H4881" s="3" t="s">
        <v>34188</v>
      </c>
      <c r="I4881" s="3"/>
      <c r="J4881" s="3" t="s">
        <v>34189</v>
      </c>
      <c r="K4881" s="3"/>
      <c r="L4881" s="3" t="e">
        <f>- JDBC data source (Paramaterized select statement)</f>
        <v>#NAME?</v>
      </c>
      <c r="M4881" s="3"/>
      <c r="N4881" s="3" t="e">
        <f>- JavaAPI data source (Flat File)</f>
        <v>#NAME?</v>
      </c>
      <c r="O4881" s="3"/>
      <c r="P4881" s="3" t="e">
        <f>- html data source (stock price lookup)</f>
        <v>#NAME?</v>
      </c>
      <c r="Q4881" s="3" t="s">
        <v>34190</v>
      </c>
      <c r="R4881" s="3"/>
      <c r="S4881" s="3"/>
      <c r="T4881" s="3"/>
      <c r="U4881" s="3"/>
      <c r="V4881" s="3"/>
      <c r="W4881" s="3"/>
      <c r="X4881" s="3"/>
      <c r="Y4881" s="3"/>
      <c r="Z4881" s="3"/>
      <c r="AA4881" s="3"/>
      <c r="AB4881" s="3"/>
      <c r="AC4881" s="3"/>
      <c r="AD4881" s="3"/>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row>
    <row r="4882" spans="1:77" ht="18">
      <c r="A4882" s="3" t="s">
        <v>15171</v>
      </c>
      <c r="B4882" s="3" t="s">
        <v>30903</v>
      </c>
      <c r="C4882" s="3" t="s">
        <v>31609</v>
      </c>
      <c r="D4882" s="3"/>
      <c r="E4882" s="3" t="s">
        <v>31610</v>
      </c>
      <c r="F4882" s="3" t="s">
        <v>31611</v>
      </c>
      <c r="G4882" s="3"/>
      <c r="H4882" s="3"/>
      <c r="I4882" s="3"/>
      <c r="J4882" s="3"/>
      <c r="K4882" s="3"/>
      <c r="L4882" s="3"/>
      <c r="M4882" s="3"/>
      <c r="N4882" s="3"/>
      <c r="O4882" s="3"/>
      <c r="P4882" s="3"/>
      <c r="Q4882" s="3"/>
      <c r="R4882" s="3"/>
      <c r="S4882" s="3"/>
      <c r="T4882" s="3"/>
      <c r="U4882" s="3"/>
      <c r="V4882" s="3"/>
      <c r="W4882" s="3"/>
      <c r="X4882" s="3"/>
      <c r="Y4882" s="3"/>
      <c r="Z4882" s="3"/>
      <c r="AA4882" s="3"/>
      <c r="AB4882" s="3"/>
      <c r="AC4882" s="3"/>
      <c r="AD4882" s="3"/>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row>
    <row r="4883" spans="1:77" ht="18">
      <c r="A4883" s="3" t="s">
        <v>33438</v>
      </c>
      <c r="B4883" s="3" t="s">
        <v>33439</v>
      </c>
      <c r="C4883" s="3" t="s">
        <v>31609</v>
      </c>
      <c r="D4883" s="3"/>
      <c r="E4883" s="3" t="s">
        <v>33440</v>
      </c>
      <c r="F4883" s="3" t="s">
        <v>4458</v>
      </c>
      <c r="G4883" s="3" t="s">
        <v>33441</v>
      </c>
      <c r="H4883" s="3" t="s">
        <v>33442</v>
      </c>
      <c r="I4883" s="3" t="s">
        <v>33443</v>
      </c>
      <c r="J4883" s="3" t="s">
        <v>33444</v>
      </c>
      <c r="K4883" s="3" t="s">
        <v>33445</v>
      </c>
      <c r="L4883" s="3" t="s">
        <v>33446</v>
      </c>
      <c r="M4883" s="3" t="s">
        <v>33447</v>
      </c>
      <c r="N4883" s="3" t="s">
        <v>33448</v>
      </c>
      <c r="O4883" s="3" t="s">
        <v>33449</v>
      </c>
      <c r="P4883" s="3"/>
      <c r="Q4883" s="3"/>
      <c r="R4883" s="3"/>
      <c r="S4883" s="3"/>
      <c r="T4883" s="3"/>
      <c r="U4883" s="3"/>
      <c r="V4883" s="3"/>
      <c r="W4883" s="3"/>
      <c r="X4883" s="3"/>
      <c r="Y4883" s="3"/>
      <c r="Z4883" s="3"/>
      <c r="AA4883" s="3"/>
      <c r="AB4883" s="3"/>
      <c r="AC4883" s="3"/>
      <c r="AD4883" s="3"/>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row>
    <row r="4884" spans="1:77" ht="18">
      <c r="A4884" s="3" t="s">
        <v>3510</v>
      </c>
      <c r="B4884" s="3" t="s">
        <v>21893</v>
      </c>
      <c r="C4884" s="3" t="s">
        <v>22015</v>
      </c>
      <c r="D4884" s="3"/>
      <c r="E4884" s="3" t="s">
        <v>22016</v>
      </c>
      <c r="F4884" s="3"/>
      <c r="G4884" s="3"/>
      <c r="H4884" s="3"/>
      <c r="I4884" s="3"/>
      <c r="J4884" s="3"/>
      <c r="K4884" s="3"/>
      <c r="L4884" s="3"/>
      <c r="M4884" s="3"/>
      <c r="N4884" s="3"/>
      <c r="O4884" s="3"/>
      <c r="P4884" s="3"/>
      <c r="Q4884" s="3"/>
      <c r="R4884" s="3"/>
      <c r="S4884" s="3"/>
      <c r="T4884" s="3"/>
      <c r="U4884" s="3"/>
      <c r="V4884" s="3"/>
      <c r="W4884" s="3"/>
      <c r="X4884" s="3"/>
      <c r="Y4884" s="3"/>
      <c r="Z4884" s="3"/>
      <c r="AA4884" s="3"/>
      <c r="AB4884" s="3"/>
      <c r="AC4884" s="3"/>
      <c r="AD4884" s="3"/>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row>
    <row r="4885" spans="1:77" ht="18">
      <c r="A4885" s="3" t="s">
        <v>35540</v>
      </c>
      <c r="B4885" s="3" t="s">
        <v>35343</v>
      </c>
      <c r="C4885" s="3" t="s">
        <v>35541</v>
      </c>
      <c r="D4885" s="3" t="s">
        <v>6029</v>
      </c>
      <c r="E4885" s="3" t="s">
        <v>35542</v>
      </c>
      <c r="F4885" s="3"/>
      <c r="G4885" s="3"/>
      <c r="H4885" s="3"/>
      <c r="I4885" s="3"/>
      <c r="J4885" s="3"/>
      <c r="K4885" s="3"/>
      <c r="L4885" s="3"/>
      <c r="M4885" s="3"/>
      <c r="N4885" s="3"/>
      <c r="O4885" s="3"/>
      <c r="P4885" s="3"/>
      <c r="Q4885" s="3"/>
      <c r="R4885" s="3"/>
      <c r="S4885" s="3"/>
      <c r="T4885" s="3"/>
      <c r="U4885" s="3"/>
      <c r="V4885" s="3"/>
      <c r="W4885" s="3"/>
      <c r="X4885" s="3"/>
      <c r="Y4885" s="3"/>
      <c r="Z4885" s="3"/>
      <c r="AA4885" s="3"/>
      <c r="AB4885" s="3"/>
      <c r="AC4885" s="3"/>
      <c r="AD4885" s="3"/>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row>
    <row r="4886" spans="1:77" ht="18">
      <c r="A4886" s="3" t="s">
        <v>4667</v>
      </c>
      <c r="B4886" s="3" t="s">
        <v>23054</v>
      </c>
      <c r="C4886" s="3" t="s">
        <v>23171</v>
      </c>
      <c r="D4886" s="3" t="s">
        <v>22</v>
      </c>
      <c r="E4886" s="3" t="s">
        <v>23172</v>
      </c>
      <c r="F4886" s="3" t="s">
        <v>23173</v>
      </c>
      <c r="G4886" s="3"/>
      <c r="H4886" s="3"/>
      <c r="I4886" s="3"/>
      <c r="J4886" s="3"/>
      <c r="K4886" s="3"/>
      <c r="L4886" s="3"/>
      <c r="M4886" s="3"/>
      <c r="N4886" s="3"/>
      <c r="O4886" s="3"/>
      <c r="P4886" s="3"/>
      <c r="Q4886" s="3"/>
      <c r="R4886" s="3"/>
      <c r="S4886" s="3"/>
      <c r="T4886" s="3"/>
      <c r="U4886" s="3"/>
      <c r="V4886" s="3"/>
      <c r="W4886" s="3"/>
      <c r="X4886" s="3"/>
      <c r="Y4886" s="3"/>
      <c r="Z4886" s="3"/>
      <c r="AA4886" s="3"/>
      <c r="AB4886" s="3"/>
      <c r="AC4886" s="3"/>
      <c r="AD4886" s="3"/>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row>
    <row r="4887" spans="1:77" ht="18">
      <c r="A4887" s="3" t="s">
        <v>17253</v>
      </c>
      <c r="B4887" s="3" t="s">
        <v>32998</v>
      </c>
      <c r="C4887" s="3" t="s">
        <v>33384</v>
      </c>
      <c r="D4887" s="3" t="s">
        <v>38</v>
      </c>
      <c r="E4887" s="3" t="s">
        <v>33385</v>
      </c>
      <c r="F4887" s="3" t="s">
        <v>1443</v>
      </c>
      <c r="G4887" s="3" t="s">
        <v>33386</v>
      </c>
      <c r="H4887" s="3" t="s">
        <v>33387</v>
      </c>
      <c r="I4887" s="3" t="s">
        <v>33388</v>
      </c>
      <c r="J4887" s="3" t="s">
        <v>33389</v>
      </c>
      <c r="K4887" s="3" t="s">
        <v>33390</v>
      </c>
      <c r="L4887" s="3"/>
      <c r="M4887" s="3"/>
      <c r="N4887" s="3"/>
      <c r="O4887" s="3"/>
      <c r="P4887" s="3"/>
      <c r="Q4887" s="3"/>
      <c r="R4887" s="3"/>
      <c r="S4887" s="3"/>
      <c r="T4887" s="3"/>
      <c r="U4887" s="3"/>
      <c r="V4887" s="3"/>
      <c r="W4887" s="3"/>
      <c r="X4887" s="3"/>
      <c r="Y4887" s="3"/>
      <c r="Z4887" s="3"/>
      <c r="AA4887" s="3"/>
      <c r="AB4887" s="3"/>
      <c r="AC4887" s="3"/>
      <c r="AD4887" s="3"/>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row>
    <row r="4888" spans="1:77" ht="18">
      <c r="A4888" s="3" t="s">
        <v>19594</v>
      </c>
      <c r="B4888" s="3" t="s">
        <v>36306</v>
      </c>
      <c r="C4888" s="3" t="s">
        <v>33384</v>
      </c>
      <c r="D4888" s="3" t="s">
        <v>36679</v>
      </c>
      <c r="E4888" s="3" t="s">
        <v>36680</v>
      </c>
      <c r="F4888" s="3" t="s">
        <v>36681</v>
      </c>
      <c r="G4888" s="3"/>
      <c r="H4888" s="3"/>
      <c r="I4888" s="3"/>
      <c r="J4888" s="3"/>
      <c r="K4888" s="3"/>
      <c r="L4888" s="3"/>
      <c r="M4888" s="3"/>
      <c r="N4888" s="3"/>
      <c r="O4888" s="3"/>
      <c r="P4888" s="3"/>
      <c r="Q4888" s="3"/>
      <c r="R4888" s="3"/>
      <c r="S4888" s="3"/>
      <c r="T4888" s="3"/>
      <c r="U4888" s="3"/>
      <c r="V4888" s="3"/>
      <c r="W4888" s="3"/>
      <c r="X4888" s="3"/>
      <c r="Y4888" s="3"/>
      <c r="Z4888" s="3"/>
      <c r="AA4888" s="3"/>
      <c r="AB4888" s="3"/>
      <c r="AC4888" s="3"/>
      <c r="AD4888" s="3"/>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row>
    <row r="4889" spans="1:77" ht="18">
      <c r="A4889" s="3" t="s">
        <v>1275</v>
      </c>
      <c r="B4889" s="3" t="s">
        <v>27429</v>
      </c>
      <c r="C4889" s="3" t="s">
        <v>28282</v>
      </c>
      <c r="D4889" s="3" t="s">
        <v>11616</v>
      </c>
      <c r="E4889" s="3" t="s">
        <v>28283</v>
      </c>
      <c r="F4889" s="3" t="s">
        <v>28284</v>
      </c>
      <c r="G4889" s="3"/>
      <c r="H4889" s="3"/>
      <c r="I4889" s="3"/>
      <c r="J4889" s="3"/>
      <c r="K4889" s="3"/>
      <c r="L4889" s="3"/>
      <c r="M4889" s="3"/>
      <c r="N4889" s="3"/>
      <c r="O4889" s="3"/>
      <c r="P4889" s="3"/>
      <c r="Q4889" s="3"/>
      <c r="R4889" s="3"/>
      <c r="S4889" s="3"/>
      <c r="T4889" s="3"/>
      <c r="U4889" s="3"/>
      <c r="V4889" s="3"/>
      <c r="W4889" s="3"/>
      <c r="X4889" s="3"/>
      <c r="Y4889" s="3"/>
      <c r="Z4889" s="3"/>
      <c r="AA4889" s="3"/>
      <c r="AB4889" s="3"/>
      <c r="AC4889" s="3"/>
      <c r="AD4889" s="3"/>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row>
    <row r="4890" spans="1:77" ht="18">
      <c r="A4890" s="3" t="s">
        <v>5891</v>
      </c>
      <c r="B4890" s="3" t="s">
        <v>23435</v>
      </c>
      <c r="C4890" s="3" t="s">
        <v>24187</v>
      </c>
      <c r="D4890" s="3"/>
      <c r="E4890" s="3" t="s">
        <v>24188</v>
      </c>
      <c r="F4890" s="3"/>
      <c r="G4890" s="3"/>
      <c r="H4890" s="3"/>
      <c r="I4890" s="3"/>
      <c r="J4890" s="3"/>
      <c r="K4890" s="3"/>
      <c r="L4890" s="3"/>
      <c r="M4890" s="3"/>
      <c r="N4890" s="3"/>
      <c r="O4890" s="3"/>
      <c r="P4890" s="3"/>
      <c r="Q4890" s="3"/>
      <c r="R4890" s="3"/>
      <c r="S4890" s="3"/>
      <c r="T4890" s="3"/>
      <c r="U4890" s="3"/>
      <c r="V4890" s="3"/>
      <c r="W4890" s="3"/>
      <c r="X4890" s="3"/>
      <c r="Y4890" s="3"/>
      <c r="Z4890" s="3"/>
      <c r="AA4890" s="3"/>
      <c r="AB4890" s="3"/>
      <c r="AC4890" s="3"/>
      <c r="AD4890" s="3"/>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row>
    <row r="4891" spans="1:77" ht="18">
      <c r="A4891" s="3" t="s">
        <v>17136</v>
      </c>
      <c r="B4891" s="3" t="s">
        <v>33053</v>
      </c>
      <c r="C4891" s="3" t="s">
        <v>24187</v>
      </c>
      <c r="D4891" s="3" t="s">
        <v>38</v>
      </c>
      <c r="E4891" s="3" t="s">
        <v>33054</v>
      </c>
      <c r="F4891" s="3"/>
      <c r="G4891" s="3"/>
      <c r="H4891" s="3"/>
      <c r="I4891" s="3"/>
      <c r="J4891" s="3"/>
      <c r="K4891" s="3"/>
      <c r="L4891" s="3"/>
      <c r="M4891" s="3"/>
      <c r="N4891" s="3"/>
      <c r="O4891" s="3"/>
      <c r="P4891" s="3"/>
      <c r="Q4891" s="3"/>
      <c r="R4891" s="3"/>
      <c r="S4891" s="3"/>
      <c r="T4891" s="3"/>
      <c r="U4891" s="3"/>
      <c r="V4891" s="3"/>
      <c r="W4891" s="3"/>
      <c r="X4891" s="3"/>
      <c r="Y4891" s="3"/>
      <c r="Z4891" s="3"/>
      <c r="AA4891" s="3"/>
      <c r="AB4891" s="3"/>
      <c r="AC4891" s="3"/>
      <c r="AD4891" s="3"/>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row>
    <row r="4892" spans="1:77" ht="18">
      <c r="A4892" s="3" t="s">
        <v>18244</v>
      </c>
      <c r="B4892" s="3" t="s">
        <v>35410</v>
      </c>
      <c r="C4892" s="3" t="s">
        <v>24187</v>
      </c>
      <c r="D4892" s="3" t="s">
        <v>270</v>
      </c>
      <c r="E4892" s="3" t="s">
        <v>35655</v>
      </c>
      <c r="F4892" s="3"/>
      <c r="G4892" s="3"/>
      <c r="H4892" s="3"/>
      <c r="I4892" s="3"/>
      <c r="J4892" s="3"/>
      <c r="K4892" s="3"/>
      <c r="L4892" s="3"/>
      <c r="M4892" s="3"/>
      <c r="N4892" s="3"/>
      <c r="O4892" s="3"/>
      <c r="P4892" s="3"/>
      <c r="Q4892" s="3"/>
      <c r="R4892" s="3"/>
      <c r="S4892" s="3"/>
      <c r="T4892" s="3"/>
      <c r="U4892" s="3"/>
      <c r="V4892" s="3"/>
      <c r="W4892" s="3"/>
      <c r="X4892" s="3"/>
      <c r="Y4892" s="3"/>
      <c r="Z4892" s="3"/>
      <c r="AA4892" s="3"/>
      <c r="AB4892" s="3"/>
      <c r="AC4892" s="3"/>
      <c r="AD4892" s="3"/>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row>
    <row r="4893" spans="1:77" ht="18">
      <c r="A4893" s="3" t="s">
        <v>28686</v>
      </c>
      <c r="B4893" s="3" t="s">
        <v>28622</v>
      </c>
      <c r="C4893" s="3" t="s">
        <v>28687</v>
      </c>
      <c r="D4893" s="3" t="s">
        <v>28688</v>
      </c>
      <c r="E4893" s="3" t="s">
        <v>28689</v>
      </c>
      <c r="F4893" s="3"/>
      <c r="G4893" s="3"/>
      <c r="H4893" s="3"/>
      <c r="I4893" s="3"/>
      <c r="J4893" s="3"/>
      <c r="K4893" s="3"/>
      <c r="L4893" s="3"/>
      <c r="M4893" s="3"/>
      <c r="N4893" s="3"/>
      <c r="O4893" s="3"/>
      <c r="P4893" s="3"/>
      <c r="Q4893" s="3"/>
      <c r="R4893" s="3"/>
      <c r="S4893" s="3"/>
      <c r="T4893" s="3"/>
      <c r="U4893" s="3"/>
      <c r="V4893" s="3"/>
      <c r="W4893" s="3"/>
      <c r="X4893" s="3"/>
      <c r="Y4893" s="3"/>
      <c r="Z4893" s="3"/>
      <c r="AA4893" s="3"/>
      <c r="AB4893" s="3"/>
      <c r="AC4893" s="3"/>
      <c r="AD4893" s="3"/>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row>
    <row r="4894" spans="1:77" ht="18">
      <c r="A4894" s="3" t="s">
        <v>3664</v>
      </c>
      <c r="B4894" s="3" t="s">
        <v>21893</v>
      </c>
      <c r="C4894" s="3" t="s">
        <v>22176</v>
      </c>
      <c r="D4894" s="3"/>
      <c r="E4894" s="3" t="s">
        <v>22177</v>
      </c>
      <c r="F4894" s="3"/>
      <c r="G4894" s="3"/>
      <c r="H4894" s="3"/>
      <c r="I4894" s="3"/>
      <c r="J4894" s="3"/>
      <c r="K4894" s="3"/>
      <c r="L4894" s="3"/>
      <c r="M4894" s="3"/>
      <c r="N4894" s="3"/>
      <c r="O4894" s="3"/>
      <c r="P4894" s="3"/>
      <c r="Q4894" s="3"/>
      <c r="R4894" s="3"/>
      <c r="S4894" s="3"/>
      <c r="T4894" s="3"/>
      <c r="U4894" s="3"/>
      <c r="V4894" s="3"/>
      <c r="W4894" s="3"/>
      <c r="X4894" s="3"/>
      <c r="Y4894" s="3"/>
      <c r="Z4894" s="3"/>
      <c r="AA4894" s="3"/>
      <c r="AB4894" s="3"/>
      <c r="AC4894" s="3"/>
      <c r="AD4894" s="3"/>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row>
    <row r="4895" spans="1:77" ht="18">
      <c r="A4895" s="3" t="s">
        <v>532</v>
      </c>
      <c r="B4895" s="3" t="s">
        <v>22767</v>
      </c>
      <c r="C4895" s="3" t="s">
        <v>23122</v>
      </c>
      <c r="D4895" s="3"/>
      <c r="E4895" s="3" t="s">
        <v>22845</v>
      </c>
      <c r="F4895" s="3"/>
      <c r="G4895" s="3"/>
      <c r="H4895" s="3"/>
      <c r="I4895" s="3"/>
      <c r="J4895" s="3"/>
      <c r="K4895" s="3"/>
      <c r="L4895" s="3"/>
      <c r="M4895" s="3"/>
      <c r="N4895" s="3"/>
      <c r="O4895" s="3"/>
      <c r="P4895" s="3"/>
      <c r="Q4895" s="3"/>
      <c r="R4895" s="3"/>
      <c r="S4895" s="3"/>
      <c r="T4895" s="3"/>
      <c r="U4895" s="3"/>
      <c r="V4895" s="3"/>
      <c r="W4895" s="3"/>
      <c r="X4895" s="3"/>
      <c r="Y4895" s="3"/>
      <c r="Z4895" s="3"/>
      <c r="AA4895" s="3"/>
      <c r="AB4895" s="3"/>
      <c r="AC4895" s="3"/>
      <c r="AD4895" s="3"/>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row>
    <row r="4896" spans="1:77" ht="18">
      <c r="A4896" s="3" t="s">
        <v>501</v>
      </c>
      <c r="B4896" s="3" t="s">
        <v>22767</v>
      </c>
      <c r="C4896" s="3" t="s">
        <v>22844</v>
      </c>
      <c r="D4896" s="3"/>
      <c r="E4896" s="3" t="s">
        <v>22845</v>
      </c>
      <c r="F4896" s="3"/>
      <c r="G4896" s="3"/>
      <c r="H4896" s="3"/>
      <c r="I4896" s="3"/>
      <c r="J4896" s="3"/>
      <c r="K4896" s="3"/>
      <c r="L4896" s="3"/>
      <c r="M4896" s="3"/>
      <c r="N4896" s="3"/>
      <c r="O4896" s="3"/>
      <c r="P4896" s="3"/>
      <c r="Q4896" s="3"/>
      <c r="R4896" s="3"/>
      <c r="S4896" s="3"/>
      <c r="T4896" s="3"/>
      <c r="U4896" s="3"/>
      <c r="V4896" s="3"/>
      <c r="W4896" s="3"/>
      <c r="X4896" s="3"/>
      <c r="Y4896" s="3"/>
      <c r="Z4896" s="3"/>
      <c r="AA4896" s="3"/>
      <c r="AB4896" s="3"/>
      <c r="AC4896" s="3"/>
      <c r="AD4896" s="3"/>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row>
    <row r="4897" spans="1:77" ht="18">
      <c r="A4897" s="3" t="s">
        <v>30300</v>
      </c>
      <c r="B4897" s="3" t="s">
        <v>30145</v>
      </c>
      <c r="C4897" s="3" t="s">
        <v>30301</v>
      </c>
      <c r="D4897" s="3"/>
      <c r="E4897" s="3" t="s">
        <v>30302</v>
      </c>
      <c r="F4897" s="3"/>
      <c r="G4897" s="3"/>
      <c r="H4897" s="3"/>
      <c r="I4897" s="3"/>
      <c r="J4897" s="3"/>
      <c r="K4897" s="3"/>
      <c r="L4897" s="3"/>
      <c r="M4897" s="3"/>
      <c r="N4897" s="3"/>
      <c r="O4897" s="3"/>
      <c r="P4897" s="3"/>
      <c r="Q4897" s="3"/>
      <c r="R4897" s="3"/>
      <c r="S4897" s="3"/>
      <c r="T4897" s="3"/>
      <c r="U4897" s="3"/>
      <c r="V4897" s="3"/>
      <c r="W4897" s="3"/>
      <c r="X4897" s="3"/>
      <c r="Y4897" s="3"/>
      <c r="Z4897" s="3"/>
      <c r="AA4897" s="3"/>
      <c r="AB4897" s="3"/>
      <c r="AC4897" s="3"/>
      <c r="AD4897" s="3"/>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row>
    <row r="4898" spans="1:77" ht="18">
      <c r="A4898" s="3" t="s">
        <v>1157</v>
      </c>
      <c r="B4898" s="3" t="s">
        <v>22767</v>
      </c>
      <c r="C4898" s="3" t="s">
        <v>27152</v>
      </c>
      <c r="D4898" s="3"/>
      <c r="E4898" s="3" t="s">
        <v>22845</v>
      </c>
      <c r="F4898" s="3"/>
      <c r="G4898" s="3"/>
      <c r="H4898" s="3"/>
      <c r="I4898" s="3"/>
      <c r="J4898" s="3"/>
      <c r="K4898" s="3"/>
      <c r="L4898" s="3"/>
      <c r="M4898" s="3"/>
      <c r="N4898" s="3"/>
      <c r="O4898" s="3"/>
      <c r="P4898" s="3"/>
      <c r="Q4898" s="3"/>
      <c r="R4898" s="3"/>
      <c r="S4898" s="3"/>
      <c r="T4898" s="3"/>
      <c r="U4898" s="3"/>
      <c r="V4898" s="3"/>
      <c r="W4898" s="3"/>
      <c r="X4898" s="3"/>
      <c r="Y4898" s="3"/>
      <c r="Z4898" s="3"/>
      <c r="AA4898" s="3"/>
      <c r="AB4898" s="3"/>
      <c r="AC4898" s="3"/>
      <c r="AD4898" s="3"/>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row>
    <row r="4899" spans="1:77" ht="18">
      <c r="A4899" s="3" t="s">
        <v>15712</v>
      </c>
      <c r="B4899" s="3" t="s">
        <v>31873</v>
      </c>
      <c r="C4899" s="3" t="s">
        <v>31924</v>
      </c>
      <c r="D4899" s="3"/>
      <c r="E4899" s="3" t="s">
        <v>31877</v>
      </c>
      <c r="F4899" s="3"/>
      <c r="G4899" s="3"/>
      <c r="H4899" s="3"/>
      <c r="I4899" s="3"/>
      <c r="J4899" s="3"/>
      <c r="K4899" s="3"/>
      <c r="L4899" s="3"/>
      <c r="M4899" s="3"/>
      <c r="N4899" s="3"/>
      <c r="O4899" s="3"/>
      <c r="P4899" s="3"/>
      <c r="Q4899" s="3"/>
      <c r="R4899" s="3"/>
      <c r="S4899" s="3"/>
      <c r="T4899" s="3"/>
      <c r="U4899" s="3"/>
      <c r="V4899" s="3"/>
      <c r="W4899" s="3"/>
      <c r="X4899" s="3"/>
      <c r="Y4899" s="3"/>
      <c r="Z4899" s="3"/>
      <c r="AA4899" s="3"/>
      <c r="AB4899" s="3"/>
      <c r="AC4899" s="3"/>
      <c r="AD4899" s="3"/>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row>
    <row r="4900" spans="1:77" ht="18">
      <c r="A4900" s="3" t="s">
        <v>8149</v>
      </c>
      <c r="B4900" s="3" t="s">
        <v>25827</v>
      </c>
      <c r="C4900" s="3" t="s">
        <v>25999</v>
      </c>
      <c r="D4900" s="3" t="s">
        <v>466</v>
      </c>
      <c r="E4900" s="3" t="s">
        <v>26000</v>
      </c>
      <c r="F4900" s="3" t="s">
        <v>26001</v>
      </c>
      <c r="G4900" s="3" t="s">
        <v>25159</v>
      </c>
      <c r="H4900" s="3" t="s">
        <v>26002</v>
      </c>
      <c r="I4900" s="3" t="s">
        <v>26003</v>
      </c>
      <c r="J4900" s="3" t="s">
        <v>26004</v>
      </c>
      <c r="K4900" s="3" t="s">
        <v>466</v>
      </c>
      <c r="L4900" s="3"/>
      <c r="M4900" s="3"/>
      <c r="N4900" s="3"/>
      <c r="O4900" s="3"/>
      <c r="P4900" s="3"/>
      <c r="Q4900" s="3"/>
      <c r="R4900" s="3"/>
      <c r="S4900" s="3"/>
      <c r="T4900" s="3"/>
      <c r="U4900" s="3"/>
      <c r="V4900" s="3"/>
      <c r="W4900" s="3"/>
      <c r="X4900" s="3"/>
      <c r="Y4900" s="3"/>
      <c r="Z4900" s="3"/>
      <c r="AA4900" s="3"/>
      <c r="AB4900" s="3"/>
      <c r="AC4900" s="3"/>
      <c r="AD4900" s="3"/>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row>
    <row r="4901" spans="1:77" ht="18">
      <c r="A4901" s="3" t="s">
        <v>14999</v>
      </c>
      <c r="B4901" s="3" t="s">
        <v>30903</v>
      </c>
      <c r="C4901" s="3" t="s">
        <v>31530</v>
      </c>
      <c r="D4901" s="3" t="s">
        <v>31168</v>
      </c>
      <c r="E4901" s="3" t="s">
        <v>31169</v>
      </c>
      <c r="F4901" s="3" t="s">
        <v>31170</v>
      </c>
      <c r="G4901" s="3"/>
      <c r="H4901" s="3"/>
      <c r="I4901" s="3"/>
      <c r="J4901" s="3"/>
      <c r="K4901" s="3"/>
      <c r="L4901" s="3"/>
      <c r="M4901" s="3"/>
      <c r="N4901" s="3"/>
      <c r="O4901" s="3"/>
      <c r="P4901" s="3"/>
      <c r="Q4901" s="3"/>
      <c r="R4901" s="3"/>
      <c r="S4901" s="3"/>
      <c r="T4901" s="3"/>
      <c r="U4901" s="3"/>
      <c r="V4901" s="3"/>
      <c r="W4901" s="3"/>
      <c r="X4901" s="3"/>
      <c r="Y4901" s="3"/>
      <c r="Z4901" s="3"/>
      <c r="AA4901" s="3"/>
      <c r="AB4901" s="3"/>
      <c r="AC4901" s="3"/>
      <c r="AD4901" s="3"/>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row>
    <row r="4902" spans="1:77" ht="18">
      <c r="A4902" s="3" t="s">
        <v>14395</v>
      </c>
      <c r="B4902" s="3" t="s">
        <v>30903</v>
      </c>
      <c r="C4902" s="3" t="s">
        <v>31167</v>
      </c>
      <c r="D4902" s="3" t="s">
        <v>31168</v>
      </c>
      <c r="E4902" s="3" t="s">
        <v>31169</v>
      </c>
      <c r="F4902" s="3" t="s">
        <v>31170</v>
      </c>
      <c r="G4902" s="3"/>
      <c r="H4902" s="3"/>
      <c r="I4902" s="3"/>
      <c r="J4902" s="3"/>
      <c r="K4902" s="3"/>
      <c r="L4902" s="3"/>
      <c r="M4902" s="3"/>
      <c r="N4902" s="3"/>
      <c r="O4902" s="3"/>
      <c r="P4902" s="3"/>
      <c r="Q4902" s="3"/>
      <c r="R4902" s="3"/>
      <c r="S4902" s="3"/>
      <c r="T4902" s="3"/>
      <c r="U4902" s="3"/>
      <c r="V4902" s="3"/>
      <c r="W4902" s="3"/>
      <c r="X4902" s="3"/>
      <c r="Y4902" s="3"/>
      <c r="Z4902" s="3"/>
      <c r="AA4902" s="3"/>
      <c r="AB4902" s="3"/>
      <c r="AC4902" s="3"/>
      <c r="AD4902" s="3"/>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row>
    <row r="4903" spans="1:77" ht="18">
      <c r="A4903" s="3" t="s">
        <v>2460</v>
      </c>
      <c r="B4903" s="3" t="s">
        <v>33310</v>
      </c>
      <c r="C4903" s="3" t="s">
        <v>34556</v>
      </c>
      <c r="D4903" s="3" t="s">
        <v>22355</v>
      </c>
      <c r="E4903" s="3" t="s">
        <v>25988</v>
      </c>
      <c r="F4903" s="3"/>
      <c r="G4903" s="3"/>
      <c r="H4903" s="3"/>
      <c r="I4903" s="3"/>
      <c r="J4903" s="3"/>
      <c r="K4903" s="3"/>
      <c r="L4903" s="3"/>
      <c r="M4903" s="3"/>
      <c r="N4903" s="3"/>
      <c r="O4903" s="3"/>
      <c r="P4903" s="3"/>
      <c r="Q4903" s="3"/>
      <c r="R4903" s="3"/>
      <c r="S4903" s="3"/>
      <c r="T4903" s="3"/>
      <c r="U4903" s="3"/>
      <c r="V4903" s="3"/>
      <c r="W4903" s="3"/>
      <c r="X4903" s="3"/>
      <c r="Y4903" s="3"/>
      <c r="Z4903" s="3"/>
      <c r="AA4903" s="3"/>
      <c r="AB4903" s="3"/>
      <c r="AC4903" s="3"/>
      <c r="AD4903" s="3"/>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row>
    <row r="4904" spans="1:77" ht="18">
      <c r="A4904" s="3" t="s">
        <v>3799</v>
      </c>
      <c r="B4904" s="3" t="s">
        <v>22353</v>
      </c>
      <c r="C4904" s="3" t="s">
        <v>22354</v>
      </c>
      <c r="D4904" s="3" t="s">
        <v>22355</v>
      </c>
      <c r="E4904" s="3" t="s">
        <v>22356</v>
      </c>
      <c r="F4904" s="3" t="s">
        <v>22357</v>
      </c>
      <c r="G4904" s="3"/>
      <c r="H4904" s="3"/>
      <c r="I4904" s="3"/>
      <c r="J4904" s="3"/>
      <c r="K4904" s="3"/>
      <c r="L4904" s="3"/>
      <c r="M4904" s="3"/>
      <c r="N4904" s="3"/>
      <c r="O4904" s="3"/>
      <c r="P4904" s="3"/>
      <c r="Q4904" s="3"/>
      <c r="R4904" s="3"/>
      <c r="S4904" s="3"/>
      <c r="T4904" s="3"/>
      <c r="U4904" s="3"/>
      <c r="V4904" s="3"/>
      <c r="W4904" s="3"/>
      <c r="X4904" s="3"/>
      <c r="Y4904" s="3"/>
      <c r="Z4904" s="3"/>
      <c r="AA4904" s="3"/>
      <c r="AB4904" s="3"/>
      <c r="AC4904" s="3"/>
      <c r="AD4904" s="3"/>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row>
    <row r="4905" spans="1:77" ht="18">
      <c r="A4905" s="3" t="s">
        <v>0</v>
      </c>
      <c r="B4905" s="3" t="s">
        <v>21882</v>
      </c>
      <c r="C4905" s="3" t="s">
        <v>21883</v>
      </c>
      <c r="D4905" s="3" t="s">
        <v>270</v>
      </c>
      <c r="E4905" s="3" t="s">
        <v>21884</v>
      </c>
      <c r="F4905" s="3" t="s">
        <v>21885</v>
      </c>
      <c r="G4905" s="3"/>
      <c r="H4905" s="3"/>
      <c r="I4905" s="3"/>
      <c r="J4905" s="3"/>
      <c r="K4905" s="3"/>
      <c r="L4905" s="3"/>
      <c r="M4905" s="3"/>
      <c r="N4905" s="3"/>
      <c r="O4905" s="3"/>
      <c r="P4905" s="3"/>
      <c r="Q4905" s="3"/>
      <c r="R4905" s="3"/>
      <c r="S4905" s="3"/>
      <c r="T4905" s="3"/>
      <c r="U4905" s="3"/>
      <c r="V4905" s="3"/>
      <c r="W4905" s="3"/>
      <c r="X4905" s="3"/>
      <c r="Y4905" s="3"/>
      <c r="Z4905" s="3"/>
      <c r="AA4905" s="3"/>
      <c r="AB4905" s="3"/>
      <c r="AC4905" s="3"/>
      <c r="AD4905" s="3"/>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row>
    <row r="4906" spans="1:77" ht="18">
      <c r="A4906" s="3" t="s">
        <v>1379</v>
      </c>
      <c r="B4906" s="3" t="s">
        <v>27429</v>
      </c>
      <c r="C4906" s="3" t="s">
        <v>21883</v>
      </c>
      <c r="D4906" s="3"/>
      <c r="E4906" s="3" t="s">
        <v>28938</v>
      </c>
      <c r="F4906" s="3" t="s">
        <v>28939</v>
      </c>
      <c r="G4906" s="3"/>
      <c r="H4906" s="3"/>
      <c r="I4906" s="3"/>
      <c r="J4906" s="3"/>
      <c r="K4906" s="3"/>
      <c r="L4906" s="3"/>
      <c r="M4906" s="3"/>
      <c r="N4906" s="3"/>
      <c r="O4906" s="3"/>
      <c r="P4906" s="3"/>
      <c r="Q4906" s="3"/>
      <c r="R4906" s="3"/>
      <c r="S4906" s="3"/>
      <c r="T4906" s="3"/>
      <c r="U4906" s="3"/>
      <c r="V4906" s="3"/>
      <c r="W4906" s="3"/>
      <c r="X4906" s="3"/>
      <c r="Y4906" s="3"/>
      <c r="Z4906" s="3"/>
      <c r="AA4906" s="3"/>
      <c r="AB4906" s="3"/>
      <c r="AC4906" s="3"/>
      <c r="AD4906" s="3"/>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row>
    <row r="4907" spans="1:77" ht="18">
      <c r="A4907" s="3" t="s">
        <v>34901</v>
      </c>
      <c r="B4907" s="3" t="s">
        <v>33988</v>
      </c>
      <c r="C4907" s="3" t="s">
        <v>21883</v>
      </c>
      <c r="D4907" s="3" t="s">
        <v>34902</v>
      </c>
      <c r="E4907" s="3" t="s">
        <v>34903</v>
      </c>
      <c r="F4907" s="3"/>
      <c r="G4907" s="3"/>
      <c r="H4907" s="3"/>
      <c r="I4907" s="3"/>
      <c r="J4907" s="3"/>
      <c r="K4907" s="3"/>
      <c r="L4907" s="3"/>
      <c r="M4907" s="3"/>
      <c r="N4907" s="3"/>
      <c r="O4907" s="3"/>
      <c r="P4907" s="3"/>
      <c r="Q4907" s="3"/>
      <c r="R4907" s="3"/>
      <c r="S4907" s="3"/>
      <c r="T4907" s="3"/>
      <c r="U4907" s="3"/>
      <c r="V4907" s="3"/>
      <c r="W4907" s="3"/>
      <c r="X4907" s="3"/>
      <c r="Y4907" s="3"/>
      <c r="Z4907" s="3"/>
      <c r="AA4907" s="3"/>
      <c r="AB4907" s="3"/>
      <c r="AC4907" s="3"/>
      <c r="AD4907" s="3"/>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row>
    <row r="4908" spans="1:77" ht="18">
      <c r="A4908" s="3" t="s">
        <v>7378</v>
      </c>
      <c r="B4908" s="3" t="s">
        <v>25216</v>
      </c>
      <c r="C4908" s="3" t="s">
        <v>25354</v>
      </c>
      <c r="D4908" s="3"/>
      <c r="E4908" s="3" t="s">
        <v>5462</v>
      </c>
      <c r="F4908" s="3"/>
      <c r="G4908" s="3"/>
      <c r="H4908" s="3"/>
      <c r="I4908" s="3"/>
      <c r="J4908" s="3"/>
      <c r="K4908" s="3"/>
      <c r="L4908" s="3"/>
      <c r="M4908" s="3"/>
      <c r="N4908" s="3"/>
      <c r="O4908" s="3"/>
      <c r="P4908" s="3"/>
      <c r="Q4908" s="3"/>
      <c r="R4908" s="3"/>
      <c r="S4908" s="3"/>
      <c r="T4908" s="3"/>
      <c r="U4908" s="3"/>
      <c r="V4908" s="3"/>
      <c r="W4908" s="3"/>
      <c r="X4908" s="3"/>
      <c r="Y4908" s="3"/>
      <c r="Z4908" s="3"/>
      <c r="AA4908" s="3"/>
      <c r="AB4908" s="3"/>
      <c r="AC4908" s="3"/>
      <c r="AD4908" s="3"/>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row>
    <row r="4909" spans="1:77" ht="18">
      <c r="A4909" s="3" t="s">
        <v>14939</v>
      </c>
      <c r="B4909" s="3" t="s">
        <v>30903</v>
      </c>
      <c r="C4909" s="3" t="s">
        <v>25354</v>
      </c>
      <c r="D4909" s="3"/>
      <c r="E4909" s="3" t="s">
        <v>31498</v>
      </c>
      <c r="F4909" s="3"/>
      <c r="G4909" s="3"/>
      <c r="H4909" s="3"/>
      <c r="I4909" s="3"/>
      <c r="J4909" s="3"/>
      <c r="K4909" s="3"/>
      <c r="L4909" s="3"/>
      <c r="M4909" s="3"/>
      <c r="N4909" s="3"/>
      <c r="O4909" s="3"/>
      <c r="P4909" s="3"/>
      <c r="Q4909" s="3"/>
      <c r="R4909" s="3"/>
      <c r="S4909" s="3"/>
      <c r="T4909" s="3"/>
      <c r="U4909" s="3"/>
      <c r="V4909" s="3"/>
      <c r="W4909" s="3"/>
      <c r="X4909" s="3"/>
      <c r="Y4909" s="3"/>
      <c r="Z4909" s="3"/>
      <c r="AA4909" s="3"/>
      <c r="AB4909" s="3"/>
      <c r="AC4909" s="3"/>
      <c r="AD4909" s="3"/>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row>
    <row r="4910" spans="1:77" ht="18">
      <c r="A4910" s="3" t="s">
        <v>3423</v>
      </c>
      <c r="B4910" s="3" t="s">
        <v>21893</v>
      </c>
      <c r="C4910" s="3" t="s">
        <v>21918</v>
      </c>
      <c r="D4910" s="3"/>
      <c r="E4910" s="3" t="s">
        <v>21919</v>
      </c>
      <c r="F4910" s="3" t="s">
        <v>21920</v>
      </c>
      <c r="G4910" s="3"/>
      <c r="H4910" s="3"/>
      <c r="I4910" s="3"/>
      <c r="J4910" s="3"/>
      <c r="K4910" s="3"/>
      <c r="L4910" s="3"/>
      <c r="M4910" s="3"/>
      <c r="N4910" s="3"/>
      <c r="O4910" s="3"/>
      <c r="P4910" s="3"/>
      <c r="Q4910" s="3"/>
      <c r="R4910" s="3"/>
      <c r="S4910" s="3"/>
      <c r="T4910" s="3"/>
      <c r="U4910" s="3"/>
      <c r="V4910" s="3"/>
      <c r="W4910" s="3"/>
      <c r="X4910" s="3"/>
      <c r="Y4910" s="3"/>
      <c r="Z4910" s="3"/>
      <c r="AA4910" s="3"/>
      <c r="AB4910" s="3"/>
      <c r="AC4910" s="3"/>
      <c r="AD4910" s="3"/>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row>
    <row r="4911" spans="1:77" ht="18">
      <c r="A4911" s="3" t="s">
        <v>827</v>
      </c>
      <c r="B4911" s="3" t="s">
        <v>24616</v>
      </c>
      <c r="C4911" s="3" t="s">
        <v>24977</v>
      </c>
      <c r="D4911" s="3" t="s">
        <v>3093</v>
      </c>
      <c r="E4911" s="3" t="s">
        <v>24978</v>
      </c>
      <c r="F4911" s="3"/>
      <c r="G4911" s="3"/>
      <c r="H4911" s="3"/>
      <c r="I4911" s="3"/>
      <c r="J4911" s="3"/>
      <c r="K4911" s="3"/>
      <c r="L4911" s="3"/>
      <c r="M4911" s="3"/>
      <c r="N4911" s="3"/>
      <c r="O4911" s="3"/>
      <c r="P4911" s="3"/>
      <c r="Q4911" s="3"/>
      <c r="R4911" s="3"/>
      <c r="S4911" s="3"/>
      <c r="T4911" s="3"/>
      <c r="U4911" s="3"/>
      <c r="V4911" s="3"/>
      <c r="W4911" s="3"/>
      <c r="X4911" s="3"/>
      <c r="Y4911" s="3"/>
      <c r="Z4911" s="3"/>
      <c r="AA4911" s="3"/>
      <c r="AB4911" s="3"/>
      <c r="AC4911" s="3"/>
      <c r="AD4911" s="3"/>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row>
    <row r="4912" spans="1:77" ht="18">
      <c r="A4912" s="3" t="s">
        <v>34983</v>
      </c>
      <c r="B4912" s="3" t="s">
        <v>34945</v>
      </c>
      <c r="C4912" s="3" t="s">
        <v>24977</v>
      </c>
      <c r="D4912" s="3" t="s">
        <v>3093</v>
      </c>
      <c r="E4912" s="3" t="s">
        <v>34984</v>
      </c>
      <c r="F4912" s="3" t="s">
        <v>1443</v>
      </c>
      <c r="G4912" s="3" t="s">
        <v>34960</v>
      </c>
      <c r="H4912" s="3" t="s">
        <v>34985</v>
      </c>
      <c r="I4912" s="3" t="s">
        <v>34986</v>
      </c>
      <c r="J4912" s="3" t="s">
        <v>34987</v>
      </c>
      <c r="K4912" s="3" t="s">
        <v>3093</v>
      </c>
      <c r="L4912" s="3"/>
      <c r="M4912" s="3"/>
      <c r="N4912" s="3"/>
      <c r="O4912" s="3"/>
      <c r="P4912" s="3"/>
      <c r="Q4912" s="3"/>
      <c r="R4912" s="3"/>
      <c r="S4912" s="3"/>
      <c r="T4912" s="3"/>
      <c r="U4912" s="3"/>
      <c r="V4912" s="3"/>
      <c r="W4912" s="3"/>
      <c r="X4912" s="3"/>
      <c r="Y4912" s="3"/>
      <c r="Z4912" s="3"/>
      <c r="AA4912" s="3"/>
      <c r="AB4912" s="3"/>
      <c r="AC4912" s="3"/>
      <c r="AD4912" s="3"/>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row>
    <row r="4913" spans="1:77" ht="18">
      <c r="A4913" s="3" t="s">
        <v>5935</v>
      </c>
      <c r="B4913" s="3" t="s">
        <v>23435</v>
      </c>
      <c r="C4913" s="3" t="s">
        <v>24227</v>
      </c>
      <c r="D4913" s="3"/>
      <c r="E4913" s="3" t="s">
        <v>24228</v>
      </c>
      <c r="F4913" s="3"/>
      <c r="G4913" s="3"/>
      <c r="H4913" s="3"/>
      <c r="I4913" s="3"/>
      <c r="J4913" s="3"/>
      <c r="K4913" s="3"/>
      <c r="L4913" s="3"/>
      <c r="M4913" s="3"/>
      <c r="N4913" s="3"/>
      <c r="O4913" s="3"/>
      <c r="P4913" s="3"/>
      <c r="Q4913" s="3"/>
      <c r="R4913" s="3"/>
      <c r="S4913" s="3"/>
      <c r="T4913" s="3"/>
      <c r="U4913" s="3"/>
      <c r="V4913" s="3"/>
      <c r="W4913" s="3"/>
      <c r="X4913" s="3"/>
      <c r="Y4913" s="3"/>
      <c r="Z4913" s="3"/>
      <c r="AA4913" s="3"/>
      <c r="AB4913" s="3"/>
      <c r="AC4913" s="3"/>
      <c r="AD4913" s="3"/>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row>
    <row r="4914" spans="1:77" ht="18">
      <c r="A4914" s="3" t="s">
        <v>25596</v>
      </c>
      <c r="B4914" s="3" t="s">
        <v>25597</v>
      </c>
      <c r="C4914" s="3" t="s">
        <v>24227</v>
      </c>
      <c r="D4914" s="3" t="s">
        <v>2</v>
      </c>
      <c r="E4914" s="3" t="s">
        <v>23009</v>
      </c>
      <c r="F4914" s="3" t="s">
        <v>25598</v>
      </c>
      <c r="G4914" s="3"/>
      <c r="H4914" s="3"/>
      <c r="I4914" s="3"/>
      <c r="J4914" s="3"/>
      <c r="K4914" s="3"/>
      <c r="L4914" s="3"/>
      <c r="M4914" s="3"/>
      <c r="N4914" s="3"/>
      <c r="O4914" s="3"/>
      <c r="P4914" s="3"/>
      <c r="Q4914" s="3"/>
      <c r="R4914" s="3"/>
      <c r="S4914" s="3"/>
      <c r="T4914" s="3"/>
      <c r="U4914" s="3"/>
      <c r="V4914" s="3"/>
      <c r="W4914" s="3"/>
      <c r="X4914" s="3"/>
      <c r="Y4914" s="3"/>
      <c r="Z4914" s="3"/>
      <c r="AA4914" s="3"/>
      <c r="AB4914" s="3"/>
      <c r="AC4914" s="3"/>
      <c r="AD4914" s="3"/>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row>
    <row r="4915" spans="1:77" ht="18">
      <c r="A4915" s="3" t="s">
        <v>33934</v>
      </c>
      <c r="B4915" s="3" t="s">
        <v>33814</v>
      </c>
      <c r="C4915" s="3" t="s">
        <v>24227</v>
      </c>
      <c r="D4915" s="3"/>
      <c r="E4915" s="3" t="s">
        <v>10580</v>
      </c>
      <c r="F4915" s="3"/>
      <c r="G4915" s="3"/>
      <c r="H4915" s="3"/>
      <c r="I4915" s="3"/>
      <c r="J4915" s="3"/>
      <c r="K4915" s="3"/>
      <c r="L4915" s="3"/>
      <c r="M4915" s="3"/>
      <c r="N4915" s="3"/>
      <c r="O4915" s="3"/>
      <c r="P4915" s="3"/>
      <c r="Q4915" s="3"/>
      <c r="R4915" s="3"/>
      <c r="S4915" s="3"/>
      <c r="T4915" s="3"/>
      <c r="U4915" s="3"/>
      <c r="V4915" s="3"/>
      <c r="W4915" s="3"/>
      <c r="X4915" s="3"/>
      <c r="Y4915" s="3"/>
      <c r="Z4915" s="3"/>
      <c r="AA4915" s="3"/>
      <c r="AB4915" s="3"/>
      <c r="AC4915" s="3"/>
      <c r="AD4915" s="3"/>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row>
    <row r="4916" spans="1:77" ht="18">
      <c r="A4916" s="3" t="s">
        <v>34467</v>
      </c>
      <c r="B4916" s="3" t="s">
        <v>33988</v>
      </c>
      <c r="C4916" s="3" t="s">
        <v>24227</v>
      </c>
      <c r="D4916" s="3"/>
      <c r="E4916" s="3" t="s">
        <v>34468</v>
      </c>
      <c r="F4916" s="3"/>
      <c r="G4916" s="3"/>
      <c r="H4916" s="3"/>
      <c r="I4916" s="3"/>
      <c r="J4916" s="3"/>
      <c r="K4916" s="3"/>
      <c r="L4916" s="3"/>
      <c r="M4916" s="3"/>
      <c r="N4916" s="3"/>
      <c r="O4916" s="3"/>
      <c r="P4916" s="3"/>
      <c r="Q4916" s="3"/>
      <c r="R4916" s="3"/>
      <c r="S4916" s="3"/>
      <c r="T4916" s="3"/>
      <c r="U4916" s="3"/>
      <c r="V4916" s="3"/>
      <c r="W4916" s="3"/>
      <c r="X4916" s="3"/>
      <c r="Y4916" s="3"/>
      <c r="Z4916" s="3"/>
      <c r="AA4916" s="3"/>
      <c r="AB4916" s="3"/>
      <c r="AC4916" s="3"/>
      <c r="AD4916" s="3"/>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row>
    <row r="4917" spans="1:77" ht="18">
      <c r="A4917" s="3" t="s">
        <v>13217</v>
      </c>
      <c r="B4917" s="3" t="s">
        <v>30405</v>
      </c>
      <c r="C4917" s="3" t="s">
        <v>30454</v>
      </c>
      <c r="D4917" s="3" t="s">
        <v>223</v>
      </c>
      <c r="E4917" s="3" t="s">
        <v>30455</v>
      </c>
      <c r="F4917" s="3"/>
      <c r="G4917" s="3"/>
      <c r="H4917" s="3"/>
      <c r="I4917" s="3"/>
      <c r="J4917" s="3"/>
      <c r="K4917" s="3"/>
      <c r="L4917" s="3"/>
      <c r="M4917" s="3"/>
      <c r="N4917" s="3"/>
      <c r="O4917" s="3"/>
      <c r="P4917" s="3"/>
      <c r="Q4917" s="3"/>
      <c r="R4917" s="3"/>
      <c r="S4917" s="3"/>
      <c r="T4917" s="3"/>
      <c r="U4917" s="3"/>
      <c r="V4917" s="3"/>
      <c r="W4917" s="3"/>
      <c r="X4917" s="3"/>
      <c r="Y4917" s="3"/>
      <c r="Z4917" s="3"/>
      <c r="AA4917" s="3"/>
      <c r="AB4917" s="3"/>
      <c r="AC4917" s="3"/>
      <c r="AD4917" s="3"/>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row>
    <row r="4918" spans="1:77" ht="18">
      <c r="A4918" s="3" t="s">
        <v>18277</v>
      </c>
      <c r="B4918" s="3" t="s">
        <v>35343</v>
      </c>
      <c r="C4918" s="3" t="s">
        <v>30454</v>
      </c>
      <c r="D4918" s="3" t="s">
        <v>1593</v>
      </c>
      <c r="E4918" s="3" t="s">
        <v>35679</v>
      </c>
      <c r="F4918" s="3" t="s">
        <v>35680</v>
      </c>
      <c r="G4918" s="3"/>
      <c r="H4918" s="3"/>
      <c r="I4918" s="3"/>
      <c r="J4918" s="3"/>
      <c r="K4918" s="3"/>
      <c r="L4918" s="3"/>
      <c r="M4918" s="3"/>
      <c r="N4918" s="3"/>
      <c r="O4918" s="3"/>
      <c r="P4918" s="3"/>
      <c r="Q4918" s="3"/>
      <c r="R4918" s="3"/>
      <c r="S4918" s="3"/>
      <c r="T4918" s="3"/>
      <c r="U4918" s="3"/>
      <c r="V4918" s="3"/>
      <c r="W4918" s="3"/>
      <c r="X4918" s="3"/>
      <c r="Y4918" s="3"/>
      <c r="Z4918" s="3"/>
      <c r="AA4918" s="3"/>
      <c r="AB4918" s="3"/>
      <c r="AC4918" s="3"/>
      <c r="AD4918" s="3"/>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row>
    <row r="4919" spans="1:77" ht="18">
      <c r="A4919" s="3" t="s">
        <v>773</v>
      </c>
      <c r="B4919" s="3" t="s">
        <v>22767</v>
      </c>
      <c r="C4919" s="3" t="s">
        <v>24660</v>
      </c>
      <c r="D4919" s="3" t="s">
        <v>223</v>
      </c>
      <c r="E4919" s="3" t="s">
        <v>24661</v>
      </c>
      <c r="F4919" s="3"/>
      <c r="G4919" s="3"/>
      <c r="H4919" s="3"/>
      <c r="I4919" s="3"/>
      <c r="J4919" s="3"/>
      <c r="K4919" s="3"/>
      <c r="L4919" s="3"/>
      <c r="M4919" s="3"/>
      <c r="N4919" s="3"/>
      <c r="O4919" s="3"/>
      <c r="P4919" s="3"/>
      <c r="Q4919" s="3"/>
      <c r="R4919" s="3"/>
      <c r="S4919" s="3"/>
      <c r="T4919" s="3"/>
      <c r="U4919" s="3"/>
      <c r="V4919" s="3"/>
      <c r="W4919" s="3"/>
      <c r="X4919" s="3"/>
      <c r="Y4919" s="3"/>
      <c r="Z4919" s="3"/>
      <c r="AA4919" s="3"/>
      <c r="AB4919" s="3"/>
      <c r="AC4919" s="3"/>
      <c r="AD4919" s="3"/>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row>
    <row r="4920" spans="1:77" ht="18">
      <c r="A4920" s="3" t="s">
        <v>34958</v>
      </c>
      <c r="B4920" s="3" t="s">
        <v>34945</v>
      </c>
      <c r="C4920" s="3" t="s">
        <v>24660</v>
      </c>
      <c r="D4920" s="3" t="s">
        <v>223</v>
      </c>
      <c r="E4920" s="3" t="s">
        <v>34959</v>
      </c>
      <c r="F4920" s="3" t="s">
        <v>1443</v>
      </c>
      <c r="G4920" s="3" t="s">
        <v>34960</v>
      </c>
      <c r="H4920" s="3" t="s">
        <v>34961</v>
      </c>
      <c r="I4920" s="3" t="s">
        <v>34962</v>
      </c>
      <c r="J4920" s="3" t="s">
        <v>34963</v>
      </c>
      <c r="K4920" s="3" t="s">
        <v>223</v>
      </c>
      <c r="L4920" s="3"/>
      <c r="M4920" s="3"/>
      <c r="N4920" s="3"/>
      <c r="O4920" s="3"/>
      <c r="P4920" s="3"/>
      <c r="Q4920" s="3"/>
      <c r="R4920" s="3"/>
      <c r="S4920" s="3"/>
      <c r="T4920" s="3"/>
      <c r="U4920" s="3"/>
      <c r="V4920" s="3"/>
      <c r="W4920" s="3"/>
      <c r="X4920" s="3"/>
      <c r="Y4920" s="3"/>
      <c r="Z4920" s="3"/>
      <c r="AA4920" s="3"/>
      <c r="AB4920" s="3"/>
      <c r="AC4920" s="3"/>
      <c r="AD4920" s="3"/>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row>
    <row r="4921" spans="1:77" ht="18">
      <c r="A4921" s="3" t="s">
        <v>1102</v>
      </c>
      <c r="B4921" s="3" t="s">
        <v>23175</v>
      </c>
      <c r="C4921" s="3" t="s">
        <v>26810</v>
      </c>
      <c r="D4921" s="3" t="s">
        <v>270</v>
      </c>
      <c r="E4921" s="3" t="s">
        <v>21884</v>
      </c>
      <c r="F4921" s="3"/>
      <c r="G4921" s="3"/>
      <c r="H4921" s="3"/>
      <c r="I4921" s="3"/>
      <c r="J4921" s="3"/>
      <c r="K4921" s="3"/>
      <c r="L4921" s="3"/>
      <c r="M4921" s="3"/>
      <c r="N4921" s="3"/>
      <c r="O4921" s="3"/>
      <c r="P4921" s="3"/>
      <c r="Q4921" s="3"/>
      <c r="R4921" s="3"/>
      <c r="S4921" s="3"/>
      <c r="T4921" s="3"/>
      <c r="U4921" s="3"/>
      <c r="V4921" s="3"/>
      <c r="W4921" s="3"/>
      <c r="X4921" s="3"/>
      <c r="Y4921" s="3"/>
      <c r="Z4921" s="3"/>
      <c r="AA4921" s="3"/>
      <c r="AB4921" s="3"/>
      <c r="AC4921" s="3"/>
      <c r="AD4921" s="3"/>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row>
    <row r="4922" spans="1:77" ht="18">
      <c r="A4922" s="3" t="s">
        <v>743</v>
      </c>
      <c r="B4922" s="3" t="s">
        <v>24481</v>
      </c>
      <c r="C4922" s="3" t="s">
        <v>24482</v>
      </c>
      <c r="D4922" s="3" t="s">
        <v>270</v>
      </c>
      <c r="E4922" s="3" t="s">
        <v>21884</v>
      </c>
      <c r="F4922" s="3" t="s">
        <v>24483</v>
      </c>
      <c r="G4922" s="3"/>
      <c r="H4922" s="3"/>
      <c r="I4922" s="3"/>
      <c r="J4922" s="3"/>
      <c r="K4922" s="3"/>
      <c r="L4922" s="3"/>
      <c r="M4922" s="3"/>
      <c r="N4922" s="3"/>
      <c r="O4922" s="3"/>
      <c r="P4922" s="3"/>
      <c r="Q4922" s="3"/>
      <c r="R4922" s="3"/>
      <c r="S4922" s="3"/>
      <c r="T4922" s="3"/>
      <c r="U4922" s="3"/>
      <c r="V4922" s="3"/>
      <c r="W4922" s="3"/>
      <c r="X4922" s="3"/>
      <c r="Y4922" s="3"/>
      <c r="Z4922" s="3"/>
      <c r="AA4922" s="3"/>
      <c r="AB4922" s="3"/>
      <c r="AC4922" s="3"/>
      <c r="AD4922" s="3"/>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row>
    <row r="4923" spans="1:77" ht="18">
      <c r="A4923" s="3" t="s">
        <v>24184</v>
      </c>
      <c r="B4923" s="3" t="s">
        <v>23435</v>
      </c>
      <c r="C4923" s="3" t="s">
        <v>24185</v>
      </c>
      <c r="D4923" s="3" t="s">
        <v>22</v>
      </c>
      <c r="E4923" s="3" t="s">
        <v>24186</v>
      </c>
      <c r="F4923" s="3"/>
      <c r="G4923" s="3"/>
      <c r="H4923" s="3"/>
      <c r="I4923" s="3"/>
      <c r="J4923" s="3"/>
      <c r="K4923" s="3"/>
      <c r="L4923" s="3"/>
      <c r="M4923" s="3"/>
      <c r="N4923" s="3"/>
      <c r="O4923" s="3"/>
      <c r="P4923" s="3"/>
      <c r="Q4923" s="3"/>
      <c r="R4923" s="3"/>
      <c r="S4923" s="3"/>
      <c r="T4923" s="3"/>
      <c r="U4923" s="3"/>
      <c r="V4923" s="3"/>
      <c r="W4923" s="3"/>
      <c r="X4923" s="3"/>
      <c r="Y4923" s="3"/>
      <c r="Z4923" s="3"/>
      <c r="AA4923" s="3"/>
      <c r="AB4923" s="3"/>
      <c r="AC4923" s="3"/>
      <c r="AD4923" s="3"/>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row>
    <row r="4924" spans="1:77" ht="18">
      <c r="A4924" s="3" t="s">
        <v>35651</v>
      </c>
      <c r="B4924" s="3" t="s">
        <v>35410</v>
      </c>
      <c r="C4924" s="3" t="s">
        <v>24185</v>
      </c>
      <c r="D4924" s="3" t="s">
        <v>270</v>
      </c>
      <c r="E4924" s="3" t="s">
        <v>35652</v>
      </c>
      <c r="F4924" s="3"/>
      <c r="G4924" s="3"/>
      <c r="H4924" s="3"/>
      <c r="I4924" s="3"/>
      <c r="J4924" s="3"/>
      <c r="K4924" s="3"/>
      <c r="L4924" s="3"/>
      <c r="M4924" s="3"/>
      <c r="N4924" s="3"/>
      <c r="O4924" s="3"/>
      <c r="P4924" s="3"/>
      <c r="Q4924" s="3"/>
      <c r="R4924" s="3"/>
      <c r="S4924" s="3"/>
      <c r="T4924" s="3"/>
      <c r="U4924" s="3"/>
      <c r="V4924" s="3"/>
      <c r="W4924" s="3"/>
      <c r="X4924" s="3"/>
      <c r="Y4924" s="3"/>
      <c r="Z4924" s="3"/>
      <c r="AA4924" s="3"/>
      <c r="AB4924" s="3"/>
      <c r="AC4924" s="3"/>
      <c r="AD4924" s="3"/>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row>
    <row r="4925" spans="1:77" ht="18">
      <c r="A4925" s="3" t="s">
        <v>5887</v>
      </c>
      <c r="B4925" s="3" t="s">
        <v>23528</v>
      </c>
      <c r="C4925" s="3" t="s">
        <v>24182</v>
      </c>
      <c r="D4925" s="3" t="s">
        <v>22</v>
      </c>
      <c r="E4925" s="3" t="s">
        <v>1220</v>
      </c>
      <c r="F4925" s="3" t="s">
        <v>24183</v>
      </c>
      <c r="G4925" s="3"/>
      <c r="H4925" s="3"/>
      <c r="I4925" s="3"/>
      <c r="J4925" s="3"/>
      <c r="K4925" s="3"/>
      <c r="L4925" s="3"/>
      <c r="M4925" s="3"/>
      <c r="N4925" s="3"/>
      <c r="O4925" s="3"/>
      <c r="P4925" s="3"/>
      <c r="Q4925" s="3"/>
      <c r="R4925" s="3"/>
      <c r="S4925" s="3"/>
      <c r="T4925" s="3"/>
      <c r="U4925" s="3"/>
      <c r="V4925" s="3"/>
      <c r="W4925" s="3"/>
      <c r="X4925" s="3"/>
      <c r="Y4925" s="3"/>
      <c r="Z4925" s="3"/>
      <c r="AA4925" s="3"/>
      <c r="AB4925" s="3"/>
      <c r="AC4925" s="3"/>
      <c r="AD4925" s="3"/>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row>
    <row r="4926" spans="1:77" ht="18">
      <c r="A4926" s="3" t="s">
        <v>39071</v>
      </c>
      <c r="B4926" s="3" t="s">
        <v>38999</v>
      </c>
      <c r="C4926" s="3" t="s">
        <v>39072</v>
      </c>
      <c r="D4926" s="3"/>
      <c r="E4926" s="3" t="s">
        <v>39073</v>
      </c>
      <c r="F4926" s="3"/>
      <c r="G4926" s="3"/>
      <c r="H4926" s="3"/>
      <c r="I4926" s="3"/>
      <c r="J4926" s="3"/>
      <c r="K4926" s="3"/>
      <c r="L4926" s="3"/>
      <c r="M4926" s="3"/>
      <c r="N4926" s="3"/>
      <c r="O4926" s="3"/>
      <c r="P4926" s="3"/>
      <c r="Q4926" s="3"/>
      <c r="R4926" s="3"/>
      <c r="S4926" s="3"/>
      <c r="T4926" s="3"/>
      <c r="U4926" s="3"/>
      <c r="V4926" s="3"/>
      <c r="W4926" s="3"/>
      <c r="X4926" s="3"/>
      <c r="Y4926" s="3"/>
      <c r="Z4926" s="3"/>
      <c r="AA4926" s="3"/>
      <c r="AB4926" s="3"/>
      <c r="AC4926" s="3"/>
      <c r="AD4926" s="3"/>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row>
    <row r="4927" spans="1:77" ht="18">
      <c r="A4927" s="3" t="s">
        <v>25879</v>
      </c>
      <c r="B4927" s="3" t="s">
        <v>25848</v>
      </c>
      <c r="C4927" s="3" t="s">
        <v>25880</v>
      </c>
      <c r="D4927" s="3" t="s">
        <v>25850</v>
      </c>
      <c r="E4927" s="3" t="s">
        <v>25851</v>
      </c>
      <c r="F4927" s="3"/>
      <c r="G4927" s="3"/>
      <c r="H4927" s="3"/>
      <c r="I4927" s="3"/>
      <c r="J4927" s="3"/>
      <c r="K4927" s="3"/>
      <c r="L4927" s="3"/>
      <c r="M4927" s="3"/>
      <c r="N4927" s="3"/>
      <c r="O4927" s="3"/>
      <c r="P4927" s="3"/>
      <c r="Q4927" s="3"/>
      <c r="R4927" s="3"/>
      <c r="S4927" s="3"/>
      <c r="T4927" s="3"/>
      <c r="U4927" s="3"/>
      <c r="V4927" s="3"/>
      <c r="W4927" s="3"/>
      <c r="X4927" s="3"/>
      <c r="Y4927" s="3"/>
      <c r="Z4927" s="3"/>
      <c r="AA4927" s="3"/>
      <c r="AB4927" s="3"/>
      <c r="AC4927" s="3"/>
      <c r="AD4927" s="3"/>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row>
    <row r="4928" spans="1:77" ht="18">
      <c r="A4928" s="3" t="s">
        <v>8751</v>
      </c>
      <c r="B4928" s="3" t="s">
        <v>26505</v>
      </c>
      <c r="C4928" s="3" t="s">
        <v>25880</v>
      </c>
      <c r="D4928" s="3"/>
      <c r="E4928" s="3" t="s">
        <v>26574</v>
      </c>
      <c r="F4928" s="3"/>
      <c r="G4928" s="3"/>
      <c r="H4928" s="3"/>
      <c r="I4928" s="3"/>
      <c r="J4928" s="3"/>
      <c r="K4928" s="3"/>
      <c r="L4928" s="3"/>
      <c r="M4928" s="3"/>
      <c r="N4928" s="3"/>
      <c r="O4928" s="3"/>
      <c r="P4928" s="3"/>
      <c r="Q4928" s="3"/>
      <c r="R4928" s="3"/>
      <c r="S4928" s="3"/>
      <c r="T4928" s="3"/>
      <c r="U4928" s="3"/>
      <c r="V4928" s="3"/>
      <c r="W4928" s="3"/>
      <c r="X4928" s="3"/>
      <c r="Y4928" s="3"/>
      <c r="Z4928" s="3"/>
      <c r="AA4928" s="3"/>
      <c r="AB4928" s="3"/>
      <c r="AC4928" s="3"/>
      <c r="AD4928" s="3"/>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row>
    <row r="4929" spans="1:77" ht="18">
      <c r="A4929" s="3" t="s">
        <v>1114</v>
      </c>
      <c r="B4929" s="3" t="s">
        <v>22767</v>
      </c>
      <c r="C4929" s="3" t="s">
        <v>25880</v>
      </c>
      <c r="D4929" s="3"/>
      <c r="E4929" s="3" t="s">
        <v>22845</v>
      </c>
      <c r="F4929" s="3"/>
      <c r="G4929" s="3"/>
      <c r="H4929" s="3"/>
      <c r="I4929" s="3"/>
      <c r="J4929" s="3"/>
      <c r="K4929" s="3"/>
      <c r="L4929" s="3"/>
      <c r="M4929" s="3"/>
      <c r="N4929" s="3"/>
      <c r="O4929" s="3"/>
      <c r="P4929" s="3"/>
      <c r="Q4929" s="3"/>
      <c r="R4929" s="3"/>
      <c r="S4929" s="3"/>
      <c r="T4929" s="3"/>
      <c r="U4929" s="3"/>
      <c r="V4929" s="3"/>
      <c r="W4929" s="3"/>
      <c r="X4929" s="3"/>
      <c r="Y4929" s="3"/>
      <c r="Z4929" s="3"/>
      <c r="AA4929" s="3"/>
      <c r="AB4929" s="3"/>
      <c r="AC4929" s="3"/>
      <c r="AD4929" s="3"/>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row>
    <row r="4930" spans="1:77" ht="18">
      <c r="A4930" s="3" t="s">
        <v>8297</v>
      </c>
      <c r="B4930" s="3" t="s">
        <v>25827</v>
      </c>
      <c r="C4930" s="3" t="s">
        <v>26117</v>
      </c>
      <c r="D4930" s="3" t="s">
        <v>38</v>
      </c>
      <c r="E4930" s="3" t="s">
        <v>25829</v>
      </c>
      <c r="F4930" s="3"/>
      <c r="G4930" s="3"/>
      <c r="H4930" s="3"/>
      <c r="I4930" s="3"/>
      <c r="J4930" s="3"/>
      <c r="K4930" s="3"/>
      <c r="L4930" s="3"/>
      <c r="M4930" s="3"/>
      <c r="N4930" s="3"/>
      <c r="O4930" s="3"/>
      <c r="P4930" s="3"/>
      <c r="Q4930" s="3"/>
      <c r="R4930" s="3"/>
      <c r="S4930" s="3"/>
      <c r="T4930" s="3"/>
      <c r="U4930" s="3"/>
      <c r="V4930" s="3"/>
      <c r="W4930" s="3"/>
      <c r="X4930" s="3"/>
      <c r="Y4930" s="3"/>
      <c r="Z4930" s="3"/>
      <c r="AA4930" s="3"/>
      <c r="AB4930" s="3"/>
      <c r="AC4930" s="3"/>
      <c r="AD4930" s="3"/>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row>
    <row r="4931" spans="1:77" ht="18">
      <c r="A4931" s="3" t="s">
        <v>7231</v>
      </c>
      <c r="B4931" s="3" t="s">
        <v>25216</v>
      </c>
      <c r="C4931" s="3" t="s">
        <v>25232</v>
      </c>
      <c r="D4931" s="3"/>
      <c r="E4931" s="3" t="s">
        <v>25233</v>
      </c>
      <c r="F4931" s="3"/>
      <c r="G4931" s="3"/>
      <c r="H4931" s="3"/>
      <c r="I4931" s="3"/>
      <c r="J4931" s="3"/>
      <c r="K4931" s="3"/>
      <c r="L4931" s="3"/>
      <c r="M4931" s="3"/>
      <c r="N4931" s="3"/>
      <c r="O4931" s="3"/>
      <c r="P4931" s="3"/>
      <c r="Q4931" s="3"/>
      <c r="R4931" s="3"/>
      <c r="S4931" s="3"/>
      <c r="T4931" s="3"/>
      <c r="U4931" s="3"/>
      <c r="V4931" s="3"/>
      <c r="W4931" s="3"/>
      <c r="X4931" s="3"/>
      <c r="Y4931" s="3"/>
      <c r="Z4931" s="3"/>
      <c r="AA4931" s="3"/>
      <c r="AB4931" s="3"/>
      <c r="AC4931" s="3"/>
      <c r="AD4931" s="3"/>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row>
    <row r="4932" spans="1:77" ht="18">
      <c r="A4932" s="3" t="s">
        <v>14878</v>
      </c>
      <c r="B4932" s="3" t="s">
        <v>30903</v>
      </c>
      <c r="C4932" s="3" t="s">
        <v>31467</v>
      </c>
      <c r="D4932" s="3"/>
      <c r="E4932" s="3" t="s">
        <v>31125</v>
      </c>
      <c r="F4932" s="3"/>
      <c r="G4932" s="3"/>
      <c r="H4932" s="3"/>
      <c r="I4932" s="3"/>
      <c r="J4932" s="3"/>
      <c r="K4932" s="3"/>
      <c r="L4932" s="3"/>
      <c r="M4932" s="3"/>
      <c r="N4932" s="3"/>
      <c r="O4932" s="3"/>
      <c r="P4932" s="3"/>
      <c r="Q4932" s="3"/>
      <c r="R4932" s="3"/>
      <c r="S4932" s="3"/>
      <c r="T4932" s="3"/>
      <c r="U4932" s="3"/>
      <c r="V4932" s="3"/>
      <c r="W4932" s="3"/>
      <c r="X4932" s="3"/>
      <c r="Y4932" s="3"/>
      <c r="Z4932" s="3"/>
      <c r="AA4932" s="3"/>
      <c r="AB4932" s="3"/>
      <c r="AC4932" s="3"/>
      <c r="AD4932" s="3"/>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row>
    <row r="4933" spans="1:77" ht="18">
      <c r="A4933" s="3" t="s">
        <v>3294</v>
      </c>
      <c r="B4933" s="3" t="s">
        <v>21893</v>
      </c>
      <c r="C4933" s="3" t="s">
        <v>39637</v>
      </c>
      <c r="D4933" s="3"/>
      <c r="E4933" s="3" t="s">
        <v>39638</v>
      </c>
      <c r="F4933" s="3"/>
      <c r="G4933" s="3"/>
      <c r="H4933" s="3"/>
      <c r="I4933" s="3"/>
      <c r="J4933" s="3"/>
      <c r="K4933" s="3"/>
      <c r="L4933" s="3"/>
      <c r="M4933" s="3"/>
      <c r="N4933" s="3"/>
      <c r="O4933" s="3"/>
      <c r="P4933" s="3"/>
      <c r="Q4933" s="3"/>
      <c r="R4933" s="3"/>
      <c r="S4933" s="3"/>
      <c r="T4933" s="3"/>
      <c r="U4933" s="3"/>
      <c r="V4933" s="3"/>
      <c r="W4933" s="3"/>
      <c r="X4933" s="3"/>
      <c r="Y4933" s="3"/>
      <c r="Z4933" s="3"/>
      <c r="AA4933" s="3"/>
      <c r="AB4933" s="3"/>
      <c r="AC4933" s="3"/>
      <c r="AD4933" s="3"/>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row>
    <row r="4934" spans="1:77" ht="18">
      <c r="A4934" s="3" t="s">
        <v>14299</v>
      </c>
      <c r="B4934" s="3" t="s">
        <v>30903</v>
      </c>
      <c r="C4934" s="3" t="s">
        <v>31124</v>
      </c>
      <c r="D4934" s="3"/>
      <c r="E4934" s="3" t="s">
        <v>31125</v>
      </c>
      <c r="F4934" s="3"/>
      <c r="G4934" s="3"/>
      <c r="H4934" s="3"/>
      <c r="I4934" s="3"/>
      <c r="J4934" s="3"/>
      <c r="K4934" s="3"/>
      <c r="L4934" s="3"/>
      <c r="M4934" s="3"/>
      <c r="N4934" s="3"/>
      <c r="O4934" s="3"/>
      <c r="P4934" s="3"/>
      <c r="Q4934" s="3"/>
      <c r="R4934" s="3"/>
      <c r="S4934" s="3"/>
      <c r="T4934" s="3"/>
      <c r="U4934" s="3"/>
      <c r="V4934" s="3"/>
      <c r="W4934" s="3"/>
      <c r="X4934" s="3"/>
      <c r="Y4934" s="3"/>
      <c r="Z4934" s="3"/>
      <c r="AA4934" s="3"/>
      <c r="AB4934" s="3"/>
      <c r="AC4934" s="3"/>
      <c r="AD4934" s="3"/>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row>
    <row r="4935" spans="1:77" ht="18">
      <c r="A4935" s="3" t="s">
        <v>15756</v>
      </c>
      <c r="B4935" s="3" t="s">
        <v>31873</v>
      </c>
      <c r="C4935" s="3" t="s">
        <v>31124</v>
      </c>
      <c r="D4935" s="3" t="s">
        <v>31954</v>
      </c>
      <c r="E4935" s="3" t="s">
        <v>31943</v>
      </c>
      <c r="F4935" s="3"/>
      <c r="G4935" s="3"/>
      <c r="H4935" s="3"/>
      <c r="I4935" s="3"/>
      <c r="J4935" s="3"/>
      <c r="K4935" s="3"/>
      <c r="L4935" s="3"/>
      <c r="M4935" s="3"/>
      <c r="N4935" s="3"/>
      <c r="O4935" s="3"/>
      <c r="P4935" s="3"/>
      <c r="Q4935" s="3"/>
      <c r="R4935" s="3"/>
      <c r="S4935" s="3"/>
      <c r="T4935" s="3"/>
      <c r="U4935" s="3"/>
      <c r="V4935" s="3"/>
      <c r="W4935" s="3"/>
      <c r="X4935" s="3"/>
      <c r="Y4935" s="3"/>
      <c r="Z4935" s="3"/>
      <c r="AA4935" s="3"/>
      <c r="AB4935" s="3"/>
      <c r="AC4935" s="3"/>
      <c r="AD4935" s="3"/>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row>
    <row r="4936" spans="1:77" ht="18">
      <c r="A4936" s="3" t="s">
        <v>19004</v>
      </c>
      <c r="B4936" s="3" t="s">
        <v>35848</v>
      </c>
      <c r="C4936" s="3" t="s">
        <v>31124</v>
      </c>
      <c r="D4936" s="3"/>
      <c r="E4936" s="3" t="s">
        <v>36120</v>
      </c>
      <c r="F4936" s="3"/>
      <c r="G4936" s="3"/>
      <c r="H4936" s="3"/>
      <c r="I4936" s="3"/>
      <c r="J4936" s="3"/>
      <c r="K4936" s="3"/>
      <c r="L4936" s="3"/>
      <c r="M4936" s="3"/>
      <c r="N4936" s="3"/>
      <c r="O4936" s="3"/>
      <c r="P4936" s="3"/>
      <c r="Q4936" s="3"/>
      <c r="R4936" s="3"/>
      <c r="S4936" s="3"/>
      <c r="T4936" s="3"/>
      <c r="U4936" s="3"/>
      <c r="V4936" s="3"/>
      <c r="W4936" s="3"/>
      <c r="X4936" s="3"/>
      <c r="Y4936" s="3"/>
      <c r="Z4936" s="3"/>
      <c r="AA4936" s="3"/>
      <c r="AB4936" s="3"/>
      <c r="AC4936" s="3"/>
      <c r="AD4936" s="3"/>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row>
    <row r="4937" spans="1:77" ht="18">
      <c r="A4937" s="3" t="s">
        <v>4660</v>
      </c>
      <c r="B4937" s="3" t="s">
        <v>23169</v>
      </c>
      <c r="C4937" s="3" t="s">
        <v>23170</v>
      </c>
      <c r="D4937" s="3" t="s">
        <v>2</v>
      </c>
      <c r="E4937" s="3" t="s">
        <v>1220</v>
      </c>
      <c r="F4937" s="3"/>
      <c r="G4937" s="3"/>
      <c r="H4937" s="3"/>
      <c r="I4937" s="3"/>
      <c r="J4937" s="3"/>
      <c r="K4937" s="3"/>
      <c r="L4937" s="3"/>
      <c r="M4937" s="3"/>
      <c r="N4937" s="3"/>
      <c r="O4937" s="3"/>
      <c r="P4937" s="3"/>
      <c r="Q4937" s="3"/>
      <c r="R4937" s="3"/>
      <c r="S4937" s="3"/>
      <c r="T4937" s="3"/>
      <c r="U4937" s="3"/>
      <c r="V4937" s="3"/>
      <c r="W4937" s="3"/>
      <c r="X4937" s="3"/>
      <c r="Y4937" s="3"/>
      <c r="Z4937" s="3"/>
      <c r="AA4937" s="3"/>
      <c r="AB4937" s="3"/>
      <c r="AC4937" s="3"/>
      <c r="AD4937" s="3"/>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row>
    <row r="4938" spans="1:77" ht="18">
      <c r="A4938" s="3" t="s">
        <v>14846</v>
      </c>
      <c r="B4938" s="3" t="s">
        <v>30903</v>
      </c>
      <c r="C4938" s="3" t="s">
        <v>31438</v>
      </c>
      <c r="D4938" s="3"/>
      <c r="E4938" s="3" t="s">
        <v>31439</v>
      </c>
      <c r="F4938" s="3"/>
      <c r="G4938" s="3"/>
      <c r="H4938" s="3"/>
      <c r="I4938" s="3"/>
      <c r="J4938" s="3"/>
      <c r="K4938" s="3"/>
      <c r="L4938" s="3"/>
      <c r="M4938" s="3"/>
      <c r="N4938" s="3"/>
      <c r="O4938" s="3"/>
      <c r="P4938" s="3"/>
      <c r="Q4938" s="3"/>
      <c r="R4938" s="3"/>
      <c r="S4938" s="3"/>
      <c r="T4938" s="3"/>
      <c r="U4938" s="3"/>
      <c r="V4938" s="3"/>
      <c r="W4938" s="3"/>
      <c r="X4938" s="3"/>
      <c r="Y4938" s="3"/>
      <c r="Z4938" s="3"/>
      <c r="AA4938" s="3"/>
      <c r="AB4938" s="3"/>
      <c r="AC4938" s="3"/>
      <c r="AD4938" s="3"/>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row>
    <row r="4939" spans="1:77" ht="18">
      <c r="A4939" s="3" t="s">
        <v>32943</v>
      </c>
      <c r="B4939" s="3" t="s">
        <v>32940</v>
      </c>
      <c r="C4939" s="3" t="s">
        <v>32944</v>
      </c>
      <c r="D4939" s="3"/>
      <c r="E4939" s="3" t="s">
        <v>32945</v>
      </c>
      <c r="F4939" s="3" t="s">
        <v>32946</v>
      </c>
      <c r="G4939" s="3"/>
      <c r="H4939" s="3"/>
      <c r="I4939" s="3"/>
      <c r="J4939" s="3"/>
      <c r="K4939" s="3"/>
      <c r="L4939" s="3"/>
      <c r="M4939" s="3"/>
      <c r="N4939" s="3"/>
      <c r="O4939" s="3"/>
      <c r="P4939" s="3"/>
      <c r="Q4939" s="3"/>
      <c r="R4939" s="3"/>
      <c r="S4939" s="3"/>
      <c r="T4939" s="3"/>
      <c r="U4939" s="3"/>
      <c r="V4939" s="3"/>
      <c r="W4939" s="3"/>
      <c r="X4939" s="3"/>
      <c r="Y4939" s="3"/>
      <c r="Z4939" s="3"/>
      <c r="AA4939" s="3"/>
      <c r="AB4939" s="3"/>
      <c r="AC4939" s="3"/>
      <c r="AD4939" s="3"/>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row>
    <row r="4940" spans="1:77" ht="18">
      <c r="A4940" s="3" t="s">
        <v>19139</v>
      </c>
      <c r="B4940" s="3" t="s">
        <v>35848</v>
      </c>
      <c r="C4940" s="3" t="s">
        <v>32944</v>
      </c>
      <c r="D4940" s="3" t="s">
        <v>3093</v>
      </c>
      <c r="E4940" s="3" t="s">
        <v>36242</v>
      </c>
      <c r="F4940" s="3" t="s">
        <v>36243</v>
      </c>
      <c r="G4940" s="3"/>
      <c r="H4940" s="3"/>
      <c r="I4940" s="3"/>
      <c r="J4940" s="3"/>
      <c r="K4940" s="3"/>
      <c r="L4940" s="3"/>
      <c r="M4940" s="3"/>
      <c r="N4940" s="3"/>
      <c r="O4940" s="3"/>
      <c r="P4940" s="3"/>
      <c r="Q4940" s="3"/>
      <c r="R4940" s="3"/>
      <c r="S4940" s="3"/>
      <c r="T4940" s="3"/>
      <c r="U4940" s="3"/>
      <c r="V4940" s="3"/>
      <c r="W4940" s="3"/>
      <c r="X4940" s="3"/>
      <c r="Y4940" s="3"/>
      <c r="Z4940" s="3"/>
      <c r="AA4940" s="3"/>
      <c r="AB4940" s="3"/>
      <c r="AC4940" s="3"/>
      <c r="AD4940" s="3"/>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row>
    <row r="4941" spans="1:77" ht="18">
      <c r="A4941" s="3" t="s">
        <v>25763</v>
      </c>
      <c r="B4941" s="3" t="s">
        <v>25216</v>
      </c>
      <c r="C4941" s="3" t="s">
        <v>25764</v>
      </c>
      <c r="D4941" s="3"/>
      <c r="E4941" s="3" t="s">
        <v>15583</v>
      </c>
      <c r="F4941" s="3"/>
      <c r="G4941" s="3"/>
      <c r="H4941" s="3"/>
      <c r="I4941" s="3"/>
      <c r="J4941" s="3"/>
      <c r="K4941" s="3"/>
      <c r="L4941" s="3"/>
      <c r="M4941" s="3"/>
      <c r="N4941" s="3"/>
      <c r="O4941" s="3"/>
      <c r="P4941" s="3"/>
      <c r="Q4941" s="3"/>
      <c r="R4941" s="3"/>
      <c r="S4941" s="3"/>
      <c r="T4941" s="3"/>
      <c r="U4941" s="3"/>
      <c r="V4941" s="3"/>
      <c r="W4941" s="3"/>
      <c r="X4941" s="3"/>
      <c r="Y4941" s="3"/>
      <c r="Z4941" s="3"/>
      <c r="AA4941" s="3"/>
      <c r="AB4941" s="3"/>
      <c r="AC4941" s="3"/>
      <c r="AD4941" s="3"/>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row>
    <row r="4942" spans="1:77" ht="18">
      <c r="A4942" s="3" t="s">
        <v>8273</v>
      </c>
      <c r="B4942" s="3" t="s">
        <v>25827</v>
      </c>
      <c r="C4942" s="3" t="s">
        <v>25764</v>
      </c>
      <c r="D4942" s="3" t="s">
        <v>38</v>
      </c>
      <c r="E4942" s="3" t="s">
        <v>26073</v>
      </c>
      <c r="F4942" s="3" t="s">
        <v>26074</v>
      </c>
      <c r="G4942" s="3" t="s">
        <v>26075</v>
      </c>
      <c r="H4942" s="3"/>
      <c r="I4942" s="3"/>
      <c r="J4942" s="3"/>
      <c r="K4942" s="3"/>
      <c r="L4942" s="3"/>
      <c r="M4942" s="3"/>
      <c r="N4942" s="3"/>
      <c r="O4942" s="3"/>
      <c r="P4942" s="3"/>
      <c r="Q4942" s="3"/>
      <c r="R4942" s="3"/>
      <c r="S4942" s="3"/>
      <c r="T4942" s="3"/>
      <c r="U4942" s="3"/>
      <c r="V4942" s="3"/>
      <c r="W4942" s="3"/>
      <c r="X4942" s="3"/>
      <c r="Y4942" s="3"/>
      <c r="Z4942" s="3"/>
      <c r="AA4942" s="3"/>
      <c r="AB4942" s="3"/>
      <c r="AC4942" s="3"/>
      <c r="AD4942" s="3"/>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row>
    <row r="4943" spans="1:77" ht="18">
      <c r="A4943" s="3" t="s">
        <v>38908</v>
      </c>
      <c r="B4943" s="3" t="s">
        <v>37993</v>
      </c>
      <c r="C4943" s="3" t="s">
        <v>25764</v>
      </c>
      <c r="D4943" s="3" t="s">
        <v>270</v>
      </c>
      <c r="E4943" s="3" t="s">
        <v>38909</v>
      </c>
      <c r="F4943" s="3" t="s">
        <v>38910</v>
      </c>
      <c r="G4943" s="3"/>
      <c r="H4943" s="3"/>
      <c r="I4943" s="3"/>
      <c r="J4943" s="3"/>
      <c r="K4943" s="3"/>
      <c r="L4943" s="3"/>
      <c r="M4943" s="3"/>
      <c r="N4943" s="3"/>
      <c r="O4943" s="3"/>
      <c r="P4943" s="3"/>
      <c r="Q4943" s="3"/>
      <c r="R4943" s="3"/>
      <c r="S4943" s="3"/>
      <c r="T4943" s="3"/>
      <c r="U4943" s="3"/>
      <c r="V4943" s="3"/>
      <c r="W4943" s="3"/>
      <c r="X4943" s="3"/>
      <c r="Y4943" s="3"/>
      <c r="Z4943" s="3"/>
      <c r="AA4943" s="3"/>
      <c r="AB4943" s="3"/>
      <c r="AC4943" s="3"/>
      <c r="AD4943" s="3"/>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row>
    <row r="4944" spans="1:77" ht="18">
      <c r="A4944" s="3" t="s">
        <v>35949</v>
      </c>
      <c r="B4944" s="3" t="s">
        <v>35848</v>
      </c>
      <c r="C4944" s="3" t="s">
        <v>35950</v>
      </c>
      <c r="D4944" s="3"/>
      <c r="E4944" s="3" t="s">
        <v>35951</v>
      </c>
      <c r="F4944" s="3"/>
      <c r="G4944" s="3"/>
      <c r="H4944" s="3"/>
      <c r="I4944" s="3"/>
      <c r="J4944" s="3"/>
      <c r="K4944" s="3"/>
      <c r="L4944" s="3"/>
      <c r="M4944" s="3"/>
      <c r="N4944" s="3"/>
      <c r="O4944" s="3"/>
      <c r="P4944" s="3"/>
      <c r="Q4944" s="3"/>
      <c r="R4944" s="3"/>
      <c r="S4944" s="3"/>
      <c r="T4944" s="3"/>
      <c r="U4944" s="3"/>
      <c r="V4944" s="3"/>
      <c r="W4944" s="3"/>
      <c r="X4944" s="3"/>
      <c r="Y4944" s="3"/>
      <c r="Z4944" s="3"/>
      <c r="AA4944" s="3"/>
      <c r="AB4944" s="3"/>
      <c r="AC4944" s="3"/>
      <c r="AD4944" s="3"/>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row>
    <row r="4945" spans="1:77" ht="18">
      <c r="A4945" s="3" t="s">
        <v>5878</v>
      </c>
      <c r="B4945" s="3" t="s">
        <v>23435</v>
      </c>
      <c r="C4945" s="3" t="s">
        <v>24173</v>
      </c>
      <c r="D4945" s="3"/>
      <c r="E4945" s="3" t="s">
        <v>24174</v>
      </c>
      <c r="F4945" s="3"/>
      <c r="G4945" s="3"/>
      <c r="H4945" s="3"/>
      <c r="I4945" s="3"/>
      <c r="J4945" s="3"/>
      <c r="K4945" s="3"/>
      <c r="L4945" s="3"/>
      <c r="M4945" s="3"/>
      <c r="N4945" s="3"/>
      <c r="O4945" s="3"/>
      <c r="P4945" s="3"/>
      <c r="Q4945" s="3"/>
      <c r="R4945" s="3"/>
      <c r="S4945" s="3"/>
      <c r="T4945" s="3"/>
      <c r="U4945" s="3"/>
      <c r="V4945" s="3"/>
      <c r="W4945" s="3"/>
      <c r="X4945" s="3"/>
      <c r="Y4945" s="3"/>
      <c r="Z4945" s="3"/>
      <c r="AA4945" s="3"/>
      <c r="AB4945" s="3"/>
      <c r="AC4945" s="3"/>
      <c r="AD4945" s="3"/>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row>
    <row r="4946" spans="1:77" ht="18">
      <c r="A4946" s="3" t="s">
        <v>5886</v>
      </c>
      <c r="B4946" s="3" t="s">
        <v>23435</v>
      </c>
      <c r="C4946" s="3" t="s">
        <v>24180</v>
      </c>
      <c r="D4946" s="3"/>
      <c r="E4946" s="3" t="s">
        <v>24181</v>
      </c>
      <c r="F4946" s="3"/>
      <c r="G4946" s="3"/>
      <c r="H4946" s="3"/>
      <c r="I4946" s="3"/>
      <c r="J4946" s="3"/>
      <c r="K4946" s="3"/>
      <c r="L4946" s="3"/>
      <c r="M4946" s="3"/>
      <c r="N4946" s="3"/>
      <c r="O4946" s="3"/>
      <c r="P4946" s="3"/>
      <c r="Q4946" s="3"/>
      <c r="R4946" s="3"/>
      <c r="S4946" s="3"/>
      <c r="T4946" s="3"/>
      <c r="U4946" s="3"/>
      <c r="V4946" s="3"/>
      <c r="W4946" s="3"/>
      <c r="X4946" s="3"/>
      <c r="Y4946" s="3"/>
      <c r="Z4946" s="3"/>
      <c r="AA4946" s="3"/>
      <c r="AB4946" s="3"/>
      <c r="AC4946" s="3"/>
      <c r="AD4946" s="3"/>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row>
    <row r="4947" spans="1:77" ht="18">
      <c r="A4947" s="3" t="s">
        <v>8247</v>
      </c>
      <c r="B4947" s="3" t="s">
        <v>25827</v>
      </c>
      <c r="C4947" s="3" t="s">
        <v>26072</v>
      </c>
      <c r="D4947" s="3" t="s">
        <v>2</v>
      </c>
      <c r="E4947" s="3" t="s">
        <v>26073</v>
      </c>
      <c r="F4947" s="3" t="s">
        <v>26074</v>
      </c>
      <c r="G4947" s="3" t="s">
        <v>26075</v>
      </c>
      <c r="H4947" s="3"/>
      <c r="I4947" s="3"/>
      <c r="J4947" s="3"/>
      <c r="K4947" s="3"/>
      <c r="L4947" s="3"/>
      <c r="M4947" s="3"/>
      <c r="N4947" s="3"/>
      <c r="O4947" s="3"/>
      <c r="P4947" s="3"/>
      <c r="Q4947" s="3"/>
      <c r="R4947" s="3"/>
      <c r="S4947" s="3"/>
      <c r="T4947" s="3"/>
      <c r="U4947" s="3"/>
      <c r="V4947" s="3"/>
      <c r="W4947" s="3"/>
      <c r="X4947" s="3"/>
      <c r="Y4947" s="3"/>
      <c r="Z4947" s="3"/>
      <c r="AA4947" s="3"/>
      <c r="AB4947" s="3"/>
      <c r="AC4947" s="3"/>
      <c r="AD4947" s="3"/>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row>
    <row r="4948" spans="1:77" ht="18">
      <c r="A4948" s="3" t="s">
        <v>1049</v>
      </c>
      <c r="B4948" s="3" t="s">
        <v>22767</v>
      </c>
      <c r="C4948" s="3" t="s">
        <v>26072</v>
      </c>
      <c r="D4948" s="3"/>
      <c r="E4948" s="3" t="s">
        <v>22845</v>
      </c>
      <c r="F4948" s="3"/>
      <c r="G4948" s="3"/>
      <c r="H4948" s="3"/>
      <c r="I4948" s="3"/>
      <c r="J4948" s="3"/>
      <c r="K4948" s="3"/>
      <c r="L4948" s="3"/>
      <c r="M4948" s="3"/>
      <c r="N4948" s="3"/>
      <c r="O4948" s="3"/>
      <c r="P4948" s="3"/>
      <c r="Q4948" s="3"/>
      <c r="R4948" s="3"/>
      <c r="S4948" s="3"/>
      <c r="T4948" s="3"/>
      <c r="U4948" s="3"/>
      <c r="V4948" s="3"/>
      <c r="W4948" s="3"/>
      <c r="X4948" s="3"/>
      <c r="Y4948" s="3"/>
      <c r="Z4948" s="3"/>
      <c r="AA4948" s="3"/>
      <c r="AB4948" s="3"/>
      <c r="AC4948" s="3"/>
      <c r="AD4948" s="3"/>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row>
    <row r="4949" spans="1:77" ht="18">
      <c r="A4949" s="3" t="s">
        <v>31405</v>
      </c>
      <c r="B4949" s="3" t="s">
        <v>30903</v>
      </c>
      <c r="C4949" s="3" t="s">
        <v>31406</v>
      </c>
      <c r="D4949" s="3"/>
      <c r="E4949" s="3" t="s">
        <v>31407</v>
      </c>
      <c r="F4949" s="3"/>
      <c r="G4949" s="3"/>
      <c r="H4949" s="3"/>
      <c r="I4949" s="3"/>
      <c r="J4949" s="3"/>
      <c r="K4949" s="3"/>
      <c r="L4949" s="3"/>
      <c r="M4949" s="3"/>
      <c r="N4949" s="3"/>
      <c r="O4949" s="3"/>
      <c r="P4949" s="3"/>
      <c r="Q4949" s="3"/>
      <c r="R4949" s="3"/>
      <c r="S4949" s="3"/>
      <c r="T4949" s="3"/>
      <c r="U4949" s="3"/>
      <c r="V4949" s="3"/>
      <c r="W4949" s="3"/>
      <c r="X4949" s="3"/>
      <c r="Y4949" s="3"/>
      <c r="Z4949" s="3"/>
      <c r="AA4949" s="3"/>
      <c r="AB4949" s="3"/>
      <c r="AC4949" s="3"/>
      <c r="AD4949" s="3"/>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row>
    <row r="4950" spans="1:77" ht="18">
      <c r="A4950" s="3" t="s">
        <v>16266</v>
      </c>
      <c r="B4950" s="3" t="s">
        <v>32255</v>
      </c>
      <c r="C4950" s="3" t="s">
        <v>32319</v>
      </c>
      <c r="D4950" s="3"/>
      <c r="E4950" s="3" t="s">
        <v>32320</v>
      </c>
      <c r="F4950" s="3"/>
      <c r="G4950" s="3"/>
      <c r="H4950" s="3"/>
      <c r="I4950" s="3"/>
      <c r="J4950" s="3"/>
      <c r="K4950" s="3"/>
      <c r="L4950" s="3"/>
      <c r="M4950" s="3"/>
      <c r="N4950" s="3"/>
      <c r="O4950" s="3"/>
      <c r="P4950" s="3"/>
      <c r="Q4950" s="3"/>
      <c r="R4950" s="3"/>
      <c r="S4950" s="3"/>
      <c r="T4950" s="3"/>
      <c r="U4950" s="3"/>
      <c r="V4950" s="3"/>
      <c r="W4950" s="3"/>
      <c r="X4950" s="3"/>
      <c r="Y4950" s="3"/>
      <c r="Z4950" s="3"/>
      <c r="AA4950" s="3"/>
      <c r="AB4950" s="3"/>
      <c r="AC4950" s="3"/>
      <c r="AD4950" s="3"/>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row>
    <row r="4951" spans="1:77" ht="18">
      <c r="A4951" s="3" t="s">
        <v>1615</v>
      </c>
      <c r="B4951" s="3" t="s">
        <v>27429</v>
      </c>
      <c r="C4951" s="3" t="s">
        <v>30054</v>
      </c>
      <c r="D4951" s="3" t="s">
        <v>30055</v>
      </c>
      <c r="E4951" s="3" t="s">
        <v>30056</v>
      </c>
      <c r="F4951" s="3" t="s">
        <v>30057</v>
      </c>
      <c r="G4951" s="3"/>
      <c r="H4951" s="3"/>
      <c r="I4951" s="3"/>
      <c r="J4951" s="3"/>
      <c r="K4951" s="3"/>
      <c r="L4951" s="3"/>
      <c r="M4951" s="3"/>
      <c r="N4951" s="3"/>
      <c r="O4951" s="3"/>
      <c r="P4951" s="3"/>
      <c r="Q4951" s="3"/>
      <c r="R4951" s="3"/>
      <c r="S4951" s="3"/>
      <c r="T4951" s="3"/>
      <c r="U4951" s="3"/>
      <c r="V4951" s="3"/>
      <c r="W4951" s="3"/>
      <c r="X4951" s="3"/>
      <c r="Y4951" s="3"/>
      <c r="Z4951" s="3"/>
      <c r="AA4951" s="3"/>
      <c r="AB4951" s="3"/>
      <c r="AC4951" s="3"/>
      <c r="AD4951" s="3"/>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row>
    <row r="4952" spans="1:77" ht="18">
      <c r="A4952" s="3" t="s">
        <v>9857</v>
      </c>
      <c r="B4952" s="3" t="s">
        <v>27824</v>
      </c>
      <c r="C4952" s="3" t="s">
        <v>27825</v>
      </c>
      <c r="D4952" s="3" t="s">
        <v>73</v>
      </c>
      <c r="E4952" s="3" t="s">
        <v>27826</v>
      </c>
      <c r="F4952" s="3" t="s">
        <v>27827</v>
      </c>
      <c r="G4952" s="3"/>
      <c r="H4952" s="3"/>
      <c r="I4952" s="3"/>
      <c r="J4952" s="3"/>
      <c r="K4952" s="3"/>
      <c r="L4952" s="3"/>
      <c r="M4952" s="3"/>
      <c r="N4952" s="3"/>
      <c r="O4952" s="3"/>
      <c r="P4952" s="3"/>
      <c r="Q4952" s="3"/>
      <c r="R4952" s="3"/>
      <c r="S4952" s="3"/>
      <c r="T4952" s="3"/>
      <c r="U4952" s="3"/>
      <c r="V4952" s="3"/>
      <c r="W4952" s="3"/>
      <c r="X4952" s="3"/>
      <c r="Y4952" s="3"/>
      <c r="Z4952" s="3"/>
      <c r="AA4952" s="3"/>
      <c r="AB4952" s="3"/>
      <c r="AC4952" s="3"/>
      <c r="AD4952" s="3"/>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row>
    <row r="4953" spans="1:77" ht="18">
      <c r="A4953" s="3" t="s">
        <v>19264</v>
      </c>
      <c r="B4953" s="3" t="s">
        <v>36306</v>
      </c>
      <c r="C4953" s="3" t="s">
        <v>27825</v>
      </c>
      <c r="D4953" s="3"/>
      <c r="E4953" s="3" t="s">
        <v>10817</v>
      </c>
      <c r="F4953" s="3"/>
      <c r="G4953" s="3"/>
      <c r="H4953" s="3"/>
      <c r="I4953" s="3"/>
      <c r="J4953" s="3"/>
      <c r="K4953" s="3"/>
      <c r="L4953" s="3"/>
      <c r="M4953" s="3"/>
      <c r="N4953" s="3"/>
      <c r="O4953" s="3"/>
      <c r="P4953" s="3"/>
      <c r="Q4953" s="3"/>
      <c r="R4953" s="3"/>
      <c r="S4953" s="3"/>
      <c r="T4953" s="3"/>
      <c r="U4953" s="3"/>
      <c r="V4953" s="3"/>
      <c r="W4953" s="3"/>
      <c r="X4953" s="3"/>
      <c r="Y4953" s="3"/>
      <c r="Z4953" s="3"/>
      <c r="AA4953" s="3"/>
      <c r="AB4953" s="3"/>
      <c r="AC4953" s="3"/>
      <c r="AD4953" s="3"/>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row>
    <row r="4954" spans="1:77" ht="18">
      <c r="A4954" s="3" t="s">
        <v>11818</v>
      </c>
      <c r="B4954" s="3" t="s">
        <v>29483</v>
      </c>
      <c r="C4954" s="3" t="s">
        <v>29490</v>
      </c>
      <c r="D4954" s="3" t="s">
        <v>48</v>
      </c>
      <c r="E4954" s="3" t="s">
        <v>29491</v>
      </c>
      <c r="F4954" s="3"/>
      <c r="G4954" s="3"/>
      <c r="H4954" s="3"/>
      <c r="I4954" s="3"/>
      <c r="J4954" s="3"/>
      <c r="K4954" s="3"/>
      <c r="L4954" s="3"/>
      <c r="M4954" s="3"/>
      <c r="N4954" s="3"/>
      <c r="O4954" s="3"/>
      <c r="P4954" s="3"/>
      <c r="Q4954" s="3"/>
      <c r="R4954" s="3"/>
      <c r="S4954" s="3"/>
      <c r="T4954" s="3"/>
      <c r="U4954" s="3"/>
      <c r="V4954" s="3"/>
      <c r="W4954" s="3"/>
      <c r="X4954" s="3"/>
      <c r="Y4954" s="3"/>
      <c r="Z4954" s="3"/>
      <c r="AA4954" s="3"/>
      <c r="AB4954" s="3"/>
      <c r="AC4954" s="3"/>
      <c r="AD4954" s="3"/>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row>
    <row r="4955" spans="1:77" ht="18">
      <c r="A4955" s="3" t="s">
        <v>34257</v>
      </c>
      <c r="B4955" s="3" t="s">
        <v>33988</v>
      </c>
      <c r="C4955" s="3" t="s">
        <v>29490</v>
      </c>
      <c r="D4955" s="3" t="s">
        <v>30055</v>
      </c>
      <c r="E4955" s="3" t="s">
        <v>30056</v>
      </c>
      <c r="F4955" s="3" t="s">
        <v>30057</v>
      </c>
      <c r="G4955" s="3"/>
      <c r="H4955" s="3"/>
      <c r="I4955" s="3"/>
      <c r="J4955" s="3"/>
      <c r="K4955" s="3"/>
      <c r="L4955" s="3"/>
      <c r="M4955" s="3"/>
      <c r="N4955" s="3"/>
      <c r="O4955" s="3"/>
      <c r="P4955" s="3"/>
      <c r="Q4955" s="3"/>
      <c r="R4955" s="3"/>
      <c r="S4955" s="3"/>
      <c r="T4955" s="3"/>
      <c r="U4955" s="3"/>
      <c r="V4955" s="3"/>
      <c r="W4955" s="3"/>
      <c r="X4955" s="3"/>
      <c r="Y4955" s="3"/>
      <c r="Z4955" s="3"/>
      <c r="AA4955" s="3"/>
      <c r="AB4955" s="3"/>
      <c r="AC4955" s="3"/>
      <c r="AD4955" s="3"/>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row>
    <row r="4956" spans="1:77" ht="18">
      <c r="A4956" s="3" t="s">
        <v>3697</v>
      </c>
      <c r="B4956" s="3" t="s">
        <v>21893</v>
      </c>
      <c r="C4956" s="3" t="s">
        <v>22213</v>
      </c>
      <c r="D4956" s="3"/>
      <c r="E4956" s="3" t="s">
        <v>22214</v>
      </c>
      <c r="F4956" s="3"/>
      <c r="G4956" s="3"/>
      <c r="H4956" s="3"/>
      <c r="I4956" s="3"/>
      <c r="J4956" s="3"/>
      <c r="K4956" s="3"/>
      <c r="L4956" s="3"/>
      <c r="M4956" s="3"/>
      <c r="N4956" s="3"/>
      <c r="O4956" s="3"/>
      <c r="P4956" s="3"/>
      <c r="Q4956" s="3"/>
      <c r="R4956" s="3"/>
      <c r="S4956" s="3"/>
      <c r="T4956" s="3"/>
      <c r="U4956" s="3"/>
      <c r="V4956" s="3"/>
      <c r="W4956" s="3"/>
      <c r="X4956" s="3"/>
      <c r="Y4956" s="3"/>
      <c r="Z4956" s="3"/>
      <c r="AA4956" s="3"/>
      <c r="AB4956" s="3"/>
      <c r="AC4956" s="3"/>
      <c r="AD4956" s="3"/>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row>
    <row r="4957" spans="1:77" ht="18">
      <c r="A4957" s="3" t="s">
        <v>7910</v>
      </c>
      <c r="B4957" s="3" t="s">
        <v>25216</v>
      </c>
      <c r="C4957" s="3" t="s">
        <v>25729</v>
      </c>
      <c r="D4957" s="3"/>
      <c r="E4957" s="3" t="s">
        <v>25253</v>
      </c>
      <c r="F4957" s="3"/>
      <c r="G4957" s="3"/>
      <c r="H4957" s="3"/>
      <c r="I4957" s="3"/>
      <c r="J4957" s="3"/>
      <c r="K4957" s="3"/>
      <c r="L4957" s="3"/>
      <c r="M4957" s="3"/>
      <c r="N4957" s="3"/>
      <c r="O4957" s="3"/>
      <c r="P4957" s="3"/>
      <c r="Q4957" s="3"/>
      <c r="R4957" s="3"/>
      <c r="S4957" s="3"/>
      <c r="T4957" s="3"/>
      <c r="U4957" s="3"/>
      <c r="V4957" s="3"/>
      <c r="W4957" s="3"/>
      <c r="X4957" s="3"/>
      <c r="Y4957" s="3"/>
      <c r="Z4957" s="3"/>
      <c r="AA4957" s="3"/>
      <c r="AB4957" s="3"/>
      <c r="AC4957" s="3"/>
      <c r="AD4957" s="3"/>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row>
    <row r="4958" spans="1:77" ht="18">
      <c r="A4958" s="3" t="s">
        <v>38708</v>
      </c>
      <c r="B4958" s="3" t="s">
        <v>21893</v>
      </c>
      <c r="C4958" s="3" t="s">
        <v>38709</v>
      </c>
      <c r="D4958" s="3"/>
      <c r="E4958" s="3" t="s">
        <v>38710</v>
      </c>
      <c r="F4958" s="3"/>
      <c r="G4958" s="3"/>
      <c r="H4958" s="3"/>
      <c r="I4958" s="3"/>
      <c r="J4958" s="3"/>
      <c r="K4958" s="3"/>
      <c r="L4958" s="3"/>
      <c r="M4958" s="3"/>
      <c r="N4958" s="3"/>
      <c r="O4958" s="3"/>
      <c r="P4958" s="3"/>
      <c r="Q4958" s="3"/>
      <c r="R4958" s="3"/>
      <c r="S4958" s="3"/>
      <c r="T4958" s="3"/>
      <c r="U4958" s="3"/>
      <c r="V4958" s="3"/>
      <c r="W4958" s="3"/>
      <c r="X4958" s="3"/>
      <c r="Y4958" s="3"/>
      <c r="Z4958" s="3"/>
      <c r="AA4958" s="3"/>
      <c r="AB4958" s="3"/>
      <c r="AC4958" s="3"/>
      <c r="AD4958" s="3"/>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row>
    <row r="4959" spans="1:77" ht="18">
      <c r="A4959" s="3" t="s">
        <v>24170</v>
      </c>
      <c r="B4959" s="3" t="s">
        <v>23435</v>
      </c>
      <c r="C4959" s="3" t="s">
        <v>24171</v>
      </c>
      <c r="D4959" s="3"/>
      <c r="E4959" s="3" t="s">
        <v>24172</v>
      </c>
      <c r="F4959" s="3"/>
      <c r="G4959" s="3"/>
      <c r="H4959" s="3"/>
      <c r="I4959" s="3"/>
      <c r="J4959" s="3"/>
      <c r="K4959" s="3"/>
      <c r="L4959" s="3"/>
      <c r="M4959" s="3"/>
      <c r="N4959" s="3"/>
      <c r="O4959" s="3"/>
      <c r="P4959" s="3"/>
      <c r="Q4959" s="3"/>
      <c r="R4959" s="3"/>
      <c r="S4959" s="3"/>
      <c r="T4959" s="3"/>
      <c r="U4959" s="3"/>
      <c r="V4959" s="3"/>
      <c r="W4959" s="3"/>
      <c r="X4959" s="3"/>
      <c r="Y4959" s="3"/>
      <c r="Z4959" s="3"/>
      <c r="AA4959" s="3"/>
      <c r="AB4959" s="3"/>
      <c r="AC4959" s="3"/>
      <c r="AD4959" s="3"/>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row>
    <row r="4960" spans="1:77" ht="18">
      <c r="A4960" s="3" t="s">
        <v>18689</v>
      </c>
      <c r="B4960" s="3" t="s">
        <v>35848</v>
      </c>
      <c r="C4960" s="3" t="s">
        <v>24171</v>
      </c>
      <c r="D4960" s="3"/>
      <c r="E4960" s="3" t="s">
        <v>35874</v>
      </c>
      <c r="F4960" s="3"/>
      <c r="G4960" s="3"/>
      <c r="H4960" s="3"/>
      <c r="I4960" s="3"/>
      <c r="J4960" s="3"/>
      <c r="K4960" s="3"/>
      <c r="L4960" s="3"/>
      <c r="M4960" s="3"/>
      <c r="N4960" s="3"/>
      <c r="O4960" s="3"/>
      <c r="P4960" s="3"/>
      <c r="Q4960" s="3"/>
      <c r="R4960" s="3"/>
      <c r="S4960" s="3"/>
      <c r="T4960" s="3"/>
      <c r="U4960" s="3"/>
      <c r="V4960" s="3"/>
      <c r="W4960" s="3"/>
      <c r="X4960" s="3"/>
      <c r="Y4960" s="3"/>
      <c r="Z4960" s="3"/>
      <c r="AA4960" s="3"/>
      <c r="AB4960" s="3"/>
      <c r="AC4960" s="3"/>
      <c r="AD4960" s="3"/>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row>
    <row r="4961" spans="1:77" ht="18">
      <c r="A4961" s="3" t="s">
        <v>19593</v>
      </c>
      <c r="B4961" s="3" t="s">
        <v>36306</v>
      </c>
      <c r="C4961" s="3" t="s">
        <v>36675</v>
      </c>
      <c r="D4961" s="3" t="s">
        <v>36676</v>
      </c>
      <c r="E4961" s="3" t="s">
        <v>36677</v>
      </c>
      <c r="F4961" s="3" t="s">
        <v>36678</v>
      </c>
      <c r="G4961" s="3"/>
      <c r="H4961" s="3"/>
      <c r="I4961" s="3"/>
      <c r="J4961" s="3"/>
      <c r="K4961" s="3"/>
      <c r="L4961" s="3"/>
      <c r="M4961" s="3"/>
      <c r="N4961" s="3"/>
      <c r="O4961" s="3"/>
      <c r="P4961" s="3"/>
      <c r="Q4961" s="3"/>
      <c r="R4961" s="3"/>
      <c r="S4961" s="3"/>
      <c r="T4961" s="3"/>
      <c r="U4961" s="3"/>
      <c r="V4961" s="3"/>
      <c r="W4961" s="3"/>
      <c r="X4961" s="3"/>
      <c r="Y4961" s="3"/>
      <c r="Z4961" s="3"/>
      <c r="AA4961" s="3"/>
      <c r="AB4961" s="3"/>
      <c r="AC4961" s="3"/>
      <c r="AD4961" s="3"/>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row>
    <row r="4962" spans="1:77" ht="18">
      <c r="A4962" s="3" t="s">
        <v>16697</v>
      </c>
      <c r="B4962" s="3" t="s">
        <v>32339</v>
      </c>
      <c r="C4962" s="3" t="s">
        <v>32620</v>
      </c>
      <c r="D4962" s="3" t="s">
        <v>219</v>
      </c>
      <c r="E4962" s="3" t="s">
        <v>32621</v>
      </c>
      <c r="F4962" s="3" t="s">
        <v>32622</v>
      </c>
      <c r="G4962" s="3"/>
      <c r="H4962" s="3"/>
      <c r="I4962" s="3"/>
      <c r="J4962" s="3"/>
      <c r="K4962" s="3"/>
      <c r="L4962" s="3"/>
      <c r="M4962" s="3"/>
      <c r="N4962" s="3"/>
      <c r="O4962" s="3"/>
      <c r="P4962" s="3"/>
      <c r="Q4962" s="3"/>
      <c r="R4962" s="3"/>
      <c r="S4962" s="3"/>
      <c r="T4962" s="3"/>
      <c r="U4962" s="3"/>
      <c r="V4962" s="3"/>
      <c r="W4962" s="3"/>
      <c r="X4962" s="3"/>
      <c r="Y4962" s="3"/>
      <c r="Z4962" s="3"/>
      <c r="AA4962" s="3"/>
      <c r="AB4962" s="3"/>
      <c r="AC4962" s="3"/>
      <c r="AD4962" s="3"/>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row>
    <row r="4963" spans="1:77" ht="18">
      <c r="A4963" s="3" t="s">
        <v>39173</v>
      </c>
      <c r="B4963" s="3" t="s">
        <v>38999</v>
      </c>
      <c r="C4963" s="3" t="s">
        <v>32620</v>
      </c>
      <c r="D4963" s="3" t="s">
        <v>39174</v>
      </c>
      <c r="E4963" s="3" t="s">
        <v>39175</v>
      </c>
      <c r="F4963" s="3"/>
      <c r="G4963" s="3"/>
      <c r="H4963" s="3"/>
      <c r="I4963" s="3"/>
      <c r="J4963" s="3"/>
      <c r="K4963" s="3"/>
      <c r="L4963" s="3"/>
      <c r="M4963" s="3"/>
      <c r="N4963" s="3"/>
      <c r="O4963" s="3"/>
      <c r="P4963" s="3"/>
      <c r="Q4963" s="3"/>
      <c r="R4963" s="3"/>
      <c r="S4963" s="3"/>
      <c r="T4963" s="3"/>
      <c r="U4963" s="3"/>
      <c r="V4963" s="3"/>
      <c r="W4963" s="3"/>
      <c r="X4963" s="3"/>
      <c r="Y4963" s="3"/>
      <c r="Z4963" s="3"/>
      <c r="AA4963" s="3"/>
      <c r="AB4963" s="3"/>
      <c r="AC4963" s="3"/>
      <c r="AD4963" s="3"/>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row>
    <row r="4964" spans="1:77" ht="18">
      <c r="A4964" s="3" t="s">
        <v>11052</v>
      </c>
      <c r="B4964" s="3" t="s">
        <v>28690</v>
      </c>
      <c r="C4964" s="3" t="s">
        <v>29091</v>
      </c>
      <c r="D4964" s="3" t="s">
        <v>29092</v>
      </c>
      <c r="E4964" s="3" t="s">
        <v>29093</v>
      </c>
      <c r="F4964" s="3" t="s">
        <v>29094</v>
      </c>
      <c r="G4964" s="3"/>
      <c r="H4964" s="3"/>
      <c r="I4964" s="3"/>
      <c r="J4964" s="3"/>
      <c r="K4964" s="3"/>
      <c r="L4964" s="3"/>
      <c r="M4964" s="3"/>
      <c r="N4964" s="3"/>
      <c r="O4964" s="3"/>
      <c r="P4964" s="3"/>
      <c r="Q4964" s="3"/>
      <c r="R4964" s="3"/>
      <c r="S4964" s="3"/>
      <c r="T4964" s="3"/>
      <c r="U4964" s="3"/>
      <c r="V4964" s="3"/>
      <c r="W4964" s="3"/>
      <c r="X4964" s="3"/>
      <c r="Y4964" s="3"/>
      <c r="Z4964" s="3"/>
      <c r="AA4964" s="3"/>
      <c r="AB4964" s="3"/>
      <c r="AC4964" s="3"/>
      <c r="AD4964" s="3"/>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row>
    <row r="4965" spans="1:77" ht="18">
      <c r="A4965" s="3" t="s">
        <v>33289</v>
      </c>
      <c r="B4965" s="3" t="s">
        <v>32998</v>
      </c>
      <c r="C4965" s="3" t="s">
        <v>33290</v>
      </c>
      <c r="D4965" s="3" t="s">
        <v>219</v>
      </c>
      <c r="E4965" s="3" t="s">
        <v>33291</v>
      </c>
      <c r="F4965" s="3" t="s">
        <v>33292</v>
      </c>
      <c r="G4965" s="3"/>
      <c r="H4965" s="3" t="e">
        <f>- offline</f>
        <v>#NAME?</v>
      </c>
      <c r="I4965" s="3" t="e">
        <f>- GoWeb</f>
        <v>#NAME?</v>
      </c>
      <c r="J4965" s="3" t="s">
        <v>33293</v>
      </c>
      <c r="K4965" s="3"/>
      <c r="L4965" s="3"/>
      <c r="M4965" s="3"/>
      <c r="N4965" s="3"/>
      <c r="O4965" s="3"/>
      <c r="P4965" s="3"/>
      <c r="Q4965" s="3"/>
      <c r="R4965" s="3"/>
      <c r="S4965" s="3"/>
      <c r="T4965" s="3"/>
      <c r="U4965" s="3"/>
      <c r="V4965" s="3"/>
      <c r="W4965" s="3"/>
      <c r="X4965" s="3"/>
      <c r="Y4965" s="3"/>
      <c r="Z4965" s="3"/>
      <c r="AA4965" s="3"/>
      <c r="AB4965" s="3"/>
      <c r="AC4965" s="3"/>
      <c r="AD4965" s="3"/>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row>
    <row r="4966" spans="1:77" ht="18">
      <c r="A4966" s="3" t="s">
        <v>19128</v>
      </c>
      <c r="B4966" s="3" t="s">
        <v>35848</v>
      </c>
      <c r="C4966" s="3" t="s">
        <v>33290</v>
      </c>
      <c r="D4966" s="3"/>
      <c r="E4966" s="3" t="s">
        <v>36234</v>
      </c>
      <c r="F4966" s="3"/>
      <c r="G4966" s="3"/>
      <c r="H4966" s="3"/>
      <c r="I4966" s="3"/>
      <c r="J4966" s="3"/>
      <c r="K4966" s="3"/>
      <c r="L4966" s="3"/>
      <c r="M4966" s="3"/>
      <c r="N4966" s="3"/>
      <c r="O4966" s="3"/>
      <c r="P4966" s="3"/>
      <c r="Q4966" s="3"/>
      <c r="R4966" s="3"/>
      <c r="S4966" s="3"/>
      <c r="T4966" s="3"/>
      <c r="U4966" s="3"/>
      <c r="V4966" s="3"/>
      <c r="W4966" s="3"/>
      <c r="X4966" s="3"/>
      <c r="Y4966" s="3"/>
      <c r="Z4966" s="3"/>
      <c r="AA4966" s="3"/>
      <c r="AB4966" s="3"/>
      <c r="AC4966" s="3"/>
      <c r="AD4966" s="3"/>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row>
    <row r="4967" spans="1:77" ht="18">
      <c r="A4967" s="3" t="s">
        <v>5873</v>
      </c>
      <c r="B4967" s="3" t="s">
        <v>23435</v>
      </c>
      <c r="C4967" s="3" t="s">
        <v>24165</v>
      </c>
      <c r="D4967" s="3"/>
      <c r="E4967" s="3" t="s">
        <v>24166</v>
      </c>
      <c r="F4967" s="3"/>
      <c r="G4967" s="3"/>
      <c r="H4967" s="3"/>
      <c r="I4967" s="3"/>
      <c r="J4967" s="3"/>
      <c r="K4967" s="3"/>
      <c r="L4967" s="3"/>
      <c r="M4967" s="3"/>
      <c r="N4967" s="3"/>
      <c r="O4967" s="3"/>
      <c r="P4967" s="3"/>
      <c r="Q4967" s="3"/>
      <c r="R4967" s="3"/>
      <c r="S4967" s="3"/>
      <c r="T4967" s="3"/>
      <c r="U4967" s="3"/>
      <c r="V4967" s="3"/>
      <c r="W4967" s="3"/>
      <c r="X4967" s="3"/>
      <c r="Y4967" s="3"/>
      <c r="Z4967" s="3"/>
      <c r="AA4967" s="3"/>
      <c r="AB4967" s="3"/>
      <c r="AC4967" s="3"/>
      <c r="AD4967" s="3"/>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row>
    <row r="4968" spans="1:77" ht="18">
      <c r="A4968" s="3" t="s">
        <v>1012</v>
      </c>
      <c r="B4968" s="3" t="s">
        <v>22767</v>
      </c>
      <c r="C4968" s="3" t="s">
        <v>26175</v>
      </c>
      <c r="D4968" s="3"/>
      <c r="E4968" s="3" t="s">
        <v>22845</v>
      </c>
      <c r="F4968" s="3"/>
      <c r="G4968" s="3"/>
      <c r="H4968" s="3"/>
      <c r="I4968" s="3"/>
      <c r="J4968" s="3"/>
      <c r="K4968" s="3"/>
      <c r="L4968" s="3"/>
      <c r="M4968" s="3"/>
      <c r="N4968" s="3"/>
      <c r="O4968" s="3"/>
      <c r="P4968" s="3"/>
      <c r="Q4968" s="3"/>
      <c r="R4968" s="3"/>
      <c r="S4968" s="3"/>
      <c r="T4968" s="3"/>
      <c r="U4968" s="3"/>
      <c r="V4968" s="3"/>
      <c r="W4968" s="3"/>
      <c r="X4968" s="3"/>
      <c r="Y4968" s="3"/>
      <c r="Z4968" s="3"/>
      <c r="AA4968" s="3"/>
      <c r="AB4968" s="3"/>
      <c r="AC4968" s="3"/>
      <c r="AD4968" s="3"/>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row>
    <row r="4969" spans="1:77" ht="18">
      <c r="A4969" s="3" t="s">
        <v>14220</v>
      </c>
      <c r="B4969" s="3" t="s">
        <v>30903</v>
      </c>
      <c r="C4969" s="3" t="s">
        <v>31079</v>
      </c>
      <c r="D4969" s="3"/>
      <c r="E4969" s="3" t="s">
        <v>31080</v>
      </c>
      <c r="F4969" s="3"/>
      <c r="G4969" s="3"/>
      <c r="H4969" s="3"/>
      <c r="I4969" s="3"/>
      <c r="J4969" s="3"/>
      <c r="K4969" s="3"/>
      <c r="L4969" s="3"/>
      <c r="M4969" s="3"/>
      <c r="N4969" s="3"/>
      <c r="O4969" s="3"/>
      <c r="P4969" s="3"/>
      <c r="Q4969" s="3"/>
      <c r="R4969" s="3"/>
      <c r="S4969" s="3"/>
      <c r="T4969" s="3"/>
      <c r="U4969" s="3"/>
      <c r="V4969" s="3"/>
      <c r="W4969" s="3"/>
      <c r="X4969" s="3"/>
      <c r="Y4969" s="3"/>
      <c r="Z4969" s="3"/>
      <c r="AA4969" s="3"/>
      <c r="AB4969" s="3"/>
      <c r="AC4969" s="3"/>
      <c r="AD4969" s="3"/>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row>
    <row r="4970" spans="1:77" ht="18">
      <c r="A4970" s="3" t="s">
        <v>5882</v>
      </c>
      <c r="B4970" s="3" t="s">
        <v>23435</v>
      </c>
      <c r="C4970" s="3" t="s">
        <v>24177</v>
      </c>
      <c r="D4970" s="3"/>
      <c r="E4970" s="3" t="s">
        <v>24178</v>
      </c>
      <c r="F4970" s="3" t="s">
        <v>24179</v>
      </c>
      <c r="G4970" s="3"/>
      <c r="H4970" s="3"/>
      <c r="I4970" s="3"/>
      <c r="J4970" s="3"/>
      <c r="K4970" s="3"/>
      <c r="L4970" s="3"/>
      <c r="M4970" s="3"/>
      <c r="N4970" s="3"/>
      <c r="O4970" s="3"/>
      <c r="P4970" s="3"/>
      <c r="Q4970" s="3"/>
      <c r="R4970" s="3"/>
      <c r="S4970" s="3"/>
      <c r="T4970" s="3"/>
      <c r="U4970" s="3"/>
      <c r="V4970" s="3"/>
      <c r="W4970" s="3"/>
      <c r="X4970" s="3"/>
      <c r="Y4970" s="3"/>
      <c r="Z4970" s="3"/>
      <c r="AA4970" s="3"/>
      <c r="AB4970" s="3"/>
      <c r="AC4970" s="3"/>
      <c r="AD4970" s="3"/>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row>
    <row r="4971" spans="1:77" ht="18">
      <c r="A4971" s="3" t="s">
        <v>19576</v>
      </c>
      <c r="B4971" s="3" t="s">
        <v>36306</v>
      </c>
      <c r="C4971" s="3" t="s">
        <v>24177</v>
      </c>
      <c r="D4971" s="3"/>
      <c r="E4971" s="3" t="s">
        <v>36666</v>
      </c>
      <c r="F4971" s="3"/>
      <c r="G4971" s="3"/>
      <c r="H4971" s="3"/>
      <c r="I4971" s="3"/>
      <c r="J4971" s="3"/>
      <c r="K4971" s="3"/>
      <c r="L4971" s="3"/>
      <c r="M4971" s="3"/>
      <c r="N4971" s="3"/>
      <c r="O4971" s="3"/>
      <c r="P4971" s="3"/>
      <c r="Q4971" s="3"/>
      <c r="R4971" s="3"/>
      <c r="S4971" s="3"/>
      <c r="T4971" s="3"/>
      <c r="U4971" s="3"/>
      <c r="V4971" s="3"/>
      <c r="W4971" s="3"/>
      <c r="X4971" s="3"/>
      <c r="Y4971" s="3"/>
      <c r="Z4971" s="3"/>
      <c r="AA4971" s="3"/>
      <c r="AB4971" s="3"/>
      <c r="AC4971" s="3"/>
      <c r="AD4971" s="3"/>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row>
    <row r="4972" spans="1:77" ht="18">
      <c r="A4972" s="3" t="s">
        <v>19262</v>
      </c>
      <c r="B4972" s="3" t="s">
        <v>36306</v>
      </c>
      <c r="C4972" s="3" t="s">
        <v>36335</v>
      </c>
      <c r="D4972" s="3"/>
      <c r="E4972" s="3" t="s">
        <v>36336</v>
      </c>
      <c r="F4972" s="3"/>
      <c r="G4972" s="3"/>
      <c r="H4972" s="3"/>
      <c r="I4972" s="3"/>
      <c r="J4972" s="3"/>
      <c r="K4972" s="3"/>
      <c r="L4972" s="3"/>
      <c r="M4972" s="3"/>
      <c r="N4972" s="3"/>
      <c r="O4972" s="3"/>
      <c r="P4972" s="3"/>
      <c r="Q4972" s="3"/>
      <c r="R4972" s="3"/>
      <c r="S4972" s="3"/>
      <c r="T4972" s="3"/>
      <c r="U4972" s="3"/>
      <c r="V4972" s="3"/>
      <c r="W4972" s="3"/>
      <c r="X4972" s="3"/>
      <c r="Y4972" s="3"/>
      <c r="Z4972" s="3"/>
      <c r="AA4972" s="3"/>
      <c r="AB4972" s="3"/>
      <c r="AC4972" s="3"/>
      <c r="AD4972" s="3"/>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row>
    <row r="4973" spans="1:77" ht="18">
      <c r="A4973" s="3" t="s">
        <v>35570</v>
      </c>
      <c r="B4973" s="3" t="s">
        <v>35378</v>
      </c>
      <c r="C4973" s="3" t="s">
        <v>35571</v>
      </c>
      <c r="D4973" s="3" t="s">
        <v>35572</v>
      </c>
      <c r="E4973" s="3" t="s">
        <v>35573</v>
      </c>
      <c r="F4973" s="3" t="s">
        <v>35574</v>
      </c>
      <c r="G4973" s="3"/>
      <c r="H4973" s="3"/>
      <c r="I4973" s="3"/>
      <c r="J4973" s="3"/>
      <c r="K4973" s="3"/>
      <c r="L4973" s="3"/>
      <c r="M4973" s="3"/>
      <c r="N4973" s="3"/>
      <c r="O4973" s="3"/>
      <c r="P4973" s="3"/>
      <c r="Q4973" s="3"/>
      <c r="R4973" s="3"/>
      <c r="S4973" s="3"/>
      <c r="T4973" s="3"/>
      <c r="U4973" s="3"/>
      <c r="V4973" s="3"/>
      <c r="W4973" s="3"/>
      <c r="X4973" s="3"/>
      <c r="Y4973" s="3"/>
      <c r="Z4973" s="3"/>
      <c r="AA4973" s="3"/>
      <c r="AB4973" s="3"/>
      <c r="AC4973" s="3"/>
      <c r="AD4973" s="3"/>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row>
    <row r="4974" spans="1:77" ht="18">
      <c r="A4974" s="3" t="s">
        <v>19571</v>
      </c>
      <c r="B4974" s="3" t="s">
        <v>36306</v>
      </c>
      <c r="C4974" s="3" t="s">
        <v>35571</v>
      </c>
      <c r="D4974" s="3"/>
      <c r="E4974" s="3" t="s">
        <v>36658</v>
      </c>
      <c r="F4974" s="3"/>
      <c r="G4974" s="3"/>
      <c r="H4974" s="3"/>
      <c r="I4974" s="3"/>
      <c r="J4974" s="3"/>
      <c r="K4974" s="3"/>
      <c r="L4974" s="3"/>
      <c r="M4974" s="3"/>
      <c r="N4974" s="3"/>
      <c r="O4974" s="3"/>
      <c r="P4974" s="3"/>
      <c r="Q4974" s="3"/>
      <c r="R4974" s="3"/>
      <c r="S4974" s="3"/>
      <c r="T4974" s="3"/>
      <c r="U4974" s="3"/>
      <c r="V4974" s="3"/>
      <c r="W4974" s="3"/>
      <c r="X4974" s="3"/>
      <c r="Y4974" s="3"/>
      <c r="Z4974" s="3"/>
      <c r="AA4974" s="3"/>
      <c r="AB4974" s="3"/>
      <c r="AC4974" s="3"/>
      <c r="AD4974" s="3"/>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row>
    <row r="4975" spans="1:77" ht="18">
      <c r="A4975" s="3" t="s">
        <v>5862</v>
      </c>
      <c r="B4975" s="3" t="s">
        <v>23435</v>
      </c>
      <c r="C4975" s="3" t="s">
        <v>24155</v>
      </c>
      <c r="D4975" s="3"/>
      <c r="E4975" s="3" t="s">
        <v>24156</v>
      </c>
      <c r="F4975" s="3"/>
      <c r="G4975" s="3"/>
      <c r="H4975" s="3"/>
      <c r="I4975" s="3"/>
      <c r="J4975" s="3"/>
      <c r="K4975" s="3"/>
      <c r="L4975" s="3"/>
      <c r="M4975" s="3"/>
      <c r="N4975" s="3"/>
      <c r="O4975" s="3"/>
      <c r="P4975" s="3"/>
      <c r="Q4975" s="3"/>
      <c r="R4975" s="3"/>
      <c r="S4975" s="3"/>
      <c r="T4975" s="3"/>
      <c r="U4975" s="3"/>
      <c r="V4975" s="3"/>
      <c r="W4975" s="3"/>
      <c r="X4975" s="3"/>
      <c r="Y4975" s="3"/>
      <c r="Z4975" s="3"/>
      <c r="AA4975" s="3"/>
      <c r="AB4975" s="3"/>
      <c r="AC4975" s="3"/>
      <c r="AD4975" s="3"/>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row>
    <row r="4976" spans="1:77" ht="18">
      <c r="A4976" s="3" t="s">
        <v>3245</v>
      </c>
      <c r="B4976" s="3" t="s">
        <v>21893</v>
      </c>
      <c r="C4976" s="3" t="s">
        <v>24155</v>
      </c>
      <c r="D4976" s="3"/>
      <c r="E4976" s="3" t="s">
        <v>39316</v>
      </c>
      <c r="F4976" s="3"/>
      <c r="G4976" s="3"/>
      <c r="H4976" s="3"/>
      <c r="I4976" s="3"/>
      <c r="J4976" s="3"/>
      <c r="K4976" s="3"/>
      <c r="L4976" s="3"/>
      <c r="M4976" s="3"/>
      <c r="N4976" s="3"/>
      <c r="O4976" s="3"/>
      <c r="P4976" s="3"/>
      <c r="Q4976" s="3"/>
      <c r="R4976" s="3"/>
      <c r="S4976" s="3"/>
      <c r="T4976" s="3"/>
      <c r="U4976" s="3"/>
      <c r="V4976" s="3"/>
      <c r="W4976" s="3"/>
      <c r="X4976" s="3"/>
      <c r="Y4976" s="3"/>
      <c r="Z4976" s="3"/>
      <c r="AA4976" s="3"/>
      <c r="AB4976" s="3"/>
      <c r="AC4976" s="3"/>
      <c r="AD4976" s="3"/>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row>
    <row r="4977" spans="1:77" ht="18">
      <c r="A4977" s="3" t="s">
        <v>5868</v>
      </c>
      <c r="B4977" s="3" t="s">
        <v>23435</v>
      </c>
      <c r="C4977" s="3" t="s">
        <v>24159</v>
      </c>
      <c r="D4977" s="3"/>
      <c r="E4977" s="3" t="s">
        <v>24149</v>
      </c>
      <c r="F4977" s="3"/>
      <c r="G4977" s="3"/>
      <c r="H4977" s="3"/>
      <c r="I4977" s="3"/>
      <c r="J4977" s="3"/>
      <c r="K4977" s="3"/>
      <c r="L4977" s="3"/>
      <c r="M4977" s="3"/>
      <c r="N4977" s="3"/>
      <c r="O4977" s="3"/>
      <c r="P4977" s="3"/>
      <c r="Q4977" s="3"/>
      <c r="R4977" s="3"/>
      <c r="S4977" s="3"/>
      <c r="T4977" s="3"/>
      <c r="U4977" s="3"/>
      <c r="V4977" s="3"/>
      <c r="W4977" s="3"/>
      <c r="X4977" s="3"/>
      <c r="Y4977" s="3"/>
      <c r="Z4977" s="3"/>
      <c r="AA4977" s="3"/>
      <c r="AB4977" s="3"/>
      <c r="AC4977" s="3"/>
      <c r="AD4977" s="3"/>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row>
    <row r="4978" spans="1:77" ht="18">
      <c r="A4978" s="3" t="s">
        <v>19568</v>
      </c>
      <c r="B4978" s="3" t="s">
        <v>36306</v>
      </c>
      <c r="C4978" s="3" t="s">
        <v>24159</v>
      </c>
      <c r="D4978" s="3"/>
      <c r="E4978" s="3" t="s">
        <v>36657</v>
      </c>
      <c r="F4978" s="3"/>
      <c r="G4978" s="3"/>
      <c r="H4978" s="3"/>
      <c r="I4978" s="3"/>
      <c r="J4978" s="3"/>
      <c r="K4978" s="3"/>
      <c r="L4978" s="3"/>
      <c r="M4978" s="3"/>
      <c r="N4978" s="3"/>
      <c r="O4978" s="3"/>
      <c r="P4978" s="3"/>
      <c r="Q4978" s="3"/>
      <c r="R4978" s="3"/>
      <c r="S4978" s="3"/>
      <c r="T4978" s="3"/>
      <c r="U4978" s="3"/>
      <c r="V4978" s="3"/>
      <c r="W4978" s="3"/>
      <c r="X4978" s="3"/>
      <c r="Y4978" s="3"/>
      <c r="Z4978" s="3"/>
      <c r="AA4978" s="3"/>
      <c r="AB4978" s="3"/>
      <c r="AC4978" s="3"/>
      <c r="AD4978" s="3"/>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row>
    <row r="4979" spans="1:77" ht="18">
      <c r="A4979" s="3" t="s">
        <v>28673</v>
      </c>
      <c r="B4979" s="3" t="s">
        <v>28622</v>
      </c>
      <c r="C4979" s="3" t="s">
        <v>28674</v>
      </c>
      <c r="D4979" s="3" t="s">
        <v>28675</v>
      </c>
      <c r="E4979" s="3" t="s">
        <v>28676</v>
      </c>
      <c r="F4979" s="3" t="s">
        <v>28677</v>
      </c>
      <c r="G4979" s="3"/>
      <c r="H4979" s="3"/>
      <c r="I4979" s="3"/>
      <c r="J4979" s="3"/>
      <c r="K4979" s="3"/>
      <c r="L4979" s="3"/>
      <c r="M4979" s="3"/>
      <c r="N4979" s="3"/>
      <c r="O4979" s="3"/>
      <c r="P4979" s="3"/>
      <c r="Q4979" s="3"/>
      <c r="R4979" s="3"/>
      <c r="S4979" s="3"/>
      <c r="T4979" s="3"/>
      <c r="U4979" s="3"/>
      <c r="V4979" s="3"/>
      <c r="W4979" s="3"/>
      <c r="X4979" s="3"/>
      <c r="Y4979" s="3"/>
      <c r="Z4979" s="3"/>
      <c r="AA4979" s="3"/>
      <c r="AB4979" s="3"/>
      <c r="AC4979" s="3"/>
      <c r="AD4979" s="3"/>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row>
    <row r="4980" spans="1:77" ht="18">
      <c r="A4980" s="3" t="s">
        <v>19169</v>
      </c>
      <c r="B4980" s="3" t="s">
        <v>35848</v>
      </c>
      <c r="C4980" s="3" t="s">
        <v>28674</v>
      </c>
      <c r="D4980" s="3" t="s">
        <v>28675</v>
      </c>
      <c r="E4980" s="3" t="s">
        <v>36267</v>
      </c>
      <c r="F4980" s="3" t="s">
        <v>28677</v>
      </c>
      <c r="G4980" s="3"/>
      <c r="H4980" s="3"/>
      <c r="I4980" s="3"/>
      <c r="J4980" s="3"/>
      <c r="K4980" s="3"/>
      <c r="L4980" s="3"/>
      <c r="M4980" s="3"/>
      <c r="N4980" s="3"/>
      <c r="O4980" s="3"/>
      <c r="P4980" s="3"/>
      <c r="Q4980" s="3"/>
      <c r="R4980" s="3"/>
      <c r="S4980" s="3"/>
      <c r="T4980" s="3"/>
      <c r="U4980" s="3"/>
      <c r="V4980" s="3"/>
      <c r="W4980" s="3"/>
      <c r="X4980" s="3"/>
      <c r="Y4980" s="3"/>
      <c r="Z4980" s="3"/>
      <c r="AA4980" s="3"/>
      <c r="AB4980" s="3"/>
      <c r="AC4980" s="3"/>
      <c r="AD4980" s="3"/>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row>
    <row r="4981" spans="1:77" ht="18">
      <c r="A4981" s="3" t="s">
        <v>19587</v>
      </c>
      <c r="B4981" s="3" t="s">
        <v>36306</v>
      </c>
      <c r="C4981" s="3" t="s">
        <v>28674</v>
      </c>
      <c r="D4981" s="3"/>
      <c r="E4981" s="3" t="s">
        <v>36669</v>
      </c>
      <c r="F4981" s="3" t="s">
        <v>36670</v>
      </c>
      <c r="G4981" s="3"/>
      <c r="H4981" s="3"/>
      <c r="I4981" s="3"/>
      <c r="J4981" s="3"/>
      <c r="K4981" s="3"/>
      <c r="L4981" s="3"/>
      <c r="M4981" s="3"/>
      <c r="N4981" s="3"/>
      <c r="O4981" s="3"/>
      <c r="P4981" s="3"/>
      <c r="Q4981" s="3"/>
      <c r="R4981" s="3"/>
      <c r="S4981" s="3"/>
      <c r="T4981" s="3"/>
      <c r="U4981" s="3"/>
      <c r="V4981" s="3"/>
      <c r="W4981" s="3"/>
      <c r="X4981" s="3"/>
      <c r="Y4981" s="3"/>
      <c r="Z4981" s="3"/>
      <c r="AA4981" s="3"/>
      <c r="AB4981" s="3"/>
      <c r="AC4981" s="3"/>
      <c r="AD4981" s="3"/>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row>
    <row r="4982" spans="1:77" ht="18">
      <c r="A4982" s="3" t="s">
        <v>37168</v>
      </c>
      <c r="B4982" s="3" t="s">
        <v>37108</v>
      </c>
      <c r="C4982" s="3" t="s">
        <v>37169</v>
      </c>
      <c r="D4982" s="3" t="s">
        <v>22</v>
      </c>
      <c r="E4982" s="3" t="s">
        <v>37170</v>
      </c>
      <c r="F4982" s="3" t="s">
        <v>37171</v>
      </c>
      <c r="G4982" s="3"/>
      <c r="H4982" s="3"/>
      <c r="I4982" s="3"/>
      <c r="J4982" s="3"/>
      <c r="K4982" s="3"/>
      <c r="L4982" s="3"/>
      <c r="M4982" s="3"/>
      <c r="N4982" s="3"/>
      <c r="O4982" s="3"/>
      <c r="P4982" s="3"/>
      <c r="Q4982" s="3"/>
      <c r="R4982" s="3"/>
      <c r="S4982" s="3"/>
      <c r="T4982" s="3"/>
      <c r="U4982" s="3"/>
      <c r="V4982" s="3"/>
      <c r="W4982" s="3"/>
      <c r="X4982" s="3"/>
      <c r="Y4982" s="3"/>
      <c r="Z4982" s="3"/>
      <c r="AA4982" s="3"/>
      <c r="AB4982" s="3"/>
      <c r="AC4982" s="3"/>
      <c r="AD4982" s="3"/>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row>
    <row r="4983" spans="1:77" ht="18">
      <c r="A4983" s="3" t="s">
        <v>5864</v>
      </c>
      <c r="B4983" s="3" t="s">
        <v>23435</v>
      </c>
      <c r="C4983" s="3" t="s">
        <v>24157</v>
      </c>
      <c r="D4983" s="3"/>
      <c r="E4983" s="3" t="s">
        <v>24158</v>
      </c>
      <c r="F4983" s="3"/>
      <c r="G4983" s="3"/>
      <c r="H4983" s="3"/>
      <c r="I4983" s="3"/>
      <c r="J4983" s="3"/>
      <c r="K4983" s="3"/>
      <c r="L4983" s="3"/>
      <c r="M4983" s="3"/>
      <c r="N4983" s="3"/>
      <c r="O4983" s="3"/>
      <c r="P4983" s="3"/>
      <c r="Q4983" s="3"/>
      <c r="R4983" s="3"/>
      <c r="S4983" s="3"/>
      <c r="T4983" s="3"/>
      <c r="U4983" s="3"/>
      <c r="V4983" s="3"/>
      <c r="W4983" s="3"/>
      <c r="X4983" s="3"/>
      <c r="Y4983" s="3"/>
      <c r="Z4983" s="3"/>
      <c r="AA4983" s="3"/>
      <c r="AB4983" s="3"/>
      <c r="AC4983" s="3"/>
      <c r="AD4983" s="3"/>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row>
    <row r="4984" spans="1:77" ht="18">
      <c r="A4984" s="3" t="s">
        <v>643</v>
      </c>
      <c r="B4984" s="3" t="s">
        <v>23890</v>
      </c>
      <c r="C4984" s="3" t="s">
        <v>23891</v>
      </c>
      <c r="D4984" s="3" t="s">
        <v>219</v>
      </c>
      <c r="E4984" s="3" t="s">
        <v>23892</v>
      </c>
      <c r="F4984" s="3" t="s">
        <v>23893</v>
      </c>
      <c r="G4984" s="3"/>
      <c r="H4984" s="3"/>
      <c r="I4984" s="3"/>
      <c r="J4984" s="3"/>
      <c r="K4984" s="3"/>
      <c r="L4984" s="3"/>
      <c r="M4984" s="3"/>
      <c r="N4984" s="3"/>
      <c r="O4984" s="3"/>
      <c r="P4984" s="3"/>
      <c r="Q4984" s="3"/>
      <c r="R4984" s="3"/>
      <c r="S4984" s="3"/>
      <c r="T4984" s="3"/>
      <c r="U4984" s="3"/>
      <c r="V4984" s="3"/>
      <c r="W4984" s="3"/>
      <c r="X4984" s="3"/>
      <c r="Y4984" s="3"/>
      <c r="Z4984" s="3"/>
      <c r="AA4984" s="3"/>
      <c r="AB4984" s="3"/>
      <c r="AC4984" s="3"/>
      <c r="AD4984" s="3"/>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row>
    <row r="4985" spans="1:77" ht="18">
      <c r="A4985" s="3" t="s">
        <v>38073</v>
      </c>
      <c r="B4985" s="3" t="s">
        <v>37993</v>
      </c>
      <c r="C4985" s="3" t="s">
        <v>23891</v>
      </c>
      <c r="D4985" s="3" t="s">
        <v>270</v>
      </c>
      <c r="E4985" s="3" t="s">
        <v>38074</v>
      </c>
      <c r="F4985" s="3" t="s">
        <v>38075</v>
      </c>
      <c r="G4985" s="3"/>
      <c r="H4985" s="3"/>
      <c r="I4985" s="3"/>
      <c r="J4985" s="3"/>
      <c r="K4985" s="3"/>
      <c r="L4985" s="3"/>
      <c r="M4985" s="3"/>
      <c r="N4985" s="3"/>
      <c r="O4985" s="3"/>
      <c r="P4985" s="3"/>
      <c r="Q4985" s="3"/>
      <c r="R4985" s="3"/>
      <c r="S4985" s="3"/>
      <c r="T4985" s="3"/>
      <c r="U4985" s="3"/>
      <c r="V4985" s="3"/>
      <c r="W4985" s="3"/>
      <c r="X4985" s="3"/>
      <c r="Y4985" s="3"/>
      <c r="Z4985" s="3"/>
      <c r="AA4985" s="3"/>
      <c r="AB4985" s="3"/>
      <c r="AC4985" s="3"/>
      <c r="AD4985" s="3"/>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row>
    <row r="4986" spans="1:77" ht="18">
      <c r="A4986" s="3" t="s">
        <v>3200</v>
      </c>
      <c r="B4986" s="3" t="s">
        <v>21893</v>
      </c>
      <c r="C4986" s="3" t="s">
        <v>23891</v>
      </c>
      <c r="D4986" s="3"/>
      <c r="E4986" s="3" t="s">
        <v>38972</v>
      </c>
      <c r="F4986" s="3" t="s">
        <v>38973</v>
      </c>
      <c r="G4986" s="3"/>
      <c r="H4986" s="3"/>
      <c r="I4986" s="3"/>
      <c r="J4986" s="3"/>
      <c r="K4986" s="3"/>
      <c r="L4986" s="3"/>
      <c r="M4986" s="3"/>
      <c r="N4986" s="3"/>
      <c r="O4986" s="3"/>
      <c r="P4986" s="3"/>
      <c r="Q4986" s="3"/>
      <c r="R4986" s="3"/>
      <c r="S4986" s="3"/>
      <c r="T4986" s="3"/>
      <c r="U4986" s="3"/>
      <c r="V4986" s="3"/>
      <c r="W4986" s="3"/>
      <c r="X4986" s="3"/>
      <c r="Y4986" s="3"/>
      <c r="Z4986" s="3"/>
      <c r="AA4986" s="3"/>
      <c r="AB4986" s="3"/>
      <c r="AC4986" s="3"/>
      <c r="AD4986" s="3"/>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row>
    <row r="4987" spans="1:77" ht="18">
      <c r="A4987" s="3" t="s">
        <v>19583</v>
      </c>
      <c r="B4987" s="3" t="s">
        <v>36306</v>
      </c>
      <c r="C4987" s="3" t="s">
        <v>36667</v>
      </c>
      <c r="D4987" s="3"/>
      <c r="E4987" s="3" t="s">
        <v>36668</v>
      </c>
      <c r="F4987" s="3"/>
      <c r="G4987" s="3"/>
      <c r="H4987" s="3"/>
      <c r="I4987" s="3"/>
      <c r="J4987" s="3"/>
      <c r="K4987" s="3"/>
      <c r="L4987" s="3"/>
      <c r="M4987" s="3"/>
      <c r="N4987" s="3"/>
      <c r="O4987" s="3"/>
      <c r="P4987" s="3"/>
      <c r="Q4987" s="3"/>
      <c r="R4987" s="3"/>
      <c r="S4987" s="3"/>
      <c r="T4987" s="3"/>
      <c r="U4987" s="3"/>
      <c r="V4987" s="3"/>
      <c r="W4987" s="3"/>
      <c r="X4987" s="3"/>
      <c r="Y4987" s="3"/>
      <c r="Z4987" s="3"/>
      <c r="AA4987" s="3"/>
      <c r="AB4987" s="3"/>
      <c r="AC4987" s="3"/>
      <c r="AD4987" s="3"/>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row>
    <row r="4988" spans="1:77" ht="18">
      <c r="A4988" s="3" t="s">
        <v>19560</v>
      </c>
      <c r="B4988" s="3" t="s">
        <v>36306</v>
      </c>
      <c r="C4988" s="3" t="s">
        <v>36651</v>
      </c>
      <c r="D4988" s="3"/>
      <c r="E4988" s="3" t="s">
        <v>36652</v>
      </c>
      <c r="F4988" s="3"/>
      <c r="G4988" s="3"/>
      <c r="H4988" s="3"/>
      <c r="I4988" s="3"/>
      <c r="J4988" s="3"/>
      <c r="K4988" s="3"/>
      <c r="L4988" s="3"/>
      <c r="M4988" s="3"/>
      <c r="N4988" s="3"/>
      <c r="O4988" s="3"/>
      <c r="P4988" s="3"/>
      <c r="Q4988" s="3"/>
      <c r="R4988" s="3"/>
      <c r="S4988" s="3"/>
      <c r="T4988" s="3"/>
      <c r="U4988" s="3"/>
      <c r="V4988" s="3"/>
      <c r="W4988" s="3"/>
      <c r="X4988" s="3"/>
      <c r="Y4988" s="3"/>
      <c r="Z4988" s="3"/>
      <c r="AA4988" s="3"/>
      <c r="AB4988" s="3"/>
      <c r="AC4988" s="3"/>
      <c r="AD4988" s="3"/>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row>
    <row r="4989" spans="1:77" ht="18">
      <c r="A4989" s="3" t="s">
        <v>39674</v>
      </c>
      <c r="B4989" s="3" t="s">
        <v>39563</v>
      </c>
      <c r="C4989" s="3" t="s">
        <v>36651</v>
      </c>
      <c r="D4989" s="3" t="s">
        <v>28845</v>
      </c>
      <c r="E4989" s="3" t="s">
        <v>39675</v>
      </c>
      <c r="F4989" s="3"/>
      <c r="G4989" s="3"/>
      <c r="H4989" s="3"/>
      <c r="I4989" s="3"/>
      <c r="J4989" s="3"/>
      <c r="K4989" s="3"/>
      <c r="L4989" s="3"/>
      <c r="M4989" s="3"/>
      <c r="N4989" s="3"/>
      <c r="O4989" s="3"/>
      <c r="P4989" s="3"/>
      <c r="Q4989" s="3"/>
      <c r="R4989" s="3"/>
      <c r="S4989" s="3"/>
      <c r="T4989" s="3"/>
      <c r="U4989" s="3"/>
      <c r="V4989" s="3"/>
      <c r="W4989" s="3"/>
      <c r="X4989" s="3"/>
      <c r="Y4989" s="3"/>
      <c r="Z4989" s="3"/>
      <c r="AA4989" s="3"/>
      <c r="AB4989" s="3"/>
      <c r="AC4989" s="3"/>
      <c r="AD4989" s="3"/>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row>
    <row r="4990" spans="1:77" ht="18">
      <c r="A4990" s="3" t="s">
        <v>24147</v>
      </c>
      <c r="B4990" s="3" t="s">
        <v>23435</v>
      </c>
      <c r="C4990" s="3" t="s">
        <v>24148</v>
      </c>
      <c r="D4990" s="3"/>
      <c r="E4990" s="3" t="s">
        <v>24149</v>
      </c>
      <c r="F4990" s="3"/>
      <c r="G4990" s="3"/>
      <c r="H4990" s="3"/>
      <c r="I4990" s="3"/>
      <c r="J4990" s="3"/>
      <c r="K4990" s="3"/>
      <c r="L4990" s="3"/>
      <c r="M4990" s="3"/>
      <c r="N4990" s="3"/>
      <c r="O4990" s="3"/>
      <c r="P4990" s="3"/>
      <c r="Q4990" s="3"/>
      <c r="R4990" s="3"/>
      <c r="S4990" s="3"/>
      <c r="T4990" s="3"/>
      <c r="U4990" s="3"/>
      <c r="V4990" s="3"/>
      <c r="W4990" s="3"/>
      <c r="X4990" s="3"/>
      <c r="Y4990" s="3"/>
      <c r="Z4990" s="3"/>
      <c r="AA4990" s="3"/>
      <c r="AB4990" s="3"/>
      <c r="AC4990" s="3"/>
      <c r="AD4990" s="3"/>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row>
    <row r="4991" spans="1:77" ht="18">
      <c r="A4991" s="3" t="s">
        <v>12967</v>
      </c>
      <c r="B4991" s="3" t="s">
        <v>30145</v>
      </c>
      <c r="C4991" s="3" t="s">
        <v>24148</v>
      </c>
      <c r="D4991" s="3"/>
      <c r="E4991" s="3" t="s">
        <v>30370</v>
      </c>
      <c r="F4991" s="3"/>
      <c r="G4991" s="3"/>
      <c r="H4991" s="3"/>
      <c r="I4991" s="3"/>
      <c r="J4991" s="3"/>
      <c r="K4991" s="3"/>
      <c r="L4991" s="3"/>
      <c r="M4991" s="3"/>
      <c r="N4991" s="3"/>
      <c r="O4991" s="3"/>
      <c r="P4991" s="3"/>
      <c r="Q4991" s="3"/>
      <c r="R4991" s="3"/>
      <c r="S4991" s="3"/>
      <c r="T4991" s="3"/>
      <c r="U4991" s="3"/>
      <c r="V4991" s="3"/>
      <c r="W4991" s="3"/>
      <c r="X4991" s="3"/>
      <c r="Y4991" s="3"/>
      <c r="Z4991" s="3"/>
      <c r="AA4991" s="3"/>
      <c r="AB4991" s="3"/>
      <c r="AC4991" s="3"/>
      <c r="AD4991" s="3"/>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row>
    <row r="4992" spans="1:77" ht="18">
      <c r="A4992" s="3" t="s">
        <v>3737</v>
      </c>
      <c r="B4992" s="3" t="s">
        <v>21893</v>
      </c>
      <c r="C4992" s="3" t="s">
        <v>22244</v>
      </c>
      <c r="D4992" s="3"/>
      <c r="E4992" s="3" t="s">
        <v>22245</v>
      </c>
      <c r="F4992" s="3" t="s">
        <v>22246</v>
      </c>
      <c r="G4992" s="3"/>
      <c r="H4992" s="3"/>
      <c r="I4992" s="3"/>
      <c r="J4992" s="3"/>
      <c r="K4992" s="3"/>
      <c r="L4992" s="3"/>
      <c r="M4992" s="3"/>
      <c r="N4992" s="3"/>
      <c r="O4992" s="3"/>
      <c r="P4992" s="3"/>
      <c r="Q4992" s="3"/>
      <c r="R4992" s="3"/>
      <c r="S4992" s="3"/>
      <c r="T4992" s="3"/>
      <c r="U4992" s="3"/>
      <c r="V4992" s="3"/>
      <c r="W4992" s="3"/>
      <c r="X4992" s="3"/>
      <c r="Y4992" s="3"/>
      <c r="Z4992" s="3"/>
      <c r="AA4992" s="3"/>
      <c r="AB4992" s="3"/>
      <c r="AC4992" s="3"/>
      <c r="AD4992" s="3"/>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row>
    <row r="4993" spans="1:77" ht="18">
      <c r="A4993" s="3" t="s">
        <v>563</v>
      </c>
      <c r="B4993" s="3" t="s">
        <v>23391</v>
      </c>
      <c r="C4993" s="3" t="s">
        <v>22244</v>
      </c>
      <c r="D4993" s="3" t="s">
        <v>17833</v>
      </c>
      <c r="E4993" s="3" t="s">
        <v>23392</v>
      </c>
      <c r="F4993" s="3" t="s">
        <v>23393</v>
      </c>
      <c r="G4993" s="3"/>
      <c r="H4993" s="3"/>
      <c r="I4993" s="3"/>
      <c r="J4993" s="3"/>
      <c r="K4993" s="3"/>
      <c r="L4993" s="3"/>
      <c r="M4993" s="3"/>
      <c r="N4993" s="3"/>
      <c r="O4993" s="3"/>
      <c r="P4993" s="3"/>
      <c r="Q4993" s="3"/>
      <c r="R4993" s="3"/>
      <c r="S4993" s="3"/>
      <c r="T4993" s="3"/>
      <c r="U4993" s="3"/>
      <c r="V4993" s="3"/>
      <c r="W4993" s="3"/>
      <c r="X4993" s="3"/>
      <c r="Y4993" s="3"/>
      <c r="Z4993" s="3"/>
      <c r="AA4993" s="3"/>
      <c r="AB4993" s="3"/>
      <c r="AC4993" s="3"/>
      <c r="AD4993" s="3"/>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row>
    <row r="4994" spans="1:77" ht="18">
      <c r="A4994" s="3" t="s">
        <v>24167</v>
      </c>
      <c r="B4994" s="3" t="s">
        <v>24168</v>
      </c>
      <c r="C4994" s="3" t="s">
        <v>22244</v>
      </c>
      <c r="D4994" s="3" t="s">
        <v>1442</v>
      </c>
      <c r="E4994" s="3" t="s">
        <v>24076</v>
      </c>
      <c r="F4994" s="3" t="s">
        <v>24169</v>
      </c>
      <c r="G4994" s="3"/>
      <c r="H4994" s="3"/>
      <c r="I4994" s="3"/>
      <c r="J4994" s="3"/>
      <c r="K4994" s="3"/>
      <c r="L4994" s="3"/>
      <c r="M4994" s="3"/>
      <c r="N4994" s="3"/>
      <c r="O4994" s="3"/>
      <c r="P4994" s="3"/>
      <c r="Q4994" s="3"/>
      <c r="R4994" s="3"/>
      <c r="S4994" s="3"/>
      <c r="T4994" s="3"/>
      <c r="U4994" s="3"/>
      <c r="V4994" s="3"/>
      <c r="W4994" s="3"/>
      <c r="X4994" s="3"/>
      <c r="Y4994" s="3"/>
      <c r="Z4994" s="3"/>
      <c r="AA4994" s="3"/>
      <c r="AB4994" s="3"/>
      <c r="AC4994" s="3"/>
      <c r="AD4994" s="3"/>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row>
    <row r="4995" spans="1:77" ht="18">
      <c r="A4995" s="3" t="s">
        <v>10874</v>
      </c>
      <c r="B4995" s="3" t="s">
        <v>28622</v>
      </c>
      <c r="C4995" s="3" t="s">
        <v>22244</v>
      </c>
      <c r="D4995" s="3" t="s">
        <v>426</v>
      </c>
      <c r="E4995" s="3" t="s">
        <v>28994</v>
      </c>
      <c r="F4995" s="3"/>
      <c r="G4995" s="3"/>
      <c r="H4995" s="3"/>
      <c r="I4995" s="3"/>
      <c r="J4995" s="3"/>
      <c r="K4995" s="3"/>
      <c r="L4995" s="3"/>
      <c r="M4995" s="3"/>
      <c r="N4995" s="3"/>
      <c r="O4995" s="3"/>
      <c r="P4995" s="3"/>
      <c r="Q4995" s="3"/>
      <c r="R4995" s="3"/>
      <c r="S4995" s="3"/>
      <c r="T4995" s="3"/>
      <c r="U4995" s="3"/>
      <c r="V4995" s="3"/>
      <c r="W4995" s="3"/>
      <c r="X4995" s="3"/>
      <c r="Y4995" s="3"/>
      <c r="Z4995" s="3"/>
      <c r="AA4995" s="3"/>
      <c r="AB4995" s="3"/>
      <c r="AC4995" s="3"/>
      <c r="AD4995" s="3"/>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row>
    <row r="4996" spans="1:77" ht="18">
      <c r="A4996" s="3" t="s">
        <v>19573</v>
      </c>
      <c r="B4996" s="3" t="s">
        <v>36306</v>
      </c>
      <c r="C4996" s="3" t="s">
        <v>22244</v>
      </c>
      <c r="D4996" s="3" t="s">
        <v>426</v>
      </c>
      <c r="E4996" s="3" t="s">
        <v>36665</v>
      </c>
      <c r="F4996" s="3"/>
      <c r="G4996" s="3"/>
      <c r="H4996" s="3"/>
      <c r="I4996" s="3"/>
      <c r="J4996" s="3"/>
      <c r="K4996" s="3"/>
      <c r="L4996" s="3"/>
      <c r="M4996" s="3"/>
      <c r="N4996" s="3"/>
      <c r="O4996" s="3"/>
      <c r="P4996" s="3"/>
      <c r="Q4996" s="3"/>
      <c r="R4996" s="3"/>
      <c r="S4996" s="3"/>
      <c r="T4996" s="3"/>
      <c r="U4996" s="3"/>
      <c r="V4996" s="3"/>
      <c r="W4996" s="3"/>
      <c r="X4996" s="3"/>
      <c r="Y4996" s="3"/>
      <c r="Z4996" s="3"/>
      <c r="AA4996" s="3"/>
      <c r="AB4996" s="3"/>
      <c r="AC4996" s="3"/>
      <c r="AD4996" s="3"/>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row>
    <row r="4997" spans="1:77" ht="18">
      <c r="A4997" s="3" t="s">
        <v>10537</v>
      </c>
      <c r="B4997" s="3" t="s">
        <v>28622</v>
      </c>
      <c r="C4997" s="3" t="s">
        <v>28659</v>
      </c>
      <c r="D4997" s="3"/>
      <c r="E4997" s="3" t="s">
        <v>28660</v>
      </c>
      <c r="F4997" s="3"/>
      <c r="G4997" s="3"/>
      <c r="H4997" s="3"/>
      <c r="I4997" s="3"/>
      <c r="J4997" s="3"/>
      <c r="K4997" s="3"/>
      <c r="L4997" s="3"/>
      <c r="M4997" s="3"/>
      <c r="N4997" s="3"/>
      <c r="O4997" s="3"/>
      <c r="P4997" s="3"/>
      <c r="Q4997" s="3"/>
      <c r="R4997" s="3"/>
      <c r="S4997" s="3"/>
      <c r="T4997" s="3"/>
      <c r="U4997" s="3"/>
      <c r="V4997" s="3"/>
      <c r="W4997" s="3"/>
      <c r="X4997" s="3"/>
      <c r="Y4997" s="3"/>
      <c r="Z4997" s="3"/>
      <c r="AA4997" s="3"/>
      <c r="AB4997" s="3"/>
      <c r="AC4997" s="3"/>
      <c r="AD4997" s="3"/>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row>
    <row r="4998" spans="1:77" ht="18">
      <c r="A4998" s="3" t="s">
        <v>19591</v>
      </c>
      <c r="B4998" s="3" t="s">
        <v>36306</v>
      </c>
      <c r="C4998" s="3" t="s">
        <v>36671</v>
      </c>
      <c r="D4998" s="3" t="s">
        <v>36672</v>
      </c>
      <c r="E4998" s="3" t="s">
        <v>36673</v>
      </c>
      <c r="F4998" s="3" t="s">
        <v>36674</v>
      </c>
      <c r="G4998" s="3"/>
      <c r="H4998" s="3"/>
      <c r="I4998" s="3"/>
      <c r="J4998" s="3"/>
      <c r="K4998" s="3"/>
      <c r="L4998" s="3"/>
      <c r="M4998" s="3"/>
      <c r="N4998" s="3"/>
      <c r="O4998" s="3"/>
      <c r="P4998" s="3"/>
      <c r="Q4998" s="3"/>
      <c r="R4998" s="3"/>
      <c r="S4998" s="3"/>
      <c r="T4998" s="3"/>
      <c r="U4998" s="3"/>
      <c r="V4998" s="3"/>
      <c r="W4998" s="3"/>
      <c r="X4998" s="3"/>
      <c r="Y4998" s="3"/>
      <c r="Z4998" s="3"/>
      <c r="AA4998" s="3"/>
      <c r="AB4998" s="3"/>
      <c r="AC4998" s="3"/>
      <c r="AD4998" s="3"/>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row>
    <row r="4999" spans="1:77" ht="18">
      <c r="A4999" s="3" t="s">
        <v>18727</v>
      </c>
      <c r="B4999" s="3" t="s">
        <v>35848</v>
      </c>
      <c r="C4999" s="3" t="s">
        <v>35901</v>
      </c>
      <c r="D4999" s="3"/>
      <c r="E4999" s="3" t="s">
        <v>35902</v>
      </c>
      <c r="F4999" s="3"/>
      <c r="G4999" s="3"/>
      <c r="H4999" s="3"/>
      <c r="I4999" s="3"/>
      <c r="J4999" s="3"/>
      <c r="K4999" s="3"/>
      <c r="L4999" s="3"/>
      <c r="M4999" s="3"/>
      <c r="N4999" s="3"/>
      <c r="O4999" s="3"/>
      <c r="P4999" s="3"/>
      <c r="Q4999" s="3"/>
      <c r="R4999" s="3"/>
      <c r="S4999" s="3"/>
      <c r="T4999" s="3"/>
      <c r="U4999" s="3"/>
      <c r="V4999" s="3"/>
      <c r="W4999" s="3"/>
      <c r="X4999" s="3"/>
      <c r="Y4999" s="3"/>
      <c r="Z4999" s="3"/>
      <c r="AA4999" s="3"/>
      <c r="AB4999" s="3"/>
      <c r="AC4999" s="3"/>
      <c r="AD4999" s="3"/>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row>
    <row r="5000" spans="1:77" ht="18">
      <c r="A5000" s="3" t="s">
        <v>5872</v>
      </c>
      <c r="B5000" s="3" t="s">
        <v>23435</v>
      </c>
      <c r="C5000" s="3" t="s">
        <v>24163</v>
      </c>
      <c r="D5000" s="3"/>
      <c r="E5000" s="3" t="s">
        <v>24164</v>
      </c>
      <c r="F5000" s="3"/>
      <c r="G5000" s="3"/>
      <c r="H5000" s="3"/>
      <c r="I5000" s="3"/>
      <c r="J5000" s="3"/>
      <c r="K5000" s="3"/>
      <c r="L5000" s="3"/>
      <c r="M5000" s="3"/>
      <c r="N5000" s="3"/>
      <c r="O5000" s="3"/>
      <c r="P5000" s="3"/>
      <c r="Q5000" s="3"/>
      <c r="R5000" s="3"/>
      <c r="S5000" s="3"/>
      <c r="T5000" s="3"/>
      <c r="U5000" s="3"/>
      <c r="V5000" s="3"/>
      <c r="W5000" s="3"/>
      <c r="X5000" s="3"/>
      <c r="Y5000" s="3"/>
      <c r="Z5000" s="3"/>
      <c r="AA5000" s="3"/>
      <c r="AB5000" s="3"/>
      <c r="AC5000" s="3"/>
      <c r="AD5000" s="3"/>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row>
    <row r="5001" spans="1:77" ht="18">
      <c r="A5001" s="3" t="s">
        <v>975</v>
      </c>
      <c r="B5001" s="3" t="s">
        <v>22767</v>
      </c>
      <c r="C5001" s="3" t="s">
        <v>25935</v>
      </c>
      <c r="D5001" s="3"/>
      <c r="E5001" s="3" t="s">
        <v>22845</v>
      </c>
      <c r="F5001" s="3"/>
      <c r="G5001" s="3"/>
      <c r="H5001" s="3"/>
      <c r="I5001" s="3"/>
      <c r="J5001" s="3"/>
      <c r="K5001" s="3"/>
      <c r="L5001" s="3"/>
      <c r="M5001" s="3"/>
      <c r="N5001" s="3"/>
      <c r="O5001" s="3"/>
      <c r="P5001" s="3"/>
      <c r="Q5001" s="3"/>
      <c r="R5001" s="3"/>
      <c r="S5001" s="3"/>
      <c r="T5001" s="3"/>
      <c r="U5001" s="3"/>
      <c r="V5001" s="3"/>
      <c r="W5001" s="3"/>
      <c r="X5001" s="3"/>
      <c r="Y5001" s="3"/>
      <c r="Z5001" s="3"/>
      <c r="AA5001" s="3"/>
      <c r="AB5001" s="3"/>
      <c r="AC5001" s="3"/>
      <c r="AD5001" s="3"/>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row>
    <row r="5002" spans="1:77" ht="18">
      <c r="A5002" s="3" t="s">
        <v>18890</v>
      </c>
      <c r="B5002" s="3" t="s">
        <v>35848</v>
      </c>
      <c r="C5002" s="3" t="s">
        <v>25935</v>
      </c>
      <c r="D5002" s="3"/>
      <c r="E5002" s="3" t="s">
        <v>36036</v>
      </c>
      <c r="F5002" s="3"/>
      <c r="G5002" s="3"/>
      <c r="H5002" s="3"/>
      <c r="I5002" s="3"/>
      <c r="J5002" s="3"/>
      <c r="K5002" s="3"/>
      <c r="L5002" s="3"/>
      <c r="M5002" s="3"/>
      <c r="N5002" s="3"/>
      <c r="O5002" s="3"/>
      <c r="P5002" s="3"/>
      <c r="Q5002" s="3"/>
      <c r="R5002" s="3"/>
      <c r="S5002" s="3"/>
      <c r="T5002" s="3"/>
      <c r="U5002" s="3"/>
      <c r="V5002" s="3"/>
      <c r="W5002" s="3"/>
      <c r="X5002" s="3"/>
      <c r="Y5002" s="3"/>
      <c r="Z5002" s="3"/>
      <c r="AA5002" s="3"/>
      <c r="AB5002" s="3"/>
      <c r="AC5002" s="3"/>
      <c r="AD5002" s="3"/>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row>
    <row r="5003" spans="1:77" ht="18">
      <c r="A5003" s="3" t="s">
        <v>5848</v>
      </c>
      <c r="B5003" s="3" t="s">
        <v>23435</v>
      </c>
      <c r="C5003" s="3" t="s">
        <v>24141</v>
      </c>
      <c r="D5003" s="3"/>
      <c r="E5003" s="3" t="s">
        <v>24142</v>
      </c>
      <c r="F5003" s="3"/>
      <c r="G5003" s="3"/>
      <c r="H5003" s="3"/>
      <c r="I5003" s="3"/>
      <c r="J5003" s="3"/>
      <c r="K5003" s="3"/>
      <c r="L5003" s="3"/>
      <c r="M5003" s="3"/>
      <c r="N5003" s="3"/>
      <c r="O5003" s="3"/>
      <c r="P5003" s="3"/>
      <c r="Q5003" s="3"/>
      <c r="R5003" s="3"/>
      <c r="S5003" s="3"/>
      <c r="T5003" s="3"/>
      <c r="U5003" s="3"/>
      <c r="V5003" s="3"/>
      <c r="W5003" s="3"/>
      <c r="X5003" s="3"/>
      <c r="Y5003" s="3"/>
      <c r="Z5003" s="3"/>
      <c r="AA5003" s="3"/>
      <c r="AB5003" s="3"/>
      <c r="AC5003" s="3"/>
      <c r="AD5003" s="3"/>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row>
    <row r="5004" spans="1:77" ht="18">
      <c r="A5004" s="3" t="s">
        <v>15052</v>
      </c>
      <c r="B5004" s="3" t="s">
        <v>30903</v>
      </c>
      <c r="C5004" s="3" t="s">
        <v>31561</v>
      </c>
      <c r="D5004" s="3" t="s">
        <v>6495</v>
      </c>
      <c r="E5004" s="3" t="s">
        <v>31562</v>
      </c>
      <c r="F5004" s="3"/>
      <c r="G5004" s="3"/>
      <c r="H5004" s="3"/>
      <c r="I5004" s="3"/>
      <c r="J5004" s="3"/>
      <c r="K5004" s="3"/>
      <c r="L5004" s="3"/>
      <c r="M5004" s="3"/>
      <c r="N5004" s="3"/>
      <c r="O5004" s="3"/>
      <c r="P5004" s="3"/>
      <c r="Q5004" s="3"/>
      <c r="R5004" s="3"/>
      <c r="S5004" s="3"/>
      <c r="T5004" s="3"/>
      <c r="U5004" s="3"/>
      <c r="V5004" s="3"/>
      <c r="W5004" s="3"/>
      <c r="X5004" s="3"/>
      <c r="Y5004" s="3"/>
      <c r="Z5004" s="3"/>
      <c r="AA5004" s="3"/>
      <c r="AB5004" s="3"/>
      <c r="AC5004" s="3"/>
      <c r="AD5004" s="3"/>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row>
    <row r="5005" spans="1:77" ht="18">
      <c r="A5005" s="3" t="s">
        <v>34573</v>
      </c>
      <c r="B5005" s="3" t="s">
        <v>33988</v>
      </c>
      <c r="C5005" s="3" t="s">
        <v>34574</v>
      </c>
      <c r="D5005" s="3"/>
      <c r="E5005" s="3" t="s">
        <v>34575</v>
      </c>
      <c r="F5005" s="3"/>
      <c r="G5005" s="3"/>
      <c r="H5005" s="3"/>
      <c r="I5005" s="3"/>
      <c r="J5005" s="3"/>
      <c r="K5005" s="3"/>
      <c r="L5005" s="3"/>
      <c r="M5005" s="3"/>
      <c r="N5005" s="3"/>
      <c r="O5005" s="3"/>
      <c r="P5005" s="3"/>
      <c r="Q5005" s="3"/>
      <c r="R5005" s="3"/>
      <c r="S5005" s="3"/>
      <c r="T5005" s="3"/>
      <c r="U5005" s="3"/>
      <c r="V5005" s="3"/>
      <c r="W5005" s="3"/>
      <c r="X5005" s="3"/>
      <c r="Y5005" s="3"/>
      <c r="Z5005" s="3"/>
      <c r="AA5005" s="3"/>
      <c r="AB5005" s="3"/>
      <c r="AC5005" s="3"/>
      <c r="AD5005" s="3"/>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row>
    <row r="5006" spans="1:77" ht="18">
      <c r="A5006" s="3" t="s">
        <v>3504</v>
      </c>
      <c r="B5006" s="3" t="s">
        <v>21893</v>
      </c>
      <c r="C5006" s="3" t="s">
        <v>22010</v>
      </c>
      <c r="D5006" s="3"/>
      <c r="E5006" s="3" t="s">
        <v>22011</v>
      </c>
      <c r="F5006" s="3"/>
      <c r="G5006" s="3"/>
      <c r="H5006" s="3"/>
      <c r="I5006" s="3"/>
      <c r="J5006" s="3"/>
      <c r="K5006" s="3"/>
      <c r="L5006" s="3"/>
      <c r="M5006" s="3"/>
      <c r="N5006" s="3"/>
      <c r="O5006" s="3"/>
      <c r="P5006" s="3"/>
      <c r="Q5006" s="3"/>
      <c r="R5006" s="3"/>
      <c r="S5006" s="3"/>
      <c r="T5006" s="3"/>
      <c r="U5006" s="3"/>
      <c r="V5006" s="3"/>
      <c r="W5006" s="3"/>
      <c r="X5006" s="3"/>
      <c r="Y5006" s="3"/>
      <c r="Z5006" s="3"/>
      <c r="AA5006" s="3"/>
      <c r="AB5006" s="3"/>
      <c r="AC5006" s="3"/>
      <c r="AD5006" s="3"/>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row>
    <row r="5007" spans="1:77" ht="18">
      <c r="A5007" s="3" t="s">
        <v>5840</v>
      </c>
      <c r="B5007" s="3" t="s">
        <v>23435</v>
      </c>
      <c r="C5007" s="3" t="s">
        <v>24139</v>
      </c>
      <c r="D5007" s="3"/>
      <c r="E5007" s="3" t="s">
        <v>24140</v>
      </c>
      <c r="F5007" s="3"/>
      <c r="G5007" s="3"/>
      <c r="H5007" s="3"/>
      <c r="I5007" s="3"/>
      <c r="J5007" s="3"/>
      <c r="K5007" s="3"/>
      <c r="L5007" s="3"/>
      <c r="M5007" s="3"/>
      <c r="N5007" s="3"/>
      <c r="O5007" s="3"/>
      <c r="P5007" s="3"/>
      <c r="Q5007" s="3"/>
      <c r="R5007" s="3"/>
      <c r="S5007" s="3"/>
      <c r="T5007" s="3"/>
      <c r="U5007" s="3"/>
      <c r="V5007" s="3"/>
      <c r="W5007" s="3"/>
      <c r="X5007" s="3"/>
      <c r="Y5007" s="3"/>
      <c r="Z5007" s="3"/>
      <c r="AA5007" s="3"/>
      <c r="AB5007" s="3"/>
      <c r="AC5007" s="3"/>
      <c r="AD5007" s="3"/>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row>
    <row r="5008" spans="1:77" ht="18">
      <c r="A5008" s="3" t="s">
        <v>19088</v>
      </c>
      <c r="B5008" s="3" t="s">
        <v>35848</v>
      </c>
      <c r="C5008" s="3" t="s">
        <v>36209</v>
      </c>
      <c r="D5008" s="3" t="s">
        <v>36210</v>
      </c>
      <c r="E5008" s="3" t="s">
        <v>36211</v>
      </c>
      <c r="F5008" s="3" t="s">
        <v>36212</v>
      </c>
      <c r="G5008" s="3"/>
      <c r="H5008" s="3"/>
      <c r="I5008" s="3"/>
      <c r="J5008" s="3"/>
      <c r="K5008" s="3"/>
      <c r="L5008" s="3"/>
      <c r="M5008" s="3"/>
      <c r="N5008" s="3"/>
      <c r="O5008" s="3"/>
      <c r="P5008" s="3"/>
      <c r="Q5008" s="3"/>
      <c r="R5008" s="3"/>
      <c r="S5008" s="3"/>
      <c r="T5008" s="3"/>
      <c r="U5008" s="3"/>
      <c r="V5008" s="3"/>
      <c r="W5008" s="3"/>
      <c r="X5008" s="3"/>
      <c r="Y5008" s="3"/>
      <c r="Z5008" s="3"/>
      <c r="AA5008" s="3"/>
      <c r="AB5008" s="3"/>
      <c r="AC5008" s="3"/>
      <c r="AD5008" s="3"/>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row>
    <row r="5009" spans="1:77" ht="18">
      <c r="A5009" s="3" t="s">
        <v>14635</v>
      </c>
      <c r="B5009" s="3" t="s">
        <v>30903</v>
      </c>
      <c r="C5009" s="3" t="s">
        <v>31304</v>
      </c>
      <c r="D5009" s="3" t="s">
        <v>31305</v>
      </c>
      <c r="E5009" s="3" t="s">
        <v>31306</v>
      </c>
      <c r="F5009" s="3"/>
      <c r="G5009" s="3"/>
      <c r="H5009" s="3"/>
      <c r="I5009" s="3"/>
      <c r="J5009" s="3"/>
      <c r="K5009" s="3"/>
      <c r="L5009" s="3"/>
      <c r="M5009" s="3"/>
      <c r="N5009" s="3"/>
      <c r="O5009" s="3"/>
      <c r="P5009" s="3"/>
      <c r="Q5009" s="3"/>
      <c r="R5009" s="3"/>
      <c r="S5009" s="3"/>
      <c r="T5009" s="3"/>
      <c r="U5009" s="3"/>
      <c r="V5009" s="3"/>
      <c r="W5009" s="3"/>
      <c r="X5009" s="3"/>
      <c r="Y5009" s="3"/>
      <c r="Z5009" s="3"/>
      <c r="AA5009" s="3"/>
      <c r="AB5009" s="3"/>
      <c r="AC5009" s="3"/>
      <c r="AD5009" s="3"/>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row>
    <row r="5010" spans="1:77" ht="18">
      <c r="A5010" s="3" t="s">
        <v>3417</v>
      </c>
      <c r="B5010" s="3" t="s">
        <v>21893</v>
      </c>
      <c r="C5010" s="3" t="s">
        <v>21913</v>
      </c>
      <c r="D5010" s="3"/>
      <c r="E5010" s="3" t="s">
        <v>21914</v>
      </c>
      <c r="F5010" s="3"/>
      <c r="G5010" s="3"/>
      <c r="H5010" s="3"/>
      <c r="I5010" s="3"/>
      <c r="J5010" s="3"/>
      <c r="K5010" s="3"/>
      <c r="L5010" s="3"/>
      <c r="M5010" s="3"/>
      <c r="N5010" s="3"/>
      <c r="O5010" s="3"/>
      <c r="P5010" s="3"/>
      <c r="Q5010" s="3"/>
      <c r="R5010" s="3"/>
      <c r="S5010" s="3"/>
      <c r="T5010" s="3"/>
      <c r="U5010" s="3"/>
      <c r="V5010" s="3"/>
      <c r="W5010" s="3"/>
      <c r="X5010" s="3"/>
      <c r="Y5010" s="3"/>
      <c r="Z5010" s="3"/>
      <c r="AA5010" s="3"/>
      <c r="AB5010" s="3"/>
      <c r="AC5010" s="3"/>
      <c r="AD5010" s="3"/>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row>
    <row r="5011" spans="1:77" ht="18">
      <c r="A5011" s="3" t="s">
        <v>24160</v>
      </c>
      <c r="B5011" s="3" t="s">
        <v>23435</v>
      </c>
      <c r="C5011" s="3" t="s">
        <v>21913</v>
      </c>
      <c r="D5011" s="3"/>
      <c r="E5011" s="3" t="s">
        <v>24161</v>
      </c>
      <c r="F5011" s="3" t="s">
        <v>24162</v>
      </c>
      <c r="G5011" s="3"/>
      <c r="H5011" s="3"/>
      <c r="I5011" s="3"/>
      <c r="J5011" s="3"/>
      <c r="K5011" s="3"/>
      <c r="L5011" s="3"/>
      <c r="M5011" s="3"/>
      <c r="N5011" s="3"/>
      <c r="O5011" s="3"/>
      <c r="P5011" s="3"/>
      <c r="Q5011" s="3"/>
      <c r="R5011" s="3"/>
      <c r="S5011" s="3"/>
      <c r="T5011" s="3"/>
      <c r="U5011" s="3"/>
      <c r="V5011" s="3"/>
      <c r="W5011" s="3"/>
      <c r="X5011" s="3"/>
      <c r="Y5011" s="3"/>
      <c r="Z5011" s="3"/>
      <c r="AA5011" s="3"/>
      <c r="AB5011" s="3"/>
      <c r="AC5011" s="3"/>
      <c r="AD5011" s="3"/>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row>
    <row r="5012" spans="1:77" ht="18">
      <c r="A5012" s="3" t="s">
        <v>32566</v>
      </c>
      <c r="B5012" s="3" t="s">
        <v>32339</v>
      </c>
      <c r="C5012" s="3" t="s">
        <v>32567</v>
      </c>
      <c r="D5012" s="3" t="s">
        <v>219</v>
      </c>
      <c r="E5012" s="3" t="s">
        <v>32568</v>
      </c>
      <c r="F5012" s="3" t="s">
        <v>32569</v>
      </c>
      <c r="G5012" s="3"/>
      <c r="H5012" s="3"/>
      <c r="I5012" s="3"/>
      <c r="J5012" s="3"/>
      <c r="K5012" s="3"/>
      <c r="L5012" s="3"/>
      <c r="M5012" s="3"/>
      <c r="N5012" s="3"/>
      <c r="O5012" s="3"/>
      <c r="P5012" s="3"/>
      <c r="Q5012" s="3"/>
      <c r="R5012" s="3"/>
      <c r="S5012" s="3"/>
      <c r="T5012" s="3"/>
      <c r="U5012" s="3"/>
      <c r="V5012" s="3"/>
      <c r="W5012" s="3"/>
      <c r="X5012" s="3"/>
      <c r="Y5012" s="3"/>
      <c r="Z5012" s="3"/>
      <c r="AA5012" s="3"/>
      <c r="AB5012" s="3"/>
      <c r="AC5012" s="3"/>
      <c r="AD5012" s="3"/>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row>
    <row r="5013" spans="1:77" ht="18">
      <c r="A5013" s="3" t="s">
        <v>4656</v>
      </c>
      <c r="B5013" s="3" t="s">
        <v>23054</v>
      </c>
      <c r="C5013" s="3" t="s">
        <v>23167</v>
      </c>
      <c r="D5013" s="3" t="s">
        <v>23168</v>
      </c>
      <c r="E5013" s="3" t="s">
        <v>1166</v>
      </c>
      <c r="F5013" s="3"/>
      <c r="G5013" s="3"/>
      <c r="H5013" s="3"/>
      <c r="I5013" s="3"/>
      <c r="J5013" s="3"/>
      <c r="K5013" s="3"/>
      <c r="L5013" s="3"/>
      <c r="M5013" s="3"/>
      <c r="N5013" s="3"/>
      <c r="O5013" s="3"/>
      <c r="P5013" s="3"/>
      <c r="Q5013" s="3"/>
      <c r="R5013" s="3"/>
      <c r="S5013" s="3"/>
      <c r="T5013" s="3"/>
      <c r="U5013" s="3"/>
      <c r="V5013" s="3"/>
      <c r="W5013" s="3"/>
      <c r="X5013" s="3"/>
      <c r="Y5013" s="3"/>
      <c r="Z5013" s="3"/>
      <c r="AA5013" s="3"/>
      <c r="AB5013" s="3"/>
      <c r="AC5013" s="3"/>
      <c r="AD5013" s="3"/>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row>
    <row r="5014" spans="1:77" ht="18">
      <c r="A5014" s="3" t="s">
        <v>5833</v>
      </c>
      <c r="B5014" s="3" t="s">
        <v>23435</v>
      </c>
      <c r="C5014" s="3" t="s">
        <v>23167</v>
      </c>
      <c r="D5014" s="3"/>
      <c r="E5014" s="3" t="s">
        <v>24136</v>
      </c>
      <c r="F5014" s="3"/>
      <c r="G5014" s="3"/>
      <c r="H5014" s="3"/>
      <c r="I5014" s="3"/>
      <c r="J5014" s="3"/>
      <c r="K5014" s="3"/>
      <c r="L5014" s="3"/>
      <c r="M5014" s="3"/>
      <c r="N5014" s="3"/>
      <c r="O5014" s="3"/>
      <c r="P5014" s="3"/>
      <c r="Q5014" s="3"/>
      <c r="R5014" s="3"/>
      <c r="S5014" s="3"/>
      <c r="T5014" s="3"/>
      <c r="U5014" s="3"/>
      <c r="V5014" s="3"/>
      <c r="W5014" s="3"/>
      <c r="X5014" s="3"/>
      <c r="Y5014" s="3"/>
      <c r="Z5014" s="3"/>
      <c r="AA5014" s="3"/>
      <c r="AB5014" s="3"/>
      <c r="AC5014" s="3"/>
      <c r="AD5014" s="3"/>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row>
    <row r="5015" spans="1:77" ht="18">
      <c r="A5015" s="3" t="s">
        <v>37831</v>
      </c>
      <c r="B5015" s="3" t="s">
        <v>37108</v>
      </c>
      <c r="C5015" s="3" t="s">
        <v>37832</v>
      </c>
      <c r="D5015" s="3" t="s">
        <v>3093</v>
      </c>
      <c r="E5015" s="3" t="s">
        <v>37833</v>
      </c>
      <c r="F5015" s="3" t="s">
        <v>37834</v>
      </c>
      <c r="G5015" s="3"/>
      <c r="H5015" s="3"/>
      <c r="I5015" s="3"/>
      <c r="J5015" s="3"/>
      <c r="K5015" s="3"/>
      <c r="L5015" s="3"/>
      <c r="M5015" s="3"/>
      <c r="N5015" s="3"/>
      <c r="O5015" s="3"/>
      <c r="P5015" s="3"/>
      <c r="Q5015" s="3"/>
      <c r="R5015" s="3"/>
      <c r="S5015" s="3"/>
      <c r="T5015" s="3"/>
      <c r="U5015" s="3"/>
      <c r="V5015" s="3"/>
      <c r="W5015" s="3"/>
      <c r="X5015" s="3"/>
      <c r="Y5015" s="3"/>
      <c r="Z5015" s="3"/>
      <c r="AA5015" s="3"/>
      <c r="AB5015" s="3"/>
      <c r="AC5015" s="3"/>
      <c r="AD5015" s="3"/>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row>
    <row r="5016" spans="1:77" ht="18">
      <c r="A5016" s="3" t="s">
        <v>24133</v>
      </c>
      <c r="B5016" s="3" t="s">
        <v>23435</v>
      </c>
      <c r="C5016" s="3" t="s">
        <v>24134</v>
      </c>
      <c r="D5016" s="3"/>
      <c r="E5016" s="3" t="s">
        <v>24135</v>
      </c>
      <c r="F5016" s="3"/>
      <c r="G5016" s="3"/>
      <c r="H5016" s="3"/>
      <c r="I5016" s="3"/>
      <c r="J5016" s="3"/>
      <c r="K5016" s="3"/>
      <c r="L5016" s="3"/>
      <c r="M5016" s="3"/>
      <c r="N5016" s="3"/>
      <c r="O5016" s="3"/>
      <c r="P5016" s="3"/>
      <c r="Q5016" s="3"/>
      <c r="R5016" s="3"/>
      <c r="S5016" s="3"/>
      <c r="T5016" s="3"/>
      <c r="U5016" s="3"/>
      <c r="V5016" s="3"/>
      <c r="W5016" s="3"/>
      <c r="X5016" s="3"/>
      <c r="Y5016" s="3"/>
      <c r="Z5016" s="3"/>
      <c r="AA5016" s="3"/>
      <c r="AB5016" s="3"/>
      <c r="AC5016" s="3"/>
      <c r="AD5016" s="3"/>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row>
    <row r="5017" spans="1:77" ht="18">
      <c r="A5017" s="3" t="s">
        <v>17018</v>
      </c>
      <c r="B5017" s="3" t="s">
        <v>32802</v>
      </c>
      <c r="C5017" s="3" t="s">
        <v>32866</v>
      </c>
      <c r="D5017" s="3" t="s">
        <v>48</v>
      </c>
      <c r="E5017" s="3" t="s">
        <v>32867</v>
      </c>
      <c r="F5017" s="3"/>
      <c r="G5017" s="3"/>
      <c r="H5017" s="3"/>
      <c r="I5017" s="3"/>
      <c r="J5017" s="3"/>
      <c r="K5017" s="3"/>
      <c r="L5017" s="3"/>
      <c r="M5017" s="3"/>
      <c r="N5017" s="3"/>
      <c r="O5017" s="3"/>
      <c r="P5017" s="3"/>
      <c r="Q5017" s="3"/>
      <c r="R5017" s="3"/>
      <c r="S5017" s="3"/>
      <c r="T5017" s="3"/>
      <c r="U5017" s="3"/>
      <c r="V5017" s="3"/>
      <c r="W5017" s="3"/>
      <c r="X5017" s="3"/>
      <c r="Y5017" s="3"/>
      <c r="Z5017" s="3"/>
      <c r="AA5017" s="3"/>
      <c r="AB5017" s="3"/>
      <c r="AC5017" s="3"/>
      <c r="AD5017" s="3"/>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row>
    <row r="5018" spans="1:77" ht="18">
      <c r="A5018" s="3" t="s">
        <v>18814</v>
      </c>
      <c r="B5018" s="3" t="s">
        <v>35848</v>
      </c>
      <c r="C5018" s="3" t="s">
        <v>32866</v>
      </c>
      <c r="D5018" s="3"/>
      <c r="E5018" s="3" t="s">
        <v>35992</v>
      </c>
      <c r="F5018" s="3"/>
      <c r="G5018" s="3"/>
      <c r="H5018" s="3"/>
      <c r="I5018" s="3"/>
      <c r="J5018" s="3"/>
      <c r="K5018" s="3"/>
      <c r="L5018" s="3"/>
      <c r="M5018" s="3"/>
      <c r="N5018" s="3"/>
      <c r="O5018" s="3"/>
      <c r="P5018" s="3"/>
      <c r="Q5018" s="3"/>
      <c r="R5018" s="3"/>
      <c r="S5018" s="3"/>
      <c r="T5018" s="3"/>
      <c r="U5018" s="3"/>
      <c r="V5018" s="3"/>
      <c r="W5018" s="3"/>
      <c r="X5018" s="3"/>
      <c r="Y5018" s="3"/>
      <c r="Z5018" s="3"/>
      <c r="AA5018" s="3"/>
      <c r="AB5018" s="3"/>
      <c r="AC5018" s="3"/>
      <c r="AD5018" s="3"/>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row>
    <row r="5019" spans="1:77" ht="18">
      <c r="A5019" s="3" t="s">
        <v>5836</v>
      </c>
      <c r="B5019" s="3" t="s">
        <v>23435</v>
      </c>
      <c r="C5019" s="3" t="s">
        <v>24137</v>
      </c>
      <c r="D5019" s="3"/>
      <c r="E5019" s="3" t="s">
        <v>24138</v>
      </c>
      <c r="F5019" s="3"/>
      <c r="G5019" s="3"/>
      <c r="H5019" s="3"/>
      <c r="I5019" s="3"/>
      <c r="J5019" s="3"/>
      <c r="K5019" s="3"/>
      <c r="L5019" s="3"/>
      <c r="M5019" s="3"/>
      <c r="N5019" s="3"/>
      <c r="O5019" s="3"/>
      <c r="P5019" s="3"/>
      <c r="Q5019" s="3"/>
      <c r="R5019" s="3"/>
      <c r="S5019" s="3"/>
      <c r="T5019" s="3"/>
      <c r="U5019" s="3"/>
      <c r="V5019" s="3"/>
      <c r="W5019" s="3"/>
      <c r="X5019" s="3"/>
      <c r="Y5019" s="3"/>
      <c r="Z5019" s="3"/>
      <c r="AA5019" s="3"/>
      <c r="AB5019" s="3"/>
      <c r="AC5019" s="3"/>
      <c r="AD5019" s="3"/>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row>
    <row r="5020" spans="1:77" ht="18">
      <c r="A5020" s="3" t="s">
        <v>5859</v>
      </c>
      <c r="B5020" s="3" t="s">
        <v>23435</v>
      </c>
      <c r="C5020" s="3" t="s">
        <v>24145</v>
      </c>
      <c r="D5020" s="3"/>
      <c r="E5020" s="3" t="s">
        <v>24146</v>
      </c>
      <c r="F5020" s="3"/>
      <c r="G5020" s="3"/>
      <c r="H5020" s="3"/>
      <c r="I5020" s="3"/>
      <c r="J5020" s="3"/>
      <c r="K5020" s="3"/>
      <c r="L5020" s="3"/>
      <c r="M5020" s="3"/>
      <c r="N5020" s="3"/>
      <c r="O5020" s="3"/>
      <c r="P5020" s="3"/>
      <c r="Q5020" s="3"/>
      <c r="R5020" s="3"/>
      <c r="S5020" s="3"/>
      <c r="T5020" s="3"/>
      <c r="U5020" s="3"/>
      <c r="V5020" s="3"/>
      <c r="W5020" s="3"/>
      <c r="X5020" s="3"/>
      <c r="Y5020" s="3"/>
      <c r="Z5020" s="3"/>
      <c r="AA5020" s="3"/>
      <c r="AB5020" s="3"/>
      <c r="AC5020" s="3"/>
      <c r="AD5020" s="3"/>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row>
    <row r="5021" spans="1:77" ht="18">
      <c r="A5021" s="3" t="s">
        <v>5855</v>
      </c>
      <c r="B5021" s="3" t="s">
        <v>23435</v>
      </c>
      <c r="C5021" s="3" t="s">
        <v>24143</v>
      </c>
      <c r="D5021" s="3"/>
      <c r="E5021" s="3" t="s">
        <v>24144</v>
      </c>
      <c r="F5021" s="3"/>
      <c r="G5021" s="3"/>
      <c r="H5021" s="3"/>
      <c r="I5021" s="3"/>
      <c r="J5021" s="3"/>
      <c r="K5021" s="3"/>
      <c r="L5021" s="3"/>
      <c r="M5021" s="3"/>
      <c r="N5021" s="3"/>
      <c r="O5021" s="3"/>
      <c r="P5021" s="3"/>
      <c r="Q5021" s="3"/>
      <c r="R5021" s="3"/>
      <c r="S5021" s="3"/>
      <c r="T5021" s="3"/>
      <c r="U5021" s="3"/>
      <c r="V5021" s="3"/>
      <c r="W5021" s="3"/>
      <c r="X5021" s="3"/>
      <c r="Y5021" s="3"/>
      <c r="Z5021" s="3"/>
      <c r="AA5021" s="3"/>
      <c r="AB5021" s="3"/>
      <c r="AC5021" s="3"/>
      <c r="AD5021" s="3"/>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row>
    <row r="5022" spans="1:77" ht="18">
      <c r="A5022" s="3" t="s">
        <v>24152</v>
      </c>
      <c r="B5022" s="3" t="s">
        <v>23435</v>
      </c>
      <c r="C5022" s="3" t="s">
        <v>24153</v>
      </c>
      <c r="D5022" s="3"/>
      <c r="E5022" s="3" t="s">
        <v>24154</v>
      </c>
      <c r="F5022" s="3"/>
      <c r="G5022" s="3"/>
      <c r="H5022" s="3"/>
      <c r="I5022" s="3"/>
      <c r="J5022" s="3"/>
      <c r="K5022" s="3"/>
      <c r="L5022" s="3"/>
      <c r="M5022" s="3"/>
      <c r="N5022" s="3"/>
      <c r="O5022" s="3"/>
      <c r="P5022" s="3"/>
      <c r="Q5022" s="3"/>
      <c r="R5022" s="3"/>
      <c r="S5022" s="3"/>
      <c r="T5022" s="3"/>
      <c r="U5022" s="3"/>
      <c r="V5022" s="3"/>
      <c r="W5022" s="3"/>
      <c r="X5022" s="3"/>
      <c r="Y5022" s="3"/>
      <c r="Z5022" s="3"/>
      <c r="AA5022" s="3"/>
      <c r="AB5022" s="3"/>
      <c r="AC5022" s="3"/>
      <c r="AD5022" s="3"/>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row>
    <row r="5023" spans="1:77" ht="18">
      <c r="A5023" s="3" t="s">
        <v>5073</v>
      </c>
      <c r="B5023" s="3" t="s">
        <v>23435</v>
      </c>
      <c r="C5023" s="3" t="s">
        <v>23543</v>
      </c>
      <c r="D5023" s="3"/>
      <c r="E5023" s="3" t="s">
        <v>23544</v>
      </c>
      <c r="F5023" s="3"/>
      <c r="G5023" s="3"/>
      <c r="H5023" s="3"/>
      <c r="I5023" s="3"/>
      <c r="J5023" s="3"/>
      <c r="K5023" s="3"/>
      <c r="L5023" s="3"/>
      <c r="M5023" s="3"/>
      <c r="N5023" s="3"/>
      <c r="O5023" s="3"/>
      <c r="P5023" s="3"/>
      <c r="Q5023" s="3"/>
      <c r="R5023" s="3"/>
      <c r="S5023" s="3"/>
      <c r="T5023" s="3"/>
      <c r="U5023" s="3"/>
      <c r="V5023" s="3"/>
      <c r="W5023" s="3"/>
      <c r="X5023" s="3"/>
      <c r="Y5023" s="3"/>
      <c r="Z5023" s="3"/>
      <c r="AA5023" s="3"/>
      <c r="AB5023" s="3"/>
      <c r="AC5023" s="3"/>
      <c r="AD5023" s="3"/>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row>
    <row r="5024" spans="1:77" ht="18">
      <c r="A5024" s="3" t="s">
        <v>16835</v>
      </c>
      <c r="B5024" s="3" t="s">
        <v>32658</v>
      </c>
      <c r="C5024" s="3" t="s">
        <v>32698</v>
      </c>
      <c r="D5024" s="3"/>
      <c r="E5024" s="3" t="s">
        <v>32699</v>
      </c>
      <c r="F5024" s="3"/>
      <c r="G5024" s="3"/>
      <c r="H5024" s="3"/>
      <c r="I5024" s="3"/>
      <c r="J5024" s="3"/>
      <c r="K5024" s="3"/>
      <c r="L5024" s="3"/>
      <c r="M5024" s="3"/>
      <c r="N5024" s="3"/>
      <c r="O5024" s="3"/>
      <c r="P5024" s="3"/>
      <c r="Q5024" s="3"/>
      <c r="R5024" s="3"/>
      <c r="S5024" s="3"/>
      <c r="T5024" s="3"/>
      <c r="U5024" s="3"/>
      <c r="V5024" s="3"/>
      <c r="W5024" s="3"/>
      <c r="X5024" s="3"/>
      <c r="Y5024" s="3"/>
      <c r="Z5024" s="3"/>
      <c r="AA5024" s="3"/>
      <c r="AB5024" s="3"/>
      <c r="AC5024" s="3"/>
      <c r="AD5024" s="3"/>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row>
    <row r="5025" spans="1:77" ht="18">
      <c r="A5025" s="3" t="s">
        <v>16827</v>
      </c>
      <c r="B5025" s="3" t="s">
        <v>32658</v>
      </c>
      <c r="C5025" s="3" t="s">
        <v>32692</v>
      </c>
      <c r="D5025" s="3" t="s">
        <v>14804</v>
      </c>
      <c r="E5025" s="3" t="s">
        <v>32693</v>
      </c>
      <c r="F5025" s="3"/>
      <c r="G5025" s="3"/>
      <c r="H5025" s="3"/>
      <c r="I5025" s="3"/>
      <c r="J5025" s="3"/>
      <c r="K5025" s="3"/>
      <c r="L5025" s="3"/>
      <c r="M5025" s="3"/>
      <c r="N5025" s="3"/>
      <c r="O5025" s="3"/>
      <c r="P5025" s="3"/>
      <c r="Q5025" s="3"/>
      <c r="R5025" s="3"/>
      <c r="S5025" s="3"/>
      <c r="T5025" s="3"/>
      <c r="U5025" s="3"/>
      <c r="V5025" s="3"/>
      <c r="W5025" s="3"/>
      <c r="X5025" s="3"/>
      <c r="Y5025" s="3"/>
      <c r="Z5025" s="3"/>
      <c r="AA5025" s="3"/>
      <c r="AB5025" s="3"/>
      <c r="AC5025" s="3"/>
      <c r="AD5025" s="3"/>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row>
    <row r="5026" spans="1:77" ht="18">
      <c r="A5026" s="3" t="s">
        <v>7400</v>
      </c>
      <c r="B5026" s="3" t="s">
        <v>25216</v>
      </c>
      <c r="C5026" s="3" t="s">
        <v>25367</v>
      </c>
      <c r="D5026" s="3"/>
      <c r="E5026" s="3" t="s">
        <v>25368</v>
      </c>
      <c r="F5026" s="3" t="s">
        <v>25369</v>
      </c>
      <c r="G5026" s="3"/>
      <c r="H5026" s="3"/>
      <c r="I5026" s="3"/>
      <c r="J5026" s="3"/>
      <c r="K5026" s="3"/>
      <c r="L5026" s="3"/>
      <c r="M5026" s="3"/>
      <c r="N5026" s="3"/>
      <c r="O5026" s="3"/>
      <c r="P5026" s="3"/>
      <c r="Q5026" s="3"/>
      <c r="R5026" s="3"/>
      <c r="S5026" s="3"/>
      <c r="T5026" s="3"/>
      <c r="U5026" s="3"/>
      <c r="V5026" s="3"/>
      <c r="W5026" s="3"/>
      <c r="X5026" s="3"/>
      <c r="Y5026" s="3"/>
      <c r="Z5026" s="3"/>
      <c r="AA5026" s="3"/>
      <c r="AB5026" s="3"/>
      <c r="AC5026" s="3"/>
      <c r="AD5026" s="3"/>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row>
    <row r="5027" spans="1:77" ht="18">
      <c r="A5027" s="3" t="s">
        <v>28357</v>
      </c>
      <c r="B5027" s="3" t="s">
        <v>28075</v>
      </c>
      <c r="C5027" s="3" t="s">
        <v>25367</v>
      </c>
      <c r="D5027" s="3"/>
      <c r="E5027" s="3" t="s">
        <v>28358</v>
      </c>
      <c r="F5027" s="3" t="s">
        <v>25369</v>
      </c>
      <c r="G5027" s="3"/>
      <c r="H5027" s="3"/>
      <c r="I5027" s="3"/>
      <c r="J5027" s="3"/>
      <c r="K5027" s="3"/>
      <c r="L5027" s="3"/>
      <c r="M5027" s="3"/>
      <c r="N5027" s="3"/>
      <c r="O5027" s="3"/>
      <c r="P5027" s="3"/>
      <c r="Q5027" s="3"/>
      <c r="R5027" s="3"/>
      <c r="S5027" s="3"/>
      <c r="T5027" s="3"/>
      <c r="U5027" s="3"/>
      <c r="V5027" s="3"/>
      <c r="W5027" s="3"/>
      <c r="X5027" s="3"/>
      <c r="Y5027" s="3"/>
      <c r="Z5027" s="3"/>
      <c r="AA5027" s="3"/>
      <c r="AB5027" s="3"/>
      <c r="AC5027" s="3"/>
      <c r="AD5027" s="3"/>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row>
    <row r="5028" spans="1:77" ht="18">
      <c r="A5028" s="3" t="s">
        <v>14728</v>
      </c>
      <c r="B5028" s="3" t="s">
        <v>30903</v>
      </c>
      <c r="C5028" s="3" t="s">
        <v>31374</v>
      </c>
      <c r="D5028" s="3" t="s">
        <v>6365</v>
      </c>
      <c r="E5028" s="3" t="s">
        <v>6366</v>
      </c>
      <c r="F5028" s="3"/>
      <c r="G5028" s="3"/>
      <c r="H5028" s="3"/>
      <c r="I5028" s="3"/>
      <c r="J5028" s="3"/>
      <c r="K5028" s="3"/>
      <c r="L5028" s="3"/>
      <c r="M5028" s="3"/>
      <c r="N5028" s="3"/>
      <c r="O5028" s="3"/>
      <c r="P5028" s="3"/>
      <c r="Q5028" s="3"/>
      <c r="R5028" s="3"/>
      <c r="S5028" s="3"/>
      <c r="T5028" s="3"/>
      <c r="U5028" s="3"/>
      <c r="V5028" s="3"/>
      <c r="W5028" s="3"/>
      <c r="X5028" s="3"/>
      <c r="Y5028" s="3"/>
      <c r="Z5028" s="3"/>
      <c r="AA5028" s="3"/>
      <c r="AB5028" s="3"/>
      <c r="AC5028" s="3"/>
      <c r="AD5028" s="3"/>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row>
    <row r="5029" spans="1:77" ht="18">
      <c r="A5029" s="3" t="s">
        <v>39600</v>
      </c>
      <c r="B5029" s="3" t="s">
        <v>39563</v>
      </c>
      <c r="C5029" s="3" t="s">
        <v>39601</v>
      </c>
      <c r="D5029" s="3"/>
      <c r="E5029" s="3" t="s">
        <v>39602</v>
      </c>
      <c r="F5029" s="3"/>
      <c r="G5029" s="3"/>
      <c r="H5029" s="3"/>
      <c r="I5029" s="3"/>
      <c r="J5029" s="3"/>
      <c r="K5029" s="3"/>
      <c r="L5029" s="3"/>
      <c r="M5029" s="3"/>
      <c r="N5029" s="3"/>
      <c r="O5029" s="3"/>
      <c r="P5029" s="3"/>
      <c r="Q5029" s="3"/>
      <c r="R5029" s="3"/>
      <c r="S5029" s="3"/>
      <c r="T5029" s="3"/>
      <c r="U5029" s="3"/>
      <c r="V5029" s="3"/>
      <c r="W5029" s="3"/>
      <c r="X5029" s="3"/>
      <c r="Y5029" s="3"/>
      <c r="Z5029" s="3"/>
      <c r="AA5029" s="3"/>
      <c r="AB5029" s="3"/>
      <c r="AC5029" s="3"/>
      <c r="AD5029" s="3"/>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row>
    <row r="5030" spans="1:77" ht="18">
      <c r="A5030" s="3" t="s">
        <v>1194</v>
      </c>
      <c r="B5030" s="3" t="s">
        <v>27429</v>
      </c>
      <c r="C5030" s="3" t="s">
        <v>27512</v>
      </c>
      <c r="D5030" s="3"/>
      <c r="E5030" s="3" t="s">
        <v>27513</v>
      </c>
      <c r="F5030" s="3"/>
      <c r="G5030" s="3"/>
      <c r="H5030" s="3"/>
      <c r="I5030" s="3"/>
      <c r="J5030" s="3"/>
      <c r="K5030" s="3"/>
      <c r="L5030" s="3"/>
      <c r="M5030" s="3"/>
      <c r="N5030" s="3"/>
      <c r="O5030" s="3"/>
      <c r="P5030" s="3"/>
      <c r="Q5030" s="3"/>
      <c r="R5030" s="3"/>
      <c r="S5030" s="3"/>
      <c r="T5030" s="3"/>
      <c r="U5030" s="3"/>
      <c r="V5030" s="3"/>
      <c r="W5030" s="3"/>
      <c r="X5030" s="3"/>
      <c r="Y5030" s="3"/>
      <c r="Z5030" s="3"/>
      <c r="AA5030" s="3"/>
      <c r="AB5030" s="3"/>
      <c r="AC5030" s="3"/>
      <c r="AD5030" s="3"/>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row>
    <row r="5031" spans="1:77" ht="18">
      <c r="A5031" s="3" t="s">
        <v>34747</v>
      </c>
      <c r="B5031" s="3" t="s">
        <v>33988</v>
      </c>
      <c r="C5031" s="3" t="s">
        <v>27512</v>
      </c>
      <c r="D5031" s="3"/>
      <c r="E5031" s="3" t="s">
        <v>34748</v>
      </c>
      <c r="F5031" s="3" t="s">
        <v>34749</v>
      </c>
      <c r="G5031" s="3"/>
      <c r="H5031" s="3"/>
      <c r="I5031" s="3"/>
      <c r="J5031" s="3"/>
      <c r="K5031" s="3"/>
      <c r="L5031" s="3"/>
      <c r="M5031" s="3"/>
      <c r="N5031" s="3"/>
      <c r="O5031" s="3"/>
      <c r="P5031" s="3"/>
      <c r="Q5031" s="3"/>
      <c r="R5031" s="3"/>
      <c r="S5031" s="3"/>
      <c r="T5031" s="3"/>
      <c r="U5031" s="3"/>
      <c r="V5031" s="3"/>
      <c r="W5031" s="3"/>
      <c r="X5031" s="3"/>
      <c r="Y5031" s="3"/>
      <c r="Z5031" s="3"/>
      <c r="AA5031" s="3"/>
      <c r="AB5031" s="3"/>
      <c r="AC5031" s="3"/>
      <c r="AD5031" s="3"/>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row>
    <row r="5032" spans="1:77" ht="18">
      <c r="A5032" s="3" t="s">
        <v>12700</v>
      </c>
      <c r="B5032" s="3" t="s">
        <v>30145</v>
      </c>
      <c r="C5032" s="3" t="s">
        <v>30151</v>
      </c>
      <c r="D5032" s="3"/>
      <c r="E5032" s="3" t="s">
        <v>30152</v>
      </c>
      <c r="F5032" s="3"/>
      <c r="G5032" s="3"/>
      <c r="H5032" s="3"/>
      <c r="I5032" s="3"/>
      <c r="J5032" s="3"/>
      <c r="K5032" s="3"/>
      <c r="L5032" s="3"/>
      <c r="M5032" s="3"/>
      <c r="N5032" s="3"/>
      <c r="O5032" s="3"/>
      <c r="P5032" s="3"/>
      <c r="Q5032" s="3"/>
      <c r="R5032" s="3"/>
      <c r="S5032" s="3"/>
      <c r="T5032" s="3"/>
      <c r="U5032" s="3"/>
      <c r="V5032" s="3"/>
      <c r="W5032" s="3"/>
      <c r="X5032" s="3"/>
      <c r="Y5032" s="3"/>
      <c r="Z5032" s="3"/>
      <c r="AA5032" s="3"/>
      <c r="AB5032" s="3"/>
      <c r="AC5032" s="3"/>
      <c r="AD5032" s="3"/>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row>
    <row r="5033" spans="1:77" ht="18">
      <c r="A5033" s="3" t="s">
        <v>18963</v>
      </c>
      <c r="B5033" s="3" t="s">
        <v>35848</v>
      </c>
      <c r="C5033" s="3" t="s">
        <v>30151</v>
      </c>
      <c r="D5033" s="3"/>
      <c r="E5033" s="3" t="s">
        <v>36095</v>
      </c>
      <c r="F5033" s="3"/>
      <c r="G5033" s="3"/>
      <c r="H5033" s="3"/>
      <c r="I5033" s="3"/>
      <c r="J5033" s="3"/>
      <c r="K5033" s="3"/>
      <c r="L5033" s="3"/>
      <c r="M5033" s="3"/>
      <c r="N5033" s="3"/>
      <c r="O5033" s="3"/>
      <c r="P5033" s="3"/>
      <c r="Q5033" s="3"/>
      <c r="R5033" s="3"/>
      <c r="S5033" s="3"/>
      <c r="T5033" s="3"/>
      <c r="U5033" s="3"/>
      <c r="V5033" s="3"/>
      <c r="W5033" s="3"/>
      <c r="X5033" s="3"/>
      <c r="Y5033" s="3"/>
      <c r="Z5033" s="3"/>
      <c r="AA5033" s="3"/>
      <c r="AB5033" s="3"/>
      <c r="AC5033" s="3"/>
      <c r="AD5033" s="3"/>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row>
    <row r="5034" spans="1:77" ht="18">
      <c r="A5034" s="3" t="s">
        <v>34639</v>
      </c>
      <c r="B5034" s="3" t="s">
        <v>33988</v>
      </c>
      <c r="C5034" s="3" t="s">
        <v>34640</v>
      </c>
      <c r="D5034" s="3" t="s">
        <v>2960</v>
      </c>
      <c r="E5034" s="3" t="s">
        <v>34641</v>
      </c>
      <c r="F5034" s="3" t="s">
        <v>34642</v>
      </c>
      <c r="G5034" s="3"/>
      <c r="H5034" s="3"/>
      <c r="I5034" s="3"/>
      <c r="J5034" s="3"/>
      <c r="K5034" s="3"/>
      <c r="L5034" s="3"/>
      <c r="M5034" s="3"/>
      <c r="N5034" s="3"/>
      <c r="O5034" s="3"/>
      <c r="P5034" s="3"/>
      <c r="Q5034" s="3"/>
      <c r="R5034" s="3"/>
      <c r="S5034" s="3"/>
      <c r="T5034" s="3"/>
      <c r="U5034" s="3"/>
      <c r="V5034" s="3"/>
      <c r="W5034" s="3"/>
      <c r="X5034" s="3"/>
      <c r="Y5034" s="3"/>
      <c r="Z5034" s="3"/>
      <c r="AA5034" s="3"/>
      <c r="AB5034" s="3"/>
      <c r="AC5034" s="3"/>
      <c r="AD5034" s="3"/>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row>
    <row r="5035" spans="1:77" ht="18">
      <c r="A5035" s="3" t="s">
        <v>30137</v>
      </c>
      <c r="B5035" s="3" t="s">
        <v>27429</v>
      </c>
      <c r="C5035" s="3" t="s">
        <v>30138</v>
      </c>
      <c r="D5035" s="3"/>
      <c r="E5035" s="3" t="s">
        <v>30139</v>
      </c>
      <c r="F5035" s="3"/>
      <c r="G5035" s="3"/>
      <c r="H5035" s="3"/>
      <c r="I5035" s="3"/>
      <c r="J5035" s="3"/>
      <c r="K5035" s="3"/>
      <c r="L5035" s="3"/>
      <c r="M5035" s="3"/>
      <c r="N5035" s="3"/>
      <c r="O5035" s="3"/>
      <c r="P5035" s="3"/>
      <c r="Q5035" s="3"/>
      <c r="R5035" s="3"/>
      <c r="S5035" s="3"/>
      <c r="T5035" s="3"/>
      <c r="U5035" s="3"/>
      <c r="V5035" s="3"/>
      <c r="W5035" s="3"/>
      <c r="X5035" s="3"/>
      <c r="Y5035" s="3"/>
      <c r="Z5035" s="3"/>
      <c r="AA5035" s="3"/>
      <c r="AB5035" s="3"/>
      <c r="AC5035" s="3"/>
      <c r="AD5035" s="3"/>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row>
    <row r="5036" spans="1:77" ht="18">
      <c r="A5036" s="3" t="s">
        <v>5828</v>
      </c>
      <c r="B5036" s="3" t="s">
        <v>23435</v>
      </c>
      <c r="C5036" s="3" t="s">
        <v>24128</v>
      </c>
      <c r="D5036" s="3"/>
      <c r="E5036" s="3" t="s">
        <v>24129</v>
      </c>
      <c r="F5036" s="3"/>
      <c r="G5036" s="3"/>
      <c r="H5036" s="3"/>
      <c r="I5036" s="3"/>
      <c r="J5036" s="3"/>
      <c r="K5036" s="3"/>
      <c r="L5036" s="3"/>
      <c r="M5036" s="3"/>
      <c r="N5036" s="3"/>
      <c r="O5036" s="3"/>
      <c r="P5036" s="3"/>
      <c r="Q5036" s="3"/>
      <c r="R5036" s="3"/>
      <c r="S5036" s="3"/>
      <c r="T5036" s="3"/>
      <c r="U5036" s="3"/>
      <c r="V5036" s="3"/>
      <c r="W5036" s="3"/>
      <c r="X5036" s="3"/>
      <c r="Y5036" s="3"/>
      <c r="Z5036" s="3"/>
      <c r="AA5036" s="3"/>
      <c r="AB5036" s="3"/>
      <c r="AC5036" s="3"/>
      <c r="AD5036" s="3"/>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row>
    <row r="5037" spans="1:77" ht="18">
      <c r="A5037" s="3" t="s">
        <v>3774</v>
      </c>
      <c r="B5037" s="3" t="s">
        <v>22289</v>
      </c>
      <c r="C5037" s="3" t="s">
        <v>22290</v>
      </c>
      <c r="D5037" s="3" t="s">
        <v>73</v>
      </c>
      <c r="E5037" s="3" t="s">
        <v>22291</v>
      </c>
      <c r="F5037" s="3" t="s">
        <v>22292</v>
      </c>
      <c r="G5037" s="3"/>
      <c r="H5037" s="3"/>
      <c r="I5037" s="3"/>
      <c r="J5037" s="3"/>
      <c r="K5037" s="3"/>
      <c r="L5037" s="3"/>
      <c r="M5037" s="3"/>
      <c r="N5037" s="3"/>
      <c r="O5037" s="3"/>
      <c r="P5037" s="3"/>
      <c r="Q5037" s="3"/>
      <c r="R5037" s="3"/>
      <c r="S5037" s="3"/>
      <c r="T5037" s="3"/>
      <c r="U5037" s="3"/>
      <c r="V5037" s="3"/>
      <c r="W5037" s="3"/>
      <c r="X5037" s="3"/>
      <c r="Y5037" s="3"/>
      <c r="Z5037" s="3"/>
      <c r="AA5037" s="3"/>
      <c r="AB5037" s="3"/>
      <c r="AC5037" s="3"/>
      <c r="AD5037" s="3"/>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row>
    <row r="5038" spans="1:77" ht="18">
      <c r="A5038" s="3" t="s">
        <v>1271</v>
      </c>
      <c r="B5038" s="3" t="s">
        <v>27429</v>
      </c>
      <c r="C5038" s="3" t="s">
        <v>28262</v>
      </c>
      <c r="D5038" s="3"/>
      <c r="E5038" s="3" t="s">
        <v>28263</v>
      </c>
      <c r="F5038" s="3" t="s">
        <v>28264</v>
      </c>
      <c r="G5038" s="3"/>
      <c r="H5038" s="3"/>
      <c r="I5038" s="3"/>
      <c r="J5038" s="3"/>
      <c r="K5038" s="3"/>
      <c r="L5038" s="3"/>
      <c r="M5038" s="3"/>
      <c r="N5038" s="3"/>
      <c r="O5038" s="3"/>
      <c r="P5038" s="3"/>
      <c r="Q5038" s="3"/>
      <c r="R5038" s="3"/>
      <c r="S5038" s="3"/>
      <c r="T5038" s="3"/>
      <c r="U5038" s="3"/>
      <c r="V5038" s="3"/>
      <c r="W5038" s="3"/>
      <c r="X5038" s="3"/>
      <c r="Y5038" s="3"/>
      <c r="Z5038" s="3"/>
      <c r="AA5038" s="3"/>
      <c r="AB5038" s="3"/>
      <c r="AC5038" s="3"/>
      <c r="AD5038" s="3"/>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row>
    <row r="5039" spans="1:77" ht="18">
      <c r="A5039" s="3" t="s">
        <v>35866</v>
      </c>
      <c r="B5039" s="3" t="s">
        <v>35848</v>
      </c>
      <c r="C5039" s="3" t="s">
        <v>28262</v>
      </c>
      <c r="D5039" s="3" t="s">
        <v>35867</v>
      </c>
      <c r="E5039" s="3" t="s">
        <v>35868</v>
      </c>
      <c r="F5039" s="3" t="s">
        <v>35869</v>
      </c>
      <c r="G5039" s="3"/>
      <c r="H5039" s="3"/>
      <c r="I5039" s="3"/>
      <c r="J5039" s="3"/>
      <c r="K5039" s="3"/>
      <c r="L5039" s="3"/>
      <c r="M5039" s="3"/>
      <c r="N5039" s="3"/>
      <c r="O5039" s="3"/>
      <c r="P5039" s="3"/>
      <c r="Q5039" s="3"/>
      <c r="R5039" s="3"/>
      <c r="S5039" s="3"/>
      <c r="T5039" s="3"/>
      <c r="U5039" s="3"/>
      <c r="V5039" s="3"/>
      <c r="W5039" s="3"/>
      <c r="X5039" s="3"/>
      <c r="Y5039" s="3"/>
      <c r="Z5039" s="3"/>
      <c r="AA5039" s="3"/>
      <c r="AB5039" s="3"/>
      <c r="AC5039" s="3"/>
      <c r="AD5039" s="3"/>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row>
    <row r="5040" spans="1:77" ht="18">
      <c r="A5040" s="3" t="s">
        <v>37728</v>
      </c>
      <c r="B5040" s="3" t="s">
        <v>37108</v>
      </c>
      <c r="C5040" s="3" t="s">
        <v>37729</v>
      </c>
      <c r="D5040" s="3" t="s">
        <v>223</v>
      </c>
      <c r="E5040" s="3" t="s">
        <v>37730</v>
      </c>
      <c r="F5040" s="3"/>
      <c r="G5040" s="3"/>
      <c r="H5040" s="3"/>
      <c r="I5040" s="3"/>
      <c r="J5040" s="3"/>
      <c r="K5040" s="3"/>
      <c r="L5040" s="3"/>
      <c r="M5040" s="3"/>
      <c r="N5040" s="3"/>
      <c r="O5040" s="3"/>
      <c r="P5040" s="3"/>
      <c r="Q5040" s="3"/>
      <c r="R5040" s="3"/>
      <c r="S5040" s="3"/>
      <c r="T5040" s="3"/>
      <c r="U5040" s="3"/>
      <c r="V5040" s="3"/>
      <c r="W5040" s="3"/>
      <c r="X5040" s="3"/>
      <c r="Y5040" s="3"/>
      <c r="Z5040" s="3"/>
      <c r="AA5040" s="3"/>
      <c r="AB5040" s="3"/>
      <c r="AC5040" s="3"/>
      <c r="AD5040" s="3"/>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row>
    <row r="5041" spans="1:77" ht="18">
      <c r="A5041" s="3" t="s">
        <v>3457</v>
      </c>
      <c r="B5041" s="3" t="s">
        <v>21962</v>
      </c>
      <c r="C5041" s="3" t="s">
        <v>21963</v>
      </c>
      <c r="D5041" s="3" t="s">
        <v>270</v>
      </c>
      <c r="E5041" s="3" t="s">
        <v>21964</v>
      </c>
      <c r="F5041" s="3" t="s">
        <v>21965</v>
      </c>
      <c r="G5041" s="3"/>
      <c r="H5041" s="3"/>
      <c r="I5041" s="3"/>
      <c r="J5041" s="3"/>
      <c r="K5041" s="3"/>
      <c r="L5041" s="3"/>
      <c r="M5041" s="3"/>
      <c r="N5041" s="3"/>
      <c r="O5041" s="3"/>
      <c r="P5041" s="3"/>
      <c r="Q5041" s="3"/>
      <c r="R5041" s="3"/>
      <c r="S5041" s="3"/>
      <c r="T5041" s="3"/>
      <c r="U5041" s="3"/>
      <c r="V5041" s="3"/>
      <c r="W5041" s="3"/>
      <c r="X5041" s="3"/>
      <c r="Y5041" s="3"/>
      <c r="Z5041" s="3"/>
      <c r="AA5041" s="3"/>
      <c r="AB5041" s="3"/>
      <c r="AC5041" s="3"/>
      <c r="AD5041" s="3"/>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row>
    <row r="5042" spans="1:77" ht="18">
      <c r="A5042" s="3" t="s">
        <v>11763</v>
      </c>
      <c r="B5042" s="3" t="s">
        <v>29365</v>
      </c>
      <c r="C5042" s="3" t="s">
        <v>21963</v>
      </c>
      <c r="D5042" s="3" t="s">
        <v>48</v>
      </c>
      <c r="E5042" s="3" t="s">
        <v>29450</v>
      </c>
      <c r="F5042" s="3"/>
      <c r="G5042" s="3"/>
      <c r="H5042" s="3"/>
      <c r="I5042" s="3"/>
      <c r="J5042" s="3"/>
      <c r="K5042" s="3"/>
      <c r="L5042" s="3"/>
      <c r="M5042" s="3"/>
      <c r="N5042" s="3"/>
      <c r="O5042" s="3"/>
      <c r="P5042" s="3"/>
      <c r="Q5042" s="3"/>
      <c r="R5042" s="3"/>
      <c r="S5042" s="3"/>
      <c r="T5042" s="3"/>
      <c r="U5042" s="3"/>
      <c r="V5042" s="3"/>
      <c r="W5042" s="3"/>
      <c r="X5042" s="3"/>
      <c r="Y5042" s="3"/>
      <c r="Z5042" s="3"/>
      <c r="AA5042" s="3"/>
      <c r="AB5042" s="3"/>
      <c r="AC5042" s="3"/>
      <c r="AD5042" s="3"/>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row>
    <row r="5043" spans="1:77" ht="18">
      <c r="A5043" s="3" t="s">
        <v>16622</v>
      </c>
      <c r="B5043" s="3" t="s">
        <v>32339</v>
      </c>
      <c r="C5043" s="3" t="s">
        <v>21963</v>
      </c>
      <c r="D5043" s="3" t="s">
        <v>3093</v>
      </c>
      <c r="E5043" s="3" t="s">
        <v>114</v>
      </c>
      <c r="F5043" s="3"/>
      <c r="G5043" s="3"/>
      <c r="H5043" s="3"/>
      <c r="I5043" s="3"/>
      <c r="J5043" s="3"/>
      <c r="K5043" s="3"/>
      <c r="L5043" s="3"/>
      <c r="M5043" s="3"/>
      <c r="N5043" s="3"/>
      <c r="O5043" s="3"/>
      <c r="P5043" s="3"/>
      <c r="Q5043" s="3"/>
      <c r="R5043" s="3"/>
      <c r="S5043" s="3"/>
      <c r="T5043" s="3"/>
      <c r="U5043" s="3"/>
      <c r="V5043" s="3"/>
      <c r="W5043" s="3"/>
      <c r="X5043" s="3"/>
      <c r="Y5043" s="3"/>
      <c r="Z5043" s="3"/>
      <c r="AA5043" s="3"/>
      <c r="AB5043" s="3"/>
      <c r="AC5043" s="3"/>
      <c r="AD5043" s="3"/>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row>
    <row r="5044" spans="1:77" ht="18">
      <c r="A5044" s="3" t="s">
        <v>36146</v>
      </c>
      <c r="B5044" s="3" t="s">
        <v>35848</v>
      </c>
      <c r="C5044" s="3" t="s">
        <v>21963</v>
      </c>
      <c r="D5044" s="3" t="s">
        <v>270</v>
      </c>
      <c r="E5044" s="3" t="s">
        <v>36147</v>
      </c>
      <c r="F5044" s="3" t="s">
        <v>21965</v>
      </c>
      <c r="G5044" s="3"/>
      <c r="H5044" s="3"/>
      <c r="I5044" s="3"/>
      <c r="J5044" s="3"/>
      <c r="K5044" s="3"/>
      <c r="L5044" s="3"/>
      <c r="M5044" s="3"/>
      <c r="N5044" s="3"/>
      <c r="O5044" s="3"/>
      <c r="P5044" s="3"/>
      <c r="Q5044" s="3"/>
      <c r="R5044" s="3"/>
      <c r="S5044" s="3"/>
      <c r="T5044" s="3"/>
      <c r="U5044" s="3"/>
      <c r="V5044" s="3"/>
      <c r="W5044" s="3"/>
      <c r="X5044" s="3"/>
      <c r="Y5044" s="3"/>
      <c r="Z5044" s="3"/>
      <c r="AA5044" s="3"/>
      <c r="AB5044" s="3"/>
      <c r="AC5044" s="3"/>
      <c r="AD5044" s="3"/>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row>
    <row r="5045" spans="1:77" ht="18">
      <c r="A5045" s="3" t="s">
        <v>10503</v>
      </c>
      <c r="B5045" s="3" t="s">
        <v>28596</v>
      </c>
      <c r="C5045" s="3" t="s">
        <v>28597</v>
      </c>
      <c r="D5045" s="3" t="s">
        <v>270</v>
      </c>
      <c r="E5045" s="3" t="s">
        <v>28598</v>
      </c>
      <c r="F5045" s="3" t="s">
        <v>28599</v>
      </c>
      <c r="G5045" s="3"/>
      <c r="H5045" s="3"/>
      <c r="I5045" s="3"/>
      <c r="J5045" s="3"/>
      <c r="K5045" s="3"/>
      <c r="L5045" s="3"/>
      <c r="M5045" s="3"/>
      <c r="N5045" s="3"/>
      <c r="O5045" s="3"/>
      <c r="P5045" s="3"/>
      <c r="Q5045" s="3"/>
      <c r="R5045" s="3"/>
      <c r="S5045" s="3"/>
      <c r="T5045" s="3"/>
      <c r="U5045" s="3"/>
      <c r="V5045" s="3"/>
      <c r="W5045" s="3"/>
      <c r="X5045" s="3"/>
      <c r="Y5045" s="3"/>
      <c r="Z5045" s="3"/>
      <c r="AA5045" s="3"/>
      <c r="AB5045" s="3"/>
      <c r="AC5045" s="3"/>
      <c r="AD5045" s="3"/>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row>
    <row r="5046" spans="1:77" ht="18">
      <c r="A5046" s="3" t="s">
        <v>36328</v>
      </c>
      <c r="B5046" s="3" t="s">
        <v>36306</v>
      </c>
      <c r="C5046" s="3" t="s">
        <v>36329</v>
      </c>
      <c r="D5046" s="3" t="s">
        <v>36330</v>
      </c>
      <c r="E5046" s="3" t="s">
        <v>36331</v>
      </c>
      <c r="F5046" s="3" t="s">
        <v>36332</v>
      </c>
      <c r="G5046" s="3"/>
      <c r="H5046" s="3"/>
      <c r="I5046" s="3"/>
      <c r="J5046" s="3"/>
      <c r="K5046" s="3"/>
      <c r="L5046" s="3"/>
      <c r="M5046" s="3"/>
      <c r="N5046" s="3"/>
      <c r="O5046" s="3"/>
      <c r="P5046" s="3"/>
      <c r="Q5046" s="3"/>
      <c r="R5046" s="3"/>
      <c r="S5046" s="3"/>
      <c r="T5046" s="3"/>
      <c r="U5046" s="3"/>
      <c r="V5046" s="3"/>
      <c r="W5046" s="3"/>
      <c r="X5046" s="3"/>
      <c r="Y5046" s="3"/>
      <c r="Z5046" s="3"/>
      <c r="AA5046" s="3"/>
      <c r="AB5046" s="3"/>
      <c r="AC5046" s="3"/>
      <c r="AD5046" s="3"/>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row>
    <row r="5047" spans="1:77" ht="18">
      <c r="A5047" s="3" t="s">
        <v>36333</v>
      </c>
      <c r="B5047" s="3" t="s">
        <v>36306</v>
      </c>
      <c r="C5047" s="3" t="s">
        <v>36329</v>
      </c>
      <c r="D5047" s="3" t="s">
        <v>36330</v>
      </c>
      <c r="E5047" s="3" t="s">
        <v>36334</v>
      </c>
      <c r="F5047" s="3" t="s">
        <v>36332</v>
      </c>
      <c r="G5047" s="3"/>
      <c r="H5047" s="3"/>
      <c r="I5047" s="3"/>
      <c r="J5047" s="3"/>
      <c r="K5047" s="3"/>
      <c r="L5047" s="3"/>
      <c r="M5047" s="3"/>
      <c r="N5047" s="3"/>
      <c r="O5047" s="3"/>
      <c r="P5047" s="3"/>
      <c r="Q5047" s="3"/>
      <c r="R5047" s="3"/>
      <c r="S5047" s="3"/>
      <c r="T5047" s="3"/>
      <c r="U5047" s="3"/>
      <c r="V5047" s="3"/>
      <c r="W5047" s="3"/>
      <c r="X5047" s="3"/>
      <c r="Y5047" s="3"/>
      <c r="Z5047" s="3"/>
      <c r="AA5047" s="3"/>
      <c r="AB5047" s="3"/>
      <c r="AC5047" s="3"/>
      <c r="AD5047" s="3"/>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row>
    <row r="5048" spans="1:77" ht="18">
      <c r="A5048" s="3" t="s">
        <v>5829</v>
      </c>
      <c r="B5048" s="3" t="s">
        <v>23435</v>
      </c>
      <c r="C5048" s="3" t="s">
        <v>24130</v>
      </c>
      <c r="D5048" s="3"/>
      <c r="E5048" s="3" t="s">
        <v>24131</v>
      </c>
      <c r="F5048" s="3" t="s">
        <v>24132</v>
      </c>
      <c r="G5048" s="3"/>
      <c r="H5048" s="3"/>
      <c r="I5048" s="3"/>
      <c r="J5048" s="3"/>
      <c r="K5048" s="3"/>
      <c r="L5048" s="3"/>
      <c r="M5048" s="3"/>
      <c r="N5048" s="3"/>
      <c r="O5048" s="3"/>
      <c r="P5048" s="3"/>
      <c r="Q5048" s="3"/>
      <c r="R5048" s="3"/>
      <c r="S5048" s="3"/>
      <c r="T5048" s="3"/>
      <c r="U5048" s="3"/>
      <c r="V5048" s="3"/>
      <c r="W5048" s="3"/>
      <c r="X5048" s="3"/>
      <c r="Y5048" s="3"/>
      <c r="Z5048" s="3"/>
      <c r="AA5048" s="3"/>
      <c r="AB5048" s="3"/>
      <c r="AC5048" s="3"/>
      <c r="AD5048" s="3"/>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row>
    <row r="5049" spans="1:77" ht="18">
      <c r="A5049" s="3" t="s">
        <v>39095</v>
      </c>
      <c r="B5049" s="3" t="s">
        <v>38999</v>
      </c>
      <c r="C5049" s="3" t="s">
        <v>39096</v>
      </c>
      <c r="D5049" s="3" t="s">
        <v>319</v>
      </c>
      <c r="E5049" s="3" t="s">
        <v>39097</v>
      </c>
      <c r="F5049" s="3" t="s">
        <v>39098</v>
      </c>
      <c r="G5049" s="3"/>
      <c r="H5049" s="3"/>
      <c r="I5049" s="3"/>
      <c r="J5049" s="3"/>
      <c r="K5049" s="3"/>
      <c r="L5049" s="3"/>
      <c r="M5049" s="3"/>
      <c r="N5049" s="3"/>
      <c r="O5049" s="3"/>
      <c r="P5049" s="3"/>
      <c r="Q5049" s="3"/>
      <c r="R5049" s="3"/>
      <c r="S5049" s="3"/>
      <c r="T5049" s="3"/>
      <c r="U5049" s="3"/>
      <c r="V5049" s="3"/>
      <c r="W5049" s="3"/>
      <c r="X5049" s="3"/>
      <c r="Y5049" s="3"/>
      <c r="Z5049" s="3"/>
      <c r="AA5049" s="3"/>
      <c r="AB5049" s="3"/>
      <c r="AC5049" s="3"/>
      <c r="AD5049" s="3"/>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row>
    <row r="5050" spans="1:77" ht="18">
      <c r="A5050" s="3" t="s">
        <v>523</v>
      </c>
      <c r="B5050" s="3" t="s">
        <v>23017</v>
      </c>
      <c r="C5050" s="3" t="s">
        <v>23018</v>
      </c>
      <c r="D5050" s="3" t="s">
        <v>270</v>
      </c>
      <c r="E5050" s="3" t="s">
        <v>23019</v>
      </c>
      <c r="F5050" s="3"/>
      <c r="G5050" s="3"/>
      <c r="H5050" s="3"/>
      <c r="I5050" s="3"/>
      <c r="J5050" s="3"/>
      <c r="K5050" s="3"/>
      <c r="L5050" s="3"/>
      <c r="M5050" s="3"/>
      <c r="N5050" s="3"/>
      <c r="O5050" s="3"/>
      <c r="P5050" s="3"/>
      <c r="Q5050" s="3"/>
      <c r="R5050" s="3"/>
      <c r="S5050" s="3"/>
      <c r="T5050" s="3"/>
      <c r="U5050" s="3"/>
      <c r="V5050" s="3"/>
      <c r="W5050" s="3"/>
      <c r="X5050" s="3"/>
      <c r="Y5050" s="3"/>
      <c r="Z5050" s="3"/>
      <c r="AA5050" s="3"/>
      <c r="AB5050" s="3"/>
      <c r="AC5050" s="3"/>
      <c r="AD5050" s="3"/>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row>
    <row r="5051" spans="1:77" ht="18">
      <c r="A5051" s="3" t="s">
        <v>32507</v>
      </c>
      <c r="B5051" s="3" t="s">
        <v>32339</v>
      </c>
      <c r="C5051" s="3" t="s">
        <v>32508</v>
      </c>
      <c r="D5051" s="3" t="s">
        <v>3093</v>
      </c>
      <c r="E5051" s="3" t="s">
        <v>32509</v>
      </c>
      <c r="F5051" s="3" t="s">
        <v>32510</v>
      </c>
      <c r="G5051" s="3"/>
      <c r="H5051" s="3"/>
      <c r="I5051" s="3"/>
      <c r="J5051" s="3"/>
      <c r="K5051" s="3"/>
      <c r="L5051" s="3"/>
      <c r="M5051" s="3"/>
      <c r="N5051" s="3"/>
      <c r="O5051" s="3"/>
      <c r="P5051" s="3"/>
      <c r="Q5051" s="3"/>
      <c r="R5051" s="3"/>
      <c r="S5051" s="3"/>
      <c r="T5051" s="3"/>
      <c r="U5051" s="3"/>
      <c r="V5051" s="3"/>
      <c r="W5051" s="3"/>
      <c r="X5051" s="3"/>
      <c r="Y5051" s="3"/>
      <c r="Z5051" s="3"/>
      <c r="AA5051" s="3"/>
      <c r="AB5051" s="3"/>
      <c r="AC5051" s="3"/>
      <c r="AD5051" s="3"/>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row>
    <row r="5052" spans="1:77" ht="18">
      <c r="A5052" s="3" t="s">
        <v>18926</v>
      </c>
      <c r="B5052" s="3" t="s">
        <v>35848</v>
      </c>
      <c r="C5052" s="3" t="s">
        <v>36062</v>
      </c>
      <c r="D5052" s="3"/>
      <c r="E5052" s="3" t="s">
        <v>36063</v>
      </c>
      <c r="F5052" s="3"/>
      <c r="G5052" s="3"/>
      <c r="H5052" s="3"/>
      <c r="I5052" s="3"/>
      <c r="J5052" s="3"/>
      <c r="K5052" s="3"/>
      <c r="L5052" s="3"/>
      <c r="M5052" s="3"/>
      <c r="N5052" s="3"/>
      <c r="O5052" s="3"/>
      <c r="P5052" s="3"/>
      <c r="Q5052" s="3"/>
      <c r="R5052" s="3"/>
      <c r="S5052" s="3"/>
      <c r="T5052" s="3"/>
      <c r="U5052" s="3"/>
      <c r="V5052" s="3"/>
      <c r="W5052" s="3"/>
      <c r="X5052" s="3"/>
      <c r="Y5052" s="3"/>
      <c r="Z5052" s="3"/>
      <c r="AA5052" s="3"/>
      <c r="AB5052" s="3"/>
      <c r="AC5052" s="3"/>
      <c r="AD5052" s="3"/>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row>
    <row r="5053" spans="1:77" ht="18">
      <c r="A5053" s="3" t="s">
        <v>7530</v>
      </c>
      <c r="B5053" s="3" t="s">
        <v>25216</v>
      </c>
      <c r="C5053" s="3" t="s">
        <v>25471</v>
      </c>
      <c r="D5053" s="3"/>
      <c r="E5053" s="3" t="s">
        <v>25472</v>
      </c>
      <c r="F5053" s="3"/>
      <c r="G5053" s="3"/>
      <c r="H5053" s="3"/>
      <c r="I5053" s="3"/>
      <c r="J5053" s="3"/>
      <c r="K5053" s="3"/>
      <c r="L5053" s="3"/>
      <c r="M5053" s="3"/>
      <c r="N5053" s="3"/>
      <c r="O5053" s="3"/>
      <c r="P5053" s="3"/>
      <c r="Q5053" s="3"/>
      <c r="R5053" s="3"/>
      <c r="S5053" s="3"/>
      <c r="T5053" s="3"/>
      <c r="U5053" s="3"/>
      <c r="V5053" s="3"/>
      <c r="W5053" s="3"/>
      <c r="X5053" s="3"/>
      <c r="Y5053" s="3"/>
      <c r="Z5053" s="3"/>
      <c r="AA5053" s="3"/>
      <c r="AB5053" s="3"/>
      <c r="AC5053" s="3"/>
      <c r="AD5053" s="3"/>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row>
    <row r="5054" spans="1:77" ht="18">
      <c r="A5054" s="3" t="s">
        <v>27976</v>
      </c>
      <c r="B5054" s="3" t="s">
        <v>27429</v>
      </c>
      <c r="C5054" s="3" t="s">
        <v>25471</v>
      </c>
      <c r="D5054" s="3"/>
      <c r="E5054" s="3" t="s">
        <v>27977</v>
      </c>
      <c r="F5054" s="3" t="s">
        <v>27978</v>
      </c>
      <c r="G5054" s="3"/>
      <c r="H5054" s="3"/>
      <c r="I5054" s="3"/>
      <c r="J5054" s="3"/>
      <c r="K5054" s="3"/>
      <c r="L5054" s="3"/>
      <c r="M5054" s="3"/>
      <c r="N5054" s="3"/>
      <c r="O5054" s="3"/>
      <c r="P5054" s="3"/>
      <c r="Q5054" s="3"/>
      <c r="R5054" s="3"/>
      <c r="S5054" s="3"/>
      <c r="T5054" s="3"/>
      <c r="U5054" s="3"/>
      <c r="V5054" s="3"/>
      <c r="W5054" s="3"/>
      <c r="X5054" s="3"/>
      <c r="Y5054" s="3"/>
      <c r="Z5054" s="3"/>
      <c r="AA5054" s="3"/>
      <c r="AB5054" s="3"/>
      <c r="AC5054" s="3"/>
      <c r="AD5054" s="3"/>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row>
    <row r="5055" spans="1:77" ht="18">
      <c r="A5055" s="3" t="s">
        <v>16235</v>
      </c>
      <c r="B5055" s="3" t="s">
        <v>32255</v>
      </c>
      <c r="C5055" s="3" t="s">
        <v>25471</v>
      </c>
      <c r="D5055" s="3"/>
      <c r="E5055" s="3" t="s">
        <v>32295</v>
      </c>
      <c r="F5055" s="3" t="s">
        <v>27978</v>
      </c>
      <c r="G5055" s="3"/>
      <c r="H5055" s="3"/>
      <c r="I5055" s="3"/>
      <c r="J5055" s="3"/>
      <c r="K5055" s="3"/>
      <c r="L5055" s="3"/>
      <c r="M5055" s="3"/>
      <c r="N5055" s="3"/>
      <c r="O5055" s="3"/>
      <c r="P5055" s="3"/>
      <c r="Q5055" s="3"/>
      <c r="R5055" s="3"/>
      <c r="S5055" s="3"/>
      <c r="T5055" s="3"/>
      <c r="U5055" s="3"/>
      <c r="V5055" s="3"/>
      <c r="W5055" s="3"/>
      <c r="X5055" s="3"/>
      <c r="Y5055" s="3"/>
      <c r="Z5055" s="3"/>
      <c r="AA5055" s="3"/>
      <c r="AB5055" s="3"/>
      <c r="AC5055" s="3"/>
      <c r="AD5055" s="3"/>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row>
    <row r="5056" spans="1:77" ht="18">
      <c r="A5056" s="3" t="s">
        <v>10137</v>
      </c>
      <c r="B5056" s="3" t="s">
        <v>28075</v>
      </c>
      <c r="C5056" s="3" t="s">
        <v>28254</v>
      </c>
      <c r="D5056" s="3"/>
      <c r="E5056" s="3" t="s">
        <v>28154</v>
      </c>
      <c r="F5056" s="3"/>
      <c r="G5056" s="3"/>
      <c r="H5056" s="3"/>
      <c r="I5056" s="3"/>
      <c r="J5056" s="3"/>
      <c r="K5056" s="3"/>
      <c r="L5056" s="3"/>
      <c r="M5056" s="3"/>
      <c r="N5056" s="3"/>
      <c r="O5056" s="3"/>
      <c r="P5056" s="3"/>
      <c r="Q5056" s="3"/>
      <c r="R5056" s="3"/>
      <c r="S5056" s="3"/>
      <c r="T5056" s="3"/>
      <c r="U5056" s="3"/>
      <c r="V5056" s="3"/>
      <c r="W5056" s="3"/>
      <c r="X5056" s="3"/>
      <c r="Y5056" s="3"/>
      <c r="Z5056" s="3"/>
      <c r="AA5056" s="3"/>
      <c r="AB5056" s="3"/>
      <c r="AC5056" s="3"/>
      <c r="AD5056" s="3"/>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row>
    <row r="5057" spans="1:77" ht="18">
      <c r="A5057" s="3" t="s">
        <v>16848</v>
      </c>
      <c r="B5057" s="3" t="s">
        <v>32658</v>
      </c>
      <c r="C5057" s="3" t="s">
        <v>28254</v>
      </c>
      <c r="D5057" s="3"/>
      <c r="E5057" s="3" t="s">
        <v>32718</v>
      </c>
      <c r="F5057" s="3"/>
      <c r="G5057" s="3"/>
      <c r="H5057" s="3"/>
      <c r="I5057" s="3"/>
      <c r="J5057" s="3"/>
      <c r="K5057" s="3"/>
      <c r="L5057" s="3"/>
      <c r="M5057" s="3"/>
      <c r="N5057" s="3"/>
      <c r="O5057" s="3"/>
      <c r="P5057" s="3"/>
      <c r="Q5057" s="3"/>
      <c r="R5057" s="3"/>
      <c r="S5057" s="3"/>
      <c r="T5057" s="3"/>
      <c r="U5057" s="3"/>
      <c r="V5057" s="3"/>
      <c r="W5057" s="3"/>
      <c r="X5057" s="3"/>
      <c r="Y5057" s="3"/>
      <c r="Z5057" s="3"/>
      <c r="AA5057" s="3"/>
      <c r="AB5057" s="3"/>
      <c r="AC5057" s="3"/>
      <c r="AD5057" s="3"/>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row>
    <row r="5058" spans="1:77" ht="18">
      <c r="A5058" s="3" t="s">
        <v>28943</v>
      </c>
      <c r="B5058" s="3" t="s">
        <v>28690</v>
      </c>
      <c r="C5058" s="3" t="s">
        <v>28944</v>
      </c>
      <c r="D5058" s="3" t="s">
        <v>6413</v>
      </c>
      <c r="E5058" s="3" t="s">
        <v>28945</v>
      </c>
      <c r="F5058" s="3"/>
      <c r="G5058" s="3"/>
      <c r="H5058" s="3"/>
      <c r="I5058" s="3"/>
      <c r="J5058" s="3"/>
      <c r="K5058" s="3"/>
      <c r="L5058" s="3"/>
      <c r="M5058" s="3"/>
      <c r="N5058" s="3"/>
      <c r="O5058" s="3"/>
      <c r="P5058" s="3"/>
      <c r="Q5058" s="3"/>
      <c r="R5058" s="3"/>
      <c r="S5058" s="3"/>
      <c r="T5058" s="3"/>
      <c r="U5058" s="3"/>
      <c r="V5058" s="3"/>
      <c r="W5058" s="3"/>
      <c r="X5058" s="3"/>
      <c r="Y5058" s="3"/>
      <c r="Z5058" s="3"/>
      <c r="AA5058" s="3"/>
      <c r="AB5058" s="3"/>
      <c r="AC5058" s="3"/>
      <c r="AD5058" s="3"/>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row>
    <row r="5059" spans="1:77" ht="18">
      <c r="A5059" s="3" t="s">
        <v>19544</v>
      </c>
      <c r="B5059" s="3" t="s">
        <v>36306</v>
      </c>
      <c r="C5059" s="3" t="s">
        <v>28944</v>
      </c>
      <c r="D5059" s="3"/>
      <c r="E5059" s="3" t="s">
        <v>36638</v>
      </c>
      <c r="F5059" s="3"/>
      <c r="G5059" s="3"/>
      <c r="H5059" s="3"/>
      <c r="I5059" s="3"/>
      <c r="J5059" s="3"/>
      <c r="K5059" s="3"/>
      <c r="L5059" s="3"/>
      <c r="M5059" s="3"/>
      <c r="N5059" s="3"/>
      <c r="O5059" s="3"/>
      <c r="P5059" s="3"/>
      <c r="Q5059" s="3"/>
      <c r="R5059" s="3"/>
      <c r="S5059" s="3"/>
      <c r="T5059" s="3"/>
      <c r="U5059" s="3"/>
      <c r="V5059" s="3"/>
      <c r="W5059" s="3"/>
      <c r="X5059" s="3"/>
      <c r="Y5059" s="3"/>
      <c r="Z5059" s="3"/>
      <c r="AA5059" s="3"/>
      <c r="AB5059" s="3"/>
      <c r="AC5059" s="3"/>
      <c r="AD5059" s="3"/>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row>
    <row r="5060" spans="1:77" ht="18">
      <c r="A5060" s="3" t="s">
        <v>19542</v>
      </c>
      <c r="B5060" s="3" t="s">
        <v>36306</v>
      </c>
      <c r="C5060" s="3" t="s">
        <v>36636</v>
      </c>
      <c r="D5060" s="3"/>
      <c r="E5060" s="3" t="s">
        <v>36637</v>
      </c>
      <c r="F5060" s="3"/>
      <c r="G5060" s="3"/>
      <c r="H5060" s="3"/>
      <c r="I5060" s="3"/>
      <c r="J5060" s="3"/>
      <c r="K5060" s="3"/>
      <c r="L5060" s="3"/>
      <c r="M5060" s="3"/>
      <c r="N5060" s="3"/>
      <c r="O5060" s="3"/>
      <c r="P5060" s="3"/>
      <c r="Q5060" s="3"/>
      <c r="R5060" s="3"/>
      <c r="S5060" s="3"/>
      <c r="T5060" s="3"/>
      <c r="U5060" s="3"/>
      <c r="V5060" s="3"/>
      <c r="W5060" s="3"/>
      <c r="X5060" s="3"/>
      <c r="Y5060" s="3"/>
      <c r="Z5060" s="3"/>
      <c r="AA5060" s="3"/>
      <c r="AB5060" s="3"/>
      <c r="AC5060" s="3"/>
      <c r="AD5060" s="3"/>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row>
    <row r="5061" spans="1:77" ht="18">
      <c r="A5061" s="3" t="s">
        <v>39687</v>
      </c>
      <c r="B5061" s="3" t="s">
        <v>39563</v>
      </c>
      <c r="C5061" s="3" t="s">
        <v>36636</v>
      </c>
      <c r="D5061" s="3" t="s">
        <v>38</v>
      </c>
      <c r="E5061" s="3" t="s">
        <v>23098</v>
      </c>
      <c r="F5061" s="3" t="s">
        <v>39688</v>
      </c>
      <c r="G5061" s="3"/>
      <c r="H5061" s="3"/>
      <c r="I5061" s="3"/>
      <c r="J5061" s="3"/>
      <c r="K5061" s="3"/>
      <c r="L5061" s="3"/>
      <c r="M5061" s="3"/>
      <c r="N5061" s="3"/>
      <c r="O5061" s="3"/>
      <c r="P5061" s="3"/>
      <c r="Q5061" s="3"/>
      <c r="R5061" s="3"/>
      <c r="S5061" s="3"/>
      <c r="T5061" s="3"/>
      <c r="U5061" s="3"/>
      <c r="V5061" s="3"/>
      <c r="W5061" s="3"/>
      <c r="X5061" s="3"/>
      <c r="Y5061" s="3"/>
      <c r="Z5061" s="3"/>
      <c r="AA5061" s="3"/>
      <c r="AB5061" s="3"/>
      <c r="AC5061" s="3"/>
      <c r="AD5061" s="3"/>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row>
    <row r="5062" spans="1:77" ht="18">
      <c r="A5062" s="3" t="s">
        <v>11706</v>
      </c>
      <c r="B5062" s="3" t="s">
        <v>29365</v>
      </c>
      <c r="C5062" s="3" t="s">
        <v>29408</v>
      </c>
      <c r="D5062" s="3" t="s">
        <v>48</v>
      </c>
      <c r="E5062" s="3" t="s">
        <v>29409</v>
      </c>
      <c r="F5062" s="3"/>
      <c r="G5062" s="3"/>
      <c r="H5062" s="3"/>
      <c r="I5062" s="3"/>
      <c r="J5062" s="3"/>
      <c r="K5062" s="3"/>
      <c r="L5062" s="3"/>
      <c r="M5062" s="3"/>
      <c r="N5062" s="3"/>
      <c r="O5062" s="3"/>
      <c r="P5062" s="3"/>
      <c r="Q5062" s="3"/>
      <c r="R5062" s="3"/>
      <c r="S5062" s="3"/>
      <c r="T5062" s="3"/>
      <c r="U5062" s="3"/>
      <c r="V5062" s="3"/>
      <c r="W5062" s="3"/>
      <c r="X5062" s="3"/>
      <c r="Y5062" s="3"/>
      <c r="Z5062" s="3"/>
      <c r="AA5062" s="3"/>
      <c r="AB5062" s="3"/>
      <c r="AC5062" s="3"/>
      <c r="AD5062" s="3"/>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row>
    <row r="5063" spans="1:77" ht="18">
      <c r="A5063" s="3" t="s">
        <v>18123</v>
      </c>
      <c r="B5063" s="3" t="s">
        <v>35343</v>
      </c>
      <c r="C5063" s="3" t="s">
        <v>29408</v>
      </c>
      <c r="D5063" s="3" t="s">
        <v>35458</v>
      </c>
      <c r="E5063" s="3" t="s">
        <v>35459</v>
      </c>
      <c r="F5063" s="3"/>
      <c r="G5063" s="3"/>
      <c r="H5063" s="3"/>
      <c r="I5063" s="3"/>
      <c r="J5063" s="3"/>
      <c r="K5063" s="3"/>
      <c r="L5063" s="3"/>
      <c r="M5063" s="3"/>
      <c r="N5063" s="3"/>
      <c r="O5063" s="3"/>
      <c r="P5063" s="3"/>
      <c r="Q5063" s="3"/>
      <c r="R5063" s="3"/>
      <c r="S5063" s="3"/>
      <c r="T5063" s="3"/>
      <c r="U5063" s="3"/>
      <c r="V5063" s="3"/>
      <c r="W5063" s="3"/>
      <c r="X5063" s="3"/>
      <c r="Y5063" s="3"/>
      <c r="Z5063" s="3"/>
      <c r="AA5063" s="3"/>
      <c r="AB5063" s="3"/>
      <c r="AC5063" s="3"/>
      <c r="AD5063" s="3"/>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row>
    <row r="5064" spans="1:77" ht="18">
      <c r="A5064" s="3" t="s">
        <v>19545</v>
      </c>
      <c r="B5064" s="3" t="s">
        <v>36306</v>
      </c>
      <c r="C5064" s="3" t="s">
        <v>36639</v>
      </c>
      <c r="D5064" s="3"/>
      <c r="E5064" s="3" t="s">
        <v>36640</v>
      </c>
      <c r="F5064" s="3"/>
      <c r="G5064" s="3"/>
      <c r="H5064" s="3"/>
      <c r="I5064" s="3"/>
      <c r="J5064" s="3"/>
      <c r="K5064" s="3"/>
      <c r="L5064" s="3"/>
      <c r="M5064" s="3"/>
      <c r="N5064" s="3"/>
      <c r="O5064" s="3"/>
      <c r="P5064" s="3"/>
      <c r="Q5064" s="3"/>
      <c r="R5064" s="3"/>
      <c r="S5064" s="3"/>
      <c r="T5064" s="3"/>
      <c r="U5064" s="3"/>
      <c r="V5064" s="3"/>
      <c r="W5064" s="3"/>
      <c r="X5064" s="3"/>
      <c r="Y5064" s="3"/>
      <c r="Z5064" s="3"/>
      <c r="AA5064" s="3"/>
      <c r="AB5064" s="3"/>
      <c r="AC5064" s="3"/>
      <c r="AD5064" s="3"/>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row>
    <row r="5065" spans="1:77" ht="18">
      <c r="A5065" s="3" t="s">
        <v>10073</v>
      </c>
      <c r="B5065" s="3" t="s">
        <v>28075</v>
      </c>
      <c r="C5065" s="3" t="s">
        <v>28182</v>
      </c>
      <c r="D5065" s="3" t="s">
        <v>48</v>
      </c>
      <c r="E5065" s="3" t="s">
        <v>28183</v>
      </c>
      <c r="F5065" s="3" t="s">
        <v>28184</v>
      </c>
      <c r="G5065" s="3"/>
      <c r="H5065" s="3"/>
      <c r="I5065" s="3"/>
      <c r="J5065" s="3"/>
      <c r="K5065" s="3"/>
      <c r="L5065" s="3"/>
      <c r="M5065" s="3"/>
      <c r="N5065" s="3"/>
      <c r="O5065" s="3"/>
      <c r="P5065" s="3"/>
      <c r="Q5065" s="3"/>
      <c r="R5065" s="3"/>
      <c r="S5065" s="3"/>
      <c r="T5065" s="3"/>
      <c r="U5065" s="3"/>
      <c r="V5065" s="3"/>
      <c r="W5065" s="3"/>
      <c r="X5065" s="3"/>
      <c r="Y5065" s="3"/>
      <c r="Z5065" s="3"/>
      <c r="AA5065" s="3"/>
      <c r="AB5065" s="3"/>
      <c r="AC5065" s="3"/>
      <c r="AD5065" s="3"/>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row>
    <row r="5066" spans="1:77" ht="18">
      <c r="A5066" s="3" t="s">
        <v>11430</v>
      </c>
      <c r="B5066" s="3" t="s">
        <v>28622</v>
      </c>
      <c r="C5066" s="3" t="s">
        <v>28182</v>
      </c>
      <c r="D5066" s="3"/>
      <c r="E5066" s="3" t="s">
        <v>29304</v>
      </c>
      <c r="F5066" s="3"/>
      <c r="G5066" s="3"/>
      <c r="H5066" s="3"/>
      <c r="I5066" s="3"/>
      <c r="J5066" s="3"/>
      <c r="K5066" s="3"/>
      <c r="L5066" s="3"/>
      <c r="M5066" s="3"/>
      <c r="N5066" s="3"/>
      <c r="O5066" s="3"/>
      <c r="P5066" s="3"/>
      <c r="Q5066" s="3"/>
      <c r="R5066" s="3"/>
      <c r="S5066" s="3"/>
      <c r="T5066" s="3"/>
      <c r="U5066" s="3"/>
      <c r="V5066" s="3"/>
      <c r="W5066" s="3"/>
      <c r="X5066" s="3"/>
      <c r="Y5066" s="3"/>
      <c r="Z5066" s="3"/>
      <c r="AA5066" s="3"/>
      <c r="AB5066" s="3"/>
      <c r="AC5066" s="3"/>
      <c r="AD5066" s="3"/>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row>
    <row r="5067" spans="1:77" ht="18">
      <c r="A5067" s="3" t="s">
        <v>12017</v>
      </c>
      <c r="B5067" s="3" t="s">
        <v>29357</v>
      </c>
      <c r="C5067" s="3" t="s">
        <v>28182</v>
      </c>
      <c r="D5067" s="3"/>
      <c r="E5067" s="3" t="s">
        <v>29647</v>
      </c>
      <c r="F5067" s="3"/>
      <c r="G5067" s="3"/>
      <c r="H5067" s="3"/>
      <c r="I5067" s="3"/>
      <c r="J5067" s="3"/>
      <c r="K5067" s="3"/>
      <c r="L5067" s="3"/>
      <c r="M5067" s="3"/>
      <c r="N5067" s="3"/>
      <c r="O5067" s="3"/>
      <c r="P5067" s="3"/>
      <c r="Q5067" s="3"/>
      <c r="R5067" s="3"/>
      <c r="S5067" s="3"/>
      <c r="T5067" s="3"/>
      <c r="U5067" s="3"/>
      <c r="V5067" s="3"/>
      <c r="W5067" s="3"/>
      <c r="X5067" s="3"/>
      <c r="Y5067" s="3"/>
      <c r="Z5067" s="3"/>
      <c r="AA5067" s="3"/>
      <c r="AB5067" s="3"/>
      <c r="AC5067" s="3"/>
      <c r="AD5067" s="3"/>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row>
    <row r="5068" spans="1:77" ht="18">
      <c r="A5068" s="3" t="s">
        <v>19537</v>
      </c>
      <c r="B5068" s="3" t="s">
        <v>36306</v>
      </c>
      <c r="C5068" s="3" t="s">
        <v>28182</v>
      </c>
      <c r="D5068" s="3"/>
      <c r="E5068" s="3" t="s">
        <v>36635</v>
      </c>
      <c r="F5068" s="3"/>
      <c r="G5068" s="3"/>
      <c r="H5068" s="3"/>
      <c r="I5068" s="3"/>
      <c r="J5068" s="3"/>
      <c r="K5068" s="3"/>
      <c r="L5068" s="3"/>
      <c r="M5068" s="3"/>
      <c r="N5068" s="3"/>
      <c r="O5068" s="3"/>
      <c r="P5068" s="3"/>
      <c r="Q5068" s="3"/>
      <c r="R5068" s="3"/>
      <c r="S5068" s="3"/>
      <c r="T5068" s="3"/>
      <c r="U5068" s="3"/>
      <c r="V5068" s="3"/>
      <c r="W5068" s="3"/>
      <c r="X5068" s="3"/>
      <c r="Y5068" s="3"/>
      <c r="Z5068" s="3"/>
      <c r="AA5068" s="3"/>
      <c r="AB5068" s="3"/>
      <c r="AC5068" s="3"/>
      <c r="AD5068" s="3"/>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row>
    <row r="5069" spans="1:77" ht="18">
      <c r="A5069" s="3" t="s">
        <v>19122</v>
      </c>
      <c r="B5069" s="3" t="s">
        <v>35848</v>
      </c>
      <c r="C5069" s="3" t="s">
        <v>36230</v>
      </c>
      <c r="D5069" s="3"/>
      <c r="E5069" s="3" t="s">
        <v>36231</v>
      </c>
      <c r="F5069" s="3"/>
      <c r="G5069" s="3"/>
      <c r="H5069" s="3"/>
      <c r="I5069" s="3"/>
      <c r="J5069" s="3"/>
      <c r="K5069" s="3"/>
      <c r="L5069" s="3"/>
      <c r="M5069" s="3"/>
      <c r="N5069" s="3"/>
      <c r="O5069" s="3"/>
      <c r="P5069" s="3"/>
      <c r="Q5069" s="3"/>
      <c r="R5069" s="3"/>
      <c r="S5069" s="3"/>
      <c r="T5069" s="3"/>
      <c r="U5069" s="3"/>
      <c r="V5069" s="3"/>
      <c r="W5069" s="3"/>
      <c r="X5069" s="3"/>
      <c r="Y5069" s="3"/>
      <c r="Z5069" s="3"/>
      <c r="AA5069" s="3"/>
      <c r="AB5069" s="3"/>
      <c r="AC5069" s="3"/>
      <c r="AD5069" s="3"/>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row>
    <row r="5070" spans="1:77" ht="18">
      <c r="A5070" s="3" t="s">
        <v>12801</v>
      </c>
      <c r="B5070" s="3" t="s">
        <v>30145</v>
      </c>
      <c r="C5070" s="3" t="s">
        <v>30273</v>
      </c>
      <c r="D5070" s="3" t="s">
        <v>28855</v>
      </c>
      <c r="E5070" s="3" t="s">
        <v>30274</v>
      </c>
      <c r="F5070" s="3"/>
      <c r="G5070" s="3"/>
      <c r="H5070" s="3"/>
      <c r="I5070" s="3"/>
      <c r="J5070" s="3"/>
      <c r="K5070" s="3"/>
      <c r="L5070" s="3"/>
      <c r="M5070" s="3"/>
      <c r="N5070" s="3"/>
      <c r="O5070" s="3"/>
      <c r="P5070" s="3"/>
      <c r="Q5070" s="3"/>
      <c r="R5070" s="3"/>
      <c r="S5070" s="3"/>
      <c r="T5070" s="3"/>
      <c r="U5070" s="3"/>
      <c r="V5070" s="3"/>
      <c r="W5070" s="3"/>
      <c r="X5070" s="3"/>
      <c r="Y5070" s="3"/>
      <c r="Z5070" s="3"/>
      <c r="AA5070" s="3"/>
      <c r="AB5070" s="3"/>
      <c r="AC5070" s="3"/>
      <c r="AD5070" s="3"/>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row>
    <row r="5071" spans="1:77" ht="18">
      <c r="A5071" s="3" t="s">
        <v>39646</v>
      </c>
      <c r="B5071" s="3" t="s">
        <v>39563</v>
      </c>
      <c r="C5071" s="3" t="s">
        <v>30273</v>
      </c>
      <c r="D5071" s="3"/>
      <c r="E5071" s="3" t="s">
        <v>12649</v>
      </c>
      <c r="F5071" s="3" t="s">
        <v>39647</v>
      </c>
      <c r="G5071" s="3"/>
      <c r="H5071" s="3"/>
      <c r="I5071" s="3"/>
      <c r="J5071" s="3"/>
      <c r="K5071" s="3"/>
      <c r="L5071" s="3"/>
      <c r="M5071" s="3"/>
      <c r="N5071" s="3"/>
      <c r="O5071" s="3"/>
      <c r="P5071" s="3"/>
      <c r="Q5071" s="3"/>
      <c r="R5071" s="3"/>
      <c r="S5071" s="3"/>
      <c r="T5071" s="3"/>
      <c r="U5071" s="3"/>
      <c r="V5071" s="3"/>
      <c r="W5071" s="3"/>
      <c r="X5071" s="3"/>
      <c r="Y5071" s="3"/>
      <c r="Z5071" s="3"/>
      <c r="AA5071" s="3"/>
      <c r="AB5071" s="3"/>
      <c r="AC5071" s="3"/>
      <c r="AD5071" s="3"/>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row>
    <row r="5072" spans="1:77" ht="18">
      <c r="A5072" s="3" t="s">
        <v>19549</v>
      </c>
      <c r="B5072" s="3" t="s">
        <v>36306</v>
      </c>
      <c r="C5072" s="3" t="s">
        <v>36641</v>
      </c>
      <c r="D5072" s="3"/>
      <c r="E5072" s="3" t="s">
        <v>36642</v>
      </c>
      <c r="F5072" s="3"/>
      <c r="G5072" s="3"/>
      <c r="H5072" s="3"/>
      <c r="I5072" s="3"/>
      <c r="J5072" s="3"/>
      <c r="K5072" s="3"/>
      <c r="L5072" s="3"/>
      <c r="M5072" s="3"/>
      <c r="N5072" s="3"/>
      <c r="O5072" s="3"/>
      <c r="P5072" s="3"/>
      <c r="Q5072" s="3"/>
      <c r="R5072" s="3"/>
      <c r="S5072" s="3"/>
      <c r="T5072" s="3"/>
      <c r="U5072" s="3"/>
      <c r="V5072" s="3"/>
      <c r="W5072" s="3"/>
      <c r="X5072" s="3"/>
      <c r="Y5072" s="3"/>
      <c r="Z5072" s="3"/>
      <c r="AA5072" s="3"/>
      <c r="AB5072" s="3"/>
      <c r="AC5072" s="3"/>
      <c r="AD5072" s="3"/>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row>
    <row r="5073" spans="1:77" ht="18">
      <c r="A5073" s="3" t="s">
        <v>19550</v>
      </c>
      <c r="B5073" s="3" t="s">
        <v>36306</v>
      </c>
      <c r="C5073" s="3" t="s">
        <v>36643</v>
      </c>
      <c r="D5073" s="3"/>
      <c r="E5073" s="3" t="s">
        <v>36644</v>
      </c>
      <c r="F5073" s="3"/>
      <c r="G5073" s="3"/>
      <c r="H5073" s="3"/>
      <c r="I5073" s="3"/>
      <c r="J5073" s="3"/>
      <c r="K5073" s="3"/>
      <c r="L5073" s="3"/>
      <c r="M5073" s="3"/>
      <c r="N5073" s="3"/>
      <c r="O5073" s="3"/>
      <c r="P5073" s="3"/>
      <c r="Q5073" s="3"/>
      <c r="R5073" s="3"/>
      <c r="S5073" s="3"/>
      <c r="T5073" s="3"/>
      <c r="U5073" s="3"/>
      <c r="V5073" s="3"/>
      <c r="W5073" s="3"/>
      <c r="X5073" s="3"/>
      <c r="Y5073" s="3"/>
      <c r="Z5073" s="3"/>
      <c r="AA5073" s="3"/>
      <c r="AB5073" s="3"/>
      <c r="AC5073" s="3"/>
      <c r="AD5073" s="3"/>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row>
    <row r="5074" spans="1:77" ht="18">
      <c r="A5074" s="3" t="s">
        <v>12698</v>
      </c>
      <c r="B5074" s="3" t="s">
        <v>30145</v>
      </c>
      <c r="C5074" s="3" t="s">
        <v>30149</v>
      </c>
      <c r="D5074" s="3"/>
      <c r="E5074" s="3" t="s">
        <v>30150</v>
      </c>
      <c r="F5074" s="3"/>
      <c r="G5074" s="3"/>
      <c r="H5074" s="3"/>
      <c r="I5074" s="3"/>
      <c r="J5074" s="3"/>
      <c r="K5074" s="3"/>
      <c r="L5074" s="3"/>
      <c r="M5074" s="3"/>
      <c r="N5074" s="3"/>
      <c r="O5074" s="3"/>
      <c r="P5074" s="3"/>
      <c r="Q5074" s="3"/>
      <c r="R5074" s="3"/>
      <c r="S5074" s="3"/>
      <c r="T5074" s="3"/>
      <c r="U5074" s="3"/>
      <c r="V5074" s="3"/>
      <c r="W5074" s="3"/>
      <c r="X5074" s="3"/>
      <c r="Y5074" s="3"/>
      <c r="Z5074" s="3"/>
      <c r="AA5074" s="3"/>
      <c r="AB5074" s="3"/>
      <c r="AC5074" s="3"/>
      <c r="AD5074" s="3"/>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row>
    <row r="5075" spans="1:77" ht="18">
      <c r="A5075" s="3" t="s">
        <v>36645</v>
      </c>
      <c r="B5075" s="3" t="s">
        <v>36306</v>
      </c>
      <c r="C5075" s="3" t="s">
        <v>30149</v>
      </c>
      <c r="D5075" s="3"/>
      <c r="E5075" s="3" t="s">
        <v>36646</v>
      </c>
      <c r="F5075" s="3"/>
      <c r="G5075" s="3"/>
      <c r="H5075" s="3"/>
      <c r="I5075" s="3"/>
      <c r="J5075" s="3"/>
      <c r="K5075" s="3"/>
      <c r="L5075" s="3"/>
      <c r="M5075" s="3"/>
      <c r="N5075" s="3"/>
      <c r="O5075" s="3"/>
      <c r="P5075" s="3"/>
      <c r="Q5075" s="3"/>
      <c r="R5075" s="3"/>
      <c r="S5075" s="3"/>
      <c r="T5075" s="3"/>
      <c r="U5075" s="3"/>
      <c r="V5075" s="3"/>
      <c r="W5075" s="3"/>
      <c r="X5075" s="3"/>
      <c r="Y5075" s="3"/>
      <c r="Z5075" s="3"/>
      <c r="AA5075" s="3"/>
      <c r="AB5075" s="3"/>
      <c r="AC5075" s="3"/>
      <c r="AD5075" s="3"/>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row>
    <row r="5076" spans="1:77" ht="18">
      <c r="A5076" s="3" t="s">
        <v>18108</v>
      </c>
      <c r="B5076" s="3" t="s">
        <v>35432</v>
      </c>
      <c r="C5076" s="3" t="s">
        <v>35433</v>
      </c>
      <c r="D5076" s="3" t="s">
        <v>270</v>
      </c>
      <c r="E5076" s="3" t="s">
        <v>35434</v>
      </c>
      <c r="F5076" s="3" t="s">
        <v>35435</v>
      </c>
      <c r="G5076" s="3"/>
      <c r="H5076" s="3"/>
      <c r="I5076" s="3"/>
      <c r="J5076" s="3"/>
      <c r="K5076" s="3"/>
      <c r="L5076" s="3"/>
      <c r="M5076" s="3"/>
      <c r="N5076" s="3"/>
      <c r="O5076" s="3"/>
      <c r="P5076" s="3"/>
      <c r="Q5076" s="3"/>
      <c r="R5076" s="3"/>
      <c r="S5076" s="3"/>
      <c r="T5076" s="3"/>
      <c r="U5076" s="3"/>
      <c r="V5076" s="3"/>
      <c r="W5076" s="3"/>
      <c r="X5076" s="3"/>
      <c r="Y5076" s="3"/>
      <c r="Z5076" s="3"/>
      <c r="AA5076" s="3"/>
      <c r="AB5076" s="3"/>
      <c r="AC5076" s="3"/>
      <c r="AD5076" s="3"/>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row>
    <row r="5077" spans="1:77" ht="18">
      <c r="A5077" s="3" t="s">
        <v>19555</v>
      </c>
      <c r="B5077" s="3" t="s">
        <v>36306</v>
      </c>
      <c r="C5077" s="3" t="s">
        <v>35433</v>
      </c>
      <c r="D5077" s="3"/>
      <c r="E5077" s="3" t="s">
        <v>36647</v>
      </c>
      <c r="F5077" s="3"/>
      <c r="G5077" s="3"/>
      <c r="H5077" s="3"/>
      <c r="I5077" s="3"/>
      <c r="J5077" s="3"/>
      <c r="K5077" s="3"/>
      <c r="L5077" s="3"/>
      <c r="M5077" s="3"/>
      <c r="N5077" s="3"/>
      <c r="O5077" s="3"/>
      <c r="P5077" s="3"/>
      <c r="Q5077" s="3"/>
      <c r="R5077" s="3"/>
      <c r="S5077" s="3"/>
      <c r="T5077" s="3"/>
      <c r="U5077" s="3"/>
      <c r="V5077" s="3"/>
      <c r="W5077" s="3"/>
      <c r="X5077" s="3"/>
      <c r="Y5077" s="3"/>
      <c r="Z5077" s="3"/>
      <c r="AA5077" s="3"/>
      <c r="AB5077" s="3"/>
      <c r="AC5077" s="3"/>
      <c r="AD5077" s="3"/>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row>
    <row r="5078" spans="1:77" ht="18">
      <c r="A5078" s="3" t="s">
        <v>30179</v>
      </c>
      <c r="B5078" s="3" t="s">
        <v>30145</v>
      </c>
      <c r="C5078" s="3" t="s">
        <v>30180</v>
      </c>
      <c r="D5078" s="3"/>
      <c r="E5078" s="3" t="s">
        <v>30181</v>
      </c>
      <c r="F5078" s="3"/>
      <c r="G5078" s="3"/>
      <c r="H5078" s="3"/>
      <c r="I5078" s="3"/>
      <c r="J5078" s="3"/>
      <c r="K5078" s="3"/>
      <c r="L5078" s="3"/>
      <c r="M5078" s="3"/>
      <c r="N5078" s="3"/>
      <c r="O5078" s="3"/>
      <c r="P5078" s="3"/>
      <c r="Q5078" s="3"/>
      <c r="R5078" s="3"/>
      <c r="S5078" s="3"/>
      <c r="T5078" s="3"/>
      <c r="U5078" s="3"/>
      <c r="V5078" s="3"/>
      <c r="W5078" s="3"/>
      <c r="X5078" s="3"/>
      <c r="Y5078" s="3"/>
      <c r="Z5078" s="3"/>
      <c r="AA5078" s="3"/>
      <c r="AB5078" s="3"/>
      <c r="AC5078" s="3"/>
      <c r="AD5078" s="3"/>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row>
    <row r="5079" spans="1:77" ht="18">
      <c r="A5079" s="3" t="s">
        <v>13150</v>
      </c>
      <c r="B5079" s="3" t="s">
        <v>30405</v>
      </c>
      <c r="C5079" s="3" t="s">
        <v>30180</v>
      </c>
      <c r="D5079" s="3" t="s">
        <v>219</v>
      </c>
      <c r="E5079" s="3" t="s">
        <v>30435</v>
      </c>
      <c r="F5079" s="3" t="s">
        <v>30436</v>
      </c>
      <c r="G5079" s="3"/>
      <c r="H5079" s="3"/>
      <c r="I5079" s="3"/>
      <c r="J5079" s="3"/>
      <c r="K5079" s="3"/>
      <c r="L5079" s="3"/>
      <c r="M5079" s="3"/>
      <c r="N5079" s="3"/>
      <c r="O5079" s="3"/>
      <c r="P5079" s="3"/>
      <c r="Q5079" s="3"/>
      <c r="R5079" s="3"/>
      <c r="S5079" s="3"/>
      <c r="T5079" s="3"/>
      <c r="U5079" s="3"/>
      <c r="V5079" s="3"/>
      <c r="W5079" s="3"/>
      <c r="X5079" s="3"/>
      <c r="Y5079" s="3"/>
      <c r="Z5079" s="3"/>
      <c r="AA5079" s="3"/>
      <c r="AB5079" s="3"/>
      <c r="AC5079" s="3"/>
      <c r="AD5079" s="3"/>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row>
    <row r="5080" spans="1:77" ht="18">
      <c r="A5080" s="3" t="s">
        <v>16485</v>
      </c>
      <c r="B5080" s="3" t="s">
        <v>32339</v>
      </c>
      <c r="C5080" s="3" t="s">
        <v>32469</v>
      </c>
      <c r="D5080" s="3" t="s">
        <v>219</v>
      </c>
      <c r="E5080" s="3" t="s">
        <v>32470</v>
      </c>
      <c r="F5080" s="3"/>
      <c r="G5080" s="3"/>
      <c r="H5080" s="3"/>
      <c r="I5080" s="3"/>
      <c r="J5080" s="3"/>
      <c r="K5080" s="3"/>
      <c r="L5080" s="3"/>
      <c r="M5080" s="3"/>
      <c r="N5080" s="3"/>
      <c r="O5080" s="3"/>
      <c r="P5080" s="3"/>
      <c r="Q5080" s="3"/>
      <c r="R5080" s="3"/>
      <c r="S5080" s="3"/>
      <c r="T5080" s="3"/>
      <c r="U5080" s="3"/>
      <c r="V5080" s="3"/>
      <c r="W5080" s="3"/>
      <c r="X5080" s="3"/>
      <c r="Y5080" s="3"/>
      <c r="Z5080" s="3"/>
      <c r="AA5080" s="3"/>
      <c r="AB5080" s="3"/>
      <c r="AC5080" s="3"/>
      <c r="AD5080" s="3"/>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row>
    <row r="5081" spans="1:77" ht="18">
      <c r="A5081" s="3" t="s">
        <v>5817</v>
      </c>
      <c r="B5081" s="3" t="s">
        <v>23435</v>
      </c>
      <c r="C5081" s="3" t="s">
        <v>24117</v>
      </c>
      <c r="D5081" s="3"/>
      <c r="E5081" s="3" t="s">
        <v>24118</v>
      </c>
      <c r="F5081" s="3" t="s">
        <v>24119</v>
      </c>
      <c r="G5081" s="3"/>
      <c r="H5081" s="3"/>
      <c r="I5081" s="3"/>
      <c r="J5081" s="3"/>
      <c r="K5081" s="3"/>
      <c r="L5081" s="3"/>
      <c r="M5081" s="3"/>
      <c r="N5081" s="3"/>
      <c r="O5081" s="3"/>
      <c r="P5081" s="3"/>
      <c r="Q5081" s="3"/>
      <c r="R5081" s="3"/>
      <c r="S5081" s="3"/>
      <c r="T5081" s="3"/>
      <c r="U5081" s="3"/>
      <c r="V5081" s="3"/>
      <c r="W5081" s="3"/>
      <c r="X5081" s="3"/>
      <c r="Y5081" s="3"/>
      <c r="Z5081" s="3"/>
      <c r="AA5081" s="3"/>
      <c r="AB5081" s="3"/>
      <c r="AC5081" s="3"/>
      <c r="AD5081" s="3"/>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row>
    <row r="5082" spans="1:77" ht="18">
      <c r="A5082" s="3" t="s">
        <v>18857</v>
      </c>
      <c r="B5082" s="3" t="s">
        <v>35848</v>
      </c>
      <c r="C5082" s="3" t="s">
        <v>36020</v>
      </c>
      <c r="D5082" s="3"/>
      <c r="E5082" s="3" t="s">
        <v>36021</v>
      </c>
      <c r="F5082" s="3"/>
      <c r="G5082" s="3"/>
      <c r="H5082" s="3"/>
      <c r="I5082" s="3"/>
      <c r="J5082" s="3"/>
      <c r="K5082" s="3"/>
      <c r="L5082" s="3"/>
      <c r="M5082" s="3"/>
      <c r="N5082" s="3"/>
      <c r="O5082" s="3"/>
      <c r="P5082" s="3"/>
      <c r="Q5082" s="3"/>
      <c r="R5082" s="3"/>
      <c r="S5082" s="3"/>
      <c r="T5082" s="3"/>
      <c r="U5082" s="3"/>
      <c r="V5082" s="3"/>
      <c r="W5082" s="3"/>
      <c r="X5082" s="3"/>
      <c r="Y5082" s="3"/>
      <c r="Z5082" s="3"/>
      <c r="AA5082" s="3"/>
      <c r="AB5082" s="3"/>
      <c r="AC5082" s="3"/>
      <c r="AD5082" s="3"/>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row>
    <row r="5083" spans="1:77" ht="18">
      <c r="A5083" s="3" t="s">
        <v>30144</v>
      </c>
      <c r="B5083" s="3" t="s">
        <v>30145</v>
      </c>
      <c r="C5083" s="3" t="s">
        <v>30146</v>
      </c>
      <c r="D5083" s="3"/>
      <c r="E5083" s="3" t="s">
        <v>30147</v>
      </c>
      <c r="F5083" s="3"/>
      <c r="G5083" s="3"/>
      <c r="H5083" s="3"/>
      <c r="I5083" s="3"/>
      <c r="J5083" s="3"/>
      <c r="K5083" s="3"/>
      <c r="L5083" s="3"/>
      <c r="M5083" s="3"/>
      <c r="N5083" s="3"/>
      <c r="O5083" s="3"/>
      <c r="P5083" s="3"/>
      <c r="Q5083" s="3"/>
      <c r="R5083" s="3"/>
      <c r="S5083" s="3"/>
      <c r="T5083" s="3"/>
      <c r="U5083" s="3"/>
      <c r="V5083" s="3"/>
      <c r="W5083" s="3"/>
      <c r="X5083" s="3"/>
      <c r="Y5083" s="3"/>
      <c r="Z5083" s="3"/>
      <c r="AA5083" s="3"/>
      <c r="AB5083" s="3"/>
      <c r="AC5083" s="3"/>
      <c r="AD5083" s="3"/>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row>
    <row r="5084" spans="1:77" ht="18">
      <c r="A5084" s="3" t="s">
        <v>11038</v>
      </c>
      <c r="B5084" s="3" t="s">
        <v>28704</v>
      </c>
      <c r="C5084" s="3" t="s">
        <v>29086</v>
      </c>
      <c r="D5084" s="3" t="s">
        <v>29087</v>
      </c>
      <c r="E5084" s="3" t="s">
        <v>29088</v>
      </c>
      <c r="F5084" s="3" t="s">
        <v>29089</v>
      </c>
      <c r="G5084" s="3"/>
      <c r="H5084" s="3"/>
      <c r="I5084" s="3"/>
      <c r="J5084" s="3"/>
      <c r="K5084" s="3"/>
      <c r="L5084" s="3"/>
      <c r="M5084" s="3"/>
      <c r="N5084" s="3"/>
      <c r="O5084" s="3"/>
      <c r="P5084" s="3"/>
      <c r="Q5084" s="3"/>
      <c r="R5084" s="3"/>
      <c r="S5084" s="3"/>
      <c r="T5084" s="3"/>
      <c r="U5084" s="3"/>
      <c r="V5084" s="3"/>
      <c r="W5084" s="3"/>
      <c r="X5084" s="3"/>
      <c r="Y5084" s="3"/>
      <c r="Z5084" s="3"/>
      <c r="AA5084" s="3"/>
      <c r="AB5084" s="3"/>
      <c r="AC5084" s="3"/>
      <c r="AD5084" s="3"/>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row>
    <row r="5085" spans="1:77" ht="18">
      <c r="A5085" s="3" t="s">
        <v>3731</v>
      </c>
      <c r="B5085" s="3" t="s">
        <v>21893</v>
      </c>
      <c r="C5085" s="3" t="s">
        <v>22240</v>
      </c>
      <c r="D5085" s="3"/>
      <c r="E5085" s="3" t="s">
        <v>22241</v>
      </c>
      <c r="F5085" s="3"/>
      <c r="G5085" s="3"/>
      <c r="H5085" s="3"/>
      <c r="I5085" s="3"/>
      <c r="J5085" s="3"/>
      <c r="K5085" s="3"/>
      <c r="L5085" s="3"/>
      <c r="M5085" s="3"/>
      <c r="N5085" s="3"/>
      <c r="O5085" s="3"/>
      <c r="P5085" s="3"/>
      <c r="Q5085" s="3"/>
      <c r="R5085" s="3"/>
      <c r="S5085" s="3"/>
      <c r="T5085" s="3"/>
      <c r="U5085" s="3"/>
      <c r="V5085" s="3"/>
      <c r="W5085" s="3"/>
      <c r="X5085" s="3"/>
      <c r="Y5085" s="3"/>
      <c r="Z5085" s="3"/>
      <c r="AA5085" s="3"/>
      <c r="AB5085" s="3"/>
      <c r="AC5085" s="3"/>
      <c r="AD5085" s="3"/>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row>
    <row r="5086" spans="1:77" ht="18">
      <c r="A5086" s="3" t="s">
        <v>18149</v>
      </c>
      <c r="B5086" s="3" t="s">
        <v>21931</v>
      </c>
      <c r="C5086" s="3" t="s">
        <v>35481</v>
      </c>
      <c r="D5086" s="3"/>
      <c r="E5086" s="3" t="s">
        <v>35482</v>
      </c>
      <c r="F5086" s="3" t="s">
        <v>35483</v>
      </c>
      <c r="G5086" s="3"/>
      <c r="H5086" s="3"/>
      <c r="I5086" s="3"/>
      <c r="J5086" s="3"/>
      <c r="K5086" s="3"/>
      <c r="L5086" s="3"/>
      <c r="M5086" s="3"/>
      <c r="N5086" s="3"/>
      <c r="O5086" s="3"/>
      <c r="P5086" s="3"/>
      <c r="Q5086" s="3"/>
      <c r="R5086" s="3"/>
      <c r="S5086" s="3"/>
      <c r="T5086" s="3"/>
      <c r="U5086" s="3"/>
      <c r="V5086" s="3"/>
      <c r="W5086" s="3"/>
      <c r="X5086" s="3"/>
      <c r="Y5086" s="3"/>
      <c r="Z5086" s="3"/>
      <c r="AA5086" s="3"/>
      <c r="AB5086" s="3"/>
      <c r="AC5086" s="3"/>
      <c r="AD5086" s="3"/>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row>
    <row r="5087" spans="1:77" ht="18">
      <c r="A5087" s="3" t="s">
        <v>38804</v>
      </c>
      <c r="B5087" s="3" t="s">
        <v>37993</v>
      </c>
      <c r="C5087" s="3" t="s">
        <v>38805</v>
      </c>
      <c r="D5087" s="3" t="s">
        <v>270</v>
      </c>
      <c r="E5087" s="3" t="s">
        <v>38806</v>
      </c>
      <c r="F5087" s="3"/>
      <c r="G5087" s="3"/>
      <c r="H5087" s="3"/>
      <c r="I5087" s="3"/>
      <c r="J5087" s="3"/>
      <c r="K5087" s="3"/>
      <c r="L5087" s="3"/>
      <c r="M5087" s="3"/>
      <c r="N5087" s="3"/>
      <c r="O5087" s="3"/>
      <c r="P5087" s="3"/>
      <c r="Q5087" s="3"/>
      <c r="R5087" s="3"/>
      <c r="S5087" s="3"/>
      <c r="T5087" s="3"/>
      <c r="U5087" s="3"/>
      <c r="V5087" s="3"/>
      <c r="W5087" s="3"/>
      <c r="X5087" s="3"/>
      <c r="Y5087" s="3"/>
      <c r="Z5087" s="3"/>
      <c r="AA5087" s="3"/>
      <c r="AB5087" s="3"/>
      <c r="AC5087" s="3"/>
      <c r="AD5087" s="3"/>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row>
    <row r="5088" spans="1:77" ht="18">
      <c r="A5088" s="3" t="s">
        <v>39635</v>
      </c>
      <c r="B5088" s="3" t="s">
        <v>39563</v>
      </c>
      <c r="C5088" s="3" t="s">
        <v>38805</v>
      </c>
      <c r="D5088" s="3"/>
      <c r="E5088" s="3" t="s">
        <v>39636</v>
      </c>
      <c r="F5088" s="3"/>
      <c r="G5088" s="3"/>
      <c r="H5088" s="3"/>
      <c r="I5088" s="3"/>
      <c r="J5088" s="3"/>
      <c r="K5088" s="3"/>
      <c r="L5088" s="3"/>
      <c r="M5088" s="3"/>
      <c r="N5088" s="3"/>
      <c r="O5088" s="3"/>
      <c r="P5088" s="3"/>
      <c r="Q5088" s="3"/>
      <c r="R5088" s="3"/>
      <c r="S5088" s="3"/>
      <c r="T5088" s="3"/>
      <c r="U5088" s="3"/>
      <c r="V5088" s="3"/>
      <c r="W5088" s="3"/>
      <c r="X5088" s="3"/>
      <c r="Y5088" s="3"/>
      <c r="Z5088" s="3"/>
      <c r="AA5088" s="3"/>
      <c r="AB5088" s="3"/>
      <c r="AC5088" s="3"/>
      <c r="AD5088" s="3"/>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row>
    <row r="5089" spans="1:77" ht="18">
      <c r="A5089" s="3" t="s">
        <v>12961</v>
      </c>
      <c r="B5089" s="3" t="s">
        <v>30145</v>
      </c>
      <c r="C5089" s="3" t="s">
        <v>30366</v>
      </c>
      <c r="D5089" s="3"/>
      <c r="E5089" s="3" t="s">
        <v>30367</v>
      </c>
      <c r="F5089" s="3"/>
      <c r="G5089" s="3"/>
      <c r="H5089" s="3"/>
      <c r="I5089" s="3"/>
      <c r="J5089" s="3"/>
      <c r="K5089" s="3"/>
      <c r="L5089" s="3"/>
      <c r="M5089" s="3"/>
      <c r="N5089" s="3"/>
      <c r="O5089" s="3"/>
      <c r="P5089" s="3"/>
      <c r="Q5089" s="3"/>
      <c r="R5089" s="3"/>
      <c r="S5089" s="3"/>
      <c r="T5089" s="3"/>
      <c r="U5089" s="3"/>
      <c r="V5089" s="3"/>
      <c r="W5089" s="3"/>
      <c r="X5089" s="3"/>
      <c r="Y5089" s="3"/>
      <c r="Z5089" s="3"/>
      <c r="AA5089" s="3"/>
      <c r="AB5089" s="3"/>
      <c r="AC5089" s="3"/>
      <c r="AD5089" s="3"/>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row>
    <row r="5090" spans="1:77" ht="18">
      <c r="A5090" s="3" t="s">
        <v>3291</v>
      </c>
      <c r="B5090" s="3" t="s">
        <v>21893</v>
      </c>
      <c r="C5090" s="3" t="s">
        <v>30366</v>
      </c>
      <c r="D5090" s="3"/>
      <c r="E5090" s="3" t="s">
        <v>39620</v>
      </c>
      <c r="F5090" s="3"/>
      <c r="G5090" s="3"/>
      <c r="H5090" s="3"/>
      <c r="I5090" s="3"/>
      <c r="J5090" s="3"/>
      <c r="K5090" s="3"/>
      <c r="L5090" s="3"/>
      <c r="M5090" s="3"/>
      <c r="N5090" s="3"/>
      <c r="O5090" s="3"/>
      <c r="P5090" s="3"/>
      <c r="Q5090" s="3"/>
      <c r="R5090" s="3"/>
      <c r="S5090" s="3"/>
      <c r="T5090" s="3"/>
      <c r="U5090" s="3"/>
      <c r="V5090" s="3"/>
      <c r="W5090" s="3"/>
      <c r="X5090" s="3"/>
      <c r="Y5090" s="3"/>
      <c r="Z5090" s="3"/>
      <c r="AA5090" s="3"/>
      <c r="AB5090" s="3"/>
      <c r="AC5090" s="3"/>
      <c r="AD5090" s="3"/>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row>
    <row r="5091" spans="1:77" ht="18">
      <c r="A5091" s="3" t="s">
        <v>18804</v>
      </c>
      <c r="B5091" s="3" t="s">
        <v>35848</v>
      </c>
      <c r="C5091" s="3" t="s">
        <v>35970</v>
      </c>
      <c r="D5091" s="3"/>
      <c r="E5091" s="3" t="s">
        <v>35971</v>
      </c>
      <c r="F5091" s="3"/>
      <c r="G5091" s="3"/>
      <c r="H5091" s="3"/>
      <c r="I5091" s="3"/>
      <c r="J5091" s="3"/>
      <c r="K5091" s="3"/>
      <c r="L5091" s="3"/>
      <c r="M5091" s="3"/>
      <c r="N5091" s="3"/>
      <c r="O5091" s="3"/>
      <c r="P5091" s="3"/>
      <c r="Q5091" s="3"/>
      <c r="R5091" s="3"/>
      <c r="S5091" s="3"/>
      <c r="T5091" s="3"/>
      <c r="U5091" s="3"/>
      <c r="V5091" s="3"/>
      <c r="W5091" s="3"/>
      <c r="X5091" s="3"/>
      <c r="Y5091" s="3"/>
      <c r="Z5091" s="3"/>
      <c r="AA5091" s="3"/>
      <c r="AB5091" s="3"/>
      <c r="AC5091" s="3"/>
      <c r="AD5091" s="3"/>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row>
    <row r="5092" spans="1:77" ht="18">
      <c r="A5092" s="3" t="s">
        <v>19536</v>
      </c>
      <c r="B5092" s="3" t="s">
        <v>36306</v>
      </c>
      <c r="C5092" s="3" t="s">
        <v>36633</v>
      </c>
      <c r="D5092" s="3"/>
      <c r="E5092" s="3" t="s">
        <v>36634</v>
      </c>
      <c r="F5092" s="3"/>
      <c r="G5092" s="3"/>
      <c r="H5092" s="3"/>
      <c r="I5092" s="3"/>
      <c r="J5092" s="3"/>
      <c r="K5092" s="3"/>
      <c r="L5092" s="3"/>
      <c r="M5092" s="3"/>
      <c r="N5092" s="3"/>
      <c r="O5092" s="3"/>
      <c r="P5092" s="3"/>
      <c r="Q5092" s="3"/>
      <c r="R5092" s="3"/>
      <c r="S5092" s="3"/>
      <c r="T5092" s="3"/>
      <c r="U5092" s="3"/>
      <c r="V5092" s="3"/>
      <c r="W5092" s="3"/>
      <c r="X5092" s="3"/>
      <c r="Y5092" s="3"/>
      <c r="Z5092" s="3"/>
      <c r="AA5092" s="3"/>
      <c r="AB5092" s="3"/>
      <c r="AC5092" s="3"/>
      <c r="AD5092" s="3"/>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row>
    <row r="5093" spans="1:77" ht="18">
      <c r="A5093" s="3" t="s">
        <v>19534</v>
      </c>
      <c r="B5093" s="3" t="s">
        <v>36306</v>
      </c>
      <c r="C5093" s="3" t="s">
        <v>36631</v>
      </c>
      <c r="D5093" s="3"/>
      <c r="E5093" s="3" t="s">
        <v>36632</v>
      </c>
      <c r="F5093" s="3"/>
      <c r="G5093" s="3"/>
      <c r="H5093" s="3"/>
      <c r="I5093" s="3"/>
      <c r="J5093" s="3"/>
      <c r="K5093" s="3"/>
      <c r="L5093" s="3"/>
      <c r="M5093" s="3"/>
      <c r="N5093" s="3"/>
      <c r="O5093" s="3"/>
      <c r="P5093" s="3"/>
      <c r="Q5093" s="3"/>
      <c r="R5093" s="3"/>
      <c r="S5093" s="3"/>
      <c r="T5093" s="3"/>
      <c r="U5093" s="3"/>
      <c r="V5093" s="3"/>
      <c r="W5093" s="3"/>
      <c r="X5093" s="3"/>
      <c r="Y5093" s="3"/>
      <c r="Z5093" s="3"/>
      <c r="AA5093" s="3"/>
      <c r="AB5093" s="3"/>
      <c r="AC5093" s="3"/>
      <c r="AD5093" s="3"/>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row>
    <row r="5094" spans="1:77" ht="18">
      <c r="A5094" s="3" t="s">
        <v>36628</v>
      </c>
      <c r="B5094" s="3" t="s">
        <v>36306</v>
      </c>
      <c r="C5094" s="3" t="s">
        <v>36629</v>
      </c>
      <c r="D5094" s="3"/>
      <c r="E5094" s="3" t="s">
        <v>36630</v>
      </c>
      <c r="F5094" s="3"/>
      <c r="G5094" s="3"/>
      <c r="H5094" s="3"/>
      <c r="I5094" s="3"/>
      <c r="J5094" s="3"/>
      <c r="K5094" s="3"/>
      <c r="L5094" s="3"/>
      <c r="M5094" s="3"/>
      <c r="N5094" s="3"/>
      <c r="O5094" s="3"/>
      <c r="P5094" s="3"/>
      <c r="Q5094" s="3"/>
      <c r="R5094" s="3"/>
      <c r="S5094" s="3"/>
      <c r="T5094" s="3"/>
      <c r="U5094" s="3"/>
      <c r="V5094" s="3"/>
      <c r="W5094" s="3"/>
      <c r="X5094" s="3"/>
      <c r="Y5094" s="3"/>
      <c r="Z5094" s="3"/>
      <c r="AA5094" s="3"/>
      <c r="AB5094" s="3"/>
      <c r="AC5094" s="3"/>
      <c r="AD5094" s="3"/>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row>
    <row r="5095" spans="1:77" ht="18">
      <c r="A5095" s="3" t="s">
        <v>3689</v>
      </c>
      <c r="B5095" s="3" t="s">
        <v>21893</v>
      </c>
      <c r="C5095" s="3" t="s">
        <v>22206</v>
      </c>
      <c r="D5095" s="3"/>
      <c r="E5095" s="3" t="s">
        <v>22207</v>
      </c>
      <c r="F5095" s="3"/>
      <c r="G5095" s="3"/>
      <c r="H5095" s="3"/>
      <c r="I5095" s="3"/>
      <c r="J5095" s="3"/>
      <c r="K5095" s="3"/>
      <c r="L5095" s="3"/>
      <c r="M5095" s="3"/>
      <c r="N5095" s="3"/>
      <c r="O5095" s="3"/>
      <c r="P5095" s="3"/>
      <c r="Q5095" s="3"/>
      <c r="R5095" s="3"/>
      <c r="S5095" s="3"/>
      <c r="T5095" s="3"/>
      <c r="U5095" s="3"/>
      <c r="V5095" s="3"/>
      <c r="W5095" s="3"/>
      <c r="X5095" s="3"/>
      <c r="Y5095" s="3"/>
      <c r="Z5095" s="3"/>
      <c r="AA5095" s="3"/>
      <c r="AB5095" s="3"/>
      <c r="AC5095" s="3"/>
      <c r="AD5095" s="3"/>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row>
    <row r="5096" spans="1:77" ht="18">
      <c r="A5096" s="3" t="s">
        <v>9839</v>
      </c>
      <c r="B5096" s="3" t="s">
        <v>27189</v>
      </c>
      <c r="C5096" s="3" t="s">
        <v>22206</v>
      </c>
      <c r="D5096" s="3" t="s">
        <v>73</v>
      </c>
      <c r="E5096" s="3" t="s">
        <v>27756</v>
      </c>
      <c r="F5096" s="3" t="s">
        <v>27757</v>
      </c>
      <c r="G5096" s="3"/>
      <c r="H5096" s="3" t="s">
        <v>27758</v>
      </c>
      <c r="I5096" s="3" t="s">
        <v>27759</v>
      </c>
      <c r="J5096" s="3" t="s">
        <v>27760</v>
      </c>
      <c r="K5096" s="3" t="s">
        <v>27761</v>
      </c>
      <c r="L5096" s="3" t="s">
        <v>27762</v>
      </c>
      <c r="M5096" s="3" t="s">
        <v>27763</v>
      </c>
      <c r="N5096" s="3" t="s">
        <v>27764</v>
      </c>
      <c r="O5096" s="3" t="s">
        <v>27765</v>
      </c>
      <c r="P5096" s="3" t="s">
        <v>27766</v>
      </c>
      <c r="Q5096" s="3"/>
      <c r="R5096" s="3" t="s">
        <v>27767</v>
      </c>
      <c r="S5096" s="3"/>
      <c r="T5096" s="3" t="s">
        <v>27768</v>
      </c>
      <c r="U5096" s="3"/>
      <c r="V5096" s="3" t="s">
        <v>27769</v>
      </c>
      <c r="W5096" s="3"/>
      <c r="X5096" s="3" t="s">
        <v>27770</v>
      </c>
      <c r="Y5096" s="3"/>
      <c r="Z5096" s="3" t="s">
        <v>27771</v>
      </c>
      <c r="AA5096" s="3" t="s">
        <v>27772</v>
      </c>
      <c r="AB5096" s="3" t="s">
        <v>27773</v>
      </c>
      <c r="AC5096" s="3" t="s">
        <v>27774</v>
      </c>
      <c r="AD5096" s="3" t="s">
        <v>27775</v>
      </c>
      <c r="AE5096" s="3" t="s">
        <v>27776</v>
      </c>
      <c r="AF5096" s="3" t="s">
        <v>27777</v>
      </c>
      <c r="AG5096" s="3" t="s">
        <v>27778</v>
      </c>
      <c r="AH5096" s="3" t="s">
        <v>27779</v>
      </c>
      <c r="AI5096" s="3" t="s">
        <v>27780</v>
      </c>
      <c r="AJ5096" s="3"/>
      <c r="AK5096" s="3" t="s">
        <v>27781</v>
      </c>
      <c r="AL5096" s="3" t="s">
        <v>27782</v>
      </c>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row>
    <row r="5097" spans="1:77" ht="18">
      <c r="A5097" s="3" t="s">
        <v>11653</v>
      </c>
      <c r="B5097" s="3" t="s">
        <v>29365</v>
      </c>
      <c r="C5097" s="3" t="s">
        <v>22206</v>
      </c>
      <c r="D5097" s="3" t="s">
        <v>48</v>
      </c>
      <c r="E5097" s="3" t="s">
        <v>29366</v>
      </c>
      <c r="F5097" s="3"/>
      <c r="G5097" s="3"/>
      <c r="H5097" s="3"/>
      <c r="I5097" s="3"/>
      <c r="J5097" s="3"/>
      <c r="K5097" s="3"/>
      <c r="L5097" s="3"/>
      <c r="M5097" s="3"/>
      <c r="N5097" s="3"/>
      <c r="O5097" s="3"/>
      <c r="P5097" s="3"/>
      <c r="Q5097" s="3"/>
      <c r="R5097" s="3"/>
      <c r="S5097" s="3"/>
      <c r="T5097" s="3"/>
      <c r="U5097" s="3"/>
      <c r="V5097" s="3"/>
      <c r="W5097" s="3"/>
      <c r="X5097" s="3"/>
      <c r="Y5097" s="3"/>
      <c r="Z5097" s="3"/>
      <c r="AA5097" s="3"/>
      <c r="AB5097" s="3"/>
      <c r="AC5097" s="3"/>
      <c r="AD5097" s="3"/>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row>
    <row r="5098" spans="1:77" ht="18">
      <c r="A5098" s="3" t="s">
        <v>18955</v>
      </c>
      <c r="B5098" s="3" t="s">
        <v>35848</v>
      </c>
      <c r="C5098" s="3" t="s">
        <v>22206</v>
      </c>
      <c r="D5098" s="3" t="s">
        <v>36091</v>
      </c>
      <c r="E5098" s="3" t="s">
        <v>36092</v>
      </c>
      <c r="F5098" s="3"/>
      <c r="G5098" s="3"/>
      <c r="H5098" s="3"/>
      <c r="I5098" s="3"/>
      <c r="J5098" s="3"/>
      <c r="K5098" s="3"/>
      <c r="L5098" s="3"/>
      <c r="M5098" s="3"/>
      <c r="N5098" s="3"/>
      <c r="O5098" s="3"/>
      <c r="P5098" s="3"/>
      <c r="Q5098" s="3"/>
      <c r="R5098" s="3"/>
      <c r="S5098" s="3"/>
      <c r="T5098" s="3"/>
      <c r="U5098" s="3"/>
      <c r="V5098" s="3"/>
      <c r="W5098" s="3"/>
      <c r="X5098" s="3"/>
      <c r="Y5098" s="3"/>
      <c r="Z5098" s="3"/>
      <c r="AA5098" s="3"/>
      <c r="AB5098" s="3"/>
      <c r="AC5098" s="3"/>
      <c r="AD5098" s="3"/>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row>
    <row r="5099" spans="1:77" ht="18">
      <c r="A5099" s="3" t="s">
        <v>36143</v>
      </c>
      <c r="B5099" s="3" t="s">
        <v>35848</v>
      </c>
      <c r="C5099" s="3" t="s">
        <v>22206</v>
      </c>
      <c r="D5099" s="3"/>
      <c r="E5099" s="3" t="s">
        <v>36144</v>
      </c>
      <c r="F5099" s="3"/>
      <c r="G5099" s="3"/>
      <c r="H5099" s="3"/>
      <c r="I5099" s="3"/>
      <c r="J5099" s="3"/>
      <c r="K5099" s="3"/>
      <c r="L5099" s="3"/>
      <c r="M5099" s="3"/>
      <c r="N5099" s="3"/>
      <c r="O5099" s="3"/>
      <c r="P5099" s="3"/>
      <c r="Q5099" s="3"/>
      <c r="R5099" s="3"/>
      <c r="S5099" s="3"/>
      <c r="T5099" s="3"/>
      <c r="U5099" s="3"/>
      <c r="V5099" s="3"/>
      <c r="W5099" s="3"/>
      <c r="X5099" s="3"/>
      <c r="Y5099" s="3"/>
      <c r="Z5099" s="3"/>
      <c r="AA5099" s="3"/>
      <c r="AB5099" s="3"/>
      <c r="AC5099" s="3"/>
      <c r="AD5099" s="3"/>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row>
    <row r="5100" spans="1:77" ht="18">
      <c r="A5100" s="3" t="s">
        <v>12404</v>
      </c>
      <c r="B5100" s="3" t="s">
        <v>29357</v>
      </c>
      <c r="C5100" s="3" t="s">
        <v>29940</v>
      </c>
      <c r="D5100" s="3" t="s">
        <v>48</v>
      </c>
      <c r="E5100" s="3" t="s">
        <v>29941</v>
      </c>
      <c r="F5100" s="3"/>
      <c r="G5100" s="3"/>
      <c r="H5100" s="3"/>
      <c r="I5100" s="3"/>
      <c r="J5100" s="3"/>
      <c r="K5100" s="3"/>
      <c r="L5100" s="3"/>
      <c r="M5100" s="3"/>
      <c r="N5100" s="3"/>
      <c r="O5100" s="3"/>
      <c r="P5100" s="3"/>
      <c r="Q5100" s="3"/>
      <c r="R5100" s="3"/>
      <c r="S5100" s="3"/>
      <c r="T5100" s="3"/>
      <c r="U5100" s="3"/>
      <c r="V5100" s="3"/>
      <c r="W5100" s="3"/>
      <c r="X5100" s="3"/>
      <c r="Y5100" s="3"/>
      <c r="Z5100" s="3"/>
      <c r="AA5100" s="3"/>
      <c r="AB5100" s="3"/>
      <c r="AC5100" s="3"/>
      <c r="AD5100" s="3"/>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row>
    <row r="5101" spans="1:77" ht="18">
      <c r="A5101" s="3" t="s">
        <v>39568</v>
      </c>
      <c r="B5101" s="3" t="s">
        <v>39563</v>
      </c>
      <c r="C5101" s="3" t="s">
        <v>29940</v>
      </c>
      <c r="D5101" s="3" t="s">
        <v>1442</v>
      </c>
      <c r="E5101" s="3" t="s">
        <v>24076</v>
      </c>
      <c r="F5101" s="3" t="s">
        <v>28722</v>
      </c>
      <c r="G5101" s="3"/>
      <c r="H5101" s="3"/>
      <c r="I5101" s="3"/>
      <c r="J5101" s="3"/>
      <c r="K5101" s="3"/>
      <c r="L5101" s="3"/>
      <c r="M5101" s="3"/>
      <c r="N5101" s="3"/>
      <c r="O5101" s="3"/>
      <c r="P5101" s="3"/>
      <c r="Q5101" s="3"/>
      <c r="R5101" s="3"/>
      <c r="S5101" s="3"/>
      <c r="T5101" s="3"/>
      <c r="U5101" s="3"/>
      <c r="V5101" s="3"/>
      <c r="W5101" s="3"/>
      <c r="X5101" s="3"/>
      <c r="Y5101" s="3"/>
      <c r="Z5101" s="3"/>
      <c r="AA5101" s="3"/>
      <c r="AB5101" s="3"/>
      <c r="AC5101" s="3"/>
      <c r="AD5101" s="3"/>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row>
    <row r="5102" spans="1:77" ht="18">
      <c r="A5102" s="3" t="s">
        <v>19531</v>
      </c>
      <c r="B5102" s="3" t="s">
        <v>36306</v>
      </c>
      <c r="C5102" s="3" t="s">
        <v>36626</v>
      </c>
      <c r="D5102" s="3"/>
      <c r="E5102" s="3" t="s">
        <v>36627</v>
      </c>
      <c r="F5102" s="3"/>
      <c r="G5102" s="3"/>
      <c r="H5102" s="3"/>
      <c r="I5102" s="3"/>
      <c r="J5102" s="3"/>
      <c r="K5102" s="3"/>
      <c r="L5102" s="3"/>
      <c r="M5102" s="3"/>
      <c r="N5102" s="3"/>
      <c r="O5102" s="3"/>
      <c r="P5102" s="3"/>
      <c r="Q5102" s="3"/>
      <c r="R5102" s="3"/>
      <c r="S5102" s="3"/>
      <c r="T5102" s="3"/>
      <c r="U5102" s="3"/>
      <c r="V5102" s="3"/>
      <c r="W5102" s="3"/>
      <c r="X5102" s="3"/>
      <c r="Y5102" s="3"/>
      <c r="Z5102" s="3"/>
      <c r="AA5102" s="3"/>
      <c r="AB5102" s="3"/>
      <c r="AC5102" s="3"/>
      <c r="AD5102" s="3"/>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row>
    <row r="5103" spans="1:77" ht="18">
      <c r="A5103" s="3" t="s">
        <v>19564</v>
      </c>
      <c r="B5103" s="3" t="s">
        <v>36306</v>
      </c>
      <c r="C5103" s="3" t="s">
        <v>36655</v>
      </c>
      <c r="D5103" s="3"/>
      <c r="E5103" s="3" t="s">
        <v>36656</v>
      </c>
      <c r="F5103" s="3"/>
      <c r="G5103" s="3"/>
      <c r="H5103" s="3"/>
      <c r="I5103" s="3"/>
      <c r="J5103" s="3"/>
      <c r="K5103" s="3"/>
      <c r="L5103" s="3"/>
      <c r="M5103" s="3"/>
      <c r="N5103" s="3"/>
      <c r="O5103" s="3"/>
      <c r="P5103" s="3"/>
      <c r="Q5103" s="3"/>
      <c r="R5103" s="3"/>
      <c r="S5103" s="3"/>
      <c r="T5103" s="3"/>
      <c r="U5103" s="3"/>
      <c r="V5103" s="3"/>
      <c r="W5103" s="3"/>
      <c r="X5103" s="3"/>
      <c r="Y5103" s="3"/>
      <c r="Z5103" s="3"/>
      <c r="AA5103" s="3"/>
      <c r="AB5103" s="3"/>
      <c r="AC5103" s="3"/>
      <c r="AD5103" s="3"/>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row>
    <row r="5104" spans="1:77" ht="18">
      <c r="A5104" s="3" t="s">
        <v>3195</v>
      </c>
      <c r="B5104" s="3" t="s">
        <v>21893</v>
      </c>
      <c r="C5104" s="3" t="s">
        <v>36655</v>
      </c>
      <c r="D5104" s="3"/>
      <c r="E5104" s="3" t="s">
        <v>38938</v>
      </c>
      <c r="F5104" s="3" t="s">
        <v>38939</v>
      </c>
      <c r="G5104" s="3"/>
      <c r="H5104" s="3"/>
      <c r="I5104" s="3"/>
      <c r="J5104" s="3"/>
      <c r="K5104" s="3"/>
      <c r="L5104" s="3"/>
      <c r="M5104" s="3"/>
      <c r="N5104" s="3"/>
      <c r="O5104" s="3"/>
      <c r="P5104" s="3"/>
      <c r="Q5104" s="3"/>
      <c r="R5104" s="3"/>
      <c r="S5104" s="3"/>
      <c r="T5104" s="3"/>
      <c r="U5104" s="3"/>
      <c r="V5104" s="3"/>
      <c r="W5104" s="3"/>
      <c r="X5104" s="3"/>
      <c r="Y5104" s="3"/>
      <c r="Z5104" s="3"/>
      <c r="AA5104" s="3"/>
      <c r="AB5104" s="3"/>
      <c r="AC5104" s="3"/>
      <c r="AD5104" s="3"/>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row>
    <row r="5105" spans="1:77" ht="18">
      <c r="A5105" s="3" t="s">
        <v>7424</v>
      </c>
      <c r="B5105" s="3" t="s">
        <v>25216</v>
      </c>
      <c r="C5105" s="3" t="s">
        <v>25396</v>
      </c>
      <c r="D5105" s="3"/>
      <c r="E5105" s="3" t="s">
        <v>25397</v>
      </c>
      <c r="F5105" s="3"/>
      <c r="G5105" s="3"/>
      <c r="H5105" s="3"/>
      <c r="I5105" s="3"/>
      <c r="J5105" s="3"/>
      <c r="K5105" s="3"/>
      <c r="L5105" s="3"/>
      <c r="M5105" s="3"/>
      <c r="N5105" s="3"/>
      <c r="O5105" s="3"/>
      <c r="P5105" s="3"/>
      <c r="Q5105" s="3"/>
      <c r="R5105" s="3"/>
      <c r="S5105" s="3"/>
      <c r="T5105" s="3"/>
      <c r="U5105" s="3"/>
      <c r="V5105" s="3"/>
      <c r="W5105" s="3"/>
      <c r="X5105" s="3"/>
      <c r="Y5105" s="3"/>
      <c r="Z5105" s="3"/>
      <c r="AA5105" s="3"/>
      <c r="AB5105" s="3"/>
      <c r="AC5105" s="3"/>
      <c r="AD5105" s="3"/>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row>
    <row r="5106" spans="1:77" ht="18">
      <c r="A5106" s="3" t="s">
        <v>35504</v>
      </c>
      <c r="B5106" s="3" t="s">
        <v>35343</v>
      </c>
      <c r="C5106" s="3" t="s">
        <v>25396</v>
      </c>
      <c r="D5106" s="3"/>
      <c r="E5106" s="3" t="s">
        <v>35505</v>
      </c>
      <c r="F5106" s="3" t="s">
        <v>35506</v>
      </c>
      <c r="G5106" s="3"/>
      <c r="H5106" s="3"/>
      <c r="I5106" s="3"/>
      <c r="J5106" s="3"/>
      <c r="K5106" s="3"/>
      <c r="L5106" s="3"/>
      <c r="M5106" s="3"/>
      <c r="N5106" s="3"/>
      <c r="O5106" s="3"/>
      <c r="P5106" s="3"/>
      <c r="Q5106" s="3"/>
      <c r="R5106" s="3"/>
      <c r="S5106" s="3"/>
      <c r="T5106" s="3"/>
      <c r="U5106" s="3"/>
      <c r="V5106" s="3"/>
      <c r="W5106" s="3"/>
      <c r="X5106" s="3"/>
      <c r="Y5106" s="3"/>
      <c r="Z5106" s="3"/>
      <c r="AA5106" s="3"/>
      <c r="AB5106" s="3"/>
      <c r="AC5106" s="3"/>
      <c r="AD5106" s="3"/>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row>
    <row r="5107" spans="1:77" ht="18">
      <c r="A5107" s="3" t="s">
        <v>36283</v>
      </c>
      <c r="B5107" s="3" t="s">
        <v>35848</v>
      </c>
      <c r="C5107" s="3" t="s">
        <v>25396</v>
      </c>
      <c r="D5107" s="3"/>
      <c r="E5107" s="3" t="s">
        <v>36284</v>
      </c>
      <c r="F5107" s="3" t="s">
        <v>36285</v>
      </c>
      <c r="G5107" s="3"/>
      <c r="H5107" s="3"/>
      <c r="I5107" s="3"/>
      <c r="J5107" s="3"/>
      <c r="K5107" s="3"/>
      <c r="L5107" s="3"/>
      <c r="M5107" s="3"/>
      <c r="N5107" s="3"/>
      <c r="O5107" s="3"/>
      <c r="P5107" s="3"/>
      <c r="Q5107" s="3"/>
      <c r="R5107" s="3"/>
      <c r="S5107" s="3"/>
      <c r="T5107" s="3"/>
      <c r="U5107" s="3"/>
      <c r="V5107" s="3"/>
      <c r="W5107" s="3"/>
      <c r="X5107" s="3"/>
      <c r="Y5107" s="3"/>
      <c r="Z5107" s="3"/>
      <c r="AA5107" s="3"/>
      <c r="AB5107" s="3"/>
      <c r="AC5107" s="3"/>
      <c r="AD5107" s="3"/>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row>
    <row r="5108" spans="1:77" ht="18">
      <c r="A5108" s="3" t="s">
        <v>3329</v>
      </c>
      <c r="B5108" s="3" t="s">
        <v>21893</v>
      </c>
      <c r="C5108" s="3" t="s">
        <v>25396</v>
      </c>
      <c r="D5108" s="3"/>
      <c r="E5108" s="3" t="s">
        <v>39810</v>
      </c>
      <c r="F5108" s="3" t="s">
        <v>35506</v>
      </c>
      <c r="G5108" s="3"/>
      <c r="H5108" s="3"/>
      <c r="I5108" s="3"/>
      <c r="J5108" s="3"/>
      <c r="K5108" s="3"/>
      <c r="L5108" s="3"/>
      <c r="M5108" s="3"/>
      <c r="N5108" s="3"/>
      <c r="O5108" s="3"/>
      <c r="P5108" s="3"/>
      <c r="Q5108" s="3"/>
      <c r="R5108" s="3"/>
      <c r="S5108" s="3"/>
      <c r="T5108" s="3"/>
      <c r="U5108" s="3"/>
      <c r="V5108" s="3"/>
      <c r="W5108" s="3"/>
      <c r="X5108" s="3"/>
      <c r="Y5108" s="3"/>
      <c r="Z5108" s="3"/>
      <c r="AA5108" s="3"/>
      <c r="AB5108" s="3"/>
      <c r="AC5108" s="3"/>
      <c r="AD5108" s="3"/>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row>
    <row r="5109" spans="1:77" ht="18">
      <c r="A5109" s="3" t="s">
        <v>25881</v>
      </c>
      <c r="B5109" s="3" t="s">
        <v>25882</v>
      </c>
      <c r="C5109" s="3" t="s">
        <v>25883</v>
      </c>
      <c r="D5109" s="3" t="s">
        <v>1458</v>
      </c>
      <c r="E5109" s="3" t="s">
        <v>25884</v>
      </c>
      <c r="F5109" s="3"/>
      <c r="G5109" s="3"/>
      <c r="H5109" s="3"/>
      <c r="I5109" s="3"/>
      <c r="J5109" s="3"/>
      <c r="K5109" s="3"/>
      <c r="L5109" s="3"/>
      <c r="M5109" s="3"/>
      <c r="N5109" s="3"/>
      <c r="O5109" s="3"/>
      <c r="P5109" s="3"/>
      <c r="Q5109" s="3"/>
      <c r="R5109" s="3"/>
      <c r="S5109" s="3"/>
      <c r="T5109" s="3"/>
      <c r="U5109" s="3"/>
      <c r="V5109" s="3"/>
      <c r="W5109" s="3"/>
      <c r="X5109" s="3"/>
      <c r="Y5109" s="3"/>
      <c r="Z5109" s="3"/>
      <c r="AA5109" s="3"/>
      <c r="AB5109" s="3"/>
      <c r="AC5109" s="3"/>
      <c r="AD5109" s="3"/>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row>
    <row r="5110" spans="1:77" ht="18">
      <c r="A5110" s="3" t="s">
        <v>10987</v>
      </c>
      <c r="B5110" s="3" t="s">
        <v>28622</v>
      </c>
      <c r="C5110" s="3" t="s">
        <v>29064</v>
      </c>
      <c r="D5110" s="3" t="s">
        <v>270</v>
      </c>
      <c r="E5110" s="3" t="s">
        <v>29065</v>
      </c>
      <c r="F5110" s="3" t="s">
        <v>29066</v>
      </c>
      <c r="G5110" s="3"/>
      <c r="H5110" s="3"/>
      <c r="I5110" s="3"/>
      <c r="J5110" s="3"/>
      <c r="K5110" s="3"/>
      <c r="L5110" s="3"/>
      <c r="M5110" s="3"/>
      <c r="N5110" s="3"/>
      <c r="O5110" s="3"/>
      <c r="P5110" s="3"/>
      <c r="Q5110" s="3"/>
      <c r="R5110" s="3"/>
      <c r="S5110" s="3"/>
      <c r="T5110" s="3"/>
      <c r="U5110" s="3"/>
      <c r="V5110" s="3"/>
      <c r="W5110" s="3"/>
      <c r="X5110" s="3"/>
      <c r="Y5110" s="3"/>
      <c r="Z5110" s="3"/>
      <c r="AA5110" s="3"/>
      <c r="AB5110" s="3"/>
      <c r="AC5110" s="3"/>
      <c r="AD5110" s="3"/>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row>
    <row r="5111" spans="1:77" ht="18">
      <c r="A5111" s="3" t="s">
        <v>29204</v>
      </c>
      <c r="B5111" s="3" t="s">
        <v>28622</v>
      </c>
      <c r="C5111" s="3" t="s">
        <v>29064</v>
      </c>
      <c r="D5111" s="3"/>
      <c r="E5111" s="3" t="s">
        <v>29205</v>
      </c>
      <c r="F5111" s="3" t="s">
        <v>29066</v>
      </c>
      <c r="G5111" s="3"/>
      <c r="H5111" s="3"/>
      <c r="I5111" s="3"/>
      <c r="J5111" s="3"/>
      <c r="K5111" s="3"/>
      <c r="L5111" s="3"/>
      <c r="M5111" s="3"/>
      <c r="N5111" s="3"/>
      <c r="O5111" s="3"/>
      <c r="P5111" s="3"/>
      <c r="Q5111" s="3"/>
      <c r="R5111" s="3"/>
      <c r="S5111" s="3"/>
      <c r="T5111" s="3"/>
      <c r="U5111" s="3"/>
      <c r="V5111" s="3"/>
      <c r="W5111" s="3"/>
      <c r="X5111" s="3"/>
      <c r="Y5111" s="3"/>
      <c r="Z5111" s="3"/>
      <c r="AA5111" s="3"/>
      <c r="AB5111" s="3"/>
      <c r="AC5111" s="3"/>
      <c r="AD5111" s="3"/>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row>
    <row r="5112" spans="1:77" ht="18">
      <c r="A5112" s="3" t="s">
        <v>39653</v>
      </c>
      <c r="B5112" s="3" t="s">
        <v>39563</v>
      </c>
      <c r="C5112" s="3" t="s">
        <v>29064</v>
      </c>
      <c r="D5112" s="3"/>
      <c r="E5112" s="3" t="s">
        <v>39654</v>
      </c>
      <c r="F5112" s="3"/>
      <c r="G5112" s="3"/>
      <c r="H5112" s="3"/>
      <c r="I5112" s="3"/>
      <c r="J5112" s="3"/>
      <c r="K5112" s="3"/>
      <c r="L5112" s="3"/>
      <c r="M5112" s="3"/>
      <c r="N5112" s="3"/>
      <c r="O5112" s="3"/>
      <c r="P5112" s="3"/>
      <c r="Q5112" s="3"/>
      <c r="R5112" s="3"/>
      <c r="S5112" s="3"/>
      <c r="T5112" s="3"/>
      <c r="U5112" s="3"/>
      <c r="V5112" s="3"/>
      <c r="W5112" s="3"/>
      <c r="X5112" s="3"/>
      <c r="Y5112" s="3"/>
      <c r="Z5112" s="3"/>
      <c r="AA5112" s="3"/>
      <c r="AB5112" s="3"/>
      <c r="AC5112" s="3"/>
      <c r="AD5112" s="3"/>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row>
    <row r="5113" spans="1:77" ht="18">
      <c r="A5113" s="3" t="s">
        <v>7321</v>
      </c>
      <c r="B5113" s="3" t="s">
        <v>25302</v>
      </c>
      <c r="C5113" s="3" t="s">
        <v>25303</v>
      </c>
      <c r="D5113" s="3" t="s">
        <v>1855</v>
      </c>
      <c r="E5113" s="3" t="s">
        <v>25304</v>
      </c>
      <c r="F5113" s="3"/>
      <c r="G5113" s="3"/>
      <c r="H5113" s="3"/>
      <c r="I5113" s="3"/>
      <c r="J5113" s="3"/>
      <c r="K5113" s="3"/>
      <c r="L5113" s="3"/>
      <c r="M5113" s="3"/>
      <c r="N5113" s="3"/>
      <c r="O5113" s="3"/>
      <c r="P5113" s="3"/>
      <c r="Q5113" s="3"/>
      <c r="R5113" s="3"/>
      <c r="S5113" s="3"/>
      <c r="T5113" s="3"/>
      <c r="U5113" s="3"/>
      <c r="V5113" s="3"/>
      <c r="W5113" s="3"/>
      <c r="X5113" s="3"/>
      <c r="Y5113" s="3"/>
      <c r="Z5113" s="3"/>
      <c r="AA5113" s="3"/>
      <c r="AB5113" s="3"/>
      <c r="AC5113" s="3"/>
      <c r="AD5113" s="3"/>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row>
    <row r="5114" spans="1:77" ht="18">
      <c r="A5114" s="3" t="s">
        <v>13098</v>
      </c>
      <c r="B5114" s="3" t="s">
        <v>30416</v>
      </c>
      <c r="C5114" s="3" t="s">
        <v>30417</v>
      </c>
      <c r="D5114" s="3"/>
      <c r="E5114" s="3" t="s">
        <v>30418</v>
      </c>
      <c r="F5114" s="3" t="s">
        <v>30419</v>
      </c>
      <c r="G5114" s="3"/>
      <c r="H5114" s="3"/>
      <c r="I5114" s="3"/>
      <c r="J5114" s="3"/>
      <c r="K5114" s="3"/>
      <c r="L5114" s="3"/>
      <c r="M5114" s="3"/>
      <c r="N5114" s="3"/>
      <c r="O5114" s="3"/>
      <c r="P5114" s="3"/>
      <c r="Q5114" s="3"/>
      <c r="R5114" s="3"/>
      <c r="S5114" s="3"/>
      <c r="T5114" s="3"/>
      <c r="U5114" s="3"/>
      <c r="V5114" s="3"/>
      <c r="W5114" s="3"/>
      <c r="X5114" s="3"/>
      <c r="Y5114" s="3"/>
      <c r="Z5114" s="3"/>
      <c r="AA5114" s="3"/>
      <c r="AB5114" s="3"/>
      <c r="AC5114" s="3"/>
      <c r="AD5114" s="3"/>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row>
    <row r="5115" spans="1:77" ht="18">
      <c r="A5115" s="3" t="s">
        <v>39441</v>
      </c>
      <c r="B5115" s="3" t="s">
        <v>38999</v>
      </c>
      <c r="C5115" s="3" t="s">
        <v>30417</v>
      </c>
      <c r="D5115" s="3" t="s">
        <v>6891</v>
      </c>
      <c r="E5115" s="3" t="s">
        <v>39279</v>
      </c>
      <c r="F5115" s="3" t="s">
        <v>39442</v>
      </c>
      <c r="G5115" s="3"/>
      <c r="H5115" s="3"/>
      <c r="I5115" s="3"/>
      <c r="J5115" s="3"/>
      <c r="K5115" s="3"/>
      <c r="L5115" s="3"/>
      <c r="M5115" s="3"/>
      <c r="N5115" s="3"/>
      <c r="O5115" s="3"/>
      <c r="P5115" s="3"/>
      <c r="Q5115" s="3"/>
      <c r="R5115" s="3"/>
      <c r="S5115" s="3"/>
      <c r="T5115" s="3"/>
      <c r="U5115" s="3"/>
      <c r="V5115" s="3"/>
      <c r="W5115" s="3"/>
      <c r="X5115" s="3"/>
      <c r="Y5115" s="3"/>
      <c r="Z5115" s="3"/>
      <c r="AA5115" s="3"/>
      <c r="AB5115" s="3"/>
      <c r="AC5115" s="3"/>
      <c r="AD5115" s="3"/>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row>
    <row r="5116" spans="1:77" ht="18">
      <c r="A5116" s="3" t="s">
        <v>4651</v>
      </c>
      <c r="B5116" s="3" t="s">
        <v>23164</v>
      </c>
      <c r="C5116" s="3" t="s">
        <v>23165</v>
      </c>
      <c r="D5116" s="3" t="s">
        <v>6029</v>
      </c>
      <c r="E5116" s="3" t="s">
        <v>23166</v>
      </c>
      <c r="F5116" s="3"/>
      <c r="G5116" s="3"/>
      <c r="H5116" s="3"/>
      <c r="I5116" s="3"/>
      <c r="J5116" s="3"/>
      <c r="K5116" s="3"/>
      <c r="L5116" s="3"/>
      <c r="M5116" s="3"/>
      <c r="N5116" s="3"/>
      <c r="O5116" s="3"/>
      <c r="P5116" s="3"/>
      <c r="Q5116" s="3"/>
      <c r="R5116" s="3"/>
      <c r="S5116" s="3"/>
      <c r="T5116" s="3"/>
      <c r="U5116" s="3"/>
      <c r="V5116" s="3"/>
      <c r="W5116" s="3"/>
      <c r="X5116" s="3"/>
      <c r="Y5116" s="3"/>
      <c r="Z5116" s="3"/>
      <c r="AA5116" s="3"/>
      <c r="AB5116" s="3"/>
      <c r="AC5116" s="3"/>
      <c r="AD5116" s="3"/>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row>
    <row r="5117" spans="1:77" ht="18">
      <c r="A5117" s="3" t="s">
        <v>10955</v>
      </c>
      <c r="B5117" s="3" t="s">
        <v>28928</v>
      </c>
      <c r="C5117" s="3" t="s">
        <v>23165</v>
      </c>
      <c r="D5117" s="3" t="s">
        <v>28692</v>
      </c>
      <c r="E5117" s="3" t="s">
        <v>29034</v>
      </c>
      <c r="F5117" s="3" t="s">
        <v>29035</v>
      </c>
      <c r="G5117" s="3"/>
      <c r="H5117" s="3"/>
      <c r="I5117" s="3"/>
      <c r="J5117" s="3"/>
      <c r="K5117" s="3"/>
      <c r="L5117" s="3"/>
      <c r="M5117" s="3"/>
      <c r="N5117" s="3"/>
      <c r="O5117" s="3"/>
      <c r="P5117" s="3"/>
      <c r="Q5117" s="3"/>
      <c r="R5117" s="3"/>
      <c r="S5117" s="3"/>
      <c r="T5117" s="3"/>
      <c r="U5117" s="3"/>
      <c r="V5117" s="3"/>
      <c r="W5117" s="3"/>
      <c r="X5117" s="3"/>
      <c r="Y5117" s="3"/>
      <c r="Z5117" s="3"/>
      <c r="AA5117" s="3"/>
      <c r="AB5117" s="3"/>
      <c r="AC5117" s="3"/>
      <c r="AD5117" s="3"/>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row>
    <row r="5118" spans="1:77" ht="18">
      <c r="A5118" s="3" t="s">
        <v>26787</v>
      </c>
      <c r="B5118" s="3" t="s">
        <v>22767</v>
      </c>
      <c r="C5118" s="3" t="s">
        <v>26788</v>
      </c>
      <c r="D5118" s="3"/>
      <c r="E5118" s="3" t="s">
        <v>26789</v>
      </c>
      <c r="F5118" s="3"/>
      <c r="G5118" s="3"/>
      <c r="H5118" s="3"/>
      <c r="I5118" s="3"/>
      <c r="J5118" s="3"/>
      <c r="K5118" s="3"/>
      <c r="L5118" s="3"/>
      <c r="M5118" s="3"/>
      <c r="N5118" s="3"/>
      <c r="O5118" s="3"/>
      <c r="P5118" s="3"/>
      <c r="Q5118" s="3"/>
      <c r="R5118" s="3"/>
      <c r="S5118" s="3"/>
      <c r="T5118" s="3"/>
      <c r="U5118" s="3"/>
      <c r="V5118" s="3"/>
      <c r="W5118" s="3"/>
      <c r="X5118" s="3"/>
      <c r="Y5118" s="3"/>
      <c r="Z5118" s="3"/>
      <c r="AA5118" s="3"/>
      <c r="AB5118" s="3"/>
      <c r="AC5118" s="3"/>
      <c r="AD5118" s="3"/>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row>
    <row r="5119" spans="1:77" ht="18">
      <c r="A5119" s="3" t="s">
        <v>16444</v>
      </c>
      <c r="B5119" s="3" t="s">
        <v>32339</v>
      </c>
      <c r="C5119" s="3" t="s">
        <v>26788</v>
      </c>
      <c r="D5119" s="3" t="s">
        <v>32343</v>
      </c>
      <c r="E5119" s="3" t="s">
        <v>32438</v>
      </c>
      <c r="F5119" s="3"/>
      <c r="G5119" s="3"/>
      <c r="H5119" s="3"/>
      <c r="I5119" s="3"/>
      <c r="J5119" s="3"/>
      <c r="K5119" s="3"/>
      <c r="L5119" s="3"/>
      <c r="M5119" s="3"/>
      <c r="N5119" s="3"/>
      <c r="O5119" s="3"/>
      <c r="P5119" s="3"/>
      <c r="Q5119" s="3"/>
      <c r="R5119" s="3"/>
      <c r="S5119" s="3"/>
      <c r="T5119" s="3"/>
      <c r="U5119" s="3"/>
      <c r="V5119" s="3"/>
      <c r="W5119" s="3"/>
      <c r="X5119" s="3"/>
      <c r="Y5119" s="3"/>
      <c r="Z5119" s="3"/>
      <c r="AA5119" s="3"/>
      <c r="AB5119" s="3"/>
      <c r="AC5119" s="3"/>
      <c r="AD5119" s="3"/>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row>
    <row r="5120" spans="1:77" ht="18">
      <c r="A5120" s="3" t="s">
        <v>3658</v>
      </c>
      <c r="B5120" s="3" t="s">
        <v>21893</v>
      </c>
      <c r="C5120" s="3" t="s">
        <v>22172</v>
      </c>
      <c r="D5120" s="3"/>
      <c r="E5120" s="3" t="s">
        <v>22173</v>
      </c>
      <c r="F5120" s="3"/>
      <c r="G5120" s="3"/>
      <c r="H5120" s="3"/>
      <c r="I5120" s="3"/>
      <c r="J5120" s="3"/>
      <c r="K5120" s="3"/>
      <c r="L5120" s="3"/>
      <c r="M5120" s="3"/>
      <c r="N5120" s="3"/>
      <c r="O5120" s="3"/>
      <c r="P5120" s="3"/>
      <c r="Q5120" s="3"/>
      <c r="R5120" s="3"/>
      <c r="S5120" s="3"/>
      <c r="T5120" s="3"/>
      <c r="U5120" s="3"/>
      <c r="V5120" s="3"/>
      <c r="W5120" s="3"/>
      <c r="X5120" s="3"/>
      <c r="Y5120" s="3"/>
      <c r="Z5120" s="3"/>
      <c r="AA5120" s="3"/>
      <c r="AB5120" s="3"/>
      <c r="AC5120" s="3"/>
      <c r="AD5120" s="3"/>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row>
    <row r="5121" spans="1:77" ht="18">
      <c r="A5121" s="3" t="s">
        <v>28820</v>
      </c>
      <c r="B5121" s="3" t="s">
        <v>28622</v>
      </c>
      <c r="C5121" s="3" t="s">
        <v>22172</v>
      </c>
      <c r="D5121" s="3" t="s">
        <v>73</v>
      </c>
      <c r="E5121" s="3" t="s">
        <v>28821</v>
      </c>
      <c r="F5121" s="3" t="s">
        <v>1443</v>
      </c>
      <c r="G5121" s="3" t="s">
        <v>23604</v>
      </c>
      <c r="H5121" s="3" t="s">
        <v>28822</v>
      </c>
      <c r="I5121" s="3" t="s">
        <v>28823</v>
      </c>
      <c r="J5121" s="3" t="s">
        <v>28824</v>
      </c>
      <c r="K5121" s="3" t="s">
        <v>28825</v>
      </c>
      <c r="L5121" s="3"/>
      <c r="M5121" s="3"/>
      <c r="N5121" s="3"/>
      <c r="O5121" s="3"/>
      <c r="P5121" s="3"/>
      <c r="Q5121" s="3"/>
      <c r="R5121" s="3"/>
      <c r="S5121" s="3"/>
      <c r="T5121" s="3"/>
      <c r="U5121" s="3"/>
      <c r="V5121" s="3"/>
      <c r="W5121" s="3"/>
      <c r="X5121" s="3"/>
      <c r="Y5121" s="3"/>
      <c r="Z5121" s="3"/>
      <c r="AA5121" s="3"/>
      <c r="AB5121" s="3"/>
      <c r="AC5121" s="3"/>
      <c r="AD5121" s="3"/>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row>
    <row r="5122" spans="1:77" ht="18">
      <c r="A5122" s="3" t="s">
        <v>10118</v>
      </c>
      <c r="B5122" s="3" t="s">
        <v>28075</v>
      </c>
      <c r="C5122" s="3" t="s">
        <v>28233</v>
      </c>
      <c r="D5122" s="3"/>
      <c r="E5122" s="3" t="s">
        <v>28234</v>
      </c>
      <c r="F5122" s="3"/>
      <c r="G5122" s="3"/>
      <c r="H5122" s="3"/>
      <c r="I5122" s="3"/>
      <c r="J5122" s="3"/>
      <c r="K5122" s="3"/>
      <c r="L5122" s="3"/>
      <c r="M5122" s="3"/>
      <c r="N5122" s="3"/>
      <c r="O5122" s="3"/>
      <c r="P5122" s="3"/>
      <c r="Q5122" s="3"/>
      <c r="R5122" s="3"/>
      <c r="S5122" s="3"/>
      <c r="T5122" s="3"/>
      <c r="U5122" s="3"/>
      <c r="V5122" s="3"/>
      <c r="W5122" s="3"/>
      <c r="X5122" s="3"/>
      <c r="Y5122" s="3"/>
      <c r="Z5122" s="3"/>
      <c r="AA5122" s="3"/>
      <c r="AB5122" s="3"/>
      <c r="AC5122" s="3"/>
      <c r="AD5122" s="3"/>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row>
    <row r="5123" spans="1:77" ht="18">
      <c r="A5123" s="3" t="s">
        <v>18400</v>
      </c>
      <c r="B5123" s="3" t="s">
        <v>35736</v>
      </c>
      <c r="C5123" s="3" t="s">
        <v>28233</v>
      </c>
      <c r="D5123" s="3" t="s">
        <v>219</v>
      </c>
      <c r="E5123" s="3" t="s">
        <v>35745</v>
      </c>
      <c r="F5123" s="3" t="s">
        <v>35746</v>
      </c>
      <c r="G5123" s="3"/>
      <c r="H5123" s="3"/>
      <c r="I5123" s="3"/>
      <c r="J5123" s="3"/>
      <c r="K5123" s="3"/>
      <c r="L5123" s="3"/>
      <c r="M5123" s="3"/>
      <c r="N5123" s="3"/>
      <c r="O5123" s="3"/>
      <c r="P5123" s="3"/>
      <c r="Q5123" s="3"/>
      <c r="R5123" s="3"/>
      <c r="S5123" s="3"/>
      <c r="T5123" s="3"/>
      <c r="U5123" s="3"/>
      <c r="V5123" s="3"/>
      <c r="W5123" s="3"/>
      <c r="X5123" s="3"/>
      <c r="Y5123" s="3"/>
      <c r="Z5123" s="3"/>
      <c r="AA5123" s="3"/>
      <c r="AB5123" s="3"/>
      <c r="AC5123" s="3"/>
      <c r="AD5123" s="3"/>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row>
    <row r="5124" spans="1:77" ht="18">
      <c r="A5124" s="3" t="s">
        <v>19562</v>
      </c>
      <c r="B5124" s="3" t="s">
        <v>36306</v>
      </c>
      <c r="C5124" s="3" t="s">
        <v>28233</v>
      </c>
      <c r="D5124" s="3"/>
      <c r="E5124" s="3" t="s">
        <v>36653</v>
      </c>
      <c r="F5124" s="3" t="s">
        <v>36654</v>
      </c>
      <c r="G5124" s="3"/>
      <c r="H5124" s="3"/>
      <c r="I5124" s="3"/>
      <c r="J5124" s="3"/>
      <c r="K5124" s="3"/>
      <c r="L5124" s="3"/>
      <c r="M5124" s="3"/>
      <c r="N5124" s="3"/>
      <c r="O5124" s="3"/>
      <c r="P5124" s="3"/>
      <c r="Q5124" s="3"/>
      <c r="R5124" s="3"/>
      <c r="S5124" s="3"/>
      <c r="T5124" s="3"/>
      <c r="U5124" s="3"/>
      <c r="V5124" s="3"/>
      <c r="W5124" s="3"/>
      <c r="X5124" s="3"/>
      <c r="Y5124" s="3"/>
      <c r="Z5124" s="3"/>
      <c r="AA5124" s="3"/>
      <c r="AB5124" s="3"/>
      <c r="AC5124" s="3"/>
      <c r="AD5124" s="3"/>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row>
    <row r="5125" spans="1:77" ht="18">
      <c r="A5125" s="3" t="s">
        <v>7476</v>
      </c>
      <c r="B5125" s="3" t="s">
        <v>25216</v>
      </c>
      <c r="C5125" s="3" t="s">
        <v>25437</v>
      </c>
      <c r="D5125" s="3" t="s">
        <v>319</v>
      </c>
      <c r="E5125" s="3" t="s">
        <v>25438</v>
      </c>
      <c r="F5125" s="3"/>
      <c r="G5125" s="3"/>
      <c r="H5125" s="3"/>
      <c r="I5125" s="3"/>
      <c r="J5125" s="3"/>
      <c r="K5125" s="3"/>
      <c r="L5125" s="3"/>
      <c r="M5125" s="3"/>
      <c r="N5125" s="3"/>
      <c r="O5125" s="3"/>
      <c r="P5125" s="3"/>
      <c r="Q5125" s="3"/>
      <c r="R5125" s="3"/>
      <c r="S5125" s="3"/>
      <c r="T5125" s="3"/>
      <c r="U5125" s="3"/>
      <c r="V5125" s="3"/>
      <c r="W5125" s="3"/>
      <c r="X5125" s="3"/>
      <c r="Y5125" s="3"/>
      <c r="Z5125" s="3"/>
      <c r="AA5125" s="3"/>
      <c r="AB5125" s="3"/>
      <c r="AC5125" s="3"/>
      <c r="AD5125" s="3"/>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row>
    <row r="5126" spans="1:77" ht="18">
      <c r="A5126" s="3" t="s">
        <v>12833</v>
      </c>
      <c r="B5126" s="3" t="s">
        <v>30145</v>
      </c>
      <c r="C5126" s="3" t="s">
        <v>25437</v>
      </c>
      <c r="D5126" s="3"/>
      <c r="E5126" s="3" t="s">
        <v>30284</v>
      </c>
      <c r="F5126" s="3"/>
      <c r="G5126" s="3"/>
      <c r="H5126" s="3"/>
      <c r="I5126" s="3"/>
      <c r="J5126" s="3"/>
      <c r="K5126" s="3"/>
      <c r="L5126" s="3"/>
      <c r="M5126" s="3"/>
      <c r="N5126" s="3"/>
      <c r="O5126" s="3"/>
      <c r="P5126" s="3"/>
      <c r="Q5126" s="3"/>
      <c r="R5126" s="3"/>
      <c r="S5126" s="3"/>
      <c r="T5126" s="3"/>
      <c r="U5126" s="3"/>
      <c r="V5126" s="3"/>
      <c r="W5126" s="3"/>
      <c r="X5126" s="3"/>
      <c r="Y5126" s="3"/>
      <c r="Z5126" s="3"/>
      <c r="AA5126" s="3"/>
      <c r="AB5126" s="3"/>
      <c r="AC5126" s="3"/>
      <c r="AD5126" s="3"/>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row>
    <row r="5127" spans="1:77" ht="18">
      <c r="A5127" s="3" t="s">
        <v>4641</v>
      </c>
      <c r="B5127" s="3" t="s">
        <v>23157</v>
      </c>
      <c r="C5127" s="3" t="s">
        <v>23158</v>
      </c>
      <c r="D5127" s="3" t="s">
        <v>270</v>
      </c>
      <c r="E5127" s="3" t="s">
        <v>23159</v>
      </c>
      <c r="F5127" s="3"/>
      <c r="G5127" s="3"/>
      <c r="H5127" s="3"/>
      <c r="I5127" s="3"/>
      <c r="J5127" s="3"/>
      <c r="K5127" s="3"/>
      <c r="L5127" s="3"/>
      <c r="M5127" s="3"/>
      <c r="N5127" s="3"/>
      <c r="O5127" s="3"/>
      <c r="P5127" s="3"/>
      <c r="Q5127" s="3"/>
      <c r="R5127" s="3"/>
      <c r="S5127" s="3"/>
      <c r="T5127" s="3"/>
      <c r="U5127" s="3"/>
      <c r="V5127" s="3"/>
      <c r="W5127" s="3"/>
      <c r="X5127" s="3"/>
      <c r="Y5127" s="3"/>
      <c r="Z5127" s="3"/>
      <c r="AA5127" s="3"/>
      <c r="AB5127" s="3"/>
      <c r="AC5127" s="3"/>
      <c r="AD5127" s="3"/>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row>
    <row r="5128" spans="1:77" ht="18">
      <c r="A5128" s="3" t="s">
        <v>19099</v>
      </c>
      <c r="B5128" s="3" t="s">
        <v>35848</v>
      </c>
      <c r="C5128" s="3" t="s">
        <v>36219</v>
      </c>
      <c r="D5128" s="3"/>
      <c r="E5128" s="3" t="s">
        <v>36220</v>
      </c>
      <c r="F5128" s="3"/>
      <c r="G5128" s="3"/>
      <c r="H5128" s="3"/>
      <c r="I5128" s="3"/>
      <c r="J5128" s="3"/>
      <c r="K5128" s="3"/>
      <c r="L5128" s="3"/>
      <c r="M5128" s="3"/>
      <c r="N5128" s="3"/>
      <c r="O5128" s="3"/>
      <c r="P5128" s="3"/>
      <c r="Q5128" s="3"/>
      <c r="R5128" s="3"/>
      <c r="S5128" s="3"/>
      <c r="T5128" s="3"/>
      <c r="U5128" s="3"/>
      <c r="V5128" s="3"/>
      <c r="W5128" s="3"/>
      <c r="X5128" s="3"/>
      <c r="Y5128" s="3"/>
      <c r="Z5128" s="3"/>
      <c r="AA5128" s="3"/>
      <c r="AB5128" s="3"/>
      <c r="AC5128" s="3"/>
      <c r="AD5128" s="3"/>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row>
    <row r="5129" spans="1:77" ht="18">
      <c r="A5129" s="3" t="s">
        <v>16952</v>
      </c>
      <c r="B5129" s="3" t="s">
        <v>32658</v>
      </c>
      <c r="C5129" s="3" t="s">
        <v>32796</v>
      </c>
      <c r="D5129" s="3"/>
      <c r="E5129" s="3" t="s">
        <v>32785</v>
      </c>
      <c r="F5129" s="3"/>
      <c r="G5129" s="3"/>
      <c r="H5129" s="3"/>
      <c r="I5129" s="3"/>
      <c r="J5129" s="3"/>
      <c r="K5129" s="3"/>
      <c r="L5129" s="3"/>
      <c r="M5129" s="3"/>
      <c r="N5129" s="3"/>
      <c r="O5129" s="3"/>
      <c r="P5129" s="3"/>
      <c r="Q5129" s="3"/>
      <c r="R5129" s="3"/>
      <c r="S5129" s="3"/>
      <c r="T5129" s="3"/>
      <c r="U5129" s="3"/>
      <c r="V5129" s="3"/>
      <c r="W5129" s="3"/>
      <c r="X5129" s="3"/>
      <c r="Y5129" s="3"/>
      <c r="Z5129" s="3"/>
      <c r="AA5129" s="3"/>
      <c r="AB5129" s="3"/>
      <c r="AC5129" s="3"/>
      <c r="AD5129" s="3"/>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row>
    <row r="5130" spans="1:77" ht="18">
      <c r="A5130" s="3" t="s">
        <v>22002</v>
      </c>
      <c r="B5130" s="3" t="s">
        <v>21893</v>
      </c>
      <c r="C5130" s="3" t="s">
        <v>22003</v>
      </c>
      <c r="D5130" s="3"/>
      <c r="E5130" s="3" t="s">
        <v>22004</v>
      </c>
      <c r="F5130" s="3"/>
      <c r="G5130" s="3"/>
      <c r="H5130" s="3"/>
      <c r="I5130" s="3"/>
      <c r="J5130" s="3"/>
      <c r="K5130" s="3"/>
      <c r="L5130" s="3"/>
      <c r="M5130" s="3"/>
      <c r="N5130" s="3"/>
      <c r="O5130" s="3"/>
      <c r="P5130" s="3"/>
      <c r="Q5130" s="3"/>
      <c r="R5130" s="3"/>
      <c r="S5130" s="3"/>
      <c r="T5130" s="3"/>
      <c r="U5130" s="3"/>
      <c r="V5130" s="3"/>
      <c r="W5130" s="3"/>
      <c r="X5130" s="3"/>
      <c r="Y5130" s="3"/>
      <c r="Z5130" s="3"/>
      <c r="AA5130" s="3"/>
      <c r="AB5130" s="3"/>
      <c r="AC5130" s="3"/>
      <c r="AD5130" s="3"/>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row>
    <row r="5131" spans="1:77" ht="18">
      <c r="A5131" s="3" t="s">
        <v>3585</v>
      </c>
      <c r="B5131" s="3" t="s">
        <v>21893</v>
      </c>
      <c r="C5131" s="3" t="s">
        <v>22097</v>
      </c>
      <c r="D5131" s="3"/>
      <c r="E5131" s="3" t="s">
        <v>22098</v>
      </c>
      <c r="F5131" s="3"/>
      <c r="G5131" s="3"/>
      <c r="H5131" s="3"/>
      <c r="I5131" s="3"/>
      <c r="J5131" s="3"/>
      <c r="K5131" s="3"/>
      <c r="L5131" s="3"/>
      <c r="M5131" s="3"/>
      <c r="N5131" s="3"/>
      <c r="O5131" s="3"/>
      <c r="P5131" s="3"/>
      <c r="Q5131" s="3"/>
      <c r="R5131" s="3"/>
      <c r="S5131" s="3"/>
      <c r="T5131" s="3"/>
      <c r="U5131" s="3"/>
      <c r="V5131" s="3"/>
      <c r="W5131" s="3"/>
      <c r="X5131" s="3"/>
      <c r="Y5131" s="3"/>
      <c r="Z5131" s="3"/>
      <c r="AA5131" s="3"/>
      <c r="AB5131" s="3"/>
      <c r="AC5131" s="3"/>
      <c r="AD5131" s="3"/>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row>
    <row r="5132" spans="1:77" ht="18">
      <c r="A5132" s="3" t="s">
        <v>39474</v>
      </c>
      <c r="B5132" s="3" t="s">
        <v>38999</v>
      </c>
      <c r="C5132" s="3" t="s">
        <v>39475</v>
      </c>
      <c r="D5132" s="3" t="s">
        <v>6891</v>
      </c>
      <c r="E5132" s="3" t="s">
        <v>39476</v>
      </c>
      <c r="F5132" s="3" t="s">
        <v>39477</v>
      </c>
      <c r="G5132" s="3"/>
      <c r="H5132" s="3"/>
      <c r="I5132" s="3"/>
      <c r="J5132" s="3"/>
      <c r="K5132" s="3"/>
      <c r="L5132" s="3"/>
      <c r="M5132" s="3"/>
      <c r="N5132" s="3"/>
      <c r="O5132" s="3"/>
      <c r="P5132" s="3"/>
      <c r="Q5132" s="3"/>
      <c r="R5132" s="3"/>
      <c r="S5132" s="3"/>
      <c r="T5132" s="3"/>
      <c r="U5132" s="3"/>
      <c r="V5132" s="3"/>
      <c r="W5132" s="3"/>
      <c r="X5132" s="3"/>
      <c r="Y5132" s="3"/>
      <c r="Z5132" s="3"/>
      <c r="AA5132" s="3"/>
      <c r="AB5132" s="3"/>
      <c r="AC5132" s="3"/>
      <c r="AD5132" s="3"/>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row>
    <row r="5133" spans="1:77" ht="18">
      <c r="A5133" s="3" t="s">
        <v>7926</v>
      </c>
      <c r="B5133" s="3" t="s">
        <v>25216</v>
      </c>
      <c r="C5133" s="3" t="s">
        <v>25736</v>
      </c>
      <c r="D5133" s="3"/>
      <c r="E5133" s="3" t="s">
        <v>25737</v>
      </c>
      <c r="F5133" s="3"/>
      <c r="G5133" s="3"/>
      <c r="H5133" s="3"/>
      <c r="I5133" s="3"/>
      <c r="J5133" s="3"/>
      <c r="K5133" s="3"/>
      <c r="L5133" s="3"/>
      <c r="M5133" s="3"/>
      <c r="N5133" s="3"/>
      <c r="O5133" s="3"/>
      <c r="P5133" s="3"/>
      <c r="Q5133" s="3"/>
      <c r="R5133" s="3"/>
      <c r="S5133" s="3"/>
      <c r="T5133" s="3"/>
      <c r="U5133" s="3"/>
      <c r="V5133" s="3"/>
      <c r="W5133" s="3"/>
      <c r="X5133" s="3"/>
      <c r="Y5133" s="3"/>
      <c r="Z5133" s="3"/>
      <c r="AA5133" s="3"/>
      <c r="AB5133" s="3"/>
      <c r="AC5133" s="3"/>
      <c r="AD5133" s="3"/>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row>
    <row r="5134" spans="1:77" ht="18">
      <c r="A5134" s="3" t="s">
        <v>8049</v>
      </c>
      <c r="B5134" s="3" t="s">
        <v>25827</v>
      </c>
      <c r="C5134" s="3" t="s">
        <v>25736</v>
      </c>
      <c r="D5134" s="3" t="s">
        <v>270</v>
      </c>
      <c r="E5134" s="3" t="s">
        <v>25911</v>
      </c>
      <c r="F5134" s="3" t="s">
        <v>25912</v>
      </c>
      <c r="G5134" s="3"/>
      <c r="H5134" s="3"/>
      <c r="I5134" s="3"/>
      <c r="J5134" s="3"/>
      <c r="K5134" s="3"/>
      <c r="L5134" s="3"/>
      <c r="M5134" s="3"/>
      <c r="N5134" s="3"/>
      <c r="O5134" s="3"/>
      <c r="P5134" s="3"/>
      <c r="Q5134" s="3"/>
      <c r="R5134" s="3"/>
      <c r="S5134" s="3"/>
      <c r="T5134" s="3"/>
      <c r="U5134" s="3"/>
      <c r="V5134" s="3"/>
      <c r="W5134" s="3"/>
      <c r="X5134" s="3"/>
      <c r="Y5134" s="3"/>
      <c r="Z5134" s="3"/>
      <c r="AA5134" s="3"/>
      <c r="AB5134" s="3"/>
      <c r="AC5134" s="3"/>
      <c r="AD5134" s="3"/>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row>
    <row r="5135" spans="1:77" ht="18">
      <c r="A5135" s="3" t="s">
        <v>10593</v>
      </c>
      <c r="B5135" s="3" t="s">
        <v>28749</v>
      </c>
      <c r="C5135" s="3" t="s">
        <v>25736</v>
      </c>
      <c r="D5135" s="3" t="s">
        <v>270</v>
      </c>
      <c r="E5135" s="3" t="s">
        <v>28750</v>
      </c>
      <c r="F5135" s="3" t="s">
        <v>25912</v>
      </c>
      <c r="G5135" s="3"/>
      <c r="H5135" s="3"/>
      <c r="I5135" s="3"/>
      <c r="J5135" s="3"/>
      <c r="K5135" s="3"/>
      <c r="L5135" s="3"/>
      <c r="M5135" s="3"/>
      <c r="N5135" s="3"/>
      <c r="O5135" s="3"/>
      <c r="P5135" s="3"/>
      <c r="Q5135" s="3"/>
      <c r="R5135" s="3"/>
      <c r="S5135" s="3"/>
      <c r="T5135" s="3"/>
      <c r="U5135" s="3"/>
      <c r="V5135" s="3"/>
      <c r="W5135" s="3"/>
      <c r="X5135" s="3"/>
      <c r="Y5135" s="3"/>
      <c r="Z5135" s="3"/>
      <c r="AA5135" s="3"/>
      <c r="AB5135" s="3"/>
      <c r="AC5135" s="3"/>
      <c r="AD5135" s="3"/>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row>
    <row r="5136" spans="1:77" ht="18">
      <c r="A5136" s="3" t="s">
        <v>9716</v>
      </c>
      <c r="B5136" s="3" t="s">
        <v>27189</v>
      </c>
      <c r="C5136" s="3" t="s">
        <v>27590</v>
      </c>
      <c r="D5136" s="3" t="s">
        <v>73</v>
      </c>
      <c r="E5136" s="3" t="s">
        <v>27591</v>
      </c>
      <c r="F5136" s="3"/>
      <c r="G5136" s="3"/>
      <c r="H5136" s="3"/>
      <c r="I5136" s="3"/>
      <c r="J5136" s="3"/>
      <c r="K5136" s="3"/>
      <c r="L5136" s="3"/>
      <c r="M5136" s="3"/>
      <c r="N5136" s="3"/>
      <c r="O5136" s="3"/>
      <c r="P5136" s="3"/>
      <c r="Q5136" s="3"/>
      <c r="R5136" s="3"/>
      <c r="S5136" s="3"/>
      <c r="T5136" s="3"/>
      <c r="U5136" s="3"/>
      <c r="V5136" s="3"/>
      <c r="W5136" s="3"/>
      <c r="X5136" s="3"/>
      <c r="Y5136" s="3"/>
      <c r="Z5136" s="3"/>
      <c r="AA5136" s="3"/>
      <c r="AB5136" s="3"/>
      <c r="AC5136" s="3"/>
      <c r="AD5136" s="3"/>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row>
    <row r="5137" spans="1:77" ht="18">
      <c r="A5137" s="3" t="s">
        <v>16401</v>
      </c>
      <c r="B5137" s="3" t="s">
        <v>32408</v>
      </c>
      <c r="C5137" s="3" t="s">
        <v>27590</v>
      </c>
      <c r="D5137" s="3" t="s">
        <v>270</v>
      </c>
      <c r="E5137" s="3" t="s">
        <v>32409</v>
      </c>
      <c r="F5137" s="3" t="s">
        <v>32410</v>
      </c>
      <c r="G5137" s="3"/>
      <c r="H5137" s="3"/>
      <c r="I5137" s="3"/>
      <c r="J5137" s="3"/>
      <c r="K5137" s="3"/>
      <c r="L5137" s="3"/>
      <c r="M5137" s="3"/>
      <c r="N5137" s="3"/>
      <c r="O5137" s="3"/>
      <c r="P5137" s="3"/>
      <c r="Q5137" s="3"/>
      <c r="R5137" s="3"/>
      <c r="S5137" s="3"/>
      <c r="T5137" s="3"/>
      <c r="U5137" s="3"/>
      <c r="V5137" s="3"/>
      <c r="W5137" s="3"/>
      <c r="X5137" s="3"/>
      <c r="Y5137" s="3"/>
      <c r="Z5137" s="3"/>
      <c r="AA5137" s="3"/>
      <c r="AB5137" s="3"/>
      <c r="AC5137" s="3"/>
      <c r="AD5137" s="3"/>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row>
    <row r="5138" spans="1:77" ht="18">
      <c r="A5138" s="3" t="s">
        <v>18723</v>
      </c>
      <c r="B5138" s="3" t="s">
        <v>35848</v>
      </c>
      <c r="C5138" s="3" t="s">
        <v>27590</v>
      </c>
      <c r="D5138" s="3" t="s">
        <v>35896</v>
      </c>
      <c r="E5138" s="3" t="s">
        <v>35897</v>
      </c>
      <c r="F5138" s="3" t="s">
        <v>35898</v>
      </c>
      <c r="G5138" s="3"/>
      <c r="H5138" s="3"/>
      <c r="I5138" s="3"/>
      <c r="J5138" s="3"/>
      <c r="K5138" s="3"/>
      <c r="L5138" s="3"/>
      <c r="M5138" s="3"/>
      <c r="N5138" s="3"/>
      <c r="O5138" s="3"/>
      <c r="P5138" s="3"/>
      <c r="Q5138" s="3"/>
      <c r="R5138" s="3"/>
      <c r="S5138" s="3"/>
      <c r="T5138" s="3"/>
      <c r="U5138" s="3"/>
      <c r="V5138" s="3"/>
      <c r="W5138" s="3"/>
      <c r="X5138" s="3"/>
      <c r="Y5138" s="3"/>
      <c r="Z5138" s="3"/>
      <c r="AA5138" s="3"/>
      <c r="AB5138" s="3"/>
      <c r="AC5138" s="3"/>
      <c r="AD5138" s="3"/>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row>
    <row r="5139" spans="1:77" ht="18">
      <c r="A5139" s="3" t="s">
        <v>39323</v>
      </c>
      <c r="B5139" s="3" t="s">
        <v>38999</v>
      </c>
      <c r="C5139" s="3" t="s">
        <v>27590</v>
      </c>
      <c r="D5139" s="3"/>
      <c r="E5139" s="3" t="s">
        <v>39324</v>
      </c>
      <c r="F5139" s="3"/>
      <c r="G5139" s="3"/>
      <c r="H5139" s="3"/>
      <c r="I5139" s="3"/>
      <c r="J5139" s="3"/>
      <c r="K5139" s="3"/>
      <c r="L5139" s="3"/>
      <c r="M5139" s="3"/>
      <c r="N5139" s="3"/>
      <c r="O5139" s="3"/>
      <c r="P5139" s="3"/>
      <c r="Q5139" s="3"/>
      <c r="R5139" s="3"/>
      <c r="S5139" s="3"/>
      <c r="T5139" s="3"/>
      <c r="U5139" s="3"/>
      <c r="V5139" s="3"/>
      <c r="W5139" s="3"/>
      <c r="X5139" s="3"/>
      <c r="Y5139" s="3"/>
      <c r="Z5139" s="3"/>
      <c r="AA5139" s="3"/>
      <c r="AB5139" s="3"/>
      <c r="AC5139" s="3"/>
      <c r="AD5139" s="3"/>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row>
    <row r="5140" spans="1:77" ht="18">
      <c r="A5140" s="3" t="s">
        <v>9809</v>
      </c>
      <c r="B5140" s="3" t="s">
        <v>27594</v>
      </c>
      <c r="C5140" s="3" t="s">
        <v>27702</v>
      </c>
      <c r="D5140" s="3" t="s">
        <v>73</v>
      </c>
      <c r="E5140" s="3" t="s">
        <v>27703</v>
      </c>
      <c r="F5140" s="3" t="s">
        <v>27704</v>
      </c>
      <c r="G5140" s="3"/>
      <c r="H5140" s="3"/>
      <c r="I5140" s="3"/>
      <c r="J5140" s="3"/>
      <c r="K5140" s="3"/>
      <c r="L5140" s="3"/>
      <c r="M5140" s="3"/>
      <c r="N5140" s="3"/>
      <c r="O5140" s="3"/>
      <c r="P5140" s="3"/>
      <c r="Q5140" s="3"/>
      <c r="R5140" s="3"/>
      <c r="S5140" s="3"/>
      <c r="T5140" s="3"/>
      <c r="U5140" s="3"/>
      <c r="V5140" s="3"/>
      <c r="W5140" s="3"/>
      <c r="X5140" s="3"/>
      <c r="Y5140" s="3"/>
      <c r="Z5140" s="3"/>
      <c r="AA5140" s="3"/>
      <c r="AB5140" s="3"/>
      <c r="AC5140" s="3"/>
      <c r="AD5140" s="3"/>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row>
    <row r="5141" spans="1:77" ht="18">
      <c r="A5141" s="3" t="s">
        <v>33075</v>
      </c>
      <c r="B5141" s="3" t="s">
        <v>33053</v>
      </c>
      <c r="C5141" s="3" t="s">
        <v>27702</v>
      </c>
      <c r="D5141" s="3" t="s">
        <v>73</v>
      </c>
      <c r="E5141" s="3" t="s">
        <v>33076</v>
      </c>
      <c r="F5141" s="3" t="s">
        <v>27704</v>
      </c>
      <c r="G5141" s="3"/>
      <c r="H5141" s="3"/>
      <c r="I5141" s="3"/>
      <c r="J5141" s="3"/>
      <c r="K5141" s="3"/>
      <c r="L5141" s="3"/>
      <c r="M5141" s="3"/>
      <c r="N5141" s="3"/>
      <c r="O5141" s="3"/>
      <c r="P5141" s="3"/>
      <c r="Q5141" s="3"/>
      <c r="R5141" s="3"/>
      <c r="S5141" s="3"/>
      <c r="T5141" s="3"/>
      <c r="U5141" s="3"/>
      <c r="V5141" s="3"/>
      <c r="W5141" s="3"/>
      <c r="X5141" s="3"/>
      <c r="Y5141" s="3"/>
      <c r="Z5141" s="3"/>
      <c r="AA5141" s="3"/>
      <c r="AB5141" s="3"/>
      <c r="AC5141" s="3"/>
      <c r="AD5141" s="3"/>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row>
    <row r="5142" spans="1:77" ht="18">
      <c r="A5142" s="3" t="s">
        <v>19708</v>
      </c>
      <c r="B5142" s="3" t="s">
        <v>36306</v>
      </c>
      <c r="C5142" s="3" t="s">
        <v>27702</v>
      </c>
      <c r="D5142" s="3"/>
      <c r="E5142" s="3" t="s">
        <v>36777</v>
      </c>
      <c r="F5142" s="3"/>
      <c r="G5142" s="3"/>
      <c r="H5142" s="3"/>
      <c r="I5142" s="3"/>
      <c r="J5142" s="3"/>
      <c r="K5142" s="3"/>
      <c r="L5142" s="3"/>
      <c r="M5142" s="3"/>
      <c r="N5142" s="3"/>
      <c r="O5142" s="3"/>
      <c r="P5142" s="3"/>
      <c r="Q5142" s="3"/>
      <c r="R5142" s="3"/>
      <c r="S5142" s="3"/>
      <c r="T5142" s="3"/>
      <c r="U5142" s="3"/>
      <c r="V5142" s="3"/>
      <c r="W5142" s="3"/>
      <c r="X5142" s="3"/>
      <c r="Y5142" s="3"/>
      <c r="Z5142" s="3"/>
      <c r="AA5142" s="3"/>
      <c r="AB5142" s="3"/>
      <c r="AC5142" s="3"/>
      <c r="AD5142" s="3"/>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row>
    <row r="5143" spans="1:77" ht="18">
      <c r="A5143" s="3" t="s">
        <v>35156</v>
      </c>
      <c r="B5143" s="3" t="s">
        <v>34945</v>
      </c>
      <c r="C5143" s="3" t="s">
        <v>35157</v>
      </c>
      <c r="D5143" s="3"/>
      <c r="E5143" s="3" t="s">
        <v>35158</v>
      </c>
      <c r="F5143" s="3"/>
      <c r="G5143" s="3"/>
      <c r="H5143" s="3"/>
      <c r="I5143" s="3"/>
      <c r="J5143" s="3"/>
      <c r="K5143" s="3"/>
      <c r="L5143" s="3"/>
      <c r="M5143" s="3"/>
      <c r="N5143" s="3"/>
      <c r="O5143" s="3"/>
      <c r="P5143" s="3"/>
      <c r="Q5143" s="3"/>
      <c r="R5143" s="3"/>
      <c r="S5143" s="3"/>
      <c r="T5143" s="3"/>
      <c r="U5143" s="3"/>
      <c r="V5143" s="3"/>
      <c r="W5143" s="3"/>
      <c r="X5143" s="3"/>
      <c r="Y5143" s="3"/>
      <c r="Z5143" s="3"/>
      <c r="AA5143" s="3"/>
      <c r="AB5143" s="3"/>
      <c r="AC5143" s="3"/>
      <c r="AD5143" s="3"/>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row>
    <row r="5144" spans="1:77" ht="18">
      <c r="A5144" s="3" t="s">
        <v>19116</v>
      </c>
      <c r="B5144" s="3" t="s">
        <v>35848</v>
      </c>
      <c r="C5144" s="3" t="s">
        <v>36227</v>
      </c>
      <c r="D5144" s="3"/>
      <c r="E5144" s="3" t="s">
        <v>36228</v>
      </c>
      <c r="F5144" s="3"/>
      <c r="G5144" s="3"/>
      <c r="H5144" s="3"/>
      <c r="I5144" s="3"/>
      <c r="J5144" s="3"/>
      <c r="K5144" s="3"/>
      <c r="L5144" s="3"/>
      <c r="M5144" s="3"/>
      <c r="N5144" s="3"/>
      <c r="O5144" s="3"/>
      <c r="P5144" s="3"/>
      <c r="Q5144" s="3"/>
      <c r="R5144" s="3"/>
      <c r="S5144" s="3"/>
      <c r="T5144" s="3"/>
      <c r="U5144" s="3"/>
      <c r="V5144" s="3"/>
      <c r="W5144" s="3"/>
      <c r="X5144" s="3"/>
      <c r="Y5144" s="3"/>
      <c r="Z5144" s="3"/>
      <c r="AA5144" s="3"/>
      <c r="AB5144" s="3"/>
      <c r="AC5144" s="3"/>
      <c r="AD5144" s="3"/>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row>
    <row r="5145" spans="1:77" ht="18">
      <c r="A5145" s="3" t="s">
        <v>17556</v>
      </c>
      <c r="B5145" s="3" t="s">
        <v>33988</v>
      </c>
      <c r="C5145" s="3" t="s">
        <v>34175</v>
      </c>
      <c r="D5145" s="3" t="s">
        <v>34176</v>
      </c>
      <c r="E5145" s="3" t="s">
        <v>34177</v>
      </c>
      <c r="F5145" s="3"/>
      <c r="G5145" s="3"/>
      <c r="H5145" s="3"/>
      <c r="I5145" s="3"/>
      <c r="J5145" s="3"/>
      <c r="K5145" s="3"/>
      <c r="L5145" s="3"/>
      <c r="M5145" s="3"/>
      <c r="N5145" s="3"/>
      <c r="O5145" s="3"/>
      <c r="P5145" s="3"/>
      <c r="Q5145" s="3"/>
      <c r="R5145" s="3"/>
      <c r="S5145" s="3"/>
      <c r="T5145" s="3"/>
      <c r="U5145" s="3"/>
      <c r="V5145" s="3"/>
      <c r="W5145" s="3"/>
      <c r="X5145" s="3"/>
      <c r="Y5145" s="3"/>
      <c r="Z5145" s="3"/>
      <c r="AA5145" s="3"/>
      <c r="AB5145" s="3"/>
      <c r="AC5145" s="3"/>
      <c r="AD5145" s="3"/>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row>
    <row r="5146" spans="1:77" ht="18">
      <c r="A5146" s="3" t="s">
        <v>3628</v>
      </c>
      <c r="B5146" s="3" t="s">
        <v>21893</v>
      </c>
      <c r="C5146" s="3" t="s">
        <v>22143</v>
      </c>
      <c r="D5146" s="3"/>
      <c r="E5146" s="3" t="s">
        <v>22102</v>
      </c>
      <c r="F5146" s="3"/>
      <c r="G5146" s="3"/>
      <c r="H5146" s="3"/>
      <c r="I5146" s="3"/>
      <c r="J5146" s="3"/>
      <c r="K5146" s="3"/>
      <c r="L5146" s="3"/>
      <c r="M5146" s="3"/>
      <c r="N5146" s="3"/>
      <c r="O5146" s="3"/>
      <c r="P5146" s="3"/>
      <c r="Q5146" s="3"/>
      <c r="R5146" s="3"/>
      <c r="S5146" s="3"/>
      <c r="T5146" s="3"/>
      <c r="U5146" s="3"/>
      <c r="V5146" s="3"/>
      <c r="W5146" s="3"/>
      <c r="X5146" s="3"/>
      <c r="Y5146" s="3"/>
      <c r="Z5146" s="3"/>
      <c r="AA5146" s="3"/>
      <c r="AB5146" s="3"/>
      <c r="AC5146" s="3"/>
      <c r="AD5146" s="3"/>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row>
    <row r="5147" spans="1:77" ht="18">
      <c r="A5147" s="3" t="s">
        <v>28935</v>
      </c>
      <c r="B5147" s="3" t="s">
        <v>28827</v>
      </c>
      <c r="C5147" s="3" t="s">
        <v>28936</v>
      </c>
      <c r="D5147" s="3" t="s">
        <v>48</v>
      </c>
      <c r="E5147" s="3" t="s">
        <v>28937</v>
      </c>
      <c r="F5147" s="3"/>
      <c r="G5147" s="3"/>
      <c r="H5147" s="3"/>
      <c r="I5147" s="3"/>
      <c r="J5147" s="3"/>
      <c r="K5147" s="3"/>
      <c r="L5147" s="3"/>
      <c r="M5147" s="3"/>
      <c r="N5147" s="3"/>
      <c r="O5147" s="3"/>
      <c r="P5147" s="3"/>
      <c r="Q5147" s="3"/>
      <c r="R5147" s="3"/>
      <c r="S5147" s="3"/>
      <c r="T5147" s="3"/>
      <c r="U5147" s="3"/>
      <c r="V5147" s="3"/>
      <c r="W5147" s="3"/>
      <c r="X5147" s="3"/>
      <c r="Y5147" s="3"/>
      <c r="Z5147" s="3"/>
      <c r="AA5147" s="3"/>
      <c r="AB5147" s="3"/>
      <c r="AC5147" s="3"/>
      <c r="AD5147" s="3"/>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row>
    <row r="5148" spans="1:77" ht="18">
      <c r="A5148" s="3" t="s">
        <v>5816</v>
      </c>
      <c r="B5148" s="3" t="s">
        <v>24113</v>
      </c>
      <c r="C5148" s="3" t="s">
        <v>24114</v>
      </c>
      <c r="D5148" s="3" t="s">
        <v>48</v>
      </c>
      <c r="E5148" s="3" t="s">
        <v>24115</v>
      </c>
      <c r="F5148" s="3" t="s">
        <v>24116</v>
      </c>
      <c r="G5148" s="3"/>
      <c r="H5148" s="3"/>
      <c r="I5148" s="3"/>
      <c r="J5148" s="3"/>
      <c r="K5148" s="3"/>
      <c r="L5148" s="3"/>
      <c r="M5148" s="3"/>
      <c r="N5148" s="3"/>
      <c r="O5148" s="3"/>
      <c r="P5148" s="3"/>
      <c r="Q5148" s="3"/>
      <c r="R5148" s="3"/>
      <c r="S5148" s="3"/>
      <c r="T5148" s="3"/>
      <c r="U5148" s="3"/>
      <c r="V5148" s="3"/>
      <c r="W5148" s="3"/>
      <c r="X5148" s="3"/>
      <c r="Y5148" s="3"/>
      <c r="Z5148" s="3"/>
      <c r="AA5148" s="3"/>
      <c r="AB5148" s="3"/>
      <c r="AC5148" s="3"/>
      <c r="AD5148" s="3"/>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row>
    <row r="5149" spans="1:77" ht="18">
      <c r="A5149" s="3" t="s">
        <v>11919</v>
      </c>
      <c r="B5149" s="3" t="s">
        <v>29357</v>
      </c>
      <c r="C5149" s="3" t="s">
        <v>29571</v>
      </c>
      <c r="D5149" s="3" t="s">
        <v>48</v>
      </c>
      <c r="E5149" s="3" t="s">
        <v>29572</v>
      </c>
      <c r="F5149" s="3"/>
      <c r="G5149" s="3"/>
      <c r="H5149" s="3"/>
      <c r="I5149" s="3"/>
      <c r="J5149" s="3"/>
      <c r="K5149" s="3"/>
      <c r="L5149" s="3"/>
      <c r="M5149" s="3"/>
      <c r="N5149" s="3"/>
      <c r="O5149" s="3"/>
      <c r="P5149" s="3"/>
      <c r="Q5149" s="3"/>
      <c r="R5149" s="3"/>
      <c r="S5149" s="3"/>
      <c r="T5149" s="3"/>
      <c r="U5149" s="3"/>
      <c r="V5149" s="3"/>
      <c r="W5149" s="3"/>
      <c r="X5149" s="3"/>
      <c r="Y5149" s="3"/>
      <c r="Z5149" s="3"/>
      <c r="AA5149" s="3"/>
      <c r="AB5149" s="3"/>
      <c r="AC5149" s="3"/>
      <c r="AD5149" s="3"/>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row>
    <row r="5150" spans="1:77" ht="18">
      <c r="A5150" s="3" t="s">
        <v>10778</v>
      </c>
      <c r="B5150" s="3" t="s">
        <v>28622</v>
      </c>
      <c r="C5150" s="3" t="s">
        <v>28926</v>
      </c>
      <c r="D5150" s="3"/>
      <c r="E5150" s="3" t="s">
        <v>28927</v>
      </c>
      <c r="F5150" s="3"/>
      <c r="G5150" s="3"/>
      <c r="H5150" s="3"/>
      <c r="I5150" s="3"/>
      <c r="J5150" s="3"/>
      <c r="K5150" s="3"/>
      <c r="L5150" s="3"/>
      <c r="M5150" s="3"/>
      <c r="N5150" s="3"/>
      <c r="O5150" s="3"/>
      <c r="P5150" s="3"/>
      <c r="Q5150" s="3"/>
      <c r="R5150" s="3"/>
      <c r="S5150" s="3"/>
      <c r="T5150" s="3"/>
      <c r="U5150" s="3"/>
      <c r="V5150" s="3"/>
      <c r="W5150" s="3"/>
      <c r="X5150" s="3"/>
      <c r="Y5150" s="3"/>
      <c r="Z5150" s="3"/>
      <c r="AA5150" s="3"/>
      <c r="AB5150" s="3"/>
      <c r="AC5150" s="3"/>
      <c r="AD5150" s="3"/>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row>
    <row r="5151" spans="1:77" ht="18">
      <c r="A5151" s="3" t="s">
        <v>33312</v>
      </c>
      <c r="B5151" s="3" t="s">
        <v>33313</v>
      </c>
      <c r="C5151" s="3" t="s">
        <v>28926</v>
      </c>
      <c r="D5151" s="3" t="s">
        <v>270</v>
      </c>
      <c r="E5151" s="3" t="s">
        <v>33314</v>
      </c>
      <c r="F5151" s="3" t="s">
        <v>33315</v>
      </c>
      <c r="G5151" s="3" t="s">
        <v>33316</v>
      </c>
      <c r="H5151" s="3" t="s">
        <v>33317</v>
      </c>
      <c r="I5151" s="3"/>
      <c r="J5151" s="3"/>
      <c r="K5151" s="3" t="s">
        <v>33318</v>
      </c>
      <c r="L5151" s="3"/>
      <c r="M5151" s="3"/>
      <c r="N5151" s="3"/>
      <c r="O5151" s="3"/>
      <c r="P5151" s="3"/>
      <c r="Q5151" s="3"/>
      <c r="R5151" s="3"/>
      <c r="S5151" s="3"/>
      <c r="T5151" s="3"/>
      <c r="U5151" s="3"/>
      <c r="V5151" s="3"/>
      <c r="W5151" s="3"/>
      <c r="X5151" s="3"/>
      <c r="Y5151" s="3"/>
      <c r="Z5151" s="3"/>
      <c r="AA5151" s="3"/>
      <c r="AB5151" s="3"/>
      <c r="AC5151" s="3"/>
      <c r="AD5151" s="3"/>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row>
    <row r="5152" spans="1:77" ht="18">
      <c r="A5152" s="3" t="s">
        <v>10584</v>
      </c>
      <c r="B5152" s="3" t="s">
        <v>28622</v>
      </c>
      <c r="C5152" s="3" t="s">
        <v>28747</v>
      </c>
      <c r="D5152" s="3"/>
      <c r="E5152" s="3" t="s">
        <v>28748</v>
      </c>
      <c r="F5152" s="3"/>
      <c r="G5152" s="3"/>
      <c r="H5152" s="3"/>
      <c r="I5152" s="3"/>
      <c r="J5152" s="3"/>
      <c r="K5152" s="3"/>
      <c r="L5152" s="3"/>
      <c r="M5152" s="3"/>
      <c r="N5152" s="3"/>
      <c r="O5152" s="3"/>
      <c r="P5152" s="3"/>
      <c r="Q5152" s="3"/>
      <c r="R5152" s="3"/>
      <c r="S5152" s="3"/>
      <c r="T5152" s="3"/>
      <c r="U5152" s="3"/>
      <c r="V5152" s="3"/>
      <c r="W5152" s="3"/>
      <c r="X5152" s="3"/>
      <c r="Y5152" s="3"/>
      <c r="Z5152" s="3"/>
      <c r="AA5152" s="3"/>
      <c r="AB5152" s="3"/>
      <c r="AC5152" s="3"/>
      <c r="AD5152" s="3"/>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row>
    <row r="5153" spans="1:77" ht="18">
      <c r="A5153" s="3" t="s">
        <v>9836</v>
      </c>
      <c r="B5153" s="3" t="s">
        <v>27741</v>
      </c>
      <c r="C5153" s="3" t="s">
        <v>27742</v>
      </c>
      <c r="D5153" s="3" t="s">
        <v>73</v>
      </c>
      <c r="E5153" s="3" t="s">
        <v>7273</v>
      </c>
      <c r="F5153" s="3"/>
      <c r="G5153" s="3"/>
      <c r="H5153" s="3"/>
      <c r="I5153" s="3"/>
      <c r="J5153" s="3"/>
      <c r="K5153" s="3"/>
      <c r="L5153" s="3"/>
      <c r="M5153" s="3"/>
      <c r="N5153" s="3"/>
      <c r="O5153" s="3"/>
      <c r="P5153" s="3"/>
      <c r="Q5153" s="3"/>
      <c r="R5153" s="3"/>
      <c r="S5153" s="3"/>
      <c r="T5153" s="3"/>
      <c r="U5153" s="3"/>
      <c r="V5153" s="3"/>
      <c r="W5153" s="3"/>
      <c r="X5153" s="3"/>
      <c r="Y5153" s="3"/>
      <c r="Z5153" s="3"/>
      <c r="AA5153" s="3"/>
      <c r="AB5153" s="3"/>
      <c r="AC5153" s="3"/>
      <c r="AD5153" s="3"/>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row>
    <row r="5154" spans="1:77" ht="18">
      <c r="A5154" s="3" t="s">
        <v>33039</v>
      </c>
      <c r="B5154" s="3" t="s">
        <v>33040</v>
      </c>
      <c r="C5154" s="3" t="s">
        <v>27742</v>
      </c>
      <c r="D5154" s="3"/>
      <c r="E5154" s="3" t="s">
        <v>33041</v>
      </c>
      <c r="F5154" s="3"/>
      <c r="G5154" s="3"/>
      <c r="H5154" s="3"/>
      <c r="I5154" s="3"/>
      <c r="J5154" s="3"/>
      <c r="K5154" s="3"/>
      <c r="L5154" s="3"/>
      <c r="M5154" s="3"/>
      <c r="N5154" s="3"/>
      <c r="O5154" s="3"/>
      <c r="P5154" s="3"/>
      <c r="Q5154" s="3"/>
      <c r="R5154" s="3"/>
      <c r="S5154" s="3"/>
      <c r="T5154" s="3"/>
      <c r="U5154" s="3"/>
      <c r="V5154" s="3"/>
      <c r="W5154" s="3"/>
      <c r="X5154" s="3"/>
      <c r="Y5154" s="3"/>
      <c r="Z5154" s="3"/>
      <c r="AA5154" s="3"/>
      <c r="AB5154" s="3"/>
      <c r="AC5154" s="3"/>
      <c r="AD5154" s="3"/>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row>
    <row r="5155" spans="1:77" ht="18">
      <c r="A5155" s="3" t="s">
        <v>9641</v>
      </c>
      <c r="B5155" s="3" t="s">
        <v>27233</v>
      </c>
      <c r="C5155" s="3" t="s">
        <v>27501</v>
      </c>
      <c r="D5155" s="3" t="s">
        <v>73</v>
      </c>
      <c r="E5155" s="3" t="s">
        <v>27502</v>
      </c>
      <c r="F5155" s="3"/>
      <c r="G5155" s="3"/>
      <c r="H5155" s="3"/>
      <c r="I5155" s="3"/>
      <c r="J5155" s="3"/>
      <c r="K5155" s="3"/>
      <c r="L5155" s="3"/>
      <c r="M5155" s="3"/>
      <c r="N5155" s="3"/>
      <c r="O5155" s="3"/>
      <c r="P5155" s="3"/>
      <c r="Q5155" s="3"/>
      <c r="R5155" s="3"/>
      <c r="S5155" s="3"/>
      <c r="T5155" s="3"/>
      <c r="U5155" s="3"/>
      <c r="V5155" s="3"/>
      <c r="W5155" s="3"/>
      <c r="X5155" s="3"/>
      <c r="Y5155" s="3"/>
      <c r="Z5155" s="3"/>
      <c r="AA5155" s="3"/>
      <c r="AB5155" s="3"/>
      <c r="AC5155" s="3"/>
      <c r="AD5155" s="3"/>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row>
    <row r="5156" spans="1:77" ht="18">
      <c r="A5156" s="3" t="s">
        <v>32635</v>
      </c>
      <c r="B5156" s="3" t="s">
        <v>32636</v>
      </c>
      <c r="C5156" s="3" t="s">
        <v>32637</v>
      </c>
      <c r="D5156" s="3" t="s">
        <v>2580</v>
      </c>
      <c r="E5156" s="3" t="s">
        <v>32638</v>
      </c>
      <c r="F5156" s="3"/>
      <c r="G5156" s="3"/>
      <c r="H5156" s="3"/>
      <c r="I5156" s="3"/>
      <c r="J5156" s="3"/>
      <c r="K5156" s="3"/>
      <c r="L5156" s="3"/>
      <c r="M5156" s="3"/>
      <c r="N5156" s="3"/>
      <c r="O5156" s="3"/>
      <c r="P5156" s="3"/>
      <c r="Q5156" s="3"/>
      <c r="R5156" s="3"/>
      <c r="S5156" s="3"/>
      <c r="T5156" s="3"/>
      <c r="U5156" s="3"/>
      <c r="V5156" s="3"/>
      <c r="W5156" s="3"/>
      <c r="X5156" s="3"/>
      <c r="Y5156" s="3"/>
      <c r="Z5156" s="3"/>
      <c r="AA5156" s="3"/>
      <c r="AB5156" s="3"/>
      <c r="AC5156" s="3"/>
      <c r="AD5156" s="3"/>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row>
    <row r="5157" spans="1:77" ht="18">
      <c r="A5157" s="3" t="s">
        <v>10843</v>
      </c>
      <c r="B5157" s="3" t="s">
        <v>28622</v>
      </c>
      <c r="C5157" s="3" t="s">
        <v>28984</v>
      </c>
      <c r="D5157" s="3"/>
      <c r="E5157" s="3" t="s">
        <v>28815</v>
      </c>
      <c r="F5157" s="3"/>
      <c r="G5157" s="3"/>
      <c r="H5157" s="3"/>
      <c r="I5157" s="3"/>
      <c r="J5157" s="3"/>
      <c r="K5157" s="3"/>
      <c r="L5157" s="3"/>
      <c r="M5157" s="3"/>
      <c r="N5157" s="3"/>
      <c r="O5157" s="3"/>
      <c r="P5157" s="3"/>
      <c r="Q5157" s="3"/>
      <c r="R5157" s="3"/>
      <c r="S5157" s="3"/>
      <c r="T5157" s="3"/>
      <c r="U5157" s="3"/>
      <c r="V5157" s="3"/>
      <c r="W5157" s="3"/>
      <c r="X5157" s="3"/>
      <c r="Y5157" s="3"/>
      <c r="Z5157" s="3"/>
      <c r="AA5157" s="3"/>
      <c r="AB5157" s="3"/>
      <c r="AC5157" s="3"/>
      <c r="AD5157" s="3"/>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row>
    <row r="5158" spans="1:77" ht="18">
      <c r="A5158" s="3" t="s">
        <v>9508</v>
      </c>
      <c r="B5158" s="3" t="s">
        <v>27332</v>
      </c>
      <c r="C5158" s="3" t="s">
        <v>27333</v>
      </c>
      <c r="D5158" s="3" t="s">
        <v>73</v>
      </c>
      <c r="E5158" s="3" t="s">
        <v>27334</v>
      </c>
      <c r="F5158" s="3"/>
      <c r="G5158" s="3"/>
      <c r="H5158" s="3"/>
      <c r="I5158" s="3"/>
      <c r="J5158" s="3"/>
      <c r="K5158" s="3"/>
      <c r="L5158" s="3"/>
      <c r="M5158" s="3"/>
      <c r="N5158" s="3"/>
      <c r="O5158" s="3"/>
      <c r="P5158" s="3"/>
      <c r="Q5158" s="3"/>
      <c r="R5158" s="3"/>
      <c r="S5158" s="3"/>
      <c r="T5158" s="3"/>
      <c r="U5158" s="3"/>
      <c r="V5158" s="3"/>
      <c r="W5158" s="3"/>
      <c r="X5158" s="3"/>
      <c r="Y5158" s="3"/>
      <c r="Z5158" s="3"/>
      <c r="AA5158" s="3"/>
      <c r="AB5158" s="3"/>
      <c r="AC5158" s="3"/>
      <c r="AD5158" s="3"/>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row>
    <row r="5159" spans="1:77" ht="18">
      <c r="A5159" s="3" t="s">
        <v>16755</v>
      </c>
      <c r="B5159" s="3" t="s">
        <v>32339</v>
      </c>
      <c r="C5159" s="3" t="s">
        <v>32655</v>
      </c>
      <c r="D5159" s="3" t="s">
        <v>1855</v>
      </c>
      <c r="E5159" s="3" t="s">
        <v>32656</v>
      </c>
      <c r="F5159" s="3" t="s">
        <v>32657</v>
      </c>
      <c r="G5159" s="3"/>
      <c r="H5159" s="3"/>
      <c r="I5159" s="3"/>
      <c r="J5159" s="3"/>
      <c r="K5159" s="3"/>
      <c r="L5159" s="3"/>
      <c r="M5159" s="3"/>
      <c r="N5159" s="3"/>
      <c r="O5159" s="3"/>
      <c r="P5159" s="3"/>
      <c r="Q5159" s="3"/>
      <c r="R5159" s="3"/>
      <c r="S5159" s="3"/>
      <c r="T5159" s="3"/>
      <c r="U5159" s="3"/>
      <c r="V5159" s="3"/>
      <c r="W5159" s="3"/>
      <c r="X5159" s="3"/>
      <c r="Y5159" s="3"/>
      <c r="Z5159" s="3"/>
      <c r="AA5159" s="3"/>
      <c r="AB5159" s="3"/>
      <c r="AC5159" s="3"/>
      <c r="AD5159" s="3"/>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row>
    <row r="5160" spans="1:77" ht="18">
      <c r="A5160" s="3" t="s">
        <v>5799</v>
      </c>
      <c r="B5160" s="3" t="s">
        <v>23435</v>
      </c>
      <c r="C5160" s="3" t="s">
        <v>24109</v>
      </c>
      <c r="D5160" s="3"/>
      <c r="E5160" s="3" t="s">
        <v>24110</v>
      </c>
      <c r="F5160" s="3"/>
      <c r="G5160" s="3"/>
      <c r="H5160" s="3"/>
      <c r="I5160" s="3"/>
      <c r="J5160" s="3"/>
      <c r="K5160" s="3"/>
      <c r="L5160" s="3"/>
      <c r="M5160" s="3"/>
      <c r="N5160" s="3"/>
      <c r="O5160" s="3"/>
      <c r="P5160" s="3"/>
      <c r="Q5160" s="3"/>
      <c r="R5160" s="3"/>
      <c r="S5160" s="3"/>
      <c r="T5160" s="3"/>
      <c r="U5160" s="3"/>
      <c r="V5160" s="3"/>
      <c r="W5160" s="3"/>
      <c r="X5160" s="3"/>
      <c r="Y5160" s="3"/>
      <c r="Z5160" s="3"/>
      <c r="AA5160" s="3"/>
      <c r="AB5160" s="3"/>
      <c r="AC5160" s="3"/>
      <c r="AD5160" s="3"/>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row>
    <row r="5161" spans="1:77" ht="18">
      <c r="A5161" s="3" t="s">
        <v>3591</v>
      </c>
      <c r="B5161" s="3" t="s">
        <v>21893</v>
      </c>
      <c r="C5161" s="3" t="s">
        <v>22101</v>
      </c>
      <c r="D5161" s="3"/>
      <c r="E5161" s="3" t="s">
        <v>22102</v>
      </c>
      <c r="F5161" s="3"/>
      <c r="G5161" s="3"/>
      <c r="H5161" s="3"/>
      <c r="I5161" s="3"/>
      <c r="J5161" s="3"/>
      <c r="K5161" s="3"/>
      <c r="L5161" s="3"/>
      <c r="M5161" s="3"/>
      <c r="N5161" s="3"/>
      <c r="O5161" s="3"/>
      <c r="P5161" s="3"/>
      <c r="Q5161" s="3"/>
      <c r="R5161" s="3"/>
      <c r="S5161" s="3"/>
      <c r="T5161" s="3"/>
      <c r="U5161" s="3"/>
      <c r="V5161" s="3"/>
      <c r="W5161" s="3"/>
      <c r="X5161" s="3"/>
      <c r="Y5161" s="3"/>
      <c r="Z5161" s="3"/>
      <c r="AA5161" s="3"/>
      <c r="AB5161" s="3"/>
      <c r="AC5161" s="3"/>
      <c r="AD5161" s="3"/>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row>
    <row r="5162" spans="1:77" ht="18">
      <c r="A5162" s="3" t="s">
        <v>14150</v>
      </c>
      <c r="B5162" s="3" t="s">
        <v>30903</v>
      </c>
      <c r="C5162" s="3" t="s">
        <v>31045</v>
      </c>
      <c r="D5162" s="3" t="s">
        <v>31046</v>
      </c>
      <c r="E5162" s="3" t="s">
        <v>31047</v>
      </c>
      <c r="F5162" s="3"/>
      <c r="G5162" s="3"/>
      <c r="H5162" s="3"/>
      <c r="I5162" s="3"/>
      <c r="J5162" s="3"/>
      <c r="K5162" s="3"/>
      <c r="L5162" s="3"/>
      <c r="M5162" s="3"/>
      <c r="N5162" s="3"/>
      <c r="O5162" s="3"/>
      <c r="P5162" s="3"/>
      <c r="Q5162" s="3"/>
      <c r="R5162" s="3"/>
      <c r="S5162" s="3"/>
      <c r="T5162" s="3"/>
      <c r="U5162" s="3"/>
      <c r="V5162" s="3"/>
      <c r="W5162" s="3"/>
      <c r="X5162" s="3"/>
      <c r="Y5162" s="3"/>
      <c r="Z5162" s="3"/>
      <c r="AA5162" s="3"/>
      <c r="AB5162" s="3"/>
      <c r="AC5162" s="3"/>
      <c r="AD5162" s="3"/>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row>
    <row r="5163" spans="1:77" ht="18">
      <c r="A5163" s="3" t="s">
        <v>38844</v>
      </c>
      <c r="B5163" s="3" t="s">
        <v>37993</v>
      </c>
      <c r="C5163" s="3" t="s">
        <v>31045</v>
      </c>
      <c r="D5163" s="3" t="s">
        <v>270</v>
      </c>
      <c r="E5163" s="3" t="s">
        <v>38845</v>
      </c>
      <c r="F5163" s="3"/>
      <c r="G5163" s="3"/>
      <c r="H5163" s="3"/>
      <c r="I5163" s="3"/>
      <c r="J5163" s="3"/>
      <c r="K5163" s="3"/>
      <c r="L5163" s="3"/>
      <c r="M5163" s="3"/>
      <c r="N5163" s="3"/>
      <c r="O5163" s="3"/>
      <c r="P5163" s="3"/>
      <c r="Q5163" s="3"/>
      <c r="R5163" s="3"/>
      <c r="S5163" s="3"/>
      <c r="T5163" s="3"/>
      <c r="U5163" s="3"/>
      <c r="V5163" s="3"/>
      <c r="W5163" s="3"/>
      <c r="X5163" s="3"/>
      <c r="Y5163" s="3"/>
      <c r="Z5163" s="3"/>
      <c r="AA5163" s="3"/>
      <c r="AB5163" s="3"/>
      <c r="AC5163" s="3"/>
      <c r="AD5163" s="3"/>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row>
    <row r="5164" spans="1:77" ht="18">
      <c r="A5164" s="3" t="s">
        <v>1575</v>
      </c>
      <c r="B5164" s="3" t="s">
        <v>27429</v>
      </c>
      <c r="C5164" s="3" t="s">
        <v>29868</v>
      </c>
      <c r="D5164" s="3"/>
      <c r="E5164" s="3" t="s">
        <v>29869</v>
      </c>
      <c r="F5164" s="3"/>
      <c r="G5164" s="3"/>
      <c r="H5164" s="3"/>
      <c r="I5164" s="3"/>
      <c r="J5164" s="3"/>
      <c r="K5164" s="3"/>
      <c r="L5164" s="3"/>
      <c r="M5164" s="3"/>
      <c r="N5164" s="3"/>
      <c r="O5164" s="3"/>
      <c r="P5164" s="3"/>
      <c r="Q5164" s="3"/>
      <c r="R5164" s="3"/>
      <c r="S5164" s="3"/>
      <c r="T5164" s="3"/>
      <c r="U5164" s="3"/>
      <c r="V5164" s="3"/>
      <c r="W5164" s="3"/>
      <c r="X5164" s="3"/>
      <c r="Y5164" s="3"/>
      <c r="Z5164" s="3"/>
      <c r="AA5164" s="3"/>
      <c r="AB5164" s="3"/>
      <c r="AC5164" s="3"/>
      <c r="AD5164" s="3"/>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row>
    <row r="5165" spans="1:77" ht="18">
      <c r="A5165" s="3" t="s">
        <v>915</v>
      </c>
      <c r="B5165" s="3" t="s">
        <v>24616</v>
      </c>
      <c r="C5165" s="3" t="s">
        <v>25581</v>
      </c>
      <c r="D5165" s="3" t="s">
        <v>25582</v>
      </c>
      <c r="E5165" s="3" t="s">
        <v>25583</v>
      </c>
      <c r="F5165" s="3"/>
      <c r="G5165" s="3"/>
      <c r="H5165" s="3"/>
      <c r="I5165" s="3"/>
      <c r="J5165" s="3"/>
      <c r="K5165" s="3"/>
      <c r="L5165" s="3"/>
      <c r="M5165" s="3"/>
      <c r="N5165" s="3"/>
      <c r="O5165" s="3"/>
      <c r="P5165" s="3"/>
      <c r="Q5165" s="3"/>
      <c r="R5165" s="3"/>
      <c r="S5165" s="3"/>
      <c r="T5165" s="3"/>
      <c r="U5165" s="3"/>
      <c r="V5165" s="3"/>
      <c r="W5165" s="3"/>
      <c r="X5165" s="3"/>
      <c r="Y5165" s="3"/>
      <c r="Z5165" s="3"/>
      <c r="AA5165" s="3"/>
      <c r="AB5165" s="3"/>
      <c r="AC5165" s="3"/>
      <c r="AD5165" s="3"/>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row>
    <row r="5166" spans="1:77" ht="18">
      <c r="A5166" s="3" t="s">
        <v>28217</v>
      </c>
      <c r="B5166" s="3" t="s">
        <v>28072</v>
      </c>
      <c r="C5166" s="3" t="s">
        <v>28218</v>
      </c>
      <c r="D5166" s="3" t="s">
        <v>270</v>
      </c>
      <c r="E5166" s="3" t="s">
        <v>28219</v>
      </c>
      <c r="F5166" s="3" t="s">
        <v>28220</v>
      </c>
      <c r="G5166" s="3"/>
      <c r="H5166" s="3"/>
      <c r="I5166" s="3"/>
      <c r="J5166" s="3"/>
      <c r="K5166" s="3"/>
      <c r="L5166" s="3"/>
      <c r="M5166" s="3"/>
      <c r="N5166" s="3"/>
      <c r="O5166" s="3"/>
      <c r="P5166" s="3"/>
      <c r="Q5166" s="3"/>
      <c r="R5166" s="3"/>
      <c r="S5166" s="3"/>
      <c r="T5166" s="3"/>
      <c r="U5166" s="3"/>
      <c r="V5166" s="3"/>
      <c r="W5166" s="3"/>
      <c r="X5166" s="3"/>
      <c r="Y5166" s="3"/>
      <c r="Z5166" s="3"/>
      <c r="AA5166" s="3"/>
      <c r="AB5166" s="3"/>
      <c r="AC5166" s="3"/>
      <c r="AD5166" s="3"/>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row>
    <row r="5167" spans="1:77" ht="18">
      <c r="A5167" s="3" t="s">
        <v>12269</v>
      </c>
      <c r="B5167" s="3" t="s">
        <v>29357</v>
      </c>
      <c r="C5167" s="3" t="s">
        <v>28218</v>
      </c>
      <c r="D5167" s="3" t="s">
        <v>48</v>
      </c>
      <c r="E5167" s="3" t="s">
        <v>29846</v>
      </c>
      <c r="F5167" s="3"/>
      <c r="G5167" s="3"/>
      <c r="H5167" s="3"/>
      <c r="I5167" s="3"/>
      <c r="J5167" s="3"/>
      <c r="K5167" s="3"/>
      <c r="L5167" s="3"/>
      <c r="M5167" s="3"/>
      <c r="N5167" s="3"/>
      <c r="O5167" s="3"/>
      <c r="P5167" s="3"/>
      <c r="Q5167" s="3"/>
      <c r="R5167" s="3"/>
      <c r="S5167" s="3"/>
      <c r="T5167" s="3"/>
      <c r="U5167" s="3"/>
      <c r="V5167" s="3"/>
      <c r="W5167" s="3"/>
      <c r="X5167" s="3"/>
      <c r="Y5167" s="3"/>
      <c r="Z5167" s="3"/>
      <c r="AA5167" s="3"/>
      <c r="AB5167" s="3"/>
      <c r="AC5167" s="3"/>
      <c r="AD5167" s="3"/>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row>
    <row r="5168" spans="1:77" ht="18">
      <c r="A5168" s="3" t="s">
        <v>36050</v>
      </c>
      <c r="B5168" s="3" t="s">
        <v>35848</v>
      </c>
      <c r="C5168" s="3" t="s">
        <v>28218</v>
      </c>
      <c r="D5168" s="3"/>
      <c r="E5168" s="3" t="s">
        <v>36051</v>
      </c>
      <c r="F5168" s="3"/>
      <c r="G5168" s="3"/>
      <c r="H5168" s="3"/>
      <c r="I5168" s="3"/>
      <c r="J5168" s="3"/>
      <c r="K5168" s="3"/>
      <c r="L5168" s="3"/>
      <c r="M5168" s="3"/>
      <c r="N5168" s="3"/>
      <c r="O5168" s="3"/>
      <c r="P5168" s="3"/>
      <c r="Q5168" s="3"/>
      <c r="R5168" s="3"/>
      <c r="S5168" s="3"/>
      <c r="T5168" s="3"/>
      <c r="U5168" s="3"/>
      <c r="V5168" s="3"/>
      <c r="W5168" s="3"/>
      <c r="X5168" s="3"/>
      <c r="Y5168" s="3"/>
      <c r="Z5168" s="3"/>
      <c r="AA5168" s="3"/>
      <c r="AB5168" s="3"/>
      <c r="AC5168" s="3"/>
      <c r="AD5168" s="3"/>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row>
    <row r="5169" spans="1:77" ht="18">
      <c r="A5169" s="3" t="s">
        <v>7846</v>
      </c>
      <c r="B5169" s="3" t="s">
        <v>25216</v>
      </c>
      <c r="C5169" s="3" t="s">
        <v>25687</v>
      </c>
      <c r="D5169" s="3"/>
      <c r="E5169" s="3" t="s">
        <v>25688</v>
      </c>
      <c r="F5169" s="3"/>
      <c r="G5169" s="3"/>
      <c r="H5169" s="3"/>
      <c r="I5169" s="3"/>
      <c r="J5169" s="3"/>
      <c r="K5169" s="3"/>
      <c r="L5169" s="3"/>
      <c r="M5169" s="3"/>
      <c r="N5169" s="3"/>
      <c r="O5169" s="3"/>
      <c r="P5169" s="3"/>
      <c r="Q5169" s="3"/>
      <c r="R5169" s="3"/>
      <c r="S5169" s="3"/>
      <c r="T5169" s="3"/>
      <c r="U5169" s="3"/>
      <c r="V5169" s="3"/>
      <c r="W5169" s="3"/>
      <c r="X5169" s="3"/>
      <c r="Y5169" s="3"/>
      <c r="Z5169" s="3"/>
      <c r="AA5169" s="3"/>
      <c r="AB5169" s="3"/>
      <c r="AC5169" s="3"/>
      <c r="AD5169" s="3"/>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row>
    <row r="5170" spans="1:77" ht="18">
      <c r="A5170" s="3" t="s">
        <v>9458</v>
      </c>
      <c r="B5170" s="3" t="s">
        <v>27189</v>
      </c>
      <c r="C5170" s="3" t="s">
        <v>25687</v>
      </c>
      <c r="D5170" s="3" t="s">
        <v>73</v>
      </c>
      <c r="E5170" s="3" t="s">
        <v>27270</v>
      </c>
      <c r="F5170" s="3"/>
      <c r="G5170" s="3"/>
      <c r="H5170" s="3"/>
      <c r="I5170" s="3"/>
      <c r="J5170" s="3"/>
      <c r="K5170" s="3"/>
      <c r="L5170" s="3"/>
      <c r="M5170" s="3"/>
      <c r="N5170" s="3"/>
      <c r="O5170" s="3"/>
      <c r="P5170" s="3"/>
      <c r="Q5170" s="3"/>
      <c r="R5170" s="3"/>
      <c r="S5170" s="3"/>
      <c r="T5170" s="3"/>
      <c r="U5170" s="3"/>
      <c r="V5170" s="3"/>
      <c r="W5170" s="3"/>
      <c r="X5170" s="3"/>
      <c r="Y5170" s="3"/>
      <c r="Z5170" s="3"/>
      <c r="AA5170" s="3"/>
      <c r="AB5170" s="3"/>
      <c r="AC5170" s="3"/>
      <c r="AD5170" s="3"/>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row>
    <row r="5171" spans="1:77" ht="18">
      <c r="A5171" s="3" t="s">
        <v>10626</v>
      </c>
      <c r="B5171" s="3" t="s">
        <v>28622</v>
      </c>
      <c r="C5171" s="3" t="s">
        <v>28774</v>
      </c>
      <c r="D5171" s="3"/>
      <c r="E5171" s="3" t="s">
        <v>28775</v>
      </c>
      <c r="F5171" s="3"/>
      <c r="G5171" s="3"/>
      <c r="H5171" s="3"/>
      <c r="I5171" s="3"/>
      <c r="J5171" s="3"/>
      <c r="K5171" s="3"/>
      <c r="L5171" s="3"/>
      <c r="M5171" s="3"/>
      <c r="N5171" s="3"/>
      <c r="O5171" s="3"/>
      <c r="P5171" s="3"/>
      <c r="Q5171" s="3"/>
      <c r="R5171" s="3"/>
      <c r="S5171" s="3"/>
      <c r="T5171" s="3"/>
      <c r="U5171" s="3"/>
      <c r="V5171" s="3"/>
      <c r="W5171" s="3"/>
      <c r="X5171" s="3"/>
      <c r="Y5171" s="3"/>
      <c r="Z5171" s="3"/>
      <c r="AA5171" s="3"/>
      <c r="AB5171" s="3"/>
      <c r="AC5171" s="3"/>
      <c r="AD5171" s="3"/>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row>
    <row r="5172" spans="1:77" ht="18">
      <c r="A5172" s="3" t="s">
        <v>12214</v>
      </c>
      <c r="B5172" s="3" t="s">
        <v>29357</v>
      </c>
      <c r="C5172" s="3" t="s">
        <v>28774</v>
      </c>
      <c r="D5172" s="3" t="s">
        <v>48</v>
      </c>
      <c r="E5172" s="3" t="s">
        <v>29797</v>
      </c>
      <c r="F5172" s="3" t="s">
        <v>29798</v>
      </c>
      <c r="G5172" s="3"/>
      <c r="H5172" s="3"/>
      <c r="I5172" s="3"/>
      <c r="J5172" s="3"/>
      <c r="K5172" s="3"/>
      <c r="L5172" s="3"/>
      <c r="M5172" s="3"/>
      <c r="N5172" s="3"/>
      <c r="O5172" s="3"/>
      <c r="P5172" s="3"/>
      <c r="Q5172" s="3"/>
      <c r="R5172" s="3"/>
      <c r="S5172" s="3"/>
      <c r="T5172" s="3"/>
      <c r="U5172" s="3"/>
      <c r="V5172" s="3"/>
      <c r="W5172" s="3"/>
      <c r="X5172" s="3"/>
      <c r="Y5172" s="3"/>
      <c r="Z5172" s="3"/>
      <c r="AA5172" s="3"/>
      <c r="AB5172" s="3"/>
      <c r="AC5172" s="3"/>
      <c r="AD5172" s="3"/>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row>
    <row r="5173" spans="1:77" ht="18">
      <c r="A5173" s="3" t="s">
        <v>32714</v>
      </c>
      <c r="B5173" s="3" t="s">
        <v>32715</v>
      </c>
      <c r="C5173" s="3" t="s">
        <v>28774</v>
      </c>
      <c r="D5173" s="3"/>
      <c r="E5173" s="3" t="s">
        <v>32716</v>
      </c>
      <c r="F5173" s="3" t="s">
        <v>32717</v>
      </c>
      <c r="G5173" s="3"/>
      <c r="H5173" s="3"/>
      <c r="I5173" s="3"/>
      <c r="J5173" s="3"/>
      <c r="K5173" s="3"/>
      <c r="L5173" s="3"/>
      <c r="M5173" s="3"/>
      <c r="N5173" s="3"/>
      <c r="O5173" s="3"/>
      <c r="P5173" s="3"/>
      <c r="Q5173" s="3"/>
      <c r="R5173" s="3"/>
      <c r="S5173" s="3"/>
      <c r="T5173" s="3"/>
      <c r="U5173" s="3"/>
      <c r="V5173" s="3"/>
      <c r="W5173" s="3"/>
      <c r="X5173" s="3"/>
      <c r="Y5173" s="3"/>
      <c r="Z5173" s="3"/>
      <c r="AA5173" s="3"/>
      <c r="AB5173" s="3"/>
      <c r="AC5173" s="3"/>
      <c r="AD5173" s="3"/>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row>
    <row r="5174" spans="1:77" ht="18">
      <c r="A5174" s="3" t="s">
        <v>10719</v>
      </c>
      <c r="B5174" s="3" t="s">
        <v>28622</v>
      </c>
      <c r="C5174" s="3" t="s">
        <v>28884</v>
      </c>
      <c r="D5174" s="3" t="s">
        <v>48</v>
      </c>
      <c r="E5174" s="3" t="s">
        <v>28885</v>
      </c>
      <c r="F5174" s="3"/>
      <c r="G5174" s="3"/>
      <c r="H5174" s="3"/>
      <c r="I5174" s="3"/>
      <c r="J5174" s="3"/>
      <c r="K5174" s="3"/>
      <c r="L5174" s="3"/>
      <c r="M5174" s="3"/>
      <c r="N5174" s="3"/>
      <c r="O5174" s="3"/>
      <c r="P5174" s="3"/>
      <c r="Q5174" s="3"/>
      <c r="R5174" s="3"/>
      <c r="S5174" s="3"/>
      <c r="T5174" s="3"/>
      <c r="U5174" s="3"/>
      <c r="V5174" s="3"/>
      <c r="W5174" s="3"/>
      <c r="X5174" s="3"/>
      <c r="Y5174" s="3"/>
      <c r="Z5174" s="3"/>
      <c r="AA5174" s="3"/>
      <c r="AB5174" s="3"/>
      <c r="AC5174" s="3"/>
      <c r="AD5174" s="3"/>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row>
    <row r="5175" spans="1:77" ht="18">
      <c r="A5175" s="3" t="s">
        <v>11862</v>
      </c>
      <c r="B5175" s="3" t="s">
        <v>29365</v>
      </c>
      <c r="C5175" s="3" t="s">
        <v>28884</v>
      </c>
      <c r="D5175" s="3" t="s">
        <v>319</v>
      </c>
      <c r="E5175" s="3" t="s">
        <v>29523</v>
      </c>
      <c r="F5175" s="3" t="s">
        <v>29524</v>
      </c>
      <c r="G5175" s="3"/>
      <c r="H5175" s="3"/>
      <c r="I5175" s="3"/>
      <c r="J5175" s="3"/>
      <c r="K5175" s="3"/>
      <c r="L5175" s="3"/>
      <c r="M5175" s="3"/>
      <c r="N5175" s="3"/>
      <c r="O5175" s="3"/>
      <c r="P5175" s="3"/>
      <c r="Q5175" s="3"/>
      <c r="R5175" s="3"/>
      <c r="S5175" s="3"/>
      <c r="T5175" s="3"/>
      <c r="U5175" s="3"/>
      <c r="V5175" s="3"/>
      <c r="W5175" s="3"/>
      <c r="X5175" s="3"/>
      <c r="Y5175" s="3"/>
      <c r="Z5175" s="3"/>
      <c r="AA5175" s="3"/>
      <c r="AB5175" s="3"/>
      <c r="AC5175" s="3"/>
      <c r="AD5175" s="3"/>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row>
    <row r="5176" spans="1:77" ht="18">
      <c r="A5176" s="3" t="s">
        <v>18948</v>
      </c>
      <c r="B5176" s="3" t="s">
        <v>35848</v>
      </c>
      <c r="C5176" s="3" t="s">
        <v>36084</v>
      </c>
      <c r="D5176" s="3"/>
      <c r="E5176" s="3" t="s">
        <v>36085</v>
      </c>
      <c r="F5176" s="3"/>
      <c r="G5176" s="3"/>
      <c r="H5176" s="3"/>
      <c r="I5176" s="3"/>
      <c r="J5176" s="3"/>
      <c r="K5176" s="3"/>
      <c r="L5176" s="3"/>
      <c r="M5176" s="3"/>
      <c r="N5176" s="3"/>
      <c r="O5176" s="3"/>
      <c r="P5176" s="3"/>
      <c r="Q5176" s="3"/>
      <c r="R5176" s="3"/>
      <c r="S5176" s="3"/>
      <c r="T5176" s="3"/>
      <c r="U5176" s="3"/>
      <c r="V5176" s="3"/>
      <c r="W5176" s="3"/>
      <c r="X5176" s="3"/>
      <c r="Y5176" s="3"/>
      <c r="Z5176" s="3"/>
      <c r="AA5176" s="3"/>
      <c r="AB5176" s="3"/>
      <c r="AC5176" s="3"/>
      <c r="AD5176" s="3"/>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row>
    <row r="5177" spans="1:77" ht="18">
      <c r="A5177" s="3" t="s">
        <v>968</v>
      </c>
      <c r="B5177" s="3" t="s">
        <v>25898</v>
      </c>
      <c r="C5177" s="3" t="s">
        <v>25899</v>
      </c>
      <c r="D5177" s="3" t="s">
        <v>270</v>
      </c>
      <c r="E5177" s="3" t="s">
        <v>25900</v>
      </c>
      <c r="F5177" s="3"/>
      <c r="G5177" s="3"/>
      <c r="H5177" s="3"/>
      <c r="I5177" s="3"/>
      <c r="J5177" s="3"/>
      <c r="K5177" s="3"/>
      <c r="L5177" s="3"/>
      <c r="M5177" s="3"/>
      <c r="N5177" s="3"/>
      <c r="O5177" s="3"/>
      <c r="P5177" s="3"/>
      <c r="Q5177" s="3"/>
      <c r="R5177" s="3"/>
      <c r="S5177" s="3"/>
      <c r="T5177" s="3"/>
      <c r="U5177" s="3"/>
      <c r="V5177" s="3"/>
      <c r="W5177" s="3"/>
      <c r="X5177" s="3"/>
      <c r="Y5177" s="3"/>
      <c r="Z5177" s="3"/>
      <c r="AA5177" s="3"/>
      <c r="AB5177" s="3"/>
      <c r="AC5177" s="3"/>
      <c r="AD5177" s="3"/>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row>
    <row r="5178" spans="1:77" ht="18">
      <c r="A5178" s="3" t="s">
        <v>9680</v>
      </c>
      <c r="B5178" s="3" t="s">
        <v>27189</v>
      </c>
      <c r="C5178" s="3" t="s">
        <v>27547</v>
      </c>
      <c r="D5178" s="3" t="s">
        <v>73</v>
      </c>
      <c r="E5178" s="3" t="s">
        <v>27548</v>
      </c>
      <c r="F5178" s="3"/>
      <c r="G5178" s="3"/>
      <c r="H5178" s="3"/>
      <c r="I5178" s="3"/>
      <c r="J5178" s="3"/>
      <c r="K5178" s="3"/>
      <c r="L5178" s="3"/>
      <c r="M5178" s="3"/>
      <c r="N5178" s="3"/>
      <c r="O5178" s="3"/>
      <c r="P5178" s="3"/>
      <c r="Q5178" s="3"/>
      <c r="R5178" s="3"/>
      <c r="S5178" s="3"/>
      <c r="T5178" s="3"/>
      <c r="U5178" s="3"/>
      <c r="V5178" s="3"/>
      <c r="W5178" s="3"/>
      <c r="X5178" s="3"/>
      <c r="Y5178" s="3"/>
      <c r="Z5178" s="3"/>
      <c r="AA5178" s="3"/>
      <c r="AB5178" s="3"/>
      <c r="AC5178" s="3"/>
      <c r="AD5178" s="3"/>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row>
    <row r="5179" spans="1:77" ht="18">
      <c r="A5179" s="3" t="s">
        <v>7207</v>
      </c>
      <c r="B5179" s="3" t="s">
        <v>25228</v>
      </c>
      <c r="C5179" s="3" t="s">
        <v>25229</v>
      </c>
      <c r="D5179" s="3" t="s">
        <v>73</v>
      </c>
      <c r="E5179" s="3" t="s">
        <v>25230</v>
      </c>
      <c r="F5179" s="3"/>
      <c r="G5179" s="3"/>
      <c r="H5179" s="3"/>
      <c r="I5179" s="3"/>
      <c r="J5179" s="3"/>
      <c r="K5179" s="3"/>
      <c r="L5179" s="3"/>
      <c r="M5179" s="3"/>
      <c r="N5179" s="3"/>
      <c r="O5179" s="3"/>
      <c r="P5179" s="3"/>
      <c r="Q5179" s="3"/>
      <c r="R5179" s="3"/>
      <c r="S5179" s="3"/>
      <c r="T5179" s="3"/>
      <c r="U5179" s="3"/>
      <c r="V5179" s="3"/>
      <c r="W5179" s="3"/>
      <c r="X5179" s="3"/>
      <c r="Y5179" s="3"/>
      <c r="Z5179" s="3"/>
      <c r="AA5179" s="3"/>
      <c r="AB5179" s="3"/>
      <c r="AC5179" s="3"/>
      <c r="AD5179" s="3"/>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row>
    <row r="5180" spans="1:77" ht="18">
      <c r="A5180" s="3" t="s">
        <v>28814</v>
      </c>
      <c r="B5180" s="3" t="s">
        <v>28622</v>
      </c>
      <c r="C5180" s="3" t="s">
        <v>25229</v>
      </c>
      <c r="D5180" s="3"/>
      <c r="E5180" s="3" t="s">
        <v>28815</v>
      </c>
      <c r="F5180" s="3"/>
      <c r="G5180" s="3"/>
      <c r="H5180" s="3"/>
      <c r="I5180" s="3"/>
      <c r="J5180" s="3"/>
      <c r="K5180" s="3"/>
      <c r="L5180" s="3"/>
      <c r="M5180" s="3"/>
      <c r="N5180" s="3"/>
      <c r="O5180" s="3"/>
      <c r="P5180" s="3"/>
      <c r="Q5180" s="3"/>
      <c r="R5180" s="3"/>
      <c r="S5180" s="3"/>
      <c r="T5180" s="3"/>
      <c r="U5180" s="3"/>
      <c r="V5180" s="3"/>
      <c r="W5180" s="3"/>
      <c r="X5180" s="3"/>
      <c r="Y5180" s="3"/>
      <c r="Z5180" s="3"/>
      <c r="AA5180" s="3"/>
      <c r="AB5180" s="3"/>
      <c r="AC5180" s="3"/>
      <c r="AD5180" s="3"/>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row>
    <row r="5181" spans="1:77" ht="18">
      <c r="A5181" s="3" t="s">
        <v>37416</v>
      </c>
      <c r="B5181" s="3" t="s">
        <v>37108</v>
      </c>
      <c r="C5181" s="3" t="s">
        <v>25229</v>
      </c>
      <c r="D5181" s="3" t="s">
        <v>38</v>
      </c>
      <c r="E5181" s="3" t="s">
        <v>37417</v>
      </c>
      <c r="F5181" s="3" t="s">
        <v>37418</v>
      </c>
      <c r="G5181" s="3"/>
      <c r="H5181" s="3"/>
      <c r="I5181" s="3"/>
      <c r="J5181" s="3"/>
      <c r="K5181" s="3"/>
      <c r="L5181" s="3"/>
      <c r="M5181" s="3"/>
      <c r="N5181" s="3"/>
      <c r="O5181" s="3"/>
      <c r="P5181" s="3"/>
      <c r="Q5181" s="3"/>
      <c r="R5181" s="3"/>
      <c r="S5181" s="3"/>
      <c r="T5181" s="3"/>
      <c r="U5181" s="3"/>
      <c r="V5181" s="3"/>
      <c r="W5181" s="3"/>
      <c r="X5181" s="3"/>
      <c r="Y5181" s="3"/>
      <c r="Z5181" s="3"/>
      <c r="AA5181" s="3"/>
      <c r="AB5181" s="3"/>
      <c r="AC5181" s="3"/>
      <c r="AD5181" s="3"/>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row>
    <row r="5182" spans="1:77" ht="18">
      <c r="A5182" s="3" t="s">
        <v>38346</v>
      </c>
      <c r="B5182" s="3" t="s">
        <v>37993</v>
      </c>
      <c r="C5182" s="3" t="s">
        <v>25229</v>
      </c>
      <c r="D5182" s="3" t="s">
        <v>270</v>
      </c>
      <c r="E5182" s="3" t="s">
        <v>38347</v>
      </c>
      <c r="F5182" s="3"/>
      <c r="G5182" s="3"/>
      <c r="H5182" s="3"/>
      <c r="I5182" s="3"/>
      <c r="J5182" s="3"/>
      <c r="K5182" s="3"/>
      <c r="L5182" s="3"/>
      <c r="M5182" s="3"/>
      <c r="N5182" s="3"/>
      <c r="O5182" s="3"/>
      <c r="P5182" s="3"/>
      <c r="Q5182" s="3"/>
      <c r="R5182" s="3"/>
      <c r="S5182" s="3"/>
      <c r="T5182" s="3"/>
      <c r="U5182" s="3"/>
      <c r="V5182" s="3"/>
      <c r="W5182" s="3"/>
      <c r="X5182" s="3"/>
      <c r="Y5182" s="3"/>
      <c r="Z5182" s="3"/>
      <c r="AA5182" s="3"/>
      <c r="AB5182" s="3"/>
      <c r="AC5182" s="3"/>
      <c r="AD5182" s="3"/>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row>
    <row r="5183" spans="1:77" ht="18">
      <c r="A5183" s="3" t="s">
        <v>822</v>
      </c>
      <c r="B5183" s="3" t="s">
        <v>24950</v>
      </c>
      <c r="C5183" s="3" t="s">
        <v>24951</v>
      </c>
      <c r="D5183" s="3"/>
      <c r="E5183" s="3" t="s">
        <v>24952</v>
      </c>
      <c r="F5183" s="3"/>
      <c r="G5183" s="3"/>
      <c r="H5183" s="3"/>
      <c r="I5183" s="3"/>
      <c r="J5183" s="3"/>
      <c r="K5183" s="3"/>
      <c r="L5183" s="3"/>
      <c r="M5183" s="3"/>
      <c r="N5183" s="3"/>
      <c r="O5183" s="3"/>
      <c r="P5183" s="3"/>
      <c r="Q5183" s="3"/>
      <c r="R5183" s="3"/>
      <c r="S5183" s="3"/>
      <c r="T5183" s="3"/>
      <c r="U5183" s="3"/>
      <c r="V5183" s="3"/>
      <c r="W5183" s="3"/>
      <c r="X5183" s="3"/>
      <c r="Y5183" s="3"/>
      <c r="Z5183" s="3"/>
      <c r="AA5183" s="3"/>
      <c r="AB5183" s="3"/>
      <c r="AC5183" s="3"/>
      <c r="AD5183" s="3"/>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row>
    <row r="5184" spans="1:77" ht="18">
      <c r="A5184" s="3" t="s">
        <v>7745</v>
      </c>
      <c r="B5184" s="3" t="s">
        <v>25216</v>
      </c>
      <c r="C5184" s="3" t="s">
        <v>24951</v>
      </c>
      <c r="D5184" s="3"/>
      <c r="E5184" s="3" t="s">
        <v>25622</v>
      </c>
      <c r="F5184" s="3"/>
      <c r="G5184" s="3"/>
      <c r="H5184" s="3"/>
      <c r="I5184" s="3"/>
      <c r="J5184" s="3"/>
      <c r="K5184" s="3"/>
      <c r="L5184" s="3"/>
      <c r="M5184" s="3"/>
      <c r="N5184" s="3"/>
      <c r="O5184" s="3"/>
      <c r="P5184" s="3"/>
      <c r="Q5184" s="3"/>
      <c r="R5184" s="3"/>
      <c r="S5184" s="3"/>
      <c r="T5184" s="3"/>
      <c r="U5184" s="3"/>
      <c r="V5184" s="3"/>
      <c r="W5184" s="3"/>
      <c r="X5184" s="3"/>
      <c r="Y5184" s="3"/>
      <c r="Z5184" s="3"/>
      <c r="AA5184" s="3"/>
      <c r="AB5184" s="3"/>
      <c r="AC5184" s="3"/>
      <c r="AD5184" s="3"/>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row>
    <row r="5185" spans="1:77" ht="18">
      <c r="A5185" s="3" t="s">
        <v>10539</v>
      </c>
      <c r="B5185" s="3" t="s">
        <v>28622</v>
      </c>
      <c r="C5185" s="3" t="s">
        <v>28663</v>
      </c>
      <c r="D5185" s="3" t="s">
        <v>6029</v>
      </c>
      <c r="E5185" s="3" t="s">
        <v>28664</v>
      </c>
      <c r="F5185" s="3" t="s">
        <v>28665</v>
      </c>
      <c r="G5185" s="3"/>
      <c r="H5185" s="3"/>
      <c r="I5185" s="3"/>
      <c r="J5185" s="3"/>
      <c r="K5185" s="3"/>
      <c r="L5185" s="3"/>
      <c r="M5185" s="3"/>
      <c r="N5185" s="3"/>
      <c r="O5185" s="3"/>
      <c r="P5185" s="3"/>
      <c r="Q5185" s="3"/>
      <c r="R5185" s="3"/>
      <c r="S5185" s="3"/>
      <c r="T5185" s="3"/>
      <c r="U5185" s="3"/>
      <c r="V5185" s="3"/>
      <c r="W5185" s="3"/>
      <c r="X5185" s="3"/>
      <c r="Y5185" s="3"/>
      <c r="Z5185" s="3"/>
      <c r="AA5185" s="3"/>
      <c r="AB5185" s="3"/>
      <c r="AC5185" s="3"/>
      <c r="AD5185" s="3"/>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row>
    <row r="5186" spans="1:77" ht="18">
      <c r="A5186" s="3" t="s">
        <v>7797</v>
      </c>
      <c r="B5186" s="3" t="s">
        <v>25216</v>
      </c>
      <c r="C5186" s="3" t="s">
        <v>25650</v>
      </c>
      <c r="D5186" s="3"/>
      <c r="E5186" s="3" t="s">
        <v>25651</v>
      </c>
      <c r="F5186" s="3"/>
      <c r="G5186" s="3"/>
      <c r="H5186" s="3"/>
      <c r="I5186" s="3"/>
      <c r="J5186" s="3"/>
      <c r="K5186" s="3"/>
      <c r="L5186" s="3"/>
      <c r="M5186" s="3"/>
      <c r="N5186" s="3"/>
      <c r="O5186" s="3"/>
      <c r="P5186" s="3"/>
      <c r="Q5186" s="3"/>
      <c r="R5186" s="3"/>
      <c r="S5186" s="3"/>
      <c r="T5186" s="3"/>
      <c r="U5186" s="3"/>
      <c r="V5186" s="3"/>
      <c r="W5186" s="3"/>
      <c r="X5186" s="3"/>
      <c r="Y5186" s="3"/>
      <c r="Z5186" s="3"/>
      <c r="AA5186" s="3"/>
      <c r="AB5186" s="3"/>
      <c r="AC5186" s="3"/>
      <c r="AD5186" s="3"/>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row>
    <row r="5187" spans="1:77" ht="18">
      <c r="A5187" s="3" t="s">
        <v>9430</v>
      </c>
      <c r="B5187" s="3" t="s">
        <v>27189</v>
      </c>
      <c r="C5187" s="3" t="s">
        <v>25650</v>
      </c>
      <c r="D5187" s="3" t="s">
        <v>73</v>
      </c>
      <c r="E5187" s="3" t="s">
        <v>27190</v>
      </c>
      <c r="F5187" s="3"/>
      <c r="G5187" s="3"/>
      <c r="H5187" s="3"/>
      <c r="I5187" s="3"/>
      <c r="J5187" s="3"/>
      <c r="K5187" s="3"/>
      <c r="L5187" s="3"/>
      <c r="M5187" s="3"/>
      <c r="N5187" s="3"/>
      <c r="O5187" s="3"/>
      <c r="P5187" s="3"/>
      <c r="Q5187" s="3"/>
      <c r="R5187" s="3"/>
      <c r="S5187" s="3"/>
      <c r="T5187" s="3"/>
      <c r="U5187" s="3"/>
      <c r="V5187" s="3"/>
      <c r="W5187" s="3"/>
      <c r="X5187" s="3"/>
      <c r="Y5187" s="3"/>
      <c r="Z5187" s="3"/>
      <c r="AA5187" s="3"/>
      <c r="AB5187" s="3"/>
      <c r="AC5187" s="3"/>
      <c r="AD5187" s="3"/>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row>
    <row r="5188" spans="1:77" ht="18">
      <c r="A5188" s="3" t="s">
        <v>12761</v>
      </c>
      <c r="B5188" s="3" t="s">
        <v>30145</v>
      </c>
      <c r="C5188" s="3" t="s">
        <v>25650</v>
      </c>
      <c r="D5188" s="3"/>
      <c r="E5188" s="3" t="s">
        <v>30235</v>
      </c>
      <c r="F5188" s="3"/>
      <c r="G5188" s="3"/>
      <c r="H5188" s="3"/>
      <c r="I5188" s="3"/>
      <c r="J5188" s="3"/>
      <c r="K5188" s="3"/>
      <c r="L5188" s="3"/>
      <c r="M5188" s="3"/>
      <c r="N5188" s="3"/>
      <c r="O5188" s="3"/>
      <c r="P5188" s="3"/>
      <c r="Q5188" s="3"/>
      <c r="R5188" s="3"/>
      <c r="S5188" s="3"/>
      <c r="T5188" s="3"/>
      <c r="U5188" s="3"/>
      <c r="V5188" s="3"/>
      <c r="W5188" s="3"/>
      <c r="X5188" s="3"/>
      <c r="Y5188" s="3"/>
      <c r="Z5188" s="3"/>
      <c r="AA5188" s="3"/>
      <c r="AB5188" s="3"/>
      <c r="AC5188" s="3"/>
      <c r="AD5188" s="3"/>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row>
    <row r="5189" spans="1:77" ht="18">
      <c r="A5189" s="3" t="s">
        <v>19524</v>
      </c>
      <c r="B5189" s="3" t="s">
        <v>36306</v>
      </c>
      <c r="C5189" s="3" t="s">
        <v>25650</v>
      </c>
      <c r="D5189" s="3"/>
      <c r="E5189" s="3" t="s">
        <v>9120</v>
      </c>
      <c r="F5189" s="3"/>
      <c r="G5189" s="3"/>
      <c r="H5189" s="3"/>
      <c r="I5189" s="3"/>
      <c r="J5189" s="3"/>
      <c r="K5189" s="3"/>
      <c r="L5189" s="3"/>
      <c r="M5189" s="3"/>
      <c r="N5189" s="3"/>
      <c r="O5189" s="3"/>
      <c r="P5189" s="3"/>
      <c r="Q5189" s="3"/>
      <c r="R5189" s="3"/>
      <c r="S5189" s="3"/>
      <c r="T5189" s="3"/>
      <c r="U5189" s="3"/>
      <c r="V5189" s="3"/>
      <c r="W5189" s="3"/>
      <c r="X5189" s="3"/>
      <c r="Y5189" s="3"/>
      <c r="Z5189" s="3"/>
      <c r="AA5189" s="3"/>
      <c r="AB5189" s="3"/>
      <c r="AC5189" s="3"/>
      <c r="AD5189" s="3"/>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row>
    <row r="5190" spans="1:77" ht="18">
      <c r="A5190" s="3" t="s">
        <v>27694</v>
      </c>
      <c r="B5190" s="3" t="s">
        <v>27695</v>
      </c>
      <c r="C5190" s="3" t="s">
        <v>27696</v>
      </c>
      <c r="D5190" s="3" t="s">
        <v>1855</v>
      </c>
      <c r="E5190" s="3" t="s">
        <v>27697</v>
      </c>
      <c r="F5190" s="3"/>
      <c r="G5190" s="3"/>
      <c r="H5190" s="3"/>
      <c r="I5190" s="3"/>
      <c r="J5190" s="3"/>
      <c r="K5190" s="3"/>
      <c r="L5190" s="3"/>
      <c r="M5190" s="3"/>
      <c r="N5190" s="3"/>
      <c r="O5190" s="3"/>
      <c r="P5190" s="3"/>
      <c r="Q5190" s="3"/>
      <c r="R5190" s="3"/>
      <c r="S5190" s="3"/>
      <c r="T5190" s="3"/>
      <c r="U5190" s="3"/>
      <c r="V5190" s="3"/>
      <c r="W5190" s="3"/>
      <c r="X5190" s="3"/>
      <c r="Y5190" s="3"/>
      <c r="Z5190" s="3"/>
      <c r="AA5190" s="3"/>
      <c r="AB5190" s="3"/>
      <c r="AC5190" s="3"/>
      <c r="AD5190" s="3"/>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row>
    <row r="5191" spans="1:77" ht="18">
      <c r="A5191" s="3" t="s">
        <v>16479</v>
      </c>
      <c r="B5191" s="3" t="s">
        <v>32339</v>
      </c>
      <c r="C5191" s="3" t="s">
        <v>32466</v>
      </c>
      <c r="D5191" s="3"/>
      <c r="E5191" s="3" t="s">
        <v>32467</v>
      </c>
      <c r="F5191" s="3"/>
      <c r="G5191" s="3"/>
      <c r="H5191" s="3"/>
      <c r="I5191" s="3"/>
      <c r="J5191" s="3"/>
      <c r="K5191" s="3"/>
      <c r="L5191" s="3"/>
      <c r="M5191" s="3"/>
      <c r="N5191" s="3"/>
      <c r="O5191" s="3"/>
      <c r="P5191" s="3"/>
      <c r="Q5191" s="3"/>
      <c r="R5191" s="3"/>
      <c r="S5191" s="3"/>
      <c r="T5191" s="3"/>
      <c r="U5191" s="3"/>
      <c r="V5191" s="3"/>
      <c r="W5191" s="3"/>
      <c r="X5191" s="3"/>
      <c r="Y5191" s="3"/>
      <c r="Z5191" s="3"/>
      <c r="AA5191" s="3"/>
      <c r="AB5191" s="3"/>
      <c r="AC5191" s="3"/>
      <c r="AD5191" s="3"/>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row>
    <row r="5192" spans="1:77" ht="18">
      <c r="A5192" s="3" t="s">
        <v>11331</v>
      </c>
      <c r="B5192" s="3" t="s">
        <v>28622</v>
      </c>
      <c r="C5192" s="3" t="s">
        <v>29239</v>
      </c>
      <c r="D5192" s="3" t="s">
        <v>73</v>
      </c>
      <c r="E5192" s="3" t="s">
        <v>29240</v>
      </c>
      <c r="F5192" s="3" t="s">
        <v>29066</v>
      </c>
      <c r="G5192" s="3"/>
      <c r="H5192" s="3"/>
      <c r="I5192" s="3"/>
      <c r="J5192" s="3"/>
      <c r="K5192" s="3"/>
      <c r="L5192" s="3"/>
      <c r="M5192" s="3"/>
      <c r="N5192" s="3"/>
      <c r="O5192" s="3"/>
      <c r="P5192" s="3"/>
      <c r="Q5192" s="3"/>
      <c r="R5192" s="3"/>
      <c r="S5192" s="3"/>
      <c r="T5192" s="3"/>
      <c r="U5192" s="3"/>
      <c r="V5192" s="3"/>
      <c r="W5192" s="3"/>
      <c r="X5192" s="3"/>
      <c r="Y5192" s="3"/>
      <c r="Z5192" s="3"/>
      <c r="AA5192" s="3"/>
      <c r="AB5192" s="3"/>
      <c r="AC5192" s="3"/>
      <c r="AD5192" s="3"/>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row>
    <row r="5193" spans="1:77" ht="18">
      <c r="A5193" s="3" t="s">
        <v>38729</v>
      </c>
      <c r="B5193" s="3" t="s">
        <v>37993</v>
      </c>
      <c r="C5193" s="3" t="s">
        <v>29239</v>
      </c>
      <c r="D5193" s="3" t="s">
        <v>73</v>
      </c>
      <c r="E5193" s="3" t="s">
        <v>38730</v>
      </c>
      <c r="F5193" s="3" t="s">
        <v>29066</v>
      </c>
      <c r="G5193" s="3"/>
      <c r="H5193" s="3"/>
      <c r="I5193" s="3"/>
      <c r="J5193" s="3"/>
      <c r="K5193" s="3"/>
      <c r="L5193" s="3"/>
      <c r="M5193" s="3"/>
      <c r="N5193" s="3"/>
      <c r="O5193" s="3"/>
      <c r="P5193" s="3"/>
      <c r="Q5193" s="3"/>
      <c r="R5193" s="3"/>
      <c r="S5193" s="3"/>
      <c r="T5193" s="3"/>
      <c r="U5193" s="3"/>
      <c r="V5193" s="3"/>
      <c r="W5193" s="3"/>
      <c r="X5193" s="3"/>
      <c r="Y5193" s="3"/>
      <c r="Z5193" s="3"/>
      <c r="AA5193" s="3"/>
      <c r="AB5193" s="3"/>
      <c r="AC5193" s="3"/>
      <c r="AD5193" s="3"/>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row>
    <row r="5194" spans="1:77" ht="18">
      <c r="A5194" s="3" t="s">
        <v>9912</v>
      </c>
      <c r="B5194" s="3" t="s">
        <v>27904</v>
      </c>
      <c r="C5194" s="3" t="s">
        <v>27905</v>
      </c>
      <c r="D5194" s="3" t="s">
        <v>73</v>
      </c>
      <c r="E5194" s="3" t="s">
        <v>27906</v>
      </c>
      <c r="F5194" s="3" t="s">
        <v>27907</v>
      </c>
      <c r="G5194" s="3"/>
      <c r="H5194" s="3"/>
      <c r="I5194" s="3"/>
      <c r="J5194" s="3"/>
      <c r="K5194" s="3"/>
      <c r="L5194" s="3"/>
      <c r="M5194" s="3"/>
      <c r="N5194" s="3"/>
      <c r="O5194" s="3"/>
      <c r="P5194" s="3"/>
      <c r="Q5194" s="3"/>
      <c r="R5194" s="3"/>
      <c r="S5194" s="3"/>
      <c r="T5194" s="3"/>
      <c r="U5194" s="3"/>
      <c r="V5194" s="3"/>
      <c r="W5194" s="3"/>
      <c r="X5194" s="3"/>
      <c r="Y5194" s="3"/>
      <c r="Z5194" s="3"/>
      <c r="AA5194" s="3"/>
      <c r="AB5194" s="3"/>
      <c r="AC5194" s="3"/>
      <c r="AD5194" s="3"/>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row>
    <row r="5195" spans="1:77" ht="18">
      <c r="A5195" s="3" t="s">
        <v>37882</v>
      </c>
      <c r="B5195" s="3" t="s">
        <v>37108</v>
      </c>
      <c r="C5195" s="3" t="s">
        <v>37883</v>
      </c>
      <c r="D5195" s="3" t="s">
        <v>270</v>
      </c>
      <c r="E5195" s="3" t="s">
        <v>37884</v>
      </c>
      <c r="F5195" s="3" t="s">
        <v>37885</v>
      </c>
      <c r="G5195" s="3"/>
      <c r="H5195" s="3"/>
      <c r="I5195" s="3"/>
      <c r="J5195" s="3"/>
      <c r="K5195" s="3"/>
      <c r="L5195" s="3"/>
      <c r="M5195" s="3"/>
      <c r="N5195" s="3"/>
      <c r="O5195" s="3"/>
      <c r="P5195" s="3"/>
      <c r="Q5195" s="3"/>
      <c r="R5195" s="3"/>
      <c r="S5195" s="3"/>
      <c r="T5195" s="3"/>
      <c r="U5195" s="3"/>
      <c r="V5195" s="3"/>
      <c r="W5195" s="3"/>
      <c r="X5195" s="3"/>
      <c r="Y5195" s="3"/>
      <c r="Z5195" s="3"/>
      <c r="AA5195" s="3"/>
      <c r="AB5195" s="3"/>
      <c r="AC5195" s="3"/>
      <c r="AD5195" s="3"/>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row>
    <row r="5196" spans="1:77" ht="18">
      <c r="A5196" s="3" t="s">
        <v>35106</v>
      </c>
      <c r="B5196" s="3" t="s">
        <v>34945</v>
      </c>
      <c r="C5196" s="3" t="s">
        <v>35107</v>
      </c>
      <c r="D5196" s="3"/>
      <c r="E5196" s="3" t="s">
        <v>35108</v>
      </c>
      <c r="F5196" s="3"/>
      <c r="G5196" s="3"/>
      <c r="H5196" s="3"/>
      <c r="I5196" s="3"/>
      <c r="J5196" s="3"/>
      <c r="K5196" s="3"/>
      <c r="L5196" s="3"/>
      <c r="M5196" s="3"/>
      <c r="N5196" s="3"/>
      <c r="O5196" s="3"/>
      <c r="P5196" s="3"/>
      <c r="Q5196" s="3"/>
      <c r="R5196" s="3"/>
      <c r="S5196" s="3"/>
      <c r="T5196" s="3"/>
      <c r="U5196" s="3"/>
      <c r="V5196" s="3"/>
      <c r="W5196" s="3"/>
      <c r="X5196" s="3"/>
      <c r="Y5196" s="3"/>
      <c r="Z5196" s="3"/>
      <c r="AA5196" s="3"/>
      <c r="AB5196" s="3"/>
      <c r="AC5196" s="3"/>
      <c r="AD5196" s="3"/>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row>
    <row r="5197" spans="1:77" ht="18">
      <c r="A5197" s="3" t="s">
        <v>38793</v>
      </c>
      <c r="B5197" s="3" t="s">
        <v>37993</v>
      </c>
      <c r="C5197" s="3" t="s">
        <v>35107</v>
      </c>
      <c r="D5197" s="3" t="s">
        <v>270</v>
      </c>
      <c r="E5197" s="3" t="s">
        <v>38794</v>
      </c>
      <c r="F5197" s="3" t="s">
        <v>38795</v>
      </c>
      <c r="G5197" s="3"/>
      <c r="H5197" s="3"/>
      <c r="I5197" s="3"/>
      <c r="J5197" s="3"/>
      <c r="K5197" s="3"/>
      <c r="L5197" s="3"/>
      <c r="M5197" s="3"/>
      <c r="N5197" s="3"/>
      <c r="O5197" s="3"/>
      <c r="P5197" s="3"/>
      <c r="Q5197" s="3"/>
      <c r="R5197" s="3"/>
      <c r="S5197" s="3"/>
      <c r="T5197" s="3"/>
      <c r="U5197" s="3"/>
      <c r="V5197" s="3"/>
      <c r="W5197" s="3"/>
      <c r="X5197" s="3"/>
      <c r="Y5197" s="3"/>
      <c r="Z5197" s="3"/>
      <c r="AA5197" s="3"/>
      <c r="AB5197" s="3"/>
      <c r="AC5197" s="3"/>
      <c r="AD5197" s="3"/>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row>
    <row r="5198" spans="1:77" ht="18">
      <c r="A5198" s="3" t="s">
        <v>17268</v>
      </c>
      <c r="B5198" s="3" t="s">
        <v>33053</v>
      </c>
      <c r="C5198" s="3" t="s">
        <v>33394</v>
      </c>
      <c r="D5198" s="3"/>
      <c r="E5198" s="3" t="s">
        <v>33395</v>
      </c>
      <c r="F5198" s="3" t="s">
        <v>33396</v>
      </c>
      <c r="G5198" s="3"/>
      <c r="H5198" s="3"/>
      <c r="I5198" s="3"/>
      <c r="J5198" s="3"/>
      <c r="K5198" s="3"/>
      <c r="L5198" s="3"/>
      <c r="M5198" s="3"/>
      <c r="N5198" s="3"/>
      <c r="O5198" s="3"/>
      <c r="P5198" s="3"/>
      <c r="Q5198" s="3"/>
      <c r="R5198" s="3"/>
      <c r="S5198" s="3"/>
      <c r="T5198" s="3"/>
      <c r="U5198" s="3"/>
      <c r="V5198" s="3"/>
      <c r="W5198" s="3"/>
      <c r="X5198" s="3"/>
      <c r="Y5198" s="3"/>
      <c r="Z5198" s="3"/>
      <c r="AA5198" s="3"/>
      <c r="AB5198" s="3"/>
      <c r="AC5198" s="3"/>
      <c r="AD5198" s="3"/>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row>
    <row r="5199" spans="1:77" ht="18">
      <c r="A5199" s="3" t="s">
        <v>20478</v>
      </c>
      <c r="B5199" s="3" t="s">
        <v>38999</v>
      </c>
      <c r="C5199" s="3" t="s">
        <v>33394</v>
      </c>
      <c r="D5199" s="3"/>
      <c r="E5199" s="3" t="s">
        <v>39170</v>
      </c>
      <c r="F5199" s="3" t="s">
        <v>33396</v>
      </c>
      <c r="G5199" s="3"/>
      <c r="H5199" s="3"/>
      <c r="I5199" s="3"/>
      <c r="J5199" s="3"/>
      <c r="K5199" s="3"/>
      <c r="L5199" s="3"/>
      <c r="M5199" s="3"/>
      <c r="N5199" s="3"/>
      <c r="O5199" s="3"/>
      <c r="P5199" s="3"/>
      <c r="Q5199" s="3"/>
      <c r="R5199" s="3"/>
      <c r="S5199" s="3"/>
      <c r="T5199" s="3"/>
      <c r="U5199" s="3"/>
      <c r="V5199" s="3"/>
      <c r="W5199" s="3"/>
      <c r="X5199" s="3"/>
      <c r="Y5199" s="3"/>
      <c r="Z5199" s="3"/>
      <c r="AA5199" s="3"/>
      <c r="AB5199" s="3"/>
      <c r="AC5199" s="3"/>
      <c r="AD5199" s="3"/>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row>
    <row r="5200" spans="1:77" ht="18">
      <c r="A5200" s="3" t="s">
        <v>20258</v>
      </c>
      <c r="B5200" s="3" t="s">
        <v>37108</v>
      </c>
      <c r="C5200" s="3" t="s">
        <v>37721</v>
      </c>
      <c r="D5200" s="3"/>
      <c r="E5200" s="3" t="s">
        <v>37722</v>
      </c>
      <c r="F5200" s="3"/>
      <c r="G5200" s="3"/>
      <c r="H5200" s="3"/>
      <c r="I5200" s="3"/>
      <c r="J5200" s="3"/>
      <c r="K5200" s="3"/>
      <c r="L5200" s="3"/>
      <c r="M5200" s="3"/>
      <c r="N5200" s="3"/>
      <c r="O5200" s="3"/>
      <c r="P5200" s="3"/>
      <c r="Q5200" s="3"/>
      <c r="R5200" s="3"/>
      <c r="S5200" s="3"/>
      <c r="T5200" s="3"/>
      <c r="U5200" s="3"/>
      <c r="V5200" s="3"/>
      <c r="W5200" s="3"/>
      <c r="X5200" s="3"/>
      <c r="Y5200" s="3"/>
      <c r="Z5200" s="3"/>
      <c r="AA5200" s="3"/>
      <c r="AB5200" s="3"/>
      <c r="AC5200" s="3"/>
      <c r="AD5200" s="3"/>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row>
    <row r="5201" spans="1:77" ht="18">
      <c r="A5201" s="3" t="s">
        <v>3378</v>
      </c>
      <c r="B5201" s="3" t="s">
        <v>21893</v>
      </c>
      <c r="C5201" s="3" t="s">
        <v>37721</v>
      </c>
      <c r="D5201" s="3"/>
      <c r="E5201" s="3" t="s">
        <v>39836</v>
      </c>
      <c r="F5201" s="3"/>
      <c r="G5201" s="3"/>
      <c r="H5201" s="3"/>
      <c r="I5201" s="3"/>
      <c r="J5201" s="3"/>
      <c r="K5201" s="3"/>
      <c r="L5201" s="3"/>
      <c r="M5201" s="3"/>
      <c r="N5201" s="3"/>
      <c r="O5201" s="3"/>
      <c r="P5201" s="3"/>
      <c r="Q5201" s="3"/>
      <c r="R5201" s="3"/>
      <c r="S5201" s="3"/>
      <c r="T5201" s="3"/>
      <c r="U5201" s="3"/>
      <c r="V5201" s="3"/>
      <c r="W5201" s="3"/>
      <c r="X5201" s="3"/>
      <c r="Y5201" s="3"/>
      <c r="Z5201" s="3"/>
      <c r="AA5201" s="3"/>
      <c r="AB5201" s="3"/>
      <c r="AC5201" s="3"/>
      <c r="AD5201" s="3"/>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row>
    <row r="5202" spans="1:77" ht="18">
      <c r="A5202" s="3" t="s">
        <v>28630</v>
      </c>
      <c r="B5202" s="3" t="s">
        <v>28622</v>
      </c>
      <c r="C5202" s="3" t="s">
        <v>28631</v>
      </c>
      <c r="D5202" s="3"/>
      <c r="E5202" s="3" t="s">
        <v>28632</v>
      </c>
      <c r="F5202" s="3"/>
      <c r="G5202" s="3"/>
      <c r="H5202" s="3"/>
      <c r="I5202" s="3"/>
      <c r="J5202" s="3"/>
      <c r="K5202" s="3"/>
      <c r="L5202" s="3"/>
      <c r="M5202" s="3"/>
      <c r="N5202" s="3"/>
      <c r="O5202" s="3"/>
      <c r="P5202" s="3"/>
      <c r="Q5202" s="3"/>
      <c r="R5202" s="3"/>
      <c r="S5202" s="3"/>
      <c r="T5202" s="3"/>
      <c r="U5202" s="3"/>
      <c r="V5202" s="3"/>
      <c r="W5202" s="3"/>
      <c r="X5202" s="3"/>
      <c r="Y5202" s="3"/>
      <c r="Z5202" s="3"/>
      <c r="AA5202" s="3"/>
      <c r="AB5202" s="3"/>
      <c r="AC5202" s="3"/>
      <c r="AD5202" s="3"/>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row>
    <row r="5203" spans="1:77" ht="18">
      <c r="A5203" s="3" t="s">
        <v>33042</v>
      </c>
      <c r="B5203" s="3" t="s">
        <v>33043</v>
      </c>
      <c r="C5203" s="3" t="s">
        <v>28631</v>
      </c>
      <c r="D5203" s="3" t="s">
        <v>270</v>
      </c>
      <c r="E5203" s="3" t="s">
        <v>33044</v>
      </c>
      <c r="F5203" s="3" t="s">
        <v>33045</v>
      </c>
      <c r="G5203" s="3"/>
      <c r="H5203" s="3"/>
      <c r="I5203" s="3"/>
      <c r="J5203" s="3"/>
      <c r="K5203" s="3"/>
      <c r="L5203" s="3"/>
      <c r="M5203" s="3"/>
      <c r="N5203" s="3"/>
      <c r="O5203" s="3"/>
      <c r="P5203" s="3"/>
      <c r="Q5203" s="3"/>
      <c r="R5203" s="3"/>
      <c r="S5203" s="3"/>
      <c r="T5203" s="3"/>
      <c r="U5203" s="3"/>
      <c r="V5203" s="3"/>
      <c r="W5203" s="3"/>
      <c r="X5203" s="3"/>
      <c r="Y5203" s="3"/>
      <c r="Z5203" s="3"/>
      <c r="AA5203" s="3"/>
      <c r="AB5203" s="3"/>
      <c r="AC5203" s="3"/>
      <c r="AD5203" s="3"/>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row>
    <row r="5204" spans="1:77" ht="18">
      <c r="A5204" s="3" t="s">
        <v>39206</v>
      </c>
      <c r="B5204" s="3" t="s">
        <v>38999</v>
      </c>
      <c r="C5204" s="3" t="s">
        <v>28631</v>
      </c>
      <c r="D5204" s="3"/>
      <c r="E5204" s="3" t="s">
        <v>39207</v>
      </c>
      <c r="F5204" s="3" t="s">
        <v>39208</v>
      </c>
      <c r="G5204" s="3"/>
      <c r="H5204" s="3"/>
      <c r="I5204" s="3"/>
      <c r="J5204" s="3"/>
      <c r="K5204" s="3"/>
      <c r="L5204" s="3"/>
      <c r="M5204" s="3"/>
      <c r="N5204" s="3"/>
      <c r="O5204" s="3"/>
      <c r="P5204" s="3"/>
      <c r="Q5204" s="3"/>
      <c r="R5204" s="3"/>
      <c r="S5204" s="3"/>
      <c r="T5204" s="3"/>
      <c r="U5204" s="3"/>
      <c r="V5204" s="3"/>
      <c r="W5204" s="3"/>
      <c r="X5204" s="3"/>
      <c r="Y5204" s="3"/>
      <c r="Z5204" s="3"/>
      <c r="AA5204" s="3"/>
      <c r="AB5204" s="3"/>
      <c r="AC5204" s="3"/>
      <c r="AD5204" s="3"/>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row>
    <row r="5205" spans="1:77" ht="18">
      <c r="A5205" s="3" t="s">
        <v>32820</v>
      </c>
      <c r="B5205" s="3" t="s">
        <v>32802</v>
      </c>
      <c r="C5205" s="3" t="s">
        <v>32821</v>
      </c>
      <c r="D5205" s="3"/>
      <c r="E5205" s="3" t="s">
        <v>32822</v>
      </c>
      <c r="F5205" s="3"/>
      <c r="G5205" s="3"/>
      <c r="H5205" s="3"/>
      <c r="I5205" s="3"/>
      <c r="J5205" s="3"/>
      <c r="K5205" s="3"/>
      <c r="L5205" s="3"/>
      <c r="M5205" s="3"/>
      <c r="N5205" s="3"/>
      <c r="O5205" s="3"/>
      <c r="P5205" s="3"/>
      <c r="Q5205" s="3"/>
      <c r="R5205" s="3"/>
      <c r="S5205" s="3"/>
      <c r="T5205" s="3"/>
      <c r="U5205" s="3"/>
      <c r="V5205" s="3"/>
      <c r="W5205" s="3"/>
      <c r="X5205" s="3"/>
      <c r="Y5205" s="3"/>
      <c r="Z5205" s="3"/>
      <c r="AA5205" s="3"/>
      <c r="AB5205" s="3"/>
      <c r="AC5205" s="3"/>
      <c r="AD5205" s="3"/>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row>
    <row r="5206" spans="1:77" ht="18">
      <c r="A5206" s="3" t="s">
        <v>17047</v>
      </c>
      <c r="B5206" s="3" t="s">
        <v>32802</v>
      </c>
      <c r="C5206" s="3" t="s">
        <v>32821</v>
      </c>
      <c r="D5206" s="3"/>
      <c r="E5206" s="3" t="s">
        <v>32902</v>
      </c>
      <c r="F5206" s="3" t="s">
        <v>32903</v>
      </c>
      <c r="G5206" s="3"/>
      <c r="H5206" s="3"/>
      <c r="I5206" s="3"/>
      <c r="J5206" s="3"/>
      <c r="K5206" s="3"/>
      <c r="L5206" s="3"/>
      <c r="M5206" s="3"/>
      <c r="N5206" s="3"/>
      <c r="O5206" s="3"/>
      <c r="P5206" s="3"/>
      <c r="Q5206" s="3"/>
      <c r="R5206" s="3"/>
      <c r="S5206" s="3"/>
      <c r="T5206" s="3"/>
      <c r="U5206" s="3"/>
      <c r="V5206" s="3"/>
      <c r="W5206" s="3"/>
      <c r="X5206" s="3"/>
      <c r="Y5206" s="3"/>
      <c r="Z5206" s="3"/>
      <c r="AA5206" s="3"/>
      <c r="AB5206" s="3"/>
      <c r="AC5206" s="3"/>
      <c r="AD5206" s="3"/>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row>
    <row r="5207" spans="1:77" ht="18">
      <c r="A5207" s="3" t="s">
        <v>9855</v>
      </c>
      <c r="B5207" s="3" t="s">
        <v>27257</v>
      </c>
      <c r="C5207" s="3" t="s">
        <v>27821</v>
      </c>
      <c r="D5207" s="3" t="s">
        <v>73</v>
      </c>
      <c r="E5207" s="3" t="s">
        <v>27822</v>
      </c>
      <c r="F5207" s="3" t="s">
        <v>27823</v>
      </c>
      <c r="G5207" s="3"/>
      <c r="H5207" s="3"/>
      <c r="I5207" s="3"/>
      <c r="J5207" s="3"/>
      <c r="K5207" s="3"/>
      <c r="L5207" s="3"/>
      <c r="M5207" s="3"/>
      <c r="N5207" s="3"/>
      <c r="O5207" s="3"/>
      <c r="P5207" s="3"/>
      <c r="Q5207" s="3"/>
      <c r="R5207" s="3"/>
      <c r="S5207" s="3"/>
      <c r="T5207" s="3"/>
      <c r="U5207" s="3"/>
      <c r="V5207" s="3"/>
      <c r="W5207" s="3"/>
      <c r="X5207" s="3"/>
      <c r="Y5207" s="3"/>
      <c r="Z5207" s="3"/>
      <c r="AA5207" s="3"/>
      <c r="AB5207" s="3"/>
      <c r="AC5207" s="3"/>
      <c r="AD5207" s="3"/>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row>
    <row r="5208" spans="1:77" ht="18">
      <c r="A5208" s="3" t="s">
        <v>28729</v>
      </c>
      <c r="B5208" s="3" t="s">
        <v>28622</v>
      </c>
      <c r="C5208" s="3" t="s">
        <v>27821</v>
      </c>
      <c r="D5208" s="3" t="s">
        <v>6891</v>
      </c>
      <c r="E5208" s="3" t="s">
        <v>28730</v>
      </c>
      <c r="F5208" s="3" t="s">
        <v>28731</v>
      </c>
      <c r="G5208" s="3" t="s">
        <v>13976</v>
      </c>
      <c r="H5208" s="3" t="s">
        <v>28732</v>
      </c>
      <c r="I5208" s="3" t="s">
        <v>28733</v>
      </c>
      <c r="J5208" s="3" t="s">
        <v>28734</v>
      </c>
      <c r="K5208" s="3" t="s">
        <v>28735</v>
      </c>
      <c r="L5208" s="3" t="s">
        <v>28736</v>
      </c>
      <c r="M5208" s="3"/>
      <c r="N5208" s="3"/>
      <c r="O5208" s="3"/>
      <c r="P5208" s="3"/>
      <c r="Q5208" s="3"/>
      <c r="R5208" s="3"/>
      <c r="S5208" s="3"/>
      <c r="T5208" s="3"/>
      <c r="U5208" s="3"/>
      <c r="V5208" s="3"/>
      <c r="W5208" s="3"/>
      <c r="X5208" s="3"/>
      <c r="Y5208" s="3"/>
      <c r="Z5208" s="3"/>
      <c r="AA5208" s="3"/>
      <c r="AB5208" s="3"/>
      <c r="AC5208" s="3"/>
      <c r="AD5208" s="3"/>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row>
    <row r="5209" spans="1:77" ht="18">
      <c r="A5209" s="3" t="s">
        <v>16365</v>
      </c>
      <c r="B5209" s="3" t="s">
        <v>32390</v>
      </c>
      <c r="C5209" s="3" t="s">
        <v>27821</v>
      </c>
      <c r="D5209" s="3" t="s">
        <v>6891</v>
      </c>
      <c r="E5209" s="3" t="s">
        <v>32391</v>
      </c>
      <c r="F5209" s="3" t="s">
        <v>32392</v>
      </c>
      <c r="G5209" s="3"/>
      <c r="H5209" s="3"/>
      <c r="I5209" s="3"/>
      <c r="J5209" s="3"/>
      <c r="K5209" s="3"/>
      <c r="L5209" s="3"/>
      <c r="M5209" s="3"/>
      <c r="N5209" s="3"/>
      <c r="O5209" s="3"/>
      <c r="P5209" s="3"/>
      <c r="Q5209" s="3"/>
      <c r="R5209" s="3"/>
      <c r="S5209" s="3"/>
      <c r="T5209" s="3"/>
      <c r="U5209" s="3"/>
      <c r="V5209" s="3"/>
      <c r="W5209" s="3"/>
      <c r="X5209" s="3"/>
      <c r="Y5209" s="3"/>
      <c r="Z5209" s="3"/>
      <c r="AA5209" s="3"/>
      <c r="AB5209" s="3"/>
      <c r="AC5209" s="3"/>
      <c r="AD5209" s="3"/>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row>
    <row r="5210" spans="1:77" ht="18">
      <c r="A5210" s="3" t="s">
        <v>10529</v>
      </c>
      <c r="B5210" s="3" t="s">
        <v>28622</v>
      </c>
      <c r="C5210" s="3" t="s">
        <v>28640</v>
      </c>
      <c r="D5210" s="3"/>
      <c r="E5210" s="3" t="s">
        <v>28641</v>
      </c>
      <c r="F5210" s="3" t="s">
        <v>28642</v>
      </c>
      <c r="G5210" s="3"/>
      <c r="H5210" s="3"/>
      <c r="I5210" s="3"/>
      <c r="J5210" s="3"/>
      <c r="K5210" s="3"/>
      <c r="L5210" s="3"/>
      <c r="M5210" s="3"/>
      <c r="N5210" s="3"/>
      <c r="O5210" s="3"/>
      <c r="P5210" s="3"/>
      <c r="Q5210" s="3"/>
      <c r="R5210" s="3"/>
      <c r="S5210" s="3"/>
      <c r="T5210" s="3"/>
      <c r="U5210" s="3"/>
      <c r="V5210" s="3"/>
      <c r="W5210" s="3"/>
      <c r="X5210" s="3"/>
      <c r="Y5210" s="3"/>
      <c r="Z5210" s="3"/>
      <c r="AA5210" s="3"/>
      <c r="AB5210" s="3"/>
      <c r="AC5210" s="3"/>
      <c r="AD5210" s="3"/>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row>
    <row r="5211" spans="1:77" ht="18">
      <c r="A5211" s="3" t="s">
        <v>27495</v>
      </c>
      <c r="B5211" s="3" t="s">
        <v>27282</v>
      </c>
      <c r="C5211" s="3" t="s">
        <v>27496</v>
      </c>
      <c r="D5211" s="3" t="s">
        <v>73</v>
      </c>
      <c r="E5211" s="3" t="s">
        <v>27497</v>
      </c>
      <c r="F5211" s="3" t="s">
        <v>27498</v>
      </c>
      <c r="G5211" s="3"/>
      <c r="H5211" s="3"/>
      <c r="I5211" s="3"/>
      <c r="J5211" s="3"/>
      <c r="K5211" s="3"/>
      <c r="L5211" s="3"/>
      <c r="M5211" s="3"/>
      <c r="N5211" s="3"/>
      <c r="O5211" s="3"/>
      <c r="P5211" s="3"/>
      <c r="Q5211" s="3"/>
      <c r="R5211" s="3"/>
      <c r="S5211" s="3"/>
      <c r="T5211" s="3"/>
      <c r="U5211" s="3"/>
      <c r="V5211" s="3"/>
      <c r="W5211" s="3"/>
      <c r="X5211" s="3"/>
      <c r="Y5211" s="3"/>
      <c r="Z5211" s="3"/>
      <c r="AA5211" s="3"/>
      <c r="AB5211" s="3"/>
      <c r="AC5211" s="3"/>
      <c r="AD5211" s="3"/>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row>
    <row r="5212" spans="1:77" ht="18">
      <c r="A5212" s="3" t="s">
        <v>12118</v>
      </c>
      <c r="B5212" s="3" t="s">
        <v>29357</v>
      </c>
      <c r="C5212" s="3" t="s">
        <v>27496</v>
      </c>
      <c r="D5212" s="3" t="s">
        <v>48</v>
      </c>
      <c r="E5212" s="3" t="s">
        <v>29725</v>
      </c>
      <c r="F5212" s="3" t="s">
        <v>29726</v>
      </c>
      <c r="G5212" s="3"/>
      <c r="H5212" s="3"/>
      <c r="I5212" s="3"/>
      <c r="J5212" s="3"/>
      <c r="K5212" s="3"/>
      <c r="L5212" s="3"/>
      <c r="M5212" s="3"/>
      <c r="N5212" s="3"/>
      <c r="O5212" s="3"/>
      <c r="P5212" s="3"/>
      <c r="Q5212" s="3"/>
      <c r="R5212" s="3"/>
      <c r="S5212" s="3"/>
      <c r="T5212" s="3"/>
      <c r="U5212" s="3"/>
      <c r="V5212" s="3"/>
      <c r="W5212" s="3"/>
      <c r="X5212" s="3"/>
      <c r="Y5212" s="3"/>
      <c r="Z5212" s="3"/>
      <c r="AA5212" s="3"/>
      <c r="AB5212" s="3"/>
      <c r="AC5212" s="3"/>
      <c r="AD5212" s="3"/>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row>
    <row r="5213" spans="1:77" ht="18">
      <c r="A5213" s="3" t="s">
        <v>9504</v>
      </c>
      <c r="B5213" s="3" t="s">
        <v>27326</v>
      </c>
      <c r="C5213" s="3" t="s">
        <v>27327</v>
      </c>
      <c r="D5213" s="3" t="s">
        <v>270</v>
      </c>
      <c r="E5213" s="3" t="s">
        <v>27328</v>
      </c>
      <c r="F5213" s="3" t="s">
        <v>27329</v>
      </c>
      <c r="G5213" s="3"/>
      <c r="H5213" s="3"/>
      <c r="I5213" s="3"/>
      <c r="J5213" s="3"/>
      <c r="K5213" s="3"/>
      <c r="L5213" s="3"/>
      <c r="M5213" s="3"/>
      <c r="N5213" s="3"/>
      <c r="O5213" s="3"/>
      <c r="P5213" s="3"/>
      <c r="Q5213" s="3"/>
      <c r="R5213" s="3"/>
      <c r="S5213" s="3"/>
      <c r="T5213" s="3"/>
      <c r="U5213" s="3"/>
      <c r="V5213" s="3"/>
      <c r="W5213" s="3"/>
      <c r="X5213" s="3"/>
      <c r="Y5213" s="3"/>
      <c r="Z5213" s="3"/>
      <c r="AA5213" s="3"/>
      <c r="AB5213" s="3"/>
      <c r="AC5213" s="3"/>
      <c r="AD5213" s="3"/>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row>
    <row r="5214" spans="1:77" ht="18">
      <c r="A5214" s="3" t="s">
        <v>18751</v>
      </c>
      <c r="B5214" s="3" t="s">
        <v>35848</v>
      </c>
      <c r="C5214" s="3" t="s">
        <v>35916</v>
      </c>
      <c r="D5214" s="3"/>
      <c r="E5214" s="3" t="s">
        <v>35917</v>
      </c>
      <c r="F5214" s="3"/>
      <c r="G5214" s="3"/>
      <c r="H5214" s="3"/>
      <c r="I5214" s="3"/>
      <c r="J5214" s="3"/>
      <c r="K5214" s="3"/>
      <c r="L5214" s="3"/>
      <c r="M5214" s="3"/>
      <c r="N5214" s="3"/>
      <c r="O5214" s="3"/>
      <c r="P5214" s="3"/>
      <c r="Q5214" s="3"/>
      <c r="R5214" s="3"/>
      <c r="S5214" s="3"/>
      <c r="T5214" s="3"/>
      <c r="U5214" s="3"/>
      <c r="V5214" s="3"/>
      <c r="W5214" s="3"/>
      <c r="X5214" s="3"/>
      <c r="Y5214" s="3"/>
      <c r="Z5214" s="3"/>
      <c r="AA5214" s="3"/>
      <c r="AB5214" s="3"/>
      <c r="AC5214" s="3"/>
      <c r="AD5214" s="3"/>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row>
    <row r="5215" spans="1:77" ht="18">
      <c r="A5215" s="3" t="s">
        <v>14963</v>
      </c>
      <c r="B5215" s="3" t="s">
        <v>30903</v>
      </c>
      <c r="C5215" s="3" t="s">
        <v>31510</v>
      </c>
      <c r="D5215" s="3"/>
      <c r="E5215" s="3" t="s">
        <v>31511</v>
      </c>
      <c r="F5215" s="3"/>
      <c r="G5215" s="3"/>
      <c r="H5215" s="3"/>
      <c r="I5215" s="3"/>
      <c r="J5215" s="3"/>
      <c r="K5215" s="3"/>
      <c r="L5215" s="3"/>
      <c r="M5215" s="3"/>
      <c r="N5215" s="3"/>
      <c r="O5215" s="3"/>
      <c r="P5215" s="3"/>
      <c r="Q5215" s="3"/>
      <c r="R5215" s="3"/>
      <c r="S5215" s="3"/>
      <c r="T5215" s="3"/>
      <c r="U5215" s="3"/>
      <c r="V5215" s="3"/>
      <c r="W5215" s="3"/>
      <c r="X5215" s="3"/>
      <c r="Y5215" s="3"/>
      <c r="Z5215" s="3"/>
      <c r="AA5215" s="3"/>
      <c r="AB5215" s="3"/>
      <c r="AC5215" s="3"/>
      <c r="AD5215" s="3"/>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row>
    <row r="5216" spans="1:77" ht="18">
      <c r="A5216" s="3" t="s">
        <v>10829</v>
      </c>
      <c r="B5216" s="3" t="s">
        <v>28622</v>
      </c>
      <c r="C5216" s="3" t="s">
        <v>28970</v>
      </c>
      <c r="D5216" s="3" t="s">
        <v>270</v>
      </c>
      <c r="E5216" s="3" t="s">
        <v>28971</v>
      </c>
      <c r="F5216" s="3"/>
      <c r="G5216" s="3"/>
      <c r="H5216" s="3"/>
      <c r="I5216" s="3"/>
      <c r="J5216" s="3"/>
      <c r="K5216" s="3"/>
      <c r="L5216" s="3"/>
      <c r="M5216" s="3"/>
      <c r="N5216" s="3"/>
      <c r="O5216" s="3"/>
      <c r="P5216" s="3"/>
      <c r="Q5216" s="3"/>
      <c r="R5216" s="3"/>
      <c r="S5216" s="3"/>
      <c r="T5216" s="3"/>
      <c r="U5216" s="3"/>
      <c r="V5216" s="3"/>
      <c r="W5216" s="3"/>
      <c r="X5216" s="3"/>
      <c r="Y5216" s="3"/>
      <c r="Z5216" s="3"/>
      <c r="AA5216" s="3"/>
      <c r="AB5216" s="3"/>
      <c r="AC5216" s="3"/>
      <c r="AD5216" s="3"/>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row>
    <row r="5217" spans="1:77" ht="18">
      <c r="A5217" s="3" t="s">
        <v>32868</v>
      </c>
      <c r="B5217" s="3" t="s">
        <v>32802</v>
      </c>
      <c r="C5217" s="3" t="s">
        <v>28970</v>
      </c>
      <c r="D5217" s="3"/>
      <c r="E5217" s="3" t="s">
        <v>9167</v>
      </c>
      <c r="F5217" s="3"/>
      <c r="G5217" s="3"/>
      <c r="H5217" s="3"/>
      <c r="I5217" s="3"/>
      <c r="J5217" s="3"/>
      <c r="K5217" s="3"/>
      <c r="L5217" s="3"/>
      <c r="M5217" s="3"/>
      <c r="N5217" s="3"/>
      <c r="O5217" s="3"/>
      <c r="P5217" s="3"/>
      <c r="Q5217" s="3"/>
      <c r="R5217" s="3"/>
      <c r="S5217" s="3"/>
      <c r="T5217" s="3"/>
      <c r="U5217" s="3"/>
      <c r="V5217" s="3"/>
      <c r="W5217" s="3"/>
      <c r="X5217" s="3"/>
      <c r="Y5217" s="3"/>
      <c r="Z5217" s="3"/>
      <c r="AA5217" s="3"/>
      <c r="AB5217" s="3"/>
      <c r="AC5217" s="3"/>
      <c r="AD5217" s="3"/>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row>
    <row r="5218" spans="1:77" ht="18">
      <c r="A5218" s="3" t="s">
        <v>3323</v>
      </c>
      <c r="B5218" s="3" t="s">
        <v>21893</v>
      </c>
      <c r="C5218" s="3" t="s">
        <v>28970</v>
      </c>
      <c r="D5218" s="3"/>
      <c r="E5218" s="3" t="s">
        <v>39805</v>
      </c>
      <c r="F5218" s="3"/>
      <c r="G5218" s="3"/>
      <c r="H5218" s="3"/>
      <c r="I5218" s="3"/>
      <c r="J5218" s="3"/>
      <c r="K5218" s="3"/>
      <c r="L5218" s="3"/>
      <c r="M5218" s="3"/>
      <c r="N5218" s="3"/>
      <c r="O5218" s="3"/>
      <c r="P5218" s="3"/>
      <c r="Q5218" s="3"/>
      <c r="R5218" s="3"/>
      <c r="S5218" s="3"/>
      <c r="T5218" s="3"/>
      <c r="U5218" s="3"/>
      <c r="V5218" s="3"/>
      <c r="W5218" s="3"/>
      <c r="X5218" s="3"/>
      <c r="Y5218" s="3"/>
      <c r="Z5218" s="3"/>
      <c r="AA5218" s="3"/>
      <c r="AB5218" s="3"/>
      <c r="AC5218" s="3"/>
      <c r="AD5218" s="3"/>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row>
    <row r="5219" spans="1:77" ht="18">
      <c r="A5219" s="3" t="s">
        <v>3625</v>
      </c>
      <c r="B5219" s="3" t="s">
        <v>21893</v>
      </c>
      <c r="C5219" s="3" t="s">
        <v>22140</v>
      </c>
      <c r="D5219" s="3"/>
      <c r="E5219" s="3" t="s">
        <v>22141</v>
      </c>
      <c r="F5219" s="3"/>
      <c r="G5219" s="3"/>
      <c r="H5219" s="3"/>
      <c r="I5219" s="3"/>
      <c r="J5219" s="3"/>
      <c r="K5219" s="3"/>
      <c r="L5219" s="3"/>
      <c r="M5219" s="3"/>
      <c r="N5219" s="3"/>
      <c r="O5219" s="3"/>
      <c r="P5219" s="3"/>
      <c r="Q5219" s="3"/>
      <c r="R5219" s="3"/>
      <c r="S5219" s="3"/>
      <c r="T5219" s="3"/>
      <c r="U5219" s="3"/>
      <c r="V5219" s="3"/>
      <c r="W5219" s="3"/>
      <c r="X5219" s="3"/>
      <c r="Y5219" s="3"/>
      <c r="Z5219" s="3"/>
      <c r="AA5219" s="3"/>
      <c r="AB5219" s="3"/>
      <c r="AC5219" s="3"/>
      <c r="AD5219" s="3"/>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row>
    <row r="5220" spans="1:77" ht="18">
      <c r="A5220" s="3" t="s">
        <v>4637</v>
      </c>
      <c r="B5220" s="3" t="s">
        <v>23151</v>
      </c>
      <c r="C5220" s="3" t="s">
        <v>22140</v>
      </c>
      <c r="D5220" s="3" t="s">
        <v>1442</v>
      </c>
      <c r="E5220" s="3" t="s">
        <v>23155</v>
      </c>
      <c r="F5220" s="3" t="s">
        <v>23156</v>
      </c>
      <c r="G5220" s="3"/>
      <c r="H5220" s="3"/>
      <c r="I5220" s="3"/>
      <c r="J5220" s="3"/>
      <c r="K5220" s="3"/>
      <c r="L5220" s="3"/>
      <c r="M5220" s="3"/>
      <c r="N5220" s="3"/>
      <c r="O5220" s="3"/>
      <c r="P5220" s="3"/>
      <c r="Q5220" s="3"/>
      <c r="R5220" s="3"/>
      <c r="S5220" s="3"/>
      <c r="T5220" s="3"/>
      <c r="U5220" s="3"/>
      <c r="V5220" s="3"/>
      <c r="W5220" s="3"/>
      <c r="X5220" s="3"/>
      <c r="Y5220" s="3"/>
      <c r="Z5220" s="3"/>
      <c r="AA5220" s="3"/>
      <c r="AB5220" s="3"/>
      <c r="AC5220" s="3"/>
      <c r="AD5220" s="3"/>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row>
    <row r="5221" spans="1:77" ht="18">
      <c r="A5221" s="3" t="s">
        <v>5066</v>
      </c>
      <c r="B5221" s="3" t="s">
        <v>23435</v>
      </c>
      <c r="C5221" s="3" t="s">
        <v>22140</v>
      </c>
      <c r="D5221" s="3"/>
      <c r="E5221" s="3" t="s">
        <v>23542</v>
      </c>
      <c r="F5221" s="3"/>
      <c r="G5221" s="3"/>
      <c r="H5221" s="3"/>
      <c r="I5221" s="3"/>
      <c r="J5221" s="3"/>
      <c r="K5221" s="3"/>
      <c r="L5221" s="3"/>
      <c r="M5221" s="3"/>
      <c r="N5221" s="3"/>
      <c r="O5221" s="3"/>
      <c r="P5221" s="3"/>
      <c r="Q5221" s="3"/>
      <c r="R5221" s="3"/>
      <c r="S5221" s="3"/>
      <c r="T5221" s="3"/>
      <c r="U5221" s="3"/>
      <c r="V5221" s="3"/>
      <c r="W5221" s="3"/>
      <c r="X5221" s="3"/>
      <c r="Y5221" s="3"/>
      <c r="Z5221" s="3"/>
      <c r="AA5221" s="3"/>
      <c r="AB5221" s="3"/>
      <c r="AC5221" s="3"/>
      <c r="AD5221" s="3"/>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row>
    <row r="5222" spans="1:77" ht="18">
      <c r="A5222" s="3" t="s">
        <v>8292</v>
      </c>
      <c r="B5222" s="3" t="s">
        <v>25827</v>
      </c>
      <c r="C5222" s="3" t="s">
        <v>22140</v>
      </c>
      <c r="D5222" s="3" t="s">
        <v>1442</v>
      </c>
      <c r="E5222" s="3" t="s">
        <v>23153</v>
      </c>
      <c r="F5222" s="3" t="s">
        <v>23156</v>
      </c>
      <c r="G5222" s="3"/>
      <c r="H5222" s="3"/>
      <c r="I5222" s="3"/>
      <c r="J5222" s="3"/>
      <c r="K5222" s="3"/>
      <c r="L5222" s="3"/>
      <c r="M5222" s="3"/>
      <c r="N5222" s="3"/>
      <c r="O5222" s="3"/>
      <c r="P5222" s="3"/>
      <c r="Q5222" s="3"/>
      <c r="R5222" s="3"/>
      <c r="S5222" s="3"/>
      <c r="T5222" s="3"/>
      <c r="U5222" s="3"/>
      <c r="V5222" s="3"/>
      <c r="W5222" s="3"/>
      <c r="X5222" s="3"/>
      <c r="Y5222" s="3"/>
      <c r="Z5222" s="3"/>
      <c r="AA5222" s="3"/>
      <c r="AB5222" s="3"/>
      <c r="AC5222" s="3"/>
      <c r="AD5222" s="3"/>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row>
    <row r="5223" spans="1:77" ht="18">
      <c r="A5223" s="3" t="s">
        <v>16315</v>
      </c>
      <c r="B5223" s="3" t="s">
        <v>32339</v>
      </c>
      <c r="C5223" s="3" t="s">
        <v>32347</v>
      </c>
      <c r="D5223" s="3" t="s">
        <v>32343</v>
      </c>
      <c r="E5223" s="3" t="s">
        <v>32348</v>
      </c>
      <c r="F5223" s="3"/>
      <c r="G5223" s="3"/>
      <c r="H5223" s="3"/>
      <c r="I5223" s="3"/>
      <c r="J5223" s="3"/>
      <c r="K5223" s="3"/>
      <c r="L5223" s="3"/>
      <c r="M5223" s="3"/>
      <c r="N5223" s="3"/>
      <c r="O5223" s="3"/>
      <c r="P5223" s="3"/>
      <c r="Q5223" s="3"/>
      <c r="R5223" s="3"/>
      <c r="S5223" s="3"/>
      <c r="T5223" s="3"/>
      <c r="U5223" s="3"/>
      <c r="V5223" s="3"/>
      <c r="W5223" s="3"/>
      <c r="X5223" s="3"/>
      <c r="Y5223" s="3"/>
      <c r="Z5223" s="3"/>
      <c r="AA5223" s="3"/>
      <c r="AB5223" s="3"/>
      <c r="AC5223" s="3"/>
      <c r="AD5223" s="3"/>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row>
    <row r="5224" spans="1:77" ht="18">
      <c r="A5224" s="3" t="s">
        <v>10067</v>
      </c>
      <c r="B5224" s="3" t="s">
        <v>28075</v>
      </c>
      <c r="C5224" s="3" t="s">
        <v>28178</v>
      </c>
      <c r="D5224" s="3"/>
      <c r="E5224" s="3" t="s">
        <v>28080</v>
      </c>
      <c r="F5224" s="3"/>
      <c r="G5224" s="3"/>
      <c r="H5224" s="3"/>
      <c r="I5224" s="3"/>
      <c r="J5224" s="3"/>
      <c r="K5224" s="3"/>
      <c r="L5224" s="3"/>
      <c r="M5224" s="3"/>
      <c r="N5224" s="3"/>
      <c r="O5224" s="3"/>
      <c r="P5224" s="3"/>
      <c r="Q5224" s="3"/>
      <c r="R5224" s="3"/>
      <c r="S5224" s="3"/>
      <c r="T5224" s="3"/>
      <c r="U5224" s="3"/>
      <c r="V5224" s="3"/>
      <c r="W5224" s="3"/>
      <c r="X5224" s="3"/>
      <c r="Y5224" s="3"/>
      <c r="Z5224" s="3"/>
      <c r="AA5224" s="3"/>
      <c r="AB5224" s="3"/>
      <c r="AC5224" s="3"/>
      <c r="AD5224" s="3"/>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row>
    <row r="5225" spans="1:77" ht="18">
      <c r="A5225" s="3" t="s">
        <v>18671</v>
      </c>
      <c r="B5225" s="3" t="s">
        <v>35848</v>
      </c>
      <c r="C5225" s="3" t="s">
        <v>28178</v>
      </c>
      <c r="D5225" s="3"/>
      <c r="E5225" s="3" t="s">
        <v>35859</v>
      </c>
      <c r="F5225" s="3"/>
      <c r="G5225" s="3"/>
      <c r="H5225" s="3"/>
      <c r="I5225" s="3"/>
      <c r="J5225" s="3"/>
      <c r="K5225" s="3"/>
      <c r="L5225" s="3"/>
      <c r="M5225" s="3"/>
      <c r="N5225" s="3"/>
      <c r="O5225" s="3"/>
      <c r="P5225" s="3"/>
      <c r="Q5225" s="3"/>
      <c r="R5225" s="3"/>
      <c r="S5225" s="3"/>
      <c r="T5225" s="3"/>
      <c r="U5225" s="3"/>
      <c r="V5225" s="3"/>
      <c r="W5225" s="3"/>
      <c r="X5225" s="3"/>
      <c r="Y5225" s="3"/>
      <c r="Z5225" s="3"/>
      <c r="AA5225" s="3"/>
      <c r="AB5225" s="3"/>
      <c r="AC5225" s="3"/>
      <c r="AD5225" s="3"/>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row>
    <row r="5226" spans="1:77" ht="18">
      <c r="A5226" s="3" t="s">
        <v>12166</v>
      </c>
      <c r="B5226" s="3" t="s">
        <v>29357</v>
      </c>
      <c r="C5226" s="3" t="s">
        <v>29754</v>
      </c>
      <c r="D5226" s="3" t="s">
        <v>48</v>
      </c>
      <c r="E5226" s="3" t="s">
        <v>29755</v>
      </c>
      <c r="F5226" s="3" t="s">
        <v>29756</v>
      </c>
      <c r="G5226" s="3"/>
      <c r="H5226" s="3"/>
      <c r="I5226" s="3"/>
      <c r="J5226" s="3"/>
      <c r="K5226" s="3"/>
      <c r="L5226" s="3"/>
      <c r="M5226" s="3"/>
      <c r="N5226" s="3"/>
      <c r="O5226" s="3"/>
      <c r="P5226" s="3"/>
      <c r="Q5226" s="3"/>
      <c r="R5226" s="3"/>
      <c r="S5226" s="3"/>
      <c r="T5226" s="3"/>
      <c r="U5226" s="3"/>
      <c r="V5226" s="3"/>
      <c r="W5226" s="3"/>
      <c r="X5226" s="3"/>
      <c r="Y5226" s="3"/>
      <c r="Z5226" s="3"/>
      <c r="AA5226" s="3"/>
      <c r="AB5226" s="3"/>
      <c r="AC5226" s="3"/>
      <c r="AD5226" s="3"/>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row>
    <row r="5227" spans="1:77" ht="18">
      <c r="A5227" s="3" t="s">
        <v>29241</v>
      </c>
      <c r="B5227" s="3" t="s">
        <v>28633</v>
      </c>
      <c r="C5227" s="3" t="s">
        <v>29242</v>
      </c>
      <c r="D5227" s="3" t="s">
        <v>270</v>
      </c>
      <c r="E5227" s="3" t="s">
        <v>29243</v>
      </c>
      <c r="F5227" s="3"/>
      <c r="G5227" s="3"/>
      <c r="H5227" s="3"/>
      <c r="I5227" s="3"/>
      <c r="J5227" s="3"/>
      <c r="K5227" s="3"/>
      <c r="L5227" s="3"/>
      <c r="M5227" s="3"/>
      <c r="N5227" s="3"/>
      <c r="O5227" s="3"/>
      <c r="P5227" s="3"/>
      <c r="Q5227" s="3"/>
      <c r="R5227" s="3"/>
      <c r="S5227" s="3"/>
      <c r="T5227" s="3"/>
      <c r="U5227" s="3"/>
      <c r="V5227" s="3"/>
      <c r="W5227" s="3"/>
      <c r="X5227" s="3"/>
      <c r="Y5227" s="3"/>
      <c r="Z5227" s="3"/>
      <c r="AA5227" s="3"/>
      <c r="AB5227" s="3"/>
      <c r="AC5227" s="3"/>
      <c r="AD5227" s="3"/>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row>
    <row r="5228" spans="1:77" ht="18">
      <c r="A5228" s="3" t="s">
        <v>9564</v>
      </c>
      <c r="B5228" s="3" t="s">
        <v>27257</v>
      </c>
      <c r="C5228" s="3" t="s">
        <v>27412</v>
      </c>
      <c r="D5228" s="3" t="s">
        <v>73</v>
      </c>
      <c r="E5228" s="3" t="s">
        <v>27413</v>
      </c>
      <c r="F5228" s="3" t="s">
        <v>27414</v>
      </c>
      <c r="G5228" s="3"/>
      <c r="H5228" s="3"/>
      <c r="I5228" s="3"/>
      <c r="J5228" s="3"/>
      <c r="K5228" s="3"/>
      <c r="L5228" s="3"/>
      <c r="M5228" s="3"/>
      <c r="N5228" s="3"/>
      <c r="O5228" s="3"/>
      <c r="P5228" s="3"/>
      <c r="Q5228" s="3"/>
      <c r="R5228" s="3"/>
      <c r="S5228" s="3"/>
      <c r="T5228" s="3"/>
      <c r="U5228" s="3"/>
      <c r="V5228" s="3"/>
      <c r="W5228" s="3"/>
      <c r="X5228" s="3"/>
      <c r="Y5228" s="3"/>
      <c r="Z5228" s="3"/>
      <c r="AA5228" s="3"/>
      <c r="AB5228" s="3"/>
      <c r="AC5228" s="3"/>
      <c r="AD5228" s="3"/>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row>
    <row r="5229" spans="1:77" ht="18">
      <c r="A5229" s="3" t="s">
        <v>5792</v>
      </c>
      <c r="B5229" s="3" t="s">
        <v>23435</v>
      </c>
      <c r="C5229" s="3" t="s">
        <v>24102</v>
      </c>
      <c r="D5229" s="3" t="s">
        <v>60</v>
      </c>
      <c r="E5229" s="3" t="s">
        <v>39</v>
      </c>
      <c r="F5229" s="3" t="s">
        <v>24103</v>
      </c>
      <c r="G5229" s="3"/>
      <c r="H5229" s="3"/>
      <c r="I5229" s="3"/>
      <c r="J5229" s="3"/>
      <c r="K5229" s="3"/>
      <c r="L5229" s="3"/>
      <c r="M5229" s="3"/>
      <c r="N5229" s="3"/>
      <c r="O5229" s="3"/>
      <c r="P5229" s="3"/>
      <c r="Q5229" s="3"/>
      <c r="R5229" s="3"/>
      <c r="S5229" s="3"/>
      <c r="T5229" s="3"/>
      <c r="U5229" s="3"/>
      <c r="V5229" s="3"/>
      <c r="W5229" s="3"/>
      <c r="X5229" s="3"/>
      <c r="Y5229" s="3"/>
      <c r="Z5229" s="3"/>
      <c r="AA5229" s="3"/>
      <c r="AB5229" s="3"/>
      <c r="AC5229" s="3"/>
      <c r="AD5229" s="3"/>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row>
    <row r="5230" spans="1:77" ht="18">
      <c r="A5230" s="3" t="s">
        <v>7492</v>
      </c>
      <c r="B5230" s="3" t="s">
        <v>25216</v>
      </c>
      <c r="C5230" s="3" t="s">
        <v>25450</v>
      </c>
      <c r="D5230" s="3" t="s">
        <v>2</v>
      </c>
      <c r="E5230" s="3" t="s">
        <v>23009</v>
      </c>
      <c r="F5230" s="3"/>
      <c r="G5230" s="3"/>
      <c r="H5230" s="3"/>
      <c r="I5230" s="3"/>
      <c r="J5230" s="3"/>
      <c r="K5230" s="3"/>
      <c r="L5230" s="3"/>
      <c r="M5230" s="3"/>
      <c r="N5230" s="3"/>
      <c r="O5230" s="3"/>
      <c r="P5230" s="3"/>
      <c r="Q5230" s="3"/>
      <c r="R5230" s="3"/>
      <c r="S5230" s="3"/>
      <c r="T5230" s="3"/>
      <c r="U5230" s="3"/>
      <c r="V5230" s="3"/>
      <c r="W5230" s="3"/>
      <c r="X5230" s="3"/>
      <c r="Y5230" s="3"/>
      <c r="Z5230" s="3"/>
      <c r="AA5230" s="3"/>
      <c r="AB5230" s="3"/>
      <c r="AC5230" s="3"/>
      <c r="AD5230" s="3"/>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row>
    <row r="5231" spans="1:77" ht="18">
      <c r="A5231" s="3" t="s">
        <v>12399</v>
      </c>
      <c r="B5231" s="3" t="s">
        <v>29357</v>
      </c>
      <c r="C5231" s="3" t="s">
        <v>29937</v>
      </c>
      <c r="D5231" s="3" t="s">
        <v>48</v>
      </c>
      <c r="E5231" s="3" t="s">
        <v>29938</v>
      </c>
      <c r="F5231" s="3"/>
      <c r="G5231" s="3"/>
      <c r="H5231" s="3"/>
      <c r="I5231" s="3"/>
      <c r="J5231" s="3"/>
      <c r="K5231" s="3"/>
      <c r="L5231" s="3"/>
      <c r="M5231" s="3"/>
      <c r="N5231" s="3"/>
      <c r="O5231" s="3"/>
      <c r="P5231" s="3"/>
      <c r="Q5231" s="3"/>
      <c r="R5231" s="3"/>
      <c r="S5231" s="3"/>
      <c r="T5231" s="3"/>
      <c r="U5231" s="3"/>
      <c r="V5231" s="3"/>
      <c r="W5231" s="3"/>
      <c r="X5231" s="3"/>
      <c r="Y5231" s="3"/>
      <c r="Z5231" s="3"/>
      <c r="AA5231" s="3"/>
      <c r="AB5231" s="3"/>
      <c r="AC5231" s="3"/>
      <c r="AD5231" s="3"/>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row>
    <row r="5232" spans="1:77" ht="18">
      <c r="A5232" s="3" t="s">
        <v>19181</v>
      </c>
      <c r="B5232" s="3" t="s">
        <v>35848</v>
      </c>
      <c r="C5232" s="3" t="s">
        <v>29937</v>
      </c>
      <c r="D5232" s="3"/>
      <c r="E5232" s="3" t="s">
        <v>36282</v>
      </c>
      <c r="F5232" s="3"/>
      <c r="G5232" s="3"/>
      <c r="H5232" s="3"/>
      <c r="I5232" s="3"/>
      <c r="J5232" s="3"/>
      <c r="K5232" s="3"/>
      <c r="L5232" s="3"/>
      <c r="M5232" s="3"/>
      <c r="N5232" s="3"/>
      <c r="O5232" s="3"/>
      <c r="P5232" s="3"/>
      <c r="Q5232" s="3"/>
      <c r="R5232" s="3"/>
      <c r="S5232" s="3"/>
      <c r="T5232" s="3"/>
      <c r="U5232" s="3"/>
      <c r="V5232" s="3"/>
      <c r="W5232" s="3"/>
      <c r="X5232" s="3"/>
      <c r="Y5232" s="3"/>
      <c r="Z5232" s="3"/>
      <c r="AA5232" s="3"/>
      <c r="AB5232" s="3"/>
      <c r="AC5232" s="3"/>
      <c r="AD5232" s="3"/>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row>
    <row r="5233" spans="1:77" ht="18">
      <c r="A5233" s="3" t="s">
        <v>16887</v>
      </c>
      <c r="B5233" s="3" t="s">
        <v>32658</v>
      </c>
      <c r="C5233" s="3" t="s">
        <v>32746</v>
      </c>
      <c r="D5233" s="3"/>
      <c r="E5233" s="3" t="s">
        <v>32732</v>
      </c>
      <c r="F5233" s="3"/>
      <c r="G5233" s="3"/>
      <c r="H5233" s="3"/>
      <c r="I5233" s="3"/>
      <c r="J5233" s="3"/>
      <c r="K5233" s="3"/>
      <c r="L5233" s="3"/>
      <c r="M5233" s="3"/>
      <c r="N5233" s="3"/>
      <c r="O5233" s="3"/>
      <c r="P5233" s="3"/>
      <c r="Q5233" s="3"/>
      <c r="R5233" s="3"/>
      <c r="S5233" s="3"/>
      <c r="T5233" s="3"/>
      <c r="U5233" s="3"/>
      <c r="V5233" s="3"/>
      <c r="W5233" s="3"/>
      <c r="X5233" s="3"/>
      <c r="Y5233" s="3"/>
      <c r="Z5233" s="3"/>
      <c r="AA5233" s="3"/>
      <c r="AB5233" s="3"/>
      <c r="AC5233" s="3"/>
      <c r="AD5233" s="3"/>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row>
    <row r="5234" spans="1:77" ht="18">
      <c r="A5234" s="3" t="s">
        <v>19557</v>
      </c>
      <c r="B5234" s="3" t="s">
        <v>36306</v>
      </c>
      <c r="C5234" s="3" t="s">
        <v>32746</v>
      </c>
      <c r="D5234" s="3"/>
      <c r="E5234" s="3" t="s">
        <v>36648</v>
      </c>
      <c r="F5234" s="3"/>
      <c r="G5234" s="3"/>
      <c r="H5234" s="3"/>
      <c r="I5234" s="3"/>
      <c r="J5234" s="3"/>
      <c r="K5234" s="3"/>
      <c r="L5234" s="3"/>
      <c r="M5234" s="3"/>
      <c r="N5234" s="3"/>
      <c r="O5234" s="3"/>
      <c r="P5234" s="3"/>
      <c r="Q5234" s="3"/>
      <c r="R5234" s="3"/>
      <c r="S5234" s="3"/>
      <c r="T5234" s="3"/>
      <c r="U5234" s="3"/>
      <c r="V5234" s="3"/>
      <c r="W5234" s="3"/>
      <c r="X5234" s="3"/>
      <c r="Y5234" s="3"/>
      <c r="Z5234" s="3"/>
      <c r="AA5234" s="3"/>
      <c r="AB5234" s="3"/>
      <c r="AC5234" s="3"/>
      <c r="AD5234" s="3"/>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row>
    <row r="5235" spans="1:77" ht="18">
      <c r="A5235" s="3" t="s">
        <v>32650</v>
      </c>
      <c r="B5235" s="3" t="s">
        <v>32339</v>
      </c>
      <c r="C5235" s="3" t="s">
        <v>32651</v>
      </c>
      <c r="D5235" s="3" t="s">
        <v>32343</v>
      </c>
      <c r="E5235" s="3" t="s">
        <v>32652</v>
      </c>
      <c r="F5235" s="3"/>
      <c r="G5235" s="3"/>
      <c r="H5235" s="3"/>
      <c r="I5235" s="3"/>
      <c r="J5235" s="3"/>
      <c r="K5235" s="3"/>
      <c r="L5235" s="3"/>
      <c r="M5235" s="3"/>
      <c r="N5235" s="3"/>
      <c r="O5235" s="3"/>
      <c r="P5235" s="3"/>
      <c r="Q5235" s="3"/>
      <c r="R5235" s="3"/>
      <c r="S5235" s="3"/>
      <c r="T5235" s="3"/>
      <c r="U5235" s="3"/>
      <c r="V5235" s="3"/>
      <c r="W5235" s="3"/>
      <c r="X5235" s="3"/>
      <c r="Y5235" s="3"/>
      <c r="Z5235" s="3"/>
      <c r="AA5235" s="3"/>
      <c r="AB5235" s="3"/>
      <c r="AC5235" s="3"/>
      <c r="AD5235" s="3"/>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row>
    <row r="5236" spans="1:77" ht="18">
      <c r="A5236" s="3" t="s">
        <v>19080</v>
      </c>
      <c r="B5236" s="3" t="s">
        <v>35848</v>
      </c>
      <c r="C5236" s="3" t="s">
        <v>36201</v>
      </c>
      <c r="D5236" s="3"/>
      <c r="E5236" s="3" t="s">
        <v>35885</v>
      </c>
      <c r="F5236" s="3"/>
      <c r="G5236" s="3"/>
      <c r="H5236" s="3"/>
      <c r="I5236" s="3"/>
      <c r="J5236" s="3"/>
      <c r="K5236" s="3"/>
      <c r="L5236" s="3"/>
      <c r="M5236" s="3"/>
      <c r="N5236" s="3"/>
      <c r="O5236" s="3"/>
      <c r="P5236" s="3"/>
      <c r="Q5236" s="3"/>
      <c r="R5236" s="3"/>
      <c r="S5236" s="3"/>
      <c r="T5236" s="3"/>
      <c r="U5236" s="3"/>
      <c r="V5236" s="3"/>
      <c r="W5236" s="3"/>
      <c r="X5236" s="3"/>
      <c r="Y5236" s="3"/>
      <c r="Z5236" s="3"/>
      <c r="AA5236" s="3"/>
      <c r="AB5236" s="3"/>
      <c r="AC5236" s="3"/>
      <c r="AD5236" s="3"/>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row>
    <row r="5237" spans="1:77" ht="18">
      <c r="A5237" s="3" t="s">
        <v>16868</v>
      </c>
      <c r="B5237" s="3" t="s">
        <v>32658</v>
      </c>
      <c r="C5237" s="3" t="s">
        <v>32731</v>
      </c>
      <c r="D5237" s="3"/>
      <c r="E5237" s="3" t="s">
        <v>32732</v>
      </c>
      <c r="F5237" s="3"/>
      <c r="G5237" s="3"/>
      <c r="H5237" s="3"/>
      <c r="I5237" s="3"/>
      <c r="J5237" s="3"/>
      <c r="K5237" s="3"/>
      <c r="L5237" s="3"/>
      <c r="M5237" s="3"/>
      <c r="N5237" s="3"/>
      <c r="O5237" s="3"/>
      <c r="P5237" s="3"/>
      <c r="Q5237" s="3"/>
      <c r="R5237" s="3"/>
      <c r="S5237" s="3"/>
      <c r="T5237" s="3"/>
      <c r="U5237" s="3"/>
      <c r="V5237" s="3"/>
      <c r="W5237" s="3"/>
      <c r="X5237" s="3"/>
      <c r="Y5237" s="3"/>
      <c r="Z5237" s="3"/>
      <c r="AA5237" s="3"/>
      <c r="AB5237" s="3"/>
      <c r="AC5237" s="3"/>
      <c r="AD5237" s="3"/>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row>
    <row r="5238" spans="1:77" ht="18">
      <c r="A5238" s="3" t="s">
        <v>19559</v>
      </c>
      <c r="B5238" s="3" t="s">
        <v>36306</v>
      </c>
      <c r="C5238" s="3" t="s">
        <v>36649</v>
      </c>
      <c r="D5238" s="3"/>
      <c r="E5238" s="3" t="s">
        <v>36650</v>
      </c>
      <c r="F5238" s="3"/>
      <c r="G5238" s="3"/>
      <c r="H5238" s="3"/>
      <c r="I5238" s="3"/>
      <c r="J5238" s="3"/>
      <c r="K5238" s="3"/>
      <c r="L5238" s="3"/>
      <c r="M5238" s="3"/>
      <c r="N5238" s="3"/>
      <c r="O5238" s="3"/>
      <c r="P5238" s="3"/>
      <c r="Q5238" s="3"/>
      <c r="R5238" s="3"/>
      <c r="S5238" s="3"/>
      <c r="T5238" s="3"/>
      <c r="U5238" s="3"/>
      <c r="V5238" s="3"/>
      <c r="W5238" s="3"/>
      <c r="X5238" s="3"/>
      <c r="Y5238" s="3"/>
      <c r="Z5238" s="3"/>
      <c r="AA5238" s="3"/>
      <c r="AB5238" s="3"/>
      <c r="AC5238" s="3"/>
      <c r="AD5238" s="3"/>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row>
    <row r="5239" spans="1:77" ht="18">
      <c r="A5239" s="3" t="s">
        <v>37163</v>
      </c>
      <c r="B5239" s="3" t="s">
        <v>37108</v>
      </c>
      <c r="C5239" s="3" t="s">
        <v>37164</v>
      </c>
      <c r="D5239" s="3"/>
      <c r="E5239" s="3" t="s">
        <v>37165</v>
      </c>
      <c r="F5239" s="3"/>
      <c r="G5239" s="3"/>
      <c r="H5239" s="3"/>
      <c r="I5239" s="3"/>
      <c r="J5239" s="3"/>
      <c r="K5239" s="3"/>
      <c r="L5239" s="3"/>
      <c r="M5239" s="3"/>
      <c r="N5239" s="3"/>
      <c r="O5239" s="3"/>
      <c r="P5239" s="3"/>
      <c r="Q5239" s="3"/>
      <c r="R5239" s="3"/>
      <c r="S5239" s="3"/>
      <c r="T5239" s="3"/>
      <c r="U5239" s="3"/>
      <c r="V5239" s="3"/>
      <c r="W5239" s="3"/>
      <c r="X5239" s="3"/>
      <c r="Y5239" s="3"/>
      <c r="Z5239" s="3"/>
      <c r="AA5239" s="3"/>
      <c r="AB5239" s="3"/>
      <c r="AC5239" s="3"/>
      <c r="AD5239" s="3"/>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row>
    <row r="5240" spans="1:77" ht="18">
      <c r="A5240" s="3" t="s">
        <v>32709</v>
      </c>
      <c r="B5240" s="3" t="s">
        <v>32658</v>
      </c>
      <c r="C5240" s="3" t="s">
        <v>32710</v>
      </c>
      <c r="D5240" s="3"/>
      <c r="E5240" s="3" t="s">
        <v>32673</v>
      </c>
      <c r="F5240" s="3"/>
      <c r="G5240" s="3"/>
      <c r="H5240" s="3"/>
      <c r="I5240" s="3"/>
      <c r="J5240" s="3"/>
      <c r="K5240" s="3"/>
      <c r="L5240" s="3"/>
      <c r="M5240" s="3"/>
      <c r="N5240" s="3"/>
      <c r="O5240" s="3"/>
      <c r="P5240" s="3"/>
      <c r="Q5240" s="3"/>
      <c r="R5240" s="3"/>
      <c r="S5240" s="3"/>
      <c r="T5240" s="3"/>
      <c r="U5240" s="3"/>
      <c r="V5240" s="3"/>
      <c r="W5240" s="3"/>
      <c r="X5240" s="3"/>
      <c r="Y5240" s="3"/>
      <c r="Z5240" s="3"/>
      <c r="AA5240" s="3"/>
      <c r="AB5240" s="3"/>
      <c r="AC5240" s="3"/>
      <c r="AD5240" s="3"/>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row>
    <row r="5241" spans="1:77" ht="18">
      <c r="A5241" s="3" t="s">
        <v>14914</v>
      </c>
      <c r="B5241" s="3" t="s">
        <v>30903</v>
      </c>
      <c r="C5241" s="3" t="s">
        <v>31479</v>
      </c>
      <c r="D5241" s="3"/>
      <c r="E5241" s="3" t="s">
        <v>31480</v>
      </c>
      <c r="F5241" s="3"/>
      <c r="G5241" s="3"/>
      <c r="H5241" s="3"/>
      <c r="I5241" s="3"/>
      <c r="J5241" s="3"/>
      <c r="K5241" s="3"/>
      <c r="L5241" s="3"/>
      <c r="M5241" s="3"/>
      <c r="N5241" s="3"/>
      <c r="O5241" s="3"/>
      <c r="P5241" s="3"/>
      <c r="Q5241" s="3"/>
      <c r="R5241" s="3"/>
      <c r="S5241" s="3"/>
      <c r="T5241" s="3"/>
      <c r="U5241" s="3"/>
      <c r="V5241" s="3"/>
      <c r="W5241" s="3"/>
      <c r="X5241" s="3"/>
      <c r="Y5241" s="3"/>
      <c r="Z5241" s="3"/>
      <c r="AA5241" s="3"/>
      <c r="AB5241" s="3"/>
      <c r="AC5241" s="3"/>
      <c r="AD5241" s="3"/>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row>
    <row r="5242" spans="1:77" ht="18">
      <c r="A5242" s="3" t="s">
        <v>39001</v>
      </c>
      <c r="B5242" s="3" t="s">
        <v>38999</v>
      </c>
      <c r="C5242" s="3" t="s">
        <v>39002</v>
      </c>
      <c r="D5242" s="3"/>
      <c r="E5242" s="3" t="s">
        <v>39003</v>
      </c>
      <c r="F5242" s="3"/>
      <c r="G5242" s="3"/>
      <c r="H5242" s="3"/>
      <c r="I5242" s="3"/>
      <c r="J5242" s="3"/>
      <c r="K5242" s="3"/>
      <c r="L5242" s="3"/>
      <c r="M5242" s="3"/>
      <c r="N5242" s="3"/>
      <c r="O5242" s="3"/>
      <c r="P5242" s="3"/>
      <c r="Q5242" s="3"/>
      <c r="R5242" s="3"/>
      <c r="S5242" s="3"/>
      <c r="T5242" s="3"/>
      <c r="U5242" s="3"/>
      <c r="V5242" s="3"/>
      <c r="W5242" s="3"/>
      <c r="X5242" s="3"/>
      <c r="Y5242" s="3"/>
      <c r="Z5242" s="3"/>
      <c r="AA5242" s="3"/>
      <c r="AB5242" s="3"/>
      <c r="AC5242" s="3"/>
      <c r="AD5242" s="3"/>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row>
    <row r="5243" spans="1:77" ht="18">
      <c r="A5243" s="3" t="s">
        <v>39597</v>
      </c>
      <c r="B5243" s="3" t="s">
        <v>39563</v>
      </c>
      <c r="C5243" s="3" t="s">
        <v>39002</v>
      </c>
      <c r="D5243" s="3"/>
      <c r="E5243" s="3" t="s">
        <v>39598</v>
      </c>
      <c r="F5243" s="3" t="s">
        <v>39599</v>
      </c>
      <c r="G5243" s="3"/>
      <c r="H5243" s="3"/>
      <c r="I5243" s="3"/>
      <c r="J5243" s="3"/>
      <c r="K5243" s="3"/>
      <c r="L5243" s="3"/>
      <c r="M5243" s="3"/>
      <c r="N5243" s="3"/>
      <c r="O5243" s="3"/>
      <c r="P5243" s="3"/>
      <c r="Q5243" s="3"/>
      <c r="R5243" s="3"/>
      <c r="S5243" s="3"/>
      <c r="T5243" s="3"/>
      <c r="U5243" s="3"/>
      <c r="V5243" s="3"/>
      <c r="W5243" s="3"/>
      <c r="X5243" s="3"/>
      <c r="Y5243" s="3"/>
      <c r="Z5243" s="3"/>
      <c r="AA5243" s="3"/>
      <c r="AB5243" s="3"/>
      <c r="AC5243" s="3"/>
      <c r="AD5243" s="3"/>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row>
    <row r="5244" spans="1:77" ht="18">
      <c r="A5244" s="3" t="s">
        <v>5782</v>
      </c>
      <c r="B5244" s="3" t="s">
        <v>23435</v>
      </c>
      <c r="C5244" s="3" t="s">
        <v>24097</v>
      </c>
      <c r="D5244" s="3"/>
      <c r="E5244" s="3" t="s">
        <v>24096</v>
      </c>
      <c r="F5244" s="3"/>
      <c r="G5244" s="3"/>
      <c r="H5244" s="3"/>
      <c r="I5244" s="3"/>
      <c r="J5244" s="3"/>
      <c r="K5244" s="3"/>
      <c r="L5244" s="3"/>
      <c r="M5244" s="3"/>
      <c r="N5244" s="3"/>
      <c r="O5244" s="3"/>
      <c r="P5244" s="3"/>
      <c r="Q5244" s="3"/>
      <c r="R5244" s="3"/>
      <c r="S5244" s="3"/>
      <c r="T5244" s="3"/>
      <c r="U5244" s="3"/>
      <c r="V5244" s="3"/>
      <c r="W5244" s="3"/>
      <c r="X5244" s="3"/>
      <c r="Y5244" s="3"/>
      <c r="Z5244" s="3"/>
      <c r="AA5244" s="3"/>
      <c r="AB5244" s="3"/>
      <c r="AC5244" s="3"/>
      <c r="AD5244" s="3"/>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row>
    <row r="5245" spans="1:77" ht="18">
      <c r="A5245" s="3" t="s">
        <v>39834</v>
      </c>
      <c r="B5245" s="3" t="s">
        <v>21893</v>
      </c>
      <c r="C5245" s="3" t="s">
        <v>24097</v>
      </c>
      <c r="D5245" s="3"/>
      <c r="E5245" s="3" t="s">
        <v>39835</v>
      </c>
      <c r="F5245" s="3"/>
      <c r="G5245" s="3"/>
      <c r="H5245" s="3"/>
      <c r="I5245" s="3"/>
      <c r="J5245" s="3"/>
      <c r="K5245" s="3"/>
      <c r="L5245" s="3"/>
      <c r="M5245" s="3"/>
      <c r="N5245" s="3"/>
      <c r="O5245" s="3"/>
      <c r="P5245" s="3"/>
      <c r="Q5245" s="3"/>
      <c r="R5245" s="3"/>
      <c r="S5245" s="3"/>
      <c r="T5245" s="3"/>
      <c r="U5245" s="3"/>
      <c r="V5245" s="3"/>
      <c r="W5245" s="3"/>
      <c r="X5245" s="3"/>
      <c r="Y5245" s="3"/>
      <c r="Z5245" s="3"/>
      <c r="AA5245" s="3"/>
      <c r="AB5245" s="3"/>
      <c r="AC5245" s="3"/>
      <c r="AD5245" s="3"/>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row>
    <row r="5246" spans="1:77" ht="18">
      <c r="A5246" s="3" t="s">
        <v>11760</v>
      </c>
      <c r="B5246" s="3" t="s">
        <v>29365</v>
      </c>
      <c r="C5246" s="3" t="s">
        <v>29448</v>
      </c>
      <c r="D5246" s="3" t="s">
        <v>48</v>
      </c>
      <c r="E5246" s="3" t="s">
        <v>29449</v>
      </c>
      <c r="F5246" s="3"/>
      <c r="G5246" s="3"/>
      <c r="H5246" s="3"/>
      <c r="I5246" s="3"/>
      <c r="J5246" s="3"/>
      <c r="K5246" s="3"/>
      <c r="L5246" s="3"/>
      <c r="M5246" s="3"/>
      <c r="N5246" s="3"/>
      <c r="O5246" s="3"/>
      <c r="P5246" s="3"/>
      <c r="Q5246" s="3"/>
      <c r="R5246" s="3"/>
      <c r="S5246" s="3"/>
      <c r="T5246" s="3"/>
      <c r="U5246" s="3"/>
      <c r="V5246" s="3"/>
      <c r="W5246" s="3"/>
      <c r="X5246" s="3"/>
      <c r="Y5246" s="3"/>
      <c r="Z5246" s="3"/>
      <c r="AA5246" s="3"/>
      <c r="AB5246" s="3"/>
      <c r="AC5246" s="3"/>
      <c r="AD5246" s="3"/>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row>
    <row r="5247" spans="1:77" ht="18">
      <c r="A5247" s="3" t="s">
        <v>5769</v>
      </c>
      <c r="B5247" s="3" t="s">
        <v>23435</v>
      </c>
      <c r="C5247" s="3" t="s">
        <v>24093</v>
      </c>
      <c r="D5247" s="3"/>
      <c r="E5247" s="3" t="s">
        <v>24094</v>
      </c>
      <c r="F5247" s="3"/>
      <c r="G5247" s="3"/>
      <c r="H5247" s="3"/>
      <c r="I5247" s="3"/>
      <c r="J5247" s="3"/>
      <c r="K5247" s="3"/>
      <c r="L5247" s="3"/>
      <c r="M5247" s="3"/>
      <c r="N5247" s="3"/>
      <c r="O5247" s="3"/>
      <c r="P5247" s="3"/>
      <c r="Q5247" s="3"/>
      <c r="R5247" s="3"/>
      <c r="S5247" s="3"/>
      <c r="T5247" s="3"/>
      <c r="U5247" s="3"/>
      <c r="V5247" s="3"/>
      <c r="W5247" s="3"/>
      <c r="X5247" s="3"/>
      <c r="Y5247" s="3"/>
      <c r="Z5247" s="3"/>
      <c r="AA5247" s="3"/>
      <c r="AB5247" s="3"/>
      <c r="AC5247" s="3"/>
      <c r="AD5247" s="3"/>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row>
    <row r="5248" spans="1:77" ht="18">
      <c r="A5248" s="3" t="s">
        <v>19511</v>
      </c>
      <c r="B5248" s="3" t="s">
        <v>36306</v>
      </c>
      <c r="C5248" s="3" t="s">
        <v>24093</v>
      </c>
      <c r="D5248" s="3"/>
      <c r="E5248" s="3" t="s">
        <v>36601</v>
      </c>
      <c r="F5248" s="3"/>
      <c r="G5248" s="3"/>
      <c r="H5248" s="3"/>
      <c r="I5248" s="3"/>
      <c r="J5248" s="3"/>
      <c r="K5248" s="3"/>
      <c r="L5248" s="3"/>
      <c r="M5248" s="3"/>
      <c r="N5248" s="3"/>
      <c r="O5248" s="3"/>
      <c r="P5248" s="3"/>
      <c r="Q5248" s="3"/>
      <c r="R5248" s="3"/>
      <c r="S5248" s="3"/>
      <c r="T5248" s="3"/>
      <c r="U5248" s="3"/>
      <c r="V5248" s="3"/>
      <c r="W5248" s="3"/>
      <c r="X5248" s="3"/>
      <c r="Y5248" s="3"/>
      <c r="Z5248" s="3"/>
      <c r="AA5248" s="3"/>
      <c r="AB5248" s="3"/>
      <c r="AC5248" s="3"/>
      <c r="AD5248" s="3"/>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row>
    <row r="5249" spans="1:77" ht="18">
      <c r="A5249" s="3" t="s">
        <v>5777</v>
      </c>
      <c r="B5249" s="3" t="s">
        <v>23435</v>
      </c>
      <c r="C5249" s="3" t="s">
        <v>24095</v>
      </c>
      <c r="D5249" s="3"/>
      <c r="E5249" s="3" t="s">
        <v>24096</v>
      </c>
      <c r="F5249" s="3"/>
      <c r="G5249" s="3"/>
      <c r="H5249" s="3"/>
      <c r="I5249" s="3"/>
      <c r="J5249" s="3"/>
      <c r="K5249" s="3"/>
      <c r="L5249" s="3"/>
      <c r="M5249" s="3"/>
      <c r="N5249" s="3"/>
      <c r="O5249" s="3"/>
      <c r="P5249" s="3"/>
      <c r="Q5249" s="3"/>
      <c r="R5249" s="3"/>
      <c r="S5249" s="3"/>
      <c r="T5249" s="3"/>
      <c r="U5249" s="3"/>
      <c r="V5249" s="3"/>
      <c r="W5249" s="3"/>
      <c r="X5249" s="3"/>
      <c r="Y5249" s="3"/>
      <c r="Z5249" s="3"/>
      <c r="AA5249" s="3"/>
      <c r="AB5249" s="3"/>
      <c r="AC5249" s="3"/>
      <c r="AD5249" s="3"/>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row>
    <row r="5250" spans="1:77" ht="18">
      <c r="A5250" s="3" t="s">
        <v>5764</v>
      </c>
      <c r="B5250" s="3" t="s">
        <v>23435</v>
      </c>
      <c r="C5250" s="3" t="s">
        <v>24089</v>
      </c>
      <c r="D5250" s="3"/>
      <c r="E5250" s="3" t="s">
        <v>24090</v>
      </c>
      <c r="F5250" s="3"/>
      <c r="G5250" s="3"/>
      <c r="H5250" s="3"/>
      <c r="I5250" s="3"/>
      <c r="J5250" s="3"/>
      <c r="K5250" s="3"/>
      <c r="L5250" s="3"/>
      <c r="M5250" s="3"/>
      <c r="N5250" s="3"/>
      <c r="O5250" s="3"/>
      <c r="P5250" s="3"/>
      <c r="Q5250" s="3"/>
      <c r="R5250" s="3"/>
      <c r="S5250" s="3"/>
      <c r="T5250" s="3"/>
      <c r="U5250" s="3"/>
      <c r="V5250" s="3"/>
      <c r="W5250" s="3"/>
      <c r="X5250" s="3"/>
      <c r="Y5250" s="3"/>
      <c r="Z5250" s="3"/>
      <c r="AA5250" s="3"/>
      <c r="AB5250" s="3"/>
      <c r="AC5250" s="3"/>
      <c r="AD5250" s="3"/>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row>
    <row r="5251" spans="1:77" ht="18">
      <c r="A5251" s="3" t="s">
        <v>37215</v>
      </c>
      <c r="B5251" s="3" t="s">
        <v>37108</v>
      </c>
      <c r="C5251" s="3" t="s">
        <v>24089</v>
      </c>
      <c r="D5251" s="3"/>
      <c r="E5251" s="3" t="s">
        <v>37216</v>
      </c>
      <c r="F5251" s="3"/>
      <c r="G5251" s="3"/>
      <c r="H5251" s="3"/>
      <c r="I5251" s="3"/>
      <c r="J5251" s="3"/>
      <c r="K5251" s="3"/>
      <c r="L5251" s="3"/>
      <c r="M5251" s="3"/>
      <c r="N5251" s="3"/>
      <c r="O5251" s="3"/>
      <c r="P5251" s="3"/>
      <c r="Q5251" s="3"/>
      <c r="R5251" s="3"/>
      <c r="S5251" s="3"/>
      <c r="T5251" s="3"/>
      <c r="U5251" s="3"/>
      <c r="V5251" s="3"/>
      <c r="W5251" s="3"/>
      <c r="X5251" s="3"/>
      <c r="Y5251" s="3"/>
      <c r="Z5251" s="3"/>
      <c r="AA5251" s="3"/>
      <c r="AB5251" s="3"/>
      <c r="AC5251" s="3"/>
      <c r="AD5251" s="3"/>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row>
    <row r="5252" spans="1:77" ht="18">
      <c r="A5252" s="3" t="s">
        <v>5789</v>
      </c>
      <c r="B5252" s="3" t="s">
        <v>23435</v>
      </c>
      <c r="C5252" s="3" t="s">
        <v>24100</v>
      </c>
      <c r="D5252" s="3"/>
      <c r="E5252" s="3" t="s">
        <v>24101</v>
      </c>
      <c r="F5252" s="3"/>
      <c r="G5252" s="3"/>
      <c r="H5252" s="3"/>
      <c r="I5252" s="3"/>
      <c r="J5252" s="3"/>
      <c r="K5252" s="3"/>
      <c r="L5252" s="3"/>
      <c r="M5252" s="3"/>
      <c r="N5252" s="3"/>
      <c r="O5252" s="3"/>
      <c r="P5252" s="3"/>
      <c r="Q5252" s="3"/>
      <c r="R5252" s="3"/>
      <c r="S5252" s="3"/>
      <c r="T5252" s="3"/>
      <c r="U5252" s="3"/>
      <c r="V5252" s="3"/>
      <c r="W5252" s="3"/>
      <c r="X5252" s="3"/>
      <c r="Y5252" s="3"/>
      <c r="Z5252" s="3"/>
      <c r="AA5252" s="3"/>
      <c r="AB5252" s="3"/>
      <c r="AC5252" s="3"/>
      <c r="AD5252" s="3"/>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row>
    <row r="5253" spans="1:77" ht="18">
      <c r="A5253" s="3" t="s">
        <v>18879</v>
      </c>
      <c r="B5253" s="3" t="s">
        <v>35848</v>
      </c>
      <c r="C5253" s="3" t="s">
        <v>24100</v>
      </c>
      <c r="D5253" s="3"/>
      <c r="E5253" s="3" t="s">
        <v>36029</v>
      </c>
      <c r="F5253" s="3"/>
      <c r="G5253" s="3"/>
      <c r="H5253" s="3"/>
      <c r="I5253" s="3"/>
      <c r="J5253" s="3"/>
      <c r="K5253" s="3"/>
      <c r="L5253" s="3"/>
      <c r="M5253" s="3"/>
      <c r="N5253" s="3"/>
      <c r="O5253" s="3"/>
      <c r="P5253" s="3"/>
      <c r="Q5253" s="3"/>
      <c r="R5253" s="3"/>
      <c r="S5253" s="3"/>
      <c r="T5253" s="3"/>
      <c r="U5253" s="3"/>
      <c r="V5253" s="3"/>
      <c r="W5253" s="3"/>
      <c r="X5253" s="3"/>
      <c r="Y5253" s="3"/>
      <c r="Z5253" s="3"/>
      <c r="AA5253" s="3"/>
      <c r="AB5253" s="3"/>
      <c r="AC5253" s="3"/>
      <c r="AD5253" s="3"/>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row>
    <row r="5254" spans="1:77" ht="18">
      <c r="A5254" s="3" t="s">
        <v>7521</v>
      </c>
      <c r="B5254" s="3" t="s">
        <v>25216</v>
      </c>
      <c r="C5254" s="3" t="s">
        <v>25460</v>
      </c>
      <c r="D5254" s="3"/>
      <c r="E5254" s="3" t="s">
        <v>25461</v>
      </c>
      <c r="F5254" s="3"/>
      <c r="G5254" s="3"/>
      <c r="H5254" s="3"/>
      <c r="I5254" s="3"/>
      <c r="J5254" s="3"/>
      <c r="K5254" s="3"/>
      <c r="L5254" s="3"/>
      <c r="M5254" s="3"/>
      <c r="N5254" s="3"/>
      <c r="O5254" s="3"/>
      <c r="P5254" s="3"/>
      <c r="Q5254" s="3"/>
      <c r="R5254" s="3"/>
      <c r="S5254" s="3"/>
      <c r="T5254" s="3"/>
      <c r="U5254" s="3"/>
      <c r="V5254" s="3"/>
      <c r="W5254" s="3"/>
      <c r="X5254" s="3"/>
      <c r="Y5254" s="3"/>
      <c r="Z5254" s="3"/>
      <c r="AA5254" s="3"/>
      <c r="AB5254" s="3"/>
      <c r="AC5254" s="3"/>
      <c r="AD5254" s="3"/>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row>
    <row r="5255" spans="1:77" ht="18">
      <c r="A5255" s="3" t="s">
        <v>5756</v>
      </c>
      <c r="B5255" s="3" t="s">
        <v>23435</v>
      </c>
      <c r="C5255" s="3" t="s">
        <v>24084</v>
      </c>
      <c r="D5255" s="3"/>
      <c r="E5255" s="3" t="s">
        <v>24085</v>
      </c>
      <c r="F5255" s="3"/>
      <c r="G5255" s="3"/>
      <c r="H5255" s="3"/>
      <c r="I5255" s="3"/>
      <c r="J5255" s="3"/>
      <c r="K5255" s="3"/>
      <c r="L5255" s="3"/>
      <c r="M5255" s="3"/>
      <c r="N5255" s="3"/>
      <c r="O5255" s="3"/>
      <c r="P5255" s="3"/>
      <c r="Q5255" s="3"/>
      <c r="R5255" s="3"/>
      <c r="S5255" s="3"/>
      <c r="T5255" s="3"/>
      <c r="U5255" s="3"/>
      <c r="V5255" s="3"/>
      <c r="W5255" s="3"/>
      <c r="X5255" s="3"/>
      <c r="Y5255" s="3"/>
      <c r="Z5255" s="3"/>
      <c r="AA5255" s="3"/>
      <c r="AB5255" s="3"/>
      <c r="AC5255" s="3"/>
      <c r="AD5255" s="3"/>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row>
    <row r="5256" spans="1:77" ht="18">
      <c r="A5256" s="3" t="s">
        <v>19520</v>
      </c>
      <c r="B5256" s="3" t="s">
        <v>36306</v>
      </c>
      <c r="C5256" s="3" t="s">
        <v>24084</v>
      </c>
      <c r="D5256" s="3"/>
      <c r="E5256" s="3" t="s">
        <v>36614</v>
      </c>
      <c r="F5256" s="3"/>
      <c r="G5256" s="3"/>
      <c r="H5256" s="3"/>
      <c r="I5256" s="3"/>
      <c r="J5256" s="3"/>
      <c r="K5256" s="3"/>
      <c r="L5256" s="3"/>
      <c r="M5256" s="3"/>
      <c r="N5256" s="3"/>
      <c r="O5256" s="3"/>
      <c r="P5256" s="3"/>
      <c r="Q5256" s="3"/>
      <c r="R5256" s="3"/>
      <c r="S5256" s="3"/>
      <c r="T5256" s="3"/>
      <c r="U5256" s="3"/>
      <c r="V5256" s="3"/>
      <c r="W5256" s="3"/>
      <c r="X5256" s="3"/>
      <c r="Y5256" s="3"/>
      <c r="Z5256" s="3"/>
      <c r="AA5256" s="3"/>
      <c r="AB5256" s="3"/>
      <c r="AC5256" s="3"/>
      <c r="AD5256" s="3"/>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row>
    <row r="5257" spans="1:77" ht="18">
      <c r="A5257" s="3" t="s">
        <v>5795</v>
      </c>
      <c r="B5257" s="3" t="s">
        <v>23435</v>
      </c>
      <c r="C5257" s="3" t="s">
        <v>24106</v>
      </c>
      <c r="D5257" s="3" t="s">
        <v>6029</v>
      </c>
      <c r="E5257" s="3" t="s">
        <v>24107</v>
      </c>
      <c r="F5257" s="3" t="s">
        <v>24108</v>
      </c>
      <c r="G5257" s="3"/>
      <c r="H5257" s="3"/>
      <c r="I5257" s="3"/>
      <c r="J5257" s="3"/>
      <c r="K5257" s="3"/>
      <c r="L5257" s="3"/>
      <c r="M5257" s="3"/>
      <c r="N5257" s="3"/>
      <c r="O5257" s="3"/>
      <c r="P5257" s="3"/>
      <c r="Q5257" s="3"/>
      <c r="R5257" s="3"/>
      <c r="S5257" s="3"/>
      <c r="T5257" s="3"/>
      <c r="U5257" s="3"/>
      <c r="V5257" s="3"/>
      <c r="W5257" s="3"/>
      <c r="X5257" s="3"/>
      <c r="Y5257" s="3"/>
      <c r="Z5257" s="3"/>
      <c r="AA5257" s="3"/>
      <c r="AB5257" s="3"/>
      <c r="AC5257" s="3"/>
      <c r="AD5257" s="3"/>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row>
    <row r="5258" spans="1:77" ht="18">
      <c r="A5258" s="3" t="s">
        <v>11701</v>
      </c>
      <c r="B5258" s="3" t="s">
        <v>29365</v>
      </c>
      <c r="C5258" s="3" t="s">
        <v>29404</v>
      </c>
      <c r="D5258" s="3" t="s">
        <v>48</v>
      </c>
      <c r="E5258" s="3" t="s">
        <v>29405</v>
      </c>
      <c r="F5258" s="3" t="s">
        <v>29406</v>
      </c>
      <c r="G5258" s="3"/>
      <c r="H5258" s="3"/>
      <c r="I5258" s="3"/>
      <c r="J5258" s="3"/>
      <c r="K5258" s="3"/>
      <c r="L5258" s="3"/>
      <c r="M5258" s="3"/>
      <c r="N5258" s="3"/>
      <c r="O5258" s="3"/>
      <c r="P5258" s="3"/>
      <c r="Q5258" s="3"/>
      <c r="R5258" s="3"/>
      <c r="S5258" s="3"/>
      <c r="T5258" s="3"/>
      <c r="U5258" s="3"/>
      <c r="V5258" s="3"/>
      <c r="W5258" s="3"/>
      <c r="X5258" s="3"/>
      <c r="Y5258" s="3"/>
      <c r="Z5258" s="3"/>
      <c r="AA5258" s="3"/>
      <c r="AB5258" s="3"/>
      <c r="AC5258" s="3"/>
      <c r="AD5258" s="3"/>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row>
    <row r="5259" spans="1:77" ht="18">
      <c r="A5259" s="3" t="s">
        <v>20110</v>
      </c>
      <c r="B5259" s="3" t="s">
        <v>37108</v>
      </c>
      <c r="C5259" s="3" t="s">
        <v>37114</v>
      </c>
      <c r="D5259" s="3"/>
      <c r="E5259" s="3" t="s">
        <v>37115</v>
      </c>
      <c r="F5259" s="3"/>
      <c r="G5259" s="3"/>
      <c r="H5259" s="3"/>
      <c r="I5259" s="3"/>
      <c r="J5259" s="3"/>
      <c r="K5259" s="3"/>
      <c r="L5259" s="3"/>
      <c r="M5259" s="3"/>
      <c r="N5259" s="3"/>
      <c r="O5259" s="3"/>
      <c r="P5259" s="3"/>
      <c r="Q5259" s="3"/>
      <c r="R5259" s="3"/>
      <c r="S5259" s="3"/>
      <c r="T5259" s="3"/>
      <c r="U5259" s="3"/>
      <c r="V5259" s="3"/>
      <c r="W5259" s="3"/>
      <c r="X5259" s="3"/>
      <c r="Y5259" s="3"/>
      <c r="Z5259" s="3"/>
      <c r="AA5259" s="3"/>
      <c r="AB5259" s="3"/>
      <c r="AC5259" s="3"/>
      <c r="AD5259" s="3"/>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row>
    <row r="5260" spans="1:77" ht="18">
      <c r="A5260" s="3" t="s">
        <v>16824</v>
      </c>
      <c r="B5260" s="3" t="s">
        <v>32658</v>
      </c>
      <c r="C5260" s="3" t="s">
        <v>32691</v>
      </c>
      <c r="D5260" s="3"/>
      <c r="E5260" s="3" t="s">
        <v>32673</v>
      </c>
      <c r="F5260" s="3"/>
      <c r="G5260" s="3"/>
      <c r="H5260" s="3"/>
      <c r="I5260" s="3"/>
      <c r="J5260" s="3"/>
      <c r="K5260" s="3"/>
      <c r="L5260" s="3"/>
      <c r="M5260" s="3"/>
      <c r="N5260" s="3"/>
      <c r="O5260" s="3"/>
      <c r="P5260" s="3"/>
      <c r="Q5260" s="3"/>
      <c r="R5260" s="3"/>
      <c r="S5260" s="3"/>
      <c r="T5260" s="3"/>
      <c r="U5260" s="3"/>
      <c r="V5260" s="3"/>
      <c r="W5260" s="3"/>
      <c r="X5260" s="3"/>
      <c r="Y5260" s="3"/>
      <c r="Z5260" s="3"/>
      <c r="AA5260" s="3"/>
      <c r="AB5260" s="3"/>
      <c r="AC5260" s="3"/>
      <c r="AD5260" s="3"/>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row>
    <row r="5261" spans="1:77" ht="18">
      <c r="A5261" s="3" t="s">
        <v>34046</v>
      </c>
      <c r="B5261" s="3" t="s">
        <v>33988</v>
      </c>
      <c r="C5261" s="3" t="s">
        <v>32691</v>
      </c>
      <c r="D5261" s="3"/>
      <c r="E5261" s="3" t="s">
        <v>34047</v>
      </c>
      <c r="F5261" s="3"/>
      <c r="G5261" s="3"/>
      <c r="H5261" s="3"/>
      <c r="I5261" s="3"/>
      <c r="J5261" s="3"/>
      <c r="K5261" s="3"/>
      <c r="L5261" s="3"/>
      <c r="M5261" s="3"/>
      <c r="N5261" s="3"/>
      <c r="O5261" s="3"/>
      <c r="P5261" s="3"/>
      <c r="Q5261" s="3"/>
      <c r="R5261" s="3"/>
      <c r="S5261" s="3"/>
      <c r="T5261" s="3"/>
      <c r="U5261" s="3"/>
      <c r="V5261" s="3"/>
      <c r="W5261" s="3"/>
      <c r="X5261" s="3"/>
      <c r="Y5261" s="3"/>
      <c r="Z5261" s="3"/>
      <c r="AA5261" s="3"/>
      <c r="AB5261" s="3"/>
      <c r="AC5261" s="3"/>
      <c r="AD5261" s="3"/>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row>
    <row r="5262" spans="1:77" ht="18">
      <c r="A5262" s="3" t="s">
        <v>17017</v>
      </c>
      <c r="B5262" s="3" t="s">
        <v>32802</v>
      </c>
      <c r="C5262" s="3" t="s">
        <v>32860</v>
      </c>
      <c r="D5262" s="3"/>
      <c r="E5262" s="3" t="s">
        <v>32861</v>
      </c>
      <c r="F5262" s="3"/>
      <c r="G5262" s="3"/>
      <c r="H5262" s="3"/>
      <c r="I5262" s="3"/>
      <c r="J5262" s="3"/>
      <c r="K5262" s="3"/>
      <c r="L5262" s="3"/>
      <c r="M5262" s="3"/>
      <c r="N5262" s="3"/>
      <c r="O5262" s="3"/>
      <c r="P5262" s="3"/>
      <c r="Q5262" s="3"/>
      <c r="R5262" s="3"/>
      <c r="S5262" s="3"/>
      <c r="T5262" s="3"/>
      <c r="U5262" s="3"/>
      <c r="V5262" s="3"/>
      <c r="W5262" s="3"/>
      <c r="X5262" s="3"/>
      <c r="Y5262" s="3"/>
      <c r="Z5262" s="3"/>
      <c r="AA5262" s="3"/>
      <c r="AB5262" s="3"/>
      <c r="AC5262" s="3"/>
      <c r="AD5262" s="3"/>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row>
    <row r="5263" spans="1:77" ht="18">
      <c r="A5263" s="3" t="s">
        <v>5763</v>
      </c>
      <c r="B5263" s="3" t="s">
        <v>23435</v>
      </c>
      <c r="C5263" s="3" t="s">
        <v>24087</v>
      </c>
      <c r="D5263" s="3"/>
      <c r="E5263" s="3" t="s">
        <v>24088</v>
      </c>
      <c r="F5263" s="3"/>
      <c r="G5263" s="3"/>
      <c r="H5263" s="3"/>
      <c r="I5263" s="3"/>
      <c r="J5263" s="3"/>
      <c r="K5263" s="3"/>
      <c r="L5263" s="3"/>
      <c r="M5263" s="3"/>
      <c r="N5263" s="3"/>
      <c r="O5263" s="3"/>
      <c r="P5263" s="3"/>
      <c r="Q5263" s="3"/>
      <c r="R5263" s="3"/>
      <c r="S5263" s="3"/>
      <c r="T5263" s="3"/>
      <c r="U5263" s="3"/>
      <c r="V5263" s="3"/>
      <c r="W5263" s="3"/>
      <c r="X5263" s="3"/>
      <c r="Y5263" s="3"/>
      <c r="Z5263" s="3"/>
      <c r="AA5263" s="3"/>
      <c r="AB5263" s="3"/>
      <c r="AC5263" s="3"/>
      <c r="AD5263" s="3"/>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row>
    <row r="5264" spans="1:77" ht="18">
      <c r="A5264" s="3" t="s">
        <v>15159</v>
      </c>
      <c r="B5264" s="3" t="s">
        <v>30903</v>
      </c>
      <c r="C5264" s="3" t="s">
        <v>24087</v>
      </c>
      <c r="D5264" s="3" t="s">
        <v>31601</v>
      </c>
      <c r="E5264" s="3" t="s">
        <v>31602</v>
      </c>
      <c r="F5264" s="3" t="s">
        <v>31603</v>
      </c>
      <c r="G5264" s="3"/>
      <c r="H5264" s="3"/>
      <c r="I5264" s="3"/>
      <c r="J5264" s="3"/>
      <c r="K5264" s="3"/>
      <c r="L5264" s="3"/>
      <c r="M5264" s="3"/>
      <c r="N5264" s="3"/>
      <c r="O5264" s="3"/>
      <c r="P5264" s="3"/>
      <c r="Q5264" s="3"/>
      <c r="R5264" s="3"/>
      <c r="S5264" s="3"/>
      <c r="T5264" s="3"/>
      <c r="U5264" s="3"/>
      <c r="V5264" s="3"/>
      <c r="W5264" s="3"/>
      <c r="X5264" s="3"/>
      <c r="Y5264" s="3"/>
      <c r="Z5264" s="3"/>
      <c r="AA5264" s="3"/>
      <c r="AB5264" s="3"/>
      <c r="AC5264" s="3"/>
      <c r="AD5264" s="3"/>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row>
    <row r="5265" spans="1:77" ht="18">
      <c r="A5265" s="3" t="s">
        <v>4633</v>
      </c>
      <c r="B5265" s="3" t="s">
        <v>23151</v>
      </c>
      <c r="C5265" s="3" t="s">
        <v>23152</v>
      </c>
      <c r="D5265" s="3" t="s">
        <v>1442</v>
      </c>
      <c r="E5265" s="3" t="s">
        <v>23153</v>
      </c>
      <c r="F5265" s="3" t="s">
        <v>23154</v>
      </c>
      <c r="G5265" s="3"/>
      <c r="H5265" s="3"/>
      <c r="I5265" s="3"/>
      <c r="J5265" s="3"/>
      <c r="K5265" s="3"/>
      <c r="L5265" s="3"/>
      <c r="M5265" s="3"/>
      <c r="N5265" s="3"/>
      <c r="O5265" s="3"/>
      <c r="P5265" s="3"/>
      <c r="Q5265" s="3"/>
      <c r="R5265" s="3"/>
      <c r="S5265" s="3"/>
      <c r="T5265" s="3"/>
      <c r="U5265" s="3"/>
      <c r="V5265" s="3"/>
      <c r="W5265" s="3"/>
      <c r="X5265" s="3"/>
      <c r="Y5265" s="3"/>
      <c r="Z5265" s="3"/>
      <c r="AA5265" s="3"/>
      <c r="AB5265" s="3"/>
      <c r="AC5265" s="3"/>
      <c r="AD5265" s="3"/>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row>
    <row r="5266" spans="1:77" ht="18">
      <c r="A5266" s="3" t="s">
        <v>25433</v>
      </c>
      <c r="B5266" s="3" t="s">
        <v>25216</v>
      </c>
      <c r="C5266" s="3" t="s">
        <v>23152</v>
      </c>
      <c r="D5266" s="3"/>
      <c r="E5266" s="3" t="s">
        <v>25382</v>
      </c>
      <c r="F5266" s="3"/>
      <c r="G5266" s="3"/>
      <c r="H5266" s="3"/>
      <c r="I5266" s="3"/>
      <c r="J5266" s="3"/>
      <c r="K5266" s="3"/>
      <c r="L5266" s="3"/>
      <c r="M5266" s="3"/>
      <c r="N5266" s="3"/>
      <c r="O5266" s="3"/>
      <c r="P5266" s="3"/>
      <c r="Q5266" s="3"/>
      <c r="R5266" s="3"/>
      <c r="S5266" s="3"/>
      <c r="T5266" s="3"/>
      <c r="U5266" s="3"/>
      <c r="V5266" s="3"/>
      <c r="W5266" s="3"/>
      <c r="X5266" s="3"/>
      <c r="Y5266" s="3"/>
      <c r="Z5266" s="3"/>
      <c r="AA5266" s="3"/>
      <c r="AB5266" s="3"/>
      <c r="AC5266" s="3"/>
      <c r="AD5266" s="3"/>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row>
    <row r="5267" spans="1:77" ht="18">
      <c r="A5267" s="3" t="s">
        <v>9852</v>
      </c>
      <c r="B5267" s="3" t="s">
        <v>27189</v>
      </c>
      <c r="C5267" s="3" t="s">
        <v>23152</v>
      </c>
      <c r="D5267" s="3" t="s">
        <v>73</v>
      </c>
      <c r="E5267" s="3" t="s">
        <v>27816</v>
      </c>
      <c r="F5267" s="3"/>
      <c r="G5267" s="3"/>
      <c r="H5267" s="3"/>
      <c r="I5267" s="3"/>
      <c r="J5267" s="3"/>
      <c r="K5267" s="3"/>
      <c r="L5267" s="3"/>
      <c r="M5267" s="3"/>
      <c r="N5267" s="3"/>
      <c r="O5267" s="3"/>
      <c r="P5267" s="3"/>
      <c r="Q5267" s="3"/>
      <c r="R5267" s="3"/>
      <c r="S5267" s="3"/>
      <c r="T5267" s="3"/>
      <c r="U5267" s="3"/>
      <c r="V5267" s="3"/>
      <c r="W5267" s="3"/>
      <c r="X5267" s="3"/>
      <c r="Y5267" s="3"/>
      <c r="Z5267" s="3"/>
      <c r="AA5267" s="3"/>
      <c r="AB5267" s="3"/>
      <c r="AC5267" s="3"/>
      <c r="AD5267" s="3"/>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row>
    <row r="5268" spans="1:77" ht="18">
      <c r="A5268" s="3" t="s">
        <v>36326</v>
      </c>
      <c r="B5268" s="3" t="s">
        <v>36306</v>
      </c>
      <c r="C5268" s="3" t="s">
        <v>23152</v>
      </c>
      <c r="D5268" s="3"/>
      <c r="E5268" s="3" t="s">
        <v>36327</v>
      </c>
      <c r="F5268" s="3"/>
      <c r="G5268" s="3"/>
      <c r="H5268" s="3"/>
      <c r="I5268" s="3"/>
      <c r="J5268" s="3"/>
      <c r="K5268" s="3"/>
      <c r="L5268" s="3"/>
      <c r="M5268" s="3"/>
      <c r="N5268" s="3"/>
      <c r="O5268" s="3"/>
      <c r="P5268" s="3"/>
      <c r="Q5268" s="3"/>
      <c r="R5268" s="3"/>
      <c r="S5268" s="3"/>
      <c r="T5268" s="3"/>
      <c r="U5268" s="3"/>
      <c r="V5268" s="3"/>
      <c r="W5268" s="3"/>
      <c r="X5268" s="3"/>
      <c r="Y5268" s="3"/>
      <c r="Z5268" s="3"/>
      <c r="AA5268" s="3"/>
      <c r="AB5268" s="3"/>
      <c r="AC5268" s="3"/>
      <c r="AD5268" s="3"/>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row>
    <row r="5269" spans="1:77" ht="18">
      <c r="A5269" s="3" t="s">
        <v>36602</v>
      </c>
      <c r="B5269" s="3" t="s">
        <v>36306</v>
      </c>
      <c r="C5269" s="3" t="s">
        <v>23152</v>
      </c>
      <c r="D5269" s="3" t="s">
        <v>36603</v>
      </c>
      <c r="E5269" s="3" t="s">
        <v>36604</v>
      </c>
      <c r="F5269" s="3" t="s">
        <v>36605</v>
      </c>
      <c r="G5269" s="3"/>
      <c r="H5269" s="3"/>
      <c r="I5269" s="3"/>
      <c r="J5269" s="3"/>
      <c r="K5269" s="3"/>
      <c r="L5269" s="3"/>
      <c r="M5269" s="3"/>
      <c r="N5269" s="3"/>
      <c r="O5269" s="3"/>
      <c r="P5269" s="3"/>
      <c r="Q5269" s="3"/>
      <c r="R5269" s="3"/>
      <c r="S5269" s="3"/>
      <c r="T5269" s="3"/>
      <c r="U5269" s="3"/>
      <c r="V5269" s="3"/>
      <c r="W5269" s="3"/>
      <c r="X5269" s="3"/>
      <c r="Y5269" s="3"/>
      <c r="Z5269" s="3"/>
      <c r="AA5269" s="3"/>
      <c r="AB5269" s="3"/>
      <c r="AC5269" s="3"/>
      <c r="AD5269" s="3"/>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row>
    <row r="5270" spans="1:77" ht="18">
      <c r="A5270" s="3" t="s">
        <v>3722</v>
      </c>
      <c r="B5270" s="3" t="s">
        <v>21893</v>
      </c>
      <c r="C5270" s="3" t="s">
        <v>22234</v>
      </c>
      <c r="D5270" s="3"/>
      <c r="E5270" s="3" t="s">
        <v>22235</v>
      </c>
      <c r="F5270" s="3"/>
      <c r="G5270" s="3"/>
      <c r="H5270" s="3"/>
      <c r="I5270" s="3"/>
      <c r="J5270" s="3"/>
      <c r="K5270" s="3"/>
      <c r="L5270" s="3"/>
      <c r="M5270" s="3"/>
      <c r="N5270" s="3"/>
      <c r="O5270" s="3"/>
      <c r="P5270" s="3"/>
      <c r="Q5270" s="3"/>
      <c r="R5270" s="3"/>
      <c r="S5270" s="3"/>
      <c r="T5270" s="3"/>
      <c r="U5270" s="3"/>
      <c r="V5270" s="3"/>
      <c r="W5270" s="3"/>
      <c r="X5270" s="3"/>
      <c r="Y5270" s="3"/>
      <c r="Z5270" s="3"/>
      <c r="AA5270" s="3"/>
      <c r="AB5270" s="3"/>
      <c r="AC5270" s="3"/>
      <c r="AD5270" s="3"/>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row>
    <row r="5271" spans="1:77" ht="18">
      <c r="A5271" s="3" t="s">
        <v>3544</v>
      </c>
      <c r="B5271" s="3" t="s">
        <v>21893</v>
      </c>
      <c r="C5271" s="3" t="s">
        <v>22056</v>
      </c>
      <c r="D5271" s="3"/>
      <c r="E5271" s="3" t="s">
        <v>22057</v>
      </c>
      <c r="F5271" s="3" t="s">
        <v>22058</v>
      </c>
      <c r="G5271" s="3"/>
      <c r="H5271" s="3"/>
      <c r="I5271" s="3"/>
      <c r="J5271" s="3"/>
      <c r="K5271" s="3"/>
      <c r="L5271" s="3"/>
      <c r="M5271" s="3"/>
      <c r="N5271" s="3"/>
      <c r="O5271" s="3"/>
      <c r="P5271" s="3"/>
      <c r="Q5271" s="3"/>
      <c r="R5271" s="3"/>
      <c r="S5271" s="3"/>
      <c r="T5271" s="3"/>
      <c r="U5271" s="3"/>
      <c r="V5271" s="3"/>
      <c r="W5271" s="3"/>
      <c r="X5271" s="3"/>
      <c r="Y5271" s="3"/>
      <c r="Z5271" s="3"/>
      <c r="AA5271" s="3"/>
      <c r="AB5271" s="3"/>
      <c r="AC5271" s="3"/>
      <c r="AD5271" s="3"/>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row>
    <row r="5272" spans="1:77" ht="18">
      <c r="A5272" s="3" t="s">
        <v>3948</v>
      </c>
      <c r="B5272" s="3" t="s">
        <v>22507</v>
      </c>
      <c r="C5272" s="3" t="s">
        <v>22056</v>
      </c>
      <c r="D5272" s="3" t="s">
        <v>22508</v>
      </c>
      <c r="E5272" s="3" t="s">
        <v>22509</v>
      </c>
      <c r="F5272" s="3" t="s">
        <v>4458</v>
      </c>
      <c r="G5272" s="3" t="s">
        <v>22510</v>
      </c>
      <c r="H5272" s="3" t="s">
        <v>22511</v>
      </c>
      <c r="I5272" s="3" t="s">
        <v>22512</v>
      </c>
      <c r="J5272" s="3"/>
      <c r="K5272" s="3"/>
      <c r="L5272" s="3"/>
      <c r="M5272" s="3"/>
      <c r="N5272" s="3"/>
      <c r="O5272" s="3"/>
      <c r="P5272" s="3"/>
      <c r="Q5272" s="3"/>
      <c r="R5272" s="3"/>
      <c r="S5272" s="3"/>
      <c r="T5272" s="3"/>
      <c r="U5272" s="3"/>
      <c r="V5272" s="3"/>
      <c r="W5272" s="3"/>
      <c r="X5272" s="3"/>
      <c r="Y5272" s="3"/>
      <c r="Z5272" s="3"/>
      <c r="AA5272" s="3"/>
      <c r="AB5272" s="3"/>
      <c r="AC5272" s="3"/>
      <c r="AD5272" s="3"/>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row>
    <row r="5273" spans="1:77" ht="18">
      <c r="A5273" s="3" t="s">
        <v>5758</v>
      </c>
      <c r="B5273" s="3" t="s">
        <v>23435</v>
      </c>
      <c r="C5273" s="3" t="s">
        <v>22056</v>
      </c>
      <c r="D5273" s="3"/>
      <c r="E5273" s="3" t="s">
        <v>24086</v>
      </c>
      <c r="F5273" s="3"/>
      <c r="G5273" s="3"/>
      <c r="H5273" s="3"/>
      <c r="I5273" s="3"/>
      <c r="J5273" s="3"/>
      <c r="K5273" s="3"/>
      <c r="L5273" s="3"/>
      <c r="M5273" s="3"/>
      <c r="N5273" s="3"/>
      <c r="O5273" s="3"/>
      <c r="P5273" s="3"/>
      <c r="Q5273" s="3"/>
      <c r="R5273" s="3"/>
      <c r="S5273" s="3"/>
      <c r="T5273" s="3"/>
      <c r="U5273" s="3"/>
      <c r="V5273" s="3"/>
      <c r="W5273" s="3"/>
      <c r="X5273" s="3"/>
      <c r="Y5273" s="3"/>
      <c r="Z5273" s="3"/>
      <c r="AA5273" s="3"/>
      <c r="AB5273" s="3"/>
      <c r="AC5273" s="3"/>
      <c r="AD5273" s="3"/>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row>
    <row r="5274" spans="1:77" ht="18">
      <c r="A5274" s="3" t="s">
        <v>17027</v>
      </c>
      <c r="B5274" s="3" t="s">
        <v>32802</v>
      </c>
      <c r="C5274" s="3" t="s">
        <v>22056</v>
      </c>
      <c r="D5274" s="3"/>
      <c r="E5274" s="3" t="s">
        <v>32892</v>
      </c>
      <c r="F5274" s="3"/>
      <c r="G5274" s="3"/>
      <c r="H5274" s="3"/>
      <c r="I5274" s="3"/>
      <c r="J5274" s="3"/>
      <c r="K5274" s="3"/>
      <c r="L5274" s="3"/>
      <c r="M5274" s="3"/>
      <c r="N5274" s="3"/>
      <c r="O5274" s="3"/>
      <c r="P5274" s="3"/>
      <c r="Q5274" s="3"/>
      <c r="R5274" s="3"/>
      <c r="S5274" s="3"/>
      <c r="T5274" s="3"/>
      <c r="U5274" s="3"/>
      <c r="V5274" s="3"/>
      <c r="W5274" s="3"/>
      <c r="X5274" s="3"/>
      <c r="Y5274" s="3"/>
      <c r="Z5274" s="3"/>
      <c r="AA5274" s="3"/>
      <c r="AB5274" s="3"/>
      <c r="AC5274" s="3"/>
      <c r="AD5274" s="3"/>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row>
    <row r="5275" spans="1:77" ht="18">
      <c r="A5275" s="3" t="s">
        <v>19504</v>
      </c>
      <c r="B5275" s="3" t="s">
        <v>36306</v>
      </c>
      <c r="C5275" s="3" t="s">
        <v>36590</v>
      </c>
      <c r="D5275" s="3"/>
      <c r="E5275" s="3" t="s">
        <v>36591</v>
      </c>
      <c r="F5275" s="3"/>
      <c r="G5275" s="3"/>
      <c r="H5275" s="3"/>
      <c r="I5275" s="3"/>
      <c r="J5275" s="3"/>
      <c r="K5275" s="3"/>
      <c r="L5275" s="3"/>
      <c r="M5275" s="3"/>
      <c r="N5275" s="3"/>
      <c r="O5275" s="3"/>
      <c r="P5275" s="3"/>
      <c r="Q5275" s="3"/>
      <c r="R5275" s="3"/>
      <c r="S5275" s="3"/>
      <c r="T5275" s="3"/>
      <c r="U5275" s="3"/>
      <c r="V5275" s="3"/>
      <c r="W5275" s="3"/>
      <c r="X5275" s="3"/>
      <c r="Y5275" s="3"/>
      <c r="Z5275" s="3"/>
      <c r="AA5275" s="3"/>
      <c r="AB5275" s="3"/>
      <c r="AC5275" s="3"/>
      <c r="AD5275" s="3"/>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row>
    <row r="5276" spans="1:77" ht="18">
      <c r="A5276" s="3" t="s">
        <v>19518</v>
      </c>
      <c r="B5276" s="3" t="s">
        <v>36306</v>
      </c>
      <c r="C5276" s="3" t="s">
        <v>36612</v>
      </c>
      <c r="D5276" s="3"/>
      <c r="E5276" s="3" t="s">
        <v>36613</v>
      </c>
      <c r="F5276" s="3"/>
      <c r="G5276" s="3"/>
      <c r="H5276" s="3"/>
      <c r="I5276" s="3"/>
      <c r="J5276" s="3"/>
      <c r="K5276" s="3"/>
      <c r="L5276" s="3"/>
      <c r="M5276" s="3"/>
      <c r="N5276" s="3"/>
      <c r="O5276" s="3"/>
      <c r="P5276" s="3"/>
      <c r="Q5276" s="3"/>
      <c r="R5276" s="3"/>
      <c r="S5276" s="3"/>
      <c r="T5276" s="3"/>
      <c r="U5276" s="3"/>
      <c r="V5276" s="3"/>
      <c r="W5276" s="3"/>
      <c r="X5276" s="3"/>
      <c r="Y5276" s="3"/>
      <c r="Z5276" s="3"/>
      <c r="AA5276" s="3"/>
      <c r="AB5276" s="3"/>
      <c r="AC5276" s="3"/>
      <c r="AD5276" s="3"/>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row>
    <row r="5277" spans="1:77" ht="18">
      <c r="A5277" s="3" t="s">
        <v>10094</v>
      </c>
      <c r="B5277" s="3" t="s">
        <v>28075</v>
      </c>
      <c r="C5277" s="3" t="s">
        <v>28204</v>
      </c>
      <c r="D5277" s="3" t="s">
        <v>28205</v>
      </c>
      <c r="E5277" s="3" t="s">
        <v>28206</v>
      </c>
      <c r="F5277" s="3"/>
      <c r="G5277" s="3"/>
      <c r="H5277" s="3"/>
      <c r="I5277" s="3"/>
      <c r="J5277" s="3"/>
      <c r="K5277" s="3"/>
      <c r="L5277" s="3"/>
      <c r="M5277" s="3"/>
      <c r="N5277" s="3"/>
      <c r="O5277" s="3"/>
      <c r="P5277" s="3"/>
      <c r="Q5277" s="3"/>
      <c r="R5277" s="3"/>
      <c r="S5277" s="3"/>
      <c r="T5277" s="3"/>
      <c r="U5277" s="3"/>
      <c r="V5277" s="3"/>
      <c r="W5277" s="3"/>
      <c r="X5277" s="3"/>
      <c r="Y5277" s="3"/>
      <c r="Z5277" s="3"/>
      <c r="AA5277" s="3"/>
      <c r="AB5277" s="3"/>
      <c r="AC5277" s="3"/>
      <c r="AD5277" s="3"/>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row>
    <row r="5278" spans="1:77" ht="18">
      <c r="A5278" s="3" t="s">
        <v>9876</v>
      </c>
      <c r="B5278" s="3" t="s">
        <v>27189</v>
      </c>
      <c r="C5278" s="3" t="s">
        <v>27850</v>
      </c>
      <c r="D5278" s="3" t="s">
        <v>73</v>
      </c>
      <c r="E5278" s="3" t="s">
        <v>27851</v>
      </c>
      <c r="F5278" s="3"/>
      <c r="G5278" s="3"/>
      <c r="H5278" s="3"/>
      <c r="I5278" s="3"/>
      <c r="J5278" s="3"/>
      <c r="K5278" s="3"/>
      <c r="L5278" s="3"/>
      <c r="M5278" s="3"/>
      <c r="N5278" s="3"/>
      <c r="O5278" s="3"/>
      <c r="P5278" s="3"/>
      <c r="Q5278" s="3"/>
      <c r="R5278" s="3"/>
      <c r="S5278" s="3"/>
      <c r="T5278" s="3"/>
      <c r="U5278" s="3"/>
      <c r="V5278" s="3"/>
      <c r="W5278" s="3"/>
      <c r="X5278" s="3"/>
      <c r="Y5278" s="3"/>
      <c r="Z5278" s="3"/>
      <c r="AA5278" s="3"/>
      <c r="AB5278" s="3"/>
      <c r="AC5278" s="3"/>
      <c r="AD5278" s="3"/>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row>
    <row r="5279" spans="1:77" ht="18">
      <c r="A5279" s="3" t="s">
        <v>12770</v>
      </c>
      <c r="B5279" s="3" t="s">
        <v>30145</v>
      </c>
      <c r="C5279" s="3" t="s">
        <v>27850</v>
      </c>
      <c r="D5279" s="3"/>
      <c r="E5279" s="3" t="s">
        <v>30252</v>
      </c>
      <c r="F5279" s="3"/>
      <c r="G5279" s="3"/>
      <c r="H5279" s="3"/>
      <c r="I5279" s="3"/>
      <c r="J5279" s="3"/>
      <c r="K5279" s="3"/>
      <c r="L5279" s="3"/>
      <c r="M5279" s="3"/>
      <c r="N5279" s="3"/>
      <c r="O5279" s="3"/>
      <c r="P5279" s="3"/>
      <c r="Q5279" s="3"/>
      <c r="R5279" s="3"/>
      <c r="S5279" s="3"/>
      <c r="T5279" s="3"/>
      <c r="U5279" s="3"/>
      <c r="V5279" s="3"/>
      <c r="W5279" s="3"/>
      <c r="X5279" s="3"/>
      <c r="Y5279" s="3"/>
      <c r="Z5279" s="3"/>
      <c r="AA5279" s="3"/>
      <c r="AB5279" s="3"/>
      <c r="AC5279" s="3"/>
      <c r="AD5279" s="3"/>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row>
    <row r="5280" spans="1:77" ht="18">
      <c r="A5280" s="3" t="s">
        <v>3863</v>
      </c>
      <c r="B5280" s="3" t="s">
        <v>22420</v>
      </c>
      <c r="C5280" s="3" t="s">
        <v>22421</v>
      </c>
      <c r="D5280" s="3" t="s">
        <v>270</v>
      </c>
      <c r="E5280" s="3" t="s">
        <v>22422</v>
      </c>
      <c r="F5280" s="3" t="s">
        <v>22423</v>
      </c>
      <c r="G5280" s="3" t="e">
        <f>- setup alert workflow</f>
        <v>#NAME?</v>
      </c>
      <c r="H5280" s="3" t="e">
        <f>- alert templates</f>
        <v>#NAME?</v>
      </c>
      <c r="I5280" s="3" t="e">
        <f>- alert respond templates</f>
        <v>#NAME?</v>
      </c>
      <c r="J5280" s="3" t="e">
        <f>- alert agent configuration</f>
        <v>#NAME?</v>
      </c>
      <c r="K5280" s="3" t="s">
        <v>22424</v>
      </c>
      <c r="L5280" s="3"/>
      <c r="M5280" s="3" t="e">
        <f>- subscribe to the alert flow</f>
        <v>#NAME?</v>
      </c>
      <c r="N5280" s="3" t="e">
        <f>- check &amp; respond to an alert  this is a great opportunity to learn more about our alert product so Please plan on attending.  Thanks Srik</f>
        <v>#NAME?</v>
      </c>
      <c r="O5280" s="3"/>
      <c r="P5280" s="3"/>
      <c r="Q5280" s="3"/>
      <c r="R5280" s="3"/>
      <c r="S5280" s="3"/>
      <c r="T5280" s="3"/>
      <c r="U5280" s="3"/>
      <c r="V5280" s="3"/>
      <c r="W5280" s="3"/>
      <c r="X5280" s="3"/>
      <c r="Y5280" s="3"/>
      <c r="Z5280" s="3"/>
      <c r="AA5280" s="3"/>
      <c r="AB5280" s="3"/>
      <c r="AC5280" s="3"/>
      <c r="AD5280" s="3"/>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row>
    <row r="5281" spans="1:77" ht="18">
      <c r="A5281" s="3" t="s">
        <v>33098</v>
      </c>
      <c r="B5281" s="3" t="s">
        <v>33053</v>
      </c>
      <c r="C5281" s="3" t="s">
        <v>22421</v>
      </c>
      <c r="D5281" s="3" t="s">
        <v>270</v>
      </c>
      <c r="E5281" s="3" t="s">
        <v>33099</v>
      </c>
      <c r="F5281" s="3" t="s">
        <v>22423</v>
      </c>
      <c r="G5281" s="3" t="e">
        <f>- setup alert workflow</f>
        <v>#NAME?</v>
      </c>
      <c r="H5281" s="3" t="e">
        <f>- alert templates</f>
        <v>#NAME?</v>
      </c>
      <c r="I5281" s="3" t="e">
        <f>- alert respond templates</f>
        <v>#NAME?</v>
      </c>
      <c r="J5281" s="3" t="e">
        <f>- alert agent configuration</f>
        <v>#NAME?</v>
      </c>
      <c r="K5281" s="3" t="s">
        <v>22424</v>
      </c>
      <c r="L5281" s="3"/>
      <c r="M5281" s="3" t="e">
        <f>- subscribe to the alert flow</f>
        <v>#NAME?</v>
      </c>
      <c r="N5281" s="3" t="e">
        <f>- check &amp; respond to an alert  this is a great opportunity to learn more about our alert product so Please plan on attending.  Thanks Srik</f>
        <v>#NAME?</v>
      </c>
      <c r="O5281" s="3"/>
      <c r="P5281" s="3"/>
      <c r="Q5281" s="3"/>
      <c r="R5281" s="3"/>
      <c r="S5281" s="3"/>
      <c r="T5281" s="3"/>
      <c r="U5281" s="3"/>
      <c r="V5281" s="3"/>
      <c r="W5281" s="3"/>
      <c r="X5281" s="3"/>
      <c r="Y5281" s="3"/>
      <c r="Z5281" s="3"/>
      <c r="AA5281" s="3"/>
      <c r="AB5281" s="3"/>
      <c r="AC5281" s="3"/>
      <c r="AD5281" s="3"/>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row>
    <row r="5282" spans="1:77" ht="18">
      <c r="A5282" s="3" t="s">
        <v>19500</v>
      </c>
      <c r="B5282" s="3" t="s">
        <v>36306</v>
      </c>
      <c r="C5282" s="3" t="s">
        <v>22421</v>
      </c>
      <c r="D5282" s="3" t="s">
        <v>270</v>
      </c>
      <c r="E5282" s="3" t="s">
        <v>36583</v>
      </c>
      <c r="F5282" s="3" t="s">
        <v>36584</v>
      </c>
      <c r="G5282" s="3" t="s">
        <v>14040</v>
      </c>
      <c r="H5282" s="3" t="s">
        <v>36585</v>
      </c>
      <c r="I5282" s="3" t="s">
        <v>36586</v>
      </c>
      <c r="J5282" s="3" t="s">
        <v>36587</v>
      </c>
      <c r="K5282" s="3" t="s">
        <v>36588</v>
      </c>
      <c r="L5282" s="3" t="e">
        <f>- setup alert workflow</f>
        <v>#NAME?</v>
      </c>
      <c r="M5282" s="3" t="e">
        <f>- alert templates</f>
        <v>#NAME?</v>
      </c>
      <c r="N5282" s="3" t="e">
        <f>- alert respond templates</f>
        <v>#NAME?</v>
      </c>
      <c r="O5282" s="3" t="e">
        <f>- alert agent configuration</f>
        <v>#NAME?</v>
      </c>
      <c r="P5282" s="3" t="s">
        <v>22424</v>
      </c>
      <c r="Q5282" s="3"/>
      <c r="R5282" s="3" t="e">
        <f>- subscribe to the alert flow</f>
        <v>#NAME?</v>
      </c>
      <c r="S5282" s="3" t="e">
        <f>- check &amp; respond to an alert  this is a great opportunity to learn more about our alert product so Please plan on attending.  Thanks Srik</f>
        <v>#NAME?</v>
      </c>
      <c r="T5282" s="3"/>
      <c r="U5282" s="3"/>
      <c r="V5282" s="3"/>
      <c r="W5282" s="3"/>
      <c r="X5282" s="3"/>
      <c r="Y5282" s="3"/>
      <c r="Z5282" s="3"/>
      <c r="AA5282" s="3"/>
      <c r="AB5282" s="3"/>
      <c r="AC5282" s="3"/>
      <c r="AD5282" s="3"/>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row>
    <row r="5283" spans="1:77" ht="18">
      <c r="A5283" s="3" t="s">
        <v>5806</v>
      </c>
      <c r="B5283" s="3" t="s">
        <v>23435</v>
      </c>
      <c r="C5283" s="3" t="s">
        <v>24111</v>
      </c>
      <c r="D5283" s="3"/>
      <c r="E5283" s="3" t="s">
        <v>24112</v>
      </c>
      <c r="F5283" s="3"/>
      <c r="G5283" s="3"/>
      <c r="H5283" s="3"/>
      <c r="I5283" s="3"/>
      <c r="J5283" s="3"/>
      <c r="K5283" s="3"/>
      <c r="L5283" s="3"/>
      <c r="M5283" s="3"/>
      <c r="N5283" s="3"/>
      <c r="O5283" s="3"/>
      <c r="P5283" s="3"/>
      <c r="Q5283" s="3"/>
      <c r="R5283" s="3"/>
      <c r="S5283" s="3"/>
      <c r="T5283" s="3"/>
      <c r="U5283" s="3"/>
      <c r="V5283" s="3"/>
      <c r="W5283" s="3"/>
      <c r="X5283" s="3"/>
      <c r="Y5283" s="3"/>
      <c r="Z5283" s="3"/>
      <c r="AA5283" s="3"/>
      <c r="AB5283" s="3"/>
      <c r="AC5283" s="3"/>
      <c r="AD5283" s="3"/>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row>
    <row r="5284" spans="1:77" ht="18">
      <c r="A5284" s="3" t="s">
        <v>3684</v>
      </c>
      <c r="B5284" s="3" t="s">
        <v>22194</v>
      </c>
      <c r="C5284" s="3" t="s">
        <v>22195</v>
      </c>
      <c r="D5284" s="3"/>
      <c r="E5284" s="3" t="s">
        <v>22196</v>
      </c>
      <c r="F5284" s="3" t="s">
        <v>22197</v>
      </c>
      <c r="G5284" s="3"/>
      <c r="H5284" s="3"/>
      <c r="I5284" s="3"/>
      <c r="J5284" s="3"/>
      <c r="K5284" s="3"/>
      <c r="L5284" s="3"/>
      <c r="M5284" s="3"/>
      <c r="N5284" s="3"/>
      <c r="O5284" s="3"/>
      <c r="P5284" s="3"/>
      <c r="Q5284" s="3"/>
      <c r="R5284" s="3"/>
      <c r="S5284" s="3"/>
      <c r="T5284" s="3"/>
      <c r="U5284" s="3"/>
      <c r="V5284" s="3"/>
      <c r="W5284" s="3"/>
      <c r="X5284" s="3"/>
      <c r="Y5284" s="3"/>
      <c r="Z5284" s="3"/>
      <c r="AA5284" s="3"/>
      <c r="AB5284" s="3"/>
      <c r="AC5284" s="3"/>
      <c r="AD5284" s="3"/>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row>
    <row r="5285" spans="1:77" ht="18">
      <c r="A5285" s="3" t="s">
        <v>39717</v>
      </c>
      <c r="B5285" s="3" t="s">
        <v>39700</v>
      </c>
      <c r="C5285" s="3" t="s">
        <v>39718</v>
      </c>
      <c r="D5285" s="3" t="s">
        <v>2580</v>
      </c>
      <c r="E5285" s="3" t="s">
        <v>39719</v>
      </c>
      <c r="F5285" s="3" t="s">
        <v>39720</v>
      </c>
      <c r="G5285" s="3"/>
      <c r="H5285" s="3"/>
      <c r="I5285" s="3"/>
      <c r="J5285" s="3"/>
      <c r="K5285" s="3"/>
      <c r="L5285" s="3"/>
      <c r="M5285" s="3"/>
      <c r="N5285" s="3"/>
      <c r="O5285" s="3"/>
      <c r="P5285" s="3"/>
      <c r="Q5285" s="3"/>
      <c r="R5285" s="3"/>
      <c r="S5285" s="3"/>
      <c r="T5285" s="3"/>
      <c r="U5285" s="3"/>
      <c r="V5285" s="3"/>
      <c r="W5285" s="3"/>
      <c r="X5285" s="3"/>
      <c r="Y5285" s="3"/>
      <c r="Z5285" s="3"/>
      <c r="AA5285" s="3"/>
      <c r="AB5285" s="3"/>
      <c r="AC5285" s="3"/>
      <c r="AD5285" s="3"/>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row>
    <row r="5286" spans="1:77" ht="18">
      <c r="A5286" s="3" t="s">
        <v>5768</v>
      </c>
      <c r="B5286" s="3" t="s">
        <v>23435</v>
      </c>
      <c r="C5286" s="3" t="s">
        <v>24091</v>
      </c>
      <c r="D5286" s="3"/>
      <c r="E5286" s="3" t="s">
        <v>24092</v>
      </c>
      <c r="F5286" s="3"/>
      <c r="G5286" s="3"/>
      <c r="H5286" s="3"/>
      <c r="I5286" s="3"/>
      <c r="J5286" s="3"/>
      <c r="K5286" s="3"/>
      <c r="L5286" s="3"/>
      <c r="M5286" s="3"/>
      <c r="N5286" s="3"/>
      <c r="O5286" s="3"/>
      <c r="P5286" s="3"/>
      <c r="Q5286" s="3"/>
      <c r="R5286" s="3"/>
      <c r="S5286" s="3"/>
      <c r="T5286" s="3"/>
      <c r="U5286" s="3"/>
      <c r="V5286" s="3"/>
      <c r="W5286" s="3"/>
      <c r="X5286" s="3"/>
      <c r="Y5286" s="3"/>
      <c r="Z5286" s="3"/>
      <c r="AA5286" s="3"/>
      <c r="AB5286" s="3"/>
      <c r="AC5286" s="3"/>
      <c r="AD5286" s="3"/>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row>
    <row r="5287" spans="1:77" ht="18">
      <c r="A5287" s="3" t="s">
        <v>9783</v>
      </c>
      <c r="B5287" s="3" t="s">
        <v>27257</v>
      </c>
      <c r="C5287" s="3" t="s">
        <v>24091</v>
      </c>
      <c r="D5287" s="3" t="s">
        <v>73</v>
      </c>
      <c r="E5287" s="3" t="s">
        <v>27684</v>
      </c>
      <c r="F5287" s="3" t="s">
        <v>27685</v>
      </c>
      <c r="G5287" s="3"/>
      <c r="H5287" s="3"/>
      <c r="I5287" s="3"/>
      <c r="J5287" s="3"/>
      <c r="K5287" s="3"/>
      <c r="L5287" s="3"/>
      <c r="M5287" s="3"/>
      <c r="N5287" s="3"/>
      <c r="O5287" s="3"/>
      <c r="P5287" s="3"/>
      <c r="Q5287" s="3"/>
      <c r="R5287" s="3"/>
      <c r="S5287" s="3"/>
      <c r="T5287" s="3"/>
      <c r="U5287" s="3"/>
      <c r="V5287" s="3"/>
      <c r="W5287" s="3"/>
      <c r="X5287" s="3"/>
      <c r="Y5287" s="3"/>
      <c r="Z5287" s="3"/>
      <c r="AA5287" s="3"/>
      <c r="AB5287" s="3"/>
      <c r="AC5287" s="3"/>
      <c r="AD5287" s="3"/>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row>
    <row r="5288" spans="1:77" ht="18">
      <c r="A5288" s="3" t="s">
        <v>16705</v>
      </c>
      <c r="B5288" s="3" t="s">
        <v>32382</v>
      </c>
      <c r="C5288" s="3" t="s">
        <v>24091</v>
      </c>
      <c r="D5288" s="3" t="s">
        <v>73</v>
      </c>
      <c r="E5288" s="3" t="s">
        <v>3104</v>
      </c>
      <c r="F5288" s="3" t="s">
        <v>32627</v>
      </c>
      <c r="G5288" s="3"/>
      <c r="H5288" s="3"/>
      <c r="I5288" s="3"/>
      <c r="J5288" s="3"/>
      <c r="K5288" s="3"/>
      <c r="L5288" s="3"/>
      <c r="M5288" s="3"/>
      <c r="N5288" s="3"/>
      <c r="O5288" s="3"/>
      <c r="P5288" s="3"/>
      <c r="Q5288" s="3"/>
      <c r="R5288" s="3"/>
      <c r="S5288" s="3"/>
      <c r="T5288" s="3"/>
      <c r="U5288" s="3"/>
      <c r="V5288" s="3"/>
      <c r="W5288" s="3"/>
      <c r="X5288" s="3"/>
      <c r="Y5288" s="3"/>
      <c r="Z5288" s="3"/>
      <c r="AA5288" s="3"/>
      <c r="AB5288" s="3"/>
      <c r="AC5288" s="3"/>
      <c r="AD5288" s="3"/>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row>
    <row r="5289" spans="1:77" ht="18">
      <c r="A5289" s="3" t="s">
        <v>33427</v>
      </c>
      <c r="B5289" s="3" t="s">
        <v>32998</v>
      </c>
      <c r="C5289" s="3" t="s">
        <v>24091</v>
      </c>
      <c r="D5289" s="3"/>
      <c r="E5289" s="3" t="s">
        <v>33428</v>
      </c>
      <c r="F5289" s="3" t="s">
        <v>33429</v>
      </c>
      <c r="G5289" s="3"/>
      <c r="H5289" s="3"/>
      <c r="I5289" s="3"/>
      <c r="J5289" s="3"/>
      <c r="K5289" s="3"/>
      <c r="L5289" s="3"/>
      <c r="M5289" s="3"/>
      <c r="N5289" s="3"/>
      <c r="O5289" s="3"/>
      <c r="P5289" s="3"/>
      <c r="Q5289" s="3"/>
      <c r="R5289" s="3"/>
      <c r="S5289" s="3"/>
      <c r="T5289" s="3"/>
      <c r="U5289" s="3"/>
      <c r="V5289" s="3"/>
      <c r="W5289" s="3"/>
      <c r="X5289" s="3"/>
      <c r="Y5289" s="3"/>
      <c r="Z5289" s="3"/>
      <c r="AA5289" s="3"/>
      <c r="AB5289" s="3"/>
      <c r="AC5289" s="3"/>
      <c r="AD5289" s="3"/>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row>
    <row r="5290" spans="1:77" ht="18">
      <c r="A5290" s="3" t="s">
        <v>35758</v>
      </c>
      <c r="B5290" s="3" t="s">
        <v>35736</v>
      </c>
      <c r="C5290" s="3" t="s">
        <v>24091</v>
      </c>
      <c r="D5290" s="3" t="s">
        <v>73</v>
      </c>
      <c r="E5290" s="3" t="s">
        <v>3104</v>
      </c>
      <c r="F5290" s="3" t="s">
        <v>35759</v>
      </c>
      <c r="G5290" s="3"/>
      <c r="H5290" s="3"/>
      <c r="I5290" s="3"/>
      <c r="J5290" s="3"/>
      <c r="K5290" s="3"/>
      <c r="L5290" s="3"/>
      <c r="M5290" s="3"/>
      <c r="N5290" s="3"/>
      <c r="O5290" s="3"/>
      <c r="P5290" s="3"/>
      <c r="Q5290" s="3"/>
      <c r="R5290" s="3"/>
      <c r="S5290" s="3"/>
      <c r="T5290" s="3"/>
      <c r="U5290" s="3"/>
      <c r="V5290" s="3"/>
      <c r="W5290" s="3"/>
      <c r="X5290" s="3"/>
      <c r="Y5290" s="3"/>
      <c r="Z5290" s="3"/>
      <c r="AA5290" s="3"/>
      <c r="AB5290" s="3"/>
      <c r="AC5290" s="3"/>
      <c r="AD5290" s="3"/>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row>
    <row r="5291" spans="1:77" ht="18">
      <c r="A5291" s="3" t="s">
        <v>37874</v>
      </c>
      <c r="B5291" s="3" t="s">
        <v>37108</v>
      </c>
      <c r="C5291" s="3" t="s">
        <v>24091</v>
      </c>
      <c r="D5291" s="3"/>
      <c r="E5291" s="3" t="s">
        <v>37875</v>
      </c>
      <c r="F5291" s="3" t="s">
        <v>33429</v>
      </c>
      <c r="G5291" s="3"/>
      <c r="H5291" s="3"/>
      <c r="I5291" s="3"/>
      <c r="J5291" s="3"/>
      <c r="K5291" s="3"/>
      <c r="L5291" s="3"/>
      <c r="M5291" s="3"/>
      <c r="N5291" s="3"/>
      <c r="O5291" s="3"/>
      <c r="P5291" s="3"/>
      <c r="Q5291" s="3"/>
      <c r="R5291" s="3"/>
      <c r="S5291" s="3"/>
      <c r="T5291" s="3"/>
      <c r="U5291" s="3"/>
      <c r="V5291" s="3"/>
      <c r="W5291" s="3"/>
      <c r="X5291" s="3"/>
      <c r="Y5291" s="3"/>
      <c r="Z5291" s="3"/>
      <c r="AA5291" s="3"/>
      <c r="AB5291" s="3"/>
      <c r="AC5291" s="3"/>
      <c r="AD5291" s="3"/>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row>
    <row r="5292" spans="1:77" ht="18">
      <c r="A5292" s="3" t="s">
        <v>5060</v>
      </c>
      <c r="B5292" s="3" t="s">
        <v>23435</v>
      </c>
      <c r="C5292" s="3" t="s">
        <v>23537</v>
      </c>
      <c r="D5292" s="3" t="s">
        <v>6029</v>
      </c>
      <c r="E5292" s="3" t="s">
        <v>23538</v>
      </c>
      <c r="F5292" s="3"/>
      <c r="G5292" s="3"/>
      <c r="H5292" s="3"/>
      <c r="I5292" s="3"/>
      <c r="J5292" s="3"/>
      <c r="K5292" s="3"/>
      <c r="L5292" s="3"/>
      <c r="M5292" s="3"/>
      <c r="N5292" s="3"/>
      <c r="O5292" s="3"/>
      <c r="P5292" s="3"/>
      <c r="Q5292" s="3"/>
      <c r="R5292" s="3"/>
      <c r="S5292" s="3"/>
      <c r="T5292" s="3"/>
      <c r="U5292" s="3"/>
      <c r="V5292" s="3"/>
      <c r="W5292" s="3"/>
      <c r="X5292" s="3"/>
      <c r="Y5292" s="3"/>
      <c r="Z5292" s="3"/>
      <c r="AA5292" s="3"/>
      <c r="AB5292" s="3"/>
      <c r="AC5292" s="3"/>
      <c r="AD5292" s="3"/>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row>
    <row r="5293" spans="1:77" ht="18">
      <c r="A5293" s="3" t="s">
        <v>10768</v>
      </c>
      <c r="B5293" s="3" t="s">
        <v>28633</v>
      </c>
      <c r="C5293" s="3" t="s">
        <v>28918</v>
      </c>
      <c r="D5293" s="3" t="s">
        <v>270</v>
      </c>
      <c r="E5293" s="3" t="s">
        <v>28919</v>
      </c>
      <c r="F5293" s="3" t="s">
        <v>28920</v>
      </c>
      <c r="G5293" s="3"/>
      <c r="H5293" s="3"/>
      <c r="I5293" s="3"/>
      <c r="J5293" s="3"/>
      <c r="K5293" s="3"/>
      <c r="L5293" s="3"/>
      <c r="M5293" s="3"/>
      <c r="N5293" s="3"/>
      <c r="O5293" s="3"/>
      <c r="P5293" s="3"/>
      <c r="Q5293" s="3"/>
      <c r="R5293" s="3"/>
      <c r="S5293" s="3"/>
      <c r="T5293" s="3"/>
      <c r="U5293" s="3"/>
      <c r="V5293" s="3"/>
      <c r="W5293" s="3"/>
      <c r="X5293" s="3"/>
      <c r="Y5293" s="3"/>
      <c r="Z5293" s="3"/>
      <c r="AA5293" s="3"/>
      <c r="AB5293" s="3"/>
      <c r="AC5293" s="3"/>
      <c r="AD5293" s="3"/>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row>
    <row r="5294" spans="1:77" ht="18">
      <c r="A5294" s="3" t="s">
        <v>12309</v>
      </c>
      <c r="B5294" s="3" t="s">
        <v>29357</v>
      </c>
      <c r="C5294" s="3" t="s">
        <v>28918</v>
      </c>
      <c r="D5294" s="3" t="s">
        <v>48</v>
      </c>
      <c r="E5294" s="3" t="s">
        <v>29877</v>
      </c>
      <c r="F5294" s="3"/>
      <c r="G5294" s="3"/>
      <c r="H5294" s="3"/>
      <c r="I5294" s="3"/>
      <c r="J5294" s="3"/>
      <c r="K5294" s="3"/>
      <c r="L5294" s="3"/>
      <c r="M5294" s="3"/>
      <c r="N5294" s="3"/>
      <c r="O5294" s="3"/>
      <c r="P5294" s="3"/>
      <c r="Q5294" s="3"/>
      <c r="R5294" s="3"/>
      <c r="S5294" s="3"/>
      <c r="T5294" s="3"/>
      <c r="U5294" s="3"/>
      <c r="V5294" s="3"/>
      <c r="W5294" s="3"/>
      <c r="X5294" s="3"/>
      <c r="Y5294" s="3"/>
      <c r="Z5294" s="3"/>
      <c r="AA5294" s="3"/>
      <c r="AB5294" s="3"/>
      <c r="AC5294" s="3"/>
      <c r="AD5294" s="3"/>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row>
    <row r="5295" spans="1:77" ht="18">
      <c r="A5295" s="3" t="s">
        <v>19502</v>
      </c>
      <c r="B5295" s="3" t="s">
        <v>36306</v>
      </c>
      <c r="C5295" s="3" t="s">
        <v>28918</v>
      </c>
      <c r="D5295" s="3"/>
      <c r="E5295" s="3" t="s">
        <v>36589</v>
      </c>
      <c r="F5295" s="3"/>
      <c r="G5295" s="3"/>
      <c r="H5295" s="3"/>
      <c r="I5295" s="3"/>
      <c r="J5295" s="3"/>
      <c r="K5295" s="3"/>
      <c r="L5295" s="3"/>
      <c r="M5295" s="3"/>
      <c r="N5295" s="3"/>
      <c r="O5295" s="3"/>
      <c r="P5295" s="3"/>
      <c r="Q5295" s="3"/>
      <c r="R5295" s="3"/>
      <c r="S5295" s="3"/>
      <c r="T5295" s="3"/>
      <c r="U5295" s="3"/>
      <c r="V5295" s="3"/>
      <c r="W5295" s="3"/>
      <c r="X5295" s="3"/>
      <c r="Y5295" s="3"/>
      <c r="Z5295" s="3"/>
      <c r="AA5295" s="3"/>
      <c r="AB5295" s="3"/>
      <c r="AC5295" s="3"/>
      <c r="AD5295" s="3"/>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row>
    <row r="5296" spans="1:77" ht="18">
      <c r="A5296" s="3" t="s">
        <v>12795</v>
      </c>
      <c r="B5296" s="3" t="s">
        <v>30145</v>
      </c>
      <c r="C5296" s="3" t="s">
        <v>30269</v>
      </c>
      <c r="D5296" s="3"/>
      <c r="E5296" s="3" t="s">
        <v>30197</v>
      </c>
      <c r="F5296" s="3"/>
      <c r="G5296" s="3"/>
      <c r="H5296" s="3"/>
      <c r="I5296" s="3"/>
      <c r="J5296" s="3"/>
      <c r="K5296" s="3"/>
      <c r="L5296" s="3"/>
      <c r="M5296" s="3"/>
      <c r="N5296" s="3"/>
      <c r="O5296" s="3"/>
      <c r="P5296" s="3"/>
      <c r="Q5296" s="3"/>
      <c r="R5296" s="3"/>
      <c r="S5296" s="3"/>
      <c r="T5296" s="3"/>
      <c r="U5296" s="3"/>
      <c r="V5296" s="3"/>
      <c r="W5296" s="3"/>
      <c r="X5296" s="3"/>
      <c r="Y5296" s="3"/>
      <c r="Z5296" s="3"/>
      <c r="AA5296" s="3"/>
      <c r="AB5296" s="3"/>
      <c r="AC5296" s="3"/>
      <c r="AD5296" s="3"/>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row>
    <row r="5297" spans="1:77" ht="18">
      <c r="A5297" s="3" t="s">
        <v>19509</v>
      </c>
      <c r="B5297" s="3" t="s">
        <v>36306</v>
      </c>
      <c r="C5297" s="3" t="s">
        <v>36599</v>
      </c>
      <c r="D5297" s="3"/>
      <c r="E5297" s="3" t="s">
        <v>36600</v>
      </c>
      <c r="F5297" s="3"/>
      <c r="G5297" s="3"/>
      <c r="H5297" s="3"/>
      <c r="I5297" s="3"/>
      <c r="J5297" s="3"/>
      <c r="K5297" s="3"/>
      <c r="L5297" s="3"/>
      <c r="M5297" s="3"/>
      <c r="N5297" s="3"/>
      <c r="O5297" s="3"/>
      <c r="P5297" s="3"/>
      <c r="Q5297" s="3"/>
      <c r="R5297" s="3"/>
      <c r="S5297" s="3"/>
      <c r="T5297" s="3"/>
      <c r="U5297" s="3"/>
      <c r="V5297" s="3"/>
      <c r="W5297" s="3"/>
      <c r="X5297" s="3"/>
      <c r="Y5297" s="3"/>
      <c r="Z5297" s="3"/>
      <c r="AA5297" s="3"/>
      <c r="AB5297" s="3"/>
      <c r="AC5297" s="3"/>
      <c r="AD5297" s="3"/>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row>
    <row r="5298" spans="1:77" ht="18">
      <c r="A5298" s="3" t="s">
        <v>5056</v>
      </c>
      <c r="B5298" s="3" t="s">
        <v>23435</v>
      </c>
      <c r="C5298" s="3" t="s">
        <v>23535</v>
      </c>
      <c r="D5298" s="3"/>
      <c r="E5298" s="3" t="s">
        <v>23536</v>
      </c>
      <c r="F5298" s="3" t="e">
        <f>- Bonus status</f>
        <v>#NAME?</v>
      </c>
      <c r="G5298" s="3"/>
      <c r="H5298" s="3"/>
      <c r="I5298" s="3"/>
      <c r="J5298" s="3"/>
      <c r="K5298" s="3"/>
      <c r="L5298" s="3"/>
      <c r="M5298" s="3"/>
      <c r="N5298" s="3"/>
      <c r="O5298" s="3"/>
      <c r="P5298" s="3"/>
      <c r="Q5298" s="3"/>
      <c r="R5298" s="3"/>
      <c r="S5298" s="3"/>
      <c r="T5298" s="3"/>
      <c r="U5298" s="3"/>
      <c r="V5298" s="3"/>
      <c r="W5298" s="3"/>
      <c r="X5298" s="3"/>
      <c r="Y5298" s="3"/>
      <c r="Z5298" s="3"/>
      <c r="AA5298" s="3"/>
      <c r="AB5298" s="3"/>
      <c r="AC5298" s="3"/>
      <c r="AD5298" s="3"/>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row>
    <row r="5299" spans="1:77" ht="18">
      <c r="A5299" s="3" t="s">
        <v>10834</v>
      </c>
      <c r="B5299" s="3" t="s">
        <v>28622</v>
      </c>
      <c r="C5299" s="3" t="s">
        <v>28972</v>
      </c>
      <c r="D5299" s="3" t="s">
        <v>1855</v>
      </c>
      <c r="E5299" s="3" t="s">
        <v>28973</v>
      </c>
      <c r="F5299" s="3" t="s">
        <v>28974</v>
      </c>
      <c r="G5299" s="3"/>
      <c r="H5299" s="3"/>
      <c r="I5299" s="3"/>
      <c r="J5299" s="3"/>
      <c r="K5299" s="3"/>
      <c r="L5299" s="3"/>
      <c r="M5299" s="3"/>
      <c r="N5299" s="3"/>
      <c r="O5299" s="3"/>
      <c r="P5299" s="3"/>
      <c r="Q5299" s="3"/>
      <c r="R5299" s="3"/>
      <c r="S5299" s="3"/>
      <c r="T5299" s="3"/>
      <c r="U5299" s="3"/>
      <c r="V5299" s="3"/>
      <c r="W5299" s="3"/>
      <c r="X5299" s="3"/>
      <c r="Y5299" s="3"/>
      <c r="Z5299" s="3"/>
      <c r="AA5299" s="3"/>
      <c r="AB5299" s="3"/>
      <c r="AC5299" s="3"/>
      <c r="AD5299" s="3"/>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row>
    <row r="5300" spans="1:77" ht="18">
      <c r="A5300" s="3" t="s">
        <v>5751</v>
      </c>
      <c r="B5300" s="3" t="s">
        <v>23435</v>
      </c>
      <c r="C5300" s="3" t="s">
        <v>24081</v>
      </c>
      <c r="D5300" s="3"/>
      <c r="E5300" s="3" t="s">
        <v>24082</v>
      </c>
      <c r="F5300" s="3"/>
      <c r="G5300" s="3"/>
      <c r="H5300" s="3"/>
      <c r="I5300" s="3"/>
      <c r="J5300" s="3"/>
      <c r="K5300" s="3"/>
      <c r="L5300" s="3"/>
      <c r="M5300" s="3"/>
      <c r="N5300" s="3"/>
      <c r="O5300" s="3"/>
      <c r="P5300" s="3"/>
      <c r="Q5300" s="3"/>
      <c r="R5300" s="3"/>
      <c r="S5300" s="3"/>
      <c r="T5300" s="3"/>
      <c r="U5300" s="3"/>
      <c r="V5300" s="3"/>
      <c r="W5300" s="3"/>
      <c r="X5300" s="3"/>
      <c r="Y5300" s="3"/>
      <c r="Z5300" s="3"/>
      <c r="AA5300" s="3"/>
      <c r="AB5300" s="3"/>
      <c r="AC5300" s="3"/>
      <c r="AD5300" s="3"/>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row>
    <row r="5301" spans="1:77" ht="18">
      <c r="A5301" s="3" t="s">
        <v>10520</v>
      </c>
      <c r="B5301" s="3" t="s">
        <v>28633</v>
      </c>
      <c r="C5301" s="3" t="s">
        <v>24081</v>
      </c>
      <c r="D5301" s="3" t="s">
        <v>270</v>
      </c>
      <c r="E5301" s="3" t="s">
        <v>28634</v>
      </c>
      <c r="F5301" s="3"/>
      <c r="G5301" s="3"/>
      <c r="H5301" s="3"/>
      <c r="I5301" s="3"/>
      <c r="J5301" s="3"/>
      <c r="K5301" s="3"/>
      <c r="L5301" s="3"/>
      <c r="M5301" s="3"/>
      <c r="N5301" s="3"/>
      <c r="O5301" s="3"/>
      <c r="P5301" s="3"/>
      <c r="Q5301" s="3"/>
      <c r="R5301" s="3"/>
      <c r="S5301" s="3"/>
      <c r="T5301" s="3"/>
      <c r="U5301" s="3"/>
      <c r="V5301" s="3"/>
      <c r="W5301" s="3"/>
      <c r="X5301" s="3"/>
      <c r="Y5301" s="3"/>
      <c r="Z5301" s="3"/>
      <c r="AA5301" s="3"/>
      <c r="AB5301" s="3"/>
      <c r="AC5301" s="3"/>
      <c r="AD5301" s="3"/>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row>
    <row r="5302" spans="1:77" ht="18">
      <c r="A5302" s="3" t="s">
        <v>39632</v>
      </c>
      <c r="B5302" s="3" t="s">
        <v>39563</v>
      </c>
      <c r="C5302" s="3" t="s">
        <v>39633</v>
      </c>
      <c r="D5302" s="3"/>
      <c r="E5302" s="3" t="s">
        <v>39634</v>
      </c>
      <c r="F5302" s="3"/>
      <c r="G5302" s="3"/>
      <c r="H5302" s="3"/>
      <c r="I5302" s="3"/>
      <c r="J5302" s="3"/>
      <c r="K5302" s="3"/>
      <c r="L5302" s="3"/>
      <c r="M5302" s="3"/>
      <c r="N5302" s="3"/>
      <c r="O5302" s="3"/>
      <c r="P5302" s="3"/>
      <c r="Q5302" s="3"/>
      <c r="R5302" s="3"/>
      <c r="S5302" s="3"/>
      <c r="T5302" s="3"/>
      <c r="U5302" s="3"/>
      <c r="V5302" s="3"/>
      <c r="W5302" s="3"/>
      <c r="X5302" s="3"/>
      <c r="Y5302" s="3"/>
      <c r="Z5302" s="3"/>
      <c r="AA5302" s="3"/>
      <c r="AB5302" s="3"/>
      <c r="AC5302" s="3"/>
      <c r="AD5302" s="3"/>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row>
    <row r="5303" spans="1:77" ht="18">
      <c r="A5303" s="3" t="s">
        <v>9669</v>
      </c>
      <c r="B5303" s="3" t="s">
        <v>27321</v>
      </c>
      <c r="C5303" s="3" t="s">
        <v>27536</v>
      </c>
      <c r="D5303" s="3" t="s">
        <v>73</v>
      </c>
      <c r="E5303" s="3" t="s">
        <v>27537</v>
      </c>
      <c r="F5303" s="3"/>
      <c r="G5303" s="3"/>
      <c r="H5303" s="3"/>
      <c r="I5303" s="3"/>
      <c r="J5303" s="3"/>
      <c r="K5303" s="3"/>
      <c r="L5303" s="3"/>
      <c r="M5303" s="3"/>
      <c r="N5303" s="3"/>
      <c r="O5303" s="3"/>
      <c r="P5303" s="3"/>
      <c r="Q5303" s="3"/>
      <c r="R5303" s="3"/>
      <c r="S5303" s="3"/>
      <c r="T5303" s="3"/>
      <c r="U5303" s="3"/>
      <c r="V5303" s="3"/>
      <c r="W5303" s="3"/>
      <c r="X5303" s="3"/>
      <c r="Y5303" s="3"/>
      <c r="Z5303" s="3"/>
      <c r="AA5303" s="3"/>
      <c r="AB5303" s="3"/>
      <c r="AC5303" s="3"/>
      <c r="AD5303" s="3"/>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row>
    <row r="5304" spans="1:77" ht="18">
      <c r="A5304" s="3" t="s">
        <v>34078</v>
      </c>
      <c r="B5304" s="3" t="s">
        <v>33988</v>
      </c>
      <c r="C5304" s="3" t="s">
        <v>34079</v>
      </c>
      <c r="D5304" s="3"/>
      <c r="E5304" s="3" t="s">
        <v>34047</v>
      </c>
      <c r="F5304" s="3"/>
      <c r="G5304" s="3"/>
      <c r="H5304" s="3"/>
      <c r="I5304" s="3"/>
      <c r="J5304" s="3"/>
      <c r="K5304" s="3"/>
      <c r="L5304" s="3"/>
      <c r="M5304" s="3"/>
      <c r="N5304" s="3"/>
      <c r="O5304" s="3"/>
      <c r="P5304" s="3"/>
      <c r="Q5304" s="3"/>
      <c r="R5304" s="3"/>
      <c r="S5304" s="3"/>
      <c r="T5304" s="3"/>
      <c r="U5304" s="3"/>
      <c r="V5304" s="3"/>
      <c r="W5304" s="3"/>
      <c r="X5304" s="3"/>
      <c r="Y5304" s="3"/>
      <c r="Z5304" s="3"/>
      <c r="AA5304" s="3"/>
      <c r="AB5304" s="3"/>
      <c r="AC5304" s="3"/>
      <c r="AD5304" s="3"/>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row>
    <row r="5305" spans="1:77" ht="18">
      <c r="A5305" s="3" t="s">
        <v>16807</v>
      </c>
      <c r="B5305" s="3" t="s">
        <v>32658</v>
      </c>
      <c r="C5305" s="3" t="s">
        <v>32682</v>
      </c>
      <c r="D5305" s="3"/>
      <c r="E5305" s="3" t="s">
        <v>32673</v>
      </c>
      <c r="F5305" s="3"/>
      <c r="G5305" s="3"/>
      <c r="H5305" s="3"/>
      <c r="I5305" s="3"/>
      <c r="J5305" s="3"/>
      <c r="K5305" s="3"/>
      <c r="L5305" s="3"/>
      <c r="M5305" s="3"/>
      <c r="N5305" s="3"/>
      <c r="O5305" s="3"/>
      <c r="P5305" s="3"/>
      <c r="Q5305" s="3"/>
      <c r="R5305" s="3"/>
      <c r="S5305" s="3"/>
      <c r="T5305" s="3"/>
      <c r="U5305" s="3"/>
      <c r="V5305" s="3"/>
      <c r="W5305" s="3"/>
      <c r="X5305" s="3"/>
      <c r="Y5305" s="3"/>
      <c r="Z5305" s="3"/>
      <c r="AA5305" s="3"/>
      <c r="AB5305" s="3"/>
      <c r="AC5305" s="3"/>
      <c r="AD5305" s="3"/>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row>
    <row r="5306" spans="1:77" ht="18">
      <c r="A5306" s="3" t="s">
        <v>4540</v>
      </c>
      <c r="B5306" s="3" t="s">
        <v>23054</v>
      </c>
      <c r="C5306" s="3" t="s">
        <v>23061</v>
      </c>
      <c r="D5306" s="3" t="s">
        <v>2610</v>
      </c>
      <c r="E5306" s="3" t="s">
        <v>23062</v>
      </c>
      <c r="F5306" s="3" t="s">
        <v>23063</v>
      </c>
      <c r="G5306" s="3"/>
      <c r="H5306" s="3"/>
      <c r="I5306" s="3"/>
      <c r="J5306" s="3"/>
      <c r="K5306" s="3"/>
      <c r="L5306" s="3"/>
      <c r="M5306" s="3"/>
      <c r="N5306" s="3"/>
      <c r="O5306" s="3"/>
      <c r="P5306" s="3"/>
      <c r="Q5306" s="3"/>
      <c r="R5306" s="3"/>
      <c r="S5306" s="3"/>
      <c r="T5306" s="3"/>
      <c r="U5306" s="3"/>
      <c r="V5306" s="3"/>
      <c r="W5306" s="3"/>
      <c r="X5306" s="3"/>
      <c r="Y5306" s="3"/>
      <c r="Z5306" s="3"/>
      <c r="AA5306" s="3"/>
      <c r="AB5306" s="3"/>
      <c r="AC5306" s="3"/>
      <c r="AD5306" s="3"/>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row>
    <row r="5307" spans="1:77" ht="18">
      <c r="A5307" s="3" t="s">
        <v>4546</v>
      </c>
      <c r="B5307" s="3" t="s">
        <v>23054</v>
      </c>
      <c r="C5307" s="3" t="s">
        <v>23061</v>
      </c>
      <c r="D5307" s="3" t="s">
        <v>2610</v>
      </c>
      <c r="E5307" s="3" t="s">
        <v>23064</v>
      </c>
      <c r="F5307" s="3" t="s">
        <v>23065</v>
      </c>
      <c r="G5307" s="3"/>
      <c r="H5307" s="3" t="s">
        <v>23066</v>
      </c>
      <c r="I5307" s="3"/>
      <c r="J5307" s="3" t="s">
        <v>23067</v>
      </c>
      <c r="K5307" s="3"/>
      <c r="L5307" s="3" t="s">
        <v>23068</v>
      </c>
      <c r="M5307" s="3"/>
      <c r="N5307" s="3" t="s">
        <v>23069</v>
      </c>
      <c r="O5307" s="3" t="s">
        <v>23070</v>
      </c>
      <c r="P5307" s="3"/>
      <c r="Q5307" s="3" t="s">
        <v>23071</v>
      </c>
      <c r="R5307" s="3"/>
      <c r="S5307" s="3" t="s">
        <v>23072</v>
      </c>
      <c r="T5307" s="3" t="s">
        <v>23073</v>
      </c>
      <c r="U5307" s="3"/>
      <c r="V5307" s="3" t="s">
        <v>23074</v>
      </c>
      <c r="W5307" s="3" t="s">
        <v>23075</v>
      </c>
      <c r="X5307" s="3" t="s">
        <v>23076</v>
      </c>
      <c r="Y5307" s="3" t="s">
        <v>23077</v>
      </c>
      <c r="Z5307" s="3" t="s">
        <v>23078</v>
      </c>
      <c r="AA5307" s="3" t="s">
        <v>23079</v>
      </c>
      <c r="AB5307" s="3" t="s">
        <v>23080</v>
      </c>
      <c r="AC5307" s="3" t="s">
        <v>23081</v>
      </c>
      <c r="AD5307" s="3" t="s">
        <v>23082</v>
      </c>
      <c r="AE5307" s="3" t="s">
        <v>23083</v>
      </c>
      <c r="AF5307" s="3" t="s">
        <v>23084</v>
      </c>
      <c r="AG5307" s="3" t="s">
        <v>23085</v>
      </c>
      <c r="AH5307" s="3" t="s">
        <v>23086</v>
      </c>
      <c r="AI5307" s="3" t="s">
        <v>23075</v>
      </c>
      <c r="AJ5307" s="3" t="s">
        <v>23087</v>
      </c>
      <c r="AK5307" s="3" t="s">
        <v>23088</v>
      </c>
      <c r="AL5307" s="3" t="s">
        <v>23089</v>
      </c>
      <c r="AM5307" s="3" t="s">
        <v>14043</v>
      </c>
      <c r="AN5307" s="3" t="s">
        <v>23090</v>
      </c>
      <c r="AO5307" s="3" t="s">
        <v>23091</v>
      </c>
      <c r="AP5307" s="3" t="s">
        <v>23092</v>
      </c>
      <c r="AQ5307" s="3" t="s">
        <v>23075</v>
      </c>
      <c r="AR5307" s="3" t="s">
        <v>23093</v>
      </c>
      <c r="AS5307" s="3" t="s">
        <v>23094</v>
      </c>
      <c r="AT5307" s="3" t="s">
        <v>23095</v>
      </c>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row>
    <row r="5308" spans="1:77" ht="18">
      <c r="A5308" s="3" t="s">
        <v>7963</v>
      </c>
      <c r="B5308" s="3" t="s">
        <v>25216</v>
      </c>
      <c r="C5308" s="3" t="s">
        <v>23061</v>
      </c>
      <c r="D5308" s="3" t="s">
        <v>270</v>
      </c>
      <c r="E5308" s="3" t="s">
        <v>25284</v>
      </c>
      <c r="F5308" s="3"/>
      <c r="G5308" s="3"/>
      <c r="H5308" s="3"/>
      <c r="I5308" s="3"/>
      <c r="J5308" s="3"/>
      <c r="K5308" s="3"/>
      <c r="L5308" s="3"/>
      <c r="M5308" s="3"/>
      <c r="N5308" s="3"/>
      <c r="O5308" s="3"/>
      <c r="P5308" s="3"/>
      <c r="Q5308" s="3"/>
      <c r="R5308" s="3"/>
      <c r="S5308" s="3"/>
      <c r="T5308" s="3"/>
      <c r="U5308" s="3"/>
      <c r="V5308" s="3"/>
      <c r="W5308" s="3"/>
      <c r="X5308" s="3"/>
      <c r="Y5308" s="3"/>
      <c r="Z5308" s="3"/>
      <c r="AA5308" s="3"/>
      <c r="AB5308" s="3"/>
      <c r="AC5308" s="3"/>
      <c r="AD5308" s="3"/>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row>
    <row r="5309" spans="1:77" ht="18">
      <c r="A5309" s="3" t="s">
        <v>28280</v>
      </c>
      <c r="B5309" s="3" t="s">
        <v>28281</v>
      </c>
      <c r="C5309" s="3" t="s">
        <v>23061</v>
      </c>
      <c r="D5309" s="3" t="s">
        <v>270</v>
      </c>
      <c r="E5309" s="3" t="s">
        <v>25742</v>
      </c>
      <c r="F5309" s="3"/>
      <c r="G5309" s="3"/>
      <c r="H5309" s="3"/>
      <c r="I5309" s="3"/>
      <c r="J5309" s="3"/>
      <c r="K5309" s="3"/>
      <c r="L5309" s="3"/>
      <c r="M5309" s="3"/>
      <c r="N5309" s="3"/>
      <c r="O5309" s="3"/>
      <c r="P5309" s="3"/>
      <c r="Q5309" s="3"/>
      <c r="R5309" s="3"/>
      <c r="S5309" s="3"/>
      <c r="T5309" s="3"/>
      <c r="U5309" s="3"/>
      <c r="V5309" s="3"/>
      <c r="W5309" s="3"/>
      <c r="X5309" s="3"/>
      <c r="Y5309" s="3"/>
      <c r="Z5309" s="3"/>
      <c r="AA5309" s="3"/>
      <c r="AB5309" s="3"/>
      <c r="AC5309" s="3"/>
      <c r="AD5309" s="3"/>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row>
    <row r="5310" spans="1:77" ht="18">
      <c r="A5310" s="3" t="s">
        <v>18799</v>
      </c>
      <c r="B5310" s="3" t="s">
        <v>35848</v>
      </c>
      <c r="C5310" s="3" t="s">
        <v>35964</v>
      </c>
      <c r="D5310" s="3"/>
      <c r="E5310" s="3" t="s">
        <v>35965</v>
      </c>
      <c r="F5310" s="3"/>
      <c r="G5310" s="3"/>
      <c r="H5310" s="3"/>
      <c r="I5310" s="3"/>
      <c r="J5310" s="3"/>
      <c r="K5310" s="3"/>
      <c r="L5310" s="3"/>
      <c r="M5310" s="3"/>
      <c r="N5310" s="3"/>
      <c r="O5310" s="3"/>
      <c r="P5310" s="3"/>
      <c r="Q5310" s="3"/>
      <c r="R5310" s="3"/>
      <c r="S5310" s="3"/>
      <c r="T5310" s="3"/>
      <c r="U5310" s="3"/>
      <c r="V5310" s="3"/>
      <c r="W5310" s="3"/>
      <c r="X5310" s="3"/>
      <c r="Y5310" s="3"/>
      <c r="Z5310" s="3"/>
      <c r="AA5310" s="3"/>
      <c r="AB5310" s="3"/>
      <c r="AC5310" s="3"/>
      <c r="AD5310" s="3"/>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row>
    <row r="5311" spans="1:77" ht="18">
      <c r="A5311" s="3" t="s">
        <v>3483</v>
      </c>
      <c r="B5311" s="3" t="s">
        <v>21893</v>
      </c>
      <c r="C5311" s="3" t="s">
        <v>21995</v>
      </c>
      <c r="D5311" s="3"/>
      <c r="E5311" s="3" t="s">
        <v>21996</v>
      </c>
      <c r="F5311" s="3"/>
      <c r="G5311" s="3"/>
      <c r="H5311" s="3"/>
      <c r="I5311" s="3"/>
      <c r="J5311" s="3"/>
      <c r="K5311" s="3"/>
      <c r="L5311" s="3"/>
      <c r="M5311" s="3"/>
      <c r="N5311" s="3"/>
      <c r="O5311" s="3"/>
      <c r="P5311" s="3"/>
      <c r="Q5311" s="3"/>
      <c r="R5311" s="3"/>
      <c r="S5311" s="3"/>
      <c r="T5311" s="3"/>
      <c r="U5311" s="3"/>
      <c r="V5311" s="3"/>
      <c r="W5311" s="3"/>
      <c r="X5311" s="3"/>
      <c r="Y5311" s="3"/>
      <c r="Z5311" s="3"/>
      <c r="AA5311" s="3"/>
      <c r="AB5311" s="3"/>
      <c r="AC5311" s="3"/>
      <c r="AD5311" s="3"/>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row>
    <row r="5312" spans="1:77" ht="18">
      <c r="A5312" s="3" t="s">
        <v>18768</v>
      </c>
      <c r="B5312" s="3" t="s">
        <v>35848</v>
      </c>
      <c r="C5312" s="3" t="s">
        <v>35934</v>
      </c>
      <c r="D5312" s="3"/>
      <c r="E5312" s="3" t="s">
        <v>35935</v>
      </c>
      <c r="F5312" s="3"/>
      <c r="G5312" s="3"/>
      <c r="H5312" s="3"/>
      <c r="I5312" s="3"/>
      <c r="J5312" s="3"/>
      <c r="K5312" s="3"/>
      <c r="L5312" s="3"/>
      <c r="M5312" s="3"/>
      <c r="N5312" s="3"/>
      <c r="O5312" s="3"/>
      <c r="P5312" s="3"/>
      <c r="Q5312" s="3"/>
      <c r="R5312" s="3"/>
      <c r="S5312" s="3"/>
      <c r="T5312" s="3"/>
      <c r="U5312" s="3"/>
      <c r="V5312" s="3"/>
      <c r="W5312" s="3"/>
      <c r="X5312" s="3"/>
      <c r="Y5312" s="3"/>
      <c r="Z5312" s="3"/>
      <c r="AA5312" s="3"/>
      <c r="AB5312" s="3"/>
      <c r="AC5312" s="3"/>
      <c r="AD5312" s="3"/>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row>
    <row r="5313" spans="1:77" ht="18">
      <c r="A5313" s="3" t="s">
        <v>5739</v>
      </c>
      <c r="B5313" s="3" t="s">
        <v>23435</v>
      </c>
      <c r="C5313" s="3" t="s">
        <v>24072</v>
      </c>
      <c r="D5313" s="3"/>
      <c r="E5313" s="3" t="s">
        <v>24073</v>
      </c>
      <c r="F5313" s="3"/>
      <c r="G5313" s="3"/>
      <c r="H5313" s="3"/>
      <c r="I5313" s="3"/>
      <c r="J5313" s="3"/>
      <c r="K5313" s="3"/>
      <c r="L5313" s="3"/>
      <c r="M5313" s="3"/>
      <c r="N5313" s="3"/>
      <c r="O5313" s="3"/>
      <c r="P5313" s="3"/>
      <c r="Q5313" s="3"/>
      <c r="R5313" s="3"/>
      <c r="S5313" s="3"/>
      <c r="T5313" s="3"/>
      <c r="U5313" s="3"/>
      <c r="V5313" s="3"/>
      <c r="W5313" s="3"/>
      <c r="X5313" s="3"/>
      <c r="Y5313" s="3"/>
      <c r="Z5313" s="3"/>
      <c r="AA5313" s="3"/>
      <c r="AB5313" s="3"/>
      <c r="AC5313" s="3"/>
      <c r="AD5313" s="3"/>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row>
    <row r="5314" spans="1:77" ht="18">
      <c r="A5314" s="3" t="s">
        <v>9970</v>
      </c>
      <c r="B5314" s="3" t="s">
        <v>27189</v>
      </c>
      <c r="C5314" s="3" t="s">
        <v>24072</v>
      </c>
      <c r="D5314" s="3" t="s">
        <v>73</v>
      </c>
      <c r="E5314" s="3" t="s">
        <v>28071</v>
      </c>
      <c r="F5314" s="3"/>
      <c r="G5314" s="3"/>
      <c r="H5314" s="3"/>
      <c r="I5314" s="3"/>
      <c r="J5314" s="3"/>
      <c r="K5314" s="3"/>
      <c r="L5314" s="3"/>
      <c r="M5314" s="3"/>
      <c r="N5314" s="3"/>
      <c r="O5314" s="3"/>
      <c r="P5314" s="3"/>
      <c r="Q5314" s="3"/>
      <c r="R5314" s="3"/>
      <c r="S5314" s="3"/>
      <c r="T5314" s="3"/>
      <c r="U5314" s="3"/>
      <c r="V5314" s="3"/>
      <c r="W5314" s="3"/>
      <c r="X5314" s="3"/>
      <c r="Y5314" s="3"/>
      <c r="Z5314" s="3"/>
      <c r="AA5314" s="3"/>
      <c r="AB5314" s="3"/>
      <c r="AC5314" s="3"/>
      <c r="AD5314" s="3"/>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row>
    <row r="5315" spans="1:77" ht="18">
      <c r="A5315" s="3" t="s">
        <v>33284</v>
      </c>
      <c r="B5315" s="3" t="s">
        <v>33053</v>
      </c>
      <c r="C5315" s="3" t="s">
        <v>24072</v>
      </c>
      <c r="D5315" s="3" t="s">
        <v>73</v>
      </c>
      <c r="E5315" s="3" t="s">
        <v>33285</v>
      </c>
      <c r="F5315" s="3"/>
      <c r="G5315" s="3"/>
      <c r="H5315" s="3"/>
      <c r="I5315" s="3"/>
      <c r="J5315" s="3"/>
      <c r="K5315" s="3"/>
      <c r="L5315" s="3"/>
      <c r="M5315" s="3"/>
      <c r="N5315" s="3"/>
      <c r="O5315" s="3"/>
      <c r="P5315" s="3"/>
      <c r="Q5315" s="3"/>
      <c r="R5315" s="3"/>
      <c r="S5315" s="3"/>
      <c r="T5315" s="3"/>
      <c r="U5315" s="3"/>
      <c r="V5315" s="3"/>
      <c r="W5315" s="3"/>
      <c r="X5315" s="3"/>
      <c r="Y5315" s="3"/>
      <c r="Z5315" s="3"/>
      <c r="AA5315" s="3"/>
      <c r="AB5315" s="3"/>
      <c r="AC5315" s="3"/>
      <c r="AD5315" s="3"/>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row>
    <row r="5316" spans="1:77" ht="18">
      <c r="A5316" s="3" t="s">
        <v>22133</v>
      </c>
      <c r="B5316" s="3" t="s">
        <v>21893</v>
      </c>
      <c r="C5316" s="3" t="s">
        <v>22134</v>
      </c>
      <c r="D5316" s="3"/>
      <c r="E5316" s="3" t="s">
        <v>22135</v>
      </c>
      <c r="F5316" s="3"/>
      <c r="G5316" s="3"/>
      <c r="H5316" s="3"/>
      <c r="I5316" s="3"/>
      <c r="J5316" s="3"/>
      <c r="K5316" s="3"/>
      <c r="L5316" s="3"/>
      <c r="M5316" s="3"/>
      <c r="N5316" s="3"/>
      <c r="O5316" s="3"/>
      <c r="P5316" s="3"/>
      <c r="Q5316" s="3"/>
      <c r="R5316" s="3"/>
      <c r="S5316" s="3"/>
      <c r="T5316" s="3"/>
      <c r="U5316" s="3"/>
      <c r="V5316" s="3"/>
      <c r="W5316" s="3"/>
      <c r="X5316" s="3"/>
      <c r="Y5316" s="3"/>
      <c r="Z5316" s="3"/>
      <c r="AA5316" s="3"/>
      <c r="AB5316" s="3"/>
      <c r="AC5316" s="3"/>
      <c r="AD5316" s="3"/>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row>
    <row r="5317" spans="1:77" ht="18">
      <c r="A5317" s="3" t="s">
        <v>9834</v>
      </c>
      <c r="B5317" s="3" t="s">
        <v>27189</v>
      </c>
      <c r="C5317" s="3" t="s">
        <v>27739</v>
      </c>
      <c r="D5317" s="3" t="s">
        <v>73</v>
      </c>
      <c r="E5317" s="3" t="s">
        <v>27740</v>
      </c>
      <c r="F5317" s="3"/>
      <c r="G5317" s="3"/>
      <c r="H5317" s="3"/>
      <c r="I5317" s="3"/>
      <c r="J5317" s="3"/>
      <c r="K5317" s="3"/>
      <c r="L5317" s="3"/>
      <c r="M5317" s="3"/>
      <c r="N5317" s="3"/>
      <c r="O5317" s="3"/>
      <c r="P5317" s="3"/>
      <c r="Q5317" s="3"/>
      <c r="R5317" s="3"/>
      <c r="S5317" s="3"/>
      <c r="T5317" s="3"/>
      <c r="U5317" s="3"/>
      <c r="V5317" s="3"/>
      <c r="W5317" s="3"/>
      <c r="X5317" s="3"/>
      <c r="Y5317" s="3"/>
      <c r="Z5317" s="3"/>
      <c r="AA5317" s="3"/>
      <c r="AB5317" s="3"/>
      <c r="AC5317" s="3"/>
      <c r="AD5317" s="3"/>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row>
    <row r="5318" spans="1:77" ht="18">
      <c r="A5318" s="3" t="s">
        <v>16747</v>
      </c>
      <c r="B5318" s="3" t="s">
        <v>32462</v>
      </c>
      <c r="C5318" s="3" t="s">
        <v>27739</v>
      </c>
      <c r="D5318" s="3" t="s">
        <v>2580</v>
      </c>
      <c r="E5318" s="3" t="s">
        <v>32653</v>
      </c>
      <c r="F5318" s="3" t="s">
        <v>27963</v>
      </c>
      <c r="G5318" s="3"/>
      <c r="H5318" s="3"/>
      <c r="I5318" s="3"/>
      <c r="J5318" s="3"/>
      <c r="K5318" s="3"/>
      <c r="L5318" s="3"/>
      <c r="M5318" s="3"/>
      <c r="N5318" s="3"/>
      <c r="O5318" s="3"/>
      <c r="P5318" s="3"/>
      <c r="Q5318" s="3"/>
      <c r="R5318" s="3"/>
      <c r="S5318" s="3"/>
      <c r="T5318" s="3"/>
      <c r="U5318" s="3"/>
      <c r="V5318" s="3"/>
      <c r="W5318" s="3"/>
      <c r="X5318" s="3"/>
      <c r="Y5318" s="3"/>
      <c r="Z5318" s="3"/>
      <c r="AA5318" s="3"/>
      <c r="AB5318" s="3"/>
      <c r="AC5318" s="3"/>
      <c r="AD5318" s="3"/>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row>
    <row r="5319" spans="1:77" ht="18">
      <c r="A5319" s="3" t="s">
        <v>3413</v>
      </c>
      <c r="B5319" s="3" t="s">
        <v>21893</v>
      </c>
      <c r="C5319" s="3" t="s">
        <v>21906</v>
      </c>
      <c r="D5319" s="3"/>
      <c r="E5319" s="3" t="s">
        <v>21907</v>
      </c>
      <c r="F5319" s="3" t="s">
        <v>21908</v>
      </c>
      <c r="G5319" s="3"/>
      <c r="H5319" s="3"/>
      <c r="I5319" s="3"/>
      <c r="J5319" s="3"/>
      <c r="K5319" s="3"/>
      <c r="L5319" s="3"/>
      <c r="M5319" s="3"/>
      <c r="N5319" s="3"/>
      <c r="O5319" s="3"/>
      <c r="P5319" s="3"/>
      <c r="Q5319" s="3"/>
      <c r="R5319" s="3"/>
      <c r="S5319" s="3"/>
      <c r="T5319" s="3"/>
      <c r="U5319" s="3"/>
      <c r="V5319" s="3"/>
      <c r="W5319" s="3"/>
      <c r="X5319" s="3"/>
      <c r="Y5319" s="3"/>
      <c r="Z5319" s="3"/>
      <c r="AA5319" s="3"/>
      <c r="AB5319" s="3"/>
      <c r="AC5319" s="3"/>
      <c r="AD5319" s="3"/>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row>
    <row r="5320" spans="1:77" ht="18">
      <c r="A5320" s="3" t="s">
        <v>9629</v>
      </c>
      <c r="B5320" s="3" t="s">
        <v>27257</v>
      </c>
      <c r="C5320" s="3" t="s">
        <v>21906</v>
      </c>
      <c r="D5320" s="3" t="s">
        <v>73</v>
      </c>
      <c r="E5320" s="3" t="s">
        <v>27491</v>
      </c>
      <c r="F5320" s="3" t="s">
        <v>27492</v>
      </c>
      <c r="G5320" s="3"/>
      <c r="H5320" s="3"/>
      <c r="I5320" s="3"/>
      <c r="J5320" s="3"/>
      <c r="K5320" s="3"/>
      <c r="L5320" s="3"/>
      <c r="M5320" s="3"/>
      <c r="N5320" s="3"/>
      <c r="O5320" s="3"/>
      <c r="P5320" s="3"/>
      <c r="Q5320" s="3"/>
      <c r="R5320" s="3"/>
      <c r="S5320" s="3"/>
      <c r="T5320" s="3"/>
      <c r="U5320" s="3"/>
      <c r="V5320" s="3"/>
      <c r="W5320" s="3"/>
      <c r="X5320" s="3"/>
      <c r="Y5320" s="3"/>
      <c r="Z5320" s="3"/>
      <c r="AA5320" s="3"/>
      <c r="AB5320" s="3"/>
      <c r="AC5320" s="3"/>
      <c r="AD5320" s="3"/>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row>
    <row r="5321" spans="1:77" ht="18">
      <c r="A5321" s="3" t="s">
        <v>9929</v>
      </c>
      <c r="B5321" s="3" t="s">
        <v>27189</v>
      </c>
      <c r="C5321" s="3" t="s">
        <v>21906</v>
      </c>
      <c r="D5321" s="3" t="s">
        <v>2580</v>
      </c>
      <c r="E5321" s="3" t="s">
        <v>27962</v>
      </c>
      <c r="F5321" s="3" t="s">
        <v>27963</v>
      </c>
      <c r="G5321" s="3"/>
      <c r="H5321" s="3"/>
      <c r="I5321" s="3"/>
      <c r="J5321" s="3"/>
      <c r="K5321" s="3"/>
      <c r="L5321" s="3"/>
      <c r="M5321" s="3"/>
      <c r="N5321" s="3"/>
      <c r="O5321" s="3"/>
      <c r="P5321" s="3"/>
      <c r="Q5321" s="3"/>
      <c r="R5321" s="3"/>
      <c r="S5321" s="3"/>
      <c r="T5321" s="3"/>
      <c r="U5321" s="3"/>
      <c r="V5321" s="3"/>
      <c r="W5321" s="3"/>
      <c r="X5321" s="3"/>
      <c r="Y5321" s="3"/>
      <c r="Z5321" s="3"/>
      <c r="AA5321" s="3"/>
      <c r="AB5321" s="3"/>
      <c r="AC5321" s="3"/>
      <c r="AD5321" s="3"/>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row>
    <row r="5322" spans="1:77" ht="18">
      <c r="A5322" s="3" t="s">
        <v>18304</v>
      </c>
      <c r="B5322" s="3" t="s">
        <v>35343</v>
      </c>
      <c r="C5322" s="3" t="s">
        <v>21906</v>
      </c>
      <c r="D5322" s="3"/>
      <c r="E5322" s="3" t="s">
        <v>21907</v>
      </c>
      <c r="F5322" s="3" t="s">
        <v>35703</v>
      </c>
      <c r="G5322" s="3"/>
      <c r="H5322" s="3"/>
      <c r="I5322" s="3"/>
      <c r="J5322" s="3"/>
      <c r="K5322" s="3"/>
      <c r="L5322" s="3"/>
      <c r="M5322" s="3"/>
      <c r="N5322" s="3"/>
      <c r="O5322" s="3"/>
      <c r="P5322" s="3"/>
      <c r="Q5322" s="3"/>
      <c r="R5322" s="3"/>
      <c r="S5322" s="3"/>
      <c r="T5322" s="3"/>
      <c r="U5322" s="3"/>
      <c r="V5322" s="3"/>
      <c r="W5322" s="3"/>
      <c r="X5322" s="3"/>
      <c r="Y5322" s="3"/>
      <c r="Z5322" s="3"/>
      <c r="AA5322" s="3"/>
      <c r="AB5322" s="3"/>
      <c r="AC5322" s="3"/>
      <c r="AD5322" s="3"/>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row>
    <row r="5323" spans="1:77" ht="18">
      <c r="A5323" s="3" t="s">
        <v>19488</v>
      </c>
      <c r="B5323" s="3" t="s">
        <v>36306</v>
      </c>
      <c r="C5323" s="3" t="s">
        <v>21906</v>
      </c>
      <c r="D5323" s="3"/>
      <c r="E5323" s="3" t="s">
        <v>25253</v>
      </c>
      <c r="F5323" s="3"/>
      <c r="G5323" s="3"/>
      <c r="H5323" s="3"/>
      <c r="I5323" s="3"/>
      <c r="J5323" s="3"/>
      <c r="K5323" s="3"/>
      <c r="L5323" s="3"/>
      <c r="M5323" s="3"/>
      <c r="N5323" s="3"/>
      <c r="O5323" s="3"/>
      <c r="P5323" s="3"/>
      <c r="Q5323" s="3"/>
      <c r="R5323" s="3"/>
      <c r="S5323" s="3"/>
      <c r="T5323" s="3"/>
      <c r="U5323" s="3"/>
      <c r="V5323" s="3"/>
      <c r="W5323" s="3"/>
      <c r="X5323" s="3"/>
      <c r="Y5323" s="3"/>
      <c r="Z5323" s="3"/>
      <c r="AA5323" s="3"/>
      <c r="AB5323" s="3"/>
      <c r="AC5323" s="3"/>
      <c r="AD5323" s="3"/>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row>
    <row r="5324" spans="1:77" ht="18">
      <c r="A5324" s="3" t="s">
        <v>38886</v>
      </c>
      <c r="B5324" s="3" t="s">
        <v>37993</v>
      </c>
      <c r="C5324" s="3" t="s">
        <v>21906</v>
      </c>
      <c r="D5324" s="3" t="s">
        <v>270</v>
      </c>
      <c r="E5324" s="3" t="s">
        <v>38887</v>
      </c>
      <c r="F5324" s="3" t="s">
        <v>38888</v>
      </c>
      <c r="G5324" s="3"/>
      <c r="H5324" s="3"/>
      <c r="I5324" s="3"/>
      <c r="J5324" s="3"/>
      <c r="K5324" s="3"/>
      <c r="L5324" s="3"/>
      <c r="M5324" s="3"/>
      <c r="N5324" s="3"/>
      <c r="O5324" s="3"/>
      <c r="P5324" s="3"/>
      <c r="Q5324" s="3"/>
      <c r="R5324" s="3"/>
      <c r="S5324" s="3"/>
      <c r="T5324" s="3"/>
      <c r="U5324" s="3"/>
      <c r="V5324" s="3"/>
      <c r="W5324" s="3"/>
      <c r="X5324" s="3"/>
      <c r="Y5324" s="3"/>
      <c r="Z5324" s="3"/>
      <c r="AA5324" s="3"/>
      <c r="AB5324" s="3"/>
      <c r="AC5324" s="3"/>
      <c r="AD5324" s="3"/>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row>
    <row r="5325" spans="1:77" ht="18">
      <c r="A5325" s="3" t="s">
        <v>10049</v>
      </c>
      <c r="B5325" s="3" t="s">
        <v>28075</v>
      </c>
      <c r="C5325" s="3" t="s">
        <v>28153</v>
      </c>
      <c r="D5325" s="3"/>
      <c r="E5325" s="3" t="s">
        <v>28154</v>
      </c>
      <c r="F5325" s="3" t="s">
        <v>28155</v>
      </c>
      <c r="G5325" s="3"/>
      <c r="H5325" s="3"/>
      <c r="I5325" s="3"/>
      <c r="J5325" s="3"/>
      <c r="K5325" s="3"/>
      <c r="L5325" s="3"/>
      <c r="M5325" s="3"/>
      <c r="N5325" s="3"/>
      <c r="O5325" s="3"/>
      <c r="P5325" s="3"/>
      <c r="Q5325" s="3"/>
      <c r="R5325" s="3"/>
      <c r="S5325" s="3"/>
      <c r="T5325" s="3"/>
      <c r="U5325" s="3"/>
      <c r="V5325" s="3"/>
      <c r="W5325" s="3"/>
      <c r="X5325" s="3"/>
      <c r="Y5325" s="3"/>
      <c r="Z5325" s="3"/>
      <c r="AA5325" s="3"/>
      <c r="AB5325" s="3"/>
      <c r="AC5325" s="3"/>
      <c r="AD5325" s="3"/>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row>
    <row r="5326" spans="1:77" ht="18">
      <c r="A5326" s="3" t="s">
        <v>12347</v>
      </c>
      <c r="B5326" s="3" t="s">
        <v>29483</v>
      </c>
      <c r="C5326" s="3" t="s">
        <v>29902</v>
      </c>
      <c r="D5326" s="3" t="s">
        <v>48</v>
      </c>
      <c r="E5326" s="3" t="s">
        <v>29903</v>
      </c>
      <c r="F5326" s="3" t="s">
        <v>29904</v>
      </c>
      <c r="G5326" s="3"/>
      <c r="H5326" s="3"/>
      <c r="I5326" s="3"/>
      <c r="J5326" s="3"/>
      <c r="K5326" s="3"/>
      <c r="L5326" s="3"/>
      <c r="M5326" s="3"/>
      <c r="N5326" s="3"/>
      <c r="O5326" s="3"/>
      <c r="P5326" s="3"/>
      <c r="Q5326" s="3"/>
      <c r="R5326" s="3"/>
      <c r="S5326" s="3"/>
      <c r="T5326" s="3"/>
      <c r="U5326" s="3"/>
      <c r="V5326" s="3"/>
      <c r="W5326" s="3"/>
      <c r="X5326" s="3"/>
      <c r="Y5326" s="3"/>
      <c r="Z5326" s="3"/>
      <c r="AA5326" s="3"/>
      <c r="AB5326" s="3"/>
      <c r="AC5326" s="3"/>
      <c r="AD5326" s="3"/>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row>
    <row r="5327" spans="1:77" ht="18">
      <c r="A5327" s="3" t="s">
        <v>16661</v>
      </c>
      <c r="B5327" s="3" t="s">
        <v>32339</v>
      </c>
      <c r="C5327" s="3" t="s">
        <v>29902</v>
      </c>
      <c r="D5327" s="3" t="s">
        <v>28692</v>
      </c>
      <c r="E5327" s="3" t="s">
        <v>32581</v>
      </c>
      <c r="F5327" s="3" t="s">
        <v>1443</v>
      </c>
      <c r="G5327" s="3" t="s">
        <v>32582</v>
      </c>
      <c r="H5327" s="3" t="s">
        <v>32583</v>
      </c>
      <c r="I5327" s="3" t="s">
        <v>32584</v>
      </c>
      <c r="J5327" s="3" t="s">
        <v>32585</v>
      </c>
      <c r="K5327" s="3" t="s">
        <v>32586</v>
      </c>
      <c r="L5327" s="3" t="s">
        <v>32587</v>
      </c>
      <c r="M5327" s="3"/>
      <c r="N5327" s="3"/>
      <c r="O5327" s="3"/>
      <c r="P5327" s="3"/>
      <c r="Q5327" s="3"/>
      <c r="R5327" s="3"/>
      <c r="S5327" s="3"/>
      <c r="T5327" s="3"/>
      <c r="U5327" s="3"/>
      <c r="V5327" s="3"/>
      <c r="W5327" s="3"/>
      <c r="X5327" s="3"/>
      <c r="Y5327" s="3"/>
      <c r="Z5327" s="3"/>
      <c r="AA5327" s="3"/>
      <c r="AB5327" s="3"/>
      <c r="AC5327" s="3"/>
      <c r="AD5327" s="3"/>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row>
    <row r="5328" spans="1:77" ht="18">
      <c r="A5328" s="3" t="s">
        <v>32880</v>
      </c>
      <c r="B5328" s="3" t="s">
        <v>32802</v>
      </c>
      <c r="C5328" s="3" t="s">
        <v>29902</v>
      </c>
      <c r="D5328" s="3" t="s">
        <v>25490</v>
      </c>
      <c r="E5328" s="3" t="s">
        <v>32881</v>
      </c>
      <c r="F5328" s="3"/>
      <c r="G5328" s="3"/>
      <c r="H5328" s="3"/>
      <c r="I5328" s="3"/>
      <c r="J5328" s="3"/>
      <c r="K5328" s="3"/>
      <c r="L5328" s="3"/>
      <c r="M5328" s="3"/>
      <c r="N5328" s="3"/>
      <c r="O5328" s="3"/>
      <c r="P5328" s="3"/>
      <c r="Q5328" s="3"/>
      <c r="R5328" s="3"/>
      <c r="S5328" s="3"/>
      <c r="T5328" s="3"/>
      <c r="U5328" s="3"/>
      <c r="V5328" s="3"/>
      <c r="W5328" s="3"/>
      <c r="X5328" s="3"/>
      <c r="Y5328" s="3"/>
      <c r="Z5328" s="3"/>
      <c r="AA5328" s="3"/>
      <c r="AB5328" s="3"/>
      <c r="AC5328" s="3"/>
      <c r="AD5328" s="3"/>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row>
    <row r="5329" spans="1:77" ht="18">
      <c r="A5329" s="3" t="s">
        <v>19489</v>
      </c>
      <c r="B5329" s="3" t="s">
        <v>36306</v>
      </c>
      <c r="C5329" s="3" t="s">
        <v>36572</v>
      </c>
      <c r="D5329" s="3"/>
      <c r="E5329" s="3" t="s">
        <v>36573</v>
      </c>
      <c r="F5329" s="3"/>
      <c r="G5329" s="3"/>
      <c r="H5329" s="3"/>
      <c r="I5329" s="3"/>
      <c r="J5329" s="3"/>
      <c r="K5329" s="3"/>
      <c r="L5329" s="3"/>
      <c r="M5329" s="3"/>
      <c r="N5329" s="3"/>
      <c r="O5329" s="3"/>
      <c r="P5329" s="3"/>
      <c r="Q5329" s="3"/>
      <c r="R5329" s="3"/>
      <c r="S5329" s="3"/>
      <c r="T5329" s="3"/>
      <c r="U5329" s="3"/>
      <c r="V5329" s="3"/>
      <c r="W5329" s="3"/>
      <c r="X5329" s="3"/>
      <c r="Y5329" s="3"/>
      <c r="Z5329" s="3"/>
      <c r="AA5329" s="3"/>
      <c r="AB5329" s="3"/>
      <c r="AC5329" s="3"/>
      <c r="AD5329" s="3"/>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row>
    <row r="5330" spans="1:77" ht="18">
      <c r="A5330" s="3" t="s">
        <v>5743</v>
      </c>
      <c r="B5330" s="3" t="s">
        <v>24074</v>
      </c>
      <c r="C5330" s="3" t="s">
        <v>24075</v>
      </c>
      <c r="D5330" s="3" t="s">
        <v>1442</v>
      </c>
      <c r="E5330" s="3" t="s">
        <v>24076</v>
      </c>
      <c r="F5330" s="3" t="s">
        <v>24077</v>
      </c>
      <c r="G5330" s="3"/>
      <c r="H5330" s="3"/>
      <c r="I5330" s="3"/>
      <c r="J5330" s="3"/>
      <c r="K5330" s="3"/>
      <c r="L5330" s="3"/>
      <c r="M5330" s="3"/>
      <c r="N5330" s="3"/>
      <c r="O5330" s="3"/>
      <c r="P5330" s="3"/>
      <c r="Q5330" s="3"/>
      <c r="R5330" s="3"/>
      <c r="S5330" s="3"/>
      <c r="T5330" s="3"/>
      <c r="U5330" s="3"/>
      <c r="V5330" s="3"/>
      <c r="W5330" s="3"/>
      <c r="X5330" s="3"/>
      <c r="Y5330" s="3"/>
      <c r="Z5330" s="3"/>
      <c r="AA5330" s="3"/>
      <c r="AB5330" s="3"/>
      <c r="AC5330" s="3"/>
      <c r="AD5330" s="3"/>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row>
    <row r="5331" spans="1:77" ht="18">
      <c r="A5331" s="3" t="s">
        <v>5754</v>
      </c>
      <c r="B5331" s="3" t="s">
        <v>23435</v>
      </c>
      <c r="C5331" s="3" t="s">
        <v>24075</v>
      </c>
      <c r="D5331" s="3"/>
      <c r="E5331" s="3" t="s">
        <v>24083</v>
      </c>
      <c r="F5331" s="3"/>
      <c r="G5331" s="3"/>
      <c r="H5331" s="3"/>
      <c r="I5331" s="3"/>
      <c r="J5331" s="3"/>
      <c r="K5331" s="3"/>
      <c r="L5331" s="3"/>
      <c r="M5331" s="3"/>
      <c r="N5331" s="3"/>
      <c r="O5331" s="3"/>
      <c r="P5331" s="3"/>
      <c r="Q5331" s="3"/>
      <c r="R5331" s="3"/>
      <c r="S5331" s="3"/>
      <c r="T5331" s="3"/>
      <c r="U5331" s="3"/>
      <c r="V5331" s="3"/>
      <c r="W5331" s="3"/>
      <c r="X5331" s="3"/>
      <c r="Y5331" s="3"/>
      <c r="Z5331" s="3"/>
      <c r="AA5331" s="3"/>
      <c r="AB5331" s="3"/>
      <c r="AC5331" s="3"/>
      <c r="AD5331" s="3"/>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row>
    <row r="5332" spans="1:77" ht="18">
      <c r="A5332" s="3" t="s">
        <v>29206</v>
      </c>
      <c r="B5332" s="3" t="s">
        <v>28622</v>
      </c>
      <c r="C5332" s="3" t="s">
        <v>24075</v>
      </c>
      <c r="D5332" s="3" t="s">
        <v>28766</v>
      </c>
      <c r="E5332" s="3" t="s">
        <v>28859</v>
      </c>
      <c r="F5332" s="3"/>
      <c r="G5332" s="3"/>
      <c r="H5332" s="3"/>
      <c r="I5332" s="3"/>
      <c r="J5332" s="3"/>
      <c r="K5332" s="3"/>
      <c r="L5332" s="3"/>
      <c r="M5332" s="3"/>
      <c r="N5332" s="3"/>
      <c r="O5332" s="3"/>
      <c r="P5332" s="3"/>
      <c r="Q5332" s="3"/>
      <c r="R5332" s="3"/>
      <c r="S5332" s="3"/>
      <c r="T5332" s="3"/>
      <c r="U5332" s="3"/>
      <c r="V5332" s="3"/>
      <c r="W5332" s="3"/>
      <c r="X5332" s="3"/>
      <c r="Y5332" s="3"/>
      <c r="Z5332" s="3"/>
      <c r="AA5332" s="3"/>
      <c r="AB5332" s="3"/>
      <c r="AC5332" s="3"/>
      <c r="AD5332" s="3"/>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row>
    <row r="5333" spans="1:77" ht="18">
      <c r="A5333" s="3" t="s">
        <v>18984</v>
      </c>
      <c r="B5333" s="3" t="s">
        <v>35848</v>
      </c>
      <c r="C5333" s="3" t="s">
        <v>24075</v>
      </c>
      <c r="D5333" s="3" t="s">
        <v>36105</v>
      </c>
      <c r="E5333" s="3" t="s">
        <v>36106</v>
      </c>
      <c r="F5333" s="3"/>
      <c r="G5333" s="3"/>
      <c r="H5333" s="3"/>
      <c r="I5333" s="3"/>
      <c r="J5333" s="3"/>
      <c r="K5333" s="3"/>
      <c r="L5333" s="3"/>
      <c r="M5333" s="3"/>
      <c r="N5333" s="3"/>
      <c r="O5333" s="3"/>
      <c r="P5333" s="3"/>
      <c r="Q5333" s="3"/>
      <c r="R5333" s="3"/>
      <c r="S5333" s="3"/>
      <c r="T5333" s="3"/>
      <c r="U5333" s="3"/>
      <c r="V5333" s="3"/>
      <c r="W5333" s="3"/>
      <c r="X5333" s="3"/>
      <c r="Y5333" s="3"/>
      <c r="Z5333" s="3"/>
      <c r="AA5333" s="3"/>
      <c r="AB5333" s="3"/>
      <c r="AC5333" s="3"/>
      <c r="AD5333" s="3"/>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row>
    <row r="5334" spans="1:77" ht="18">
      <c r="A5334" s="3" t="s">
        <v>16821</v>
      </c>
      <c r="B5334" s="3" t="s">
        <v>32658</v>
      </c>
      <c r="C5334" s="3" t="s">
        <v>32689</v>
      </c>
      <c r="D5334" s="3"/>
      <c r="E5334" s="3" t="s">
        <v>32690</v>
      </c>
      <c r="F5334" s="3"/>
      <c r="G5334" s="3"/>
      <c r="H5334" s="3"/>
      <c r="I5334" s="3"/>
      <c r="J5334" s="3"/>
      <c r="K5334" s="3"/>
      <c r="L5334" s="3"/>
      <c r="M5334" s="3"/>
      <c r="N5334" s="3"/>
      <c r="O5334" s="3"/>
      <c r="P5334" s="3"/>
      <c r="Q5334" s="3"/>
      <c r="R5334" s="3"/>
      <c r="S5334" s="3"/>
      <c r="T5334" s="3"/>
      <c r="U5334" s="3"/>
      <c r="V5334" s="3"/>
      <c r="W5334" s="3"/>
      <c r="X5334" s="3"/>
      <c r="Y5334" s="3"/>
      <c r="Z5334" s="3"/>
      <c r="AA5334" s="3"/>
      <c r="AB5334" s="3"/>
      <c r="AC5334" s="3"/>
      <c r="AD5334" s="3"/>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row>
    <row r="5335" spans="1:77" ht="18">
      <c r="A5335" s="3" t="s">
        <v>11122</v>
      </c>
      <c r="B5335" s="3" t="s">
        <v>28622</v>
      </c>
      <c r="C5335" s="3" t="s">
        <v>29140</v>
      </c>
      <c r="D5335" s="3"/>
      <c r="E5335" s="3" t="s">
        <v>29141</v>
      </c>
      <c r="F5335" s="3"/>
      <c r="G5335" s="3"/>
      <c r="H5335" s="3"/>
      <c r="I5335" s="3"/>
      <c r="J5335" s="3"/>
      <c r="K5335" s="3"/>
      <c r="L5335" s="3"/>
      <c r="M5335" s="3"/>
      <c r="N5335" s="3"/>
      <c r="O5335" s="3"/>
      <c r="P5335" s="3"/>
      <c r="Q5335" s="3"/>
      <c r="R5335" s="3"/>
      <c r="S5335" s="3"/>
      <c r="T5335" s="3"/>
      <c r="U5335" s="3"/>
      <c r="V5335" s="3"/>
      <c r="W5335" s="3"/>
      <c r="X5335" s="3"/>
      <c r="Y5335" s="3"/>
      <c r="Z5335" s="3"/>
      <c r="AA5335" s="3"/>
      <c r="AB5335" s="3"/>
      <c r="AC5335" s="3"/>
      <c r="AD5335" s="3"/>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row>
    <row r="5336" spans="1:77" ht="18">
      <c r="A5336" s="3" t="s">
        <v>5785</v>
      </c>
      <c r="B5336" s="3" t="s">
        <v>23435</v>
      </c>
      <c r="C5336" s="3" t="s">
        <v>24098</v>
      </c>
      <c r="D5336" s="3"/>
      <c r="E5336" s="3" t="s">
        <v>24099</v>
      </c>
      <c r="F5336" s="3"/>
      <c r="G5336" s="3"/>
      <c r="H5336" s="3"/>
      <c r="I5336" s="3"/>
      <c r="J5336" s="3"/>
      <c r="K5336" s="3"/>
      <c r="L5336" s="3"/>
      <c r="M5336" s="3"/>
      <c r="N5336" s="3"/>
      <c r="O5336" s="3"/>
      <c r="P5336" s="3"/>
      <c r="Q5336" s="3"/>
      <c r="R5336" s="3"/>
      <c r="S5336" s="3"/>
      <c r="T5336" s="3"/>
      <c r="U5336" s="3"/>
      <c r="V5336" s="3"/>
      <c r="W5336" s="3"/>
      <c r="X5336" s="3"/>
      <c r="Y5336" s="3"/>
      <c r="Z5336" s="3"/>
      <c r="AA5336" s="3"/>
      <c r="AB5336" s="3"/>
      <c r="AC5336" s="3"/>
      <c r="AD5336" s="3"/>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row>
    <row r="5337" spans="1:77" ht="18">
      <c r="A5337" s="3" t="s">
        <v>16796</v>
      </c>
      <c r="B5337" s="3" t="s">
        <v>32658</v>
      </c>
      <c r="C5337" s="3" t="s">
        <v>32677</v>
      </c>
      <c r="D5337" s="3"/>
      <c r="E5337" s="3" t="s">
        <v>32673</v>
      </c>
      <c r="F5337" s="3"/>
      <c r="G5337" s="3"/>
      <c r="H5337" s="3"/>
      <c r="I5337" s="3"/>
      <c r="J5337" s="3"/>
      <c r="K5337" s="3"/>
      <c r="L5337" s="3"/>
      <c r="M5337" s="3"/>
      <c r="N5337" s="3"/>
      <c r="O5337" s="3"/>
      <c r="P5337" s="3"/>
      <c r="Q5337" s="3"/>
      <c r="R5337" s="3"/>
      <c r="S5337" s="3"/>
      <c r="T5337" s="3"/>
      <c r="U5337" s="3"/>
      <c r="V5337" s="3"/>
      <c r="W5337" s="3"/>
      <c r="X5337" s="3"/>
      <c r="Y5337" s="3"/>
      <c r="Z5337" s="3"/>
      <c r="AA5337" s="3"/>
      <c r="AB5337" s="3"/>
      <c r="AC5337" s="3"/>
      <c r="AD5337" s="3"/>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row>
    <row r="5338" spans="1:77" ht="18">
      <c r="A5338" s="3" t="s">
        <v>1144</v>
      </c>
      <c r="B5338" s="3" t="s">
        <v>22767</v>
      </c>
      <c r="C5338" s="3" t="s">
        <v>27066</v>
      </c>
      <c r="D5338" s="3"/>
      <c r="E5338" s="3" t="s">
        <v>27067</v>
      </c>
      <c r="F5338" s="3"/>
      <c r="G5338" s="3"/>
      <c r="H5338" s="3"/>
      <c r="I5338" s="3"/>
      <c r="J5338" s="3"/>
      <c r="K5338" s="3"/>
      <c r="L5338" s="3"/>
      <c r="M5338" s="3"/>
      <c r="N5338" s="3"/>
      <c r="O5338" s="3"/>
      <c r="P5338" s="3"/>
      <c r="Q5338" s="3"/>
      <c r="R5338" s="3"/>
      <c r="S5338" s="3"/>
      <c r="T5338" s="3"/>
      <c r="U5338" s="3"/>
      <c r="V5338" s="3"/>
      <c r="W5338" s="3"/>
      <c r="X5338" s="3"/>
      <c r="Y5338" s="3"/>
      <c r="Z5338" s="3"/>
      <c r="AA5338" s="3"/>
      <c r="AB5338" s="3"/>
      <c r="AC5338" s="3"/>
      <c r="AD5338" s="3"/>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row>
    <row r="5339" spans="1:77" ht="18">
      <c r="A5339" s="3" t="s">
        <v>491</v>
      </c>
      <c r="B5339" s="3" t="s">
        <v>22767</v>
      </c>
      <c r="C5339" s="3" t="s">
        <v>22768</v>
      </c>
      <c r="D5339" s="3"/>
      <c r="E5339" s="3" t="s">
        <v>22769</v>
      </c>
      <c r="F5339" s="3"/>
      <c r="G5339" s="3"/>
      <c r="H5339" s="3"/>
      <c r="I5339" s="3"/>
      <c r="J5339" s="3"/>
      <c r="K5339" s="3"/>
      <c r="L5339" s="3"/>
      <c r="M5339" s="3"/>
      <c r="N5339" s="3"/>
      <c r="O5339" s="3"/>
      <c r="P5339" s="3"/>
      <c r="Q5339" s="3"/>
      <c r="R5339" s="3"/>
      <c r="S5339" s="3"/>
      <c r="T5339" s="3"/>
      <c r="U5339" s="3"/>
      <c r="V5339" s="3"/>
      <c r="W5339" s="3"/>
      <c r="X5339" s="3"/>
      <c r="Y5339" s="3"/>
      <c r="Z5339" s="3"/>
      <c r="AA5339" s="3"/>
      <c r="AB5339" s="3"/>
      <c r="AC5339" s="3"/>
      <c r="AD5339" s="3"/>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row>
    <row r="5340" spans="1:77" ht="18">
      <c r="A5340" s="3" t="s">
        <v>5727</v>
      </c>
      <c r="B5340" s="3" t="s">
        <v>23435</v>
      </c>
      <c r="C5340" s="3" t="s">
        <v>22768</v>
      </c>
      <c r="D5340" s="3"/>
      <c r="E5340" s="3" t="s">
        <v>24068</v>
      </c>
      <c r="F5340" s="3"/>
      <c r="G5340" s="3"/>
      <c r="H5340" s="3"/>
      <c r="I5340" s="3"/>
      <c r="J5340" s="3"/>
      <c r="K5340" s="3"/>
      <c r="L5340" s="3"/>
      <c r="M5340" s="3"/>
      <c r="N5340" s="3"/>
      <c r="O5340" s="3"/>
      <c r="P5340" s="3"/>
      <c r="Q5340" s="3"/>
      <c r="R5340" s="3"/>
      <c r="S5340" s="3"/>
      <c r="T5340" s="3"/>
      <c r="U5340" s="3"/>
      <c r="V5340" s="3"/>
      <c r="W5340" s="3"/>
      <c r="X5340" s="3"/>
      <c r="Y5340" s="3"/>
      <c r="Z5340" s="3"/>
      <c r="AA5340" s="3"/>
      <c r="AB5340" s="3"/>
      <c r="AC5340" s="3"/>
      <c r="AD5340" s="3"/>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row>
    <row r="5341" spans="1:77" ht="18">
      <c r="A5341" s="3" t="s">
        <v>9560</v>
      </c>
      <c r="B5341" s="3" t="s">
        <v>27301</v>
      </c>
      <c r="C5341" s="3" t="s">
        <v>22768</v>
      </c>
      <c r="D5341" s="3" t="s">
        <v>73</v>
      </c>
      <c r="E5341" s="3" t="s">
        <v>27408</v>
      </c>
      <c r="F5341" s="3" t="s">
        <v>20954</v>
      </c>
      <c r="G5341" s="3" t="s">
        <v>27409</v>
      </c>
      <c r="H5341" s="3"/>
      <c r="I5341" s="3"/>
      <c r="J5341" s="3"/>
      <c r="K5341" s="3"/>
      <c r="L5341" s="3"/>
      <c r="M5341" s="3"/>
      <c r="N5341" s="3"/>
      <c r="O5341" s="3"/>
      <c r="P5341" s="3"/>
      <c r="Q5341" s="3"/>
      <c r="R5341" s="3"/>
      <c r="S5341" s="3"/>
      <c r="T5341" s="3"/>
      <c r="U5341" s="3"/>
      <c r="V5341" s="3"/>
      <c r="W5341" s="3"/>
      <c r="X5341" s="3"/>
      <c r="Y5341" s="3"/>
      <c r="Z5341" s="3"/>
      <c r="AA5341" s="3"/>
      <c r="AB5341" s="3"/>
      <c r="AC5341" s="3"/>
      <c r="AD5341" s="3"/>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row>
    <row r="5342" spans="1:77" ht="18">
      <c r="A5342" s="3" t="s">
        <v>28739</v>
      </c>
      <c r="B5342" s="3" t="s">
        <v>28622</v>
      </c>
      <c r="C5342" s="3" t="s">
        <v>22768</v>
      </c>
      <c r="D5342" s="3" t="s">
        <v>28740</v>
      </c>
      <c r="E5342" s="3" t="s">
        <v>28741</v>
      </c>
      <c r="F5342" s="3"/>
      <c r="G5342" s="3"/>
      <c r="H5342" s="3"/>
      <c r="I5342" s="3"/>
      <c r="J5342" s="3"/>
      <c r="K5342" s="3"/>
      <c r="L5342" s="3"/>
      <c r="M5342" s="3"/>
      <c r="N5342" s="3"/>
      <c r="O5342" s="3"/>
      <c r="P5342" s="3"/>
      <c r="Q5342" s="3"/>
      <c r="R5342" s="3"/>
      <c r="S5342" s="3"/>
      <c r="T5342" s="3"/>
      <c r="U5342" s="3"/>
      <c r="V5342" s="3"/>
      <c r="W5342" s="3"/>
      <c r="X5342" s="3"/>
      <c r="Y5342" s="3"/>
      <c r="Z5342" s="3"/>
      <c r="AA5342" s="3"/>
      <c r="AB5342" s="3"/>
      <c r="AC5342" s="3"/>
      <c r="AD5342" s="3"/>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row>
    <row r="5343" spans="1:77" ht="18">
      <c r="A5343" s="3" t="s">
        <v>11813</v>
      </c>
      <c r="B5343" s="3" t="s">
        <v>29365</v>
      </c>
      <c r="C5343" s="3" t="s">
        <v>22768</v>
      </c>
      <c r="D5343" s="3" t="s">
        <v>48</v>
      </c>
      <c r="E5343" s="3" t="s">
        <v>29487</v>
      </c>
      <c r="F5343" s="3"/>
      <c r="G5343" s="3"/>
      <c r="H5343" s="3"/>
      <c r="I5343" s="3"/>
      <c r="J5343" s="3"/>
      <c r="K5343" s="3"/>
      <c r="L5343" s="3"/>
      <c r="M5343" s="3"/>
      <c r="N5343" s="3"/>
      <c r="O5343" s="3"/>
      <c r="P5343" s="3"/>
      <c r="Q5343" s="3"/>
      <c r="R5343" s="3"/>
      <c r="S5343" s="3"/>
      <c r="T5343" s="3"/>
      <c r="U5343" s="3"/>
      <c r="V5343" s="3"/>
      <c r="W5343" s="3"/>
      <c r="X5343" s="3"/>
      <c r="Y5343" s="3"/>
      <c r="Z5343" s="3"/>
      <c r="AA5343" s="3"/>
      <c r="AB5343" s="3"/>
      <c r="AC5343" s="3"/>
      <c r="AD5343" s="3"/>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row>
    <row r="5344" spans="1:77" ht="18">
      <c r="A5344" s="3" t="s">
        <v>5048</v>
      </c>
      <c r="B5344" s="3" t="s">
        <v>23435</v>
      </c>
      <c r="C5344" s="3" t="s">
        <v>23531</v>
      </c>
      <c r="D5344" s="3" t="s">
        <v>60</v>
      </c>
      <c r="E5344" s="3" t="s">
        <v>39</v>
      </c>
      <c r="F5344" s="3" t="s">
        <v>23532</v>
      </c>
      <c r="G5344" s="3"/>
      <c r="H5344" s="3"/>
      <c r="I5344" s="3"/>
      <c r="J5344" s="3"/>
      <c r="K5344" s="3"/>
      <c r="L5344" s="3"/>
      <c r="M5344" s="3"/>
      <c r="N5344" s="3"/>
      <c r="O5344" s="3"/>
      <c r="P5344" s="3"/>
      <c r="Q5344" s="3"/>
      <c r="R5344" s="3"/>
      <c r="S5344" s="3"/>
      <c r="T5344" s="3"/>
      <c r="U5344" s="3"/>
      <c r="V5344" s="3"/>
      <c r="W5344" s="3"/>
      <c r="X5344" s="3"/>
      <c r="Y5344" s="3"/>
      <c r="Z5344" s="3"/>
      <c r="AA5344" s="3"/>
      <c r="AB5344" s="3"/>
      <c r="AC5344" s="3"/>
      <c r="AD5344" s="3"/>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row>
    <row r="5345" spans="1:77" ht="18">
      <c r="A5345" s="3" t="s">
        <v>5730</v>
      </c>
      <c r="B5345" s="3" t="s">
        <v>23435</v>
      </c>
      <c r="C5345" s="3" t="s">
        <v>24069</v>
      </c>
      <c r="D5345" s="3"/>
      <c r="E5345" s="3" t="s">
        <v>23989</v>
      </c>
      <c r="F5345" s="3"/>
      <c r="G5345" s="3"/>
      <c r="H5345" s="3"/>
      <c r="I5345" s="3"/>
      <c r="J5345" s="3"/>
      <c r="K5345" s="3"/>
      <c r="L5345" s="3"/>
      <c r="M5345" s="3"/>
      <c r="N5345" s="3"/>
      <c r="O5345" s="3"/>
      <c r="P5345" s="3"/>
      <c r="Q5345" s="3"/>
      <c r="R5345" s="3"/>
      <c r="S5345" s="3"/>
      <c r="T5345" s="3"/>
      <c r="U5345" s="3"/>
      <c r="V5345" s="3"/>
      <c r="W5345" s="3"/>
      <c r="X5345" s="3"/>
      <c r="Y5345" s="3"/>
      <c r="Z5345" s="3"/>
      <c r="AA5345" s="3"/>
      <c r="AB5345" s="3"/>
      <c r="AC5345" s="3"/>
      <c r="AD5345" s="3"/>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row>
    <row r="5346" spans="1:77" ht="18">
      <c r="A5346" s="3" t="s">
        <v>7629</v>
      </c>
      <c r="B5346" s="3" t="s">
        <v>25216</v>
      </c>
      <c r="C5346" s="3" t="s">
        <v>24069</v>
      </c>
      <c r="D5346" s="3"/>
      <c r="E5346" s="3" t="s">
        <v>25499</v>
      </c>
      <c r="F5346" s="3"/>
      <c r="G5346" s="3"/>
      <c r="H5346" s="3"/>
      <c r="I5346" s="3"/>
      <c r="J5346" s="3"/>
      <c r="K5346" s="3"/>
      <c r="L5346" s="3"/>
      <c r="M5346" s="3"/>
      <c r="N5346" s="3"/>
      <c r="O5346" s="3"/>
      <c r="P5346" s="3"/>
      <c r="Q5346" s="3"/>
      <c r="R5346" s="3"/>
      <c r="S5346" s="3"/>
      <c r="T5346" s="3"/>
      <c r="U5346" s="3"/>
      <c r="V5346" s="3"/>
      <c r="W5346" s="3"/>
      <c r="X5346" s="3"/>
      <c r="Y5346" s="3"/>
      <c r="Z5346" s="3"/>
      <c r="AA5346" s="3"/>
      <c r="AB5346" s="3"/>
      <c r="AC5346" s="3"/>
      <c r="AD5346" s="3"/>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row>
    <row r="5347" spans="1:77" ht="18">
      <c r="A5347" s="3" t="s">
        <v>9705</v>
      </c>
      <c r="B5347" s="3" t="s">
        <v>27189</v>
      </c>
      <c r="C5347" s="3" t="s">
        <v>24069</v>
      </c>
      <c r="D5347" s="3" t="s">
        <v>73</v>
      </c>
      <c r="E5347" s="3" t="s">
        <v>27579</v>
      </c>
      <c r="F5347" s="3" t="s">
        <v>27580</v>
      </c>
      <c r="G5347" s="3"/>
      <c r="H5347" s="3"/>
      <c r="I5347" s="3"/>
      <c r="J5347" s="3"/>
      <c r="K5347" s="3"/>
      <c r="L5347" s="3"/>
      <c r="M5347" s="3"/>
      <c r="N5347" s="3"/>
      <c r="O5347" s="3"/>
      <c r="P5347" s="3"/>
      <c r="Q5347" s="3"/>
      <c r="R5347" s="3"/>
      <c r="S5347" s="3"/>
      <c r="T5347" s="3"/>
      <c r="U5347" s="3"/>
      <c r="V5347" s="3"/>
      <c r="W5347" s="3"/>
      <c r="X5347" s="3"/>
      <c r="Y5347" s="3"/>
      <c r="Z5347" s="3"/>
      <c r="AA5347" s="3"/>
      <c r="AB5347" s="3"/>
      <c r="AC5347" s="3"/>
      <c r="AD5347" s="3"/>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row>
    <row r="5348" spans="1:77" ht="18">
      <c r="A5348" s="3" t="s">
        <v>19497</v>
      </c>
      <c r="B5348" s="3" t="s">
        <v>36306</v>
      </c>
      <c r="C5348" s="3" t="s">
        <v>24069</v>
      </c>
      <c r="D5348" s="3"/>
      <c r="E5348" s="3" t="s">
        <v>36580</v>
      </c>
      <c r="F5348" s="3"/>
      <c r="G5348" s="3"/>
      <c r="H5348" s="3"/>
      <c r="I5348" s="3"/>
      <c r="J5348" s="3"/>
      <c r="K5348" s="3"/>
      <c r="L5348" s="3"/>
      <c r="M5348" s="3"/>
      <c r="N5348" s="3"/>
      <c r="O5348" s="3"/>
      <c r="P5348" s="3"/>
      <c r="Q5348" s="3"/>
      <c r="R5348" s="3"/>
      <c r="S5348" s="3"/>
      <c r="T5348" s="3"/>
      <c r="U5348" s="3"/>
      <c r="V5348" s="3"/>
      <c r="W5348" s="3"/>
      <c r="X5348" s="3"/>
      <c r="Y5348" s="3"/>
      <c r="Z5348" s="3"/>
      <c r="AA5348" s="3"/>
      <c r="AB5348" s="3"/>
      <c r="AC5348" s="3"/>
      <c r="AD5348" s="3"/>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row>
    <row r="5349" spans="1:77" ht="18">
      <c r="A5349" s="3" t="s">
        <v>5735</v>
      </c>
      <c r="B5349" s="3" t="s">
        <v>23435</v>
      </c>
      <c r="C5349" s="3" t="s">
        <v>24070</v>
      </c>
      <c r="D5349" s="3"/>
      <c r="E5349" s="3" t="s">
        <v>24071</v>
      </c>
      <c r="F5349" s="3"/>
      <c r="G5349" s="3"/>
      <c r="H5349" s="3"/>
      <c r="I5349" s="3"/>
      <c r="J5349" s="3"/>
      <c r="K5349" s="3"/>
      <c r="L5349" s="3"/>
      <c r="M5349" s="3"/>
      <c r="N5349" s="3"/>
      <c r="O5349" s="3"/>
      <c r="P5349" s="3"/>
      <c r="Q5349" s="3"/>
      <c r="R5349" s="3"/>
      <c r="S5349" s="3"/>
      <c r="T5349" s="3"/>
      <c r="U5349" s="3"/>
      <c r="V5349" s="3"/>
      <c r="W5349" s="3"/>
      <c r="X5349" s="3"/>
      <c r="Y5349" s="3"/>
      <c r="Z5349" s="3"/>
      <c r="AA5349" s="3"/>
      <c r="AB5349" s="3"/>
      <c r="AC5349" s="3"/>
      <c r="AD5349" s="3"/>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row>
    <row r="5350" spans="1:77" ht="18">
      <c r="A5350" s="3" t="s">
        <v>9594</v>
      </c>
      <c r="B5350" s="3" t="s">
        <v>27189</v>
      </c>
      <c r="C5350" s="3" t="s">
        <v>24070</v>
      </c>
      <c r="D5350" s="3" t="s">
        <v>73</v>
      </c>
      <c r="E5350" s="3" t="s">
        <v>27450</v>
      </c>
      <c r="F5350" s="3" t="s">
        <v>27451</v>
      </c>
      <c r="G5350" s="3"/>
      <c r="H5350" s="3"/>
      <c r="I5350" s="3"/>
      <c r="J5350" s="3"/>
      <c r="K5350" s="3"/>
      <c r="L5350" s="3"/>
      <c r="M5350" s="3"/>
      <c r="N5350" s="3"/>
      <c r="O5350" s="3"/>
      <c r="P5350" s="3"/>
      <c r="Q5350" s="3"/>
      <c r="R5350" s="3"/>
      <c r="S5350" s="3"/>
      <c r="T5350" s="3"/>
      <c r="U5350" s="3"/>
      <c r="V5350" s="3"/>
      <c r="W5350" s="3"/>
      <c r="X5350" s="3"/>
      <c r="Y5350" s="3"/>
      <c r="Z5350" s="3"/>
      <c r="AA5350" s="3"/>
      <c r="AB5350" s="3"/>
      <c r="AC5350" s="3"/>
      <c r="AD5350" s="3"/>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row>
    <row r="5351" spans="1:77" ht="18">
      <c r="A5351" s="3" t="s">
        <v>4646</v>
      </c>
      <c r="B5351" s="3" t="s">
        <v>23160</v>
      </c>
      <c r="C5351" s="3" t="s">
        <v>23161</v>
      </c>
      <c r="D5351" s="3"/>
      <c r="E5351" s="3" t="s">
        <v>23162</v>
      </c>
      <c r="F5351" s="3" t="s">
        <v>23163</v>
      </c>
      <c r="G5351" s="3"/>
      <c r="H5351" s="3"/>
      <c r="I5351" s="3"/>
      <c r="J5351" s="3"/>
      <c r="K5351" s="3"/>
      <c r="L5351" s="3"/>
      <c r="M5351" s="3"/>
      <c r="N5351" s="3"/>
      <c r="O5351" s="3"/>
      <c r="P5351" s="3"/>
      <c r="Q5351" s="3"/>
      <c r="R5351" s="3"/>
      <c r="S5351" s="3"/>
      <c r="T5351" s="3"/>
      <c r="U5351" s="3"/>
      <c r="V5351" s="3"/>
      <c r="W5351" s="3"/>
      <c r="X5351" s="3"/>
      <c r="Y5351" s="3"/>
      <c r="Z5351" s="3"/>
      <c r="AA5351" s="3"/>
      <c r="AB5351" s="3"/>
      <c r="AC5351" s="3"/>
      <c r="AD5351" s="3"/>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row>
    <row r="5352" spans="1:77" ht="18">
      <c r="A5352" s="3" t="s">
        <v>5720</v>
      </c>
      <c r="B5352" s="3" t="s">
        <v>23435</v>
      </c>
      <c r="C5352" s="3" t="s">
        <v>23161</v>
      </c>
      <c r="D5352" s="3"/>
      <c r="E5352" s="3" t="s">
        <v>24064</v>
      </c>
      <c r="F5352" s="3"/>
      <c r="G5352" s="3"/>
      <c r="H5352" s="3"/>
      <c r="I5352" s="3"/>
      <c r="J5352" s="3"/>
      <c r="K5352" s="3"/>
      <c r="L5352" s="3"/>
      <c r="M5352" s="3"/>
      <c r="N5352" s="3"/>
      <c r="O5352" s="3"/>
      <c r="P5352" s="3"/>
      <c r="Q5352" s="3"/>
      <c r="R5352" s="3"/>
      <c r="S5352" s="3"/>
      <c r="T5352" s="3"/>
      <c r="U5352" s="3"/>
      <c r="V5352" s="3"/>
      <c r="W5352" s="3"/>
      <c r="X5352" s="3"/>
      <c r="Y5352" s="3"/>
      <c r="Z5352" s="3"/>
      <c r="AA5352" s="3"/>
      <c r="AB5352" s="3"/>
      <c r="AC5352" s="3"/>
      <c r="AD5352" s="3"/>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row>
    <row r="5353" spans="1:77" ht="18">
      <c r="A5353" s="3" t="s">
        <v>19478</v>
      </c>
      <c r="B5353" s="3" t="s">
        <v>36306</v>
      </c>
      <c r="C5353" s="3" t="s">
        <v>23161</v>
      </c>
      <c r="D5353" s="3"/>
      <c r="E5353" s="3" t="s">
        <v>36553</v>
      </c>
      <c r="F5353" s="3" t="s">
        <v>36554</v>
      </c>
      <c r="G5353" s="3" t="s">
        <v>36555</v>
      </c>
      <c r="H5353" s="3" t="s">
        <v>36556</v>
      </c>
      <c r="I5353" s="3" t="s">
        <v>36557</v>
      </c>
      <c r="J5353" s="3" t="s">
        <v>36558</v>
      </c>
      <c r="K5353" s="3" t="s">
        <v>36559</v>
      </c>
      <c r="L5353" s="3" t="s">
        <v>36560</v>
      </c>
      <c r="M5353" s="3"/>
      <c r="N5353" s="3"/>
      <c r="O5353" s="3"/>
      <c r="P5353" s="3"/>
      <c r="Q5353" s="3"/>
      <c r="R5353" s="3"/>
      <c r="S5353" s="3"/>
      <c r="T5353" s="3"/>
      <c r="U5353" s="3"/>
      <c r="V5353" s="3"/>
      <c r="W5353" s="3"/>
      <c r="X5353" s="3"/>
      <c r="Y5353" s="3"/>
      <c r="Z5353" s="3"/>
      <c r="AA5353" s="3"/>
      <c r="AB5353" s="3"/>
      <c r="AC5353" s="3"/>
      <c r="AD5353" s="3"/>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row>
    <row r="5354" spans="1:77" ht="18">
      <c r="A5354" s="3" t="s">
        <v>36574</v>
      </c>
      <c r="B5354" s="3" t="s">
        <v>36306</v>
      </c>
      <c r="C5354" s="3" t="s">
        <v>23161</v>
      </c>
      <c r="D5354" s="3"/>
      <c r="E5354" s="3" t="s">
        <v>36575</v>
      </c>
      <c r="F5354" s="3"/>
      <c r="G5354" s="3"/>
      <c r="H5354" s="3"/>
      <c r="I5354" s="3"/>
      <c r="J5354" s="3"/>
      <c r="K5354" s="3"/>
      <c r="L5354" s="3"/>
      <c r="M5354" s="3"/>
      <c r="N5354" s="3"/>
      <c r="O5354" s="3"/>
      <c r="P5354" s="3"/>
      <c r="Q5354" s="3"/>
      <c r="R5354" s="3"/>
      <c r="S5354" s="3"/>
      <c r="T5354" s="3"/>
      <c r="U5354" s="3"/>
      <c r="V5354" s="3"/>
      <c r="W5354" s="3"/>
      <c r="X5354" s="3"/>
      <c r="Y5354" s="3"/>
      <c r="Z5354" s="3"/>
      <c r="AA5354" s="3"/>
      <c r="AB5354" s="3"/>
      <c r="AC5354" s="3"/>
      <c r="AD5354" s="3"/>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row>
    <row r="5355" spans="1:77" ht="18">
      <c r="A5355" s="3" t="s">
        <v>19481</v>
      </c>
      <c r="B5355" s="3" t="s">
        <v>36306</v>
      </c>
      <c r="C5355" s="3" t="s">
        <v>36561</v>
      </c>
      <c r="D5355" s="3"/>
      <c r="E5355" s="3" t="s">
        <v>25253</v>
      </c>
      <c r="F5355" s="3"/>
      <c r="G5355" s="3"/>
      <c r="H5355" s="3"/>
      <c r="I5355" s="3"/>
      <c r="J5355" s="3"/>
      <c r="K5355" s="3"/>
      <c r="L5355" s="3"/>
      <c r="M5355" s="3"/>
      <c r="N5355" s="3"/>
      <c r="O5355" s="3"/>
      <c r="P5355" s="3"/>
      <c r="Q5355" s="3"/>
      <c r="R5355" s="3"/>
      <c r="S5355" s="3"/>
      <c r="T5355" s="3"/>
      <c r="U5355" s="3"/>
      <c r="V5355" s="3"/>
      <c r="W5355" s="3"/>
      <c r="X5355" s="3"/>
      <c r="Y5355" s="3"/>
      <c r="Z5355" s="3"/>
      <c r="AA5355" s="3"/>
      <c r="AB5355" s="3"/>
      <c r="AC5355" s="3"/>
      <c r="AD5355" s="3"/>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row>
    <row r="5356" spans="1:77" ht="18">
      <c r="A5356" s="3" t="s">
        <v>16478</v>
      </c>
      <c r="B5356" s="3" t="s">
        <v>32462</v>
      </c>
      <c r="C5356" s="3" t="s">
        <v>32463</v>
      </c>
      <c r="D5356" s="3" t="s">
        <v>2580</v>
      </c>
      <c r="E5356" s="3" t="s">
        <v>32464</v>
      </c>
      <c r="F5356" s="3" t="s">
        <v>32465</v>
      </c>
      <c r="G5356" s="3"/>
      <c r="H5356" s="3"/>
      <c r="I5356" s="3"/>
      <c r="J5356" s="3"/>
      <c r="K5356" s="3"/>
      <c r="L5356" s="3"/>
      <c r="M5356" s="3"/>
      <c r="N5356" s="3"/>
      <c r="O5356" s="3"/>
      <c r="P5356" s="3"/>
      <c r="Q5356" s="3"/>
      <c r="R5356" s="3"/>
      <c r="S5356" s="3"/>
      <c r="T5356" s="3"/>
      <c r="U5356" s="3"/>
      <c r="V5356" s="3"/>
      <c r="W5356" s="3"/>
      <c r="X5356" s="3"/>
      <c r="Y5356" s="3"/>
      <c r="Z5356" s="3"/>
      <c r="AA5356" s="3"/>
      <c r="AB5356" s="3"/>
      <c r="AC5356" s="3"/>
      <c r="AD5356" s="3"/>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row>
    <row r="5357" spans="1:77" ht="18">
      <c r="A5357" s="3" t="s">
        <v>32836</v>
      </c>
      <c r="B5357" s="3" t="s">
        <v>32802</v>
      </c>
      <c r="C5357" s="3" t="s">
        <v>32463</v>
      </c>
      <c r="D5357" s="3" t="s">
        <v>25490</v>
      </c>
      <c r="E5357" s="3" t="s">
        <v>32837</v>
      </c>
      <c r="F5357" s="3"/>
      <c r="G5357" s="3"/>
      <c r="H5357" s="3"/>
      <c r="I5357" s="3"/>
      <c r="J5357" s="3"/>
      <c r="K5357" s="3"/>
      <c r="L5357" s="3"/>
      <c r="M5357" s="3"/>
      <c r="N5357" s="3"/>
      <c r="O5357" s="3"/>
      <c r="P5357" s="3"/>
      <c r="Q5357" s="3"/>
      <c r="R5357" s="3"/>
      <c r="S5357" s="3"/>
      <c r="T5357" s="3"/>
      <c r="U5357" s="3"/>
      <c r="V5357" s="3"/>
      <c r="W5357" s="3"/>
      <c r="X5357" s="3"/>
      <c r="Y5357" s="3"/>
      <c r="Z5357" s="3"/>
      <c r="AA5357" s="3"/>
      <c r="AB5357" s="3"/>
      <c r="AC5357" s="3"/>
      <c r="AD5357" s="3"/>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row>
    <row r="5358" spans="1:77" ht="18">
      <c r="A5358" s="3" t="s">
        <v>11087</v>
      </c>
      <c r="B5358" s="3" t="s">
        <v>29107</v>
      </c>
      <c r="C5358" s="3" t="s">
        <v>29108</v>
      </c>
      <c r="D5358" s="3" t="s">
        <v>270</v>
      </c>
      <c r="E5358" s="3" t="s">
        <v>29109</v>
      </c>
      <c r="F5358" s="3"/>
      <c r="G5358" s="3"/>
      <c r="H5358" s="3"/>
      <c r="I5358" s="3"/>
      <c r="J5358" s="3"/>
      <c r="K5358" s="3"/>
      <c r="L5358" s="3"/>
      <c r="M5358" s="3"/>
      <c r="N5358" s="3"/>
      <c r="O5358" s="3"/>
      <c r="P5358" s="3"/>
      <c r="Q5358" s="3"/>
      <c r="R5358" s="3"/>
      <c r="S5358" s="3"/>
      <c r="T5358" s="3"/>
      <c r="U5358" s="3"/>
      <c r="V5358" s="3"/>
      <c r="W5358" s="3"/>
      <c r="X5358" s="3"/>
      <c r="Y5358" s="3"/>
      <c r="Z5358" s="3"/>
      <c r="AA5358" s="3"/>
      <c r="AB5358" s="3"/>
      <c r="AC5358" s="3"/>
      <c r="AD5358" s="3"/>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row>
    <row r="5359" spans="1:77" ht="18">
      <c r="A5359" s="3" t="s">
        <v>12927</v>
      </c>
      <c r="B5359" s="3" t="s">
        <v>30145</v>
      </c>
      <c r="C5359" s="3" t="s">
        <v>30352</v>
      </c>
      <c r="D5359" s="3"/>
      <c r="E5359" s="3" t="s">
        <v>30353</v>
      </c>
      <c r="F5359" s="3"/>
      <c r="G5359" s="3"/>
      <c r="H5359" s="3"/>
      <c r="I5359" s="3"/>
      <c r="J5359" s="3"/>
      <c r="K5359" s="3"/>
      <c r="L5359" s="3"/>
      <c r="M5359" s="3"/>
      <c r="N5359" s="3"/>
      <c r="O5359" s="3"/>
      <c r="P5359" s="3"/>
      <c r="Q5359" s="3"/>
      <c r="R5359" s="3"/>
      <c r="S5359" s="3"/>
      <c r="T5359" s="3"/>
      <c r="U5359" s="3"/>
      <c r="V5359" s="3"/>
      <c r="W5359" s="3"/>
      <c r="X5359" s="3"/>
      <c r="Y5359" s="3"/>
      <c r="Z5359" s="3"/>
      <c r="AA5359" s="3"/>
      <c r="AB5359" s="3"/>
      <c r="AC5359" s="3"/>
      <c r="AD5359" s="3"/>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row>
    <row r="5360" spans="1:77" ht="18">
      <c r="A5360" s="3" t="s">
        <v>16805</v>
      </c>
      <c r="B5360" s="3" t="s">
        <v>32658</v>
      </c>
      <c r="C5360" s="3" t="s">
        <v>30352</v>
      </c>
      <c r="D5360" s="3"/>
      <c r="E5360" s="3" t="s">
        <v>32681</v>
      </c>
      <c r="F5360" s="3"/>
      <c r="G5360" s="3"/>
      <c r="H5360" s="3"/>
      <c r="I5360" s="3"/>
      <c r="J5360" s="3"/>
      <c r="K5360" s="3"/>
      <c r="L5360" s="3"/>
      <c r="M5360" s="3"/>
      <c r="N5360" s="3"/>
      <c r="O5360" s="3"/>
      <c r="P5360" s="3"/>
      <c r="Q5360" s="3"/>
      <c r="R5360" s="3"/>
      <c r="S5360" s="3"/>
      <c r="T5360" s="3"/>
      <c r="U5360" s="3"/>
      <c r="V5360" s="3"/>
      <c r="W5360" s="3"/>
      <c r="X5360" s="3"/>
      <c r="Y5360" s="3"/>
      <c r="Z5360" s="3"/>
      <c r="AA5360" s="3"/>
      <c r="AB5360" s="3"/>
      <c r="AC5360" s="3"/>
      <c r="AD5360" s="3"/>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row>
    <row r="5361" spans="1:77" ht="18">
      <c r="A5361" s="3" t="s">
        <v>17994</v>
      </c>
      <c r="B5361" s="3" t="s">
        <v>35343</v>
      </c>
      <c r="C5361" s="3" t="s">
        <v>30352</v>
      </c>
      <c r="D5361" s="3"/>
      <c r="E5361" s="3" t="s">
        <v>35365</v>
      </c>
      <c r="F5361" s="3"/>
      <c r="G5361" s="3"/>
      <c r="H5361" s="3"/>
      <c r="I5361" s="3"/>
      <c r="J5361" s="3"/>
      <c r="K5361" s="3"/>
      <c r="L5361" s="3"/>
      <c r="M5361" s="3"/>
      <c r="N5361" s="3"/>
      <c r="O5361" s="3"/>
      <c r="P5361" s="3"/>
      <c r="Q5361" s="3"/>
      <c r="R5361" s="3"/>
      <c r="S5361" s="3"/>
      <c r="T5361" s="3"/>
      <c r="U5361" s="3"/>
      <c r="V5361" s="3"/>
      <c r="W5361" s="3"/>
      <c r="X5361" s="3"/>
      <c r="Y5361" s="3"/>
      <c r="Z5361" s="3"/>
      <c r="AA5361" s="3"/>
      <c r="AB5361" s="3"/>
      <c r="AC5361" s="3"/>
      <c r="AD5361" s="3"/>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row>
    <row r="5362" spans="1:77" ht="18">
      <c r="A5362" s="3" t="s">
        <v>9541</v>
      </c>
      <c r="B5362" s="3" t="s">
        <v>27301</v>
      </c>
      <c r="C5362" s="3" t="s">
        <v>27375</v>
      </c>
      <c r="D5362" s="3" t="s">
        <v>73</v>
      </c>
      <c r="E5362" s="3" t="s">
        <v>27376</v>
      </c>
      <c r="F5362" s="3"/>
      <c r="G5362" s="3"/>
      <c r="H5362" s="3"/>
      <c r="I5362" s="3"/>
      <c r="J5362" s="3"/>
      <c r="K5362" s="3"/>
      <c r="L5362" s="3"/>
      <c r="M5362" s="3"/>
      <c r="N5362" s="3"/>
      <c r="O5362" s="3"/>
      <c r="P5362" s="3"/>
      <c r="Q5362" s="3"/>
      <c r="R5362" s="3"/>
      <c r="S5362" s="3"/>
      <c r="T5362" s="3"/>
      <c r="U5362" s="3"/>
      <c r="V5362" s="3"/>
      <c r="W5362" s="3"/>
      <c r="X5362" s="3"/>
      <c r="Y5362" s="3"/>
      <c r="Z5362" s="3"/>
      <c r="AA5362" s="3"/>
      <c r="AB5362" s="3"/>
      <c r="AC5362" s="3"/>
      <c r="AD5362" s="3"/>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row>
    <row r="5363" spans="1:77" ht="18">
      <c r="A5363" s="3" t="s">
        <v>19475</v>
      </c>
      <c r="B5363" s="3" t="s">
        <v>36306</v>
      </c>
      <c r="C5363" s="3" t="s">
        <v>36551</v>
      </c>
      <c r="D5363" s="3"/>
      <c r="E5363" s="3" t="s">
        <v>36552</v>
      </c>
      <c r="F5363" s="3"/>
      <c r="G5363" s="3"/>
      <c r="H5363" s="3"/>
      <c r="I5363" s="3"/>
      <c r="J5363" s="3"/>
      <c r="K5363" s="3"/>
      <c r="L5363" s="3"/>
      <c r="M5363" s="3"/>
      <c r="N5363" s="3"/>
      <c r="O5363" s="3"/>
      <c r="P5363" s="3"/>
      <c r="Q5363" s="3"/>
      <c r="R5363" s="3"/>
      <c r="S5363" s="3"/>
      <c r="T5363" s="3"/>
      <c r="U5363" s="3"/>
      <c r="V5363" s="3"/>
      <c r="W5363" s="3"/>
      <c r="X5363" s="3"/>
      <c r="Y5363" s="3"/>
      <c r="Z5363" s="3"/>
      <c r="AA5363" s="3"/>
      <c r="AB5363" s="3"/>
      <c r="AC5363" s="3"/>
      <c r="AD5363" s="3"/>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row>
    <row r="5364" spans="1:77" ht="18">
      <c r="A5364" s="3" t="s">
        <v>5716</v>
      </c>
      <c r="B5364" s="3" t="s">
        <v>23435</v>
      </c>
      <c r="C5364" s="3" t="s">
        <v>24062</v>
      </c>
      <c r="D5364" s="3"/>
      <c r="E5364" s="3" t="s">
        <v>24063</v>
      </c>
      <c r="F5364" s="3"/>
      <c r="G5364" s="3"/>
      <c r="H5364" s="3"/>
      <c r="I5364" s="3"/>
      <c r="J5364" s="3"/>
      <c r="K5364" s="3"/>
      <c r="L5364" s="3"/>
      <c r="M5364" s="3"/>
      <c r="N5364" s="3"/>
      <c r="O5364" s="3"/>
      <c r="P5364" s="3"/>
      <c r="Q5364" s="3"/>
      <c r="R5364" s="3"/>
      <c r="S5364" s="3"/>
      <c r="T5364" s="3"/>
      <c r="U5364" s="3"/>
      <c r="V5364" s="3"/>
      <c r="W5364" s="3"/>
      <c r="X5364" s="3"/>
      <c r="Y5364" s="3"/>
      <c r="Z5364" s="3"/>
      <c r="AA5364" s="3"/>
      <c r="AB5364" s="3"/>
      <c r="AC5364" s="3"/>
      <c r="AD5364" s="3"/>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row>
    <row r="5365" spans="1:77" ht="18">
      <c r="A5365" s="3" t="s">
        <v>16790</v>
      </c>
      <c r="B5365" s="3" t="s">
        <v>32658</v>
      </c>
      <c r="C5365" s="3" t="s">
        <v>32672</v>
      </c>
      <c r="D5365" s="3"/>
      <c r="E5365" s="3" t="s">
        <v>32673</v>
      </c>
      <c r="F5365" s="3"/>
      <c r="G5365" s="3"/>
      <c r="H5365" s="3"/>
      <c r="I5365" s="3"/>
      <c r="J5365" s="3"/>
      <c r="K5365" s="3"/>
      <c r="L5365" s="3"/>
      <c r="M5365" s="3"/>
      <c r="N5365" s="3"/>
      <c r="O5365" s="3"/>
      <c r="P5365" s="3"/>
      <c r="Q5365" s="3"/>
      <c r="R5365" s="3"/>
      <c r="S5365" s="3"/>
      <c r="T5365" s="3"/>
      <c r="U5365" s="3"/>
      <c r="V5365" s="3"/>
      <c r="W5365" s="3"/>
      <c r="X5365" s="3"/>
      <c r="Y5365" s="3"/>
      <c r="Z5365" s="3"/>
      <c r="AA5365" s="3"/>
      <c r="AB5365" s="3"/>
      <c r="AC5365" s="3"/>
      <c r="AD5365" s="3"/>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row>
    <row r="5366" spans="1:77" ht="18">
      <c r="A5366" s="3" t="s">
        <v>34168</v>
      </c>
      <c r="B5366" s="3" t="s">
        <v>33988</v>
      </c>
      <c r="C5366" s="3" t="s">
        <v>32672</v>
      </c>
      <c r="D5366" s="3" t="s">
        <v>34169</v>
      </c>
      <c r="E5366" s="3" t="s">
        <v>34170</v>
      </c>
      <c r="F5366" s="3" t="s">
        <v>34171</v>
      </c>
      <c r="G5366" s="3"/>
      <c r="H5366" s="3"/>
      <c r="I5366" s="3"/>
      <c r="J5366" s="3"/>
      <c r="K5366" s="3"/>
      <c r="L5366" s="3"/>
      <c r="M5366" s="3"/>
      <c r="N5366" s="3"/>
      <c r="O5366" s="3"/>
      <c r="P5366" s="3"/>
      <c r="Q5366" s="3"/>
      <c r="R5366" s="3"/>
      <c r="S5366" s="3"/>
      <c r="T5366" s="3"/>
      <c r="U5366" s="3"/>
      <c r="V5366" s="3"/>
      <c r="W5366" s="3"/>
      <c r="X5366" s="3"/>
      <c r="Y5366" s="3"/>
      <c r="Z5366" s="3"/>
      <c r="AA5366" s="3"/>
      <c r="AB5366" s="3"/>
      <c r="AC5366" s="3"/>
      <c r="AD5366" s="3"/>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row>
    <row r="5367" spans="1:77" ht="18">
      <c r="A5367" s="3" t="s">
        <v>15118</v>
      </c>
      <c r="B5367" s="3" t="s">
        <v>30903</v>
      </c>
      <c r="C5367" s="3" t="s">
        <v>31586</v>
      </c>
      <c r="D5367" s="3"/>
      <c r="E5367" s="3" t="s">
        <v>31587</v>
      </c>
      <c r="F5367" s="3"/>
      <c r="G5367" s="3"/>
      <c r="H5367" s="3"/>
      <c r="I5367" s="3"/>
      <c r="J5367" s="3"/>
      <c r="K5367" s="3"/>
      <c r="L5367" s="3"/>
      <c r="M5367" s="3"/>
      <c r="N5367" s="3"/>
      <c r="O5367" s="3"/>
      <c r="P5367" s="3"/>
      <c r="Q5367" s="3"/>
      <c r="R5367" s="3"/>
      <c r="S5367" s="3"/>
      <c r="T5367" s="3"/>
      <c r="U5367" s="3"/>
      <c r="V5367" s="3"/>
      <c r="W5367" s="3"/>
      <c r="X5367" s="3"/>
      <c r="Y5367" s="3"/>
      <c r="Z5367" s="3"/>
      <c r="AA5367" s="3"/>
      <c r="AB5367" s="3"/>
      <c r="AC5367" s="3"/>
      <c r="AD5367" s="3"/>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row>
    <row r="5368" spans="1:77" ht="18">
      <c r="A5368" s="3" t="s">
        <v>12879</v>
      </c>
      <c r="B5368" s="3" t="s">
        <v>30145</v>
      </c>
      <c r="C5368" s="3" t="s">
        <v>30336</v>
      </c>
      <c r="D5368" s="3"/>
      <c r="E5368" s="3" t="s">
        <v>30337</v>
      </c>
      <c r="F5368" s="3"/>
      <c r="G5368" s="3"/>
      <c r="H5368" s="3"/>
      <c r="I5368" s="3"/>
      <c r="J5368" s="3"/>
      <c r="K5368" s="3"/>
      <c r="L5368" s="3"/>
      <c r="M5368" s="3"/>
      <c r="N5368" s="3"/>
      <c r="O5368" s="3"/>
      <c r="P5368" s="3"/>
      <c r="Q5368" s="3"/>
      <c r="R5368" s="3"/>
      <c r="S5368" s="3"/>
      <c r="T5368" s="3"/>
      <c r="U5368" s="3"/>
      <c r="V5368" s="3"/>
      <c r="W5368" s="3"/>
      <c r="X5368" s="3"/>
      <c r="Y5368" s="3"/>
      <c r="Z5368" s="3"/>
      <c r="AA5368" s="3"/>
      <c r="AB5368" s="3"/>
      <c r="AC5368" s="3"/>
      <c r="AD5368" s="3"/>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row>
    <row r="5369" spans="1:77" ht="18">
      <c r="A5369" s="3" t="s">
        <v>3227</v>
      </c>
      <c r="B5369" s="3" t="s">
        <v>21893</v>
      </c>
      <c r="C5369" s="3" t="s">
        <v>30336</v>
      </c>
      <c r="D5369" s="3"/>
      <c r="E5369" s="3" t="s">
        <v>39169</v>
      </c>
      <c r="F5369" s="3"/>
      <c r="G5369" s="3"/>
      <c r="H5369" s="3"/>
      <c r="I5369" s="3"/>
      <c r="J5369" s="3"/>
      <c r="K5369" s="3"/>
      <c r="L5369" s="3"/>
      <c r="M5369" s="3"/>
      <c r="N5369" s="3"/>
      <c r="O5369" s="3"/>
      <c r="P5369" s="3"/>
      <c r="Q5369" s="3"/>
      <c r="R5369" s="3"/>
      <c r="S5369" s="3"/>
      <c r="T5369" s="3"/>
      <c r="U5369" s="3"/>
      <c r="V5369" s="3"/>
      <c r="W5369" s="3"/>
      <c r="X5369" s="3"/>
      <c r="Y5369" s="3"/>
      <c r="Z5369" s="3"/>
      <c r="AA5369" s="3"/>
      <c r="AB5369" s="3"/>
      <c r="AC5369" s="3"/>
      <c r="AD5369" s="3"/>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row>
    <row r="5370" spans="1:77" ht="18">
      <c r="A5370" s="3" t="s">
        <v>7464</v>
      </c>
      <c r="B5370" s="3" t="s">
        <v>25216</v>
      </c>
      <c r="C5370" s="3" t="s">
        <v>25426</v>
      </c>
      <c r="D5370" s="3"/>
      <c r="E5370" s="3" t="s">
        <v>25427</v>
      </c>
      <c r="F5370" s="3"/>
      <c r="G5370" s="3"/>
      <c r="H5370" s="3"/>
      <c r="I5370" s="3"/>
      <c r="J5370" s="3"/>
      <c r="K5370" s="3"/>
      <c r="L5370" s="3"/>
      <c r="M5370" s="3"/>
      <c r="N5370" s="3"/>
      <c r="O5370" s="3"/>
      <c r="P5370" s="3"/>
      <c r="Q5370" s="3"/>
      <c r="R5370" s="3"/>
      <c r="S5370" s="3"/>
      <c r="T5370" s="3"/>
      <c r="U5370" s="3"/>
      <c r="V5370" s="3"/>
      <c r="W5370" s="3"/>
      <c r="X5370" s="3"/>
      <c r="Y5370" s="3"/>
      <c r="Z5370" s="3"/>
      <c r="AA5370" s="3"/>
      <c r="AB5370" s="3"/>
      <c r="AC5370" s="3"/>
      <c r="AD5370" s="3"/>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row>
    <row r="5371" spans="1:77" ht="18">
      <c r="A5371" s="3" t="s">
        <v>4535</v>
      </c>
      <c r="B5371" s="3" t="s">
        <v>23054</v>
      </c>
      <c r="C5371" s="3" t="s">
        <v>23055</v>
      </c>
      <c r="D5371" s="3" t="s">
        <v>3216</v>
      </c>
      <c r="E5371" s="3" t="s">
        <v>23056</v>
      </c>
      <c r="F5371" s="3"/>
      <c r="G5371" s="3"/>
      <c r="H5371" s="3"/>
      <c r="I5371" s="3"/>
      <c r="J5371" s="3"/>
      <c r="K5371" s="3"/>
      <c r="L5371" s="3"/>
      <c r="M5371" s="3"/>
      <c r="N5371" s="3"/>
      <c r="O5371" s="3"/>
      <c r="P5371" s="3"/>
      <c r="Q5371" s="3"/>
      <c r="R5371" s="3"/>
      <c r="S5371" s="3"/>
      <c r="T5371" s="3"/>
      <c r="U5371" s="3"/>
      <c r="V5371" s="3"/>
      <c r="W5371" s="3"/>
      <c r="X5371" s="3"/>
      <c r="Y5371" s="3"/>
      <c r="Z5371" s="3"/>
      <c r="AA5371" s="3"/>
      <c r="AB5371" s="3"/>
      <c r="AC5371" s="3"/>
      <c r="AD5371" s="3"/>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row>
    <row r="5372" spans="1:77" ht="18">
      <c r="A5372" s="3" t="s">
        <v>7566</v>
      </c>
      <c r="B5372" s="3" t="s">
        <v>25216</v>
      </c>
      <c r="C5372" s="3" t="s">
        <v>23055</v>
      </c>
      <c r="D5372" s="3"/>
      <c r="E5372" s="3" t="s">
        <v>25499</v>
      </c>
      <c r="F5372" s="3"/>
      <c r="G5372" s="3"/>
      <c r="H5372" s="3"/>
      <c r="I5372" s="3"/>
      <c r="J5372" s="3"/>
      <c r="K5372" s="3"/>
      <c r="L5372" s="3"/>
      <c r="M5372" s="3"/>
      <c r="N5372" s="3"/>
      <c r="O5372" s="3"/>
      <c r="P5372" s="3"/>
      <c r="Q5372" s="3"/>
      <c r="R5372" s="3"/>
      <c r="S5372" s="3"/>
      <c r="T5372" s="3"/>
      <c r="U5372" s="3"/>
      <c r="V5372" s="3"/>
      <c r="W5372" s="3"/>
      <c r="X5372" s="3"/>
      <c r="Y5372" s="3"/>
      <c r="Z5372" s="3"/>
      <c r="AA5372" s="3"/>
      <c r="AB5372" s="3"/>
      <c r="AC5372" s="3"/>
      <c r="AD5372" s="3"/>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row>
    <row r="5373" spans="1:77" ht="18">
      <c r="A5373" s="3" t="s">
        <v>5711</v>
      </c>
      <c r="B5373" s="3" t="s">
        <v>23435</v>
      </c>
      <c r="C5373" s="3" t="s">
        <v>24057</v>
      </c>
      <c r="D5373" s="3"/>
      <c r="E5373" s="3" t="s">
        <v>24058</v>
      </c>
      <c r="F5373" s="3"/>
      <c r="G5373" s="3"/>
      <c r="H5373" s="3"/>
      <c r="I5373" s="3"/>
      <c r="J5373" s="3"/>
      <c r="K5373" s="3"/>
      <c r="L5373" s="3"/>
      <c r="M5373" s="3"/>
      <c r="N5373" s="3"/>
      <c r="O5373" s="3"/>
      <c r="P5373" s="3"/>
      <c r="Q5373" s="3"/>
      <c r="R5373" s="3"/>
      <c r="S5373" s="3"/>
      <c r="T5373" s="3"/>
      <c r="U5373" s="3"/>
      <c r="V5373" s="3"/>
      <c r="W5373" s="3"/>
      <c r="X5373" s="3"/>
      <c r="Y5373" s="3"/>
      <c r="Z5373" s="3"/>
      <c r="AA5373" s="3"/>
      <c r="AB5373" s="3"/>
      <c r="AC5373" s="3"/>
      <c r="AD5373" s="3"/>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row>
    <row r="5374" spans="1:77" ht="18">
      <c r="A5374" s="3" t="s">
        <v>16391</v>
      </c>
      <c r="B5374" s="3" t="s">
        <v>32339</v>
      </c>
      <c r="C5374" s="3" t="s">
        <v>32403</v>
      </c>
      <c r="D5374" s="3"/>
      <c r="E5374" s="3" t="s">
        <v>32404</v>
      </c>
      <c r="F5374" s="3"/>
      <c r="G5374" s="3"/>
      <c r="H5374" s="3"/>
      <c r="I5374" s="3"/>
      <c r="J5374" s="3"/>
      <c r="K5374" s="3"/>
      <c r="L5374" s="3"/>
      <c r="M5374" s="3"/>
      <c r="N5374" s="3"/>
      <c r="O5374" s="3"/>
      <c r="P5374" s="3"/>
      <c r="Q5374" s="3"/>
      <c r="R5374" s="3"/>
      <c r="S5374" s="3"/>
      <c r="T5374" s="3"/>
      <c r="U5374" s="3"/>
      <c r="V5374" s="3"/>
      <c r="W5374" s="3"/>
      <c r="X5374" s="3"/>
      <c r="Y5374" s="3"/>
      <c r="Z5374" s="3"/>
      <c r="AA5374" s="3"/>
      <c r="AB5374" s="3"/>
      <c r="AC5374" s="3"/>
      <c r="AD5374" s="3"/>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row>
    <row r="5375" spans="1:77" ht="18">
      <c r="A5375" s="3" t="s">
        <v>33331</v>
      </c>
      <c r="B5375" s="3" t="s">
        <v>32998</v>
      </c>
      <c r="C5375" s="3" t="s">
        <v>32403</v>
      </c>
      <c r="D5375" s="3" t="s">
        <v>26982</v>
      </c>
      <c r="E5375" s="3" t="s">
        <v>33332</v>
      </c>
      <c r="F5375" s="3"/>
      <c r="G5375" s="3"/>
      <c r="H5375" s="3"/>
      <c r="I5375" s="3"/>
      <c r="J5375" s="3"/>
      <c r="K5375" s="3"/>
      <c r="L5375" s="3"/>
      <c r="M5375" s="3"/>
      <c r="N5375" s="3"/>
      <c r="O5375" s="3"/>
      <c r="P5375" s="3"/>
      <c r="Q5375" s="3"/>
      <c r="R5375" s="3"/>
      <c r="S5375" s="3"/>
      <c r="T5375" s="3"/>
      <c r="U5375" s="3"/>
      <c r="V5375" s="3"/>
      <c r="W5375" s="3"/>
      <c r="X5375" s="3"/>
      <c r="Y5375" s="3"/>
      <c r="Z5375" s="3"/>
      <c r="AA5375" s="3"/>
      <c r="AB5375" s="3"/>
      <c r="AC5375" s="3"/>
      <c r="AD5375" s="3"/>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row>
    <row r="5376" spans="1:77" ht="18">
      <c r="A5376" s="3" t="s">
        <v>36566</v>
      </c>
      <c r="B5376" s="3" t="s">
        <v>36306</v>
      </c>
      <c r="C5376" s="3" t="s">
        <v>32403</v>
      </c>
      <c r="D5376" s="3" t="s">
        <v>1855</v>
      </c>
      <c r="E5376" s="3" t="s">
        <v>36567</v>
      </c>
      <c r="F5376" s="3"/>
      <c r="G5376" s="3"/>
      <c r="H5376" s="3"/>
      <c r="I5376" s="3"/>
      <c r="J5376" s="3"/>
      <c r="K5376" s="3"/>
      <c r="L5376" s="3"/>
      <c r="M5376" s="3"/>
      <c r="N5376" s="3"/>
      <c r="O5376" s="3"/>
      <c r="P5376" s="3"/>
      <c r="Q5376" s="3"/>
      <c r="R5376" s="3"/>
      <c r="S5376" s="3"/>
      <c r="T5376" s="3"/>
      <c r="U5376" s="3"/>
      <c r="V5376" s="3"/>
      <c r="W5376" s="3"/>
      <c r="X5376" s="3"/>
      <c r="Y5376" s="3"/>
      <c r="Z5376" s="3"/>
      <c r="AA5376" s="3"/>
      <c r="AB5376" s="3"/>
      <c r="AC5376" s="3"/>
      <c r="AD5376" s="3"/>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row>
    <row r="5377" spans="1:77" ht="18">
      <c r="A5377" s="3" t="s">
        <v>38435</v>
      </c>
      <c r="B5377" s="3" t="s">
        <v>37993</v>
      </c>
      <c r="C5377" s="3" t="s">
        <v>32403</v>
      </c>
      <c r="D5377" s="3" t="s">
        <v>270</v>
      </c>
      <c r="E5377" s="3" t="s">
        <v>38436</v>
      </c>
      <c r="F5377" s="3"/>
      <c r="G5377" s="3"/>
      <c r="H5377" s="3"/>
      <c r="I5377" s="3"/>
      <c r="J5377" s="3"/>
      <c r="K5377" s="3"/>
      <c r="L5377" s="3"/>
      <c r="M5377" s="3"/>
      <c r="N5377" s="3"/>
      <c r="O5377" s="3"/>
      <c r="P5377" s="3"/>
      <c r="Q5377" s="3"/>
      <c r="R5377" s="3"/>
      <c r="S5377" s="3"/>
      <c r="T5377" s="3"/>
      <c r="U5377" s="3"/>
      <c r="V5377" s="3"/>
      <c r="W5377" s="3"/>
      <c r="X5377" s="3"/>
      <c r="Y5377" s="3"/>
      <c r="Z5377" s="3"/>
      <c r="AA5377" s="3"/>
      <c r="AB5377" s="3"/>
      <c r="AC5377" s="3"/>
      <c r="AD5377" s="3"/>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row>
    <row r="5378" spans="1:77" ht="18">
      <c r="A5378" s="3" t="s">
        <v>12860</v>
      </c>
      <c r="B5378" s="3" t="s">
        <v>30145</v>
      </c>
      <c r="C5378" s="3" t="s">
        <v>30311</v>
      </c>
      <c r="D5378" s="3"/>
      <c r="E5378" s="3" t="s">
        <v>30258</v>
      </c>
      <c r="F5378" s="3"/>
      <c r="G5378" s="3"/>
      <c r="H5378" s="3"/>
      <c r="I5378" s="3"/>
      <c r="J5378" s="3"/>
      <c r="K5378" s="3"/>
      <c r="L5378" s="3"/>
      <c r="M5378" s="3"/>
      <c r="N5378" s="3"/>
      <c r="O5378" s="3"/>
      <c r="P5378" s="3"/>
      <c r="Q5378" s="3"/>
      <c r="R5378" s="3"/>
      <c r="S5378" s="3"/>
      <c r="T5378" s="3"/>
      <c r="U5378" s="3"/>
      <c r="V5378" s="3"/>
      <c r="W5378" s="3"/>
      <c r="X5378" s="3"/>
      <c r="Y5378" s="3"/>
      <c r="Z5378" s="3"/>
      <c r="AA5378" s="3"/>
      <c r="AB5378" s="3"/>
      <c r="AC5378" s="3"/>
      <c r="AD5378" s="3"/>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row>
    <row r="5379" spans="1:77" ht="18">
      <c r="A5379" s="3" t="s">
        <v>7505</v>
      </c>
      <c r="B5379" s="3" t="s">
        <v>25216</v>
      </c>
      <c r="C5379" s="3" t="s">
        <v>25455</v>
      </c>
      <c r="D5379" s="3" t="s">
        <v>3993</v>
      </c>
      <c r="E5379" s="3" t="s">
        <v>25456</v>
      </c>
      <c r="F5379" s="3"/>
      <c r="G5379" s="3"/>
      <c r="H5379" s="3"/>
      <c r="I5379" s="3"/>
      <c r="J5379" s="3"/>
      <c r="K5379" s="3"/>
      <c r="L5379" s="3"/>
      <c r="M5379" s="3"/>
      <c r="N5379" s="3"/>
      <c r="O5379" s="3"/>
      <c r="P5379" s="3"/>
      <c r="Q5379" s="3"/>
      <c r="R5379" s="3"/>
      <c r="S5379" s="3"/>
      <c r="T5379" s="3"/>
      <c r="U5379" s="3"/>
      <c r="V5379" s="3"/>
      <c r="W5379" s="3"/>
      <c r="X5379" s="3"/>
      <c r="Y5379" s="3"/>
      <c r="Z5379" s="3"/>
      <c r="AA5379" s="3"/>
      <c r="AB5379" s="3"/>
      <c r="AC5379" s="3"/>
      <c r="AD5379" s="3"/>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row>
    <row r="5380" spans="1:77" ht="18">
      <c r="A5380" s="3" t="s">
        <v>958</v>
      </c>
      <c r="B5380" s="3" t="s">
        <v>25808</v>
      </c>
      <c r="C5380" s="3" t="s">
        <v>25809</v>
      </c>
      <c r="D5380" s="3" t="s">
        <v>73</v>
      </c>
      <c r="E5380" s="3" t="s">
        <v>25810</v>
      </c>
      <c r="F5380" s="3" t="s">
        <v>25811</v>
      </c>
      <c r="G5380" s="3" t="s">
        <v>23604</v>
      </c>
      <c r="H5380" s="3" t="s">
        <v>25812</v>
      </c>
      <c r="I5380" s="3" t="s">
        <v>25813</v>
      </c>
      <c r="J5380" s="3" t="s">
        <v>25814</v>
      </c>
      <c r="K5380" s="3" t="s">
        <v>25815</v>
      </c>
      <c r="L5380" s="3"/>
      <c r="M5380" s="3"/>
      <c r="N5380" s="3"/>
      <c r="O5380" s="3"/>
      <c r="P5380" s="3"/>
      <c r="Q5380" s="3"/>
      <c r="R5380" s="3"/>
      <c r="S5380" s="3"/>
      <c r="T5380" s="3"/>
      <c r="U5380" s="3"/>
      <c r="V5380" s="3"/>
      <c r="W5380" s="3"/>
      <c r="X5380" s="3"/>
      <c r="Y5380" s="3"/>
      <c r="Z5380" s="3"/>
      <c r="AA5380" s="3"/>
      <c r="AB5380" s="3"/>
      <c r="AC5380" s="3"/>
      <c r="AD5380" s="3"/>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row>
    <row r="5381" spans="1:77" ht="18">
      <c r="A5381" s="3" t="s">
        <v>9874</v>
      </c>
      <c r="B5381" s="3" t="s">
        <v>27843</v>
      </c>
      <c r="C5381" s="3" t="s">
        <v>25809</v>
      </c>
      <c r="D5381" s="3" t="s">
        <v>73</v>
      </c>
      <c r="E5381" s="3" t="s">
        <v>27844</v>
      </c>
      <c r="F5381" s="3"/>
      <c r="G5381" s="3"/>
      <c r="H5381" s="3"/>
      <c r="I5381" s="3"/>
      <c r="J5381" s="3"/>
      <c r="K5381" s="3"/>
      <c r="L5381" s="3"/>
      <c r="M5381" s="3"/>
      <c r="N5381" s="3"/>
      <c r="O5381" s="3"/>
      <c r="P5381" s="3"/>
      <c r="Q5381" s="3"/>
      <c r="R5381" s="3"/>
      <c r="S5381" s="3"/>
      <c r="T5381" s="3"/>
      <c r="U5381" s="3"/>
      <c r="V5381" s="3"/>
      <c r="W5381" s="3"/>
      <c r="X5381" s="3"/>
      <c r="Y5381" s="3"/>
      <c r="Z5381" s="3"/>
      <c r="AA5381" s="3"/>
      <c r="AB5381" s="3"/>
      <c r="AC5381" s="3"/>
      <c r="AD5381" s="3"/>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row>
    <row r="5382" spans="1:77" ht="18">
      <c r="A5382" s="3" t="s">
        <v>5747</v>
      </c>
      <c r="B5382" s="3" t="s">
        <v>23435</v>
      </c>
      <c r="C5382" s="3" t="s">
        <v>24078</v>
      </c>
      <c r="D5382" s="3"/>
      <c r="E5382" s="3" t="s">
        <v>24079</v>
      </c>
      <c r="F5382" s="3" t="s">
        <v>24080</v>
      </c>
      <c r="G5382" s="3"/>
      <c r="H5382" s="3"/>
      <c r="I5382" s="3"/>
      <c r="J5382" s="3"/>
      <c r="K5382" s="3"/>
      <c r="L5382" s="3"/>
      <c r="M5382" s="3"/>
      <c r="N5382" s="3"/>
      <c r="O5382" s="3"/>
      <c r="P5382" s="3"/>
      <c r="Q5382" s="3"/>
      <c r="R5382" s="3"/>
      <c r="S5382" s="3"/>
      <c r="T5382" s="3"/>
      <c r="U5382" s="3"/>
      <c r="V5382" s="3"/>
      <c r="W5382" s="3"/>
      <c r="X5382" s="3"/>
      <c r="Y5382" s="3"/>
      <c r="Z5382" s="3"/>
      <c r="AA5382" s="3"/>
      <c r="AB5382" s="3"/>
      <c r="AC5382" s="3"/>
      <c r="AD5382" s="3"/>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row>
    <row r="5383" spans="1:77" ht="18">
      <c r="A5383" s="3" t="s">
        <v>7693</v>
      </c>
      <c r="B5383" s="3" t="s">
        <v>25588</v>
      </c>
      <c r="C5383" s="3" t="s">
        <v>24078</v>
      </c>
      <c r="D5383" s="3"/>
      <c r="E5383" s="3" t="s">
        <v>24079</v>
      </c>
      <c r="F5383" s="3" t="s">
        <v>25589</v>
      </c>
      <c r="G5383" s="3"/>
      <c r="H5383" s="3"/>
      <c r="I5383" s="3"/>
      <c r="J5383" s="3"/>
      <c r="K5383" s="3"/>
      <c r="L5383" s="3"/>
      <c r="M5383" s="3"/>
      <c r="N5383" s="3"/>
      <c r="O5383" s="3"/>
      <c r="P5383" s="3"/>
      <c r="Q5383" s="3"/>
      <c r="R5383" s="3"/>
      <c r="S5383" s="3"/>
      <c r="T5383" s="3"/>
      <c r="U5383" s="3"/>
      <c r="V5383" s="3"/>
      <c r="W5383" s="3"/>
      <c r="X5383" s="3"/>
      <c r="Y5383" s="3"/>
      <c r="Z5383" s="3"/>
      <c r="AA5383" s="3"/>
      <c r="AB5383" s="3"/>
      <c r="AC5383" s="3"/>
      <c r="AD5383" s="3"/>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row>
    <row r="5384" spans="1:77" ht="18">
      <c r="A5384" s="3" t="s">
        <v>30278</v>
      </c>
      <c r="B5384" s="3" t="s">
        <v>30279</v>
      </c>
      <c r="C5384" s="3" t="s">
        <v>24078</v>
      </c>
      <c r="D5384" s="3"/>
      <c r="E5384" s="3" t="s">
        <v>30208</v>
      </c>
      <c r="F5384" s="3" t="s">
        <v>25589</v>
      </c>
      <c r="G5384" s="3"/>
      <c r="H5384" s="3"/>
      <c r="I5384" s="3"/>
      <c r="J5384" s="3"/>
      <c r="K5384" s="3"/>
      <c r="L5384" s="3"/>
      <c r="M5384" s="3"/>
      <c r="N5384" s="3"/>
      <c r="O5384" s="3"/>
      <c r="P5384" s="3"/>
      <c r="Q5384" s="3"/>
      <c r="R5384" s="3"/>
      <c r="S5384" s="3"/>
      <c r="T5384" s="3"/>
      <c r="U5384" s="3"/>
      <c r="V5384" s="3"/>
      <c r="W5384" s="3"/>
      <c r="X5384" s="3"/>
      <c r="Y5384" s="3"/>
      <c r="Z5384" s="3"/>
      <c r="AA5384" s="3"/>
      <c r="AB5384" s="3"/>
      <c r="AC5384" s="3"/>
      <c r="AD5384" s="3"/>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row>
    <row r="5385" spans="1:77" ht="18">
      <c r="A5385" s="3" t="s">
        <v>15083</v>
      </c>
      <c r="B5385" s="3" t="s">
        <v>30903</v>
      </c>
      <c r="C5385" s="3" t="s">
        <v>24078</v>
      </c>
      <c r="D5385" s="3" t="s">
        <v>31575</v>
      </c>
      <c r="E5385" s="3" t="s">
        <v>31576</v>
      </c>
      <c r="F5385" s="3" t="s">
        <v>31577</v>
      </c>
      <c r="G5385" s="3"/>
      <c r="H5385" s="3"/>
      <c r="I5385" s="3"/>
      <c r="J5385" s="3"/>
      <c r="K5385" s="3"/>
      <c r="L5385" s="3"/>
      <c r="M5385" s="3"/>
      <c r="N5385" s="3"/>
      <c r="O5385" s="3"/>
      <c r="P5385" s="3"/>
      <c r="Q5385" s="3"/>
      <c r="R5385" s="3"/>
      <c r="S5385" s="3"/>
      <c r="T5385" s="3"/>
      <c r="U5385" s="3"/>
      <c r="V5385" s="3"/>
      <c r="W5385" s="3"/>
      <c r="X5385" s="3"/>
      <c r="Y5385" s="3"/>
      <c r="Z5385" s="3"/>
      <c r="AA5385" s="3"/>
      <c r="AB5385" s="3"/>
      <c r="AC5385" s="3"/>
      <c r="AD5385" s="3"/>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row>
    <row r="5386" spans="1:77" ht="18">
      <c r="A5386" s="3" t="s">
        <v>34741</v>
      </c>
      <c r="B5386" s="3" t="s">
        <v>33988</v>
      </c>
      <c r="C5386" s="3" t="s">
        <v>24078</v>
      </c>
      <c r="D5386" s="3" t="s">
        <v>11581</v>
      </c>
      <c r="E5386" s="3" t="s">
        <v>1220</v>
      </c>
      <c r="F5386" s="3" t="s">
        <v>34742</v>
      </c>
      <c r="G5386" s="3"/>
      <c r="H5386" s="3"/>
      <c r="I5386" s="3"/>
      <c r="J5386" s="3"/>
      <c r="K5386" s="3"/>
      <c r="L5386" s="3"/>
      <c r="M5386" s="3"/>
      <c r="N5386" s="3"/>
      <c r="O5386" s="3"/>
      <c r="P5386" s="3"/>
      <c r="Q5386" s="3"/>
      <c r="R5386" s="3"/>
      <c r="S5386" s="3"/>
      <c r="T5386" s="3"/>
      <c r="U5386" s="3"/>
      <c r="V5386" s="3"/>
      <c r="W5386" s="3"/>
      <c r="X5386" s="3"/>
      <c r="Y5386" s="3"/>
      <c r="Z5386" s="3"/>
      <c r="AA5386" s="3"/>
      <c r="AB5386" s="3"/>
      <c r="AC5386" s="3"/>
      <c r="AD5386" s="3"/>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row>
    <row r="5387" spans="1:77" ht="18">
      <c r="A5387" s="3" t="s">
        <v>19015</v>
      </c>
      <c r="B5387" s="3" t="s">
        <v>35848</v>
      </c>
      <c r="C5387" s="3" t="s">
        <v>24078</v>
      </c>
      <c r="D5387" s="3"/>
      <c r="E5387" s="3" t="s">
        <v>36134</v>
      </c>
      <c r="F5387" s="3" t="s">
        <v>31577</v>
      </c>
      <c r="G5387" s="3"/>
      <c r="H5387" s="3"/>
      <c r="I5387" s="3"/>
      <c r="J5387" s="3"/>
      <c r="K5387" s="3"/>
      <c r="L5387" s="3"/>
      <c r="M5387" s="3"/>
      <c r="N5387" s="3"/>
      <c r="O5387" s="3"/>
      <c r="P5387" s="3"/>
      <c r="Q5387" s="3"/>
      <c r="R5387" s="3"/>
      <c r="S5387" s="3"/>
      <c r="T5387" s="3"/>
      <c r="U5387" s="3"/>
      <c r="V5387" s="3"/>
      <c r="W5387" s="3"/>
      <c r="X5387" s="3"/>
      <c r="Y5387" s="3"/>
      <c r="Z5387" s="3"/>
      <c r="AA5387" s="3"/>
      <c r="AB5387" s="3"/>
      <c r="AC5387" s="3"/>
      <c r="AD5387" s="3"/>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row>
    <row r="5388" spans="1:77" ht="18">
      <c r="A5388" s="3" t="s">
        <v>39469</v>
      </c>
      <c r="B5388" s="3" t="s">
        <v>38999</v>
      </c>
      <c r="C5388" s="3" t="s">
        <v>24078</v>
      </c>
      <c r="D5388" s="3"/>
      <c r="E5388" s="3" t="s">
        <v>39470</v>
      </c>
      <c r="F5388" s="3" t="s">
        <v>31577</v>
      </c>
      <c r="G5388" s="3"/>
      <c r="H5388" s="3"/>
      <c r="I5388" s="3"/>
      <c r="J5388" s="3"/>
      <c r="K5388" s="3"/>
      <c r="L5388" s="3"/>
      <c r="M5388" s="3"/>
      <c r="N5388" s="3"/>
      <c r="O5388" s="3"/>
      <c r="P5388" s="3"/>
      <c r="Q5388" s="3"/>
      <c r="R5388" s="3"/>
      <c r="S5388" s="3"/>
      <c r="T5388" s="3"/>
      <c r="U5388" s="3"/>
      <c r="V5388" s="3"/>
      <c r="W5388" s="3"/>
      <c r="X5388" s="3"/>
      <c r="Y5388" s="3"/>
      <c r="Z5388" s="3"/>
      <c r="AA5388" s="3"/>
      <c r="AB5388" s="3"/>
      <c r="AC5388" s="3"/>
      <c r="AD5388" s="3"/>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row>
    <row r="5389" spans="1:77" ht="18">
      <c r="A5389" s="3" t="s">
        <v>8172</v>
      </c>
      <c r="B5389" s="3" t="s">
        <v>25827</v>
      </c>
      <c r="C5389" s="3" t="s">
        <v>26019</v>
      </c>
      <c r="D5389" s="3"/>
      <c r="E5389" s="3" t="s">
        <v>26020</v>
      </c>
      <c r="F5389" s="3"/>
      <c r="G5389" s="3"/>
      <c r="H5389" s="3"/>
      <c r="I5389" s="3"/>
      <c r="J5389" s="3"/>
      <c r="K5389" s="3"/>
      <c r="L5389" s="3"/>
      <c r="M5389" s="3"/>
      <c r="N5389" s="3"/>
      <c r="O5389" s="3"/>
      <c r="P5389" s="3"/>
      <c r="Q5389" s="3"/>
      <c r="R5389" s="3"/>
      <c r="S5389" s="3"/>
      <c r="T5389" s="3"/>
      <c r="U5389" s="3"/>
      <c r="V5389" s="3"/>
      <c r="W5389" s="3"/>
      <c r="X5389" s="3"/>
      <c r="Y5389" s="3"/>
      <c r="Z5389" s="3"/>
      <c r="AA5389" s="3"/>
      <c r="AB5389" s="3"/>
      <c r="AC5389" s="3"/>
      <c r="AD5389" s="3"/>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row>
    <row r="5390" spans="1:77" ht="18">
      <c r="A5390" s="3" t="s">
        <v>17223</v>
      </c>
      <c r="B5390" s="3" t="s">
        <v>33090</v>
      </c>
      <c r="C5390" s="3" t="s">
        <v>33306</v>
      </c>
      <c r="D5390" s="3" t="s">
        <v>33307</v>
      </c>
      <c r="E5390" s="3" t="s">
        <v>33308</v>
      </c>
      <c r="F5390" s="3" t="s">
        <v>33309</v>
      </c>
      <c r="G5390" s="3"/>
      <c r="H5390" s="3"/>
      <c r="I5390" s="3"/>
      <c r="J5390" s="3"/>
      <c r="K5390" s="3"/>
      <c r="L5390" s="3"/>
      <c r="M5390" s="3"/>
      <c r="N5390" s="3"/>
      <c r="O5390" s="3"/>
      <c r="P5390" s="3"/>
      <c r="Q5390" s="3"/>
      <c r="R5390" s="3"/>
      <c r="S5390" s="3"/>
      <c r="T5390" s="3"/>
      <c r="U5390" s="3"/>
      <c r="V5390" s="3"/>
      <c r="W5390" s="3"/>
      <c r="X5390" s="3"/>
      <c r="Y5390" s="3"/>
      <c r="Z5390" s="3"/>
      <c r="AA5390" s="3"/>
      <c r="AB5390" s="3"/>
      <c r="AC5390" s="3"/>
      <c r="AD5390" s="3"/>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row>
    <row r="5391" spans="1:77" ht="18">
      <c r="A5391" s="3" t="s">
        <v>27948</v>
      </c>
      <c r="B5391" s="3" t="s">
        <v>27301</v>
      </c>
      <c r="C5391" s="3" t="s">
        <v>27949</v>
      </c>
      <c r="D5391" s="3" t="s">
        <v>73</v>
      </c>
      <c r="E5391" s="3" t="s">
        <v>27950</v>
      </c>
      <c r="F5391" s="3" t="s">
        <v>27951</v>
      </c>
      <c r="G5391" s="3"/>
      <c r="H5391" s="3"/>
      <c r="I5391" s="3"/>
      <c r="J5391" s="3"/>
      <c r="K5391" s="3"/>
      <c r="L5391" s="3"/>
      <c r="M5391" s="3"/>
      <c r="N5391" s="3"/>
      <c r="O5391" s="3"/>
      <c r="P5391" s="3"/>
      <c r="Q5391" s="3"/>
      <c r="R5391" s="3"/>
      <c r="S5391" s="3"/>
      <c r="T5391" s="3"/>
      <c r="U5391" s="3"/>
      <c r="V5391" s="3"/>
      <c r="W5391" s="3"/>
      <c r="X5391" s="3"/>
      <c r="Y5391" s="3"/>
      <c r="Z5391" s="3"/>
      <c r="AA5391" s="3"/>
      <c r="AB5391" s="3"/>
      <c r="AC5391" s="3"/>
      <c r="AD5391" s="3"/>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row>
    <row r="5392" spans="1:77" ht="18">
      <c r="A5392" s="3" t="s">
        <v>19463</v>
      </c>
      <c r="B5392" s="3" t="s">
        <v>36306</v>
      </c>
      <c r="C5392" s="3" t="s">
        <v>36539</v>
      </c>
      <c r="D5392" s="3"/>
      <c r="E5392" s="3" t="s">
        <v>36540</v>
      </c>
      <c r="F5392" s="3"/>
      <c r="G5392" s="3"/>
      <c r="H5392" s="3"/>
      <c r="I5392" s="3"/>
      <c r="J5392" s="3"/>
      <c r="K5392" s="3"/>
      <c r="L5392" s="3"/>
      <c r="M5392" s="3"/>
      <c r="N5392" s="3"/>
      <c r="O5392" s="3"/>
      <c r="P5392" s="3"/>
      <c r="Q5392" s="3"/>
      <c r="R5392" s="3"/>
      <c r="S5392" s="3"/>
      <c r="T5392" s="3"/>
      <c r="U5392" s="3"/>
      <c r="V5392" s="3"/>
      <c r="W5392" s="3"/>
      <c r="X5392" s="3"/>
      <c r="Y5392" s="3"/>
      <c r="Z5392" s="3"/>
      <c r="AA5392" s="3"/>
      <c r="AB5392" s="3"/>
      <c r="AC5392" s="3"/>
      <c r="AD5392" s="3"/>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row>
    <row r="5393" spans="1:77" ht="18">
      <c r="A5393" s="3" t="s">
        <v>12748</v>
      </c>
      <c r="B5393" s="3" t="s">
        <v>30145</v>
      </c>
      <c r="C5393" s="3" t="s">
        <v>30198</v>
      </c>
      <c r="D5393" s="3"/>
      <c r="E5393" s="3" t="s">
        <v>30199</v>
      </c>
      <c r="F5393" s="3"/>
      <c r="G5393" s="3"/>
      <c r="H5393" s="3"/>
      <c r="I5393" s="3"/>
      <c r="J5393" s="3"/>
      <c r="K5393" s="3"/>
      <c r="L5393" s="3"/>
      <c r="M5393" s="3"/>
      <c r="N5393" s="3"/>
      <c r="O5393" s="3"/>
      <c r="P5393" s="3"/>
      <c r="Q5393" s="3"/>
      <c r="R5393" s="3"/>
      <c r="S5393" s="3"/>
      <c r="T5393" s="3"/>
      <c r="U5393" s="3"/>
      <c r="V5393" s="3"/>
      <c r="W5393" s="3"/>
      <c r="X5393" s="3"/>
      <c r="Y5393" s="3"/>
      <c r="Z5393" s="3"/>
      <c r="AA5393" s="3"/>
      <c r="AB5393" s="3"/>
      <c r="AC5393" s="3"/>
      <c r="AD5393" s="3"/>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row>
    <row r="5394" spans="1:77" ht="18">
      <c r="A5394" s="3" t="s">
        <v>14670</v>
      </c>
      <c r="B5394" s="3" t="s">
        <v>30903</v>
      </c>
      <c r="C5394" s="3" t="s">
        <v>31332</v>
      </c>
      <c r="D5394" s="3" t="s">
        <v>31333</v>
      </c>
      <c r="E5394" s="3" t="s">
        <v>31334</v>
      </c>
      <c r="F5394" s="3" t="s">
        <v>31335</v>
      </c>
      <c r="G5394" s="3"/>
      <c r="H5394" s="3"/>
      <c r="I5394" s="3"/>
      <c r="J5394" s="3"/>
      <c r="K5394" s="3"/>
      <c r="L5394" s="3"/>
      <c r="M5394" s="3"/>
      <c r="N5394" s="3"/>
      <c r="O5394" s="3"/>
      <c r="P5394" s="3"/>
      <c r="Q5394" s="3"/>
      <c r="R5394" s="3"/>
      <c r="S5394" s="3"/>
      <c r="T5394" s="3"/>
      <c r="U5394" s="3"/>
      <c r="V5394" s="3"/>
      <c r="W5394" s="3"/>
      <c r="X5394" s="3"/>
      <c r="Y5394" s="3"/>
      <c r="Z5394" s="3"/>
      <c r="AA5394" s="3"/>
      <c r="AB5394" s="3"/>
      <c r="AC5394" s="3"/>
      <c r="AD5394" s="3"/>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row>
    <row r="5395" spans="1:77" ht="18">
      <c r="A5395" s="3" t="s">
        <v>35563</v>
      </c>
      <c r="B5395" s="3" t="s">
        <v>35378</v>
      </c>
      <c r="C5395" s="3" t="s">
        <v>35564</v>
      </c>
      <c r="D5395" s="3" t="s">
        <v>6029</v>
      </c>
      <c r="E5395" s="3" t="s">
        <v>35565</v>
      </c>
      <c r="F5395" s="3" t="s">
        <v>35566</v>
      </c>
      <c r="G5395" s="3"/>
      <c r="H5395" s="3"/>
      <c r="I5395" s="3"/>
      <c r="J5395" s="3"/>
      <c r="K5395" s="3"/>
      <c r="L5395" s="3"/>
      <c r="M5395" s="3"/>
      <c r="N5395" s="3"/>
      <c r="O5395" s="3"/>
      <c r="P5395" s="3"/>
      <c r="Q5395" s="3"/>
      <c r="R5395" s="3"/>
      <c r="S5395" s="3"/>
      <c r="T5395" s="3"/>
      <c r="U5395" s="3"/>
      <c r="V5395" s="3"/>
      <c r="W5395" s="3"/>
      <c r="X5395" s="3"/>
      <c r="Y5395" s="3"/>
      <c r="Z5395" s="3"/>
      <c r="AA5395" s="3"/>
      <c r="AB5395" s="3"/>
      <c r="AC5395" s="3"/>
      <c r="AD5395" s="3"/>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row>
    <row r="5396" spans="1:77" ht="18">
      <c r="A5396" s="3" t="s">
        <v>11297</v>
      </c>
      <c r="B5396" s="3" t="s">
        <v>28622</v>
      </c>
      <c r="C5396" s="3" t="s">
        <v>29212</v>
      </c>
      <c r="D5396" s="3"/>
      <c r="E5396" s="3" t="s">
        <v>29213</v>
      </c>
      <c r="F5396" s="3"/>
      <c r="G5396" s="3"/>
      <c r="H5396" s="3"/>
      <c r="I5396" s="3"/>
      <c r="J5396" s="3"/>
      <c r="K5396" s="3"/>
      <c r="L5396" s="3"/>
      <c r="M5396" s="3"/>
      <c r="N5396" s="3"/>
      <c r="O5396" s="3"/>
      <c r="P5396" s="3"/>
      <c r="Q5396" s="3"/>
      <c r="R5396" s="3"/>
      <c r="S5396" s="3"/>
      <c r="T5396" s="3"/>
      <c r="U5396" s="3"/>
      <c r="V5396" s="3"/>
      <c r="W5396" s="3"/>
      <c r="X5396" s="3"/>
      <c r="Y5396" s="3"/>
      <c r="Z5396" s="3"/>
      <c r="AA5396" s="3"/>
      <c r="AB5396" s="3"/>
      <c r="AC5396" s="3"/>
      <c r="AD5396" s="3"/>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row>
    <row r="5397" spans="1:77" ht="18">
      <c r="A5397" s="3" t="s">
        <v>19470</v>
      </c>
      <c r="B5397" s="3" t="s">
        <v>36306</v>
      </c>
      <c r="C5397" s="3" t="s">
        <v>36545</v>
      </c>
      <c r="D5397" s="3"/>
      <c r="E5397" s="3" t="s">
        <v>36546</v>
      </c>
      <c r="F5397" s="3"/>
      <c r="G5397" s="3"/>
      <c r="H5397" s="3"/>
      <c r="I5397" s="3"/>
      <c r="J5397" s="3"/>
      <c r="K5397" s="3"/>
      <c r="L5397" s="3"/>
      <c r="M5397" s="3"/>
      <c r="N5397" s="3"/>
      <c r="O5397" s="3"/>
      <c r="P5397" s="3"/>
      <c r="Q5397" s="3"/>
      <c r="R5397" s="3"/>
      <c r="S5397" s="3"/>
      <c r="T5397" s="3"/>
      <c r="U5397" s="3"/>
      <c r="V5397" s="3"/>
      <c r="W5397" s="3"/>
      <c r="X5397" s="3"/>
      <c r="Y5397" s="3"/>
      <c r="Z5397" s="3"/>
      <c r="AA5397" s="3"/>
      <c r="AB5397" s="3"/>
      <c r="AC5397" s="3"/>
      <c r="AD5397" s="3"/>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row>
    <row r="5398" spans="1:77" ht="18">
      <c r="A5398" s="3" t="s">
        <v>9830</v>
      </c>
      <c r="B5398" s="3" t="s">
        <v>27257</v>
      </c>
      <c r="C5398" s="3" t="s">
        <v>27727</v>
      </c>
      <c r="D5398" s="3" t="s">
        <v>73</v>
      </c>
      <c r="E5398" s="3" t="s">
        <v>27728</v>
      </c>
      <c r="F5398" s="3" t="s">
        <v>27729</v>
      </c>
      <c r="G5398" s="3"/>
      <c r="H5398" s="3"/>
      <c r="I5398" s="3"/>
      <c r="J5398" s="3"/>
      <c r="K5398" s="3"/>
      <c r="L5398" s="3"/>
      <c r="M5398" s="3"/>
      <c r="N5398" s="3"/>
      <c r="O5398" s="3"/>
      <c r="P5398" s="3"/>
      <c r="Q5398" s="3"/>
      <c r="R5398" s="3"/>
      <c r="S5398" s="3"/>
      <c r="T5398" s="3"/>
      <c r="U5398" s="3"/>
      <c r="V5398" s="3"/>
      <c r="W5398" s="3"/>
      <c r="X5398" s="3"/>
      <c r="Y5398" s="3"/>
      <c r="Z5398" s="3"/>
      <c r="AA5398" s="3"/>
      <c r="AB5398" s="3"/>
      <c r="AC5398" s="3"/>
      <c r="AD5398" s="3"/>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row>
    <row r="5399" spans="1:77" ht="18">
      <c r="A5399" s="3" t="s">
        <v>11650</v>
      </c>
      <c r="B5399" s="3" t="s">
        <v>29357</v>
      </c>
      <c r="C5399" s="3" t="s">
        <v>29361</v>
      </c>
      <c r="D5399" s="3" t="s">
        <v>48</v>
      </c>
      <c r="E5399" s="3" t="s">
        <v>29362</v>
      </c>
      <c r="F5399" s="3"/>
      <c r="G5399" s="3"/>
      <c r="H5399" s="3"/>
      <c r="I5399" s="3"/>
      <c r="J5399" s="3"/>
      <c r="K5399" s="3"/>
      <c r="L5399" s="3"/>
      <c r="M5399" s="3"/>
      <c r="N5399" s="3"/>
      <c r="O5399" s="3"/>
      <c r="P5399" s="3"/>
      <c r="Q5399" s="3"/>
      <c r="R5399" s="3"/>
      <c r="S5399" s="3"/>
      <c r="T5399" s="3"/>
      <c r="U5399" s="3"/>
      <c r="V5399" s="3"/>
      <c r="W5399" s="3"/>
      <c r="X5399" s="3"/>
      <c r="Y5399" s="3"/>
      <c r="Z5399" s="3"/>
      <c r="AA5399" s="3"/>
      <c r="AB5399" s="3"/>
      <c r="AC5399" s="3"/>
      <c r="AD5399" s="3"/>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row>
    <row r="5400" spans="1:77" ht="18">
      <c r="A5400" s="3" t="s">
        <v>33032</v>
      </c>
      <c r="B5400" s="3" t="s">
        <v>32998</v>
      </c>
      <c r="C5400" s="3" t="s">
        <v>33033</v>
      </c>
      <c r="D5400" s="3" t="s">
        <v>33034</v>
      </c>
      <c r="E5400" s="3" t="s">
        <v>33035</v>
      </c>
      <c r="F5400" s="3" t="s">
        <v>33036</v>
      </c>
      <c r="G5400" s="3"/>
      <c r="H5400" s="3"/>
      <c r="I5400" s="3"/>
      <c r="J5400" s="3"/>
      <c r="K5400" s="3"/>
      <c r="L5400" s="3"/>
      <c r="M5400" s="3"/>
      <c r="N5400" s="3"/>
      <c r="O5400" s="3"/>
      <c r="P5400" s="3"/>
      <c r="Q5400" s="3"/>
      <c r="R5400" s="3"/>
      <c r="S5400" s="3"/>
      <c r="T5400" s="3"/>
      <c r="U5400" s="3"/>
      <c r="V5400" s="3"/>
      <c r="W5400" s="3"/>
      <c r="X5400" s="3"/>
      <c r="Y5400" s="3"/>
      <c r="Z5400" s="3"/>
      <c r="AA5400" s="3"/>
      <c r="AB5400" s="3"/>
      <c r="AC5400" s="3"/>
      <c r="AD5400" s="3"/>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row>
    <row r="5401" spans="1:77" ht="18">
      <c r="A5401" s="3" t="s">
        <v>5707</v>
      </c>
      <c r="B5401" s="3" t="s">
        <v>23435</v>
      </c>
      <c r="C5401" s="3" t="s">
        <v>24055</v>
      </c>
      <c r="D5401" s="3"/>
      <c r="E5401" s="3" t="s">
        <v>24056</v>
      </c>
      <c r="F5401" s="3"/>
      <c r="G5401" s="3"/>
      <c r="H5401" s="3"/>
      <c r="I5401" s="3"/>
      <c r="J5401" s="3"/>
      <c r="K5401" s="3"/>
      <c r="L5401" s="3"/>
      <c r="M5401" s="3"/>
      <c r="N5401" s="3"/>
      <c r="O5401" s="3"/>
      <c r="P5401" s="3"/>
      <c r="Q5401" s="3"/>
      <c r="R5401" s="3"/>
      <c r="S5401" s="3"/>
      <c r="T5401" s="3"/>
      <c r="U5401" s="3"/>
      <c r="V5401" s="3"/>
      <c r="W5401" s="3"/>
      <c r="X5401" s="3"/>
      <c r="Y5401" s="3"/>
      <c r="Z5401" s="3"/>
      <c r="AA5401" s="3"/>
      <c r="AB5401" s="3"/>
      <c r="AC5401" s="3"/>
      <c r="AD5401" s="3"/>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row>
    <row r="5402" spans="1:77" ht="18">
      <c r="A5402" s="3" t="s">
        <v>18451</v>
      </c>
      <c r="B5402" s="3" t="s">
        <v>35736</v>
      </c>
      <c r="C5402" s="3" t="s">
        <v>24055</v>
      </c>
      <c r="D5402" s="3"/>
      <c r="E5402" s="3" t="s">
        <v>35757</v>
      </c>
      <c r="F5402" s="3"/>
      <c r="G5402" s="3"/>
      <c r="H5402" s="3"/>
      <c r="I5402" s="3"/>
      <c r="J5402" s="3"/>
      <c r="K5402" s="3"/>
      <c r="L5402" s="3"/>
      <c r="M5402" s="3"/>
      <c r="N5402" s="3"/>
      <c r="O5402" s="3"/>
      <c r="P5402" s="3"/>
      <c r="Q5402" s="3"/>
      <c r="R5402" s="3"/>
      <c r="S5402" s="3"/>
      <c r="T5402" s="3"/>
      <c r="U5402" s="3"/>
      <c r="V5402" s="3"/>
      <c r="W5402" s="3"/>
      <c r="X5402" s="3"/>
      <c r="Y5402" s="3"/>
      <c r="Z5402" s="3"/>
      <c r="AA5402" s="3"/>
      <c r="AB5402" s="3"/>
      <c r="AC5402" s="3"/>
      <c r="AD5402" s="3"/>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row>
    <row r="5403" spans="1:77" ht="18">
      <c r="A5403" s="3" t="s">
        <v>3243</v>
      </c>
      <c r="B5403" s="3" t="s">
        <v>21893</v>
      </c>
      <c r="C5403" s="3" t="s">
        <v>24055</v>
      </c>
      <c r="D5403" s="3"/>
      <c r="E5403" s="3" t="s">
        <v>39292</v>
      </c>
      <c r="F5403" s="3"/>
      <c r="G5403" s="3"/>
      <c r="H5403" s="3"/>
      <c r="I5403" s="3"/>
      <c r="J5403" s="3"/>
      <c r="K5403" s="3"/>
      <c r="L5403" s="3"/>
      <c r="M5403" s="3"/>
      <c r="N5403" s="3"/>
      <c r="O5403" s="3"/>
      <c r="P5403" s="3"/>
      <c r="Q5403" s="3"/>
      <c r="R5403" s="3"/>
      <c r="S5403" s="3"/>
      <c r="T5403" s="3"/>
      <c r="U5403" s="3"/>
      <c r="V5403" s="3"/>
      <c r="W5403" s="3"/>
      <c r="X5403" s="3"/>
      <c r="Y5403" s="3"/>
      <c r="Z5403" s="3"/>
      <c r="AA5403" s="3"/>
      <c r="AB5403" s="3"/>
      <c r="AC5403" s="3"/>
      <c r="AD5403" s="3"/>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row>
    <row r="5404" spans="1:77" ht="18">
      <c r="A5404" s="3" t="s">
        <v>3769</v>
      </c>
      <c r="B5404" s="3" t="s">
        <v>21893</v>
      </c>
      <c r="C5404" s="3" t="s">
        <v>22282</v>
      </c>
      <c r="D5404" s="3"/>
      <c r="E5404" s="3" t="s">
        <v>22283</v>
      </c>
      <c r="F5404" s="3" t="s">
        <v>22284</v>
      </c>
      <c r="G5404" s="3"/>
      <c r="H5404" s="3"/>
      <c r="I5404" s="3"/>
      <c r="J5404" s="3"/>
      <c r="K5404" s="3"/>
      <c r="L5404" s="3"/>
      <c r="M5404" s="3"/>
      <c r="N5404" s="3"/>
      <c r="O5404" s="3"/>
      <c r="P5404" s="3"/>
      <c r="Q5404" s="3"/>
      <c r="R5404" s="3"/>
      <c r="S5404" s="3"/>
      <c r="T5404" s="3"/>
      <c r="U5404" s="3"/>
      <c r="V5404" s="3"/>
      <c r="W5404" s="3"/>
      <c r="X5404" s="3"/>
      <c r="Y5404" s="3"/>
      <c r="Z5404" s="3"/>
      <c r="AA5404" s="3"/>
      <c r="AB5404" s="3"/>
      <c r="AC5404" s="3"/>
      <c r="AD5404" s="3"/>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row>
    <row r="5405" spans="1:77" ht="18">
      <c r="A5405" s="3" t="s">
        <v>27677</v>
      </c>
      <c r="B5405" s="3" t="s">
        <v>27257</v>
      </c>
      <c r="C5405" s="3" t="s">
        <v>27678</v>
      </c>
      <c r="D5405" s="3" t="s">
        <v>73</v>
      </c>
      <c r="E5405" s="3" t="s">
        <v>27679</v>
      </c>
      <c r="F5405" s="3" t="s">
        <v>27680</v>
      </c>
      <c r="G5405" s="3"/>
      <c r="H5405" s="3"/>
      <c r="I5405" s="3"/>
      <c r="J5405" s="3"/>
      <c r="K5405" s="3"/>
      <c r="L5405" s="3"/>
      <c r="M5405" s="3"/>
      <c r="N5405" s="3"/>
      <c r="O5405" s="3"/>
      <c r="P5405" s="3"/>
      <c r="Q5405" s="3"/>
      <c r="R5405" s="3"/>
      <c r="S5405" s="3"/>
      <c r="T5405" s="3"/>
      <c r="U5405" s="3"/>
      <c r="V5405" s="3"/>
      <c r="W5405" s="3"/>
      <c r="X5405" s="3"/>
      <c r="Y5405" s="3"/>
      <c r="Z5405" s="3"/>
      <c r="AA5405" s="3"/>
      <c r="AB5405" s="3"/>
      <c r="AC5405" s="3"/>
      <c r="AD5405" s="3"/>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row>
    <row r="5406" spans="1:77" ht="18">
      <c r="A5406" s="3" t="s">
        <v>36592</v>
      </c>
      <c r="B5406" s="3" t="s">
        <v>36306</v>
      </c>
      <c r="C5406" s="3" t="s">
        <v>36593</v>
      </c>
      <c r="D5406" s="3"/>
      <c r="E5406" s="3" t="s">
        <v>36594</v>
      </c>
      <c r="F5406" s="3"/>
      <c r="G5406" s="3"/>
      <c r="H5406" s="3"/>
      <c r="I5406" s="3"/>
      <c r="J5406" s="3"/>
      <c r="K5406" s="3"/>
      <c r="L5406" s="3"/>
      <c r="M5406" s="3"/>
      <c r="N5406" s="3"/>
      <c r="O5406" s="3"/>
      <c r="P5406" s="3"/>
      <c r="Q5406" s="3"/>
      <c r="R5406" s="3"/>
      <c r="S5406" s="3"/>
      <c r="T5406" s="3"/>
      <c r="U5406" s="3"/>
      <c r="V5406" s="3"/>
      <c r="W5406" s="3"/>
      <c r="X5406" s="3"/>
      <c r="Y5406" s="3"/>
      <c r="Z5406" s="3"/>
      <c r="AA5406" s="3"/>
      <c r="AB5406" s="3"/>
      <c r="AC5406" s="3"/>
      <c r="AD5406" s="3"/>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row>
    <row r="5407" spans="1:77" ht="18">
      <c r="A5407" s="3" t="s">
        <v>7306</v>
      </c>
      <c r="B5407" s="3" t="s">
        <v>25216</v>
      </c>
      <c r="C5407" s="3" t="s">
        <v>25290</v>
      </c>
      <c r="D5407" s="3"/>
      <c r="E5407" s="3" t="s">
        <v>25291</v>
      </c>
      <c r="F5407" s="3" t="s">
        <v>25292</v>
      </c>
      <c r="G5407" s="3"/>
      <c r="H5407" s="3"/>
      <c r="I5407" s="3"/>
      <c r="J5407" s="3"/>
      <c r="K5407" s="3"/>
      <c r="L5407" s="3"/>
      <c r="M5407" s="3"/>
      <c r="N5407" s="3"/>
      <c r="O5407" s="3"/>
      <c r="P5407" s="3"/>
      <c r="Q5407" s="3"/>
      <c r="R5407" s="3"/>
      <c r="S5407" s="3"/>
      <c r="T5407" s="3"/>
      <c r="U5407" s="3"/>
      <c r="V5407" s="3"/>
      <c r="W5407" s="3"/>
      <c r="X5407" s="3"/>
      <c r="Y5407" s="3"/>
      <c r="Z5407" s="3"/>
      <c r="AA5407" s="3"/>
      <c r="AB5407" s="3"/>
      <c r="AC5407" s="3"/>
      <c r="AD5407" s="3"/>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row>
    <row r="5408" spans="1:77" ht="18">
      <c r="A5408" s="3" t="s">
        <v>36618</v>
      </c>
      <c r="B5408" s="3" t="s">
        <v>36306</v>
      </c>
      <c r="C5408" s="3" t="s">
        <v>36619</v>
      </c>
      <c r="D5408" s="3"/>
      <c r="E5408" s="3" t="s">
        <v>36620</v>
      </c>
      <c r="F5408" s="3" t="s">
        <v>36621</v>
      </c>
      <c r="G5408" s="3"/>
      <c r="H5408" s="3"/>
      <c r="I5408" s="3"/>
      <c r="J5408" s="3"/>
      <c r="K5408" s="3"/>
      <c r="L5408" s="3"/>
      <c r="M5408" s="3"/>
      <c r="N5408" s="3"/>
      <c r="O5408" s="3"/>
      <c r="P5408" s="3"/>
      <c r="Q5408" s="3"/>
      <c r="R5408" s="3"/>
      <c r="S5408" s="3"/>
      <c r="T5408" s="3"/>
      <c r="U5408" s="3"/>
      <c r="V5408" s="3"/>
      <c r="W5408" s="3"/>
      <c r="X5408" s="3"/>
      <c r="Y5408" s="3"/>
      <c r="Z5408" s="3"/>
      <c r="AA5408" s="3"/>
      <c r="AB5408" s="3"/>
      <c r="AC5408" s="3"/>
      <c r="AD5408" s="3"/>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row>
    <row r="5409" spans="1:77" ht="18">
      <c r="A5409" s="3" t="s">
        <v>14606</v>
      </c>
      <c r="B5409" s="3" t="s">
        <v>30903</v>
      </c>
      <c r="C5409" s="3" t="s">
        <v>31294</v>
      </c>
      <c r="D5409" s="3"/>
      <c r="E5409" s="3" t="s">
        <v>31295</v>
      </c>
      <c r="F5409" s="3"/>
      <c r="G5409" s="3"/>
      <c r="H5409" s="3"/>
      <c r="I5409" s="3"/>
      <c r="J5409" s="3"/>
      <c r="K5409" s="3"/>
      <c r="L5409" s="3"/>
      <c r="M5409" s="3"/>
      <c r="N5409" s="3"/>
      <c r="O5409" s="3"/>
      <c r="P5409" s="3"/>
      <c r="Q5409" s="3"/>
      <c r="R5409" s="3"/>
      <c r="S5409" s="3"/>
      <c r="T5409" s="3"/>
      <c r="U5409" s="3"/>
      <c r="V5409" s="3"/>
      <c r="W5409" s="3"/>
      <c r="X5409" s="3"/>
      <c r="Y5409" s="3"/>
      <c r="Z5409" s="3"/>
      <c r="AA5409" s="3"/>
      <c r="AB5409" s="3"/>
      <c r="AC5409" s="3"/>
      <c r="AD5409" s="3"/>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row>
    <row r="5410" spans="1:77" ht="18">
      <c r="A5410" s="3" t="s">
        <v>36535</v>
      </c>
      <c r="B5410" s="3" t="s">
        <v>36306</v>
      </c>
      <c r="C5410" s="3" t="s">
        <v>36536</v>
      </c>
      <c r="D5410" s="3" t="s">
        <v>36537</v>
      </c>
      <c r="E5410" s="3" t="s">
        <v>36538</v>
      </c>
      <c r="F5410" s="3"/>
      <c r="G5410" s="3"/>
      <c r="H5410" s="3"/>
      <c r="I5410" s="3"/>
      <c r="J5410" s="3"/>
      <c r="K5410" s="3"/>
      <c r="L5410" s="3"/>
      <c r="M5410" s="3"/>
      <c r="N5410" s="3"/>
      <c r="O5410" s="3"/>
      <c r="P5410" s="3"/>
      <c r="Q5410" s="3"/>
      <c r="R5410" s="3"/>
      <c r="S5410" s="3"/>
      <c r="T5410" s="3"/>
      <c r="U5410" s="3"/>
      <c r="V5410" s="3"/>
      <c r="W5410" s="3"/>
      <c r="X5410" s="3"/>
      <c r="Y5410" s="3"/>
      <c r="Z5410" s="3"/>
      <c r="AA5410" s="3"/>
      <c r="AB5410" s="3"/>
      <c r="AC5410" s="3"/>
      <c r="AD5410" s="3"/>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row>
    <row r="5411" spans="1:77" ht="18">
      <c r="A5411" s="3" t="s">
        <v>4538</v>
      </c>
      <c r="B5411" s="3" t="s">
        <v>23057</v>
      </c>
      <c r="C5411" s="3" t="s">
        <v>23058</v>
      </c>
      <c r="D5411" s="3"/>
      <c r="E5411" s="3" t="s">
        <v>23059</v>
      </c>
      <c r="F5411" s="3" t="s">
        <v>23060</v>
      </c>
      <c r="G5411" s="3"/>
      <c r="H5411" s="3"/>
      <c r="I5411" s="3"/>
      <c r="J5411" s="3"/>
      <c r="K5411" s="3"/>
      <c r="L5411" s="3"/>
      <c r="M5411" s="3"/>
      <c r="N5411" s="3"/>
      <c r="O5411" s="3"/>
      <c r="P5411" s="3"/>
      <c r="Q5411" s="3"/>
      <c r="R5411" s="3"/>
      <c r="S5411" s="3"/>
      <c r="T5411" s="3"/>
      <c r="U5411" s="3"/>
      <c r="V5411" s="3"/>
      <c r="W5411" s="3"/>
      <c r="X5411" s="3"/>
      <c r="Y5411" s="3"/>
      <c r="Z5411" s="3"/>
      <c r="AA5411" s="3"/>
      <c r="AB5411" s="3"/>
      <c r="AC5411" s="3"/>
      <c r="AD5411" s="3"/>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row>
    <row r="5412" spans="1:77" ht="18">
      <c r="A5412" s="3" t="s">
        <v>28626</v>
      </c>
      <c r="B5412" s="3" t="s">
        <v>28622</v>
      </c>
      <c r="C5412" s="3" t="s">
        <v>23058</v>
      </c>
      <c r="D5412" s="3" t="s">
        <v>223</v>
      </c>
      <c r="E5412" s="3" t="s">
        <v>28627</v>
      </c>
      <c r="F5412" s="3" t="s">
        <v>28628</v>
      </c>
      <c r="G5412" s="3"/>
      <c r="H5412" s="3"/>
      <c r="I5412" s="3"/>
      <c r="J5412" s="3"/>
      <c r="K5412" s="3"/>
      <c r="L5412" s="3"/>
      <c r="M5412" s="3"/>
      <c r="N5412" s="3"/>
      <c r="O5412" s="3"/>
      <c r="P5412" s="3"/>
      <c r="Q5412" s="3"/>
      <c r="R5412" s="3"/>
      <c r="S5412" s="3"/>
      <c r="T5412" s="3"/>
      <c r="U5412" s="3"/>
      <c r="V5412" s="3"/>
      <c r="W5412" s="3"/>
      <c r="X5412" s="3"/>
      <c r="Y5412" s="3"/>
      <c r="Z5412" s="3"/>
      <c r="AA5412" s="3"/>
      <c r="AB5412" s="3"/>
      <c r="AC5412" s="3"/>
      <c r="AD5412" s="3"/>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row>
    <row r="5413" spans="1:77" ht="18">
      <c r="A5413" s="3" t="s">
        <v>12262</v>
      </c>
      <c r="B5413" s="3" t="s">
        <v>29357</v>
      </c>
      <c r="C5413" s="3" t="s">
        <v>23058</v>
      </c>
      <c r="D5413" s="3" t="s">
        <v>48</v>
      </c>
      <c r="E5413" s="3" t="s">
        <v>29839</v>
      </c>
      <c r="F5413" s="3" t="s">
        <v>29840</v>
      </c>
      <c r="G5413" s="3"/>
      <c r="H5413" s="3"/>
      <c r="I5413" s="3"/>
      <c r="J5413" s="3"/>
      <c r="K5413" s="3"/>
      <c r="L5413" s="3"/>
      <c r="M5413" s="3"/>
      <c r="N5413" s="3"/>
      <c r="O5413" s="3"/>
      <c r="P5413" s="3"/>
      <c r="Q5413" s="3"/>
      <c r="R5413" s="3"/>
      <c r="S5413" s="3"/>
      <c r="T5413" s="3"/>
      <c r="U5413" s="3"/>
      <c r="V5413" s="3"/>
      <c r="W5413" s="3"/>
      <c r="X5413" s="3"/>
      <c r="Y5413" s="3"/>
      <c r="Z5413" s="3"/>
      <c r="AA5413" s="3"/>
      <c r="AB5413" s="3"/>
      <c r="AC5413" s="3"/>
      <c r="AD5413" s="3"/>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row>
    <row r="5414" spans="1:77" ht="18">
      <c r="A5414" s="3" t="s">
        <v>14993</v>
      </c>
      <c r="B5414" s="3" t="s">
        <v>30903</v>
      </c>
      <c r="C5414" s="3" t="s">
        <v>31527</v>
      </c>
      <c r="D5414" s="3" t="s">
        <v>4381</v>
      </c>
      <c r="E5414" s="3" t="s">
        <v>31528</v>
      </c>
      <c r="F5414" s="3"/>
      <c r="G5414" s="3"/>
      <c r="H5414" s="3"/>
      <c r="I5414" s="3"/>
      <c r="J5414" s="3"/>
      <c r="K5414" s="3"/>
      <c r="L5414" s="3"/>
      <c r="M5414" s="3"/>
      <c r="N5414" s="3"/>
      <c r="O5414" s="3"/>
      <c r="P5414" s="3"/>
      <c r="Q5414" s="3"/>
      <c r="R5414" s="3"/>
      <c r="S5414" s="3"/>
      <c r="T5414" s="3"/>
      <c r="U5414" s="3"/>
      <c r="V5414" s="3"/>
      <c r="W5414" s="3"/>
      <c r="X5414" s="3"/>
      <c r="Y5414" s="3"/>
      <c r="Z5414" s="3"/>
      <c r="AA5414" s="3"/>
      <c r="AB5414" s="3"/>
      <c r="AC5414" s="3"/>
      <c r="AD5414" s="3"/>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row>
    <row r="5415" spans="1:77" ht="18">
      <c r="A5415" s="3" t="s">
        <v>7254</v>
      </c>
      <c r="B5415" s="3" t="s">
        <v>25216</v>
      </c>
      <c r="C5415" s="3" t="s">
        <v>25250</v>
      </c>
      <c r="D5415" s="3"/>
      <c r="E5415" s="3" t="s">
        <v>25251</v>
      </c>
      <c r="F5415" s="3"/>
      <c r="G5415" s="3"/>
      <c r="H5415" s="3"/>
      <c r="I5415" s="3"/>
      <c r="J5415" s="3"/>
      <c r="K5415" s="3"/>
      <c r="L5415" s="3"/>
      <c r="M5415" s="3"/>
      <c r="N5415" s="3"/>
      <c r="O5415" s="3"/>
      <c r="P5415" s="3"/>
      <c r="Q5415" s="3"/>
      <c r="R5415" s="3"/>
      <c r="S5415" s="3"/>
      <c r="T5415" s="3"/>
      <c r="U5415" s="3"/>
      <c r="V5415" s="3"/>
      <c r="W5415" s="3"/>
      <c r="X5415" s="3"/>
      <c r="Y5415" s="3"/>
      <c r="Z5415" s="3"/>
      <c r="AA5415" s="3"/>
      <c r="AB5415" s="3"/>
      <c r="AC5415" s="3"/>
      <c r="AD5415" s="3"/>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row>
    <row r="5416" spans="1:77" ht="18">
      <c r="A5416" s="3" t="s">
        <v>19466</v>
      </c>
      <c r="B5416" s="3" t="s">
        <v>36306</v>
      </c>
      <c r="C5416" s="3" t="s">
        <v>36541</v>
      </c>
      <c r="D5416" s="3" t="s">
        <v>36542</v>
      </c>
      <c r="E5416" s="3" t="s">
        <v>36543</v>
      </c>
      <c r="F5416" s="3" t="s">
        <v>36544</v>
      </c>
      <c r="G5416" s="3"/>
      <c r="H5416" s="3"/>
      <c r="I5416" s="3"/>
      <c r="J5416" s="3"/>
      <c r="K5416" s="3"/>
      <c r="L5416" s="3"/>
      <c r="M5416" s="3"/>
      <c r="N5416" s="3"/>
      <c r="O5416" s="3"/>
      <c r="P5416" s="3"/>
      <c r="Q5416" s="3"/>
      <c r="R5416" s="3"/>
      <c r="S5416" s="3"/>
      <c r="T5416" s="3"/>
      <c r="U5416" s="3"/>
      <c r="V5416" s="3"/>
      <c r="W5416" s="3"/>
      <c r="X5416" s="3"/>
      <c r="Y5416" s="3"/>
      <c r="Z5416" s="3"/>
      <c r="AA5416" s="3"/>
      <c r="AB5416" s="3"/>
      <c r="AC5416" s="3"/>
      <c r="AD5416" s="3"/>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row>
    <row r="5417" spans="1:77" ht="18">
      <c r="A5417" s="3" t="s">
        <v>38562</v>
      </c>
      <c r="B5417" s="3" t="s">
        <v>37993</v>
      </c>
      <c r="C5417" s="3" t="s">
        <v>38563</v>
      </c>
      <c r="D5417" s="3" t="s">
        <v>270</v>
      </c>
      <c r="E5417" s="3" t="s">
        <v>38564</v>
      </c>
      <c r="F5417" s="3" t="s">
        <v>38565</v>
      </c>
      <c r="G5417" s="3"/>
      <c r="H5417" s="3"/>
      <c r="I5417" s="3"/>
      <c r="J5417" s="3"/>
      <c r="K5417" s="3"/>
      <c r="L5417" s="3"/>
      <c r="M5417" s="3"/>
      <c r="N5417" s="3"/>
      <c r="O5417" s="3"/>
      <c r="P5417" s="3"/>
      <c r="Q5417" s="3"/>
      <c r="R5417" s="3"/>
      <c r="S5417" s="3"/>
      <c r="T5417" s="3"/>
      <c r="U5417" s="3"/>
      <c r="V5417" s="3"/>
      <c r="W5417" s="3"/>
      <c r="X5417" s="3"/>
      <c r="Y5417" s="3"/>
      <c r="Z5417" s="3"/>
      <c r="AA5417" s="3"/>
      <c r="AB5417" s="3"/>
      <c r="AC5417" s="3"/>
      <c r="AD5417" s="3"/>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row>
    <row r="5418" spans="1:77" ht="18">
      <c r="A5418" s="3" t="s">
        <v>5701</v>
      </c>
      <c r="B5418" s="3" t="s">
        <v>23435</v>
      </c>
      <c r="C5418" s="3" t="s">
        <v>24050</v>
      </c>
      <c r="D5418" s="3"/>
      <c r="E5418" s="3" t="s">
        <v>24051</v>
      </c>
      <c r="F5418" s="3"/>
      <c r="G5418" s="3"/>
      <c r="H5418" s="3"/>
      <c r="I5418" s="3"/>
      <c r="J5418" s="3"/>
      <c r="K5418" s="3"/>
      <c r="L5418" s="3"/>
      <c r="M5418" s="3"/>
      <c r="N5418" s="3"/>
      <c r="O5418" s="3"/>
      <c r="P5418" s="3"/>
      <c r="Q5418" s="3"/>
      <c r="R5418" s="3"/>
      <c r="S5418" s="3"/>
      <c r="T5418" s="3"/>
      <c r="U5418" s="3"/>
      <c r="V5418" s="3"/>
      <c r="W5418" s="3"/>
      <c r="X5418" s="3"/>
      <c r="Y5418" s="3"/>
      <c r="Z5418" s="3"/>
      <c r="AA5418" s="3"/>
      <c r="AB5418" s="3"/>
      <c r="AC5418" s="3"/>
      <c r="AD5418" s="3"/>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row>
    <row r="5419" spans="1:77" ht="18">
      <c r="A5419" s="3" t="s">
        <v>28867</v>
      </c>
      <c r="B5419" s="3" t="s">
        <v>27429</v>
      </c>
      <c r="C5419" s="3" t="s">
        <v>24050</v>
      </c>
      <c r="D5419" s="3"/>
      <c r="E5419" s="3" t="s">
        <v>28868</v>
      </c>
      <c r="F5419" s="3"/>
      <c r="G5419" s="3"/>
      <c r="H5419" s="3"/>
      <c r="I5419" s="3"/>
      <c r="J5419" s="3"/>
      <c r="K5419" s="3"/>
      <c r="L5419" s="3"/>
      <c r="M5419" s="3"/>
      <c r="N5419" s="3"/>
      <c r="O5419" s="3"/>
      <c r="P5419" s="3"/>
      <c r="Q5419" s="3"/>
      <c r="R5419" s="3"/>
      <c r="S5419" s="3"/>
      <c r="T5419" s="3"/>
      <c r="U5419" s="3"/>
      <c r="V5419" s="3"/>
      <c r="W5419" s="3"/>
      <c r="X5419" s="3"/>
      <c r="Y5419" s="3"/>
      <c r="Z5419" s="3"/>
      <c r="AA5419" s="3"/>
      <c r="AB5419" s="3"/>
      <c r="AC5419" s="3"/>
      <c r="AD5419" s="3"/>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row>
    <row r="5420" spans="1:77" ht="18">
      <c r="A5420" s="3" t="s">
        <v>16712</v>
      </c>
      <c r="B5420" s="3" t="s">
        <v>32339</v>
      </c>
      <c r="C5420" s="3" t="s">
        <v>32632</v>
      </c>
      <c r="D5420" s="3" t="s">
        <v>32343</v>
      </c>
      <c r="E5420" s="3" t="s">
        <v>32633</v>
      </c>
      <c r="F5420" s="3" t="s">
        <v>32634</v>
      </c>
      <c r="G5420" s="3"/>
      <c r="H5420" s="3"/>
      <c r="I5420" s="3"/>
      <c r="J5420" s="3"/>
      <c r="K5420" s="3"/>
      <c r="L5420" s="3"/>
      <c r="M5420" s="3"/>
      <c r="N5420" s="3"/>
      <c r="O5420" s="3"/>
      <c r="P5420" s="3"/>
      <c r="Q5420" s="3"/>
      <c r="R5420" s="3"/>
      <c r="S5420" s="3"/>
      <c r="T5420" s="3"/>
      <c r="U5420" s="3"/>
      <c r="V5420" s="3"/>
      <c r="W5420" s="3"/>
      <c r="X5420" s="3"/>
      <c r="Y5420" s="3"/>
      <c r="Z5420" s="3"/>
      <c r="AA5420" s="3"/>
      <c r="AB5420" s="3"/>
      <c r="AC5420" s="3"/>
      <c r="AD5420" s="3"/>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row>
    <row r="5421" spans="1:77" ht="18">
      <c r="A5421" s="3" t="s">
        <v>39434</v>
      </c>
      <c r="B5421" s="3" t="s">
        <v>38999</v>
      </c>
      <c r="C5421" s="3" t="s">
        <v>32632</v>
      </c>
      <c r="D5421" s="3"/>
      <c r="E5421" s="3" t="s">
        <v>39435</v>
      </c>
      <c r="F5421" s="3" t="s">
        <v>39436</v>
      </c>
      <c r="G5421" s="3"/>
      <c r="H5421" s="3"/>
      <c r="I5421" s="3"/>
      <c r="J5421" s="3"/>
      <c r="K5421" s="3"/>
      <c r="L5421" s="3"/>
      <c r="M5421" s="3"/>
      <c r="N5421" s="3"/>
      <c r="O5421" s="3"/>
      <c r="P5421" s="3"/>
      <c r="Q5421" s="3"/>
      <c r="R5421" s="3"/>
      <c r="S5421" s="3"/>
      <c r="T5421" s="3"/>
      <c r="U5421" s="3"/>
      <c r="V5421" s="3"/>
      <c r="W5421" s="3"/>
      <c r="X5421" s="3"/>
      <c r="Y5421" s="3"/>
      <c r="Z5421" s="3"/>
      <c r="AA5421" s="3"/>
      <c r="AB5421" s="3"/>
      <c r="AC5421" s="3"/>
      <c r="AD5421" s="3"/>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row>
    <row r="5422" spans="1:77" ht="18">
      <c r="A5422" s="3" t="s">
        <v>37943</v>
      </c>
      <c r="B5422" s="3" t="s">
        <v>37932</v>
      </c>
      <c r="C5422" s="3" t="s">
        <v>37944</v>
      </c>
      <c r="D5422" s="3" t="s">
        <v>1442</v>
      </c>
      <c r="E5422" s="3" t="s">
        <v>37945</v>
      </c>
      <c r="F5422" s="3" t="s">
        <v>37946</v>
      </c>
      <c r="G5422" s="3"/>
      <c r="H5422" s="3"/>
      <c r="I5422" s="3"/>
      <c r="J5422" s="3"/>
      <c r="K5422" s="3"/>
      <c r="L5422" s="3"/>
      <c r="M5422" s="3"/>
      <c r="N5422" s="3"/>
      <c r="O5422" s="3"/>
      <c r="P5422" s="3"/>
      <c r="Q5422" s="3"/>
      <c r="R5422" s="3"/>
      <c r="S5422" s="3"/>
      <c r="T5422" s="3"/>
      <c r="U5422" s="3"/>
      <c r="V5422" s="3"/>
      <c r="W5422" s="3"/>
      <c r="X5422" s="3"/>
      <c r="Y5422" s="3"/>
      <c r="Z5422" s="3"/>
      <c r="AA5422" s="3"/>
      <c r="AB5422" s="3"/>
      <c r="AC5422" s="3"/>
      <c r="AD5422" s="3"/>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row>
    <row r="5423" spans="1:77" ht="18">
      <c r="A5423" s="3" t="s">
        <v>12999</v>
      </c>
      <c r="B5423" s="3" t="s">
        <v>30145</v>
      </c>
      <c r="C5423" s="3" t="s">
        <v>30377</v>
      </c>
      <c r="D5423" s="3"/>
      <c r="E5423" s="3" t="s">
        <v>30378</v>
      </c>
      <c r="F5423" s="3"/>
      <c r="G5423" s="3"/>
      <c r="H5423" s="3"/>
      <c r="I5423" s="3"/>
      <c r="J5423" s="3"/>
      <c r="K5423" s="3"/>
      <c r="L5423" s="3"/>
      <c r="M5423" s="3"/>
      <c r="N5423" s="3"/>
      <c r="O5423" s="3"/>
      <c r="P5423" s="3"/>
      <c r="Q5423" s="3"/>
      <c r="R5423" s="3"/>
      <c r="S5423" s="3"/>
      <c r="T5423" s="3"/>
      <c r="U5423" s="3"/>
      <c r="V5423" s="3"/>
      <c r="W5423" s="3"/>
      <c r="X5423" s="3"/>
      <c r="Y5423" s="3"/>
      <c r="Z5423" s="3"/>
      <c r="AA5423" s="3"/>
      <c r="AB5423" s="3"/>
      <c r="AC5423" s="3"/>
      <c r="AD5423" s="3"/>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row>
    <row r="5424" spans="1:77" ht="18">
      <c r="A5424" s="3" t="s">
        <v>9736</v>
      </c>
      <c r="B5424" s="3" t="s">
        <v>27257</v>
      </c>
      <c r="C5424" s="3" t="s">
        <v>27628</v>
      </c>
      <c r="D5424" s="3" t="s">
        <v>73</v>
      </c>
      <c r="E5424" s="3" t="s">
        <v>27629</v>
      </c>
      <c r="F5424" s="3"/>
      <c r="G5424" s="3"/>
      <c r="H5424" s="3"/>
      <c r="I5424" s="3"/>
      <c r="J5424" s="3"/>
      <c r="K5424" s="3"/>
      <c r="L5424" s="3"/>
      <c r="M5424" s="3"/>
      <c r="N5424" s="3"/>
      <c r="O5424" s="3"/>
      <c r="P5424" s="3"/>
      <c r="Q5424" s="3"/>
      <c r="R5424" s="3"/>
      <c r="S5424" s="3"/>
      <c r="T5424" s="3"/>
      <c r="U5424" s="3"/>
      <c r="V5424" s="3"/>
      <c r="W5424" s="3"/>
      <c r="X5424" s="3"/>
      <c r="Y5424" s="3"/>
      <c r="Z5424" s="3"/>
      <c r="AA5424" s="3"/>
      <c r="AB5424" s="3"/>
      <c r="AC5424" s="3"/>
      <c r="AD5424" s="3"/>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row>
    <row r="5425" spans="1:77" ht="18">
      <c r="A5425" s="3" t="s">
        <v>17170</v>
      </c>
      <c r="B5425" s="3" t="s">
        <v>32998</v>
      </c>
      <c r="C5425" s="3" t="s">
        <v>33129</v>
      </c>
      <c r="D5425" s="3" t="s">
        <v>270</v>
      </c>
      <c r="E5425" s="3" t="s">
        <v>33130</v>
      </c>
      <c r="F5425" s="3" t="s">
        <v>33131</v>
      </c>
      <c r="G5425" s="3" t="s">
        <v>33132</v>
      </c>
      <c r="H5425" s="3" t="s">
        <v>33133</v>
      </c>
      <c r="I5425" s="3"/>
      <c r="J5425" s="3"/>
      <c r="K5425" s="3"/>
      <c r="L5425" s="3"/>
      <c r="M5425" s="3"/>
      <c r="N5425" s="3"/>
      <c r="O5425" s="3"/>
      <c r="P5425" s="3"/>
      <c r="Q5425" s="3"/>
      <c r="R5425" s="3"/>
      <c r="S5425" s="3"/>
      <c r="T5425" s="3"/>
      <c r="U5425" s="3"/>
      <c r="V5425" s="3"/>
      <c r="W5425" s="3"/>
      <c r="X5425" s="3"/>
      <c r="Y5425" s="3"/>
      <c r="Z5425" s="3"/>
      <c r="AA5425" s="3"/>
      <c r="AB5425" s="3"/>
      <c r="AC5425" s="3"/>
      <c r="AD5425" s="3"/>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row>
    <row r="5426" spans="1:77" ht="18">
      <c r="A5426" s="3" t="s">
        <v>37586</v>
      </c>
      <c r="B5426" s="3" t="s">
        <v>37516</v>
      </c>
      <c r="C5426" s="3" t="s">
        <v>33129</v>
      </c>
      <c r="D5426" s="3" t="s">
        <v>270</v>
      </c>
      <c r="E5426" s="3" t="s">
        <v>37587</v>
      </c>
      <c r="F5426" s="3" t="s">
        <v>33131</v>
      </c>
      <c r="G5426" s="3" t="s">
        <v>33132</v>
      </c>
      <c r="H5426" s="3" t="s">
        <v>33133</v>
      </c>
      <c r="I5426" s="3"/>
      <c r="J5426" s="3"/>
      <c r="K5426" s="3"/>
      <c r="L5426" s="3"/>
      <c r="M5426" s="3"/>
      <c r="N5426" s="3"/>
      <c r="O5426" s="3"/>
      <c r="P5426" s="3"/>
      <c r="Q5426" s="3"/>
      <c r="R5426" s="3"/>
      <c r="S5426" s="3"/>
      <c r="T5426" s="3"/>
      <c r="U5426" s="3"/>
      <c r="V5426" s="3"/>
      <c r="W5426" s="3"/>
      <c r="X5426" s="3"/>
      <c r="Y5426" s="3"/>
      <c r="Z5426" s="3"/>
      <c r="AA5426" s="3"/>
      <c r="AB5426" s="3"/>
      <c r="AC5426" s="3"/>
      <c r="AD5426" s="3"/>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row>
    <row r="5427" spans="1:77" ht="18">
      <c r="A5427" s="3" t="s">
        <v>10979</v>
      </c>
      <c r="B5427" s="3" t="s">
        <v>28622</v>
      </c>
      <c r="C5427" s="3" t="s">
        <v>29058</v>
      </c>
      <c r="D5427" s="3"/>
      <c r="E5427" s="3" t="s">
        <v>29059</v>
      </c>
      <c r="F5427" s="3"/>
      <c r="G5427" s="3"/>
      <c r="H5427" s="3"/>
      <c r="I5427" s="3"/>
      <c r="J5427" s="3"/>
      <c r="K5427" s="3"/>
      <c r="L5427" s="3"/>
      <c r="M5427" s="3"/>
      <c r="N5427" s="3"/>
      <c r="O5427" s="3"/>
      <c r="P5427" s="3"/>
      <c r="Q5427" s="3"/>
      <c r="R5427" s="3"/>
      <c r="S5427" s="3"/>
      <c r="T5427" s="3"/>
      <c r="U5427" s="3"/>
      <c r="V5427" s="3"/>
      <c r="W5427" s="3"/>
      <c r="X5427" s="3"/>
      <c r="Y5427" s="3"/>
      <c r="Z5427" s="3"/>
      <c r="AA5427" s="3"/>
      <c r="AB5427" s="3"/>
      <c r="AC5427" s="3"/>
      <c r="AD5427" s="3"/>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row>
    <row r="5428" spans="1:77" ht="18">
      <c r="A5428" s="3" t="s">
        <v>19495</v>
      </c>
      <c r="B5428" s="3" t="s">
        <v>36306</v>
      </c>
      <c r="C5428" s="3" t="s">
        <v>36576</v>
      </c>
      <c r="D5428" s="3" t="s">
        <v>36577</v>
      </c>
      <c r="E5428" s="3" t="s">
        <v>36578</v>
      </c>
      <c r="F5428" s="3" t="s">
        <v>36579</v>
      </c>
      <c r="G5428" s="3"/>
      <c r="H5428" s="3"/>
      <c r="I5428" s="3"/>
      <c r="J5428" s="3"/>
      <c r="K5428" s="3"/>
      <c r="L5428" s="3"/>
      <c r="M5428" s="3"/>
      <c r="N5428" s="3"/>
      <c r="O5428" s="3"/>
      <c r="P5428" s="3"/>
      <c r="Q5428" s="3"/>
      <c r="R5428" s="3"/>
      <c r="S5428" s="3"/>
      <c r="T5428" s="3"/>
      <c r="U5428" s="3"/>
      <c r="V5428" s="3"/>
      <c r="W5428" s="3"/>
      <c r="X5428" s="3"/>
      <c r="Y5428" s="3"/>
      <c r="Z5428" s="3"/>
      <c r="AA5428" s="3"/>
      <c r="AB5428" s="3"/>
      <c r="AC5428" s="3"/>
      <c r="AD5428" s="3"/>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row>
    <row r="5429" spans="1:77" ht="18">
      <c r="A5429" s="3" t="s">
        <v>19526</v>
      </c>
      <c r="B5429" s="3" t="s">
        <v>36306</v>
      </c>
      <c r="C5429" s="3" t="s">
        <v>36616</v>
      </c>
      <c r="D5429" s="3"/>
      <c r="E5429" s="3" t="s">
        <v>36617</v>
      </c>
      <c r="F5429" s="3"/>
      <c r="G5429" s="3"/>
      <c r="H5429" s="3"/>
      <c r="I5429" s="3"/>
      <c r="J5429" s="3"/>
      <c r="K5429" s="3"/>
      <c r="L5429" s="3"/>
      <c r="M5429" s="3"/>
      <c r="N5429" s="3"/>
      <c r="O5429" s="3"/>
      <c r="P5429" s="3"/>
      <c r="Q5429" s="3"/>
      <c r="R5429" s="3"/>
      <c r="S5429" s="3"/>
      <c r="T5429" s="3"/>
      <c r="U5429" s="3"/>
      <c r="V5429" s="3"/>
      <c r="W5429" s="3"/>
      <c r="X5429" s="3"/>
      <c r="Y5429" s="3"/>
      <c r="Z5429" s="3"/>
      <c r="AA5429" s="3"/>
      <c r="AB5429" s="3"/>
      <c r="AC5429" s="3"/>
      <c r="AD5429" s="3"/>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row>
    <row r="5430" spans="1:77" ht="18">
      <c r="A5430" s="3" t="s">
        <v>14202</v>
      </c>
      <c r="B5430" s="3" t="s">
        <v>30903</v>
      </c>
      <c r="C5430" s="3" t="s">
        <v>31068</v>
      </c>
      <c r="D5430" s="3"/>
      <c r="E5430" s="3" t="s">
        <v>31069</v>
      </c>
      <c r="F5430" s="3"/>
      <c r="G5430" s="3"/>
      <c r="H5430" s="3"/>
      <c r="I5430" s="3"/>
      <c r="J5430" s="3"/>
      <c r="K5430" s="3"/>
      <c r="L5430" s="3"/>
      <c r="M5430" s="3"/>
      <c r="N5430" s="3"/>
      <c r="O5430" s="3"/>
      <c r="P5430" s="3"/>
      <c r="Q5430" s="3"/>
      <c r="R5430" s="3"/>
      <c r="S5430" s="3"/>
      <c r="T5430" s="3"/>
      <c r="U5430" s="3"/>
      <c r="V5430" s="3"/>
      <c r="W5430" s="3"/>
      <c r="X5430" s="3"/>
      <c r="Y5430" s="3"/>
      <c r="Z5430" s="3"/>
      <c r="AA5430" s="3"/>
      <c r="AB5430" s="3"/>
      <c r="AC5430" s="3"/>
      <c r="AD5430" s="3"/>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row>
    <row r="5431" spans="1:77" ht="18">
      <c r="A5431" s="3" t="s">
        <v>25220</v>
      </c>
      <c r="B5431" s="3" t="s">
        <v>25221</v>
      </c>
      <c r="C5431" s="3" t="s">
        <v>25222</v>
      </c>
      <c r="D5431" s="3"/>
      <c r="E5431" s="3" t="s">
        <v>25223</v>
      </c>
      <c r="F5431" s="3"/>
      <c r="G5431" s="3"/>
      <c r="H5431" s="3"/>
      <c r="I5431" s="3"/>
      <c r="J5431" s="3"/>
      <c r="K5431" s="3"/>
      <c r="L5431" s="3"/>
      <c r="M5431" s="3"/>
      <c r="N5431" s="3"/>
      <c r="O5431" s="3"/>
      <c r="P5431" s="3"/>
      <c r="Q5431" s="3"/>
      <c r="R5431" s="3"/>
      <c r="S5431" s="3"/>
      <c r="T5431" s="3"/>
      <c r="U5431" s="3"/>
      <c r="V5431" s="3"/>
      <c r="W5431" s="3"/>
      <c r="X5431" s="3"/>
      <c r="Y5431" s="3"/>
      <c r="Z5431" s="3"/>
      <c r="AA5431" s="3"/>
      <c r="AB5431" s="3"/>
      <c r="AC5431" s="3"/>
      <c r="AD5431" s="3"/>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row>
    <row r="5432" spans="1:77" ht="18">
      <c r="A5432" s="3" t="s">
        <v>7355</v>
      </c>
      <c r="B5432" s="3" t="s">
        <v>25221</v>
      </c>
      <c r="C5432" s="3" t="s">
        <v>25338</v>
      </c>
      <c r="D5432" s="3"/>
      <c r="E5432" s="3" t="s">
        <v>25339</v>
      </c>
      <c r="F5432" s="3"/>
      <c r="G5432" s="3"/>
      <c r="H5432" s="3"/>
      <c r="I5432" s="3"/>
      <c r="J5432" s="3"/>
      <c r="K5432" s="3"/>
      <c r="L5432" s="3"/>
      <c r="M5432" s="3"/>
      <c r="N5432" s="3"/>
      <c r="O5432" s="3"/>
      <c r="P5432" s="3"/>
      <c r="Q5432" s="3"/>
      <c r="R5432" s="3"/>
      <c r="S5432" s="3"/>
      <c r="T5432" s="3"/>
      <c r="U5432" s="3"/>
      <c r="V5432" s="3"/>
      <c r="W5432" s="3"/>
      <c r="X5432" s="3"/>
      <c r="Y5432" s="3"/>
      <c r="Z5432" s="3"/>
      <c r="AA5432" s="3"/>
      <c r="AB5432" s="3"/>
      <c r="AC5432" s="3"/>
      <c r="AD5432" s="3"/>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row>
    <row r="5433" spans="1:77" ht="18">
      <c r="A5433" s="3" t="s">
        <v>1437</v>
      </c>
      <c r="B5433" s="3" t="s">
        <v>29200</v>
      </c>
      <c r="C5433" s="3" t="s">
        <v>25338</v>
      </c>
      <c r="D5433" s="3"/>
      <c r="E5433" s="3" t="s">
        <v>29201</v>
      </c>
      <c r="F5433" s="3" t="s">
        <v>29202</v>
      </c>
      <c r="G5433" s="3"/>
      <c r="H5433" s="3"/>
      <c r="I5433" s="3"/>
      <c r="J5433" s="3"/>
      <c r="K5433" s="3"/>
      <c r="L5433" s="3"/>
      <c r="M5433" s="3"/>
      <c r="N5433" s="3"/>
      <c r="O5433" s="3"/>
      <c r="P5433" s="3"/>
      <c r="Q5433" s="3"/>
      <c r="R5433" s="3"/>
      <c r="S5433" s="3"/>
      <c r="T5433" s="3"/>
      <c r="U5433" s="3"/>
      <c r="V5433" s="3"/>
      <c r="W5433" s="3"/>
      <c r="X5433" s="3"/>
      <c r="Y5433" s="3"/>
      <c r="Z5433" s="3"/>
      <c r="AA5433" s="3"/>
      <c r="AB5433" s="3"/>
      <c r="AC5433" s="3"/>
      <c r="AD5433" s="3"/>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row>
    <row r="5434" spans="1:77" ht="18">
      <c r="A5434" s="3" t="s">
        <v>34397</v>
      </c>
      <c r="B5434" s="3" t="s">
        <v>33988</v>
      </c>
      <c r="C5434" s="3" t="s">
        <v>25338</v>
      </c>
      <c r="D5434" s="3"/>
      <c r="E5434" s="3" t="s">
        <v>34398</v>
      </c>
      <c r="F5434" s="3"/>
      <c r="G5434" s="3"/>
      <c r="H5434" s="3"/>
      <c r="I5434" s="3"/>
      <c r="J5434" s="3"/>
      <c r="K5434" s="3"/>
      <c r="L5434" s="3"/>
      <c r="M5434" s="3"/>
      <c r="N5434" s="3"/>
      <c r="O5434" s="3"/>
      <c r="P5434" s="3"/>
      <c r="Q5434" s="3"/>
      <c r="R5434" s="3"/>
      <c r="S5434" s="3"/>
      <c r="T5434" s="3"/>
      <c r="U5434" s="3"/>
      <c r="V5434" s="3"/>
      <c r="W5434" s="3"/>
      <c r="X5434" s="3"/>
      <c r="Y5434" s="3"/>
      <c r="Z5434" s="3"/>
      <c r="AA5434" s="3"/>
      <c r="AB5434" s="3"/>
      <c r="AC5434" s="3"/>
      <c r="AD5434" s="3"/>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row>
    <row r="5435" spans="1:77" ht="18">
      <c r="A5435" s="3" t="s">
        <v>19486</v>
      </c>
      <c r="B5435" s="3" t="s">
        <v>36306</v>
      </c>
      <c r="C5435" s="3" t="s">
        <v>36568</v>
      </c>
      <c r="D5435" s="3" t="s">
        <v>36569</v>
      </c>
      <c r="E5435" s="3" t="s">
        <v>36570</v>
      </c>
      <c r="F5435" s="3" t="s">
        <v>36571</v>
      </c>
      <c r="G5435" s="3"/>
      <c r="H5435" s="3"/>
      <c r="I5435" s="3"/>
      <c r="J5435" s="3"/>
      <c r="K5435" s="3"/>
      <c r="L5435" s="3"/>
      <c r="M5435" s="3"/>
      <c r="N5435" s="3"/>
      <c r="O5435" s="3"/>
      <c r="P5435" s="3"/>
      <c r="Q5435" s="3"/>
      <c r="R5435" s="3"/>
      <c r="S5435" s="3"/>
      <c r="T5435" s="3"/>
      <c r="U5435" s="3"/>
      <c r="V5435" s="3"/>
      <c r="W5435" s="3"/>
      <c r="X5435" s="3"/>
      <c r="Y5435" s="3"/>
      <c r="Z5435" s="3"/>
      <c r="AA5435" s="3"/>
      <c r="AB5435" s="3"/>
      <c r="AC5435" s="3"/>
      <c r="AD5435" s="3"/>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row>
    <row r="5436" spans="1:77" ht="18">
      <c r="A5436" s="3" t="s">
        <v>5713</v>
      </c>
      <c r="B5436" s="3" t="s">
        <v>23435</v>
      </c>
      <c r="C5436" s="3" t="s">
        <v>24059</v>
      </c>
      <c r="D5436" s="3"/>
      <c r="E5436" s="3" t="s">
        <v>24060</v>
      </c>
      <c r="F5436" s="3" t="s">
        <v>24061</v>
      </c>
      <c r="G5436" s="3"/>
      <c r="H5436" s="3"/>
      <c r="I5436" s="3"/>
      <c r="J5436" s="3"/>
      <c r="K5436" s="3"/>
      <c r="L5436" s="3"/>
      <c r="M5436" s="3"/>
      <c r="N5436" s="3"/>
      <c r="O5436" s="3"/>
      <c r="P5436" s="3"/>
      <c r="Q5436" s="3"/>
      <c r="R5436" s="3"/>
      <c r="S5436" s="3"/>
      <c r="T5436" s="3"/>
      <c r="U5436" s="3"/>
      <c r="V5436" s="3"/>
      <c r="W5436" s="3"/>
      <c r="X5436" s="3"/>
      <c r="Y5436" s="3"/>
      <c r="Z5436" s="3"/>
      <c r="AA5436" s="3"/>
      <c r="AB5436" s="3"/>
      <c r="AC5436" s="3"/>
      <c r="AD5436" s="3"/>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row>
    <row r="5437" spans="1:77" ht="18">
      <c r="A5437" s="3" t="s">
        <v>19180</v>
      </c>
      <c r="B5437" s="3" t="s">
        <v>35848</v>
      </c>
      <c r="C5437" s="3" t="s">
        <v>24059</v>
      </c>
      <c r="D5437" s="3"/>
      <c r="E5437" s="3" t="s">
        <v>36280</v>
      </c>
      <c r="F5437" s="3" t="s">
        <v>36281</v>
      </c>
      <c r="G5437" s="3"/>
      <c r="H5437" s="3"/>
      <c r="I5437" s="3"/>
      <c r="J5437" s="3"/>
      <c r="K5437" s="3"/>
      <c r="L5437" s="3"/>
      <c r="M5437" s="3"/>
      <c r="N5437" s="3"/>
      <c r="O5437" s="3"/>
      <c r="P5437" s="3"/>
      <c r="Q5437" s="3"/>
      <c r="R5437" s="3"/>
      <c r="S5437" s="3"/>
      <c r="T5437" s="3"/>
      <c r="U5437" s="3"/>
      <c r="V5437" s="3"/>
      <c r="W5437" s="3"/>
      <c r="X5437" s="3"/>
      <c r="Y5437" s="3"/>
      <c r="Z5437" s="3"/>
      <c r="AA5437" s="3"/>
      <c r="AB5437" s="3"/>
      <c r="AC5437" s="3"/>
      <c r="AD5437" s="3"/>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row>
    <row r="5438" spans="1:77" ht="18">
      <c r="A5438" s="3" t="s">
        <v>12205</v>
      </c>
      <c r="B5438" s="3" t="s">
        <v>29357</v>
      </c>
      <c r="C5438" s="3" t="s">
        <v>29791</v>
      </c>
      <c r="D5438" s="3" t="s">
        <v>48</v>
      </c>
      <c r="E5438" s="3" t="s">
        <v>29792</v>
      </c>
      <c r="F5438" s="3"/>
      <c r="G5438" s="3"/>
      <c r="H5438" s="3"/>
      <c r="I5438" s="3"/>
      <c r="J5438" s="3"/>
      <c r="K5438" s="3"/>
      <c r="L5438" s="3"/>
      <c r="M5438" s="3"/>
      <c r="N5438" s="3"/>
      <c r="O5438" s="3"/>
      <c r="P5438" s="3"/>
      <c r="Q5438" s="3"/>
      <c r="R5438" s="3"/>
      <c r="S5438" s="3"/>
      <c r="T5438" s="3"/>
      <c r="U5438" s="3"/>
      <c r="V5438" s="3"/>
      <c r="W5438" s="3"/>
      <c r="X5438" s="3"/>
      <c r="Y5438" s="3"/>
      <c r="Z5438" s="3"/>
      <c r="AA5438" s="3"/>
      <c r="AB5438" s="3"/>
      <c r="AC5438" s="3"/>
      <c r="AD5438" s="3"/>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row>
    <row r="5439" spans="1:77" ht="18">
      <c r="A5439" s="3" t="s">
        <v>5819</v>
      </c>
      <c r="B5439" s="3" t="s">
        <v>24120</v>
      </c>
      <c r="C5439" s="3" t="s">
        <v>24121</v>
      </c>
      <c r="D5439" s="3" t="s">
        <v>2</v>
      </c>
      <c r="E5439" s="3" t="s">
        <v>24122</v>
      </c>
      <c r="F5439" s="3" t="s">
        <v>24123</v>
      </c>
      <c r="G5439" s="3"/>
      <c r="H5439" s="3"/>
      <c r="I5439" s="3"/>
      <c r="J5439" s="3"/>
      <c r="K5439" s="3"/>
      <c r="L5439" s="3"/>
      <c r="M5439" s="3"/>
      <c r="N5439" s="3"/>
      <c r="O5439" s="3"/>
      <c r="P5439" s="3"/>
      <c r="Q5439" s="3"/>
      <c r="R5439" s="3"/>
      <c r="S5439" s="3"/>
      <c r="T5439" s="3"/>
      <c r="U5439" s="3"/>
      <c r="V5439" s="3"/>
      <c r="W5439" s="3"/>
      <c r="X5439" s="3"/>
      <c r="Y5439" s="3"/>
      <c r="Z5439" s="3"/>
      <c r="AA5439" s="3"/>
      <c r="AB5439" s="3"/>
      <c r="AC5439" s="3"/>
      <c r="AD5439" s="3"/>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row>
    <row r="5440" spans="1:77" ht="18">
      <c r="A5440" s="3" t="s">
        <v>30200</v>
      </c>
      <c r="B5440" s="3" t="s">
        <v>30201</v>
      </c>
      <c r="C5440" s="3" t="s">
        <v>24121</v>
      </c>
      <c r="D5440" s="3" t="s">
        <v>2</v>
      </c>
      <c r="E5440" s="3" t="s">
        <v>30202</v>
      </c>
      <c r="F5440" s="3"/>
      <c r="G5440" s="3"/>
      <c r="H5440" s="3"/>
      <c r="I5440" s="3"/>
      <c r="J5440" s="3"/>
      <c r="K5440" s="3"/>
      <c r="L5440" s="3"/>
      <c r="M5440" s="3"/>
      <c r="N5440" s="3"/>
      <c r="O5440" s="3"/>
      <c r="P5440" s="3"/>
      <c r="Q5440" s="3"/>
      <c r="R5440" s="3"/>
      <c r="S5440" s="3"/>
      <c r="T5440" s="3"/>
      <c r="U5440" s="3"/>
      <c r="V5440" s="3"/>
      <c r="W5440" s="3"/>
      <c r="X5440" s="3"/>
      <c r="Y5440" s="3"/>
      <c r="Z5440" s="3"/>
      <c r="AA5440" s="3"/>
      <c r="AB5440" s="3"/>
      <c r="AC5440" s="3"/>
      <c r="AD5440" s="3"/>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row>
    <row r="5441" spans="1:77" ht="18">
      <c r="A5441" s="3" t="s">
        <v>14464</v>
      </c>
      <c r="B5441" s="3" t="s">
        <v>30903</v>
      </c>
      <c r="C5441" s="3" t="s">
        <v>31207</v>
      </c>
      <c r="D5441" s="3" t="s">
        <v>31208</v>
      </c>
      <c r="E5441" s="3" t="s">
        <v>31209</v>
      </c>
      <c r="F5441" s="3"/>
      <c r="G5441" s="3"/>
      <c r="H5441" s="3"/>
      <c r="I5441" s="3"/>
      <c r="J5441" s="3"/>
      <c r="K5441" s="3"/>
      <c r="L5441" s="3"/>
      <c r="M5441" s="3"/>
      <c r="N5441" s="3"/>
      <c r="O5441" s="3"/>
      <c r="P5441" s="3"/>
      <c r="Q5441" s="3"/>
      <c r="R5441" s="3"/>
      <c r="S5441" s="3"/>
      <c r="T5441" s="3"/>
      <c r="U5441" s="3"/>
      <c r="V5441" s="3"/>
      <c r="W5441" s="3"/>
      <c r="X5441" s="3"/>
      <c r="Y5441" s="3"/>
      <c r="Z5441" s="3"/>
      <c r="AA5441" s="3"/>
      <c r="AB5441" s="3"/>
      <c r="AC5441" s="3"/>
      <c r="AD5441" s="3"/>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row>
    <row r="5442" spans="1:77" ht="18">
      <c r="A5442" s="3" t="s">
        <v>3678</v>
      </c>
      <c r="B5442" s="3" t="s">
        <v>21893</v>
      </c>
      <c r="C5442" s="3" t="s">
        <v>22190</v>
      </c>
      <c r="D5442" s="3"/>
      <c r="E5442" s="3" t="s">
        <v>22191</v>
      </c>
      <c r="F5442" s="3"/>
      <c r="G5442" s="3"/>
      <c r="H5442" s="3"/>
      <c r="I5442" s="3"/>
      <c r="J5442" s="3"/>
      <c r="K5442" s="3"/>
      <c r="L5442" s="3"/>
      <c r="M5442" s="3"/>
      <c r="N5442" s="3"/>
      <c r="O5442" s="3"/>
      <c r="P5442" s="3"/>
      <c r="Q5442" s="3"/>
      <c r="R5442" s="3"/>
      <c r="S5442" s="3"/>
      <c r="T5442" s="3"/>
      <c r="U5442" s="3"/>
      <c r="V5442" s="3"/>
      <c r="W5442" s="3"/>
      <c r="X5442" s="3"/>
      <c r="Y5442" s="3"/>
      <c r="Z5442" s="3"/>
      <c r="AA5442" s="3"/>
      <c r="AB5442" s="3"/>
      <c r="AC5442" s="3"/>
      <c r="AD5442" s="3"/>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row>
    <row r="5443" spans="1:77" ht="18">
      <c r="A5443" s="3" t="s">
        <v>19454</v>
      </c>
      <c r="B5443" s="3" t="s">
        <v>36306</v>
      </c>
      <c r="C5443" s="3" t="s">
        <v>36526</v>
      </c>
      <c r="D5443" s="3"/>
      <c r="E5443" s="3" t="s">
        <v>36527</v>
      </c>
      <c r="F5443" s="3"/>
      <c r="G5443" s="3"/>
      <c r="H5443" s="3"/>
      <c r="I5443" s="3"/>
      <c r="J5443" s="3"/>
      <c r="K5443" s="3"/>
      <c r="L5443" s="3"/>
      <c r="M5443" s="3"/>
      <c r="N5443" s="3"/>
      <c r="O5443" s="3"/>
      <c r="P5443" s="3"/>
      <c r="Q5443" s="3"/>
      <c r="R5443" s="3"/>
      <c r="S5443" s="3"/>
      <c r="T5443" s="3"/>
      <c r="U5443" s="3"/>
      <c r="V5443" s="3"/>
      <c r="W5443" s="3"/>
      <c r="X5443" s="3"/>
      <c r="Y5443" s="3"/>
      <c r="Z5443" s="3"/>
      <c r="AA5443" s="3"/>
      <c r="AB5443" s="3"/>
      <c r="AC5443" s="3"/>
      <c r="AD5443" s="3"/>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row>
    <row r="5444" spans="1:77" ht="18">
      <c r="A5444" s="3" t="s">
        <v>19152</v>
      </c>
      <c r="B5444" s="3" t="s">
        <v>35848</v>
      </c>
      <c r="C5444" s="3" t="s">
        <v>36248</v>
      </c>
      <c r="D5444" s="3"/>
      <c r="E5444" s="3" t="s">
        <v>36249</v>
      </c>
      <c r="F5444" s="3" t="s">
        <v>36250</v>
      </c>
      <c r="G5444" s="3"/>
      <c r="H5444" s="3"/>
      <c r="I5444" s="3"/>
      <c r="J5444" s="3"/>
      <c r="K5444" s="3"/>
      <c r="L5444" s="3"/>
      <c r="M5444" s="3"/>
      <c r="N5444" s="3"/>
      <c r="O5444" s="3"/>
      <c r="P5444" s="3"/>
      <c r="Q5444" s="3"/>
      <c r="R5444" s="3"/>
      <c r="S5444" s="3"/>
      <c r="T5444" s="3"/>
      <c r="U5444" s="3"/>
      <c r="V5444" s="3"/>
      <c r="W5444" s="3"/>
      <c r="X5444" s="3"/>
      <c r="Y5444" s="3"/>
      <c r="Z5444" s="3"/>
      <c r="AA5444" s="3"/>
      <c r="AB5444" s="3"/>
      <c r="AC5444" s="3"/>
      <c r="AD5444" s="3"/>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row>
    <row r="5445" spans="1:77" ht="18">
      <c r="A5445" s="3" t="s">
        <v>25803</v>
      </c>
      <c r="B5445" s="3" t="s">
        <v>25216</v>
      </c>
      <c r="C5445" s="3" t="s">
        <v>25804</v>
      </c>
      <c r="D5445" s="3" t="s">
        <v>3216</v>
      </c>
      <c r="E5445" s="3" t="s">
        <v>25805</v>
      </c>
      <c r="F5445" s="3"/>
      <c r="G5445" s="3"/>
      <c r="H5445" s="3"/>
      <c r="I5445" s="3"/>
      <c r="J5445" s="3"/>
      <c r="K5445" s="3"/>
      <c r="L5445" s="3"/>
      <c r="M5445" s="3"/>
      <c r="N5445" s="3"/>
      <c r="O5445" s="3"/>
      <c r="P5445" s="3"/>
      <c r="Q5445" s="3"/>
      <c r="R5445" s="3"/>
      <c r="S5445" s="3"/>
      <c r="T5445" s="3"/>
      <c r="U5445" s="3"/>
      <c r="V5445" s="3"/>
      <c r="W5445" s="3"/>
      <c r="X5445" s="3"/>
      <c r="Y5445" s="3"/>
      <c r="Z5445" s="3"/>
      <c r="AA5445" s="3"/>
      <c r="AB5445" s="3"/>
      <c r="AC5445" s="3"/>
      <c r="AD5445" s="3"/>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row>
    <row r="5446" spans="1:77" ht="18">
      <c r="A5446" s="3" t="s">
        <v>25942</v>
      </c>
      <c r="B5446" s="3" t="s">
        <v>25827</v>
      </c>
      <c r="C5446" s="3" t="s">
        <v>25804</v>
      </c>
      <c r="D5446" s="3"/>
      <c r="E5446" s="3" t="s">
        <v>25943</v>
      </c>
      <c r="F5446" s="3"/>
      <c r="G5446" s="3"/>
      <c r="H5446" s="3"/>
      <c r="I5446" s="3"/>
      <c r="J5446" s="3"/>
      <c r="K5446" s="3"/>
      <c r="L5446" s="3"/>
      <c r="M5446" s="3"/>
      <c r="N5446" s="3"/>
      <c r="O5446" s="3"/>
      <c r="P5446" s="3"/>
      <c r="Q5446" s="3"/>
      <c r="R5446" s="3"/>
      <c r="S5446" s="3"/>
      <c r="T5446" s="3"/>
      <c r="U5446" s="3"/>
      <c r="V5446" s="3"/>
      <c r="W5446" s="3"/>
      <c r="X5446" s="3"/>
      <c r="Y5446" s="3"/>
      <c r="Z5446" s="3"/>
      <c r="AA5446" s="3"/>
      <c r="AB5446" s="3"/>
      <c r="AC5446" s="3"/>
      <c r="AD5446" s="3"/>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row>
    <row r="5447" spans="1:77" ht="18">
      <c r="A5447" s="3" t="s">
        <v>11172</v>
      </c>
      <c r="B5447" s="3" t="s">
        <v>28622</v>
      </c>
      <c r="C5447" s="3" t="s">
        <v>29163</v>
      </c>
      <c r="D5447" s="3" t="s">
        <v>28692</v>
      </c>
      <c r="E5447" s="3" t="s">
        <v>29164</v>
      </c>
      <c r="F5447" s="3" t="s">
        <v>29165</v>
      </c>
      <c r="G5447" s="3"/>
      <c r="H5447" s="3"/>
      <c r="I5447" s="3"/>
      <c r="J5447" s="3"/>
      <c r="K5447" s="3"/>
      <c r="L5447" s="3"/>
      <c r="M5447" s="3"/>
      <c r="N5447" s="3"/>
      <c r="O5447" s="3"/>
      <c r="P5447" s="3"/>
      <c r="Q5447" s="3"/>
      <c r="R5447" s="3"/>
      <c r="S5447" s="3"/>
      <c r="T5447" s="3"/>
      <c r="U5447" s="3"/>
      <c r="V5447" s="3"/>
      <c r="W5447" s="3"/>
      <c r="X5447" s="3"/>
      <c r="Y5447" s="3"/>
      <c r="Z5447" s="3"/>
      <c r="AA5447" s="3"/>
      <c r="AB5447" s="3"/>
      <c r="AC5447" s="3"/>
      <c r="AD5447" s="3"/>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row>
    <row r="5448" spans="1:77" ht="18">
      <c r="A5448" s="3" t="s">
        <v>5696</v>
      </c>
      <c r="B5448" s="3" t="s">
        <v>23435</v>
      </c>
      <c r="C5448" s="3" t="s">
        <v>24049</v>
      </c>
      <c r="D5448" s="3"/>
      <c r="E5448" s="3" t="s">
        <v>23954</v>
      </c>
      <c r="F5448" s="3"/>
      <c r="G5448" s="3"/>
      <c r="H5448" s="3"/>
      <c r="I5448" s="3"/>
      <c r="J5448" s="3"/>
      <c r="K5448" s="3"/>
      <c r="L5448" s="3"/>
      <c r="M5448" s="3"/>
      <c r="N5448" s="3"/>
      <c r="O5448" s="3"/>
      <c r="P5448" s="3"/>
      <c r="Q5448" s="3"/>
      <c r="R5448" s="3"/>
      <c r="S5448" s="3"/>
      <c r="T5448" s="3"/>
      <c r="U5448" s="3"/>
      <c r="V5448" s="3"/>
      <c r="W5448" s="3"/>
      <c r="X5448" s="3"/>
      <c r="Y5448" s="3"/>
      <c r="Z5448" s="3"/>
      <c r="AA5448" s="3"/>
      <c r="AB5448" s="3"/>
      <c r="AC5448" s="3"/>
      <c r="AD5448" s="3"/>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row>
    <row r="5449" spans="1:77" ht="18">
      <c r="A5449" s="3" t="s">
        <v>19455</v>
      </c>
      <c r="B5449" s="3" t="s">
        <v>36306</v>
      </c>
      <c r="C5449" s="3" t="s">
        <v>36528</v>
      </c>
      <c r="D5449" s="3" t="s">
        <v>2778</v>
      </c>
      <c r="E5449" s="3" t="s">
        <v>10817</v>
      </c>
      <c r="F5449" s="3" t="s">
        <v>36529</v>
      </c>
      <c r="G5449" s="3"/>
      <c r="H5449" s="3"/>
      <c r="I5449" s="3"/>
      <c r="J5449" s="3"/>
      <c r="K5449" s="3"/>
      <c r="L5449" s="3"/>
      <c r="M5449" s="3"/>
      <c r="N5449" s="3"/>
      <c r="O5449" s="3"/>
      <c r="P5449" s="3"/>
      <c r="Q5449" s="3"/>
      <c r="R5449" s="3"/>
      <c r="S5449" s="3"/>
      <c r="T5449" s="3"/>
      <c r="U5449" s="3"/>
      <c r="V5449" s="3"/>
      <c r="W5449" s="3"/>
      <c r="X5449" s="3"/>
      <c r="Y5449" s="3"/>
      <c r="Z5449" s="3"/>
      <c r="AA5449" s="3"/>
      <c r="AB5449" s="3"/>
      <c r="AC5449" s="3"/>
      <c r="AD5449" s="3"/>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row>
    <row r="5450" spans="1:77" ht="18">
      <c r="A5450" s="3" t="s">
        <v>19498</v>
      </c>
      <c r="B5450" s="3" t="s">
        <v>36306</v>
      </c>
      <c r="C5450" s="3" t="s">
        <v>36581</v>
      </c>
      <c r="D5450" s="3"/>
      <c r="E5450" s="3" t="s">
        <v>36582</v>
      </c>
      <c r="F5450" s="3"/>
      <c r="G5450" s="3"/>
      <c r="H5450" s="3"/>
      <c r="I5450" s="3"/>
      <c r="J5450" s="3"/>
      <c r="K5450" s="3"/>
      <c r="L5450" s="3"/>
      <c r="M5450" s="3"/>
      <c r="N5450" s="3"/>
      <c r="O5450" s="3"/>
      <c r="P5450" s="3"/>
      <c r="Q5450" s="3"/>
      <c r="R5450" s="3"/>
      <c r="S5450" s="3"/>
      <c r="T5450" s="3"/>
      <c r="U5450" s="3"/>
      <c r="V5450" s="3"/>
      <c r="W5450" s="3"/>
      <c r="X5450" s="3"/>
      <c r="Y5450" s="3"/>
      <c r="Z5450" s="3"/>
      <c r="AA5450" s="3"/>
      <c r="AB5450" s="3"/>
      <c r="AC5450" s="3"/>
      <c r="AD5450" s="3"/>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row>
    <row r="5451" spans="1:77" ht="18">
      <c r="A5451" s="3" t="s">
        <v>14525</v>
      </c>
      <c r="B5451" s="3" t="s">
        <v>30903</v>
      </c>
      <c r="C5451" s="3" t="s">
        <v>31244</v>
      </c>
      <c r="D5451" s="3"/>
      <c r="E5451" s="3" t="s">
        <v>31245</v>
      </c>
      <c r="F5451" s="3"/>
      <c r="G5451" s="3"/>
      <c r="H5451" s="3"/>
      <c r="I5451" s="3"/>
      <c r="J5451" s="3"/>
      <c r="K5451" s="3"/>
      <c r="L5451" s="3"/>
      <c r="M5451" s="3"/>
      <c r="N5451" s="3"/>
      <c r="O5451" s="3"/>
      <c r="P5451" s="3"/>
      <c r="Q5451" s="3"/>
      <c r="R5451" s="3"/>
      <c r="S5451" s="3"/>
      <c r="T5451" s="3"/>
      <c r="U5451" s="3"/>
      <c r="V5451" s="3"/>
      <c r="W5451" s="3"/>
      <c r="X5451" s="3"/>
      <c r="Y5451" s="3"/>
      <c r="Z5451" s="3"/>
      <c r="AA5451" s="3"/>
      <c r="AB5451" s="3"/>
      <c r="AC5451" s="3"/>
      <c r="AD5451" s="3"/>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row>
    <row r="5452" spans="1:77" ht="18">
      <c r="A5452" s="3" t="s">
        <v>14118</v>
      </c>
      <c r="B5452" s="3" t="s">
        <v>30903</v>
      </c>
      <c r="C5452" s="3" t="s">
        <v>31025</v>
      </c>
      <c r="D5452" s="3"/>
      <c r="E5452" s="3" t="s">
        <v>31026</v>
      </c>
      <c r="F5452" s="3"/>
      <c r="G5452" s="3"/>
      <c r="H5452" s="3"/>
      <c r="I5452" s="3"/>
      <c r="J5452" s="3"/>
      <c r="K5452" s="3"/>
      <c r="L5452" s="3"/>
      <c r="M5452" s="3"/>
      <c r="N5452" s="3"/>
      <c r="O5452" s="3"/>
      <c r="P5452" s="3"/>
      <c r="Q5452" s="3"/>
      <c r="R5452" s="3"/>
      <c r="S5452" s="3"/>
      <c r="T5452" s="3"/>
      <c r="U5452" s="3"/>
      <c r="V5452" s="3"/>
      <c r="W5452" s="3"/>
      <c r="X5452" s="3"/>
      <c r="Y5452" s="3"/>
      <c r="Z5452" s="3"/>
      <c r="AA5452" s="3"/>
      <c r="AB5452" s="3"/>
      <c r="AC5452" s="3"/>
      <c r="AD5452" s="3"/>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row>
    <row r="5453" spans="1:77" ht="18">
      <c r="A5453" s="3" t="s">
        <v>22081</v>
      </c>
      <c r="B5453" s="3" t="s">
        <v>21893</v>
      </c>
      <c r="C5453" s="3" t="s">
        <v>22082</v>
      </c>
      <c r="D5453" s="3"/>
      <c r="E5453" s="3" t="s">
        <v>22083</v>
      </c>
      <c r="F5453" s="3"/>
      <c r="G5453" s="3"/>
      <c r="H5453" s="3"/>
      <c r="I5453" s="3"/>
      <c r="J5453" s="3"/>
      <c r="K5453" s="3"/>
      <c r="L5453" s="3"/>
      <c r="M5453" s="3"/>
      <c r="N5453" s="3"/>
      <c r="O5453" s="3"/>
      <c r="P5453" s="3"/>
      <c r="Q5453" s="3"/>
      <c r="R5453" s="3"/>
      <c r="S5453" s="3"/>
      <c r="T5453" s="3"/>
      <c r="U5453" s="3"/>
      <c r="V5453" s="3"/>
      <c r="W5453" s="3"/>
      <c r="X5453" s="3"/>
      <c r="Y5453" s="3"/>
      <c r="Z5453" s="3"/>
      <c r="AA5453" s="3"/>
      <c r="AB5453" s="3"/>
      <c r="AC5453" s="3"/>
      <c r="AD5453" s="3"/>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row>
    <row r="5454" spans="1:77" ht="18">
      <c r="A5454" s="3" t="s">
        <v>3532</v>
      </c>
      <c r="B5454" s="3" t="s">
        <v>21893</v>
      </c>
      <c r="C5454" s="3" t="s">
        <v>22044</v>
      </c>
      <c r="D5454" s="3" t="s">
        <v>2</v>
      </c>
      <c r="E5454" s="3" t="s">
        <v>22045</v>
      </c>
      <c r="F5454" s="3"/>
      <c r="G5454" s="3"/>
      <c r="H5454" s="3"/>
      <c r="I5454" s="3"/>
      <c r="J5454" s="3"/>
      <c r="K5454" s="3"/>
      <c r="L5454" s="3"/>
      <c r="M5454" s="3"/>
      <c r="N5454" s="3"/>
      <c r="O5454" s="3"/>
      <c r="P5454" s="3"/>
      <c r="Q5454" s="3"/>
      <c r="R5454" s="3"/>
      <c r="S5454" s="3"/>
      <c r="T5454" s="3"/>
      <c r="U5454" s="3"/>
      <c r="V5454" s="3"/>
      <c r="W5454" s="3"/>
      <c r="X5454" s="3"/>
      <c r="Y5454" s="3"/>
      <c r="Z5454" s="3"/>
      <c r="AA5454" s="3"/>
      <c r="AB5454" s="3"/>
      <c r="AC5454" s="3"/>
      <c r="AD5454" s="3"/>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row>
    <row r="5455" spans="1:77" ht="18">
      <c r="A5455" s="3" t="s">
        <v>5051</v>
      </c>
      <c r="B5455" s="3" t="s">
        <v>23533</v>
      </c>
      <c r="C5455" s="3" t="s">
        <v>22044</v>
      </c>
      <c r="D5455" s="3" t="s">
        <v>2</v>
      </c>
      <c r="E5455" s="3" t="s">
        <v>23534</v>
      </c>
      <c r="F5455" s="3"/>
      <c r="G5455" s="3"/>
      <c r="H5455" s="3"/>
      <c r="I5455" s="3"/>
      <c r="J5455" s="3"/>
      <c r="K5455" s="3"/>
      <c r="L5455" s="3"/>
      <c r="M5455" s="3"/>
      <c r="N5455" s="3"/>
      <c r="O5455" s="3"/>
      <c r="P5455" s="3"/>
      <c r="Q5455" s="3"/>
      <c r="R5455" s="3"/>
      <c r="S5455" s="3"/>
      <c r="T5455" s="3"/>
      <c r="U5455" s="3"/>
      <c r="V5455" s="3"/>
      <c r="W5455" s="3"/>
      <c r="X5455" s="3"/>
      <c r="Y5455" s="3"/>
      <c r="Z5455" s="3"/>
      <c r="AA5455" s="3"/>
      <c r="AB5455" s="3"/>
      <c r="AC5455" s="3"/>
      <c r="AD5455" s="3"/>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row>
    <row r="5456" spans="1:77" ht="18">
      <c r="A5456" s="3" t="s">
        <v>5693</v>
      </c>
      <c r="B5456" s="3" t="s">
        <v>23435</v>
      </c>
      <c r="C5456" s="3" t="s">
        <v>22044</v>
      </c>
      <c r="D5456" s="3"/>
      <c r="E5456" s="3" t="s">
        <v>24041</v>
      </c>
      <c r="F5456" s="3"/>
      <c r="G5456" s="3"/>
      <c r="H5456" s="3"/>
      <c r="I5456" s="3"/>
      <c r="J5456" s="3"/>
      <c r="K5456" s="3"/>
      <c r="L5456" s="3"/>
      <c r="M5456" s="3"/>
      <c r="N5456" s="3"/>
      <c r="O5456" s="3"/>
      <c r="P5456" s="3"/>
      <c r="Q5456" s="3"/>
      <c r="R5456" s="3"/>
      <c r="S5456" s="3"/>
      <c r="T5456" s="3"/>
      <c r="U5456" s="3"/>
      <c r="V5456" s="3"/>
      <c r="W5456" s="3"/>
      <c r="X5456" s="3"/>
      <c r="Y5456" s="3"/>
      <c r="Z5456" s="3"/>
      <c r="AA5456" s="3"/>
      <c r="AB5456" s="3"/>
      <c r="AC5456" s="3"/>
      <c r="AD5456" s="3"/>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row>
    <row r="5457" spans="1:77" ht="18">
      <c r="A5457" s="3" t="s">
        <v>809</v>
      </c>
      <c r="B5457" s="3" t="s">
        <v>22767</v>
      </c>
      <c r="C5457" s="3" t="s">
        <v>22044</v>
      </c>
      <c r="D5457" s="3"/>
      <c r="E5457" s="3" t="s">
        <v>24891</v>
      </c>
      <c r="F5457" s="3"/>
      <c r="G5457" s="3"/>
      <c r="H5457" s="3"/>
      <c r="I5457" s="3"/>
      <c r="J5457" s="3"/>
      <c r="K5457" s="3"/>
      <c r="L5457" s="3"/>
      <c r="M5457" s="3"/>
      <c r="N5457" s="3"/>
      <c r="O5457" s="3"/>
      <c r="P5457" s="3"/>
      <c r="Q5457" s="3"/>
      <c r="R5457" s="3"/>
      <c r="S5457" s="3"/>
      <c r="T5457" s="3"/>
      <c r="U5457" s="3"/>
      <c r="V5457" s="3"/>
      <c r="W5457" s="3"/>
      <c r="X5457" s="3"/>
      <c r="Y5457" s="3"/>
      <c r="Z5457" s="3"/>
      <c r="AA5457" s="3"/>
      <c r="AB5457" s="3"/>
      <c r="AC5457" s="3"/>
      <c r="AD5457" s="3"/>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row>
    <row r="5458" spans="1:77" ht="18">
      <c r="A5458" s="3" t="s">
        <v>35535</v>
      </c>
      <c r="B5458" s="3" t="s">
        <v>35343</v>
      </c>
      <c r="C5458" s="3" t="s">
        <v>22044</v>
      </c>
      <c r="D5458" s="3"/>
      <c r="E5458" s="3" t="s">
        <v>35536</v>
      </c>
      <c r="F5458" s="3"/>
      <c r="G5458" s="3"/>
      <c r="H5458" s="3"/>
      <c r="I5458" s="3"/>
      <c r="J5458" s="3"/>
      <c r="K5458" s="3"/>
      <c r="L5458" s="3"/>
      <c r="M5458" s="3"/>
      <c r="N5458" s="3"/>
      <c r="O5458" s="3"/>
      <c r="P5458" s="3"/>
      <c r="Q5458" s="3"/>
      <c r="R5458" s="3"/>
      <c r="S5458" s="3"/>
      <c r="T5458" s="3"/>
      <c r="U5458" s="3"/>
      <c r="V5458" s="3"/>
      <c r="W5458" s="3"/>
      <c r="X5458" s="3"/>
      <c r="Y5458" s="3"/>
      <c r="Z5458" s="3"/>
      <c r="AA5458" s="3"/>
      <c r="AB5458" s="3"/>
      <c r="AC5458" s="3"/>
      <c r="AD5458" s="3"/>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row>
    <row r="5459" spans="1:77" ht="18">
      <c r="A5459" s="3" t="s">
        <v>9686</v>
      </c>
      <c r="B5459" s="3" t="s">
        <v>27557</v>
      </c>
      <c r="C5459" s="3" t="s">
        <v>27558</v>
      </c>
      <c r="D5459" s="3" t="s">
        <v>73</v>
      </c>
      <c r="E5459" s="3" t="s">
        <v>26829</v>
      </c>
      <c r="F5459" s="3" t="s">
        <v>27559</v>
      </c>
      <c r="G5459" s="3"/>
      <c r="H5459" s="3"/>
      <c r="I5459" s="3"/>
      <c r="J5459" s="3"/>
      <c r="K5459" s="3"/>
      <c r="L5459" s="3"/>
      <c r="M5459" s="3"/>
      <c r="N5459" s="3"/>
      <c r="O5459" s="3"/>
      <c r="P5459" s="3"/>
      <c r="Q5459" s="3"/>
      <c r="R5459" s="3"/>
      <c r="S5459" s="3"/>
      <c r="T5459" s="3"/>
      <c r="U5459" s="3"/>
      <c r="V5459" s="3"/>
      <c r="W5459" s="3"/>
      <c r="X5459" s="3"/>
      <c r="Y5459" s="3"/>
      <c r="Z5459" s="3"/>
      <c r="AA5459" s="3"/>
      <c r="AB5459" s="3"/>
      <c r="AC5459" s="3"/>
      <c r="AD5459" s="3"/>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row>
    <row r="5460" spans="1:77" ht="18">
      <c r="A5460" s="3" t="s">
        <v>33218</v>
      </c>
      <c r="B5460" s="3" t="s">
        <v>32998</v>
      </c>
      <c r="C5460" s="3" t="s">
        <v>27558</v>
      </c>
      <c r="D5460" s="3" t="s">
        <v>73</v>
      </c>
      <c r="E5460" s="3" t="s">
        <v>33069</v>
      </c>
      <c r="F5460" s="3" t="s">
        <v>27559</v>
      </c>
      <c r="G5460" s="3"/>
      <c r="H5460" s="3"/>
      <c r="I5460" s="3"/>
      <c r="J5460" s="3"/>
      <c r="K5460" s="3"/>
      <c r="L5460" s="3"/>
      <c r="M5460" s="3"/>
      <c r="N5460" s="3"/>
      <c r="O5460" s="3"/>
      <c r="P5460" s="3"/>
      <c r="Q5460" s="3"/>
      <c r="R5460" s="3"/>
      <c r="S5460" s="3"/>
      <c r="T5460" s="3"/>
      <c r="U5460" s="3"/>
      <c r="V5460" s="3"/>
      <c r="W5460" s="3"/>
      <c r="X5460" s="3"/>
      <c r="Y5460" s="3"/>
      <c r="Z5460" s="3"/>
      <c r="AA5460" s="3"/>
      <c r="AB5460" s="3"/>
      <c r="AC5460" s="3"/>
      <c r="AD5460" s="3"/>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row>
    <row r="5461" spans="1:77" ht="18">
      <c r="A5461" s="3" t="s">
        <v>19051</v>
      </c>
      <c r="B5461" s="3" t="s">
        <v>35848</v>
      </c>
      <c r="C5461" s="3" t="s">
        <v>27558</v>
      </c>
      <c r="D5461" s="3"/>
      <c r="E5461" s="3" t="s">
        <v>36169</v>
      </c>
      <c r="F5461" s="3"/>
      <c r="G5461" s="3"/>
      <c r="H5461" s="3"/>
      <c r="I5461" s="3"/>
      <c r="J5461" s="3"/>
      <c r="K5461" s="3"/>
      <c r="L5461" s="3"/>
      <c r="M5461" s="3"/>
      <c r="N5461" s="3"/>
      <c r="O5461" s="3"/>
      <c r="P5461" s="3"/>
      <c r="Q5461" s="3"/>
      <c r="R5461" s="3"/>
      <c r="S5461" s="3"/>
      <c r="T5461" s="3"/>
      <c r="U5461" s="3"/>
      <c r="V5461" s="3"/>
      <c r="W5461" s="3"/>
      <c r="X5461" s="3"/>
      <c r="Y5461" s="3"/>
      <c r="Z5461" s="3"/>
      <c r="AA5461" s="3"/>
      <c r="AB5461" s="3"/>
      <c r="AC5461" s="3"/>
      <c r="AD5461" s="3"/>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row>
    <row r="5462" spans="1:77" ht="18">
      <c r="A5462" s="3" t="s">
        <v>14657</v>
      </c>
      <c r="B5462" s="3" t="s">
        <v>30903</v>
      </c>
      <c r="C5462" s="3" t="s">
        <v>31320</v>
      </c>
      <c r="D5462" s="3"/>
      <c r="E5462" s="3" t="s">
        <v>31321</v>
      </c>
      <c r="F5462" s="3"/>
      <c r="G5462" s="3"/>
      <c r="H5462" s="3"/>
      <c r="I5462" s="3"/>
      <c r="J5462" s="3"/>
      <c r="K5462" s="3"/>
      <c r="L5462" s="3"/>
      <c r="M5462" s="3"/>
      <c r="N5462" s="3"/>
      <c r="O5462" s="3"/>
      <c r="P5462" s="3"/>
      <c r="Q5462" s="3"/>
      <c r="R5462" s="3"/>
      <c r="S5462" s="3"/>
      <c r="T5462" s="3"/>
      <c r="U5462" s="3"/>
      <c r="V5462" s="3"/>
      <c r="W5462" s="3"/>
      <c r="X5462" s="3"/>
      <c r="Y5462" s="3"/>
      <c r="Z5462" s="3"/>
      <c r="AA5462" s="3"/>
      <c r="AB5462" s="3"/>
      <c r="AC5462" s="3"/>
      <c r="AD5462" s="3"/>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row>
    <row r="5463" spans="1:77" ht="18">
      <c r="A5463" s="3" t="s">
        <v>33134</v>
      </c>
      <c r="B5463" s="3" t="s">
        <v>32998</v>
      </c>
      <c r="C5463" s="3" t="s">
        <v>33135</v>
      </c>
      <c r="D5463" s="3"/>
      <c r="E5463" s="3" t="s">
        <v>33136</v>
      </c>
      <c r="F5463" s="3"/>
      <c r="G5463" s="3"/>
      <c r="H5463" s="3"/>
      <c r="I5463" s="3"/>
      <c r="J5463" s="3"/>
      <c r="K5463" s="3"/>
      <c r="L5463" s="3"/>
      <c r="M5463" s="3"/>
      <c r="N5463" s="3"/>
      <c r="O5463" s="3"/>
      <c r="P5463" s="3"/>
      <c r="Q5463" s="3"/>
      <c r="R5463" s="3"/>
      <c r="S5463" s="3"/>
      <c r="T5463" s="3"/>
      <c r="U5463" s="3"/>
      <c r="V5463" s="3"/>
      <c r="W5463" s="3"/>
      <c r="X5463" s="3"/>
      <c r="Y5463" s="3"/>
      <c r="Z5463" s="3"/>
      <c r="AA5463" s="3"/>
      <c r="AB5463" s="3"/>
      <c r="AC5463" s="3"/>
      <c r="AD5463" s="3"/>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row>
    <row r="5464" spans="1:77" ht="18">
      <c r="A5464" s="3" t="s">
        <v>8600</v>
      </c>
      <c r="B5464" s="3" t="s">
        <v>26430</v>
      </c>
      <c r="C5464" s="3" t="s">
        <v>26431</v>
      </c>
      <c r="D5464" s="3" t="s">
        <v>2580</v>
      </c>
      <c r="E5464" s="3" t="s">
        <v>26432</v>
      </c>
      <c r="F5464" s="3" t="s">
        <v>26433</v>
      </c>
      <c r="G5464" s="3"/>
      <c r="H5464" s="3"/>
      <c r="I5464" s="3"/>
      <c r="J5464" s="3"/>
      <c r="K5464" s="3"/>
      <c r="L5464" s="3"/>
      <c r="M5464" s="3"/>
      <c r="N5464" s="3"/>
      <c r="O5464" s="3"/>
      <c r="P5464" s="3"/>
      <c r="Q5464" s="3"/>
      <c r="R5464" s="3"/>
      <c r="S5464" s="3"/>
      <c r="T5464" s="3"/>
      <c r="U5464" s="3"/>
      <c r="V5464" s="3"/>
      <c r="W5464" s="3"/>
      <c r="X5464" s="3"/>
      <c r="Y5464" s="3"/>
      <c r="Z5464" s="3"/>
      <c r="AA5464" s="3"/>
      <c r="AB5464" s="3"/>
      <c r="AC5464" s="3"/>
      <c r="AD5464" s="3"/>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row>
    <row r="5465" spans="1:77" ht="18">
      <c r="A5465" s="3" t="s">
        <v>16457</v>
      </c>
      <c r="B5465" s="3" t="s">
        <v>32339</v>
      </c>
      <c r="C5465" s="3" t="s">
        <v>26431</v>
      </c>
      <c r="D5465" s="3" t="s">
        <v>32343</v>
      </c>
      <c r="E5465" s="3" t="s">
        <v>32448</v>
      </c>
      <c r="F5465" s="3" t="s">
        <v>32449</v>
      </c>
      <c r="G5465" s="3"/>
      <c r="H5465" s="3"/>
      <c r="I5465" s="3"/>
      <c r="J5465" s="3"/>
      <c r="K5465" s="3"/>
      <c r="L5465" s="3"/>
      <c r="M5465" s="3"/>
      <c r="N5465" s="3"/>
      <c r="O5465" s="3"/>
      <c r="P5465" s="3"/>
      <c r="Q5465" s="3"/>
      <c r="R5465" s="3"/>
      <c r="S5465" s="3"/>
      <c r="T5465" s="3"/>
      <c r="U5465" s="3"/>
      <c r="V5465" s="3"/>
      <c r="W5465" s="3"/>
      <c r="X5465" s="3"/>
      <c r="Y5465" s="3"/>
      <c r="Z5465" s="3"/>
      <c r="AA5465" s="3"/>
      <c r="AB5465" s="3"/>
      <c r="AC5465" s="3"/>
      <c r="AD5465" s="3"/>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row>
    <row r="5466" spans="1:77" ht="18">
      <c r="A5466" s="3" t="s">
        <v>13036</v>
      </c>
      <c r="B5466" s="3" t="s">
        <v>30145</v>
      </c>
      <c r="C5466" s="3" t="s">
        <v>30392</v>
      </c>
      <c r="D5466" s="3"/>
      <c r="E5466" s="3" t="s">
        <v>30393</v>
      </c>
      <c r="F5466" s="3"/>
      <c r="G5466" s="3"/>
      <c r="H5466" s="3"/>
      <c r="I5466" s="3"/>
      <c r="J5466" s="3"/>
      <c r="K5466" s="3"/>
      <c r="L5466" s="3"/>
      <c r="M5466" s="3"/>
      <c r="N5466" s="3"/>
      <c r="O5466" s="3"/>
      <c r="P5466" s="3"/>
      <c r="Q5466" s="3"/>
      <c r="R5466" s="3"/>
      <c r="S5466" s="3"/>
      <c r="T5466" s="3"/>
      <c r="U5466" s="3"/>
      <c r="V5466" s="3"/>
      <c r="W5466" s="3"/>
      <c r="X5466" s="3"/>
      <c r="Y5466" s="3"/>
      <c r="Z5466" s="3"/>
      <c r="AA5466" s="3"/>
      <c r="AB5466" s="3"/>
      <c r="AC5466" s="3"/>
      <c r="AD5466" s="3"/>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row>
    <row r="5467" spans="1:77" ht="18">
      <c r="A5467" s="3" t="s">
        <v>16423</v>
      </c>
      <c r="B5467" s="3" t="s">
        <v>32339</v>
      </c>
      <c r="C5467" s="3" t="s">
        <v>32431</v>
      </c>
      <c r="D5467" s="3" t="s">
        <v>32343</v>
      </c>
      <c r="E5467" s="3" t="s">
        <v>32432</v>
      </c>
      <c r="F5467" s="3" t="s">
        <v>32433</v>
      </c>
      <c r="G5467" s="3"/>
      <c r="H5467" s="3"/>
      <c r="I5467" s="3"/>
      <c r="J5467" s="3"/>
      <c r="K5467" s="3"/>
      <c r="L5467" s="3"/>
      <c r="M5467" s="3"/>
      <c r="N5467" s="3"/>
      <c r="O5467" s="3"/>
      <c r="P5467" s="3"/>
      <c r="Q5467" s="3"/>
      <c r="R5467" s="3"/>
      <c r="S5467" s="3"/>
      <c r="T5467" s="3"/>
      <c r="U5467" s="3"/>
      <c r="V5467" s="3"/>
      <c r="W5467" s="3"/>
      <c r="X5467" s="3"/>
      <c r="Y5467" s="3"/>
      <c r="Z5467" s="3"/>
      <c r="AA5467" s="3"/>
      <c r="AB5467" s="3"/>
      <c r="AC5467" s="3"/>
      <c r="AD5467" s="3"/>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row>
    <row r="5468" spans="1:77" ht="18">
      <c r="A5468" s="3" t="s">
        <v>19523</v>
      </c>
      <c r="B5468" s="3" t="s">
        <v>36306</v>
      </c>
      <c r="C5468" s="3" t="s">
        <v>32431</v>
      </c>
      <c r="D5468" s="3"/>
      <c r="E5468" s="3" t="s">
        <v>36615</v>
      </c>
      <c r="F5468" s="3"/>
      <c r="G5468" s="3"/>
      <c r="H5468" s="3"/>
      <c r="I5468" s="3"/>
      <c r="J5468" s="3"/>
      <c r="K5468" s="3"/>
      <c r="L5468" s="3"/>
      <c r="M5468" s="3"/>
      <c r="N5468" s="3"/>
      <c r="O5468" s="3"/>
      <c r="P5468" s="3"/>
      <c r="Q5468" s="3"/>
      <c r="R5468" s="3"/>
      <c r="S5468" s="3"/>
      <c r="T5468" s="3"/>
      <c r="U5468" s="3"/>
      <c r="V5468" s="3"/>
      <c r="W5468" s="3"/>
      <c r="X5468" s="3"/>
      <c r="Y5468" s="3"/>
      <c r="Z5468" s="3"/>
      <c r="AA5468" s="3"/>
      <c r="AB5468" s="3"/>
      <c r="AC5468" s="3"/>
      <c r="AD5468" s="3"/>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row>
    <row r="5469" spans="1:77" ht="18">
      <c r="A5469" s="3" t="s">
        <v>10695</v>
      </c>
      <c r="B5469" s="3" t="s">
        <v>28622</v>
      </c>
      <c r="C5469" s="3" t="s">
        <v>28858</v>
      </c>
      <c r="D5469" s="3" t="s">
        <v>28766</v>
      </c>
      <c r="E5469" s="3" t="s">
        <v>28859</v>
      </c>
      <c r="F5469" s="3"/>
      <c r="G5469" s="3"/>
      <c r="H5469" s="3"/>
      <c r="I5469" s="3"/>
      <c r="J5469" s="3"/>
      <c r="K5469" s="3"/>
      <c r="L5469" s="3"/>
      <c r="M5469" s="3"/>
      <c r="N5469" s="3"/>
      <c r="O5469" s="3"/>
      <c r="P5469" s="3"/>
      <c r="Q5469" s="3"/>
      <c r="R5469" s="3"/>
      <c r="S5469" s="3"/>
      <c r="T5469" s="3"/>
      <c r="U5469" s="3"/>
      <c r="V5469" s="3"/>
      <c r="W5469" s="3"/>
      <c r="X5469" s="3"/>
      <c r="Y5469" s="3"/>
      <c r="Z5469" s="3"/>
      <c r="AA5469" s="3"/>
      <c r="AB5469" s="3"/>
      <c r="AC5469" s="3"/>
      <c r="AD5469" s="3"/>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row>
    <row r="5470" spans="1:77" ht="18">
      <c r="A5470" s="3" t="s">
        <v>5689</v>
      </c>
      <c r="B5470" s="3" t="s">
        <v>23435</v>
      </c>
      <c r="C5470" s="3" t="s">
        <v>24047</v>
      </c>
      <c r="D5470" s="3"/>
      <c r="E5470" s="3" t="s">
        <v>24048</v>
      </c>
      <c r="F5470" s="3"/>
      <c r="G5470" s="3"/>
      <c r="H5470" s="3"/>
      <c r="I5470" s="3"/>
      <c r="J5470" s="3"/>
      <c r="K5470" s="3"/>
      <c r="L5470" s="3"/>
      <c r="M5470" s="3"/>
      <c r="N5470" s="3"/>
      <c r="O5470" s="3"/>
      <c r="P5470" s="3"/>
      <c r="Q5470" s="3"/>
      <c r="R5470" s="3"/>
      <c r="S5470" s="3"/>
      <c r="T5470" s="3"/>
      <c r="U5470" s="3"/>
      <c r="V5470" s="3"/>
      <c r="W5470" s="3"/>
      <c r="X5470" s="3"/>
      <c r="Y5470" s="3"/>
      <c r="Z5470" s="3"/>
      <c r="AA5470" s="3"/>
      <c r="AB5470" s="3"/>
      <c r="AC5470" s="3"/>
      <c r="AD5470" s="3"/>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row>
    <row r="5471" spans="1:77" ht="18">
      <c r="A5471" s="3" t="s">
        <v>115</v>
      </c>
      <c r="B5471" s="3" t="s">
        <v>24748</v>
      </c>
      <c r="C5471" s="3" t="s">
        <v>26828</v>
      </c>
      <c r="D5471" s="3" t="s">
        <v>270</v>
      </c>
      <c r="E5471" s="3" t="s">
        <v>26829</v>
      </c>
      <c r="F5471" s="3" t="s">
        <v>26830</v>
      </c>
      <c r="G5471" s="3"/>
      <c r="H5471" s="3"/>
      <c r="I5471" s="3"/>
      <c r="J5471" s="3"/>
      <c r="K5471" s="3"/>
      <c r="L5471" s="3"/>
      <c r="M5471" s="3"/>
      <c r="N5471" s="3"/>
      <c r="O5471" s="3"/>
      <c r="P5471" s="3"/>
      <c r="Q5471" s="3"/>
      <c r="R5471" s="3"/>
      <c r="S5471" s="3"/>
      <c r="T5471" s="3"/>
      <c r="U5471" s="3"/>
      <c r="V5471" s="3"/>
      <c r="W5471" s="3"/>
      <c r="X5471" s="3"/>
      <c r="Y5471" s="3"/>
      <c r="Z5471" s="3"/>
      <c r="AA5471" s="3"/>
      <c r="AB5471" s="3"/>
      <c r="AC5471" s="3"/>
      <c r="AD5471" s="3"/>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row>
    <row r="5472" spans="1:77" ht="18">
      <c r="A5472" s="3" t="s">
        <v>39617</v>
      </c>
      <c r="B5472" s="3" t="s">
        <v>39563</v>
      </c>
      <c r="C5472" s="3" t="s">
        <v>39618</v>
      </c>
      <c r="D5472" s="3"/>
      <c r="E5472" s="3" t="s">
        <v>39619</v>
      </c>
      <c r="F5472" s="3"/>
      <c r="G5472" s="3"/>
      <c r="H5472" s="3"/>
      <c r="I5472" s="3"/>
      <c r="J5472" s="3"/>
      <c r="K5472" s="3"/>
      <c r="L5472" s="3"/>
      <c r="M5472" s="3"/>
      <c r="N5472" s="3"/>
      <c r="O5472" s="3"/>
      <c r="P5472" s="3"/>
      <c r="Q5472" s="3"/>
      <c r="R5472" s="3"/>
      <c r="S5472" s="3"/>
      <c r="T5472" s="3"/>
      <c r="U5472" s="3"/>
      <c r="V5472" s="3"/>
      <c r="W5472" s="3"/>
      <c r="X5472" s="3"/>
      <c r="Y5472" s="3"/>
      <c r="Z5472" s="3"/>
      <c r="AA5472" s="3"/>
      <c r="AB5472" s="3"/>
      <c r="AC5472" s="3"/>
      <c r="AD5472" s="3"/>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row>
    <row r="5473" spans="1:77" ht="18">
      <c r="A5473" s="3" t="s">
        <v>8046</v>
      </c>
      <c r="B5473" s="3" t="s">
        <v>25827</v>
      </c>
      <c r="C5473" s="3" t="s">
        <v>25908</v>
      </c>
      <c r="D5473" s="3"/>
      <c r="E5473" s="3" t="s">
        <v>25909</v>
      </c>
      <c r="F5473" s="3" t="s">
        <v>25910</v>
      </c>
      <c r="G5473" s="3"/>
      <c r="H5473" s="3"/>
      <c r="I5473" s="3"/>
      <c r="J5473" s="3"/>
      <c r="K5473" s="3"/>
      <c r="L5473" s="3"/>
      <c r="M5473" s="3"/>
      <c r="N5473" s="3"/>
      <c r="O5473" s="3"/>
      <c r="P5473" s="3"/>
      <c r="Q5473" s="3"/>
      <c r="R5473" s="3"/>
      <c r="S5473" s="3"/>
      <c r="T5473" s="3"/>
      <c r="U5473" s="3"/>
      <c r="V5473" s="3"/>
      <c r="W5473" s="3"/>
      <c r="X5473" s="3"/>
      <c r="Y5473" s="3"/>
      <c r="Z5473" s="3"/>
      <c r="AA5473" s="3"/>
      <c r="AB5473" s="3"/>
      <c r="AC5473" s="3"/>
      <c r="AD5473" s="3"/>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row>
    <row r="5474" spans="1:77" ht="18">
      <c r="A5474" s="3" t="s">
        <v>18744</v>
      </c>
      <c r="B5474" s="3" t="s">
        <v>35848</v>
      </c>
      <c r="C5474" s="3" t="s">
        <v>35913</v>
      </c>
      <c r="D5474" s="3"/>
      <c r="E5474" s="3" t="s">
        <v>35914</v>
      </c>
      <c r="F5474" s="3"/>
      <c r="G5474" s="3"/>
      <c r="H5474" s="3"/>
      <c r="I5474" s="3"/>
      <c r="J5474" s="3"/>
      <c r="K5474" s="3"/>
      <c r="L5474" s="3"/>
      <c r="M5474" s="3"/>
      <c r="N5474" s="3"/>
      <c r="O5474" s="3"/>
      <c r="P5474" s="3"/>
      <c r="Q5474" s="3"/>
      <c r="R5474" s="3"/>
      <c r="S5474" s="3"/>
      <c r="T5474" s="3"/>
      <c r="U5474" s="3"/>
      <c r="V5474" s="3"/>
      <c r="W5474" s="3"/>
      <c r="X5474" s="3"/>
      <c r="Y5474" s="3"/>
      <c r="Z5474" s="3"/>
      <c r="AA5474" s="3"/>
      <c r="AB5474" s="3"/>
      <c r="AC5474" s="3"/>
      <c r="AD5474" s="3"/>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row>
    <row r="5475" spans="1:77" ht="18">
      <c r="A5475" s="3" t="s">
        <v>39587</v>
      </c>
      <c r="B5475" s="3" t="s">
        <v>39563</v>
      </c>
      <c r="C5475" s="3" t="s">
        <v>39588</v>
      </c>
      <c r="D5475" s="3"/>
      <c r="E5475" s="3" t="s">
        <v>39589</v>
      </c>
      <c r="F5475" s="3"/>
      <c r="G5475" s="3"/>
      <c r="H5475" s="3"/>
      <c r="I5475" s="3"/>
      <c r="J5475" s="3"/>
      <c r="K5475" s="3"/>
      <c r="L5475" s="3"/>
      <c r="M5475" s="3"/>
      <c r="N5475" s="3"/>
      <c r="O5475" s="3"/>
      <c r="P5475" s="3"/>
      <c r="Q5475" s="3"/>
      <c r="R5475" s="3"/>
      <c r="S5475" s="3"/>
      <c r="T5475" s="3"/>
      <c r="U5475" s="3"/>
      <c r="V5475" s="3"/>
      <c r="W5475" s="3"/>
      <c r="X5475" s="3"/>
      <c r="Y5475" s="3"/>
      <c r="Z5475" s="3"/>
      <c r="AA5475" s="3"/>
      <c r="AB5475" s="3"/>
      <c r="AC5475" s="3"/>
      <c r="AD5475" s="3"/>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row>
    <row r="5476" spans="1:77" ht="18">
      <c r="A5476" s="3" t="s">
        <v>25643</v>
      </c>
      <c r="B5476" s="3" t="s">
        <v>25216</v>
      </c>
      <c r="C5476" s="3" t="s">
        <v>25644</v>
      </c>
      <c r="D5476" s="3"/>
      <c r="E5476" s="3" t="s">
        <v>25645</v>
      </c>
      <c r="F5476" s="3"/>
      <c r="G5476" s="3"/>
      <c r="H5476" s="3"/>
      <c r="I5476" s="3"/>
      <c r="J5476" s="3"/>
      <c r="K5476" s="3"/>
      <c r="L5476" s="3"/>
      <c r="M5476" s="3"/>
      <c r="N5476" s="3"/>
      <c r="O5476" s="3"/>
      <c r="P5476" s="3"/>
      <c r="Q5476" s="3"/>
      <c r="R5476" s="3"/>
      <c r="S5476" s="3"/>
      <c r="T5476" s="3"/>
      <c r="U5476" s="3"/>
      <c r="V5476" s="3"/>
      <c r="W5476" s="3"/>
      <c r="X5476" s="3"/>
      <c r="Y5476" s="3"/>
      <c r="Z5476" s="3"/>
      <c r="AA5476" s="3"/>
      <c r="AB5476" s="3"/>
      <c r="AC5476" s="3"/>
      <c r="AD5476" s="3"/>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row>
    <row r="5477" spans="1:77" ht="18">
      <c r="A5477" s="3" t="s">
        <v>11263</v>
      </c>
      <c r="B5477" s="3" t="s">
        <v>29192</v>
      </c>
      <c r="C5477" s="3" t="s">
        <v>25644</v>
      </c>
      <c r="D5477" s="3" t="s">
        <v>29193</v>
      </c>
      <c r="E5477" s="3" t="s">
        <v>29194</v>
      </c>
      <c r="F5477" s="3" t="s">
        <v>29195</v>
      </c>
      <c r="G5477" s="3"/>
      <c r="H5477" s="3"/>
      <c r="I5477" s="3"/>
      <c r="J5477" s="3"/>
      <c r="K5477" s="3"/>
      <c r="L5477" s="3"/>
      <c r="M5477" s="3"/>
      <c r="N5477" s="3"/>
      <c r="O5477" s="3"/>
      <c r="P5477" s="3"/>
      <c r="Q5477" s="3"/>
      <c r="R5477" s="3"/>
      <c r="S5477" s="3"/>
      <c r="T5477" s="3"/>
      <c r="U5477" s="3"/>
      <c r="V5477" s="3"/>
      <c r="W5477" s="3"/>
      <c r="X5477" s="3"/>
      <c r="Y5477" s="3"/>
      <c r="Z5477" s="3"/>
      <c r="AA5477" s="3"/>
      <c r="AB5477" s="3"/>
      <c r="AC5477" s="3"/>
      <c r="AD5477" s="3"/>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row>
    <row r="5478" spans="1:77" ht="18">
      <c r="A5478" s="3" t="s">
        <v>3478</v>
      </c>
      <c r="B5478" s="3" t="s">
        <v>21893</v>
      </c>
      <c r="C5478" s="3" t="s">
        <v>21985</v>
      </c>
      <c r="D5478" s="3"/>
      <c r="E5478" s="3" t="s">
        <v>21986</v>
      </c>
      <c r="F5478" s="3"/>
      <c r="G5478" s="3"/>
      <c r="H5478" s="3"/>
      <c r="I5478" s="3"/>
      <c r="J5478" s="3"/>
      <c r="K5478" s="3"/>
      <c r="L5478" s="3"/>
      <c r="M5478" s="3"/>
      <c r="N5478" s="3"/>
      <c r="O5478" s="3"/>
      <c r="P5478" s="3"/>
      <c r="Q5478" s="3"/>
      <c r="R5478" s="3"/>
      <c r="S5478" s="3"/>
      <c r="T5478" s="3"/>
      <c r="U5478" s="3"/>
      <c r="V5478" s="3"/>
      <c r="W5478" s="3"/>
      <c r="X5478" s="3"/>
      <c r="Y5478" s="3"/>
      <c r="Z5478" s="3"/>
      <c r="AA5478" s="3"/>
      <c r="AB5478" s="3"/>
      <c r="AC5478" s="3"/>
      <c r="AD5478" s="3"/>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row>
    <row r="5479" spans="1:77" ht="18">
      <c r="A5479" s="3" t="s">
        <v>7728</v>
      </c>
      <c r="B5479" s="3" t="s">
        <v>25216</v>
      </c>
      <c r="C5479" s="3" t="s">
        <v>21985</v>
      </c>
      <c r="D5479" s="3" t="s">
        <v>25614</v>
      </c>
      <c r="E5479" s="3" t="s">
        <v>25615</v>
      </c>
      <c r="F5479" s="3"/>
      <c r="G5479" s="3"/>
      <c r="H5479" s="3"/>
      <c r="I5479" s="3"/>
      <c r="J5479" s="3"/>
      <c r="K5479" s="3"/>
      <c r="L5479" s="3"/>
      <c r="M5479" s="3"/>
      <c r="N5479" s="3"/>
      <c r="O5479" s="3"/>
      <c r="P5479" s="3"/>
      <c r="Q5479" s="3"/>
      <c r="R5479" s="3"/>
      <c r="S5479" s="3"/>
      <c r="T5479" s="3"/>
      <c r="U5479" s="3"/>
      <c r="V5479" s="3"/>
      <c r="W5479" s="3"/>
      <c r="X5479" s="3"/>
      <c r="Y5479" s="3"/>
      <c r="Z5479" s="3"/>
      <c r="AA5479" s="3"/>
      <c r="AB5479" s="3"/>
      <c r="AC5479" s="3"/>
      <c r="AD5479" s="3"/>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row>
    <row r="5480" spans="1:77" ht="18">
      <c r="A5480" s="3" t="s">
        <v>9492</v>
      </c>
      <c r="B5480" s="3" t="s">
        <v>27301</v>
      </c>
      <c r="C5480" s="3" t="s">
        <v>21985</v>
      </c>
      <c r="D5480" s="3" t="s">
        <v>73</v>
      </c>
      <c r="E5480" s="3" t="s">
        <v>27302</v>
      </c>
      <c r="F5480" s="3" t="s">
        <v>27303</v>
      </c>
      <c r="G5480" s="3"/>
      <c r="H5480" s="3"/>
      <c r="I5480" s="3"/>
      <c r="J5480" s="3"/>
      <c r="K5480" s="3"/>
      <c r="L5480" s="3"/>
      <c r="M5480" s="3"/>
      <c r="N5480" s="3"/>
      <c r="O5480" s="3"/>
      <c r="P5480" s="3"/>
      <c r="Q5480" s="3"/>
      <c r="R5480" s="3"/>
      <c r="S5480" s="3"/>
      <c r="T5480" s="3"/>
      <c r="U5480" s="3"/>
      <c r="V5480" s="3"/>
      <c r="W5480" s="3"/>
      <c r="X5480" s="3"/>
      <c r="Y5480" s="3"/>
      <c r="Z5480" s="3"/>
      <c r="AA5480" s="3"/>
      <c r="AB5480" s="3"/>
      <c r="AC5480" s="3"/>
      <c r="AD5480" s="3"/>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row>
    <row r="5481" spans="1:77" ht="18">
      <c r="A5481" s="3" t="s">
        <v>20172</v>
      </c>
      <c r="B5481" s="3" t="s">
        <v>37108</v>
      </c>
      <c r="C5481" s="3" t="s">
        <v>21985</v>
      </c>
      <c r="D5481" s="3"/>
      <c r="E5481" s="3" t="s">
        <v>114</v>
      </c>
      <c r="F5481" s="3"/>
      <c r="G5481" s="3"/>
      <c r="H5481" s="3"/>
      <c r="I5481" s="3"/>
      <c r="J5481" s="3"/>
      <c r="K5481" s="3"/>
      <c r="L5481" s="3"/>
      <c r="M5481" s="3"/>
      <c r="N5481" s="3"/>
      <c r="O5481" s="3"/>
      <c r="P5481" s="3"/>
      <c r="Q5481" s="3"/>
      <c r="R5481" s="3"/>
      <c r="S5481" s="3"/>
      <c r="T5481" s="3"/>
      <c r="U5481" s="3"/>
      <c r="V5481" s="3"/>
      <c r="W5481" s="3"/>
      <c r="X5481" s="3"/>
      <c r="Y5481" s="3"/>
      <c r="Z5481" s="3"/>
      <c r="AA5481" s="3"/>
      <c r="AB5481" s="3"/>
      <c r="AC5481" s="3"/>
      <c r="AD5481" s="3"/>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row>
    <row r="5482" spans="1:77" ht="18">
      <c r="A5482" s="3" t="s">
        <v>20500</v>
      </c>
      <c r="B5482" s="3" t="s">
        <v>38999</v>
      </c>
      <c r="C5482" s="3" t="s">
        <v>21985</v>
      </c>
      <c r="D5482" s="3" t="s">
        <v>39399</v>
      </c>
      <c r="E5482" s="3" t="s">
        <v>39400</v>
      </c>
      <c r="F5482" s="3"/>
      <c r="G5482" s="3"/>
      <c r="H5482" s="3"/>
      <c r="I5482" s="3"/>
      <c r="J5482" s="3"/>
      <c r="K5482" s="3"/>
      <c r="L5482" s="3"/>
      <c r="M5482" s="3"/>
      <c r="N5482" s="3"/>
      <c r="O5482" s="3"/>
      <c r="P5482" s="3"/>
      <c r="Q5482" s="3"/>
      <c r="R5482" s="3"/>
      <c r="S5482" s="3"/>
      <c r="T5482" s="3"/>
      <c r="U5482" s="3"/>
      <c r="V5482" s="3"/>
      <c r="W5482" s="3"/>
      <c r="X5482" s="3"/>
      <c r="Y5482" s="3"/>
      <c r="Z5482" s="3"/>
      <c r="AA5482" s="3"/>
      <c r="AB5482" s="3"/>
      <c r="AC5482" s="3"/>
      <c r="AD5482" s="3"/>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row>
    <row r="5483" spans="1:77" ht="18">
      <c r="A5483" s="3" t="s">
        <v>731</v>
      </c>
      <c r="B5483" s="3" t="s">
        <v>22767</v>
      </c>
      <c r="C5483" s="3" t="s">
        <v>24421</v>
      </c>
      <c r="D5483" s="3"/>
      <c r="E5483" s="3" t="s">
        <v>24422</v>
      </c>
      <c r="F5483" s="3"/>
      <c r="G5483" s="3"/>
      <c r="H5483" s="3"/>
      <c r="I5483" s="3"/>
      <c r="J5483" s="3"/>
      <c r="K5483" s="3"/>
      <c r="L5483" s="3"/>
      <c r="M5483" s="3"/>
      <c r="N5483" s="3"/>
      <c r="O5483" s="3"/>
      <c r="P5483" s="3"/>
      <c r="Q5483" s="3"/>
      <c r="R5483" s="3"/>
      <c r="S5483" s="3"/>
      <c r="T5483" s="3"/>
      <c r="U5483" s="3"/>
      <c r="V5483" s="3"/>
      <c r="W5483" s="3"/>
      <c r="X5483" s="3"/>
      <c r="Y5483" s="3"/>
      <c r="Z5483" s="3"/>
      <c r="AA5483" s="3"/>
      <c r="AB5483" s="3"/>
      <c r="AC5483" s="3"/>
      <c r="AD5483" s="3"/>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row>
    <row r="5484" spans="1:77" ht="18">
      <c r="A5484" s="3" t="s">
        <v>10809</v>
      </c>
      <c r="B5484" s="3" t="s">
        <v>28622</v>
      </c>
      <c r="C5484" s="3" t="s">
        <v>24421</v>
      </c>
      <c r="D5484" s="3"/>
      <c r="E5484" s="3" t="s">
        <v>28957</v>
      </c>
      <c r="F5484" s="3"/>
      <c r="G5484" s="3"/>
      <c r="H5484" s="3"/>
      <c r="I5484" s="3"/>
      <c r="J5484" s="3"/>
      <c r="K5484" s="3"/>
      <c r="L5484" s="3"/>
      <c r="M5484" s="3"/>
      <c r="N5484" s="3"/>
      <c r="O5484" s="3"/>
      <c r="P5484" s="3"/>
      <c r="Q5484" s="3"/>
      <c r="R5484" s="3"/>
      <c r="S5484" s="3"/>
      <c r="T5484" s="3"/>
      <c r="U5484" s="3"/>
      <c r="V5484" s="3"/>
      <c r="W5484" s="3"/>
      <c r="X5484" s="3"/>
      <c r="Y5484" s="3"/>
      <c r="Z5484" s="3"/>
      <c r="AA5484" s="3"/>
      <c r="AB5484" s="3"/>
      <c r="AC5484" s="3"/>
      <c r="AD5484" s="3"/>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row>
    <row r="5485" spans="1:77" ht="18">
      <c r="A5485" s="3" t="s">
        <v>38672</v>
      </c>
      <c r="B5485" s="3" t="s">
        <v>37993</v>
      </c>
      <c r="C5485" s="3" t="s">
        <v>24421</v>
      </c>
      <c r="D5485" s="3" t="s">
        <v>270</v>
      </c>
      <c r="E5485" s="3" t="s">
        <v>38673</v>
      </c>
      <c r="F5485" s="3" t="s">
        <v>38674</v>
      </c>
      <c r="G5485" s="3"/>
      <c r="H5485" s="3"/>
      <c r="I5485" s="3"/>
      <c r="J5485" s="3"/>
      <c r="K5485" s="3"/>
      <c r="L5485" s="3"/>
      <c r="M5485" s="3"/>
      <c r="N5485" s="3"/>
      <c r="O5485" s="3"/>
      <c r="P5485" s="3"/>
      <c r="Q5485" s="3"/>
      <c r="R5485" s="3"/>
      <c r="S5485" s="3"/>
      <c r="T5485" s="3"/>
      <c r="U5485" s="3"/>
      <c r="V5485" s="3"/>
      <c r="W5485" s="3"/>
      <c r="X5485" s="3"/>
      <c r="Y5485" s="3"/>
      <c r="Z5485" s="3"/>
      <c r="AA5485" s="3"/>
      <c r="AB5485" s="3"/>
      <c r="AC5485" s="3"/>
      <c r="AD5485" s="3"/>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row>
    <row r="5486" spans="1:77" ht="18">
      <c r="A5486" s="3" t="s">
        <v>5704</v>
      </c>
      <c r="B5486" s="3" t="s">
        <v>23435</v>
      </c>
      <c r="C5486" s="3" t="s">
        <v>24052</v>
      </c>
      <c r="D5486" s="3" t="s">
        <v>1442</v>
      </c>
      <c r="E5486" s="3" t="s">
        <v>24053</v>
      </c>
      <c r="F5486" s="3" t="s">
        <v>24054</v>
      </c>
      <c r="G5486" s="3"/>
      <c r="H5486" s="3"/>
      <c r="I5486" s="3"/>
      <c r="J5486" s="3"/>
      <c r="K5486" s="3"/>
      <c r="L5486" s="3"/>
      <c r="M5486" s="3"/>
      <c r="N5486" s="3"/>
      <c r="O5486" s="3"/>
      <c r="P5486" s="3"/>
      <c r="Q5486" s="3"/>
      <c r="R5486" s="3"/>
      <c r="S5486" s="3"/>
      <c r="T5486" s="3"/>
      <c r="U5486" s="3"/>
      <c r="V5486" s="3"/>
      <c r="W5486" s="3"/>
      <c r="X5486" s="3"/>
      <c r="Y5486" s="3"/>
      <c r="Z5486" s="3"/>
      <c r="AA5486" s="3"/>
      <c r="AB5486" s="3"/>
      <c r="AC5486" s="3"/>
      <c r="AD5486" s="3"/>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row>
    <row r="5487" spans="1:77" ht="18">
      <c r="A5487" s="3" t="s">
        <v>8151</v>
      </c>
      <c r="B5487" s="3" t="s">
        <v>25827</v>
      </c>
      <c r="C5487" s="3" t="s">
        <v>24052</v>
      </c>
      <c r="D5487" s="3" t="s">
        <v>1442</v>
      </c>
      <c r="E5487" s="3" t="s">
        <v>23763</v>
      </c>
      <c r="F5487" s="3" t="s">
        <v>24054</v>
      </c>
      <c r="G5487" s="3"/>
      <c r="H5487" s="3"/>
      <c r="I5487" s="3"/>
      <c r="J5487" s="3"/>
      <c r="K5487" s="3"/>
      <c r="L5487" s="3"/>
      <c r="M5487" s="3"/>
      <c r="N5487" s="3"/>
      <c r="O5487" s="3"/>
      <c r="P5487" s="3"/>
      <c r="Q5487" s="3"/>
      <c r="R5487" s="3"/>
      <c r="S5487" s="3"/>
      <c r="T5487" s="3"/>
      <c r="U5487" s="3"/>
      <c r="V5487" s="3"/>
      <c r="W5487" s="3"/>
      <c r="X5487" s="3"/>
      <c r="Y5487" s="3"/>
      <c r="Z5487" s="3"/>
      <c r="AA5487" s="3"/>
      <c r="AB5487" s="3"/>
      <c r="AC5487" s="3"/>
      <c r="AD5487" s="3"/>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row>
    <row r="5488" spans="1:77" ht="18">
      <c r="A5488" s="3" t="s">
        <v>10752</v>
      </c>
      <c r="B5488" s="3" t="s">
        <v>28622</v>
      </c>
      <c r="C5488" s="3" t="s">
        <v>24052</v>
      </c>
      <c r="D5488" s="3"/>
      <c r="E5488" s="3" t="s">
        <v>28905</v>
      </c>
      <c r="F5488" s="3" t="s">
        <v>28906</v>
      </c>
      <c r="G5488" s="3"/>
      <c r="H5488" s="3"/>
      <c r="I5488" s="3"/>
      <c r="J5488" s="3"/>
      <c r="K5488" s="3"/>
      <c r="L5488" s="3"/>
      <c r="M5488" s="3"/>
      <c r="N5488" s="3"/>
      <c r="O5488" s="3"/>
      <c r="P5488" s="3"/>
      <c r="Q5488" s="3"/>
      <c r="R5488" s="3"/>
      <c r="S5488" s="3"/>
      <c r="T5488" s="3"/>
      <c r="U5488" s="3"/>
      <c r="V5488" s="3"/>
      <c r="W5488" s="3"/>
      <c r="X5488" s="3"/>
      <c r="Y5488" s="3"/>
      <c r="Z5488" s="3"/>
      <c r="AA5488" s="3"/>
      <c r="AB5488" s="3"/>
      <c r="AC5488" s="3"/>
      <c r="AD5488" s="3"/>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row>
    <row r="5489" spans="1:105" ht="18">
      <c r="A5489" s="3" t="s">
        <v>12940</v>
      </c>
      <c r="B5489" s="3" t="s">
        <v>30145</v>
      </c>
      <c r="C5489" s="3" t="s">
        <v>24052</v>
      </c>
      <c r="D5489" s="3"/>
      <c r="E5489" s="3" t="s">
        <v>30357</v>
      </c>
      <c r="F5489" s="3"/>
      <c r="G5489" s="3"/>
      <c r="H5489" s="3"/>
      <c r="I5489" s="3"/>
      <c r="J5489" s="3"/>
      <c r="K5489" s="3"/>
      <c r="L5489" s="3"/>
      <c r="M5489" s="3"/>
      <c r="N5489" s="3"/>
      <c r="O5489" s="3"/>
      <c r="P5489" s="3"/>
      <c r="Q5489" s="3"/>
      <c r="R5489" s="3"/>
      <c r="S5489" s="3"/>
      <c r="T5489" s="3"/>
      <c r="U5489" s="3"/>
      <c r="V5489" s="3"/>
      <c r="W5489" s="3"/>
      <c r="X5489" s="3"/>
      <c r="Y5489" s="3"/>
      <c r="Z5489" s="3"/>
      <c r="AA5489" s="3"/>
      <c r="AB5489" s="3"/>
      <c r="AC5489" s="3"/>
      <c r="AD5489" s="3"/>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row>
    <row r="5490" spans="1:105" ht="18">
      <c r="A5490" s="3" t="s">
        <v>18875</v>
      </c>
      <c r="B5490" s="3" t="s">
        <v>35848</v>
      </c>
      <c r="C5490" s="3" t="s">
        <v>24052</v>
      </c>
      <c r="D5490" s="3"/>
      <c r="E5490" s="3" t="s">
        <v>36026</v>
      </c>
      <c r="F5490" s="3"/>
      <c r="G5490" s="3"/>
      <c r="H5490" s="3"/>
      <c r="I5490" s="3"/>
      <c r="J5490" s="3"/>
      <c r="K5490" s="3"/>
      <c r="L5490" s="3"/>
      <c r="M5490" s="3"/>
      <c r="N5490" s="3"/>
      <c r="O5490" s="3"/>
      <c r="P5490" s="3"/>
      <c r="Q5490" s="3"/>
      <c r="R5490" s="3"/>
      <c r="S5490" s="3"/>
      <c r="T5490" s="3"/>
      <c r="U5490" s="3"/>
      <c r="V5490" s="3"/>
      <c r="W5490" s="3"/>
      <c r="X5490" s="3"/>
      <c r="Y5490" s="3"/>
      <c r="Z5490" s="3"/>
      <c r="AA5490" s="3"/>
      <c r="AB5490" s="3"/>
      <c r="AC5490" s="3"/>
      <c r="AD5490" s="3"/>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row>
    <row r="5491" spans="1:105" ht="18">
      <c r="A5491" s="3" t="s">
        <v>19474</v>
      </c>
      <c r="B5491" s="3" t="s">
        <v>36306</v>
      </c>
      <c r="C5491" s="3" t="s">
        <v>24052</v>
      </c>
      <c r="D5491" s="3"/>
      <c r="E5491" s="3" t="s">
        <v>36550</v>
      </c>
      <c r="F5491" s="3"/>
      <c r="G5491" s="3"/>
      <c r="H5491" s="3"/>
      <c r="I5491" s="3"/>
      <c r="J5491" s="3"/>
      <c r="K5491" s="3"/>
      <c r="L5491" s="3"/>
      <c r="M5491" s="3"/>
      <c r="N5491" s="3"/>
      <c r="O5491" s="3"/>
      <c r="P5491" s="3"/>
      <c r="Q5491" s="3"/>
      <c r="R5491" s="3"/>
      <c r="S5491" s="3"/>
      <c r="T5491" s="3"/>
      <c r="U5491" s="3"/>
      <c r="V5491" s="3"/>
      <c r="W5491" s="3"/>
      <c r="X5491" s="3"/>
      <c r="Y5491" s="3"/>
      <c r="Z5491" s="3"/>
      <c r="AA5491" s="3"/>
      <c r="AB5491" s="3"/>
      <c r="AC5491" s="3"/>
      <c r="AD5491" s="3"/>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row>
    <row r="5492" spans="1:105" ht="18">
      <c r="A5492" s="3" t="s">
        <v>3221</v>
      </c>
      <c r="B5492" s="3" t="s">
        <v>21893</v>
      </c>
      <c r="C5492" s="3" t="s">
        <v>24052</v>
      </c>
      <c r="D5492" s="3"/>
      <c r="E5492" s="3" t="s">
        <v>39109</v>
      </c>
      <c r="F5492" s="3" t="s">
        <v>39110</v>
      </c>
      <c r="G5492" s="3"/>
      <c r="H5492" s="3"/>
      <c r="I5492" s="3"/>
      <c r="J5492" s="3"/>
      <c r="K5492" s="3"/>
      <c r="L5492" s="3"/>
      <c r="M5492" s="3"/>
      <c r="N5492" s="3"/>
      <c r="O5492" s="3"/>
      <c r="P5492" s="3"/>
      <c r="Q5492" s="3"/>
      <c r="R5492" s="3"/>
      <c r="S5492" s="3"/>
      <c r="T5492" s="3"/>
      <c r="U5492" s="3"/>
      <c r="V5492" s="3"/>
      <c r="W5492" s="3"/>
      <c r="X5492" s="3"/>
      <c r="Y5492" s="3"/>
      <c r="Z5492" s="3"/>
      <c r="AA5492" s="3"/>
      <c r="AB5492" s="3"/>
      <c r="AC5492" s="3"/>
      <c r="AD5492" s="3"/>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row>
    <row r="5493" spans="1:105" ht="18">
      <c r="A5493" s="3" t="s">
        <v>592</v>
      </c>
      <c r="B5493" s="3" t="s">
        <v>22767</v>
      </c>
      <c r="C5493" s="3" t="s">
        <v>23601</v>
      </c>
      <c r="D5493" s="3" t="s">
        <v>426</v>
      </c>
      <c r="E5493" s="3" t="s">
        <v>23602</v>
      </c>
      <c r="F5493" s="3" t="s">
        <v>23603</v>
      </c>
      <c r="G5493" s="3" t="s">
        <v>23604</v>
      </c>
      <c r="H5493" s="3" t="s">
        <v>23605</v>
      </c>
      <c r="I5493" s="3" t="s">
        <v>23606</v>
      </c>
      <c r="J5493" s="3" t="s">
        <v>23607</v>
      </c>
      <c r="K5493" s="3" t="s">
        <v>23608</v>
      </c>
      <c r="L5493" s="3"/>
      <c r="M5493" s="3"/>
      <c r="N5493" s="3"/>
      <c r="O5493" s="3"/>
      <c r="P5493" s="3"/>
      <c r="Q5493" s="3"/>
      <c r="R5493" s="3"/>
      <c r="S5493" s="3"/>
      <c r="T5493" s="3"/>
      <c r="U5493" s="3"/>
      <c r="V5493" s="3"/>
      <c r="W5493" s="3"/>
      <c r="X5493" s="3"/>
      <c r="Y5493" s="3"/>
      <c r="Z5493" s="3"/>
      <c r="AA5493" s="3"/>
      <c r="AB5493" s="3"/>
      <c r="AC5493" s="3"/>
      <c r="AD5493" s="3"/>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CC5493" t="s">
        <v>34355</v>
      </c>
      <c r="CD5493" t="s">
        <v>34356</v>
      </c>
      <c r="CI5493" t="s">
        <v>34357</v>
      </c>
      <c r="CJ5493" t="s">
        <v>34358</v>
      </c>
      <c r="CM5493" t="s">
        <v>34359</v>
      </c>
      <c r="CN5493" t="s">
        <v>34360</v>
      </c>
      <c r="CR5493" t="s">
        <v>34361</v>
      </c>
      <c r="CS5493" t="s">
        <v>34362</v>
      </c>
      <c r="CX5493" t="s">
        <v>34363</v>
      </c>
      <c r="CY5493" t="s">
        <v>34364</v>
      </c>
      <c r="CZ5493" t="s">
        <v>34365</v>
      </c>
      <c r="DA5493" t="s">
        <v>34366</v>
      </c>
    </row>
    <row r="5494" spans="1:105" ht="18">
      <c r="A5494" s="3" t="s">
        <v>9536</v>
      </c>
      <c r="B5494" s="3" t="s">
        <v>27189</v>
      </c>
      <c r="C5494" s="3" t="s">
        <v>23601</v>
      </c>
      <c r="D5494" s="3" t="s">
        <v>426</v>
      </c>
      <c r="E5494" s="3" t="s">
        <v>27364</v>
      </c>
      <c r="F5494" s="3" t="s">
        <v>27365</v>
      </c>
      <c r="G5494" s="3"/>
      <c r="H5494" s="3"/>
      <c r="I5494" s="3"/>
      <c r="J5494" s="3"/>
      <c r="K5494" s="3"/>
      <c r="L5494" s="3"/>
      <c r="M5494" s="3"/>
      <c r="N5494" s="3"/>
      <c r="O5494" s="3"/>
      <c r="P5494" s="3"/>
      <c r="Q5494" s="3"/>
      <c r="R5494" s="3"/>
      <c r="S5494" s="3"/>
      <c r="T5494" s="3"/>
      <c r="U5494" s="3"/>
      <c r="V5494" s="3"/>
      <c r="W5494" s="3"/>
      <c r="X5494" s="3"/>
      <c r="Y5494" s="3"/>
      <c r="Z5494" s="3"/>
      <c r="AA5494" s="3"/>
      <c r="AB5494" s="3"/>
      <c r="AC5494" s="3"/>
      <c r="AD5494" s="3"/>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row>
    <row r="5495" spans="1:105" ht="18">
      <c r="A5495" s="3" t="s">
        <v>3716</v>
      </c>
      <c r="B5495" s="3" t="s">
        <v>21893</v>
      </c>
      <c r="C5495" s="3" t="s">
        <v>22230</v>
      </c>
      <c r="D5495" s="3"/>
      <c r="E5495" s="3" t="s">
        <v>22231</v>
      </c>
      <c r="F5495" s="3"/>
      <c r="G5495" s="3"/>
      <c r="H5495" s="3"/>
      <c r="I5495" s="3"/>
      <c r="J5495" s="3"/>
      <c r="K5495" s="3"/>
      <c r="L5495" s="3"/>
      <c r="M5495" s="3"/>
      <c r="N5495" s="3"/>
      <c r="O5495" s="3"/>
      <c r="P5495" s="3"/>
      <c r="Q5495" s="3"/>
      <c r="R5495" s="3"/>
      <c r="S5495" s="3"/>
      <c r="T5495" s="3"/>
      <c r="U5495" s="3"/>
      <c r="V5495" s="3"/>
      <c r="W5495" s="3"/>
      <c r="X5495" s="3"/>
      <c r="Y5495" s="3"/>
      <c r="Z5495" s="3"/>
      <c r="AA5495" s="3"/>
      <c r="AB5495" s="3"/>
      <c r="AC5495" s="3"/>
      <c r="AD5495" s="3"/>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row>
    <row r="5496" spans="1:105" ht="18">
      <c r="A5496" s="3" t="s">
        <v>9446</v>
      </c>
      <c r="B5496" s="3" t="s">
        <v>27259</v>
      </c>
      <c r="C5496" s="3" t="s">
        <v>22230</v>
      </c>
      <c r="D5496" s="3" t="s">
        <v>73</v>
      </c>
      <c r="E5496" s="3" t="s">
        <v>27260</v>
      </c>
      <c r="F5496" s="3"/>
      <c r="G5496" s="3"/>
      <c r="H5496" s="3"/>
      <c r="I5496" s="3"/>
      <c r="J5496" s="3"/>
      <c r="K5496" s="3"/>
      <c r="L5496" s="3"/>
      <c r="M5496" s="3"/>
      <c r="N5496" s="3"/>
      <c r="O5496" s="3"/>
      <c r="P5496" s="3"/>
      <c r="Q5496" s="3"/>
      <c r="R5496" s="3"/>
      <c r="S5496" s="3"/>
      <c r="T5496" s="3"/>
      <c r="U5496" s="3"/>
      <c r="V5496" s="3"/>
      <c r="W5496" s="3"/>
      <c r="X5496" s="3"/>
      <c r="Y5496" s="3"/>
      <c r="Z5496" s="3"/>
      <c r="AA5496" s="3"/>
      <c r="AB5496" s="3"/>
      <c r="AC5496" s="3"/>
      <c r="AD5496" s="3"/>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row>
    <row r="5497" spans="1:105" ht="18">
      <c r="A5497" s="3" t="s">
        <v>12918</v>
      </c>
      <c r="B5497" s="3" t="s">
        <v>30145</v>
      </c>
      <c r="C5497" s="3" t="s">
        <v>30350</v>
      </c>
      <c r="D5497" s="3"/>
      <c r="E5497" s="3" t="s">
        <v>30351</v>
      </c>
      <c r="F5497" s="3"/>
      <c r="G5497" s="3"/>
      <c r="H5497" s="3"/>
      <c r="I5497" s="3"/>
      <c r="J5497" s="3"/>
      <c r="K5497" s="3"/>
      <c r="L5497" s="3"/>
      <c r="M5497" s="3"/>
      <c r="N5497" s="3"/>
      <c r="O5497" s="3"/>
      <c r="P5497" s="3"/>
      <c r="Q5497" s="3"/>
      <c r="R5497" s="3"/>
      <c r="S5497" s="3"/>
      <c r="T5497" s="3"/>
      <c r="U5497" s="3"/>
      <c r="V5497" s="3"/>
      <c r="W5497" s="3"/>
      <c r="X5497" s="3"/>
      <c r="Y5497" s="3"/>
      <c r="Z5497" s="3"/>
      <c r="AA5497" s="3"/>
      <c r="AB5497" s="3"/>
      <c r="AC5497" s="3"/>
      <c r="AD5497" s="3"/>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row>
    <row r="5498" spans="1:105" ht="18">
      <c r="A5498" s="3" t="s">
        <v>8074</v>
      </c>
      <c r="B5498" s="3" t="s">
        <v>25827</v>
      </c>
      <c r="C5498" s="3" t="s">
        <v>25926</v>
      </c>
      <c r="D5498" s="3"/>
      <c r="E5498" s="3" t="s">
        <v>25927</v>
      </c>
      <c r="F5498" s="3"/>
      <c r="G5498" s="3"/>
      <c r="H5498" s="3"/>
      <c r="I5498" s="3"/>
      <c r="J5498" s="3"/>
      <c r="K5498" s="3"/>
      <c r="L5498" s="3"/>
      <c r="M5498" s="3"/>
      <c r="N5498" s="3"/>
      <c r="O5498" s="3"/>
      <c r="P5498" s="3"/>
      <c r="Q5498" s="3"/>
      <c r="R5498" s="3"/>
      <c r="S5498" s="3"/>
      <c r="T5498" s="3"/>
      <c r="U5498" s="3"/>
      <c r="V5498" s="3"/>
      <c r="W5498" s="3"/>
      <c r="X5498" s="3"/>
      <c r="Y5498" s="3"/>
      <c r="Z5498" s="3"/>
      <c r="AA5498" s="3"/>
      <c r="AB5498" s="3"/>
      <c r="AC5498" s="3"/>
      <c r="AD5498" s="3"/>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row>
    <row r="5499" spans="1:105" ht="18">
      <c r="A5499" s="3" t="s">
        <v>18907</v>
      </c>
      <c r="B5499" s="3" t="s">
        <v>35848</v>
      </c>
      <c r="C5499" s="3" t="s">
        <v>25926</v>
      </c>
      <c r="D5499" s="3"/>
      <c r="E5499" s="3" t="s">
        <v>36046</v>
      </c>
      <c r="F5499" s="3"/>
      <c r="G5499" s="3"/>
      <c r="H5499" s="3"/>
      <c r="I5499" s="3"/>
      <c r="J5499" s="3"/>
      <c r="K5499" s="3"/>
      <c r="L5499" s="3"/>
      <c r="M5499" s="3"/>
      <c r="N5499" s="3"/>
      <c r="O5499" s="3"/>
      <c r="P5499" s="3"/>
      <c r="Q5499" s="3"/>
      <c r="R5499" s="3"/>
      <c r="S5499" s="3"/>
      <c r="T5499" s="3"/>
      <c r="U5499" s="3"/>
      <c r="V5499" s="3"/>
      <c r="W5499" s="3"/>
      <c r="X5499" s="3"/>
      <c r="Y5499" s="3"/>
      <c r="Z5499" s="3"/>
      <c r="AA5499" s="3"/>
      <c r="AB5499" s="3"/>
      <c r="AC5499" s="3"/>
      <c r="AD5499" s="3"/>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row>
    <row r="5500" spans="1:105" ht="18">
      <c r="A5500" s="3" t="s">
        <v>19451</v>
      </c>
      <c r="B5500" s="3" t="s">
        <v>36306</v>
      </c>
      <c r="C5500" s="3" t="s">
        <v>25926</v>
      </c>
      <c r="D5500" s="3"/>
      <c r="E5500" s="3" t="s">
        <v>36525</v>
      </c>
      <c r="F5500" s="3"/>
      <c r="G5500" s="3"/>
      <c r="H5500" s="3"/>
      <c r="I5500" s="3"/>
      <c r="J5500" s="3"/>
      <c r="K5500" s="3"/>
      <c r="L5500" s="3"/>
      <c r="M5500" s="3"/>
      <c r="N5500" s="3"/>
      <c r="O5500" s="3"/>
      <c r="P5500" s="3"/>
      <c r="Q5500" s="3"/>
      <c r="R5500" s="3"/>
      <c r="S5500" s="3"/>
      <c r="T5500" s="3"/>
      <c r="U5500" s="3"/>
      <c r="V5500" s="3"/>
      <c r="W5500" s="3"/>
      <c r="X5500" s="3"/>
      <c r="Y5500" s="3"/>
      <c r="Z5500" s="3"/>
      <c r="AA5500" s="3"/>
      <c r="AB5500" s="3"/>
      <c r="AC5500" s="3"/>
      <c r="AD5500" s="3"/>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row>
    <row r="5501" spans="1:105" ht="18">
      <c r="A5501" s="3" t="s">
        <v>16354</v>
      </c>
      <c r="B5501" s="3" t="s">
        <v>32339</v>
      </c>
      <c r="C5501" s="3" t="s">
        <v>32378</v>
      </c>
      <c r="D5501" s="3" t="s">
        <v>32379</v>
      </c>
      <c r="E5501" s="3" t="s">
        <v>32380</v>
      </c>
      <c r="F5501" s="3" t="s">
        <v>32381</v>
      </c>
      <c r="G5501" s="3"/>
      <c r="H5501" s="3"/>
      <c r="I5501" s="3"/>
      <c r="J5501" s="3"/>
      <c r="K5501" s="3"/>
      <c r="L5501" s="3"/>
      <c r="M5501" s="3"/>
      <c r="N5501" s="3"/>
      <c r="O5501" s="3"/>
      <c r="P5501" s="3"/>
      <c r="Q5501" s="3"/>
      <c r="R5501" s="3"/>
      <c r="S5501" s="3"/>
      <c r="T5501" s="3"/>
      <c r="U5501" s="3"/>
      <c r="V5501" s="3"/>
      <c r="W5501" s="3"/>
      <c r="X5501" s="3"/>
      <c r="Y5501" s="3"/>
      <c r="Z5501" s="3"/>
      <c r="AA5501" s="3"/>
      <c r="AB5501" s="3"/>
      <c r="AC5501" s="3"/>
      <c r="AD5501" s="3"/>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row>
    <row r="5502" spans="1:105" ht="18">
      <c r="A5502" s="3" t="s">
        <v>18978</v>
      </c>
      <c r="B5502" s="3" t="s">
        <v>35848</v>
      </c>
      <c r="C5502" s="3" t="s">
        <v>32378</v>
      </c>
      <c r="D5502" s="3"/>
      <c r="E5502" s="3" t="s">
        <v>36104</v>
      </c>
      <c r="F5502" s="3"/>
      <c r="G5502" s="3"/>
      <c r="H5502" s="3"/>
      <c r="I5502" s="3"/>
      <c r="J5502" s="3"/>
      <c r="K5502" s="3"/>
      <c r="L5502" s="3"/>
      <c r="M5502" s="3"/>
      <c r="N5502" s="3"/>
      <c r="O5502" s="3"/>
      <c r="P5502" s="3"/>
      <c r="Q5502" s="3"/>
      <c r="R5502" s="3"/>
      <c r="S5502" s="3"/>
      <c r="T5502" s="3"/>
      <c r="U5502" s="3"/>
      <c r="V5502" s="3"/>
      <c r="W5502" s="3"/>
      <c r="X5502" s="3"/>
      <c r="Y5502" s="3"/>
      <c r="Z5502" s="3"/>
      <c r="AA5502" s="3"/>
      <c r="AB5502" s="3"/>
      <c r="AC5502" s="3"/>
      <c r="AD5502" s="3"/>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row>
    <row r="5503" spans="1:105" ht="18">
      <c r="A5503" s="3" t="s">
        <v>7559</v>
      </c>
      <c r="B5503" s="3" t="s">
        <v>25221</v>
      </c>
      <c r="C5503" s="3" t="s">
        <v>25489</v>
      </c>
      <c r="D5503" s="3" t="s">
        <v>25490</v>
      </c>
      <c r="E5503" s="3" t="s">
        <v>25491</v>
      </c>
      <c r="F5503" s="3"/>
      <c r="G5503" s="3"/>
      <c r="H5503" s="3"/>
      <c r="I5503" s="3"/>
      <c r="J5503" s="3"/>
      <c r="K5503" s="3"/>
      <c r="L5503" s="3"/>
      <c r="M5503" s="3"/>
      <c r="N5503" s="3"/>
      <c r="O5503" s="3"/>
      <c r="P5503" s="3"/>
      <c r="Q5503" s="3"/>
      <c r="R5503" s="3"/>
      <c r="S5503" s="3"/>
      <c r="T5503" s="3"/>
      <c r="U5503" s="3"/>
      <c r="V5503" s="3"/>
      <c r="W5503" s="3"/>
      <c r="X5503" s="3"/>
      <c r="Y5503" s="3"/>
      <c r="Z5503" s="3"/>
      <c r="AA5503" s="3"/>
      <c r="AB5503" s="3"/>
      <c r="AC5503" s="3"/>
      <c r="AD5503" s="3"/>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row>
    <row r="5504" spans="1:105" ht="18">
      <c r="A5504" s="3" t="s">
        <v>12777</v>
      </c>
      <c r="B5504" s="3" t="s">
        <v>30145</v>
      </c>
      <c r="C5504" s="3" t="s">
        <v>30255</v>
      </c>
      <c r="D5504" s="3"/>
      <c r="E5504" s="3" t="s">
        <v>30256</v>
      </c>
      <c r="F5504" s="3"/>
      <c r="G5504" s="3"/>
      <c r="H5504" s="3"/>
      <c r="I5504" s="3"/>
      <c r="J5504" s="3"/>
      <c r="K5504" s="3"/>
      <c r="L5504" s="3"/>
      <c r="M5504" s="3"/>
      <c r="N5504" s="3"/>
      <c r="O5504" s="3"/>
      <c r="P5504" s="3"/>
      <c r="Q5504" s="3"/>
      <c r="R5504" s="3"/>
      <c r="S5504" s="3"/>
      <c r="T5504" s="3"/>
      <c r="U5504" s="3"/>
      <c r="V5504" s="3"/>
      <c r="W5504" s="3"/>
      <c r="X5504" s="3"/>
      <c r="Y5504" s="3"/>
      <c r="Z5504" s="3"/>
      <c r="AA5504" s="3"/>
      <c r="AB5504" s="3"/>
      <c r="AC5504" s="3"/>
      <c r="AD5504" s="3"/>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row>
    <row r="5505" spans="1:77" ht="18">
      <c r="A5505" s="3" t="s">
        <v>19441</v>
      </c>
      <c r="B5505" s="3" t="s">
        <v>36306</v>
      </c>
      <c r="C5505" s="3" t="s">
        <v>36515</v>
      </c>
      <c r="D5505" s="3" t="s">
        <v>36516</v>
      </c>
      <c r="E5505" s="3" t="s">
        <v>36517</v>
      </c>
      <c r="F5505" s="3" t="s">
        <v>36518</v>
      </c>
      <c r="G5505" s="3"/>
      <c r="H5505" s="3"/>
      <c r="I5505" s="3"/>
      <c r="J5505" s="3"/>
      <c r="K5505" s="3"/>
      <c r="L5505" s="3"/>
      <c r="M5505" s="3"/>
      <c r="N5505" s="3"/>
      <c r="O5505" s="3"/>
      <c r="P5505" s="3"/>
      <c r="Q5505" s="3"/>
      <c r="R5505" s="3"/>
      <c r="S5505" s="3"/>
      <c r="T5505" s="3"/>
      <c r="U5505" s="3"/>
      <c r="V5505" s="3"/>
      <c r="W5505" s="3"/>
      <c r="X5505" s="3"/>
      <c r="Y5505" s="3"/>
      <c r="Z5505" s="3"/>
      <c r="AA5505" s="3"/>
      <c r="AB5505" s="3"/>
      <c r="AC5505" s="3"/>
      <c r="AD5505" s="3"/>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row>
    <row r="5506" spans="1:77" ht="18">
      <c r="A5506" s="3" t="s">
        <v>14721</v>
      </c>
      <c r="B5506" s="3" t="s">
        <v>30903</v>
      </c>
      <c r="C5506" s="3" t="s">
        <v>31365</v>
      </c>
      <c r="D5506" s="3"/>
      <c r="E5506" s="3" t="s">
        <v>31366</v>
      </c>
      <c r="F5506" s="3"/>
      <c r="G5506" s="3"/>
      <c r="H5506" s="3"/>
      <c r="I5506" s="3"/>
      <c r="J5506" s="3"/>
      <c r="K5506" s="3"/>
      <c r="L5506" s="3"/>
      <c r="M5506" s="3"/>
      <c r="N5506" s="3"/>
      <c r="O5506" s="3"/>
      <c r="P5506" s="3"/>
      <c r="Q5506" s="3"/>
      <c r="R5506" s="3"/>
      <c r="S5506" s="3"/>
      <c r="T5506" s="3"/>
      <c r="U5506" s="3"/>
      <c r="V5506" s="3"/>
      <c r="W5506" s="3"/>
      <c r="X5506" s="3"/>
      <c r="Y5506" s="3"/>
      <c r="Z5506" s="3"/>
      <c r="AA5506" s="3"/>
      <c r="AB5506" s="3"/>
      <c r="AC5506" s="3"/>
      <c r="AD5506" s="3"/>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row>
    <row r="5507" spans="1:77" ht="18">
      <c r="A5507" s="3" t="s">
        <v>12873</v>
      </c>
      <c r="B5507" s="3" t="s">
        <v>30145</v>
      </c>
      <c r="C5507" s="3" t="s">
        <v>30332</v>
      </c>
      <c r="D5507" s="3"/>
      <c r="E5507" s="3" t="s">
        <v>30333</v>
      </c>
      <c r="F5507" s="3"/>
      <c r="G5507" s="3"/>
      <c r="H5507" s="3"/>
      <c r="I5507" s="3"/>
      <c r="J5507" s="3"/>
      <c r="K5507" s="3"/>
      <c r="L5507" s="3"/>
      <c r="M5507" s="3"/>
      <c r="N5507" s="3"/>
      <c r="O5507" s="3"/>
      <c r="P5507" s="3"/>
      <c r="Q5507" s="3"/>
      <c r="R5507" s="3"/>
      <c r="S5507" s="3"/>
      <c r="T5507" s="3"/>
      <c r="U5507" s="3"/>
      <c r="V5507" s="3"/>
      <c r="W5507" s="3"/>
      <c r="X5507" s="3"/>
      <c r="Y5507" s="3"/>
      <c r="Z5507" s="3"/>
      <c r="AA5507" s="3"/>
      <c r="AB5507" s="3"/>
      <c r="AC5507" s="3"/>
      <c r="AD5507" s="3"/>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row>
    <row r="5508" spans="1:77" ht="18">
      <c r="A5508" s="3" t="s">
        <v>34266</v>
      </c>
      <c r="B5508" s="3" t="s">
        <v>33988</v>
      </c>
      <c r="C5508" s="3" t="s">
        <v>30332</v>
      </c>
      <c r="D5508" s="3" t="s">
        <v>34176</v>
      </c>
      <c r="E5508" s="3" t="s">
        <v>34267</v>
      </c>
      <c r="F5508" s="3" t="s">
        <v>34268</v>
      </c>
      <c r="G5508" s="3"/>
      <c r="H5508" s="3"/>
      <c r="I5508" s="3"/>
      <c r="J5508" s="3"/>
      <c r="K5508" s="3"/>
      <c r="L5508" s="3"/>
      <c r="M5508" s="3"/>
      <c r="N5508" s="3"/>
      <c r="O5508" s="3"/>
      <c r="P5508" s="3"/>
      <c r="Q5508" s="3"/>
      <c r="R5508" s="3"/>
      <c r="S5508" s="3"/>
      <c r="T5508" s="3"/>
      <c r="U5508" s="3"/>
      <c r="V5508" s="3"/>
      <c r="W5508" s="3"/>
      <c r="X5508" s="3"/>
      <c r="Y5508" s="3"/>
      <c r="Z5508" s="3"/>
      <c r="AA5508" s="3"/>
      <c r="AB5508" s="3"/>
      <c r="AC5508" s="3"/>
      <c r="AD5508" s="3"/>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row>
    <row r="5509" spans="1:77" ht="18">
      <c r="A5509" s="3" t="s">
        <v>3404</v>
      </c>
      <c r="B5509" s="3" t="s">
        <v>21893</v>
      </c>
      <c r="C5509" s="3" t="s">
        <v>21899</v>
      </c>
      <c r="D5509" s="3"/>
      <c r="E5509" s="3" t="s">
        <v>21900</v>
      </c>
      <c r="F5509" s="3"/>
      <c r="G5509" s="3"/>
      <c r="H5509" s="3"/>
      <c r="I5509" s="3"/>
      <c r="J5509" s="3"/>
      <c r="K5509" s="3"/>
      <c r="L5509" s="3"/>
      <c r="M5509" s="3"/>
      <c r="N5509" s="3"/>
      <c r="O5509" s="3"/>
      <c r="P5509" s="3"/>
      <c r="Q5509" s="3"/>
      <c r="R5509" s="3"/>
      <c r="S5509" s="3"/>
      <c r="T5509" s="3"/>
      <c r="U5509" s="3"/>
      <c r="V5509" s="3"/>
      <c r="W5509" s="3"/>
      <c r="X5509" s="3"/>
      <c r="Y5509" s="3"/>
      <c r="Z5509" s="3"/>
      <c r="AA5509" s="3"/>
      <c r="AB5509" s="3"/>
      <c r="AC5509" s="3"/>
      <c r="AD5509" s="3"/>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row>
    <row r="5510" spans="1:77" ht="18">
      <c r="A5510" s="3" t="s">
        <v>3614</v>
      </c>
      <c r="B5510" s="3" t="s">
        <v>21893</v>
      </c>
      <c r="C5510" s="3" t="s">
        <v>22128</v>
      </c>
      <c r="D5510" s="3"/>
      <c r="E5510" s="3" t="s">
        <v>22129</v>
      </c>
      <c r="F5510" s="3" t="s">
        <v>22130</v>
      </c>
      <c r="G5510" s="3"/>
      <c r="H5510" s="3"/>
      <c r="I5510" s="3"/>
      <c r="J5510" s="3"/>
      <c r="K5510" s="3"/>
      <c r="L5510" s="3"/>
      <c r="M5510" s="3"/>
      <c r="N5510" s="3"/>
      <c r="O5510" s="3"/>
      <c r="P5510" s="3"/>
      <c r="Q5510" s="3"/>
      <c r="R5510" s="3"/>
      <c r="S5510" s="3"/>
      <c r="T5510" s="3"/>
      <c r="U5510" s="3"/>
      <c r="V5510" s="3"/>
      <c r="W5510" s="3"/>
      <c r="X5510" s="3"/>
      <c r="Y5510" s="3"/>
      <c r="Z5510" s="3"/>
      <c r="AA5510" s="3"/>
      <c r="AB5510" s="3"/>
      <c r="AC5510" s="3"/>
      <c r="AD5510" s="3"/>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row>
    <row r="5511" spans="1:77" ht="18">
      <c r="A5511" s="3" t="s">
        <v>25381</v>
      </c>
      <c r="B5511" s="3" t="s">
        <v>25216</v>
      </c>
      <c r="C5511" s="3" t="s">
        <v>22128</v>
      </c>
      <c r="D5511" s="3"/>
      <c r="E5511" s="3" t="s">
        <v>25382</v>
      </c>
      <c r="F5511" s="3"/>
      <c r="G5511" s="3"/>
      <c r="H5511" s="3"/>
      <c r="I5511" s="3"/>
      <c r="J5511" s="3"/>
      <c r="K5511" s="3"/>
      <c r="L5511" s="3"/>
      <c r="M5511" s="3"/>
      <c r="N5511" s="3"/>
      <c r="O5511" s="3"/>
      <c r="P5511" s="3"/>
      <c r="Q5511" s="3"/>
      <c r="R5511" s="3"/>
      <c r="S5511" s="3"/>
      <c r="T5511" s="3"/>
      <c r="U5511" s="3"/>
      <c r="V5511" s="3"/>
      <c r="W5511" s="3"/>
      <c r="X5511" s="3"/>
      <c r="Y5511" s="3"/>
      <c r="Z5511" s="3"/>
      <c r="AA5511" s="3"/>
      <c r="AB5511" s="3"/>
      <c r="AC5511" s="3"/>
      <c r="AD5511" s="3"/>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row>
    <row r="5512" spans="1:77" ht="18">
      <c r="A5512" s="3" t="s">
        <v>5674</v>
      </c>
      <c r="B5512" s="3" t="s">
        <v>23435</v>
      </c>
      <c r="C5512" s="3" t="s">
        <v>24029</v>
      </c>
      <c r="D5512" s="3"/>
      <c r="E5512" s="3" t="s">
        <v>24030</v>
      </c>
      <c r="F5512" s="3"/>
      <c r="G5512" s="3"/>
      <c r="H5512" s="3"/>
      <c r="I5512" s="3"/>
      <c r="J5512" s="3"/>
      <c r="K5512" s="3"/>
      <c r="L5512" s="3"/>
      <c r="M5512" s="3"/>
      <c r="N5512" s="3"/>
      <c r="O5512" s="3"/>
      <c r="P5512" s="3"/>
      <c r="Q5512" s="3"/>
      <c r="R5512" s="3"/>
      <c r="S5512" s="3"/>
      <c r="T5512" s="3"/>
      <c r="U5512" s="3"/>
      <c r="V5512" s="3"/>
      <c r="W5512" s="3"/>
      <c r="X5512" s="3"/>
      <c r="Y5512" s="3"/>
      <c r="Z5512" s="3"/>
      <c r="AA5512" s="3"/>
      <c r="AB5512" s="3"/>
      <c r="AC5512" s="3"/>
      <c r="AD5512" s="3"/>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row>
    <row r="5513" spans="1:77" ht="18">
      <c r="A5513" s="3" t="s">
        <v>32915</v>
      </c>
      <c r="B5513" s="3" t="s">
        <v>32802</v>
      </c>
      <c r="C5513" s="3" t="s">
        <v>32916</v>
      </c>
      <c r="D5513" s="3"/>
      <c r="E5513" s="3" t="s">
        <v>32917</v>
      </c>
      <c r="F5513" s="3"/>
      <c r="G5513" s="3"/>
      <c r="H5513" s="3"/>
      <c r="I5513" s="3"/>
      <c r="J5513" s="3"/>
      <c r="K5513" s="3"/>
      <c r="L5513" s="3"/>
      <c r="M5513" s="3"/>
      <c r="N5513" s="3"/>
      <c r="O5513" s="3"/>
      <c r="P5513" s="3"/>
      <c r="Q5513" s="3"/>
      <c r="R5513" s="3"/>
      <c r="S5513" s="3"/>
      <c r="T5513" s="3"/>
      <c r="U5513" s="3"/>
      <c r="V5513" s="3"/>
      <c r="W5513" s="3"/>
      <c r="X5513" s="3"/>
      <c r="Y5513" s="3"/>
      <c r="Z5513" s="3"/>
      <c r="AA5513" s="3"/>
      <c r="AB5513" s="3"/>
      <c r="AC5513" s="3"/>
      <c r="AD5513" s="3"/>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row>
    <row r="5514" spans="1:77" ht="18">
      <c r="A5514" s="3" t="s">
        <v>30162</v>
      </c>
      <c r="B5514" s="3" t="s">
        <v>30145</v>
      </c>
      <c r="C5514" s="3" t="s">
        <v>30163</v>
      </c>
      <c r="D5514" s="3"/>
      <c r="E5514" s="3" t="s">
        <v>30164</v>
      </c>
      <c r="F5514" s="3"/>
      <c r="G5514" s="3"/>
      <c r="H5514" s="3"/>
      <c r="I5514" s="3"/>
      <c r="J5514" s="3"/>
      <c r="K5514" s="3"/>
      <c r="L5514" s="3"/>
      <c r="M5514" s="3"/>
      <c r="N5514" s="3"/>
      <c r="O5514" s="3"/>
      <c r="P5514" s="3"/>
      <c r="Q5514" s="3"/>
      <c r="R5514" s="3"/>
      <c r="S5514" s="3"/>
      <c r="T5514" s="3"/>
      <c r="U5514" s="3"/>
      <c r="V5514" s="3"/>
      <c r="W5514" s="3"/>
      <c r="X5514" s="3"/>
      <c r="Y5514" s="3"/>
      <c r="Z5514" s="3"/>
      <c r="AA5514" s="3"/>
      <c r="AB5514" s="3"/>
      <c r="AC5514" s="3"/>
      <c r="AD5514" s="3"/>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row>
    <row r="5515" spans="1:77" ht="18">
      <c r="A5515" s="3" t="s">
        <v>35932</v>
      </c>
      <c r="B5515" s="3" t="s">
        <v>35848</v>
      </c>
      <c r="C5515" s="3" t="s">
        <v>30163</v>
      </c>
      <c r="D5515" s="3"/>
      <c r="E5515" s="3" t="s">
        <v>35933</v>
      </c>
      <c r="F5515" s="3"/>
      <c r="G5515" s="3"/>
      <c r="H5515" s="3"/>
      <c r="I5515" s="3"/>
      <c r="J5515" s="3"/>
      <c r="K5515" s="3"/>
      <c r="L5515" s="3"/>
      <c r="M5515" s="3"/>
      <c r="N5515" s="3"/>
      <c r="O5515" s="3"/>
      <c r="P5515" s="3"/>
      <c r="Q5515" s="3"/>
      <c r="R5515" s="3"/>
      <c r="S5515" s="3"/>
      <c r="T5515" s="3"/>
      <c r="U5515" s="3"/>
      <c r="V5515" s="3"/>
      <c r="W5515" s="3"/>
      <c r="X5515" s="3"/>
      <c r="Y5515" s="3"/>
      <c r="Z5515" s="3"/>
      <c r="AA5515" s="3"/>
      <c r="AB5515" s="3"/>
      <c r="AC5515" s="3"/>
      <c r="AD5515" s="3"/>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row>
    <row r="5516" spans="1:77" ht="18">
      <c r="A5516" s="3" t="s">
        <v>18272</v>
      </c>
      <c r="B5516" s="3" t="s">
        <v>35343</v>
      </c>
      <c r="C5516" s="3" t="s">
        <v>35674</v>
      </c>
      <c r="D5516" s="3"/>
      <c r="E5516" s="3" t="s">
        <v>35675</v>
      </c>
      <c r="F5516" s="3"/>
      <c r="G5516" s="3"/>
      <c r="H5516" s="3"/>
      <c r="I5516" s="3"/>
      <c r="J5516" s="3"/>
      <c r="K5516" s="3"/>
      <c r="L5516" s="3"/>
      <c r="M5516" s="3"/>
      <c r="N5516" s="3"/>
      <c r="O5516" s="3"/>
      <c r="P5516" s="3"/>
      <c r="Q5516" s="3"/>
      <c r="R5516" s="3"/>
      <c r="S5516" s="3"/>
      <c r="T5516" s="3"/>
      <c r="U5516" s="3"/>
      <c r="V5516" s="3"/>
      <c r="W5516" s="3"/>
      <c r="X5516" s="3"/>
      <c r="Y5516" s="3"/>
      <c r="Z5516" s="3"/>
      <c r="AA5516" s="3"/>
      <c r="AB5516" s="3"/>
      <c r="AC5516" s="3"/>
      <c r="AD5516" s="3"/>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row>
    <row r="5517" spans="1:77" ht="18">
      <c r="A5517" s="3" t="s">
        <v>30217</v>
      </c>
      <c r="B5517" s="3" t="s">
        <v>30145</v>
      </c>
      <c r="C5517" s="3" t="s">
        <v>30218</v>
      </c>
      <c r="D5517" s="3"/>
      <c r="E5517" s="3" t="s">
        <v>30219</v>
      </c>
      <c r="F5517" s="3"/>
      <c r="G5517" s="3"/>
      <c r="H5517" s="3"/>
      <c r="I5517" s="3"/>
      <c r="J5517" s="3"/>
      <c r="K5517" s="3"/>
      <c r="L5517" s="3"/>
      <c r="M5517" s="3"/>
      <c r="N5517" s="3"/>
      <c r="O5517" s="3"/>
      <c r="P5517" s="3"/>
      <c r="Q5517" s="3"/>
      <c r="R5517" s="3"/>
      <c r="S5517" s="3"/>
      <c r="T5517" s="3"/>
      <c r="U5517" s="3"/>
      <c r="V5517" s="3"/>
      <c r="W5517" s="3"/>
      <c r="X5517" s="3"/>
      <c r="Y5517" s="3"/>
      <c r="Z5517" s="3"/>
      <c r="AA5517" s="3"/>
      <c r="AB5517" s="3"/>
      <c r="AC5517" s="3"/>
      <c r="AD5517" s="3"/>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row>
    <row r="5518" spans="1:77" ht="18">
      <c r="A5518" s="3" t="s">
        <v>5671</v>
      </c>
      <c r="B5518" s="3" t="s">
        <v>23435</v>
      </c>
      <c r="C5518" s="3" t="s">
        <v>24027</v>
      </c>
      <c r="D5518" s="3"/>
      <c r="E5518" s="3" t="s">
        <v>24028</v>
      </c>
      <c r="F5518" s="3"/>
      <c r="G5518" s="3"/>
      <c r="H5518" s="3"/>
      <c r="I5518" s="3"/>
      <c r="J5518" s="3"/>
      <c r="K5518" s="3"/>
      <c r="L5518" s="3"/>
      <c r="M5518" s="3"/>
      <c r="N5518" s="3"/>
      <c r="O5518" s="3"/>
      <c r="P5518" s="3"/>
      <c r="Q5518" s="3"/>
      <c r="R5518" s="3"/>
      <c r="S5518" s="3"/>
      <c r="T5518" s="3"/>
      <c r="U5518" s="3"/>
      <c r="V5518" s="3"/>
      <c r="W5518" s="3"/>
      <c r="X5518" s="3"/>
      <c r="Y5518" s="3"/>
      <c r="Z5518" s="3"/>
      <c r="AA5518" s="3"/>
      <c r="AB5518" s="3"/>
      <c r="AC5518" s="3"/>
      <c r="AD5518" s="3"/>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row>
    <row r="5519" spans="1:77" ht="18">
      <c r="A5519" s="3" t="s">
        <v>5669</v>
      </c>
      <c r="B5519" s="3" t="s">
        <v>23435</v>
      </c>
      <c r="C5519" s="3" t="s">
        <v>24026</v>
      </c>
      <c r="D5519" s="3"/>
      <c r="E5519" s="3" t="s">
        <v>23059</v>
      </c>
      <c r="F5519" s="3"/>
      <c r="G5519" s="3"/>
      <c r="H5519" s="3"/>
      <c r="I5519" s="3"/>
      <c r="J5519" s="3"/>
      <c r="K5519" s="3"/>
      <c r="L5519" s="3"/>
      <c r="M5519" s="3"/>
      <c r="N5519" s="3"/>
      <c r="O5519" s="3"/>
      <c r="P5519" s="3"/>
      <c r="Q5519" s="3"/>
      <c r="R5519" s="3"/>
      <c r="S5519" s="3"/>
      <c r="T5519" s="3"/>
      <c r="U5519" s="3"/>
      <c r="V5519" s="3"/>
      <c r="W5519" s="3"/>
      <c r="X5519" s="3"/>
      <c r="Y5519" s="3"/>
      <c r="Z5519" s="3"/>
      <c r="AA5519" s="3"/>
      <c r="AB5519" s="3"/>
      <c r="AC5519" s="3"/>
      <c r="AD5519" s="3"/>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row>
    <row r="5520" spans="1:77" ht="18">
      <c r="A5520" s="3" t="s">
        <v>34810</v>
      </c>
      <c r="B5520" s="3" t="s">
        <v>33988</v>
      </c>
      <c r="C5520" s="3" t="s">
        <v>34811</v>
      </c>
      <c r="D5520" s="3" t="s">
        <v>4733</v>
      </c>
      <c r="E5520" s="3" t="s">
        <v>3692</v>
      </c>
      <c r="F5520" s="3" t="s">
        <v>34812</v>
      </c>
      <c r="G5520" s="3"/>
      <c r="H5520" s="3" t="s">
        <v>34204</v>
      </c>
      <c r="I5520" s="3" t="s">
        <v>34813</v>
      </c>
      <c r="J5520" s="3"/>
      <c r="K5520" s="3"/>
      <c r="L5520" s="3" t="s">
        <v>34814</v>
      </c>
      <c r="M5520" s="3" t="s">
        <v>34815</v>
      </c>
      <c r="N5520" s="3"/>
      <c r="O5520" s="3"/>
      <c r="P5520" s="3"/>
      <c r="Q5520" s="3"/>
      <c r="R5520" s="3" t="s">
        <v>22590</v>
      </c>
      <c r="S5520" s="3" t="s">
        <v>34816</v>
      </c>
      <c r="T5520" s="3" t="s">
        <v>34817</v>
      </c>
      <c r="U5520" s="3" t="s">
        <v>34818</v>
      </c>
      <c r="V5520" s="3"/>
      <c r="W5520" s="3"/>
      <c r="X5520" s="3"/>
      <c r="Y5520" s="3"/>
      <c r="Z5520" s="3"/>
      <c r="AA5520" s="3" t="s">
        <v>34819</v>
      </c>
      <c r="AB5520" s="3" t="s">
        <v>34820</v>
      </c>
      <c r="AC5520" s="3"/>
      <c r="AD5520" s="3"/>
      <c r="AE5520" s="3" t="s">
        <v>34821</v>
      </c>
      <c r="AF5520" s="3" t="s">
        <v>34822</v>
      </c>
      <c r="AG5520" s="3"/>
      <c r="AH5520" s="3"/>
      <c r="AI5520" s="3"/>
      <c r="AJ5520" s="3"/>
      <c r="AK5520" s="3" t="s">
        <v>34823</v>
      </c>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row>
    <row r="5521" spans="1:77" ht="18">
      <c r="A5521" s="3" t="s">
        <v>35640</v>
      </c>
      <c r="B5521" s="3" t="s">
        <v>35343</v>
      </c>
      <c r="C5521" s="3" t="s">
        <v>35641</v>
      </c>
      <c r="D5521" s="3"/>
      <c r="E5521" s="3" t="s">
        <v>287</v>
      </c>
      <c r="F5521" s="3"/>
      <c r="G5521" s="3"/>
      <c r="H5521" s="3"/>
      <c r="I5521" s="3"/>
      <c r="J5521" s="3"/>
      <c r="K5521" s="3"/>
      <c r="L5521" s="3"/>
      <c r="M5521" s="3"/>
      <c r="N5521" s="3"/>
      <c r="O5521" s="3"/>
      <c r="P5521" s="3"/>
      <c r="Q5521" s="3"/>
      <c r="R5521" s="3"/>
      <c r="S5521" s="3"/>
      <c r="T5521" s="3"/>
      <c r="U5521" s="3"/>
      <c r="V5521" s="3"/>
      <c r="W5521" s="3"/>
      <c r="X5521" s="3"/>
      <c r="Y5521" s="3"/>
      <c r="Z5521" s="3"/>
      <c r="AA5521" s="3"/>
      <c r="AB5521" s="3"/>
      <c r="AC5521" s="3"/>
      <c r="AD5521" s="3"/>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row>
    <row r="5522" spans="1:77" ht="18">
      <c r="A5522" s="3" t="s">
        <v>39238</v>
      </c>
      <c r="B5522" s="3" t="s">
        <v>38999</v>
      </c>
      <c r="C5522" s="3" t="s">
        <v>35641</v>
      </c>
      <c r="D5522" s="3"/>
      <c r="E5522" s="3" t="s">
        <v>39239</v>
      </c>
      <c r="F5522" s="3"/>
      <c r="G5522" s="3"/>
      <c r="H5522" s="3"/>
      <c r="I5522" s="3"/>
      <c r="J5522" s="3"/>
      <c r="K5522" s="3"/>
      <c r="L5522" s="3"/>
      <c r="M5522" s="3"/>
      <c r="N5522" s="3"/>
      <c r="O5522" s="3"/>
      <c r="P5522" s="3"/>
      <c r="Q5522" s="3"/>
      <c r="R5522" s="3"/>
      <c r="S5522" s="3"/>
      <c r="T5522" s="3"/>
      <c r="U5522" s="3"/>
      <c r="V5522" s="3"/>
      <c r="W5522" s="3"/>
      <c r="X5522" s="3"/>
      <c r="Y5522" s="3"/>
      <c r="Z5522" s="3"/>
      <c r="AA5522" s="3"/>
      <c r="AB5522" s="3"/>
      <c r="AC5522" s="3"/>
      <c r="AD5522" s="3"/>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row>
    <row r="5523" spans="1:77" ht="18">
      <c r="A5523" s="3" t="s">
        <v>3365</v>
      </c>
      <c r="B5523" s="3" t="s">
        <v>21893</v>
      </c>
      <c r="C5523" s="3" t="s">
        <v>39830</v>
      </c>
      <c r="D5523" s="3"/>
      <c r="E5523" s="3" t="s">
        <v>21900</v>
      </c>
      <c r="F5523" s="3"/>
      <c r="G5523" s="3"/>
      <c r="H5523" s="3"/>
      <c r="I5523" s="3"/>
      <c r="J5523" s="3"/>
      <c r="K5523" s="3"/>
      <c r="L5523" s="3"/>
      <c r="M5523" s="3"/>
      <c r="N5523" s="3"/>
      <c r="O5523" s="3"/>
      <c r="P5523" s="3"/>
      <c r="Q5523" s="3"/>
      <c r="R5523" s="3"/>
      <c r="S5523" s="3"/>
      <c r="T5523" s="3"/>
      <c r="U5523" s="3"/>
      <c r="V5523" s="3"/>
      <c r="W5523" s="3"/>
      <c r="X5523" s="3"/>
      <c r="Y5523" s="3"/>
      <c r="Z5523" s="3"/>
      <c r="AA5523" s="3"/>
      <c r="AB5523" s="3"/>
      <c r="AC5523" s="3"/>
      <c r="AD5523" s="3"/>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row>
    <row r="5524" spans="1:77" ht="18">
      <c r="A5524" s="3" t="s">
        <v>5665</v>
      </c>
      <c r="B5524" s="3" t="s">
        <v>23435</v>
      </c>
      <c r="C5524" s="3" t="s">
        <v>24024</v>
      </c>
      <c r="D5524" s="3"/>
      <c r="E5524" s="3" t="s">
        <v>24025</v>
      </c>
      <c r="F5524" s="3"/>
      <c r="G5524" s="3"/>
      <c r="H5524" s="3"/>
      <c r="I5524" s="3"/>
      <c r="J5524" s="3"/>
      <c r="K5524" s="3"/>
      <c r="L5524" s="3"/>
      <c r="M5524" s="3"/>
      <c r="N5524" s="3"/>
      <c r="O5524" s="3"/>
      <c r="P5524" s="3"/>
      <c r="Q5524" s="3"/>
      <c r="R5524" s="3"/>
      <c r="S5524" s="3"/>
      <c r="T5524" s="3"/>
      <c r="U5524" s="3"/>
      <c r="V5524" s="3"/>
      <c r="W5524" s="3"/>
      <c r="X5524" s="3"/>
      <c r="Y5524" s="3"/>
      <c r="Z5524" s="3"/>
      <c r="AA5524" s="3"/>
      <c r="AB5524" s="3"/>
      <c r="AC5524" s="3"/>
      <c r="AD5524" s="3"/>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row>
    <row r="5525" spans="1:77" ht="18">
      <c r="A5525" s="3" t="s">
        <v>765</v>
      </c>
      <c r="B5525" s="3" t="s">
        <v>24616</v>
      </c>
      <c r="C5525" s="3" t="s">
        <v>24617</v>
      </c>
      <c r="D5525" s="3" t="s">
        <v>24618</v>
      </c>
      <c r="E5525" s="3" t="s">
        <v>24619</v>
      </c>
      <c r="F5525" s="3" t="s">
        <v>24620</v>
      </c>
      <c r="G5525" s="3"/>
      <c r="H5525" s="3"/>
      <c r="I5525" s="3"/>
      <c r="J5525" s="3"/>
      <c r="K5525" s="3"/>
      <c r="L5525" s="3"/>
      <c r="M5525" s="3"/>
      <c r="N5525" s="3"/>
      <c r="O5525" s="3"/>
      <c r="P5525" s="3"/>
      <c r="Q5525" s="3"/>
      <c r="R5525" s="3"/>
      <c r="S5525" s="3"/>
      <c r="T5525" s="3"/>
      <c r="U5525" s="3"/>
      <c r="V5525" s="3"/>
      <c r="W5525" s="3"/>
      <c r="X5525" s="3"/>
      <c r="Y5525" s="3"/>
      <c r="Z5525" s="3"/>
      <c r="AA5525" s="3"/>
      <c r="AB5525" s="3"/>
      <c r="AC5525" s="3"/>
      <c r="AD5525" s="3"/>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row>
    <row r="5526" spans="1:77" ht="18">
      <c r="A5526" s="3" t="s">
        <v>12059</v>
      </c>
      <c r="B5526" s="3" t="s">
        <v>29357</v>
      </c>
      <c r="C5526" s="3" t="s">
        <v>24617</v>
      </c>
      <c r="D5526" s="3" t="s">
        <v>48</v>
      </c>
      <c r="E5526" s="3" t="s">
        <v>29685</v>
      </c>
      <c r="F5526" s="3"/>
      <c r="G5526" s="3"/>
      <c r="H5526" s="3"/>
      <c r="I5526" s="3"/>
      <c r="J5526" s="3"/>
      <c r="K5526" s="3"/>
      <c r="L5526" s="3"/>
      <c r="M5526" s="3"/>
      <c r="N5526" s="3"/>
      <c r="O5526" s="3"/>
      <c r="P5526" s="3"/>
      <c r="Q5526" s="3"/>
      <c r="R5526" s="3"/>
      <c r="S5526" s="3"/>
      <c r="T5526" s="3"/>
      <c r="U5526" s="3"/>
      <c r="V5526" s="3"/>
      <c r="W5526" s="3"/>
      <c r="X5526" s="3"/>
      <c r="Y5526" s="3"/>
      <c r="Z5526" s="3"/>
      <c r="AA5526" s="3"/>
      <c r="AB5526" s="3"/>
      <c r="AC5526" s="3"/>
      <c r="AD5526" s="3"/>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row>
    <row r="5527" spans="1:77" ht="18">
      <c r="A5527" s="3" t="s">
        <v>5661</v>
      </c>
      <c r="B5527" s="3" t="s">
        <v>23435</v>
      </c>
      <c r="C5527" s="3" t="s">
        <v>24022</v>
      </c>
      <c r="D5527" s="3"/>
      <c r="E5527" s="3" t="s">
        <v>24023</v>
      </c>
      <c r="F5527" s="3"/>
      <c r="G5527" s="3"/>
      <c r="H5527" s="3"/>
      <c r="I5527" s="3"/>
      <c r="J5527" s="3"/>
      <c r="K5527" s="3"/>
      <c r="L5527" s="3"/>
      <c r="M5527" s="3"/>
      <c r="N5527" s="3"/>
      <c r="O5527" s="3"/>
      <c r="P5527" s="3"/>
      <c r="Q5527" s="3"/>
      <c r="R5527" s="3"/>
      <c r="S5527" s="3"/>
      <c r="T5527" s="3"/>
      <c r="U5527" s="3"/>
      <c r="V5527" s="3"/>
      <c r="W5527" s="3"/>
      <c r="X5527" s="3"/>
      <c r="Y5527" s="3"/>
      <c r="Z5527" s="3"/>
      <c r="AA5527" s="3"/>
      <c r="AB5527" s="3"/>
      <c r="AC5527" s="3"/>
      <c r="AD5527" s="3"/>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row>
    <row r="5528" spans="1:77" ht="18">
      <c r="A5528" s="3" t="s">
        <v>28769</v>
      </c>
      <c r="B5528" s="3" t="s">
        <v>28622</v>
      </c>
      <c r="C5528" s="3" t="s">
        <v>24022</v>
      </c>
      <c r="D5528" s="3"/>
      <c r="E5528" s="3" t="s">
        <v>28770</v>
      </c>
      <c r="F5528" s="3"/>
      <c r="G5528" s="3"/>
      <c r="H5528" s="3"/>
      <c r="I5528" s="3"/>
      <c r="J5528" s="3"/>
      <c r="K5528" s="3"/>
      <c r="L5528" s="3"/>
      <c r="M5528" s="3"/>
      <c r="N5528" s="3"/>
      <c r="O5528" s="3"/>
      <c r="P5528" s="3"/>
      <c r="Q5528" s="3"/>
      <c r="R5528" s="3"/>
      <c r="S5528" s="3"/>
      <c r="T5528" s="3"/>
      <c r="U5528" s="3"/>
      <c r="V5528" s="3"/>
      <c r="W5528" s="3"/>
      <c r="X5528" s="3"/>
      <c r="Y5528" s="3"/>
      <c r="Z5528" s="3"/>
      <c r="AA5528" s="3"/>
      <c r="AB5528" s="3"/>
      <c r="AC5528" s="3"/>
      <c r="AD5528" s="3"/>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row>
    <row r="5529" spans="1:77" ht="18">
      <c r="A5529" s="3" t="s">
        <v>7302</v>
      </c>
      <c r="B5529" s="3" t="s">
        <v>25216</v>
      </c>
      <c r="C5529" s="3" t="s">
        <v>25285</v>
      </c>
      <c r="D5529" s="3"/>
      <c r="E5529" s="3" t="s">
        <v>25286</v>
      </c>
      <c r="F5529" s="3"/>
      <c r="G5529" s="3"/>
      <c r="H5529" s="3"/>
      <c r="I5529" s="3"/>
      <c r="J5529" s="3"/>
      <c r="K5529" s="3"/>
      <c r="L5529" s="3"/>
      <c r="M5529" s="3"/>
      <c r="N5529" s="3"/>
      <c r="O5529" s="3"/>
      <c r="P5529" s="3"/>
      <c r="Q5529" s="3"/>
      <c r="R5529" s="3"/>
      <c r="S5529" s="3"/>
      <c r="T5529" s="3"/>
      <c r="U5529" s="3"/>
      <c r="V5529" s="3"/>
      <c r="W5529" s="3"/>
      <c r="X5529" s="3"/>
      <c r="Y5529" s="3"/>
      <c r="Z5529" s="3"/>
      <c r="AA5529" s="3"/>
      <c r="AB5529" s="3"/>
      <c r="AC5529" s="3"/>
      <c r="AD5529" s="3"/>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row>
    <row r="5530" spans="1:77" ht="18">
      <c r="A5530" s="3" t="s">
        <v>9776</v>
      </c>
      <c r="B5530" s="3" t="s">
        <v>27257</v>
      </c>
      <c r="C5530" s="3" t="s">
        <v>27669</v>
      </c>
      <c r="D5530" s="3" t="s">
        <v>73</v>
      </c>
      <c r="E5530" s="3" t="s">
        <v>27670</v>
      </c>
      <c r="F5530" s="3" t="s">
        <v>27671</v>
      </c>
      <c r="G5530" s="3"/>
      <c r="H5530" s="3"/>
      <c r="I5530" s="3"/>
      <c r="J5530" s="3"/>
      <c r="K5530" s="3"/>
      <c r="L5530" s="3"/>
      <c r="M5530" s="3"/>
      <c r="N5530" s="3"/>
      <c r="O5530" s="3"/>
      <c r="P5530" s="3"/>
      <c r="Q5530" s="3"/>
      <c r="R5530" s="3"/>
      <c r="S5530" s="3"/>
      <c r="T5530" s="3"/>
      <c r="U5530" s="3"/>
      <c r="V5530" s="3"/>
      <c r="W5530" s="3"/>
      <c r="X5530" s="3"/>
      <c r="Y5530" s="3"/>
      <c r="Z5530" s="3"/>
      <c r="AA5530" s="3"/>
      <c r="AB5530" s="3"/>
      <c r="AC5530" s="3"/>
      <c r="AD5530" s="3"/>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row>
    <row r="5531" spans="1:77" ht="18">
      <c r="A5531" s="3" t="s">
        <v>12707</v>
      </c>
      <c r="B5531" s="3" t="s">
        <v>30145</v>
      </c>
      <c r="C5531" s="3" t="s">
        <v>27669</v>
      </c>
      <c r="D5531" s="3"/>
      <c r="E5531" s="3" t="s">
        <v>30157</v>
      </c>
      <c r="F5531" s="3"/>
      <c r="G5531" s="3"/>
      <c r="H5531" s="3"/>
      <c r="I5531" s="3"/>
      <c r="J5531" s="3"/>
      <c r="K5531" s="3"/>
      <c r="L5531" s="3"/>
      <c r="M5531" s="3"/>
      <c r="N5531" s="3"/>
      <c r="O5531" s="3"/>
      <c r="P5531" s="3"/>
      <c r="Q5531" s="3"/>
      <c r="R5531" s="3"/>
      <c r="S5531" s="3"/>
      <c r="T5531" s="3"/>
      <c r="U5531" s="3"/>
      <c r="V5531" s="3"/>
      <c r="W5531" s="3"/>
      <c r="X5531" s="3"/>
      <c r="Y5531" s="3"/>
      <c r="Z5531" s="3"/>
      <c r="AA5531" s="3"/>
      <c r="AB5531" s="3"/>
      <c r="AC5531" s="3"/>
      <c r="AD5531" s="3"/>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row>
    <row r="5532" spans="1:77" ht="18">
      <c r="A5532" s="3" t="s">
        <v>18235</v>
      </c>
      <c r="B5532" s="3" t="s">
        <v>35343</v>
      </c>
      <c r="C5532" s="3" t="s">
        <v>27669</v>
      </c>
      <c r="D5532" s="3" t="s">
        <v>223</v>
      </c>
      <c r="E5532" s="3" t="s">
        <v>35629</v>
      </c>
      <c r="F5532" s="3"/>
      <c r="G5532" s="3"/>
      <c r="H5532" s="3"/>
      <c r="I5532" s="3"/>
      <c r="J5532" s="3"/>
      <c r="K5532" s="3"/>
      <c r="L5532" s="3"/>
      <c r="M5532" s="3"/>
      <c r="N5532" s="3"/>
      <c r="O5532" s="3"/>
      <c r="P5532" s="3"/>
      <c r="Q5532" s="3"/>
      <c r="R5532" s="3"/>
      <c r="S5532" s="3"/>
      <c r="T5532" s="3"/>
      <c r="U5532" s="3"/>
      <c r="V5532" s="3"/>
      <c r="W5532" s="3"/>
      <c r="X5532" s="3"/>
      <c r="Y5532" s="3"/>
      <c r="Z5532" s="3"/>
      <c r="AA5532" s="3"/>
      <c r="AB5532" s="3"/>
      <c r="AC5532" s="3"/>
      <c r="AD5532" s="3"/>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row>
    <row r="5533" spans="1:77" ht="18">
      <c r="A5533" s="3" t="s">
        <v>992</v>
      </c>
      <c r="B5533" s="3" t="s">
        <v>24616</v>
      </c>
      <c r="C5533" s="3" t="s">
        <v>26043</v>
      </c>
      <c r="D5533" s="3" t="s">
        <v>26044</v>
      </c>
      <c r="E5533" s="3" t="s">
        <v>26045</v>
      </c>
      <c r="F5533" s="3" t="s">
        <v>1443</v>
      </c>
      <c r="G5533" s="3" t="s">
        <v>26046</v>
      </c>
      <c r="H5533" s="3" t="s">
        <v>26047</v>
      </c>
      <c r="I5533" s="3" t="s">
        <v>26048</v>
      </c>
      <c r="J5533" s="3" t="s">
        <v>26049</v>
      </c>
      <c r="K5533" s="3" t="s">
        <v>26050</v>
      </c>
      <c r="L5533" s="3" t="s">
        <v>26051</v>
      </c>
      <c r="M5533" s="3" t="s">
        <v>26052</v>
      </c>
      <c r="N5533" s="3" t="s">
        <v>26053</v>
      </c>
      <c r="O5533" s="3" t="s">
        <v>26049</v>
      </c>
      <c r="P5533" s="3" t="s">
        <v>26044</v>
      </c>
      <c r="Q5533" s="3"/>
      <c r="R5533" s="3"/>
      <c r="S5533" s="3"/>
      <c r="T5533" s="3"/>
      <c r="U5533" s="3"/>
      <c r="V5533" s="3"/>
      <c r="W5533" s="3"/>
      <c r="X5533" s="3"/>
      <c r="Y5533" s="3"/>
      <c r="Z5533" s="3"/>
      <c r="AA5533" s="3"/>
      <c r="AB5533" s="3"/>
      <c r="AC5533" s="3"/>
      <c r="AD5533" s="3"/>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row>
    <row r="5534" spans="1:77" ht="18">
      <c r="A5534" s="3" t="s">
        <v>18429</v>
      </c>
      <c r="B5534" s="3" t="s">
        <v>35736</v>
      </c>
      <c r="C5534" s="3" t="s">
        <v>26043</v>
      </c>
      <c r="D5534" s="3" t="s">
        <v>26044</v>
      </c>
      <c r="E5534" s="3" t="s">
        <v>35750</v>
      </c>
      <c r="F5534" s="3"/>
      <c r="G5534" s="3"/>
      <c r="H5534" s="3"/>
      <c r="I5534" s="3"/>
      <c r="J5534" s="3"/>
      <c r="K5534" s="3"/>
      <c r="L5534" s="3"/>
      <c r="M5534" s="3"/>
      <c r="N5534" s="3"/>
      <c r="O5534" s="3"/>
      <c r="P5534" s="3"/>
      <c r="Q5534" s="3"/>
      <c r="R5534" s="3"/>
      <c r="S5534" s="3"/>
      <c r="T5534" s="3"/>
      <c r="U5534" s="3"/>
      <c r="V5534" s="3"/>
      <c r="W5534" s="3"/>
      <c r="X5534" s="3"/>
      <c r="Y5534" s="3"/>
      <c r="Z5534" s="3"/>
      <c r="AA5534" s="3"/>
      <c r="AB5534" s="3"/>
      <c r="AC5534" s="3"/>
      <c r="AD5534" s="3"/>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row>
    <row r="5535" spans="1:77" ht="18">
      <c r="A5535" s="3" t="s">
        <v>19449</v>
      </c>
      <c r="B5535" s="3" t="s">
        <v>36306</v>
      </c>
      <c r="C5535" s="3" t="s">
        <v>26043</v>
      </c>
      <c r="D5535" s="3"/>
      <c r="E5535" s="3" t="s">
        <v>36524</v>
      </c>
      <c r="F5535" s="3"/>
      <c r="G5535" s="3"/>
      <c r="H5535" s="3"/>
      <c r="I5535" s="3"/>
      <c r="J5535" s="3"/>
      <c r="K5535" s="3"/>
      <c r="L5535" s="3"/>
      <c r="M5535" s="3"/>
      <c r="N5535" s="3"/>
      <c r="O5535" s="3"/>
      <c r="P5535" s="3"/>
      <c r="Q5535" s="3"/>
      <c r="R5535" s="3"/>
      <c r="S5535" s="3"/>
      <c r="T5535" s="3"/>
      <c r="U5535" s="3"/>
      <c r="V5535" s="3"/>
      <c r="W5535" s="3"/>
      <c r="X5535" s="3"/>
      <c r="Y5535" s="3"/>
      <c r="Z5535" s="3"/>
      <c r="AA5535" s="3"/>
      <c r="AB5535" s="3"/>
      <c r="AC5535" s="3"/>
      <c r="AD5535" s="3"/>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row>
    <row r="5536" spans="1:77" ht="18">
      <c r="A5536" s="3" t="s">
        <v>5658</v>
      </c>
      <c r="B5536" s="3" t="s">
        <v>23435</v>
      </c>
      <c r="C5536" s="3" t="s">
        <v>24020</v>
      </c>
      <c r="D5536" s="3"/>
      <c r="E5536" s="3" t="s">
        <v>24021</v>
      </c>
      <c r="F5536" s="3"/>
      <c r="G5536" s="3"/>
      <c r="H5536" s="3"/>
      <c r="I5536" s="3"/>
      <c r="J5536" s="3"/>
      <c r="K5536" s="3"/>
      <c r="L5536" s="3"/>
      <c r="M5536" s="3"/>
      <c r="N5536" s="3"/>
      <c r="O5536" s="3"/>
      <c r="P5536" s="3"/>
      <c r="Q5536" s="3"/>
      <c r="R5536" s="3"/>
      <c r="S5536" s="3"/>
      <c r="T5536" s="3"/>
      <c r="U5536" s="3"/>
      <c r="V5536" s="3"/>
      <c r="W5536" s="3"/>
      <c r="X5536" s="3"/>
      <c r="Y5536" s="3"/>
      <c r="Z5536" s="3"/>
      <c r="AA5536" s="3"/>
      <c r="AB5536" s="3"/>
      <c r="AC5536" s="3"/>
      <c r="AD5536" s="3"/>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row>
    <row r="5537" spans="1:77" ht="18">
      <c r="A5537" s="3" t="s">
        <v>9696</v>
      </c>
      <c r="B5537" s="3" t="s">
        <v>27189</v>
      </c>
      <c r="C5537" s="3" t="s">
        <v>27569</v>
      </c>
      <c r="D5537" s="3" t="s">
        <v>73</v>
      </c>
      <c r="E5537" s="3" t="s">
        <v>27570</v>
      </c>
      <c r="F5537" s="3" t="s">
        <v>27571</v>
      </c>
      <c r="G5537" s="3"/>
      <c r="H5537" s="3"/>
      <c r="I5537" s="3"/>
      <c r="J5537" s="3"/>
      <c r="K5537" s="3"/>
      <c r="L5537" s="3"/>
      <c r="M5537" s="3"/>
      <c r="N5537" s="3"/>
      <c r="O5537" s="3"/>
      <c r="P5537" s="3"/>
      <c r="Q5537" s="3"/>
      <c r="R5537" s="3"/>
      <c r="S5537" s="3"/>
      <c r="T5537" s="3"/>
      <c r="U5537" s="3"/>
      <c r="V5537" s="3"/>
      <c r="W5537" s="3"/>
      <c r="X5537" s="3"/>
      <c r="Y5537" s="3"/>
      <c r="Z5537" s="3"/>
      <c r="AA5537" s="3"/>
      <c r="AB5537" s="3"/>
      <c r="AC5537" s="3"/>
      <c r="AD5537" s="3"/>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row>
    <row r="5538" spans="1:77" ht="18">
      <c r="A5538" s="3" t="s">
        <v>5655</v>
      </c>
      <c r="B5538" s="3" t="s">
        <v>23435</v>
      </c>
      <c r="C5538" s="3" t="s">
        <v>24018</v>
      </c>
      <c r="D5538" s="3"/>
      <c r="E5538" s="3" t="s">
        <v>24019</v>
      </c>
      <c r="F5538" s="3"/>
      <c r="G5538" s="3"/>
      <c r="H5538" s="3"/>
      <c r="I5538" s="3"/>
      <c r="J5538" s="3"/>
      <c r="K5538" s="3"/>
      <c r="L5538" s="3"/>
      <c r="M5538" s="3"/>
      <c r="N5538" s="3"/>
      <c r="O5538" s="3"/>
      <c r="P5538" s="3"/>
      <c r="Q5538" s="3"/>
      <c r="R5538" s="3"/>
      <c r="S5538" s="3"/>
      <c r="T5538" s="3"/>
      <c r="U5538" s="3"/>
      <c r="V5538" s="3"/>
      <c r="W5538" s="3"/>
      <c r="X5538" s="3"/>
      <c r="Y5538" s="3"/>
      <c r="Z5538" s="3"/>
      <c r="AA5538" s="3"/>
      <c r="AB5538" s="3"/>
      <c r="AC5538" s="3"/>
      <c r="AD5538" s="3"/>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row>
    <row r="5539" spans="1:77" ht="18">
      <c r="A5539" s="3" t="s">
        <v>10561</v>
      </c>
      <c r="B5539" s="3" t="s">
        <v>28709</v>
      </c>
      <c r="C5539" s="3" t="s">
        <v>28710</v>
      </c>
      <c r="D5539" s="3"/>
      <c r="E5539" s="3" t="s">
        <v>28711</v>
      </c>
      <c r="F5539" s="3"/>
      <c r="G5539" s="3"/>
      <c r="H5539" s="3"/>
      <c r="I5539" s="3"/>
      <c r="J5539" s="3"/>
      <c r="K5539" s="3"/>
      <c r="L5539" s="3"/>
      <c r="M5539" s="3"/>
      <c r="N5539" s="3"/>
      <c r="O5539" s="3"/>
      <c r="P5539" s="3"/>
      <c r="Q5539" s="3"/>
      <c r="R5539" s="3"/>
      <c r="S5539" s="3"/>
      <c r="T5539" s="3"/>
      <c r="U5539" s="3"/>
      <c r="V5539" s="3"/>
      <c r="W5539" s="3"/>
      <c r="X5539" s="3"/>
      <c r="Y5539" s="3"/>
      <c r="Z5539" s="3"/>
      <c r="AA5539" s="3"/>
      <c r="AB5539" s="3"/>
      <c r="AC5539" s="3"/>
      <c r="AD5539" s="3"/>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row>
    <row r="5540" spans="1:77" ht="18">
      <c r="A5540" s="3" t="s">
        <v>16637</v>
      </c>
      <c r="B5540" s="3" t="s">
        <v>32339</v>
      </c>
      <c r="C5540" s="3" t="s">
        <v>28710</v>
      </c>
      <c r="D5540" s="3" t="s">
        <v>2778</v>
      </c>
      <c r="E5540" s="3" t="s">
        <v>114</v>
      </c>
      <c r="F5540" s="3"/>
      <c r="G5540" s="3"/>
      <c r="H5540" s="3"/>
      <c r="I5540" s="3"/>
      <c r="J5540" s="3"/>
      <c r="K5540" s="3"/>
      <c r="L5540" s="3"/>
      <c r="M5540" s="3"/>
      <c r="N5540" s="3"/>
      <c r="O5540" s="3"/>
      <c r="P5540" s="3"/>
      <c r="Q5540" s="3"/>
      <c r="R5540" s="3"/>
      <c r="S5540" s="3"/>
      <c r="T5540" s="3"/>
      <c r="U5540" s="3"/>
      <c r="V5540" s="3"/>
      <c r="W5540" s="3"/>
      <c r="X5540" s="3"/>
      <c r="Y5540" s="3"/>
      <c r="Z5540" s="3"/>
      <c r="AA5540" s="3"/>
      <c r="AB5540" s="3"/>
      <c r="AC5540" s="3"/>
      <c r="AD5540" s="3"/>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row>
    <row r="5541" spans="1:77" ht="18">
      <c r="A5541" s="3" t="s">
        <v>36522</v>
      </c>
      <c r="B5541" s="3" t="s">
        <v>36306</v>
      </c>
      <c r="C5541" s="3" t="s">
        <v>28710</v>
      </c>
      <c r="D5541" s="3"/>
      <c r="E5541" s="3" t="s">
        <v>36523</v>
      </c>
      <c r="F5541" s="3"/>
      <c r="G5541" s="3"/>
      <c r="H5541" s="3"/>
      <c r="I5541" s="3"/>
      <c r="J5541" s="3"/>
      <c r="K5541" s="3"/>
      <c r="L5541" s="3"/>
      <c r="M5541" s="3"/>
      <c r="N5541" s="3"/>
      <c r="O5541" s="3"/>
      <c r="P5541" s="3"/>
      <c r="Q5541" s="3"/>
      <c r="R5541" s="3"/>
      <c r="S5541" s="3"/>
      <c r="T5541" s="3"/>
      <c r="U5541" s="3"/>
      <c r="V5541" s="3"/>
      <c r="W5541" s="3"/>
      <c r="X5541" s="3"/>
      <c r="Y5541" s="3"/>
      <c r="Z5541" s="3"/>
      <c r="AA5541" s="3"/>
      <c r="AB5541" s="3"/>
      <c r="AC5541" s="3"/>
      <c r="AD5541" s="3"/>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row>
    <row r="5542" spans="1:77" ht="18">
      <c r="A5542" s="3" t="s">
        <v>12839</v>
      </c>
      <c r="B5542" s="3" t="s">
        <v>30145</v>
      </c>
      <c r="C5542" s="3" t="s">
        <v>30285</v>
      </c>
      <c r="D5542" s="3"/>
      <c r="E5542" s="3" t="s">
        <v>30286</v>
      </c>
      <c r="F5542" s="3"/>
      <c r="G5542" s="3"/>
      <c r="H5542" s="3"/>
      <c r="I5542" s="3"/>
      <c r="J5542" s="3"/>
      <c r="K5542" s="3"/>
      <c r="L5542" s="3"/>
      <c r="M5542" s="3"/>
      <c r="N5542" s="3"/>
      <c r="O5542" s="3"/>
      <c r="P5542" s="3"/>
      <c r="Q5542" s="3"/>
      <c r="R5542" s="3"/>
      <c r="S5542" s="3"/>
      <c r="T5542" s="3"/>
      <c r="U5542" s="3"/>
      <c r="V5542" s="3"/>
      <c r="W5542" s="3"/>
      <c r="X5542" s="3"/>
      <c r="Y5542" s="3"/>
      <c r="Z5542" s="3"/>
      <c r="AA5542" s="3"/>
      <c r="AB5542" s="3"/>
      <c r="AC5542" s="3"/>
      <c r="AD5542" s="3"/>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row>
    <row r="5543" spans="1:77" ht="18">
      <c r="A5543" s="3" t="s">
        <v>19439</v>
      </c>
      <c r="B5543" s="3" t="s">
        <v>36306</v>
      </c>
      <c r="C5543" s="3" t="s">
        <v>36514</v>
      </c>
      <c r="D5543" s="3"/>
      <c r="E5543" s="3" t="s">
        <v>31019</v>
      </c>
      <c r="F5543" s="3"/>
      <c r="G5543" s="3"/>
      <c r="H5543" s="3"/>
      <c r="I5543" s="3"/>
      <c r="J5543" s="3"/>
      <c r="K5543" s="3"/>
      <c r="L5543" s="3"/>
      <c r="M5543" s="3"/>
      <c r="N5543" s="3"/>
      <c r="O5543" s="3"/>
      <c r="P5543" s="3"/>
      <c r="Q5543" s="3"/>
      <c r="R5543" s="3"/>
      <c r="S5543" s="3"/>
      <c r="T5543" s="3"/>
      <c r="U5543" s="3"/>
      <c r="V5543" s="3"/>
      <c r="W5543" s="3"/>
      <c r="X5543" s="3"/>
      <c r="Y5543" s="3"/>
      <c r="Z5543" s="3"/>
      <c r="AA5543" s="3"/>
      <c r="AB5543" s="3"/>
      <c r="AC5543" s="3"/>
      <c r="AD5543" s="3"/>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row>
    <row r="5544" spans="1:77" ht="18">
      <c r="A5544" s="3" t="s">
        <v>5649</v>
      </c>
      <c r="B5544" s="3" t="s">
        <v>23435</v>
      </c>
      <c r="C5544" s="3" t="s">
        <v>24015</v>
      </c>
      <c r="D5544" s="3"/>
      <c r="E5544" s="3" t="s">
        <v>24016</v>
      </c>
      <c r="F5544" s="3"/>
      <c r="G5544" s="3"/>
      <c r="H5544" s="3"/>
      <c r="I5544" s="3"/>
      <c r="J5544" s="3"/>
      <c r="K5544" s="3"/>
      <c r="L5544" s="3"/>
      <c r="M5544" s="3"/>
      <c r="N5544" s="3"/>
      <c r="O5544" s="3"/>
      <c r="P5544" s="3"/>
      <c r="Q5544" s="3"/>
      <c r="R5544" s="3"/>
      <c r="S5544" s="3"/>
      <c r="T5544" s="3"/>
      <c r="U5544" s="3"/>
      <c r="V5544" s="3"/>
      <c r="W5544" s="3"/>
      <c r="X5544" s="3"/>
      <c r="Y5544" s="3"/>
      <c r="Z5544" s="3"/>
      <c r="AA5544" s="3"/>
      <c r="AB5544" s="3"/>
      <c r="AC5544" s="3"/>
      <c r="AD5544" s="3"/>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row>
    <row r="5545" spans="1:77" ht="18">
      <c r="A5545" s="3" t="s">
        <v>10974</v>
      </c>
      <c r="B5545" s="3" t="s">
        <v>28622</v>
      </c>
      <c r="C5545" s="3" t="s">
        <v>24015</v>
      </c>
      <c r="D5545" s="3" t="s">
        <v>29049</v>
      </c>
      <c r="E5545" s="3" t="s">
        <v>29050</v>
      </c>
      <c r="F5545" s="3"/>
      <c r="G5545" s="3"/>
      <c r="H5545" s="3"/>
      <c r="I5545" s="3"/>
      <c r="J5545" s="3"/>
      <c r="K5545" s="3"/>
      <c r="L5545" s="3"/>
      <c r="M5545" s="3"/>
      <c r="N5545" s="3"/>
      <c r="O5545" s="3"/>
      <c r="P5545" s="3"/>
      <c r="Q5545" s="3"/>
      <c r="R5545" s="3"/>
      <c r="S5545" s="3"/>
      <c r="T5545" s="3"/>
      <c r="U5545" s="3"/>
      <c r="V5545" s="3"/>
      <c r="W5545" s="3"/>
      <c r="X5545" s="3"/>
      <c r="Y5545" s="3"/>
      <c r="Z5545" s="3"/>
      <c r="AA5545" s="3"/>
      <c r="AB5545" s="3"/>
      <c r="AC5545" s="3"/>
      <c r="AD5545" s="3"/>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row>
    <row r="5546" spans="1:77" ht="18">
      <c r="A5546" s="3" t="s">
        <v>12721</v>
      </c>
      <c r="B5546" s="3" t="s">
        <v>30145</v>
      </c>
      <c r="C5546" s="3" t="s">
        <v>30171</v>
      </c>
      <c r="D5546" s="3"/>
      <c r="E5546" s="3" t="s">
        <v>30172</v>
      </c>
      <c r="F5546" s="3"/>
      <c r="G5546" s="3"/>
      <c r="H5546" s="3"/>
      <c r="I5546" s="3"/>
      <c r="J5546" s="3"/>
      <c r="K5546" s="3"/>
      <c r="L5546" s="3"/>
      <c r="M5546" s="3"/>
      <c r="N5546" s="3"/>
      <c r="O5546" s="3"/>
      <c r="P5546" s="3"/>
      <c r="Q5546" s="3"/>
      <c r="R5546" s="3"/>
      <c r="S5546" s="3"/>
      <c r="T5546" s="3"/>
      <c r="U5546" s="3"/>
      <c r="V5546" s="3"/>
      <c r="W5546" s="3"/>
      <c r="X5546" s="3"/>
      <c r="Y5546" s="3"/>
      <c r="Z5546" s="3"/>
      <c r="AA5546" s="3"/>
      <c r="AB5546" s="3"/>
      <c r="AC5546" s="3"/>
      <c r="AD5546" s="3"/>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row>
    <row r="5547" spans="1:77" ht="18">
      <c r="A5547" s="3" t="s">
        <v>18700</v>
      </c>
      <c r="B5547" s="3" t="s">
        <v>35848</v>
      </c>
      <c r="C5547" s="3" t="s">
        <v>30171</v>
      </c>
      <c r="D5547" s="3"/>
      <c r="E5547" s="3" t="s">
        <v>35878</v>
      </c>
      <c r="F5547" s="3"/>
      <c r="G5547" s="3"/>
      <c r="H5547" s="3"/>
      <c r="I5547" s="3"/>
      <c r="J5547" s="3"/>
      <c r="K5547" s="3"/>
      <c r="L5547" s="3"/>
      <c r="M5547" s="3"/>
      <c r="N5547" s="3"/>
      <c r="O5547" s="3"/>
      <c r="P5547" s="3"/>
      <c r="Q5547" s="3"/>
      <c r="R5547" s="3"/>
      <c r="S5547" s="3"/>
      <c r="T5547" s="3"/>
      <c r="U5547" s="3"/>
      <c r="V5547" s="3"/>
      <c r="W5547" s="3"/>
      <c r="X5547" s="3"/>
      <c r="Y5547" s="3"/>
      <c r="Z5547" s="3"/>
      <c r="AA5547" s="3"/>
      <c r="AB5547" s="3"/>
      <c r="AC5547" s="3"/>
      <c r="AD5547" s="3"/>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row>
    <row r="5548" spans="1:77" ht="18">
      <c r="A5548" s="3" t="s">
        <v>39092</v>
      </c>
      <c r="B5548" s="3" t="s">
        <v>38999</v>
      </c>
      <c r="C5548" s="3" t="s">
        <v>30171</v>
      </c>
      <c r="D5548" s="3" t="s">
        <v>3704</v>
      </c>
      <c r="E5548" s="3" t="s">
        <v>39093</v>
      </c>
      <c r="F5548" s="3" t="s">
        <v>39094</v>
      </c>
      <c r="G5548" s="3"/>
      <c r="H5548" s="3"/>
      <c r="I5548" s="3"/>
      <c r="J5548" s="3"/>
      <c r="K5548" s="3"/>
      <c r="L5548" s="3"/>
      <c r="M5548" s="3"/>
      <c r="N5548" s="3"/>
      <c r="O5548" s="3"/>
      <c r="P5548" s="3"/>
      <c r="Q5548" s="3"/>
      <c r="R5548" s="3"/>
      <c r="S5548" s="3"/>
      <c r="T5548" s="3"/>
      <c r="U5548" s="3"/>
      <c r="V5548" s="3"/>
      <c r="W5548" s="3"/>
      <c r="X5548" s="3"/>
      <c r="Y5548" s="3"/>
      <c r="Z5548" s="3"/>
      <c r="AA5548" s="3"/>
      <c r="AB5548" s="3"/>
      <c r="AC5548" s="3"/>
      <c r="AD5548" s="3"/>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row>
    <row r="5549" spans="1:77" ht="18">
      <c r="A5549" s="3" t="s">
        <v>5648</v>
      </c>
      <c r="B5549" s="3" t="s">
        <v>23435</v>
      </c>
      <c r="C5549" s="3" t="s">
        <v>24013</v>
      </c>
      <c r="D5549" s="3"/>
      <c r="E5549" s="3" t="s">
        <v>24014</v>
      </c>
      <c r="F5549" s="3"/>
      <c r="G5549" s="3"/>
      <c r="H5549" s="3"/>
      <c r="I5549" s="3"/>
      <c r="J5549" s="3"/>
      <c r="K5549" s="3"/>
      <c r="L5549" s="3"/>
      <c r="M5549" s="3"/>
      <c r="N5549" s="3"/>
      <c r="O5549" s="3"/>
      <c r="P5549" s="3"/>
      <c r="Q5549" s="3"/>
      <c r="R5549" s="3"/>
      <c r="S5549" s="3"/>
      <c r="T5549" s="3"/>
      <c r="U5549" s="3"/>
      <c r="V5549" s="3"/>
      <c r="W5549" s="3"/>
      <c r="X5549" s="3"/>
      <c r="Y5549" s="3"/>
      <c r="Z5549" s="3"/>
      <c r="AA5549" s="3"/>
      <c r="AB5549" s="3"/>
      <c r="AC5549" s="3"/>
      <c r="AD5549" s="3"/>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row>
    <row r="5550" spans="1:77" ht="18">
      <c r="A5550" s="3" t="s">
        <v>28833</v>
      </c>
      <c r="B5550" s="3" t="s">
        <v>28834</v>
      </c>
      <c r="C5550" s="3" t="s">
        <v>24013</v>
      </c>
      <c r="D5550" s="3" t="s">
        <v>270</v>
      </c>
      <c r="E5550" s="3" t="s">
        <v>28835</v>
      </c>
      <c r="F5550" s="3" t="s">
        <v>28836</v>
      </c>
      <c r="G5550" s="3" t="s">
        <v>28837</v>
      </c>
      <c r="H5550" s="3" t="s">
        <v>28838</v>
      </c>
      <c r="I5550" s="3" t="s">
        <v>28839</v>
      </c>
      <c r="J5550" s="3" t="s">
        <v>28840</v>
      </c>
      <c r="K5550" s="3"/>
      <c r="L5550" s="3"/>
      <c r="M5550" s="3"/>
      <c r="N5550" s="3"/>
      <c r="O5550" s="3"/>
      <c r="P5550" s="3"/>
      <c r="Q5550" s="3"/>
      <c r="R5550" s="3"/>
      <c r="S5550" s="3"/>
      <c r="T5550" s="3"/>
      <c r="U5550" s="3"/>
      <c r="V5550" s="3"/>
      <c r="W5550" s="3"/>
      <c r="X5550" s="3"/>
      <c r="Y5550" s="3"/>
      <c r="Z5550" s="3"/>
      <c r="AA5550" s="3"/>
      <c r="AB5550" s="3"/>
      <c r="AC5550" s="3"/>
      <c r="AD5550" s="3"/>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row>
    <row r="5551" spans="1:77" ht="18">
      <c r="A5551" s="3" t="s">
        <v>19515</v>
      </c>
      <c r="B5551" s="3" t="s">
        <v>36306</v>
      </c>
      <c r="C5551" s="3" t="s">
        <v>36606</v>
      </c>
      <c r="D5551" s="3" t="s">
        <v>36607</v>
      </c>
      <c r="E5551" s="3" t="s">
        <v>36608</v>
      </c>
      <c r="F5551" s="3"/>
      <c r="G5551" s="3"/>
      <c r="H5551" s="3"/>
      <c r="I5551" s="3"/>
      <c r="J5551" s="3"/>
      <c r="K5551" s="3"/>
      <c r="L5551" s="3"/>
      <c r="M5551" s="3"/>
      <c r="N5551" s="3"/>
      <c r="O5551" s="3"/>
      <c r="P5551" s="3"/>
      <c r="Q5551" s="3"/>
      <c r="R5551" s="3"/>
      <c r="S5551" s="3"/>
      <c r="T5551" s="3"/>
      <c r="U5551" s="3"/>
      <c r="V5551" s="3"/>
      <c r="W5551" s="3"/>
      <c r="X5551" s="3"/>
      <c r="Y5551" s="3"/>
      <c r="Z5551" s="3"/>
      <c r="AA5551" s="3"/>
      <c r="AB5551" s="3"/>
      <c r="AC5551" s="3"/>
      <c r="AD5551" s="3"/>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row>
    <row r="5552" spans="1:77" ht="18">
      <c r="A5552" s="3" t="s">
        <v>30225</v>
      </c>
      <c r="B5552" s="3" t="s">
        <v>30145</v>
      </c>
      <c r="C5552" s="3" t="s">
        <v>30226</v>
      </c>
      <c r="D5552" s="3"/>
      <c r="E5552" s="3" t="s">
        <v>30227</v>
      </c>
      <c r="F5552" s="3"/>
      <c r="G5552" s="3"/>
      <c r="H5552" s="3"/>
      <c r="I5552" s="3"/>
      <c r="J5552" s="3"/>
      <c r="K5552" s="3"/>
      <c r="L5552" s="3"/>
      <c r="M5552" s="3"/>
      <c r="N5552" s="3"/>
      <c r="O5552" s="3"/>
      <c r="P5552" s="3"/>
      <c r="Q5552" s="3"/>
      <c r="R5552" s="3"/>
      <c r="S5552" s="3"/>
      <c r="T5552" s="3"/>
      <c r="U5552" s="3"/>
      <c r="V5552" s="3"/>
      <c r="W5552" s="3"/>
      <c r="X5552" s="3"/>
      <c r="Y5552" s="3"/>
      <c r="Z5552" s="3"/>
      <c r="AA5552" s="3"/>
      <c r="AB5552" s="3"/>
      <c r="AC5552" s="3"/>
      <c r="AD5552" s="3"/>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row>
    <row r="5553" spans="1:77" ht="18">
      <c r="A5553" s="3" t="s">
        <v>5644</v>
      </c>
      <c r="B5553" s="3" t="s">
        <v>23435</v>
      </c>
      <c r="C5553" s="3" t="s">
        <v>24011</v>
      </c>
      <c r="D5553" s="3"/>
      <c r="E5553" s="3" t="s">
        <v>24012</v>
      </c>
      <c r="F5553" s="3"/>
      <c r="G5553" s="3"/>
      <c r="H5553" s="3"/>
      <c r="I5553" s="3"/>
      <c r="J5553" s="3"/>
      <c r="K5553" s="3"/>
      <c r="L5553" s="3"/>
      <c r="M5553" s="3"/>
      <c r="N5553" s="3"/>
      <c r="O5553" s="3"/>
      <c r="P5553" s="3"/>
      <c r="Q5553" s="3"/>
      <c r="R5553" s="3"/>
      <c r="S5553" s="3"/>
      <c r="T5553" s="3"/>
      <c r="U5553" s="3"/>
      <c r="V5553" s="3"/>
      <c r="W5553" s="3"/>
      <c r="X5553" s="3"/>
      <c r="Y5553" s="3"/>
      <c r="Z5553" s="3"/>
      <c r="AA5553" s="3"/>
      <c r="AB5553" s="3"/>
      <c r="AC5553" s="3"/>
      <c r="AD5553" s="3"/>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row>
    <row r="5554" spans="1:77" ht="18">
      <c r="A5554" s="3" t="s">
        <v>1497</v>
      </c>
      <c r="B5554" s="3" t="s">
        <v>27429</v>
      </c>
      <c r="C5554" s="3" t="s">
        <v>29363</v>
      </c>
      <c r="D5554" s="3"/>
      <c r="E5554" s="3" t="s">
        <v>29364</v>
      </c>
      <c r="F5554" s="3"/>
      <c r="G5554" s="3"/>
      <c r="H5554" s="3"/>
      <c r="I5554" s="3"/>
      <c r="J5554" s="3"/>
      <c r="K5554" s="3"/>
      <c r="L5554" s="3"/>
      <c r="M5554" s="3"/>
      <c r="N5554" s="3"/>
      <c r="O5554" s="3"/>
      <c r="P5554" s="3"/>
      <c r="Q5554" s="3"/>
      <c r="R5554" s="3"/>
      <c r="S5554" s="3"/>
      <c r="T5554" s="3"/>
      <c r="U5554" s="3"/>
      <c r="V5554" s="3"/>
      <c r="W5554" s="3"/>
      <c r="X5554" s="3"/>
      <c r="Y5554" s="3"/>
      <c r="Z5554" s="3"/>
      <c r="AA5554" s="3"/>
      <c r="AB5554" s="3"/>
      <c r="AC5554" s="3"/>
      <c r="AD5554" s="3"/>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row>
    <row r="5555" spans="1:77" ht="18">
      <c r="A5555" s="3" t="s">
        <v>34202</v>
      </c>
      <c r="B5555" s="3" t="s">
        <v>33988</v>
      </c>
      <c r="C5555" s="3" t="s">
        <v>29363</v>
      </c>
      <c r="D5555" s="3"/>
      <c r="E5555" s="3" t="s">
        <v>3692</v>
      </c>
      <c r="F5555" s="3" t="s">
        <v>34203</v>
      </c>
      <c r="G5555" s="3"/>
      <c r="H5555" s="3" t="s">
        <v>34204</v>
      </c>
      <c r="I5555" s="3" t="s">
        <v>34205</v>
      </c>
      <c r="J5555" s="3"/>
      <c r="K5555" s="3"/>
      <c r="L5555" s="3"/>
      <c r="M5555" s="3"/>
      <c r="N5555" s="3"/>
      <c r="O5555" s="3" t="s">
        <v>34206</v>
      </c>
      <c r="P5555" s="3"/>
      <c r="Q5555" s="3" t="s">
        <v>34207</v>
      </c>
      <c r="R5555" s="3" t="s">
        <v>34208</v>
      </c>
      <c r="S5555" s="3"/>
      <c r="T5555" s="3"/>
      <c r="U5555" s="3"/>
      <c r="V5555" s="3"/>
      <c r="W5555" s="3" t="s">
        <v>34209</v>
      </c>
      <c r="X5555" s="3" t="s">
        <v>34210</v>
      </c>
      <c r="Y5555" s="3" t="s">
        <v>34211</v>
      </c>
      <c r="Z5555" s="3" t="s">
        <v>34212</v>
      </c>
      <c r="AA5555" s="3"/>
      <c r="AB5555" s="3"/>
      <c r="AC5555" s="3"/>
      <c r="AD5555" s="3"/>
      <c r="AE5555" s="3" t="s">
        <v>34213</v>
      </c>
      <c r="AF5555" s="3" t="s">
        <v>34214</v>
      </c>
      <c r="AG5555" s="3" t="s">
        <v>34215</v>
      </c>
      <c r="AH5555" s="3"/>
      <c r="AI5555" s="3"/>
      <c r="AJ5555" s="3"/>
      <c r="AK5555" s="3" t="s">
        <v>34216</v>
      </c>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row>
    <row r="5556" spans="1:77" ht="18">
      <c r="A5556" s="3" t="s">
        <v>1117</v>
      </c>
      <c r="B5556" s="3" t="s">
        <v>22767</v>
      </c>
      <c r="C5556" s="3" t="s">
        <v>26895</v>
      </c>
      <c r="D5556" s="3"/>
      <c r="E5556" s="3" t="s">
        <v>26896</v>
      </c>
      <c r="F5556" s="3"/>
      <c r="G5556" s="3"/>
      <c r="H5556" s="3"/>
      <c r="I5556" s="3"/>
      <c r="J5556" s="3"/>
      <c r="K5556" s="3"/>
      <c r="L5556" s="3"/>
      <c r="M5556" s="3"/>
      <c r="N5556" s="3"/>
      <c r="O5556" s="3"/>
      <c r="P5556" s="3"/>
      <c r="Q5556" s="3"/>
      <c r="R5556" s="3"/>
      <c r="S5556" s="3"/>
      <c r="T5556" s="3"/>
      <c r="U5556" s="3"/>
      <c r="V5556" s="3"/>
      <c r="W5556" s="3"/>
      <c r="X5556" s="3"/>
      <c r="Y5556" s="3"/>
      <c r="Z5556" s="3"/>
      <c r="AA5556" s="3"/>
      <c r="AB5556" s="3"/>
      <c r="AC5556" s="3"/>
      <c r="AD5556" s="3"/>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row>
    <row r="5557" spans="1:77" ht="18">
      <c r="A5557" s="3" t="s">
        <v>18224</v>
      </c>
      <c r="B5557" s="3" t="s">
        <v>35343</v>
      </c>
      <c r="C5557" s="3" t="s">
        <v>26895</v>
      </c>
      <c r="D5557" s="3"/>
      <c r="E5557" s="3" t="s">
        <v>287</v>
      </c>
      <c r="F5557" s="3"/>
      <c r="G5557" s="3"/>
      <c r="H5557" s="3"/>
      <c r="I5557" s="3"/>
      <c r="J5557" s="3"/>
      <c r="K5557" s="3"/>
      <c r="L5557" s="3"/>
      <c r="M5557" s="3"/>
      <c r="N5557" s="3"/>
      <c r="O5557" s="3"/>
      <c r="P5557" s="3"/>
      <c r="Q5557" s="3"/>
      <c r="R5557" s="3"/>
      <c r="S5557" s="3"/>
      <c r="T5557" s="3"/>
      <c r="U5557" s="3"/>
      <c r="V5557" s="3"/>
      <c r="W5557" s="3"/>
      <c r="X5557" s="3"/>
      <c r="Y5557" s="3"/>
      <c r="Z5557" s="3"/>
      <c r="AA5557" s="3"/>
      <c r="AB5557" s="3"/>
      <c r="AC5557" s="3"/>
      <c r="AD5557" s="3"/>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row>
    <row r="5558" spans="1:77" ht="18">
      <c r="A5558" s="3" t="s">
        <v>13022</v>
      </c>
      <c r="B5558" s="3" t="s">
        <v>30145</v>
      </c>
      <c r="C5558" s="3" t="s">
        <v>30384</v>
      </c>
      <c r="D5558" s="3"/>
      <c r="E5558" s="3" t="s">
        <v>30351</v>
      </c>
      <c r="F5558" s="3"/>
      <c r="G5558" s="3"/>
      <c r="H5558" s="3"/>
      <c r="I5558" s="3"/>
      <c r="J5558" s="3"/>
      <c r="K5558" s="3"/>
      <c r="L5558" s="3"/>
      <c r="M5558" s="3"/>
      <c r="N5558" s="3"/>
      <c r="O5558" s="3"/>
      <c r="P5558" s="3"/>
      <c r="Q5558" s="3"/>
      <c r="R5558" s="3"/>
      <c r="S5558" s="3"/>
      <c r="T5558" s="3"/>
      <c r="U5558" s="3"/>
      <c r="V5558" s="3"/>
      <c r="W5558" s="3"/>
      <c r="X5558" s="3"/>
      <c r="Y5558" s="3"/>
      <c r="Z5558" s="3"/>
      <c r="AA5558" s="3"/>
      <c r="AB5558" s="3"/>
      <c r="AC5558" s="3"/>
      <c r="AD5558" s="3"/>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row>
    <row r="5559" spans="1:77" ht="18">
      <c r="A5559" s="3" t="s">
        <v>19458</v>
      </c>
      <c r="B5559" s="3" t="s">
        <v>36306</v>
      </c>
      <c r="C5559" s="3" t="s">
        <v>36530</v>
      </c>
      <c r="D5559" s="3" t="s">
        <v>36531</v>
      </c>
      <c r="E5559" s="3" t="s">
        <v>36532</v>
      </c>
      <c r="F5559" s="3"/>
      <c r="G5559" s="3"/>
      <c r="H5559" s="3"/>
      <c r="I5559" s="3"/>
      <c r="J5559" s="3"/>
      <c r="K5559" s="3"/>
      <c r="L5559" s="3"/>
      <c r="M5559" s="3"/>
      <c r="N5559" s="3"/>
      <c r="O5559" s="3"/>
      <c r="P5559" s="3"/>
      <c r="Q5559" s="3"/>
      <c r="R5559" s="3"/>
      <c r="S5559" s="3"/>
      <c r="T5559" s="3"/>
      <c r="U5559" s="3"/>
      <c r="V5559" s="3"/>
      <c r="W5559" s="3"/>
      <c r="X5559" s="3"/>
      <c r="Y5559" s="3"/>
      <c r="Z5559" s="3"/>
      <c r="AA5559" s="3"/>
      <c r="AB5559" s="3"/>
      <c r="AC5559" s="3"/>
      <c r="AD5559" s="3"/>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row>
    <row r="5560" spans="1:77" ht="18">
      <c r="A5560" s="3" t="s">
        <v>3313</v>
      </c>
      <c r="B5560" s="3" t="s">
        <v>21893</v>
      </c>
      <c r="C5560" s="3" t="s">
        <v>39716</v>
      </c>
      <c r="D5560" s="3"/>
      <c r="E5560" s="3" t="s">
        <v>21900</v>
      </c>
      <c r="F5560" s="3"/>
      <c r="G5560" s="3"/>
      <c r="H5560" s="3"/>
      <c r="I5560" s="3"/>
      <c r="J5560" s="3"/>
      <c r="K5560" s="3"/>
      <c r="L5560" s="3"/>
      <c r="M5560" s="3"/>
      <c r="N5560" s="3"/>
      <c r="O5560" s="3"/>
      <c r="P5560" s="3"/>
      <c r="Q5560" s="3"/>
      <c r="R5560" s="3"/>
      <c r="S5560" s="3"/>
      <c r="T5560" s="3"/>
      <c r="U5560" s="3"/>
      <c r="V5560" s="3"/>
      <c r="W5560" s="3"/>
      <c r="X5560" s="3"/>
      <c r="Y5560" s="3"/>
      <c r="Z5560" s="3"/>
      <c r="AA5560" s="3"/>
      <c r="AB5560" s="3"/>
      <c r="AC5560" s="3"/>
      <c r="AD5560" s="3"/>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row>
    <row r="5561" spans="1:77" ht="18">
      <c r="A5561" s="3" t="s">
        <v>13185</v>
      </c>
      <c r="B5561" s="3" t="s">
        <v>30405</v>
      </c>
      <c r="C5561" s="3" t="s">
        <v>30441</v>
      </c>
      <c r="D5561" s="3" t="s">
        <v>2646</v>
      </c>
      <c r="E5561" s="3" t="s">
        <v>30442</v>
      </c>
      <c r="F5561" s="3" t="s">
        <v>30443</v>
      </c>
      <c r="G5561" s="3"/>
      <c r="H5561" s="3"/>
      <c r="I5561" s="3"/>
      <c r="J5561" s="3"/>
      <c r="K5561" s="3"/>
      <c r="L5561" s="3"/>
      <c r="M5561" s="3"/>
      <c r="N5561" s="3"/>
      <c r="O5561" s="3"/>
      <c r="P5561" s="3"/>
      <c r="Q5561" s="3"/>
      <c r="R5561" s="3"/>
      <c r="S5561" s="3"/>
      <c r="T5561" s="3"/>
      <c r="U5561" s="3"/>
      <c r="V5561" s="3"/>
      <c r="W5561" s="3"/>
      <c r="X5561" s="3"/>
      <c r="Y5561" s="3"/>
      <c r="Z5561" s="3"/>
      <c r="AA5561" s="3"/>
      <c r="AB5561" s="3"/>
      <c r="AC5561" s="3"/>
      <c r="AD5561" s="3"/>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row>
    <row r="5562" spans="1:77" ht="18">
      <c r="A5562" s="3" t="s">
        <v>16419</v>
      </c>
      <c r="B5562" s="3" t="s">
        <v>32339</v>
      </c>
      <c r="C5562" s="3" t="s">
        <v>30441</v>
      </c>
      <c r="D5562" s="3"/>
      <c r="E5562" s="3" t="s">
        <v>32424</v>
      </c>
      <c r="F5562" s="3"/>
      <c r="G5562" s="3"/>
      <c r="H5562" s="3"/>
      <c r="I5562" s="3"/>
      <c r="J5562" s="3"/>
      <c r="K5562" s="3"/>
      <c r="L5562" s="3"/>
      <c r="M5562" s="3"/>
      <c r="N5562" s="3"/>
      <c r="O5562" s="3"/>
      <c r="P5562" s="3"/>
      <c r="Q5562" s="3"/>
      <c r="R5562" s="3"/>
      <c r="S5562" s="3"/>
      <c r="T5562" s="3"/>
      <c r="U5562" s="3"/>
      <c r="V5562" s="3"/>
      <c r="W5562" s="3"/>
      <c r="X5562" s="3"/>
      <c r="Y5562" s="3"/>
      <c r="Z5562" s="3"/>
      <c r="AA5562" s="3"/>
      <c r="AB5562" s="3"/>
      <c r="AC5562" s="3"/>
      <c r="AD5562" s="3"/>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row>
    <row r="5563" spans="1:77" ht="18">
      <c r="A5563" s="3" t="s">
        <v>19473</v>
      </c>
      <c r="B5563" s="3" t="s">
        <v>36306</v>
      </c>
      <c r="C5563" s="3" t="s">
        <v>36547</v>
      </c>
      <c r="D5563" s="3" t="s">
        <v>36548</v>
      </c>
      <c r="E5563" s="3" t="s">
        <v>36549</v>
      </c>
      <c r="F5563" s="3"/>
      <c r="G5563" s="3"/>
      <c r="H5563" s="3"/>
      <c r="I5563" s="3"/>
      <c r="J5563" s="3"/>
      <c r="K5563" s="3"/>
      <c r="L5563" s="3"/>
      <c r="M5563" s="3"/>
      <c r="N5563" s="3"/>
      <c r="O5563" s="3"/>
      <c r="P5563" s="3"/>
      <c r="Q5563" s="3"/>
      <c r="R5563" s="3"/>
      <c r="S5563" s="3"/>
      <c r="T5563" s="3"/>
      <c r="U5563" s="3"/>
      <c r="V5563" s="3"/>
      <c r="W5563" s="3"/>
      <c r="X5563" s="3"/>
      <c r="Y5563" s="3"/>
      <c r="Z5563" s="3"/>
      <c r="AA5563" s="3"/>
      <c r="AB5563" s="3"/>
      <c r="AC5563" s="3"/>
      <c r="AD5563" s="3"/>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row>
    <row r="5564" spans="1:77" ht="18">
      <c r="A5564" s="3" t="s">
        <v>5641</v>
      </c>
      <c r="B5564" s="3" t="s">
        <v>23435</v>
      </c>
      <c r="C5564" s="3" t="s">
        <v>24009</v>
      </c>
      <c r="D5564" s="3"/>
      <c r="E5564" s="3" t="s">
        <v>24010</v>
      </c>
      <c r="F5564" s="3"/>
      <c r="G5564" s="3"/>
      <c r="H5564" s="3"/>
      <c r="I5564" s="3"/>
      <c r="J5564" s="3"/>
      <c r="K5564" s="3"/>
      <c r="L5564" s="3"/>
      <c r="M5564" s="3"/>
      <c r="N5564" s="3"/>
      <c r="O5564" s="3"/>
      <c r="P5564" s="3"/>
      <c r="Q5564" s="3"/>
      <c r="R5564" s="3"/>
      <c r="S5564" s="3"/>
      <c r="T5564" s="3"/>
      <c r="U5564" s="3"/>
      <c r="V5564" s="3"/>
      <c r="W5564" s="3"/>
      <c r="X5564" s="3"/>
      <c r="Y5564" s="3"/>
      <c r="Z5564" s="3"/>
      <c r="AA5564" s="3"/>
      <c r="AB5564" s="3"/>
      <c r="AC5564" s="3"/>
      <c r="AD5564" s="3"/>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row>
    <row r="5565" spans="1:77" ht="18">
      <c r="A5565" s="3" t="s">
        <v>19516</v>
      </c>
      <c r="B5565" s="3" t="s">
        <v>36306</v>
      </c>
      <c r="C5565" s="3" t="s">
        <v>24009</v>
      </c>
      <c r="D5565" s="3" t="s">
        <v>36609</v>
      </c>
      <c r="E5565" s="3" t="s">
        <v>36610</v>
      </c>
      <c r="F5565" s="3" t="s">
        <v>36611</v>
      </c>
      <c r="G5565" s="3"/>
      <c r="H5565" s="3"/>
      <c r="I5565" s="3"/>
      <c r="J5565" s="3"/>
      <c r="K5565" s="3"/>
      <c r="L5565" s="3"/>
      <c r="M5565" s="3"/>
      <c r="N5565" s="3"/>
      <c r="O5565" s="3"/>
      <c r="P5565" s="3"/>
      <c r="Q5565" s="3"/>
      <c r="R5565" s="3"/>
      <c r="S5565" s="3"/>
      <c r="T5565" s="3"/>
      <c r="U5565" s="3"/>
      <c r="V5565" s="3"/>
      <c r="W5565" s="3"/>
      <c r="X5565" s="3"/>
      <c r="Y5565" s="3"/>
      <c r="Z5565" s="3"/>
      <c r="AA5565" s="3"/>
      <c r="AB5565" s="3"/>
      <c r="AC5565" s="3"/>
      <c r="AD5565" s="3"/>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row>
    <row r="5566" spans="1:77" ht="18">
      <c r="A5566" s="3" t="s">
        <v>35847</v>
      </c>
      <c r="B5566" s="3" t="s">
        <v>35848</v>
      </c>
      <c r="C5566" s="3" t="s">
        <v>35849</v>
      </c>
      <c r="D5566" s="3"/>
      <c r="E5566" s="3" t="s">
        <v>35850</v>
      </c>
      <c r="F5566" s="3" t="s">
        <v>35851</v>
      </c>
      <c r="G5566" s="3"/>
      <c r="H5566" s="3"/>
      <c r="I5566" s="3"/>
      <c r="J5566" s="3"/>
      <c r="K5566" s="3"/>
      <c r="L5566" s="3"/>
      <c r="M5566" s="3"/>
      <c r="N5566" s="3"/>
      <c r="O5566" s="3"/>
      <c r="P5566" s="3"/>
      <c r="Q5566" s="3"/>
      <c r="R5566" s="3"/>
      <c r="S5566" s="3"/>
      <c r="T5566" s="3"/>
      <c r="U5566" s="3"/>
      <c r="V5566" s="3"/>
      <c r="W5566" s="3"/>
      <c r="X5566" s="3"/>
      <c r="Y5566" s="3"/>
      <c r="Z5566" s="3"/>
      <c r="AA5566" s="3"/>
      <c r="AB5566" s="3"/>
      <c r="AC5566" s="3"/>
      <c r="AD5566" s="3"/>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row>
    <row r="5567" spans="1:77" ht="18">
      <c r="A5567" s="3" t="s">
        <v>33197</v>
      </c>
      <c r="B5567" s="3" t="s">
        <v>32998</v>
      </c>
      <c r="C5567" s="3" t="s">
        <v>33198</v>
      </c>
      <c r="D5567" s="3" t="s">
        <v>270</v>
      </c>
      <c r="E5567" s="3" t="s">
        <v>23159</v>
      </c>
      <c r="F5567" s="3" t="s">
        <v>33199</v>
      </c>
      <c r="G5567" s="3"/>
      <c r="H5567" s="3"/>
      <c r="I5567" s="3"/>
      <c r="J5567" s="3"/>
      <c r="K5567" s="3"/>
      <c r="L5567" s="3"/>
      <c r="M5567" s="3"/>
      <c r="N5567" s="3"/>
      <c r="O5567" s="3"/>
      <c r="P5567" s="3"/>
      <c r="Q5567" s="3"/>
      <c r="R5567" s="3"/>
      <c r="S5567" s="3"/>
      <c r="T5567" s="3"/>
      <c r="U5567" s="3"/>
      <c r="V5567" s="3"/>
      <c r="W5567" s="3"/>
      <c r="X5567" s="3"/>
      <c r="Y5567" s="3"/>
      <c r="Z5567" s="3"/>
      <c r="AA5567" s="3"/>
      <c r="AB5567" s="3"/>
      <c r="AC5567" s="3"/>
      <c r="AD5567" s="3"/>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row>
    <row r="5568" spans="1:77" ht="18">
      <c r="A5568" s="3" t="s">
        <v>19073</v>
      </c>
      <c r="B5568" s="3" t="s">
        <v>35848</v>
      </c>
      <c r="C5568" s="3" t="s">
        <v>36196</v>
      </c>
      <c r="D5568" s="3"/>
      <c r="E5568" s="3" t="s">
        <v>36197</v>
      </c>
      <c r="F5568" s="3"/>
      <c r="G5568" s="3"/>
      <c r="H5568" s="3"/>
      <c r="I5568" s="3"/>
      <c r="J5568" s="3"/>
      <c r="K5568" s="3"/>
      <c r="L5568" s="3"/>
      <c r="M5568" s="3"/>
      <c r="N5568" s="3"/>
      <c r="O5568" s="3"/>
      <c r="P5568" s="3"/>
      <c r="Q5568" s="3"/>
      <c r="R5568" s="3"/>
      <c r="S5568" s="3"/>
      <c r="T5568" s="3"/>
      <c r="U5568" s="3"/>
      <c r="V5568" s="3"/>
      <c r="W5568" s="3"/>
      <c r="X5568" s="3"/>
      <c r="Y5568" s="3"/>
      <c r="Z5568" s="3"/>
      <c r="AA5568" s="3"/>
      <c r="AB5568" s="3"/>
      <c r="AC5568" s="3"/>
      <c r="AD5568" s="3"/>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row>
    <row r="5569" spans="1:77" ht="18">
      <c r="A5569" s="3" t="s">
        <v>81</v>
      </c>
      <c r="B5569" s="3" t="s">
        <v>24748</v>
      </c>
      <c r="C5569" s="3" t="s">
        <v>24749</v>
      </c>
      <c r="D5569" s="3"/>
      <c r="E5569" s="3" t="s">
        <v>24750</v>
      </c>
      <c r="F5569" s="3"/>
      <c r="G5569" s="3"/>
      <c r="H5569" s="3"/>
      <c r="I5569" s="3"/>
      <c r="J5569" s="3"/>
      <c r="K5569" s="3"/>
      <c r="L5569" s="3"/>
      <c r="M5569" s="3"/>
      <c r="N5569" s="3"/>
      <c r="O5569" s="3"/>
      <c r="P5569" s="3"/>
      <c r="Q5569" s="3"/>
      <c r="R5569" s="3"/>
      <c r="S5569" s="3"/>
      <c r="T5569" s="3"/>
      <c r="U5569" s="3"/>
      <c r="V5569" s="3"/>
      <c r="W5569" s="3"/>
      <c r="X5569" s="3"/>
      <c r="Y5569" s="3"/>
      <c r="Z5569" s="3"/>
      <c r="AA5569" s="3"/>
      <c r="AB5569" s="3"/>
      <c r="AC5569" s="3"/>
      <c r="AD5569" s="3"/>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row>
    <row r="5570" spans="1:77" ht="18">
      <c r="A5570" s="3" t="s">
        <v>34144</v>
      </c>
      <c r="B5570" s="3" t="s">
        <v>33988</v>
      </c>
      <c r="C5570" s="3" t="s">
        <v>34145</v>
      </c>
      <c r="D5570" s="3" t="s">
        <v>34146</v>
      </c>
      <c r="E5570" s="3" t="s">
        <v>28981</v>
      </c>
      <c r="F5570" s="3" t="s">
        <v>34147</v>
      </c>
      <c r="G5570" s="3"/>
      <c r="H5570" s="3"/>
      <c r="I5570" s="3"/>
      <c r="J5570" s="3"/>
      <c r="K5570" s="3"/>
      <c r="L5570" s="3"/>
      <c r="M5570" s="3"/>
      <c r="N5570" s="3"/>
      <c r="O5570" s="3"/>
      <c r="P5570" s="3"/>
      <c r="Q5570" s="3"/>
      <c r="R5570" s="3"/>
      <c r="S5570" s="3"/>
      <c r="T5570" s="3"/>
      <c r="U5570" s="3"/>
      <c r="V5570" s="3"/>
      <c r="W5570" s="3"/>
      <c r="X5570" s="3"/>
      <c r="Y5570" s="3"/>
      <c r="Z5570" s="3"/>
      <c r="AA5570" s="3"/>
      <c r="AB5570" s="3"/>
      <c r="AC5570" s="3"/>
      <c r="AD5570" s="3"/>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row>
    <row r="5571" spans="1:77" ht="18">
      <c r="A5571" s="3" t="s">
        <v>34095</v>
      </c>
      <c r="B5571" s="3" t="s">
        <v>33988</v>
      </c>
      <c r="C5571" s="3" t="s">
        <v>34096</v>
      </c>
      <c r="D5571" s="3" t="s">
        <v>29283</v>
      </c>
      <c r="E5571" s="3" t="s">
        <v>34097</v>
      </c>
      <c r="F5571" s="3" t="s">
        <v>34098</v>
      </c>
      <c r="G5571" s="3" t="e">
        <f>+ Government (USPS, HUD)</f>
        <v>#NAME?</v>
      </c>
      <c r="H5571" s="3" t="s">
        <v>34099</v>
      </c>
      <c r="I5571" s="3" t="e">
        <f>+ FSI (Northern Trust, Washington Mutual, Northwestern Mutual Life, Allstate)</f>
        <v>#NAME?</v>
      </c>
      <c r="J5571" s="3" t="e">
        <f>+ Travel and Transportation Services (Delta Airlines, Marriott)</f>
        <v>#NAME?</v>
      </c>
      <c r="K5571" s="3" t="s">
        <v>34100</v>
      </c>
      <c r="L5571" s="3" t="s">
        <v>34101</v>
      </c>
      <c r="M5571" s="3"/>
      <c r="N5571" s="3" t="s">
        <v>34102</v>
      </c>
      <c r="O5571" s="3"/>
      <c r="P5571" s="3" t="s">
        <v>34103</v>
      </c>
      <c r="Q5571" s="3" t="s">
        <v>34104</v>
      </c>
      <c r="R5571" s="3"/>
      <c r="S5571" s="3" t="s">
        <v>34105</v>
      </c>
      <c r="T5571" s="3"/>
      <c r="U5571" s="3" t="s">
        <v>34106</v>
      </c>
      <c r="V5571" s="3"/>
      <c r="W5571" s="3"/>
      <c r="X5571" s="3" t="s">
        <v>34107</v>
      </c>
      <c r="Y5571" s="3" t="s">
        <v>34108</v>
      </c>
      <c r="Z5571" s="3"/>
      <c r="AA5571" s="3"/>
      <c r="AB5571" s="3"/>
      <c r="AC5571" s="3"/>
      <c r="AD5571" s="3"/>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row>
    <row r="5572" spans="1:77" ht="18">
      <c r="A5572" s="3" t="s">
        <v>35491</v>
      </c>
      <c r="B5572" s="3" t="s">
        <v>35343</v>
      </c>
      <c r="C5572" s="3" t="s">
        <v>35492</v>
      </c>
      <c r="D5572" s="3"/>
      <c r="E5572" s="3" t="s">
        <v>35493</v>
      </c>
      <c r="F5572" s="3"/>
      <c r="G5572" s="3"/>
      <c r="H5572" s="3"/>
      <c r="I5572" s="3"/>
      <c r="J5572" s="3"/>
      <c r="K5572" s="3"/>
      <c r="L5572" s="3"/>
      <c r="M5572" s="3"/>
      <c r="N5572" s="3"/>
      <c r="O5572" s="3"/>
      <c r="P5572" s="3"/>
      <c r="Q5572" s="3"/>
      <c r="R5572" s="3"/>
      <c r="S5572" s="3"/>
      <c r="T5572" s="3"/>
      <c r="U5572" s="3"/>
      <c r="V5572" s="3"/>
      <c r="W5572" s="3"/>
      <c r="X5572" s="3"/>
      <c r="Y5572" s="3"/>
      <c r="Z5572" s="3"/>
      <c r="AA5572" s="3"/>
      <c r="AB5572" s="3"/>
      <c r="AC5572" s="3"/>
      <c r="AD5572" s="3"/>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row>
    <row r="5573" spans="1:77" ht="18">
      <c r="A5573" s="3" t="s">
        <v>3274</v>
      </c>
      <c r="B5573" s="3" t="s">
        <v>21893</v>
      </c>
      <c r="C5573" s="3" t="s">
        <v>35492</v>
      </c>
      <c r="D5573" s="3"/>
      <c r="E5573" s="3" t="s">
        <v>21900</v>
      </c>
      <c r="F5573" s="3"/>
      <c r="G5573" s="3"/>
      <c r="H5573" s="3"/>
      <c r="I5573" s="3"/>
      <c r="J5573" s="3"/>
      <c r="K5573" s="3"/>
      <c r="L5573" s="3"/>
      <c r="M5573" s="3"/>
      <c r="N5573" s="3"/>
      <c r="O5573" s="3"/>
      <c r="P5573" s="3"/>
      <c r="Q5573" s="3"/>
      <c r="R5573" s="3"/>
      <c r="S5573" s="3"/>
      <c r="T5573" s="3"/>
      <c r="U5573" s="3"/>
      <c r="V5573" s="3"/>
      <c r="W5573" s="3"/>
      <c r="X5573" s="3"/>
      <c r="Y5573" s="3"/>
      <c r="Z5573" s="3"/>
      <c r="AA5573" s="3"/>
      <c r="AB5573" s="3"/>
      <c r="AC5573" s="3"/>
      <c r="AD5573" s="3"/>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row>
    <row r="5574" spans="1:77" ht="18">
      <c r="A5574" s="3" t="s">
        <v>18301</v>
      </c>
      <c r="B5574" s="3" t="s">
        <v>35343</v>
      </c>
      <c r="C5574" s="3" t="s">
        <v>35701</v>
      </c>
      <c r="D5574" s="3"/>
      <c r="E5574" s="3" t="s">
        <v>35702</v>
      </c>
      <c r="F5574" s="3"/>
      <c r="G5574" s="3"/>
      <c r="H5574" s="3"/>
      <c r="I5574" s="3"/>
      <c r="J5574" s="3"/>
      <c r="K5574" s="3"/>
      <c r="L5574" s="3"/>
      <c r="M5574" s="3"/>
      <c r="N5574" s="3"/>
      <c r="O5574" s="3"/>
      <c r="P5574" s="3"/>
      <c r="Q5574" s="3"/>
      <c r="R5574" s="3"/>
      <c r="S5574" s="3"/>
      <c r="T5574" s="3"/>
      <c r="U5574" s="3"/>
      <c r="V5574" s="3"/>
      <c r="W5574" s="3"/>
      <c r="X5574" s="3"/>
      <c r="Y5574" s="3"/>
      <c r="Z5574" s="3"/>
      <c r="AA5574" s="3"/>
      <c r="AB5574" s="3"/>
      <c r="AC5574" s="3"/>
      <c r="AD5574" s="3"/>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row>
    <row r="5575" spans="1:77" ht="18">
      <c r="A5575" s="3" t="s">
        <v>5631</v>
      </c>
      <c r="B5575" s="3" t="s">
        <v>23435</v>
      </c>
      <c r="C5575" s="3" t="s">
        <v>24000</v>
      </c>
      <c r="D5575" s="3"/>
      <c r="E5575" s="3" t="s">
        <v>24001</v>
      </c>
      <c r="F5575" s="3"/>
      <c r="G5575" s="3"/>
      <c r="H5575" s="3"/>
      <c r="I5575" s="3"/>
      <c r="J5575" s="3"/>
      <c r="K5575" s="3"/>
      <c r="L5575" s="3"/>
      <c r="M5575" s="3"/>
      <c r="N5575" s="3"/>
      <c r="O5575" s="3"/>
      <c r="P5575" s="3"/>
      <c r="Q5575" s="3"/>
      <c r="R5575" s="3"/>
      <c r="S5575" s="3"/>
      <c r="T5575" s="3"/>
      <c r="U5575" s="3"/>
      <c r="V5575" s="3"/>
      <c r="W5575" s="3"/>
      <c r="X5575" s="3"/>
      <c r="Y5575" s="3"/>
      <c r="Z5575" s="3"/>
      <c r="AA5575" s="3"/>
      <c r="AB5575" s="3"/>
      <c r="AC5575" s="3"/>
      <c r="AD5575" s="3"/>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row>
    <row r="5576" spans="1:77" ht="18">
      <c r="A5576" s="3" t="s">
        <v>10600</v>
      </c>
      <c r="B5576" s="3" t="s">
        <v>28622</v>
      </c>
      <c r="C5576" s="3" t="s">
        <v>24000</v>
      </c>
      <c r="D5576" s="3"/>
      <c r="E5576" s="3" t="s">
        <v>28762</v>
      </c>
      <c r="F5576" s="3"/>
      <c r="G5576" s="3"/>
      <c r="H5576" s="3"/>
      <c r="I5576" s="3"/>
      <c r="J5576" s="3"/>
      <c r="K5576" s="3"/>
      <c r="L5576" s="3"/>
      <c r="M5576" s="3"/>
      <c r="N5576" s="3"/>
      <c r="O5576" s="3"/>
      <c r="P5576" s="3"/>
      <c r="Q5576" s="3"/>
      <c r="R5576" s="3"/>
      <c r="S5576" s="3"/>
      <c r="T5576" s="3"/>
      <c r="U5576" s="3"/>
      <c r="V5576" s="3"/>
      <c r="W5576" s="3"/>
      <c r="X5576" s="3"/>
      <c r="Y5576" s="3"/>
      <c r="Z5576" s="3"/>
      <c r="AA5576" s="3"/>
      <c r="AB5576" s="3"/>
      <c r="AC5576" s="3"/>
      <c r="AD5576" s="3"/>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row>
    <row r="5577" spans="1:77" ht="18">
      <c r="A5577" s="3" t="s">
        <v>4560</v>
      </c>
      <c r="B5577" s="3" t="s">
        <v>23103</v>
      </c>
      <c r="C5577" s="3" t="s">
        <v>23104</v>
      </c>
      <c r="D5577" s="3"/>
      <c r="E5577" s="3" t="s">
        <v>23105</v>
      </c>
      <c r="F5577" s="3" t="s">
        <v>23106</v>
      </c>
      <c r="G5577" s="3"/>
      <c r="H5577" s="3"/>
      <c r="I5577" s="3"/>
      <c r="J5577" s="3"/>
      <c r="K5577" s="3"/>
      <c r="L5577" s="3"/>
      <c r="M5577" s="3"/>
      <c r="N5577" s="3"/>
      <c r="O5577" s="3"/>
      <c r="P5577" s="3"/>
      <c r="Q5577" s="3"/>
      <c r="R5577" s="3"/>
      <c r="S5577" s="3"/>
      <c r="T5577" s="3"/>
      <c r="U5577" s="3"/>
      <c r="V5577" s="3"/>
      <c r="W5577" s="3"/>
      <c r="X5577" s="3"/>
      <c r="Y5577" s="3"/>
      <c r="Z5577" s="3"/>
      <c r="AA5577" s="3"/>
      <c r="AB5577" s="3"/>
      <c r="AC5577" s="3"/>
      <c r="AD5577" s="3"/>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row>
    <row r="5578" spans="1:77" ht="18">
      <c r="A5578" s="3" t="s">
        <v>28356</v>
      </c>
      <c r="B5578" s="3" t="s">
        <v>28190</v>
      </c>
      <c r="C5578" s="3" t="s">
        <v>23104</v>
      </c>
      <c r="D5578" s="3"/>
      <c r="E5578" s="3" t="s">
        <v>25697</v>
      </c>
      <c r="F5578" s="3"/>
      <c r="G5578" s="3"/>
      <c r="H5578" s="3"/>
      <c r="I5578" s="3"/>
      <c r="J5578" s="3"/>
      <c r="K5578" s="3"/>
      <c r="L5578" s="3"/>
      <c r="M5578" s="3"/>
      <c r="N5578" s="3"/>
      <c r="O5578" s="3"/>
      <c r="P5578" s="3"/>
      <c r="Q5578" s="3"/>
      <c r="R5578" s="3"/>
      <c r="S5578" s="3"/>
      <c r="T5578" s="3"/>
      <c r="U5578" s="3"/>
      <c r="V5578" s="3"/>
      <c r="W5578" s="3"/>
      <c r="X5578" s="3"/>
      <c r="Y5578" s="3"/>
      <c r="Z5578" s="3"/>
      <c r="AA5578" s="3"/>
      <c r="AB5578" s="3"/>
      <c r="AC5578" s="3"/>
      <c r="AD5578" s="3"/>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row>
    <row r="5579" spans="1:77" ht="18">
      <c r="A5579" s="3" t="s">
        <v>28805</v>
      </c>
      <c r="B5579" s="3" t="s">
        <v>28622</v>
      </c>
      <c r="C5579" s="3" t="s">
        <v>23104</v>
      </c>
      <c r="D5579" s="3"/>
      <c r="E5579" s="3" t="s">
        <v>28806</v>
      </c>
      <c r="F5579" s="3" t="s">
        <v>28807</v>
      </c>
      <c r="G5579" s="3"/>
      <c r="H5579" s="3"/>
      <c r="I5579" s="3"/>
      <c r="J5579" s="3"/>
      <c r="K5579" s="3"/>
      <c r="L5579" s="3"/>
      <c r="M5579" s="3"/>
      <c r="N5579" s="3"/>
      <c r="O5579" s="3"/>
      <c r="P5579" s="3"/>
      <c r="Q5579" s="3"/>
      <c r="R5579" s="3"/>
      <c r="S5579" s="3"/>
      <c r="T5579" s="3"/>
      <c r="U5579" s="3"/>
      <c r="V5579" s="3"/>
      <c r="W5579" s="3"/>
      <c r="X5579" s="3"/>
      <c r="Y5579" s="3"/>
      <c r="Z5579" s="3"/>
      <c r="AA5579" s="3"/>
      <c r="AB5579" s="3"/>
      <c r="AC5579" s="3"/>
      <c r="AD5579" s="3"/>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row>
    <row r="5580" spans="1:77" ht="18">
      <c r="A5580" s="3" t="s">
        <v>11004</v>
      </c>
      <c r="B5580" s="3" t="s">
        <v>28622</v>
      </c>
      <c r="C5580" s="3" t="s">
        <v>23104</v>
      </c>
      <c r="D5580" s="3" t="s">
        <v>28766</v>
      </c>
      <c r="E5580" s="3" t="s">
        <v>29069</v>
      </c>
      <c r="F5580" s="3"/>
      <c r="G5580" s="3"/>
      <c r="H5580" s="3"/>
      <c r="I5580" s="3"/>
      <c r="J5580" s="3"/>
      <c r="K5580" s="3"/>
      <c r="L5580" s="3"/>
      <c r="M5580" s="3"/>
      <c r="N5580" s="3"/>
      <c r="O5580" s="3"/>
      <c r="P5580" s="3"/>
      <c r="Q5580" s="3"/>
      <c r="R5580" s="3"/>
      <c r="S5580" s="3"/>
      <c r="T5580" s="3"/>
      <c r="U5580" s="3"/>
      <c r="V5580" s="3"/>
      <c r="W5580" s="3"/>
      <c r="X5580" s="3"/>
      <c r="Y5580" s="3"/>
      <c r="Z5580" s="3"/>
      <c r="AA5580" s="3"/>
      <c r="AB5580" s="3"/>
      <c r="AC5580" s="3"/>
      <c r="AD5580" s="3"/>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row>
    <row r="5581" spans="1:77" ht="18">
      <c r="A5581" s="3" t="s">
        <v>35450</v>
      </c>
      <c r="B5581" s="3" t="s">
        <v>35343</v>
      </c>
      <c r="C5581" s="3" t="s">
        <v>23104</v>
      </c>
      <c r="D5581" s="3" t="s">
        <v>35451</v>
      </c>
      <c r="E5581" s="3" t="s">
        <v>35452</v>
      </c>
      <c r="F5581" s="3" t="s">
        <v>35453</v>
      </c>
      <c r="G5581" s="3"/>
      <c r="H5581" s="3"/>
      <c r="I5581" s="3"/>
      <c r="J5581" s="3"/>
      <c r="K5581" s="3"/>
      <c r="L5581" s="3"/>
      <c r="M5581" s="3"/>
      <c r="N5581" s="3"/>
      <c r="O5581" s="3"/>
      <c r="P5581" s="3"/>
      <c r="Q5581" s="3"/>
      <c r="R5581" s="3"/>
      <c r="S5581" s="3"/>
      <c r="T5581" s="3"/>
      <c r="U5581" s="3"/>
      <c r="V5581" s="3"/>
      <c r="W5581" s="3"/>
      <c r="X5581" s="3"/>
      <c r="Y5581" s="3"/>
      <c r="Z5581" s="3"/>
      <c r="AA5581" s="3"/>
      <c r="AB5581" s="3"/>
      <c r="AC5581" s="3"/>
      <c r="AD5581" s="3"/>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row>
    <row r="5582" spans="1:77" ht="18">
      <c r="A5582" s="3" t="s">
        <v>35642</v>
      </c>
      <c r="B5582" s="3" t="s">
        <v>35343</v>
      </c>
      <c r="C5582" s="3" t="s">
        <v>23104</v>
      </c>
      <c r="D5582" s="3" t="s">
        <v>35643</v>
      </c>
      <c r="E5582" s="3" t="s">
        <v>35644</v>
      </c>
      <c r="F5582" s="3" t="s">
        <v>35645</v>
      </c>
      <c r="G5582" s="3"/>
      <c r="H5582" s="3"/>
      <c r="I5582" s="3"/>
      <c r="J5582" s="3"/>
      <c r="K5582" s="3"/>
      <c r="L5582" s="3"/>
      <c r="M5582" s="3"/>
      <c r="N5582" s="3"/>
      <c r="O5582" s="3"/>
      <c r="P5582" s="3"/>
      <c r="Q5582" s="3"/>
      <c r="R5582" s="3"/>
      <c r="S5582" s="3"/>
      <c r="T5582" s="3"/>
      <c r="U5582" s="3"/>
      <c r="V5582" s="3"/>
      <c r="W5582" s="3"/>
      <c r="X5582" s="3"/>
      <c r="Y5582" s="3"/>
      <c r="Z5582" s="3"/>
      <c r="AA5582" s="3"/>
      <c r="AB5582" s="3"/>
      <c r="AC5582" s="3"/>
      <c r="AD5582" s="3"/>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row>
    <row r="5583" spans="1:77" ht="18">
      <c r="A5583" s="3" t="s">
        <v>10647</v>
      </c>
      <c r="B5583" s="3" t="s">
        <v>28622</v>
      </c>
      <c r="C5583" s="3" t="s">
        <v>28796</v>
      </c>
      <c r="D5583" s="3"/>
      <c r="E5583" s="3" t="s">
        <v>28797</v>
      </c>
      <c r="F5583" s="3"/>
      <c r="G5583" s="3"/>
      <c r="H5583" s="3"/>
      <c r="I5583" s="3"/>
      <c r="J5583" s="3"/>
      <c r="K5583" s="3"/>
      <c r="L5583" s="3"/>
      <c r="M5583" s="3"/>
      <c r="N5583" s="3"/>
      <c r="O5583" s="3"/>
      <c r="P5583" s="3"/>
      <c r="Q5583" s="3"/>
      <c r="R5583" s="3"/>
      <c r="S5583" s="3"/>
      <c r="T5583" s="3"/>
      <c r="U5583" s="3"/>
      <c r="V5583" s="3"/>
      <c r="W5583" s="3"/>
      <c r="X5583" s="3"/>
      <c r="Y5583" s="3"/>
      <c r="Z5583" s="3"/>
      <c r="AA5583" s="3"/>
      <c r="AB5583" s="3"/>
      <c r="AC5583" s="3"/>
      <c r="AD5583" s="3"/>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row>
    <row r="5584" spans="1:77" ht="18">
      <c r="A5584" s="3" t="s">
        <v>16304</v>
      </c>
      <c r="B5584" s="3" t="s">
        <v>32339</v>
      </c>
      <c r="C5584" s="3" t="s">
        <v>28796</v>
      </c>
      <c r="D5584" s="3"/>
      <c r="E5584" s="3" t="s">
        <v>32345</v>
      </c>
      <c r="F5584" s="3" t="s">
        <v>32346</v>
      </c>
      <c r="G5584" s="3"/>
      <c r="H5584" s="3"/>
      <c r="I5584" s="3"/>
      <c r="J5584" s="3"/>
      <c r="K5584" s="3"/>
      <c r="L5584" s="3"/>
      <c r="M5584" s="3"/>
      <c r="N5584" s="3"/>
      <c r="O5584" s="3"/>
      <c r="P5584" s="3"/>
      <c r="Q5584" s="3"/>
      <c r="R5584" s="3"/>
      <c r="S5584" s="3"/>
      <c r="T5584" s="3"/>
      <c r="U5584" s="3"/>
      <c r="V5584" s="3"/>
      <c r="W5584" s="3"/>
      <c r="X5584" s="3"/>
      <c r="Y5584" s="3"/>
      <c r="Z5584" s="3"/>
      <c r="AA5584" s="3"/>
      <c r="AB5584" s="3"/>
      <c r="AC5584" s="3"/>
      <c r="AD5584" s="3"/>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row>
    <row r="5585" spans="1:77" ht="18">
      <c r="A5585" s="3" t="s">
        <v>34318</v>
      </c>
      <c r="B5585" s="3" t="s">
        <v>33988</v>
      </c>
      <c r="C5585" s="3" t="s">
        <v>34319</v>
      </c>
      <c r="D5585" s="3" t="s">
        <v>34320</v>
      </c>
      <c r="E5585" s="3" t="s">
        <v>34321</v>
      </c>
      <c r="F5585" s="3" t="s">
        <v>34322</v>
      </c>
      <c r="G5585" s="3"/>
      <c r="H5585" s="3"/>
      <c r="I5585" s="3"/>
      <c r="J5585" s="3"/>
      <c r="K5585" s="3"/>
      <c r="L5585" s="3"/>
      <c r="M5585" s="3"/>
      <c r="N5585" s="3"/>
      <c r="O5585" s="3"/>
      <c r="P5585" s="3"/>
      <c r="Q5585" s="3"/>
      <c r="R5585" s="3"/>
      <c r="S5585" s="3"/>
      <c r="T5585" s="3"/>
      <c r="U5585" s="3"/>
      <c r="V5585" s="3"/>
      <c r="W5585" s="3"/>
      <c r="X5585" s="3"/>
      <c r="Y5585" s="3"/>
      <c r="Z5585" s="3"/>
      <c r="AA5585" s="3"/>
      <c r="AB5585" s="3"/>
      <c r="AC5585" s="3"/>
      <c r="AD5585" s="3"/>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row>
    <row r="5586" spans="1:77" ht="18">
      <c r="A5586" s="3" t="s">
        <v>19045</v>
      </c>
      <c r="B5586" s="3" t="s">
        <v>35848</v>
      </c>
      <c r="C5586" s="3" t="s">
        <v>34319</v>
      </c>
      <c r="D5586" s="3"/>
      <c r="E5586" s="3" t="s">
        <v>36161</v>
      </c>
      <c r="F5586" s="3"/>
      <c r="G5586" s="3"/>
      <c r="H5586" s="3"/>
      <c r="I5586" s="3"/>
      <c r="J5586" s="3"/>
      <c r="K5586" s="3"/>
      <c r="L5586" s="3"/>
      <c r="M5586" s="3"/>
      <c r="N5586" s="3"/>
      <c r="O5586" s="3"/>
      <c r="P5586" s="3"/>
      <c r="Q5586" s="3"/>
      <c r="R5586" s="3"/>
      <c r="S5586" s="3"/>
      <c r="T5586" s="3"/>
      <c r="U5586" s="3"/>
      <c r="V5586" s="3"/>
      <c r="W5586" s="3"/>
      <c r="X5586" s="3"/>
      <c r="Y5586" s="3"/>
      <c r="Z5586" s="3"/>
      <c r="AA5586" s="3"/>
      <c r="AB5586" s="3"/>
      <c r="AC5586" s="3"/>
      <c r="AD5586" s="3"/>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row>
    <row r="5587" spans="1:77" ht="18">
      <c r="A5587" s="3" t="s">
        <v>10571</v>
      </c>
      <c r="B5587" s="3" t="s">
        <v>28622</v>
      </c>
      <c r="C5587" s="3" t="s">
        <v>28723</v>
      </c>
      <c r="D5587" s="3"/>
      <c r="E5587" s="3" t="s">
        <v>28724</v>
      </c>
      <c r="F5587" s="3"/>
      <c r="G5587" s="3"/>
      <c r="H5587" s="3"/>
      <c r="I5587" s="3"/>
      <c r="J5587" s="3"/>
      <c r="K5587" s="3"/>
      <c r="L5587" s="3"/>
      <c r="M5587" s="3"/>
      <c r="N5587" s="3"/>
      <c r="O5587" s="3"/>
      <c r="P5587" s="3"/>
      <c r="Q5587" s="3"/>
      <c r="R5587" s="3"/>
      <c r="S5587" s="3"/>
      <c r="T5587" s="3"/>
      <c r="U5587" s="3"/>
      <c r="V5587" s="3"/>
      <c r="W5587" s="3"/>
      <c r="X5587" s="3"/>
      <c r="Y5587" s="3"/>
      <c r="Z5587" s="3"/>
      <c r="AA5587" s="3"/>
      <c r="AB5587" s="3"/>
      <c r="AC5587" s="3"/>
      <c r="AD5587" s="3"/>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row>
    <row r="5588" spans="1:77" ht="18">
      <c r="A5588" s="3" t="s">
        <v>12789</v>
      </c>
      <c r="B5588" s="3" t="s">
        <v>30145</v>
      </c>
      <c r="C5588" s="3" t="s">
        <v>28723</v>
      </c>
      <c r="D5588" s="3"/>
      <c r="E5588" s="3" t="s">
        <v>30267</v>
      </c>
      <c r="F5588" s="3"/>
      <c r="G5588" s="3"/>
      <c r="H5588" s="3"/>
      <c r="I5588" s="3"/>
      <c r="J5588" s="3"/>
      <c r="K5588" s="3"/>
      <c r="L5588" s="3"/>
      <c r="M5588" s="3"/>
      <c r="N5588" s="3"/>
      <c r="O5588" s="3"/>
      <c r="P5588" s="3"/>
      <c r="Q5588" s="3"/>
      <c r="R5588" s="3"/>
      <c r="S5588" s="3"/>
      <c r="T5588" s="3"/>
      <c r="U5588" s="3"/>
      <c r="V5588" s="3"/>
      <c r="W5588" s="3"/>
      <c r="X5588" s="3"/>
      <c r="Y5588" s="3"/>
      <c r="Z5588" s="3"/>
      <c r="AA5588" s="3"/>
      <c r="AB5588" s="3"/>
      <c r="AC5588" s="3"/>
      <c r="AD5588" s="3"/>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row>
    <row r="5589" spans="1:77" ht="18">
      <c r="A5589" s="3" t="s">
        <v>19436</v>
      </c>
      <c r="B5589" s="3" t="s">
        <v>36306</v>
      </c>
      <c r="C5589" s="3" t="s">
        <v>28723</v>
      </c>
      <c r="D5589" s="3"/>
      <c r="E5589" s="3" t="s">
        <v>36512</v>
      </c>
      <c r="F5589" s="3" t="s">
        <v>36513</v>
      </c>
      <c r="G5589" s="3"/>
      <c r="H5589" s="3"/>
      <c r="I5589" s="3"/>
      <c r="J5589" s="3"/>
      <c r="K5589" s="3"/>
      <c r="L5589" s="3"/>
      <c r="M5589" s="3"/>
      <c r="N5589" s="3"/>
      <c r="O5589" s="3"/>
      <c r="P5589" s="3"/>
      <c r="Q5589" s="3"/>
      <c r="R5589" s="3"/>
      <c r="S5589" s="3"/>
      <c r="T5589" s="3"/>
      <c r="U5589" s="3"/>
      <c r="V5589" s="3"/>
      <c r="W5589" s="3"/>
      <c r="X5589" s="3"/>
      <c r="Y5589" s="3"/>
      <c r="Z5589" s="3"/>
      <c r="AA5589" s="3"/>
      <c r="AB5589" s="3"/>
      <c r="AC5589" s="3"/>
      <c r="AD5589" s="3"/>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row>
    <row r="5590" spans="1:77" ht="18">
      <c r="A5590" s="3" t="s">
        <v>19428</v>
      </c>
      <c r="B5590" s="3" t="s">
        <v>36306</v>
      </c>
      <c r="C5590" s="3" t="s">
        <v>36505</v>
      </c>
      <c r="D5590" s="3"/>
      <c r="E5590" s="3" t="s">
        <v>36506</v>
      </c>
      <c r="F5590" s="3"/>
      <c r="G5590" s="3"/>
      <c r="H5590" s="3"/>
      <c r="I5590" s="3"/>
      <c r="J5590" s="3"/>
      <c r="K5590" s="3"/>
      <c r="L5590" s="3"/>
      <c r="M5590" s="3"/>
      <c r="N5590" s="3"/>
      <c r="O5590" s="3"/>
      <c r="P5590" s="3"/>
      <c r="Q5590" s="3"/>
      <c r="R5590" s="3"/>
      <c r="S5590" s="3"/>
      <c r="T5590" s="3"/>
      <c r="U5590" s="3"/>
      <c r="V5590" s="3"/>
      <c r="W5590" s="3"/>
      <c r="X5590" s="3"/>
      <c r="Y5590" s="3"/>
      <c r="Z5590" s="3"/>
      <c r="AA5590" s="3"/>
      <c r="AB5590" s="3"/>
      <c r="AC5590" s="3"/>
      <c r="AD5590" s="3"/>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row>
    <row r="5591" spans="1:77" ht="18">
      <c r="A5591" s="3" t="s">
        <v>1174</v>
      </c>
      <c r="B5591" s="3" t="s">
        <v>24950</v>
      </c>
      <c r="C5591" s="3" t="s">
        <v>27339</v>
      </c>
      <c r="D5591" s="3" t="s">
        <v>73</v>
      </c>
      <c r="E5591" s="3" t="s">
        <v>27340</v>
      </c>
      <c r="F5591" s="3" t="s">
        <v>27341</v>
      </c>
      <c r="G5591" s="3"/>
      <c r="H5591" s="3"/>
      <c r="I5591" s="3"/>
      <c r="J5591" s="3"/>
      <c r="K5591" s="3"/>
      <c r="L5591" s="3"/>
      <c r="M5591" s="3"/>
      <c r="N5591" s="3"/>
      <c r="O5591" s="3"/>
      <c r="P5591" s="3"/>
      <c r="Q5591" s="3"/>
      <c r="R5591" s="3"/>
      <c r="S5591" s="3"/>
      <c r="T5591" s="3"/>
      <c r="U5591" s="3"/>
      <c r="V5591" s="3"/>
      <c r="W5591" s="3"/>
      <c r="X5591" s="3"/>
      <c r="Y5591" s="3"/>
      <c r="Z5591" s="3"/>
      <c r="AA5591" s="3"/>
      <c r="AB5591" s="3"/>
      <c r="AC5591" s="3"/>
      <c r="AD5591" s="3"/>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row>
    <row r="5592" spans="1:77" ht="18">
      <c r="A5592" s="3" t="s">
        <v>9988</v>
      </c>
      <c r="B5592" s="3" t="s">
        <v>28092</v>
      </c>
      <c r="C5592" s="3" t="s">
        <v>27339</v>
      </c>
      <c r="D5592" s="3"/>
      <c r="E5592" s="3" t="s">
        <v>28093</v>
      </c>
      <c r="F5592" s="3"/>
      <c r="G5592" s="3"/>
      <c r="H5592" s="3"/>
      <c r="I5592" s="3"/>
      <c r="J5592" s="3"/>
      <c r="K5592" s="3"/>
      <c r="L5592" s="3"/>
      <c r="M5592" s="3"/>
      <c r="N5592" s="3"/>
      <c r="O5592" s="3"/>
      <c r="P5592" s="3"/>
      <c r="Q5592" s="3"/>
      <c r="R5592" s="3"/>
      <c r="S5592" s="3"/>
      <c r="T5592" s="3"/>
      <c r="U5592" s="3"/>
      <c r="V5592" s="3"/>
      <c r="W5592" s="3"/>
      <c r="X5592" s="3"/>
      <c r="Y5592" s="3"/>
      <c r="Z5592" s="3"/>
      <c r="AA5592" s="3"/>
      <c r="AB5592" s="3"/>
      <c r="AC5592" s="3"/>
      <c r="AD5592" s="3"/>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row>
    <row r="5593" spans="1:77" ht="18">
      <c r="A5593" s="3" t="s">
        <v>18195</v>
      </c>
      <c r="B5593" s="3" t="s">
        <v>35343</v>
      </c>
      <c r="C5593" s="3" t="s">
        <v>27339</v>
      </c>
      <c r="D5593" s="3" t="s">
        <v>35530</v>
      </c>
      <c r="E5593" s="3" t="s">
        <v>35531</v>
      </c>
      <c r="F5593" s="3"/>
      <c r="G5593" s="3"/>
      <c r="H5593" s="3"/>
      <c r="I5593" s="3"/>
      <c r="J5593" s="3"/>
      <c r="K5593" s="3"/>
      <c r="L5593" s="3"/>
      <c r="M5593" s="3"/>
      <c r="N5593" s="3"/>
      <c r="O5593" s="3"/>
      <c r="P5593" s="3"/>
      <c r="Q5593" s="3"/>
      <c r="R5593" s="3"/>
      <c r="S5593" s="3"/>
      <c r="T5593" s="3"/>
      <c r="U5593" s="3"/>
      <c r="V5593" s="3"/>
      <c r="W5593" s="3"/>
      <c r="X5593" s="3"/>
      <c r="Y5593" s="3"/>
      <c r="Z5593" s="3"/>
      <c r="AA5593" s="3"/>
      <c r="AB5593" s="3"/>
      <c r="AC5593" s="3"/>
      <c r="AD5593" s="3"/>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row>
    <row r="5594" spans="1:77" ht="18">
      <c r="A5594" s="3" t="s">
        <v>9529</v>
      </c>
      <c r="B5594" s="3" t="s">
        <v>27259</v>
      </c>
      <c r="C5594" s="3" t="s">
        <v>27353</v>
      </c>
      <c r="D5594" s="3" t="s">
        <v>73</v>
      </c>
      <c r="E5594" s="3" t="s">
        <v>27354</v>
      </c>
      <c r="F5594" s="3" t="s">
        <v>27355</v>
      </c>
      <c r="G5594" s="3"/>
      <c r="H5594" s="3"/>
      <c r="I5594" s="3"/>
      <c r="J5594" s="3"/>
      <c r="K5594" s="3"/>
      <c r="L5594" s="3"/>
      <c r="M5594" s="3"/>
      <c r="N5594" s="3"/>
      <c r="O5594" s="3"/>
      <c r="P5594" s="3"/>
      <c r="Q5594" s="3"/>
      <c r="R5594" s="3"/>
      <c r="S5594" s="3"/>
      <c r="T5594" s="3"/>
      <c r="U5594" s="3"/>
      <c r="V5594" s="3"/>
      <c r="W5594" s="3"/>
      <c r="X5594" s="3"/>
      <c r="Y5594" s="3"/>
      <c r="Z5594" s="3"/>
      <c r="AA5594" s="3"/>
      <c r="AB5594" s="3"/>
      <c r="AC5594" s="3"/>
      <c r="AD5594" s="3"/>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row>
    <row r="5595" spans="1:77" ht="18">
      <c r="A5595" s="3" t="s">
        <v>28683</v>
      </c>
      <c r="B5595" s="3" t="s">
        <v>28622</v>
      </c>
      <c r="C5595" s="3" t="s">
        <v>27353</v>
      </c>
      <c r="D5595" s="3"/>
      <c r="E5595" s="3" t="s">
        <v>28660</v>
      </c>
      <c r="F5595" s="3"/>
      <c r="G5595" s="3"/>
      <c r="H5595" s="3"/>
      <c r="I5595" s="3"/>
      <c r="J5595" s="3"/>
      <c r="K5595" s="3"/>
      <c r="L5595" s="3"/>
      <c r="M5595" s="3"/>
      <c r="N5595" s="3"/>
      <c r="O5595" s="3"/>
      <c r="P5595" s="3"/>
      <c r="Q5595" s="3"/>
      <c r="R5595" s="3"/>
      <c r="S5595" s="3"/>
      <c r="T5595" s="3"/>
      <c r="U5595" s="3"/>
      <c r="V5595" s="3"/>
      <c r="W5595" s="3"/>
      <c r="X5595" s="3"/>
      <c r="Y5595" s="3"/>
      <c r="Z5595" s="3"/>
      <c r="AA5595" s="3"/>
      <c r="AB5595" s="3"/>
      <c r="AC5595" s="3"/>
      <c r="AD5595" s="3"/>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row>
    <row r="5596" spans="1:77" ht="18">
      <c r="A5596" s="3" t="s">
        <v>30329</v>
      </c>
      <c r="B5596" s="3" t="s">
        <v>30145</v>
      </c>
      <c r="C5596" s="3" t="s">
        <v>27353</v>
      </c>
      <c r="D5596" s="3"/>
      <c r="E5596" s="3" t="s">
        <v>30267</v>
      </c>
      <c r="F5596" s="3"/>
      <c r="G5596" s="3"/>
      <c r="H5596" s="3"/>
      <c r="I5596" s="3"/>
      <c r="J5596" s="3"/>
      <c r="K5596" s="3"/>
      <c r="L5596" s="3"/>
      <c r="M5596" s="3"/>
      <c r="N5596" s="3"/>
      <c r="O5596" s="3"/>
      <c r="P5596" s="3"/>
      <c r="Q5596" s="3"/>
      <c r="R5596" s="3"/>
      <c r="S5596" s="3"/>
      <c r="T5596" s="3"/>
      <c r="U5596" s="3"/>
      <c r="V5596" s="3"/>
      <c r="W5596" s="3"/>
      <c r="X5596" s="3"/>
      <c r="Y5596" s="3"/>
      <c r="Z5596" s="3"/>
      <c r="AA5596" s="3"/>
      <c r="AB5596" s="3"/>
      <c r="AC5596" s="3"/>
      <c r="AD5596" s="3"/>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row>
    <row r="5597" spans="1:77" ht="18">
      <c r="A5597" s="3" t="s">
        <v>39428</v>
      </c>
      <c r="B5597" s="3" t="s">
        <v>38999</v>
      </c>
      <c r="C5597" s="3" t="s">
        <v>27353</v>
      </c>
      <c r="D5597" s="3"/>
      <c r="E5597" s="3" t="s">
        <v>36210</v>
      </c>
      <c r="F5597" s="3" t="s">
        <v>39429</v>
      </c>
      <c r="G5597" s="3"/>
      <c r="H5597" s="3"/>
      <c r="I5597" s="3"/>
      <c r="J5597" s="3"/>
      <c r="K5597" s="3"/>
      <c r="L5597" s="3"/>
      <c r="M5597" s="3"/>
      <c r="N5597" s="3"/>
      <c r="O5597" s="3"/>
      <c r="P5597" s="3"/>
      <c r="Q5597" s="3"/>
      <c r="R5597" s="3"/>
      <c r="S5597" s="3"/>
      <c r="T5597" s="3"/>
      <c r="U5597" s="3"/>
      <c r="V5597" s="3"/>
      <c r="W5597" s="3"/>
      <c r="X5597" s="3"/>
      <c r="Y5597" s="3"/>
      <c r="Z5597" s="3"/>
      <c r="AA5597" s="3"/>
      <c r="AB5597" s="3"/>
      <c r="AC5597" s="3"/>
      <c r="AD5597" s="3"/>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row>
    <row r="5598" spans="1:77" ht="18">
      <c r="A5598" s="3" t="s">
        <v>39396</v>
      </c>
      <c r="B5598" s="3" t="s">
        <v>38999</v>
      </c>
      <c r="C5598" s="3" t="s">
        <v>39397</v>
      </c>
      <c r="D5598" s="3"/>
      <c r="E5598" s="3" t="s">
        <v>39398</v>
      </c>
      <c r="F5598" s="3"/>
      <c r="G5598" s="3"/>
      <c r="H5598" s="3"/>
      <c r="I5598" s="3"/>
      <c r="J5598" s="3"/>
      <c r="K5598" s="3"/>
      <c r="L5598" s="3"/>
      <c r="M5598" s="3"/>
      <c r="N5598" s="3"/>
      <c r="O5598" s="3"/>
      <c r="P5598" s="3"/>
      <c r="Q5598" s="3"/>
      <c r="R5598" s="3"/>
      <c r="S5598" s="3"/>
      <c r="T5598" s="3"/>
      <c r="U5598" s="3"/>
      <c r="V5598" s="3"/>
      <c r="W5598" s="3"/>
      <c r="X5598" s="3"/>
      <c r="Y5598" s="3"/>
      <c r="Z5598" s="3"/>
      <c r="AA5598" s="3"/>
      <c r="AB5598" s="3"/>
      <c r="AC5598" s="3"/>
      <c r="AD5598" s="3"/>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row>
    <row r="5599" spans="1:77" ht="18">
      <c r="A5599" s="3" t="s">
        <v>39345</v>
      </c>
      <c r="B5599" s="3" t="s">
        <v>38999</v>
      </c>
      <c r="C5599" s="3" t="s">
        <v>39346</v>
      </c>
      <c r="D5599" s="3"/>
      <c r="E5599" s="3" t="s">
        <v>39347</v>
      </c>
      <c r="F5599" s="3"/>
      <c r="G5599" s="3"/>
      <c r="H5599" s="3"/>
      <c r="I5599" s="3"/>
      <c r="J5599" s="3"/>
      <c r="K5599" s="3"/>
      <c r="L5599" s="3"/>
      <c r="M5599" s="3"/>
      <c r="N5599" s="3"/>
      <c r="O5599" s="3"/>
      <c r="P5599" s="3"/>
      <c r="Q5599" s="3"/>
      <c r="R5599" s="3"/>
      <c r="S5599" s="3"/>
      <c r="T5599" s="3"/>
      <c r="U5599" s="3"/>
      <c r="V5599" s="3"/>
      <c r="W5599" s="3"/>
      <c r="X5599" s="3"/>
      <c r="Y5599" s="3"/>
      <c r="Z5599" s="3"/>
      <c r="AA5599" s="3"/>
      <c r="AB5599" s="3"/>
      <c r="AC5599" s="3"/>
      <c r="AD5599" s="3"/>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row>
    <row r="5600" spans="1:77" ht="18">
      <c r="A5600" s="3" t="s">
        <v>3561</v>
      </c>
      <c r="B5600" s="3" t="s">
        <v>21893</v>
      </c>
      <c r="C5600" s="3" t="s">
        <v>22074</v>
      </c>
      <c r="D5600" s="3"/>
      <c r="E5600" s="3" t="s">
        <v>22075</v>
      </c>
      <c r="F5600" s="3"/>
      <c r="G5600" s="3"/>
      <c r="H5600" s="3"/>
      <c r="I5600" s="3"/>
      <c r="J5600" s="3"/>
      <c r="K5600" s="3"/>
      <c r="L5600" s="3"/>
      <c r="M5600" s="3"/>
      <c r="N5600" s="3"/>
      <c r="O5600" s="3"/>
      <c r="P5600" s="3"/>
      <c r="Q5600" s="3"/>
      <c r="R5600" s="3"/>
      <c r="S5600" s="3"/>
      <c r="T5600" s="3"/>
      <c r="U5600" s="3"/>
      <c r="V5600" s="3"/>
      <c r="W5600" s="3"/>
      <c r="X5600" s="3"/>
      <c r="Y5600" s="3"/>
      <c r="Z5600" s="3"/>
      <c r="AA5600" s="3"/>
      <c r="AB5600" s="3"/>
      <c r="AC5600" s="3"/>
      <c r="AD5600" s="3"/>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row>
    <row r="5601" spans="1:77" ht="18">
      <c r="A5601" s="3" t="s">
        <v>5635</v>
      </c>
      <c r="B5601" s="3" t="s">
        <v>23435</v>
      </c>
      <c r="C5601" s="3" t="s">
        <v>24002</v>
      </c>
      <c r="D5601" s="3"/>
      <c r="E5601" s="3" t="s">
        <v>24003</v>
      </c>
      <c r="F5601" s="3"/>
      <c r="G5601" s="3"/>
      <c r="H5601" s="3"/>
      <c r="I5601" s="3"/>
      <c r="J5601" s="3"/>
      <c r="K5601" s="3"/>
      <c r="L5601" s="3"/>
      <c r="M5601" s="3"/>
      <c r="N5601" s="3"/>
      <c r="O5601" s="3"/>
      <c r="P5601" s="3"/>
      <c r="Q5601" s="3"/>
      <c r="R5601" s="3"/>
      <c r="S5601" s="3"/>
      <c r="T5601" s="3"/>
      <c r="U5601" s="3"/>
      <c r="V5601" s="3"/>
      <c r="W5601" s="3"/>
      <c r="X5601" s="3"/>
      <c r="Y5601" s="3"/>
      <c r="Z5601" s="3"/>
      <c r="AA5601" s="3"/>
      <c r="AB5601" s="3"/>
      <c r="AC5601" s="3"/>
      <c r="AD5601" s="3"/>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row>
    <row r="5602" spans="1:77" ht="18">
      <c r="A5602" s="3" t="s">
        <v>9444</v>
      </c>
      <c r="B5602" s="3" t="s">
        <v>27257</v>
      </c>
      <c r="C5602" s="3" t="s">
        <v>24002</v>
      </c>
      <c r="D5602" s="3" t="s">
        <v>73</v>
      </c>
      <c r="E5602" s="3" t="s">
        <v>27258</v>
      </c>
      <c r="F5602" s="3"/>
      <c r="G5602" s="3"/>
      <c r="H5602" s="3"/>
      <c r="I5602" s="3"/>
      <c r="J5602" s="3"/>
      <c r="K5602" s="3"/>
      <c r="L5602" s="3"/>
      <c r="M5602" s="3"/>
      <c r="N5602" s="3"/>
      <c r="O5602" s="3"/>
      <c r="P5602" s="3"/>
      <c r="Q5602" s="3"/>
      <c r="R5602" s="3"/>
      <c r="S5602" s="3"/>
      <c r="T5602" s="3"/>
      <c r="U5602" s="3"/>
      <c r="V5602" s="3"/>
      <c r="W5602" s="3"/>
      <c r="X5602" s="3"/>
      <c r="Y5602" s="3"/>
      <c r="Z5602" s="3"/>
      <c r="AA5602" s="3"/>
      <c r="AB5602" s="3"/>
      <c r="AC5602" s="3"/>
      <c r="AD5602" s="3"/>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row>
    <row r="5603" spans="1:77" ht="18">
      <c r="A5603" s="3" t="s">
        <v>17194</v>
      </c>
      <c r="B5603" s="3" t="s">
        <v>32998</v>
      </c>
      <c r="C5603" s="3" t="s">
        <v>24002</v>
      </c>
      <c r="D5603" s="3" t="s">
        <v>270</v>
      </c>
      <c r="E5603" s="3" t="s">
        <v>33069</v>
      </c>
      <c r="F5603" s="3" t="s">
        <v>33225</v>
      </c>
      <c r="G5603" s="3"/>
      <c r="H5603" s="3"/>
      <c r="I5603" s="3"/>
      <c r="J5603" s="3"/>
      <c r="K5603" s="3"/>
      <c r="L5603" s="3"/>
      <c r="M5603" s="3"/>
      <c r="N5603" s="3"/>
      <c r="O5603" s="3"/>
      <c r="P5603" s="3"/>
      <c r="Q5603" s="3"/>
      <c r="R5603" s="3"/>
      <c r="S5603" s="3"/>
      <c r="T5603" s="3"/>
      <c r="U5603" s="3"/>
      <c r="V5603" s="3"/>
      <c r="W5603" s="3"/>
      <c r="X5603" s="3"/>
      <c r="Y5603" s="3"/>
      <c r="Z5603" s="3"/>
      <c r="AA5603" s="3"/>
      <c r="AB5603" s="3"/>
      <c r="AC5603" s="3"/>
      <c r="AD5603" s="3"/>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row>
    <row r="5604" spans="1:77" ht="18">
      <c r="A5604" s="3" t="s">
        <v>37338</v>
      </c>
      <c r="B5604" s="3" t="s">
        <v>37108</v>
      </c>
      <c r="C5604" s="3" t="s">
        <v>24002</v>
      </c>
      <c r="D5604" s="3" t="s">
        <v>270</v>
      </c>
      <c r="E5604" s="3" t="s">
        <v>26829</v>
      </c>
      <c r="F5604" s="3" t="s">
        <v>33225</v>
      </c>
      <c r="G5604" s="3"/>
      <c r="H5604" s="3"/>
      <c r="I5604" s="3"/>
      <c r="J5604" s="3"/>
      <c r="K5604" s="3"/>
      <c r="L5604" s="3"/>
      <c r="M5604" s="3"/>
      <c r="N5604" s="3"/>
      <c r="O5604" s="3"/>
      <c r="P5604" s="3"/>
      <c r="Q5604" s="3"/>
      <c r="R5604" s="3"/>
      <c r="S5604" s="3"/>
      <c r="T5604" s="3"/>
      <c r="U5604" s="3"/>
      <c r="V5604" s="3"/>
      <c r="W5604" s="3"/>
      <c r="X5604" s="3"/>
      <c r="Y5604" s="3"/>
      <c r="Z5604" s="3"/>
      <c r="AA5604" s="3"/>
      <c r="AB5604" s="3"/>
      <c r="AC5604" s="3"/>
      <c r="AD5604" s="3"/>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row>
    <row r="5605" spans="1:77" ht="18">
      <c r="A5605" s="3" t="s">
        <v>24004</v>
      </c>
      <c r="B5605" s="3" t="s">
        <v>23435</v>
      </c>
      <c r="C5605" s="3" t="s">
        <v>24005</v>
      </c>
      <c r="D5605" s="3"/>
      <c r="E5605" s="3" t="s">
        <v>24006</v>
      </c>
      <c r="F5605" s="3"/>
      <c r="G5605" s="3"/>
      <c r="H5605" s="3"/>
      <c r="I5605" s="3"/>
      <c r="J5605" s="3"/>
      <c r="K5605" s="3"/>
      <c r="L5605" s="3"/>
      <c r="M5605" s="3"/>
      <c r="N5605" s="3"/>
      <c r="O5605" s="3"/>
      <c r="P5605" s="3"/>
      <c r="Q5605" s="3"/>
      <c r="R5605" s="3"/>
      <c r="S5605" s="3"/>
      <c r="T5605" s="3"/>
      <c r="U5605" s="3"/>
      <c r="V5605" s="3"/>
      <c r="W5605" s="3"/>
      <c r="X5605" s="3"/>
      <c r="Y5605" s="3"/>
      <c r="Z5605" s="3"/>
      <c r="AA5605" s="3"/>
      <c r="AB5605" s="3"/>
      <c r="AC5605" s="3"/>
      <c r="AD5605" s="3"/>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row>
    <row r="5606" spans="1:77" ht="18">
      <c r="A5606" s="3" t="s">
        <v>5620</v>
      </c>
      <c r="B5606" s="3" t="s">
        <v>23435</v>
      </c>
      <c r="C5606" s="3" t="s">
        <v>23992</v>
      </c>
      <c r="D5606" s="3"/>
      <c r="E5606" s="3" t="s">
        <v>23993</v>
      </c>
      <c r="F5606" s="3"/>
      <c r="G5606" s="3"/>
      <c r="H5606" s="3"/>
      <c r="I5606" s="3"/>
      <c r="J5606" s="3"/>
      <c r="K5606" s="3"/>
      <c r="L5606" s="3"/>
      <c r="M5606" s="3"/>
      <c r="N5606" s="3"/>
      <c r="O5606" s="3"/>
      <c r="P5606" s="3"/>
      <c r="Q5606" s="3"/>
      <c r="R5606" s="3"/>
      <c r="S5606" s="3"/>
      <c r="T5606" s="3"/>
      <c r="U5606" s="3"/>
      <c r="V5606" s="3"/>
      <c r="W5606" s="3"/>
      <c r="X5606" s="3"/>
      <c r="Y5606" s="3"/>
      <c r="Z5606" s="3"/>
      <c r="AA5606" s="3"/>
      <c r="AB5606" s="3"/>
      <c r="AC5606" s="3"/>
      <c r="AD5606" s="3"/>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row>
    <row r="5607" spans="1:77" ht="18">
      <c r="A5607" s="3" t="s">
        <v>5616</v>
      </c>
      <c r="B5607" s="3" t="s">
        <v>23435</v>
      </c>
      <c r="C5607" s="3" t="s">
        <v>23990</v>
      </c>
      <c r="D5607" s="3"/>
      <c r="E5607" s="3" t="s">
        <v>23991</v>
      </c>
      <c r="F5607" s="3"/>
      <c r="G5607" s="3"/>
      <c r="H5607" s="3"/>
      <c r="I5607" s="3"/>
      <c r="J5607" s="3"/>
      <c r="K5607" s="3"/>
      <c r="L5607" s="3"/>
      <c r="M5607" s="3"/>
      <c r="N5607" s="3"/>
      <c r="O5607" s="3"/>
      <c r="P5607" s="3"/>
      <c r="Q5607" s="3"/>
      <c r="R5607" s="3"/>
      <c r="S5607" s="3"/>
      <c r="T5607" s="3"/>
      <c r="U5607" s="3"/>
      <c r="V5607" s="3"/>
      <c r="W5607" s="3"/>
      <c r="X5607" s="3"/>
      <c r="Y5607" s="3"/>
      <c r="Z5607" s="3"/>
      <c r="AA5607" s="3"/>
      <c r="AB5607" s="3"/>
      <c r="AC5607" s="3"/>
      <c r="AD5607" s="3"/>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row>
    <row r="5608" spans="1:77" ht="18">
      <c r="A5608" s="3" t="s">
        <v>14268</v>
      </c>
      <c r="B5608" s="3" t="s">
        <v>30903</v>
      </c>
      <c r="C5608" s="3" t="s">
        <v>31105</v>
      </c>
      <c r="D5608" s="3" t="s">
        <v>30995</v>
      </c>
      <c r="E5608" s="3" t="s">
        <v>31106</v>
      </c>
      <c r="F5608" s="3" t="s">
        <v>31107</v>
      </c>
      <c r="G5608" s="3"/>
      <c r="H5608" s="3"/>
      <c r="I5608" s="3"/>
      <c r="J5608" s="3"/>
      <c r="K5608" s="3"/>
      <c r="L5608" s="3"/>
      <c r="M5608" s="3"/>
      <c r="N5608" s="3"/>
      <c r="O5608" s="3"/>
      <c r="P5608" s="3"/>
      <c r="Q5608" s="3"/>
      <c r="R5608" s="3"/>
      <c r="S5608" s="3"/>
      <c r="T5608" s="3"/>
      <c r="U5608" s="3"/>
      <c r="V5608" s="3"/>
      <c r="W5608" s="3"/>
      <c r="X5608" s="3"/>
      <c r="Y5608" s="3"/>
      <c r="Z5608" s="3"/>
      <c r="AA5608" s="3"/>
      <c r="AB5608" s="3"/>
      <c r="AC5608" s="3"/>
      <c r="AD5608" s="3"/>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row>
    <row r="5609" spans="1:77" ht="18">
      <c r="A5609" s="3" t="s">
        <v>15073</v>
      </c>
      <c r="B5609" s="3" t="s">
        <v>30903</v>
      </c>
      <c r="C5609" s="3" t="s">
        <v>31566</v>
      </c>
      <c r="D5609" s="3" t="s">
        <v>31567</v>
      </c>
      <c r="E5609" s="3" t="s">
        <v>31568</v>
      </c>
      <c r="F5609" s="3"/>
      <c r="G5609" s="3"/>
      <c r="H5609" s="3"/>
      <c r="I5609" s="3"/>
      <c r="J5609" s="3"/>
      <c r="K5609" s="3"/>
      <c r="L5609" s="3"/>
      <c r="M5609" s="3"/>
      <c r="N5609" s="3"/>
      <c r="O5609" s="3"/>
      <c r="P5609" s="3"/>
      <c r="Q5609" s="3"/>
      <c r="R5609" s="3"/>
      <c r="S5609" s="3"/>
      <c r="T5609" s="3"/>
      <c r="U5609" s="3"/>
      <c r="V5609" s="3"/>
      <c r="W5609" s="3"/>
      <c r="X5609" s="3"/>
      <c r="Y5609" s="3"/>
      <c r="Z5609" s="3"/>
      <c r="AA5609" s="3"/>
      <c r="AB5609" s="3"/>
      <c r="AC5609" s="3"/>
      <c r="AD5609" s="3"/>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row>
    <row r="5610" spans="1:77" ht="18">
      <c r="A5610" s="3" t="s">
        <v>29275</v>
      </c>
      <c r="B5610" s="3" t="s">
        <v>28622</v>
      </c>
      <c r="C5610" s="3" t="s">
        <v>29276</v>
      </c>
      <c r="D5610" s="3"/>
      <c r="E5610" s="3" t="s">
        <v>28724</v>
      </c>
      <c r="F5610" s="3"/>
      <c r="G5610" s="3"/>
      <c r="H5610" s="3"/>
      <c r="I5610" s="3"/>
      <c r="J5610" s="3"/>
      <c r="K5610" s="3"/>
      <c r="L5610" s="3"/>
      <c r="M5610" s="3"/>
      <c r="N5610" s="3"/>
      <c r="O5610" s="3"/>
      <c r="P5610" s="3"/>
      <c r="Q5610" s="3"/>
      <c r="R5610" s="3"/>
      <c r="S5610" s="3"/>
      <c r="T5610" s="3"/>
      <c r="U5610" s="3"/>
      <c r="V5610" s="3"/>
      <c r="W5610" s="3"/>
      <c r="X5610" s="3"/>
      <c r="Y5610" s="3"/>
      <c r="Z5610" s="3"/>
      <c r="AA5610" s="3"/>
      <c r="AB5610" s="3"/>
      <c r="AC5610" s="3"/>
      <c r="AD5610" s="3"/>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row>
    <row r="5611" spans="1:77" ht="18">
      <c r="A5611" s="3" t="s">
        <v>19482</v>
      </c>
      <c r="B5611" s="3" t="s">
        <v>36306</v>
      </c>
      <c r="C5611" s="3" t="s">
        <v>29276</v>
      </c>
      <c r="D5611" s="3" t="s">
        <v>36563</v>
      </c>
      <c r="E5611" s="3" t="s">
        <v>36564</v>
      </c>
      <c r="F5611" s="3" t="s">
        <v>36565</v>
      </c>
      <c r="G5611" s="3"/>
      <c r="H5611" s="3"/>
      <c r="I5611" s="3"/>
      <c r="J5611" s="3"/>
      <c r="K5611" s="3"/>
      <c r="L5611" s="3"/>
      <c r="M5611" s="3"/>
      <c r="N5611" s="3"/>
      <c r="O5611" s="3"/>
      <c r="P5611" s="3"/>
      <c r="Q5611" s="3"/>
      <c r="R5611" s="3"/>
      <c r="S5611" s="3"/>
      <c r="T5611" s="3"/>
      <c r="U5611" s="3"/>
      <c r="V5611" s="3"/>
      <c r="W5611" s="3"/>
      <c r="X5611" s="3"/>
      <c r="Y5611" s="3"/>
      <c r="Z5611" s="3"/>
      <c r="AA5611" s="3"/>
      <c r="AB5611" s="3"/>
      <c r="AC5611" s="3"/>
      <c r="AD5611" s="3"/>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row>
    <row r="5612" spans="1:77" ht="18">
      <c r="A5612" s="3" t="s">
        <v>7406</v>
      </c>
      <c r="B5612" s="3" t="s">
        <v>25216</v>
      </c>
      <c r="C5612" s="3" t="s">
        <v>25378</v>
      </c>
      <c r="D5612" s="3" t="s">
        <v>25379</v>
      </c>
      <c r="E5612" s="3" t="s">
        <v>25380</v>
      </c>
      <c r="F5612" s="3"/>
      <c r="G5612" s="3"/>
      <c r="H5612" s="3"/>
      <c r="I5612" s="3"/>
      <c r="J5612" s="3"/>
      <c r="K5612" s="3"/>
      <c r="L5612" s="3"/>
      <c r="M5612" s="3"/>
      <c r="N5612" s="3"/>
      <c r="O5612" s="3"/>
      <c r="P5612" s="3"/>
      <c r="Q5612" s="3"/>
      <c r="R5612" s="3"/>
      <c r="S5612" s="3"/>
      <c r="T5612" s="3"/>
      <c r="U5612" s="3"/>
      <c r="V5612" s="3"/>
      <c r="W5612" s="3"/>
      <c r="X5612" s="3"/>
      <c r="Y5612" s="3"/>
      <c r="Z5612" s="3"/>
      <c r="AA5612" s="3"/>
      <c r="AB5612" s="3"/>
      <c r="AC5612" s="3"/>
      <c r="AD5612" s="3"/>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row>
    <row r="5613" spans="1:77" ht="18">
      <c r="A5613" s="3" t="s">
        <v>14283</v>
      </c>
      <c r="B5613" s="3" t="s">
        <v>30903</v>
      </c>
      <c r="C5613" s="3" t="s">
        <v>25378</v>
      </c>
      <c r="D5613" s="3" t="s">
        <v>31116</v>
      </c>
      <c r="E5613" s="3" t="s">
        <v>31117</v>
      </c>
      <c r="F5613" s="3"/>
      <c r="G5613" s="3"/>
      <c r="H5613" s="3"/>
      <c r="I5613" s="3"/>
      <c r="J5613" s="3"/>
      <c r="K5613" s="3"/>
      <c r="L5613" s="3"/>
      <c r="M5613" s="3"/>
      <c r="N5613" s="3"/>
      <c r="O5613" s="3"/>
      <c r="P5613" s="3"/>
      <c r="Q5613" s="3"/>
      <c r="R5613" s="3"/>
      <c r="S5613" s="3"/>
      <c r="T5613" s="3"/>
      <c r="U5613" s="3"/>
      <c r="V5613" s="3"/>
      <c r="W5613" s="3"/>
      <c r="X5613" s="3"/>
      <c r="Y5613" s="3"/>
      <c r="Z5613" s="3"/>
      <c r="AA5613" s="3"/>
      <c r="AB5613" s="3"/>
      <c r="AC5613" s="3"/>
      <c r="AD5613" s="3"/>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row>
    <row r="5614" spans="1:77" ht="18">
      <c r="A5614" s="3" t="s">
        <v>8221</v>
      </c>
      <c r="B5614" s="3" t="s">
        <v>25827</v>
      </c>
      <c r="C5614" s="3" t="s">
        <v>26042</v>
      </c>
      <c r="D5614" s="3"/>
      <c r="E5614" s="3" t="s">
        <v>26017</v>
      </c>
      <c r="F5614" s="3"/>
      <c r="G5614" s="3"/>
      <c r="H5614" s="3"/>
      <c r="I5614" s="3"/>
      <c r="J5614" s="3"/>
      <c r="K5614" s="3"/>
      <c r="L5614" s="3"/>
      <c r="M5614" s="3"/>
      <c r="N5614" s="3"/>
      <c r="O5614" s="3"/>
      <c r="P5614" s="3"/>
      <c r="Q5614" s="3"/>
      <c r="R5614" s="3"/>
      <c r="S5614" s="3"/>
      <c r="T5614" s="3"/>
      <c r="U5614" s="3"/>
      <c r="V5614" s="3"/>
      <c r="W5614" s="3"/>
      <c r="X5614" s="3"/>
      <c r="Y5614" s="3"/>
      <c r="Z5614" s="3"/>
      <c r="AA5614" s="3"/>
      <c r="AB5614" s="3"/>
      <c r="AC5614" s="3"/>
      <c r="AD5614" s="3"/>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row>
    <row r="5615" spans="1:77" ht="18">
      <c r="A5615" s="3" t="s">
        <v>8267</v>
      </c>
      <c r="B5615" s="3" t="s">
        <v>25827</v>
      </c>
      <c r="C5615" s="3" t="s">
        <v>26042</v>
      </c>
      <c r="D5615" s="3"/>
      <c r="E5615" s="3" t="s">
        <v>26094</v>
      </c>
      <c r="F5615" s="3"/>
      <c r="G5615" s="3"/>
      <c r="H5615" s="3"/>
      <c r="I5615" s="3"/>
      <c r="J5615" s="3"/>
      <c r="K5615" s="3"/>
      <c r="L5615" s="3"/>
      <c r="M5615" s="3"/>
      <c r="N5615" s="3"/>
      <c r="O5615" s="3"/>
      <c r="P5615" s="3"/>
      <c r="Q5615" s="3"/>
      <c r="R5615" s="3"/>
      <c r="S5615" s="3"/>
      <c r="T5615" s="3"/>
      <c r="U5615" s="3"/>
      <c r="V5615" s="3"/>
      <c r="W5615" s="3"/>
      <c r="X5615" s="3"/>
      <c r="Y5615" s="3"/>
      <c r="Z5615" s="3"/>
      <c r="AA5615" s="3"/>
      <c r="AB5615" s="3"/>
      <c r="AC5615" s="3"/>
      <c r="AD5615" s="3"/>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row>
    <row r="5616" spans="1:77" ht="18">
      <c r="A5616" s="3" t="s">
        <v>8029</v>
      </c>
      <c r="B5616" s="3" t="s">
        <v>25827</v>
      </c>
      <c r="C5616" s="3" t="s">
        <v>25876</v>
      </c>
      <c r="D5616" s="3" t="s">
        <v>319</v>
      </c>
      <c r="E5616" s="3" t="s">
        <v>25877</v>
      </c>
      <c r="F5616" s="3" t="s">
        <v>25878</v>
      </c>
      <c r="G5616" s="3"/>
      <c r="H5616" s="3"/>
      <c r="I5616" s="3"/>
      <c r="J5616" s="3"/>
      <c r="K5616" s="3"/>
      <c r="L5616" s="3"/>
      <c r="M5616" s="3"/>
      <c r="N5616" s="3"/>
      <c r="O5616" s="3"/>
      <c r="P5616" s="3"/>
      <c r="Q5616" s="3"/>
      <c r="R5616" s="3"/>
      <c r="S5616" s="3"/>
      <c r="T5616" s="3"/>
      <c r="U5616" s="3"/>
      <c r="V5616" s="3"/>
      <c r="W5616" s="3"/>
      <c r="X5616" s="3"/>
      <c r="Y5616" s="3"/>
      <c r="Z5616" s="3"/>
      <c r="AA5616" s="3"/>
      <c r="AB5616" s="3"/>
      <c r="AC5616" s="3"/>
      <c r="AD5616" s="3"/>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row>
    <row r="5617" spans="1:77" ht="18">
      <c r="A5617" s="3" t="s">
        <v>5678</v>
      </c>
      <c r="B5617" s="3" t="s">
        <v>23435</v>
      </c>
      <c r="C5617" s="3" t="s">
        <v>24031</v>
      </c>
      <c r="D5617" s="3" t="s">
        <v>48</v>
      </c>
      <c r="E5617" s="3" t="s">
        <v>24032</v>
      </c>
      <c r="F5617" s="3" t="s">
        <v>24033</v>
      </c>
      <c r="G5617" s="3" t="s">
        <v>24034</v>
      </c>
      <c r="H5617" s="3" t="s">
        <v>24035</v>
      </c>
      <c r="I5617" s="3" t="s">
        <v>24036</v>
      </c>
      <c r="J5617" s="3" t="s">
        <v>24037</v>
      </c>
      <c r="K5617" s="3" t="s">
        <v>24038</v>
      </c>
      <c r="L5617" s="3"/>
      <c r="M5617" s="3"/>
      <c r="N5617" s="3"/>
      <c r="O5617" s="3"/>
      <c r="P5617" s="3"/>
      <c r="Q5617" s="3"/>
      <c r="R5617" s="3"/>
      <c r="S5617" s="3"/>
      <c r="T5617" s="3"/>
      <c r="U5617" s="3"/>
      <c r="V5617" s="3"/>
      <c r="W5617" s="3"/>
      <c r="X5617" s="3"/>
      <c r="Y5617" s="3"/>
      <c r="Z5617" s="3"/>
      <c r="AA5617" s="3"/>
      <c r="AB5617" s="3"/>
      <c r="AC5617" s="3"/>
      <c r="AD5617" s="3"/>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row>
    <row r="5618" spans="1:77" ht="18">
      <c r="A5618" s="3" t="s">
        <v>10811</v>
      </c>
      <c r="B5618" s="3" t="s">
        <v>28827</v>
      </c>
      <c r="C5618" s="3" t="s">
        <v>24031</v>
      </c>
      <c r="D5618" s="3" t="s">
        <v>48</v>
      </c>
      <c r="E5618" s="3" t="s">
        <v>28958</v>
      </c>
      <c r="F5618" s="3" t="s">
        <v>28959</v>
      </c>
      <c r="G5618" s="3"/>
      <c r="H5618" s="3"/>
      <c r="I5618" s="3"/>
      <c r="J5618" s="3"/>
      <c r="K5618" s="3"/>
      <c r="L5618" s="3"/>
      <c r="M5618" s="3"/>
      <c r="N5618" s="3"/>
      <c r="O5618" s="3"/>
      <c r="P5618" s="3"/>
      <c r="Q5618" s="3"/>
      <c r="R5618" s="3"/>
      <c r="S5618" s="3"/>
      <c r="T5618" s="3"/>
      <c r="U5618" s="3"/>
      <c r="V5618" s="3"/>
      <c r="W5618" s="3"/>
      <c r="X5618" s="3"/>
      <c r="Y5618" s="3"/>
      <c r="Z5618" s="3"/>
      <c r="AA5618" s="3"/>
      <c r="AB5618" s="3"/>
      <c r="AC5618" s="3"/>
      <c r="AD5618" s="3"/>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row>
    <row r="5619" spans="1:77" ht="18">
      <c r="A5619" s="3" t="s">
        <v>5610</v>
      </c>
      <c r="B5619" s="3" t="s">
        <v>23435</v>
      </c>
      <c r="C5619" s="3" t="s">
        <v>23986</v>
      </c>
      <c r="D5619" s="3"/>
      <c r="E5619" s="3" t="s">
        <v>23987</v>
      </c>
      <c r="F5619" s="3"/>
      <c r="G5619" s="3"/>
      <c r="H5619" s="3"/>
      <c r="I5619" s="3"/>
      <c r="J5619" s="3"/>
      <c r="K5619" s="3"/>
      <c r="L5619" s="3"/>
      <c r="M5619" s="3"/>
      <c r="N5619" s="3"/>
      <c r="O5619" s="3"/>
      <c r="P5619" s="3"/>
      <c r="Q5619" s="3"/>
      <c r="R5619" s="3"/>
      <c r="S5619" s="3"/>
      <c r="T5619" s="3"/>
      <c r="U5619" s="3"/>
      <c r="V5619" s="3"/>
      <c r="W5619" s="3"/>
      <c r="X5619" s="3"/>
      <c r="Y5619" s="3"/>
      <c r="Z5619" s="3"/>
      <c r="AA5619" s="3"/>
      <c r="AB5619" s="3"/>
      <c r="AC5619" s="3"/>
      <c r="AD5619" s="3"/>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row>
    <row r="5620" spans="1:77" ht="18">
      <c r="A5620" s="3" t="s">
        <v>5611</v>
      </c>
      <c r="B5620" s="3" t="s">
        <v>23435</v>
      </c>
      <c r="C5620" s="3" t="s">
        <v>23988</v>
      </c>
      <c r="D5620" s="3"/>
      <c r="E5620" s="3" t="s">
        <v>23989</v>
      </c>
      <c r="F5620" s="3"/>
      <c r="G5620" s="3"/>
      <c r="H5620" s="3"/>
      <c r="I5620" s="3"/>
      <c r="J5620" s="3"/>
      <c r="K5620" s="3"/>
      <c r="L5620" s="3"/>
      <c r="M5620" s="3"/>
      <c r="N5620" s="3"/>
      <c r="O5620" s="3"/>
      <c r="P5620" s="3"/>
      <c r="Q5620" s="3"/>
      <c r="R5620" s="3"/>
      <c r="S5620" s="3"/>
      <c r="T5620" s="3"/>
      <c r="U5620" s="3"/>
      <c r="V5620" s="3"/>
      <c r="W5620" s="3"/>
      <c r="X5620" s="3"/>
      <c r="Y5620" s="3"/>
      <c r="Z5620" s="3"/>
      <c r="AA5620" s="3"/>
      <c r="AB5620" s="3"/>
      <c r="AC5620" s="3"/>
      <c r="AD5620" s="3"/>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row>
    <row r="5621" spans="1:77" ht="18">
      <c r="A5621" s="3" t="s">
        <v>8167</v>
      </c>
      <c r="B5621" s="3" t="s">
        <v>25827</v>
      </c>
      <c r="C5621" s="3" t="s">
        <v>23988</v>
      </c>
      <c r="D5621" s="3"/>
      <c r="E5621" s="3" t="s">
        <v>26017</v>
      </c>
      <c r="F5621" s="3"/>
      <c r="G5621" s="3"/>
      <c r="H5621" s="3"/>
      <c r="I5621" s="3"/>
      <c r="J5621" s="3"/>
      <c r="K5621" s="3"/>
      <c r="L5621" s="3"/>
      <c r="M5621" s="3"/>
      <c r="N5621" s="3"/>
      <c r="O5621" s="3"/>
      <c r="P5621" s="3"/>
      <c r="Q5621" s="3"/>
      <c r="R5621" s="3"/>
      <c r="S5621" s="3"/>
      <c r="T5621" s="3"/>
      <c r="U5621" s="3"/>
      <c r="V5621" s="3"/>
      <c r="W5621" s="3"/>
      <c r="X5621" s="3"/>
      <c r="Y5621" s="3"/>
      <c r="Z5621" s="3"/>
      <c r="AA5621" s="3"/>
      <c r="AB5621" s="3"/>
      <c r="AC5621" s="3"/>
      <c r="AD5621" s="3"/>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row>
    <row r="5622" spans="1:77" ht="18">
      <c r="A5622" s="3" t="s">
        <v>7249</v>
      </c>
      <c r="B5622" s="3" t="s">
        <v>25216</v>
      </c>
      <c r="C5622" s="3" t="s">
        <v>25245</v>
      </c>
      <c r="D5622" s="3"/>
      <c r="E5622" s="3" t="s">
        <v>25246</v>
      </c>
      <c r="F5622" s="3" t="s">
        <v>25247</v>
      </c>
      <c r="G5622" s="3"/>
      <c r="H5622" s="3"/>
      <c r="I5622" s="3"/>
      <c r="J5622" s="3"/>
      <c r="K5622" s="3"/>
      <c r="L5622" s="3"/>
      <c r="M5622" s="3"/>
      <c r="N5622" s="3"/>
      <c r="O5622" s="3"/>
      <c r="P5622" s="3"/>
      <c r="Q5622" s="3"/>
      <c r="R5622" s="3"/>
      <c r="S5622" s="3"/>
      <c r="T5622" s="3"/>
      <c r="U5622" s="3"/>
      <c r="V5622" s="3"/>
      <c r="W5622" s="3"/>
      <c r="X5622" s="3"/>
      <c r="Y5622" s="3"/>
      <c r="Z5622" s="3"/>
      <c r="AA5622" s="3"/>
      <c r="AB5622" s="3"/>
      <c r="AC5622" s="3"/>
      <c r="AD5622" s="3"/>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row>
    <row r="5623" spans="1:77" ht="18">
      <c r="A5623" s="3" t="s">
        <v>33246</v>
      </c>
      <c r="B5623" s="3" t="s">
        <v>33043</v>
      </c>
      <c r="C5623" s="3" t="s">
        <v>33247</v>
      </c>
      <c r="D5623" s="3" t="s">
        <v>270</v>
      </c>
      <c r="E5623" s="3" t="s">
        <v>33248</v>
      </c>
      <c r="F5623" s="3" t="s">
        <v>33249</v>
      </c>
      <c r="G5623" s="3" t="s">
        <v>33250</v>
      </c>
      <c r="H5623" s="3" t="s">
        <v>33251</v>
      </c>
      <c r="I5623" s="3"/>
      <c r="J5623" s="3"/>
      <c r="K5623" s="3"/>
      <c r="L5623" s="3"/>
      <c r="M5623" s="3"/>
      <c r="N5623" s="3"/>
      <c r="O5623" s="3"/>
      <c r="P5623" s="3"/>
      <c r="Q5623" s="3"/>
      <c r="R5623" s="3"/>
      <c r="S5623" s="3"/>
      <c r="T5623" s="3"/>
      <c r="U5623" s="3"/>
      <c r="V5623" s="3"/>
      <c r="W5623" s="3"/>
      <c r="X5623" s="3"/>
      <c r="Y5623" s="3"/>
      <c r="Z5623" s="3"/>
      <c r="AA5623" s="3"/>
      <c r="AB5623" s="3"/>
      <c r="AC5623" s="3"/>
      <c r="AD5623" s="3"/>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row>
    <row r="5624" spans="1:77" ht="18">
      <c r="A5624" s="3" t="s">
        <v>7832</v>
      </c>
      <c r="B5624" s="3" t="s">
        <v>25216</v>
      </c>
      <c r="C5624" s="3" t="s">
        <v>25678</v>
      </c>
      <c r="D5624" s="3"/>
      <c r="E5624" s="3" t="s">
        <v>25679</v>
      </c>
      <c r="F5624" s="3"/>
      <c r="G5624" s="3"/>
      <c r="H5624" s="3"/>
      <c r="I5624" s="3"/>
      <c r="J5624" s="3"/>
      <c r="K5624" s="3"/>
      <c r="L5624" s="3"/>
      <c r="M5624" s="3"/>
      <c r="N5624" s="3"/>
      <c r="O5624" s="3"/>
      <c r="P5624" s="3"/>
      <c r="Q5624" s="3"/>
      <c r="R5624" s="3"/>
      <c r="S5624" s="3"/>
      <c r="T5624" s="3"/>
      <c r="U5624" s="3"/>
      <c r="V5624" s="3"/>
      <c r="W5624" s="3"/>
      <c r="X5624" s="3"/>
      <c r="Y5624" s="3"/>
      <c r="Z5624" s="3"/>
      <c r="AA5624" s="3"/>
      <c r="AB5624" s="3"/>
      <c r="AC5624" s="3"/>
      <c r="AD5624" s="3"/>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row>
    <row r="5625" spans="1:77" ht="18">
      <c r="A5625" s="3" t="s">
        <v>18975</v>
      </c>
      <c r="B5625" s="3" t="s">
        <v>35848</v>
      </c>
      <c r="C5625" s="3" t="s">
        <v>36101</v>
      </c>
      <c r="D5625" s="3"/>
      <c r="E5625" s="3" t="s">
        <v>36102</v>
      </c>
      <c r="F5625" s="3" t="s">
        <v>36103</v>
      </c>
      <c r="G5625" s="3"/>
      <c r="H5625" s="3"/>
      <c r="I5625" s="3"/>
      <c r="J5625" s="3"/>
      <c r="K5625" s="3"/>
      <c r="L5625" s="3"/>
      <c r="M5625" s="3"/>
      <c r="N5625" s="3"/>
      <c r="O5625" s="3"/>
      <c r="P5625" s="3"/>
      <c r="Q5625" s="3"/>
      <c r="R5625" s="3"/>
      <c r="S5625" s="3"/>
      <c r="T5625" s="3"/>
      <c r="U5625" s="3"/>
      <c r="V5625" s="3"/>
      <c r="W5625" s="3"/>
      <c r="X5625" s="3"/>
      <c r="Y5625" s="3"/>
      <c r="Z5625" s="3"/>
      <c r="AA5625" s="3"/>
      <c r="AB5625" s="3"/>
      <c r="AC5625" s="3"/>
      <c r="AD5625" s="3"/>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row>
    <row r="5626" spans="1:77" ht="18">
      <c r="A5626" s="3" t="s">
        <v>5038</v>
      </c>
      <c r="B5626" s="3" t="s">
        <v>23435</v>
      </c>
      <c r="C5626" s="3" t="s">
        <v>23523</v>
      </c>
      <c r="D5626" s="3"/>
      <c r="E5626" s="3" t="s">
        <v>23524</v>
      </c>
      <c r="F5626" s="3" t="s">
        <v>23525</v>
      </c>
      <c r="G5626" s="3"/>
      <c r="H5626" s="3"/>
      <c r="I5626" s="3"/>
      <c r="J5626" s="3"/>
      <c r="K5626" s="3"/>
      <c r="L5626" s="3"/>
      <c r="M5626" s="3"/>
      <c r="N5626" s="3"/>
      <c r="O5626" s="3"/>
      <c r="P5626" s="3"/>
      <c r="Q5626" s="3"/>
      <c r="R5626" s="3"/>
      <c r="S5626" s="3"/>
      <c r="T5626" s="3"/>
      <c r="U5626" s="3"/>
      <c r="V5626" s="3"/>
      <c r="W5626" s="3"/>
      <c r="X5626" s="3"/>
      <c r="Y5626" s="3"/>
      <c r="Z5626" s="3"/>
      <c r="AA5626" s="3"/>
      <c r="AB5626" s="3"/>
      <c r="AC5626" s="3"/>
      <c r="AD5626" s="3"/>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row>
    <row r="5627" spans="1:77" ht="18">
      <c r="A5627" s="3" t="s">
        <v>5032</v>
      </c>
      <c r="B5627" s="3" t="s">
        <v>23435</v>
      </c>
      <c r="C5627" s="3" t="s">
        <v>23519</v>
      </c>
      <c r="D5627" s="3"/>
      <c r="E5627" s="3" t="s">
        <v>23520</v>
      </c>
      <c r="F5627" s="3"/>
      <c r="G5627" s="3"/>
      <c r="H5627" s="3"/>
      <c r="I5627" s="3"/>
      <c r="J5627" s="3"/>
      <c r="K5627" s="3"/>
      <c r="L5627" s="3"/>
      <c r="M5627" s="3"/>
      <c r="N5627" s="3"/>
      <c r="O5627" s="3"/>
      <c r="P5627" s="3"/>
      <c r="Q5627" s="3"/>
      <c r="R5627" s="3"/>
      <c r="S5627" s="3"/>
      <c r="T5627" s="3"/>
      <c r="U5627" s="3"/>
      <c r="V5627" s="3"/>
      <c r="W5627" s="3"/>
      <c r="X5627" s="3"/>
      <c r="Y5627" s="3"/>
      <c r="Z5627" s="3"/>
      <c r="AA5627" s="3"/>
      <c r="AB5627" s="3"/>
      <c r="AC5627" s="3"/>
      <c r="AD5627" s="3"/>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row>
    <row r="5628" spans="1:77" ht="18">
      <c r="A5628" s="3" t="s">
        <v>37387</v>
      </c>
      <c r="B5628" s="3" t="s">
        <v>37108</v>
      </c>
      <c r="C5628" s="3" t="s">
        <v>37388</v>
      </c>
      <c r="D5628" s="3"/>
      <c r="E5628" s="3" t="s">
        <v>37389</v>
      </c>
      <c r="F5628" s="3"/>
      <c r="G5628" s="3"/>
      <c r="H5628" s="3"/>
      <c r="I5628" s="3"/>
      <c r="J5628" s="3"/>
      <c r="K5628" s="3"/>
      <c r="L5628" s="3"/>
      <c r="M5628" s="3"/>
      <c r="N5628" s="3"/>
      <c r="O5628" s="3"/>
      <c r="P5628" s="3"/>
      <c r="Q5628" s="3"/>
      <c r="R5628" s="3"/>
      <c r="S5628" s="3"/>
      <c r="T5628" s="3"/>
      <c r="U5628" s="3"/>
      <c r="V5628" s="3"/>
      <c r="W5628" s="3"/>
      <c r="X5628" s="3"/>
      <c r="Y5628" s="3"/>
      <c r="Z5628" s="3"/>
      <c r="AA5628" s="3"/>
      <c r="AB5628" s="3"/>
      <c r="AC5628" s="3"/>
      <c r="AD5628" s="3"/>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row>
    <row r="5629" spans="1:77" ht="18">
      <c r="A5629" s="3" t="s">
        <v>1134</v>
      </c>
      <c r="B5629" s="3" t="s">
        <v>22767</v>
      </c>
      <c r="C5629" s="3" t="s">
        <v>27005</v>
      </c>
      <c r="D5629" s="3"/>
      <c r="E5629" s="3" t="s">
        <v>24701</v>
      </c>
      <c r="F5629" s="3"/>
      <c r="G5629" s="3"/>
      <c r="H5629" s="3"/>
      <c r="I5629" s="3"/>
      <c r="J5629" s="3"/>
      <c r="K5629" s="3"/>
      <c r="L5629" s="3"/>
      <c r="M5629" s="3"/>
      <c r="N5629" s="3"/>
      <c r="O5629" s="3"/>
      <c r="P5629" s="3"/>
      <c r="Q5629" s="3"/>
      <c r="R5629" s="3"/>
      <c r="S5629" s="3"/>
      <c r="T5629" s="3"/>
      <c r="U5629" s="3"/>
      <c r="V5629" s="3"/>
      <c r="W5629" s="3"/>
      <c r="X5629" s="3"/>
      <c r="Y5629" s="3"/>
      <c r="Z5629" s="3"/>
      <c r="AA5629" s="3"/>
      <c r="AB5629" s="3"/>
      <c r="AC5629" s="3"/>
      <c r="AD5629" s="3"/>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row>
    <row r="5630" spans="1:77" ht="18">
      <c r="A5630" s="3" t="s">
        <v>5599</v>
      </c>
      <c r="B5630" s="3" t="s">
        <v>23435</v>
      </c>
      <c r="C5630" s="3" t="s">
        <v>23974</v>
      </c>
      <c r="D5630" s="3"/>
      <c r="E5630" s="3" t="s">
        <v>23975</v>
      </c>
      <c r="F5630" s="3"/>
      <c r="G5630" s="3"/>
      <c r="H5630" s="3"/>
      <c r="I5630" s="3"/>
      <c r="J5630" s="3"/>
      <c r="K5630" s="3"/>
      <c r="L5630" s="3"/>
      <c r="M5630" s="3"/>
      <c r="N5630" s="3"/>
      <c r="O5630" s="3"/>
      <c r="P5630" s="3"/>
      <c r="Q5630" s="3"/>
      <c r="R5630" s="3"/>
      <c r="S5630" s="3"/>
      <c r="T5630" s="3"/>
      <c r="U5630" s="3"/>
      <c r="V5630" s="3"/>
      <c r="W5630" s="3"/>
      <c r="X5630" s="3"/>
      <c r="Y5630" s="3"/>
      <c r="Z5630" s="3"/>
      <c r="AA5630" s="3"/>
      <c r="AB5630" s="3"/>
      <c r="AC5630" s="3"/>
      <c r="AD5630" s="3"/>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row>
    <row r="5631" spans="1:77" ht="18">
      <c r="A5631" s="3" t="s">
        <v>5603</v>
      </c>
      <c r="B5631" s="3" t="s">
        <v>23435</v>
      </c>
      <c r="C5631" s="3" t="s">
        <v>23976</v>
      </c>
      <c r="D5631" s="3"/>
      <c r="E5631" s="3" t="s">
        <v>23977</v>
      </c>
      <c r="F5631" s="3"/>
      <c r="G5631" s="3"/>
      <c r="H5631" s="3"/>
      <c r="I5631" s="3"/>
      <c r="J5631" s="3"/>
      <c r="K5631" s="3"/>
      <c r="L5631" s="3"/>
      <c r="M5631" s="3"/>
      <c r="N5631" s="3"/>
      <c r="O5631" s="3"/>
      <c r="P5631" s="3"/>
      <c r="Q5631" s="3"/>
      <c r="R5631" s="3"/>
      <c r="S5631" s="3"/>
      <c r="T5631" s="3"/>
      <c r="U5631" s="3"/>
      <c r="V5631" s="3"/>
      <c r="W5631" s="3"/>
      <c r="X5631" s="3"/>
      <c r="Y5631" s="3"/>
      <c r="Z5631" s="3"/>
      <c r="AA5631" s="3"/>
      <c r="AB5631" s="3"/>
      <c r="AC5631" s="3"/>
      <c r="AD5631" s="3"/>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row>
    <row r="5632" spans="1:77" ht="18">
      <c r="A5632" s="3" t="s">
        <v>11961</v>
      </c>
      <c r="B5632" s="3" t="s">
        <v>29357</v>
      </c>
      <c r="C5632" s="3" t="s">
        <v>29601</v>
      </c>
      <c r="D5632" s="3" t="s">
        <v>48</v>
      </c>
      <c r="E5632" s="3" t="s">
        <v>29602</v>
      </c>
      <c r="F5632" s="3" t="s">
        <v>29603</v>
      </c>
      <c r="G5632" s="3"/>
      <c r="H5632" s="3"/>
      <c r="I5632" s="3"/>
      <c r="J5632" s="3"/>
      <c r="K5632" s="3"/>
      <c r="L5632" s="3"/>
      <c r="M5632" s="3"/>
      <c r="N5632" s="3"/>
      <c r="O5632" s="3"/>
      <c r="P5632" s="3"/>
      <c r="Q5632" s="3"/>
      <c r="R5632" s="3"/>
      <c r="S5632" s="3"/>
      <c r="T5632" s="3"/>
      <c r="U5632" s="3"/>
      <c r="V5632" s="3"/>
      <c r="W5632" s="3"/>
      <c r="X5632" s="3"/>
      <c r="Y5632" s="3"/>
      <c r="Z5632" s="3"/>
      <c r="AA5632" s="3"/>
      <c r="AB5632" s="3"/>
      <c r="AC5632" s="3"/>
      <c r="AD5632" s="3"/>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row>
    <row r="5633" spans="1:77" ht="18">
      <c r="A5633" s="3" t="s">
        <v>12157</v>
      </c>
      <c r="B5633" s="3" t="s">
        <v>29357</v>
      </c>
      <c r="C5633" s="3" t="s">
        <v>29751</v>
      </c>
      <c r="D5633" s="3" t="s">
        <v>48</v>
      </c>
      <c r="E5633" s="3" t="s">
        <v>29752</v>
      </c>
      <c r="F5633" s="3" t="s">
        <v>29753</v>
      </c>
      <c r="G5633" s="3"/>
      <c r="H5633" s="3"/>
      <c r="I5633" s="3"/>
      <c r="J5633" s="3"/>
      <c r="K5633" s="3"/>
      <c r="L5633" s="3"/>
      <c r="M5633" s="3"/>
      <c r="N5633" s="3"/>
      <c r="O5633" s="3"/>
      <c r="P5633" s="3"/>
      <c r="Q5633" s="3"/>
      <c r="R5633" s="3"/>
      <c r="S5633" s="3"/>
      <c r="T5633" s="3"/>
      <c r="U5633" s="3"/>
      <c r="V5633" s="3"/>
      <c r="W5633" s="3"/>
      <c r="X5633" s="3"/>
      <c r="Y5633" s="3"/>
      <c r="Z5633" s="3"/>
      <c r="AA5633" s="3"/>
      <c r="AB5633" s="3"/>
      <c r="AC5633" s="3"/>
      <c r="AD5633" s="3"/>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row>
    <row r="5634" spans="1:77" ht="18">
      <c r="A5634" s="3" t="s">
        <v>3473</v>
      </c>
      <c r="B5634" s="3" t="s">
        <v>21893</v>
      </c>
      <c r="C5634" s="3" t="s">
        <v>21981</v>
      </c>
      <c r="D5634" s="3"/>
      <c r="E5634" s="3" t="s">
        <v>21982</v>
      </c>
      <c r="F5634" s="3"/>
      <c r="G5634" s="3"/>
      <c r="H5634" s="3"/>
      <c r="I5634" s="3"/>
      <c r="J5634" s="3"/>
      <c r="K5634" s="3"/>
      <c r="L5634" s="3"/>
      <c r="M5634" s="3"/>
      <c r="N5634" s="3"/>
      <c r="O5634" s="3"/>
      <c r="P5634" s="3"/>
      <c r="Q5634" s="3"/>
      <c r="R5634" s="3"/>
      <c r="S5634" s="3"/>
      <c r="T5634" s="3"/>
      <c r="U5634" s="3"/>
      <c r="V5634" s="3"/>
      <c r="W5634" s="3"/>
      <c r="X5634" s="3"/>
      <c r="Y5634" s="3"/>
      <c r="Z5634" s="3"/>
      <c r="AA5634" s="3"/>
      <c r="AB5634" s="3"/>
      <c r="AC5634" s="3"/>
      <c r="AD5634" s="3"/>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row>
    <row r="5635" spans="1:77" ht="18">
      <c r="A5635" s="3" t="s">
        <v>5041</v>
      </c>
      <c r="B5635" s="3" t="s">
        <v>23435</v>
      </c>
      <c r="C5635" s="3" t="s">
        <v>21981</v>
      </c>
      <c r="D5635" s="3"/>
      <c r="E5635" s="3" t="s">
        <v>23526</v>
      </c>
      <c r="F5635" s="3"/>
      <c r="G5635" s="3"/>
      <c r="H5635" s="3"/>
      <c r="I5635" s="3"/>
      <c r="J5635" s="3"/>
      <c r="K5635" s="3"/>
      <c r="L5635" s="3"/>
      <c r="M5635" s="3"/>
      <c r="N5635" s="3"/>
      <c r="O5635" s="3"/>
      <c r="P5635" s="3"/>
      <c r="Q5635" s="3"/>
      <c r="R5635" s="3"/>
      <c r="S5635" s="3"/>
      <c r="T5635" s="3"/>
      <c r="U5635" s="3"/>
      <c r="V5635" s="3"/>
      <c r="W5635" s="3"/>
      <c r="X5635" s="3"/>
      <c r="Y5635" s="3"/>
      <c r="Z5635" s="3"/>
      <c r="AA5635" s="3"/>
      <c r="AB5635" s="3"/>
      <c r="AC5635" s="3"/>
      <c r="AD5635" s="3"/>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row>
    <row r="5636" spans="1:77" ht="18">
      <c r="A5636" s="3" t="s">
        <v>23972</v>
      </c>
      <c r="B5636" s="3" t="s">
        <v>23435</v>
      </c>
      <c r="C5636" s="3" t="s">
        <v>21981</v>
      </c>
      <c r="D5636" s="3"/>
      <c r="E5636" s="3" t="s">
        <v>23973</v>
      </c>
      <c r="F5636" s="3"/>
      <c r="G5636" s="3"/>
      <c r="H5636" s="3"/>
      <c r="I5636" s="3"/>
      <c r="J5636" s="3"/>
      <c r="K5636" s="3"/>
      <c r="L5636" s="3"/>
      <c r="M5636" s="3"/>
      <c r="N5636" s="3"/>
      <c r="O5636" s="3"/>
      <c r="P5636" s="3"/>
      <c r="Q5636" s="3"/>
      <c r="R5636" s="3"/>
      <c r="S5636" s="3"/>
      <c r="T5636" s="3"/>
      <c r="U5636" s="3"/>
      <c r="V5636" s="3"/>
      <c r="W5636" s="3"/>
      <c r="X5636" s="3"/>
      <c r="Y5636" s="3"/>
      <c r="Z5636" s="3"/>
      <c r="AA5636" s="3"/>
      <c r="AB5636" s="3"/>
      <c r="AC5636" s="3"/>
      <c r="AD5636" s="3"/>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row>
    <row r="5637" spans="1:77" ht="18">
      <c r="A5637" s="3" t="s">
        <v>19252</v>
      </c>
      <c r="B5637" s="3" t="s">
        <v>36306</v>
      </c>
      <c r="C5637" s="3" t="s">
        <v>21981</v>
      </c>
      <c r="D5637" s="3" t="s">
        <v>270</v>
      </c>
      <c r="E5637" s="3" t="s">
        <v>36322</v>
      </c>
      <c r="F5637" s="3" t="s">
        <v>36323</v>
      </c>
      <c r="G5637" s="3"/>
      <c r="H5637" s="3"/>
      <c r="I5637" s="3"/>
      <c r="J5637" s="3"/>
      <c r="K5637" s="3"/>
      <c r="L5637" s="3"/>
      <c r="M5637" s="3"/>
      <c r="N5637" s="3"/>
      <c r="O5637" s="3"/>
      <c r="P5637" s="3"/>
      <c r="Q5637" s="3"/>
      <c r="R5637" s="3"/>
      <c r="S5637" s="3"/>
      <c r="T5637" s="3"/>
      <c r="U5637" s="3"/>
      <c r="V5637" s="3"/>
      <c r="W5637" s="3"/>
      <c r="X5637" s="3"/>
      <c r="Y5637" s="3"/>
      <c r="Z5637" s="3"/>
      <c r="AA5637" s="3"/>
      <c r="AB5637" s="3"/>
      <c r="AC5637" s="3"/>
      <c r="AD5637" s="3"/>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row>
    <row r="5638" spans="1:77" ht="18">
      <c r="A5638" s="3" t="s">
        <v>20451</v>
      </c>
      <c r="B5638" s="3" t="s">
        <v>37993</v>
      </c>
      <c r="C5638" s="3" t="s">
        <v>21981</v>
      </c>
      <c r="D5638" s="3" t="s">
        <v>270</v>
      </c>
      <c r="E5638" s="3" t="s">
        <v>38947</v>
      </c>
      <c r="F5638" s="3" t="s">
        <v>38948</v>
      </c>
      <c r="G5638" s="3"/>
      <c r="H5638" s="3"/>
      <c r="I5638" s="3"/>
      <c r="J5638" s="3"/>
      <c r="K5638" s="3"/>
      <c r="L5638" s="3"/>
      <c r="M5638" s="3"/>
      <c r="N5638" s="3"/>
      <c r="O5638" s="3"/>
      <c r="P5638" s="3"/>
      <c r="Q5638" s="3"/>
      <c r="R5638" s="3"/>
      <c r="S5638" s="3"/>
      <c r="T5638" s="3"/>
      <c r="U5638" s="3"/>
      <c r="V5638" s="3"/>
      <c r="W5638" s="3"/>
      <c r="X5638" s="3"/>
      <c r="Y5638" s="3"/>
      <c r="Z5638" s="3"/>
      <c r="AA5638" s="3"/>
      <c r="AB5638" s="3"/>
      <c r="AC5638" s="3"/>
      <c r="AD5638" s="3"/>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row>
    <row r="5639" spans="1:77" ht="18">
      <c r="A5639" s="3" t="s">
        <v>18147</v>
      </c>
      <c r="B5639" s="3" t="s">
        <v>35343</v>
      </c>
      <c r="C5639" s="3" t="s">
        <v>35479</v>
      </c>
      <c r="D5639" s="3"/>
      <c r="E5639" s="3" t="s">
        <v>35480</v>
      </c>
      <c r="F5639" s="3"/>
      <c r="G5639" s="3"/>
      <c r="H5639" s="3"/>
      <c r="I5639" s="3"/>
      <c r="J5639" s="3"/>
      <c r="K5639" s="3"/>
      <c r="L5639" s="3"/>
      <c r="M5639" s="3"/>
      <c r="N5639" s="3"/>
      <c r="O5639" s="3"/>
      <c r="P5639" s="3"/>
      <c r="Q5639" s="3"/>
      <c r="R5639" s="3"/>
      <c r="S5639" s="3"/>
      <c r="T5639" s="3"/>
      <c r="U5639" s="3"/>
      <c r="V5639" s="3"/>
      <c r="W5639" s="3"/>
      <c r="X5639" s="3"/>
      <c r="Y5639" s="3"/>
      <c r="Z5639" s="3"/>
      <c r="AA5639" s="3"/>
      <c r="AB5639" s="3"/>
      <c r="AC5639" s="3"/>
      <c r="AD5639" s="3"/>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row>
    <row r="5640" spans="1:77" ht="18">
      <c r="A5640" s="3" t="s">
        <v>38211</v>
      </c>
      <c r="B5640" s="3" t="s">
        <v>37993</v>
      </c>
      <c r="C5640" s="3" t="s">
        <v>35479</v>
      </c>
      <c r="D5640" s="3"/>
      <c r="E5640" s="3" t="s">
        <v>27986</v>
      </c>
      <c r="F5640" s="3" t="s">
        <v>27987</v>
      </c>
      <c r="G5640" s="3"/>
      <c r="H5640" s="3"/>
      <c r="I5640" s="3"/>
      <c r="J5640" s="3"/>
      <c r="K5640" s="3"/>
      <c r="L5640" s="3"/>
      <c r="M5640" s="3"/>
      <c r="N5640" s="3"/>
      <c r="O5640" s="3"/>
      <c r="P5640" s="3"/>
      <c r="Q5640" s="3"/>
      <c r="R5640" s="3"/>
      <c r="S5640" s="3"/>
      <c r="T5640" s="3"/>
      <c r="U5640" s="3"/>
      <c r="V5640" s="3"/>
      <c r="W5640" s="3"/>
      <c r="X5640" s="3"/>
      <c r="Y5640" s="3"/>
      <c r="Z5640" s="3"/>
      <c r="AA5640" s="3"/>
      <c r="AB5640" s="3"/>
      <c r="AC5640" s="3"/>
      <c r="AD5640" s="3"/>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row>
    <row r="5641" spans="1:77" ht="18">
      <c r="A5641" s="3" t="s">
        <v>11129</v>
      </c>
      <c r="B5641" s="3" t="s">
        <v>28928</v>
      </c>
      <c r="C5641" s="3" t="s">
        <v>29145</v>
      </c>
      <c r="D5641" s="3"/>
      <c r="E5641" s="3" t="s">
        <v>29146</v>
      </c>
      <c r="F5641" s="3" t="s">
        <v>20954</v>
      </c>
      <c r="G5641" s="3" t="s">
        <v>29147</v>
      </c>
      <c r="H5641" s="3"/>
      <c r="I5641" s="3"/>
      <c r="J5641" s="3"/>
      <c r="K5641" s="3"/>
      <c r="L5641" s="3"/>
      <c r="M5641" s="3"/>
      <c r="N5641" s="3"/>
      <c r="O5641" s="3"/>
      <c r="P5641" s="3"/>
      <c r="Q5641" s="3"/>
      <c r="R5641" s="3"/>
      <c r="S5641" s="3"/>
      <c r="T5641" s="3"/>
      <c r="U5641" s="3"/>
      <c r="V5641" s="3"/>
      <c r="W5641" s="3"/>
      <c r="X5641" s="3"/>
      <c r="Y5641" s="3"/>
      <c r="Z5641" s="3"/>
      <c r="AA5641" s="3"/>
      <c r="AB5641" s="3"/>
      <c r="AC5641" s="3"/>
      <c r="AD5641" s="3"/>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row>
    <row r="5642" spans="1:77" ht="18">
      <c r="A5642" s="3" t="s">
        <v>11910</v>
      </c>
      <c r="B5642" s="3" t="s">
        <v>29357</v>
      </c>
      <c r="C5642" s="3" t="s">
        <v>29563</v>
      </c>
      <c r="D5642" s="3" t="s">
        <v>48</v>
      </c>
      <c r="E5642" s="3" t="s">
        <v>29564</v>
      </c>
      <c r="F5642" s="3" t="s">
        <v>29565</v>
      </c>
      <c r="G5642" s="3"/>
      <c r="H5642" s="3"/>
      <c r="I5642" s="3"/>
      <c r="J5642" s="3"/>
      <c r="K5642" s="3"/>
      <c r="L5642" s="3"/>
      <c r="M5642" s="3"/>
      <c r="N5642" s="3"/>
      <c r="O5642" s="3"/>
      <c r="P5642" s="3"/>
      <c r="Q5642" s="3"/>
      <c r="R5642" s="3"/>
      <c r="S5642" s="3"/>
      <c r="T5642" s="3"/>
      <c r="U5642" s="3"/>
      <c r="V5642" s="3"/>
      <c r="W5642" s="3"/>
      <c r="X5642" s="3"/>
      <c r="Y5642" s="3"/>
      <c r="Z5642" s="3"/>
      <c r="AA5642" s="3"/>
      <c r="AB5642" s="3"/>
      <c r="AC5642" s="3"/>
      <c r="AD5642" s="3"/>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row>
    <row r="5643" spans="1:77" ht="18">
      <c r="A5643" s="3" t="s">
        <v>19407</v>
      </c>
      <c r="B5643" s="3" t="s">
        <v>36306</v>
      </c>
      <c r="C5643" s="3" t="s">
        <v>29563</v>
      </c>
      <c r="D5643" s="3"/>
      <c r="E5643" s="3" t="s">
        <v>36487</v>
      </c>
      <c r="F5643" s="3"/>
      <c r="G5643" s="3"/>
      <c r="H5643" s="3"/>
      <c r="I5643" s="3"/>
      <c r="J5643" s="3"/>
      <c r="K5643" s="3"/>
      <c r="L5643" s="3"/>
      <c r="M5643" s="3"/>
      <c r="N5643" s="3"/>
      <c r="O5643" s="3"/>
      <c r="P5643" s="3"/>
      <c r="Q5643" s="3"/>
      <c r="R5643" s="3"/>
      <c r="S5643" s="3"/>
      <c r="T5643" s="3"/>
      <c r="U5643" s="3"/>
      <c r="V5643" s="3"/>
      <c r="W5643" s="3"/>
      <c r="X5643" s="3"/>
      <c r="Y5643" s="3"/>
      <c r="Z5643" s="3"/>
      <c r="AA5643" s="3"/>
      <c r="AB5643" s="3"/>
      <c r="AC5643" s="3"/>
      <c r="AD5643" s="3"/>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row>
    <row r="5644" spans="1:77" ht="18">
      <c r="A5644" s="3" t="s">
        <v>39695</v>
      </c>
      <c r="B5644" s="3" t="s">
        <v>39694</v>
      </c>
      <c r="C5644" s="3" t="s">
        <v>29563</v>
      </c>
      <c r="D5644" s="3" t="s">
        <v>26982</v>
      </c>
      <c r="E5644" s="3" t="s">
        <v>39696</v>
      </c>
      <c r="F5644" s="3" t="s">
        <v>32447</v>
      </c>
      <c r="G5644" s="3"/>
      <c r="H5644" s="3"/>
      <c r="I5644" s="3"/>
      <c r="J5644" s="3"/>
      <c r="K5644" s="3"/>
      <c r="L5644" s="3"/>
      <c r="M5644" s="3"/>
      <c r="N5644" s="3"/>
      <c r="O5644" s="3"/>
      <c r="P5644" s="3"/>
      <c r="Q5644" s="3"/>
      <c r="R5644" s="3"/>
      <c r="S5644" s="3"/>
      <c r="T5644" s="3"/>
      <c r="U5644" s="3"/>
      <c r="V5644" s="3"/>
      <c r="W5644" s="3"/>
      <c r="X5644" s="3"/>
      <c r="Y5644" s="3"/>
      <c r="Z5644" s="3"/>
      <c r="AA5644" s="3"/>
      <c r="AB5644" s="3"/>
      <c r="AC5644" s="3"/>
      <c r="AD5644" s="3"/>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row>
    <row r="5645" spans="1:77" ht="18">
      <c r="A5645" s="3" t="s">
        <v>5623</v>
      </c>
      <c r="B5645" s="3" t="s">
        <v>23435</v>
      </c>
      <c r="C5645" s="3" t="s">
        <v>23994</v>
      </c>
      <c r="D5645" s="3"/>
      <c r="E5645" s="3" t="s">
        <v>23995</v>
      </c>
      <c r="F5645" s="3"/>
      <c r="G5645" s="3"/>
      <c r="H5645" s="3"/>
      <c r="I5645" s="3"/>
      <c r="J5645" s="3"/>
      <c r="K5645" s="3"/>
      <c r="L5645" s="3"/>
      <c r="M5645" s="3"/>
      <c r="N5645" s="3"/>
      <c r="O5645" s="3"/>
      <c r="P5645" s="3"/>
      <c r="Q5645" s="3"/>
      <c r="R5645" s="3"/>
      <c r="S5645" s="3"/>
      <c r="T5645" s="3"/>
      <c r="U5645" s="3"/>
      <c r="V5645" s="3"/>
      <c r="W5645" s="3"/>
      <c r="X5645" s="3"/>
      <c r="Y5645" s="3"/>
      <c r="Z5645" s="3"/>
      <c r="AA5645" s="3"/>
      <c r="AB5645" s="3"/>
      <c r="AC5645" s="3"/>
      <c r="AD5645" s="3"/>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row>
    <row r="5646" spans="1:77" ht="18">
      <c r="A5646" s="3" t="s">
        <v>16502</v>
      </c>
      <c r="B5646" s="3" t="s">
        <v>32339</v>
      </c>
      <c r="C5646" s="3" t="s">
        <v>32471</v>
      </c>
      <c r="D5646" s="3" t="s">
        <v>32343</v>
      </c>
      <c r="E5646" s="3" t="s">
        <v>32472</v>
      </c>
      <c r="F5646" s="3" t="s">
        <v>32473</v>
      </c>
      <c r="G5646" s="3"/>
      <c r="H5646" s="3"/>
      <c r="I5646" s="3"/>
      <c r="J5646" s="3"/>
      <c r="K5646" s="3"/>
      <c r="L5646" s="3"/>
      <c r="M5646" s="3"/>
      <c r="N5646" s="3"/>
      <c r="O5646" s="3"/>
      <c r="P5646" s="3"/>
      <c r="Q5646" s="3"/>
      <c r="R5646" s="3"/>
      <c r="S5646" s="3"/>
      <c r="T5646" s="3"/>
      <c r="U5646" s="3"/>
      <c r="V5646" s="3"/>
      <c r="W5646" s="3"/>
      <c r="X5646" s="3"/>
      <c r="Y5646" s="3"/>
      <c r="Z5646" s="3"/>
      <c r="AA5646" s="3"/>
      <c r="AB5646" s="3"/>
      <c r="AC5646" s="3"/>
      <c r="AD5646" s="3"/>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row>
    <row r="5647" spans="1:77" ht="18">
      <c r="A5647" s="3" t="s">
        <v>925</v>
      </c>
      <c r="B5647" s="3" t="s">
        <v>22767</v>
      </c>
      <c r="C5647" s="3" t="s">
        <v>25641</v>
      </c>
      <c r="D5647" s="3"/>
      <c r="E5647" s="3" t="s">
        <v>24701</v>
      </c>
      <c r="F5647" s="3"/>
      <c r="G5647" s="3"/>
      <c r="H5647" s="3"/>
      <c r="I5647" s="3"/>
      <c r="J5647" s="3"/>
      <c r="K5647" s="3"/>
      <c r="L5647" s="3"/>
      <c r="M5647" s="3"/>
      <c r="N5647" s="3"/>
      <c r="O5647" s="3"/>
      <c r="P5647" s="3"/>
      <c r="Q5647" s="3"/>
      <c r="R5647" s="3"/>
      <c r="S5647" s="3"/>
      <c r="T5647" s="3"/>
      <c r="U5647" s="3"/>
      <c r="V5647" s="3"/>
      <c r="W5647" s="3"/>
      <c r="X5647" s="3"/>
      <c r="Y5647" s="3"/>
      <c r="Z5647" s="3"/>
      <c r="AA5647" s="3"/>
      <c r="AB5647" s="3"/>
      <c r="AC5647" s="3"/>
      <c r="AD5647" s="3"/>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row>
    <row r="5648" spans="1:77" ht="18">
      <c r="A5648" s="3" t="s">
        <v>14928</v>
      </c>
      <c r="B5648" s="3" t="s">
        <v>30903</v>
      </c>
      <c r="C5648" s="3" t="s">
        <v>31492</v>
      </c>
      <c r="D5648" s="3"/>
      <c r="E5648" s="3" t="s">
        <v>31493</v>
      </c>
      <c r="F5648" s="3"/>
      <c r="G5648" s="3"/>
      <c r="H5648" s="3"/>
      <c r="I5648" s="3"/>
      <c r="J5648" s="3"/>
      <c r="K5648" s="3"/>
      <c r="L5648" s="3"/>
      <c r="M5648" s="3"/>
      <c r="N5648" s="3"/>
      <c r="O5648" s="3"/>
      <c r="P5648" s="3"/>
      <c r="Q5648" s="3"/>
      <c r="R5648" s="3"/>
      <c r="S5648" s="3"/>
      <c r="T5648" s="3"/>
      <c r="U5648" s="3"/>
      <c r="V5648" s="3"/>
      <c r="W5648" s="3"/>
      <c r="X5648" s="3"/>
      <c r="Y5648" s="3"/>
      <c r="Z5648" s="3"/>
      <c r="AA5648" s="3"/>
      <c r="AB5648" s="3"/>
      <c r="AC5648" s="3"/>
      <c r="AD5648" s="3"/>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row>
    <row r="5649" spans="1:77" ht="18">
      <c r="A5649" s="3" t="s">
        <v>30185</v>
      </c>
      <c r="B5649" s="3" t="s">
        <v>30145</v>
      </c>
      <c r="C5649" s="3" t="s">
        <v>30186</v>
      </c>
      <c r="D5649" s="3"/>
      <c r="E5649" s="3" t="s">
        <v>30187</v>
      </c>
      <c r="F5649" s="3"/>
      <c r="G5649" s="3"/>
      <c r="H5649" s="3"/>
      <c r="I5649" s="3"/>
      <c r="J5649" s="3"/>
      <c r="K5649" s="3"/>
      <c r="L5649" s="3"/>
      <c r="M5649" s="3"/>
      <c r="N5649" s="3"/>
      <c r="O5649" s="3"/>
      <c r="P5649" s="3"/>
      <c r="Q5649" s="3"/>
      <c r="R5649" s="3"/>
      <c r="S5649" s="3"/>
      <c r="T5649" s="3"/>
      <c r="U5649" s="3"/>
      <c r="V5649" s="3"/>
      <c r="W5649" s="3"/>
      <c r="X5649" s="3"/>
      <c r="Y5649" s="3"/>
      <c r="Z5649" s="3"/>
      <c r="AA5649" s="3"/>
      <c r="AB5649" s="3"/>
      <c r="AC5649" s="3"/>
      <c r="AD5649" s="3"/>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row>
    <row r="5650" spans="1:77" ht="18">
      <c r="A5650" s="3" t="s">
        <v>36519</v>
      </c>
      <c r="B5650" s="3" t="s">
        <v>36306</v>
      </c>
      <c r="C5650" s="3" t="s">
        <v>36520</v>
      </c>
      <c r="D5650" s="3"/>
      <c r="E5650" s="3" t="s">
        <v>36521</v>
      </c>
      <c r="F5650" s="3"/>
      <c r="G5650" s="3"/>
      <c r="H5650" s="3"/>
      <c r="I5650" s="3"/>
      <c r="J5650" s="3"/>
      <c r="K5650" s="3"/>
      <c r="L5650" s="3"/>
      <c r="M5650" s="3"/>
      <c r="N5650" s="3"/>
      <c r="O5650" s="3"/>
      <c r="P5650" s="3"/>
      <c r="Q5650" s="3"/>
      <c r="R5650" s="3"/>
      <c r="S5650" s="3"/>
      <c r="T5650" s="3"/>
      <c r="U5650" s="3"/>
      <c r="V5650" s="3"/>
      <c r="W5650" s="3"/>
      <c r="X5650" s="3"/>
      <c r="Y5650" s="3"/>
      <c r="Z5650" s="3"/>
      <c r="AA5650" s="3"/>
      <c r="AB5650" s="3"/>
      <c r="AC5650" s="3"/>
      <c r="AD5650" s="3"/>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row>
    <row r="5651" spans="1:77" ht="18">
      <c r="A5651" s="3" t="s">
        <v>5593</v>
      </c>
      <c r="B5651" s="3" t="s">
        <v>23435</v>
      </c>
      <c r="C5651" s="3" t="s">
        <v>23965</v>
      </c>
      <c r="D5651" s="3"/>
      <c r="E5651" s="3" t="s">
        <v>23966</v>
      </c>
      <c r="F5651" s="3"/>
      <c r="G5651" s="3"/>
      <c r="H5651" s="3"/>
      <c r="I5651" s="3"/>
      <c r="J5651" s="3"/>
      <c r="K5651" s="3"/>
      <c r="L5651" s="3"/>
      <c r="M5651" s="3"/>
      <c r="N5651" s="3"/>
      <c r="O5651" s="3"/>
      <c r="P5651" s="3"/>
      <c r="Q5651" s="3"/>
      <c r="R5651" s="3"/>
      <c r="S5651" s="3"/>
      <c r="T5651" s="3"/>
      <c r="U5651" s="3"/>
      <c r="V5651" s="3"/>
      <c r="W5651" s="3"/>
      <c r="X5651" s="3"/>
      <c r="Y5651" s="3"/>
      <c r="Z5651" s="3"/>
      <c r="AA5651" s="3"/>
      <c r="AB5651" s="3"/>
      <c r="AC5651" s="3"/>
      <c r="AD5651" s="3"/>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row>
    <row r="5652" spans="1:77" ht="18">
      <c r="A5652" s="3" t="s">
        <v>7554</v>
      </c>
      <c r="B5652" s="3" t="s">
        <v>25216</v>
      </c>
      <c r="C5652" s="3" t="s">
        <v>23965</v>
      </c>
      <c r="D5652" s="3"/>
      <c r="E5652" s="3" t="s">
        <v>25484</v>
      </c>
      <c r="F5652" s="3"/>
      <c r="G5652" s="3"/>
      <c r="H5652" s="3"/>
      <c r="I5652" s="3"/>
      <c r="J5652" s="3"/>
      <c r="K5652" s="3"/>
      <c r="L5652" s="3"/>
      <c r="M5652" s="3"/>
      <c r="N5652" s="3"/>
      <c r="O5652" s="3"/>
      <c r="P5652" s="3"/>
      <c r="Q5652" s="3"/>
      <c r="R5652" s="3"/>
      <c r="S5652" s="3"/>
      <c r="T5652" s="3"/>
      <c r="U5652" s="3"/>
      <c r="V5652" s="3"/>
      <c r="W5652" s="3"/>
      <c r="X5652" s="3"/>
      <c r="Y5652" s="3"/>
      <c r="Z5652" s="3"/>
      <c r="AA5652" s="3"/>
      <c r="AB5652" s="3"/>
      <c r="AC5652" s="3"/>
      <c r="AD5652" s="3"/>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row>
    <row r="5653" spans="1:77" ht="18">
      <c r="A5653" s="3" t="s">
        <v>29039</v>
      </c>
      <c r="B5653" s="3" t="s">
        <v>28622</v>
      </c>
      <c r="C5653" s="3" t="s">
        <v>23965</v>
      </c>
      <c r="D5653" s="3" t="s">
        <v>28842</v>
      </c>
      <c r="E5653" s="3" t="s">
        <v>29040</v>
      </c>
      <c r="F5653" s="3" t="s">
        <v>29041</v>
      </c>
      <c r="G5653" s="3"/>
      <c r="H5653" s="3"/>
      <c r="I5653" s="3"/>
      <c r="J5653" s="3"/>
      <c r="K5653" s="3"/>
      <c r="L5653" s="3"/>
      <c r="M5653" s="3"/>
      <c r="N5653" s="3"/>
      <c r="O5653" s="3"/>
      <c r="P5653" s="3"/>
      <c r="Q5653" s="3"/>
      <c r="R5653" s="3"/>
      <c r="S5653" s="3"/>
      <c r="T5653" s="3"/>
      <c r="U5653" s="3"/>
      <c r="V5653" s="3"/>
      <c r="W5653" s="3"/>
      <c r="X5653" s="3"/>
      <c r="Y5653" s="3"/>
      <c r="Z5653" s="3"/>
      <c r="AA5653" s="3"/>
      <c r="AB5653" s="3"/>
      <c r="AC5653" s="3"/>
      <c r="AD5653" s="3"/>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row>
    <row r="5654" spans="1:77" ht="18">
      <c r="A5654" s="3" t="s">
        <v>12393</v>
      </c>
      <c r="B5654" s="3" t="s">
        <v>29357</v>
      </c>
      <c r="C5654" s="3" t="s">
        <v>23965</v>
      </c>
      <c r="D5654" s="3" t="s">
        <v>48</v>
      </c>
      <c r="E5654" s="3" t="s">
        <v>25318</v>
      </c>
      <c r="F5654" s="3"/>
      <c r="G5654" s="3"/>
      <c r="H5654" s="3"/>
      <c r="I5654" s="3"/>
      <c r="J5654" s="3"/>
      <c r="K5654" s="3"/>
      <c r="L5654" s="3"/>
      <c r="M5654" s="3"/>
      <c r="N5654" s="3"/>
      <c r="O5654" s="3"/>
      <c r="P5654" s="3"/>
      <c r="Q5654" s="3"/>
      <c r="R5654" s="3"/>
      <c r="S5654" s="3"/>
      <c r="T5654" s="3"/>
      <c r="U5654" s="3"/>
      <c r="V5654" s="3"/>
      <c r="W5654" s="3"/>
      <c r="X5654" s="3"/>
      <c r="Y5654" s="3"/>
      <c r="Z5654" s="3"/>
      <c r="AA5654" s="3"/>
      <c r="AB5654" s="3"/>
      <c r="AC5654" s="3"/>
      <c r="AD5654" s="3"/>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row>
    <row r="5655" spans="1:77" ht="18">
      <c r="A5655" s="3" t="s">
        <v>36159</v>
      </c>
      <c r="B5655" s="3" t="s">
        <v>35848</v>
      </c>
      <c r="C5655" s="3" t="s">
        <v>23965</v>
      </c>
      <c r="D5655" s="3"/>
      <c r="E5655" s="3" t="s">
        <v>36160</v>
      </c>
      <c r="F5655" s="3"/>
      <c r="G5655" s="3"/>
      <c r="H5655" s="3"/>
      <c r="I5655" s="3"/>
      <c r="J5655" s="3"/>
      <c r="K5655" s="3"/>
      <c r="L5655" s="3"/>
      <c r="M5655" s="3"/>
      <c r="N5655" s="3"/>
      <c r="O5655" s="3"/>
      <c r="P5655" s="3"/>
      <c r="Q5655" s="3"/>
      <c r="R5655" s="3"/>
      <c r="S5655" s="3"/>
      <c r="T5655" s="3"/>
      <c r="U5655" s="3"/>
      <c r="V5655" s="3"/>
      <c r="W5655" s="3"/>
      <c r="X5655" s="3"/>
      <c r="Y5655" s="3"/>
      <c r="Z5655" s="3"/>
      <c r="AA5655" s="3"/>
      <c r="AB5655" s="3"/>
      <c r="AC5655" s="3"/>
      <c r="AD5655" s="3"/>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row>
    <row r="5656" spans="1:77" ht="18">
      <c r="A5656" s="3" t="s">
        <v>3214</v>
      </c>
      <c r="B5656" s="3" t="s">
        <v>21893</v>
      </c>
      <c r="C5656" s="3" t="s">
        <v>23965</v>
      </c>
      <c r="D5656" s="3"/>
      <c r="E5656" s="3" t="s">
        <v>39070</v>
      </c>
      <c r="F5656" s="3"/>
      <c r="G5656" s="3"/>
      <c r="H5656" s="3"/>
      <c r="I5656" s="3"/>
      <c r="J5656" s="3"/>
      <c r="K5656" s="3"/>
      <c r="L5656" s="3"/>
      <c r="M5656" s="3"/>
      <c r="N5656" s="3"/>
      <c r="O5656" s="3"/>
      <c r="P5656" s="3"/>
      <c r="Q5656" s="3"/>
      <c r="R5656" s="3"/>
      <c r="S5656" s="3"/>
      <c r="T5656" s="3"/>
      <c r="U5656" s="3"/>
      <c r="V5656" s="3"/>
      <c r="W5656" s="3"/>
      <c r="X5656" s="3"/>
      <c r="Y5656" s="3"/>
      <c r="Z5656" s="3"/>
      <c r="AA5656" s="3"/>
      <c r="AB5656" s="3"/>
      <c r="AC5656" s="3"/>
      <c r="AD5656" s="3"/>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row>
    <row r="5657" spans="1:77" ht="18">
      <c r="A5657" s="3" t="s">
        <v>36043</v>
      </c>
      <c r="B5657" s="3" t="s">
        <v>35848</v>
      </c>
      <c r="C5657" s="3" t="s">
        <v>36044</v>
      </c>
      <c r="D5657" s="3"/>
      <c r="E5657" s="3" t="s">
        <v>36045</v>
      </c>
      <c r="F5657" s="3"/>
      <c r="G5657" s="3"/>
      <c r="H5657" s="3"/>
      <c r="I5657" s="3"/>
      <c r="J5657" s="3"/>
      <c r="K5657" s="3"/>
      <c r="L5657" s="3"/>
      <c r="M5657" s="3"/>
      <c r="N5657" s="3"/>
      <c r="O5657" s="3"/>
      <c r="P5657" s="3"/>
      <c r="Q5657" s="3"/>
      <c r="R5657" s="3"/>
      <c r="S5657" s="3"/>
      <c r="T5657" s="3"/>
      <c r="U5657" s="3"/>
      <c r="V5657" s="3"/>
      <c r="W5657" s="3"/>
      <c r="X5657" s="3"/>
      <c r="Y5657" s="3"/>
      <c r="Z5657" s="3"/>
      <c r="AA5657" s="3"/>
      <c r="AB5657" s="3"/>
      <c r="AC5657" s="3"/>
      <c r="AD5657" s="3"/>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row>
    <row r="5658" spans="1:77" ht="18">
      <c r="A5658" s="3" t="s">
        <v>10554</v>
      </c>
      <c r="B5658" s="3" t="s">
        <v>28700</v>
      </c>
      <c r="C5658" s="3" t="s">
        <v>28701</v>
      </c>
      <c r="D5658" s="3" t="s">
        <v>6891</v>
      </c>
      <c r="E5658" s="3" t="s">
        <v>28702</v>
      </c>
      <c r="F5658" s="3"/>
      <c r="G5658" s="3"/>
      <c r="H5658" s="3"/>
      <c r="I5658" s="3"/>
      <c r="J5658" s="3"/>
      <c r="K5658" s="3"/>
      <c r="L5658" s="3"/>
      <c r="M5658" s="3"/>
      <c r="N5658" s="3"/>
      <c r="O5658" s="3"/>
      <c r="P5658" s="3"/>
      <c r="Q5658" s="3"/>
      <c r="R5658" s="3"/>
      <c r="S5658" s="3"/>
      <c r="T5658" s="3"/>
      <c r="U5658" s="3"/>
      <c r="V5658" s="3"/>
      <c r="W5658" s="3"/>
      <c r="X5658" s="3"/>
      <c r="Y5658" s="3"/>
      <c r="Z5658" s="3"/>
      <c r="AA5658" s="3"/>
      <c r="AB5658" s="3"/>
      <c r="AC5658" s="3"/>
      <c r="AD5658" s="3"/>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row>
    <row r="5659" spans="1:77" ht="18">
      <c r="A5659" s="3" t="s">
        <v>3260</v>
      </c>
      <c r="B5659" s="3" t="s">
        <v>21893</v>
      </c>
      <c r="C5659" s="3" t="s">
        <v>28701</v>
      </c>
      <c r="D5659" s="3"/>
      <c r="E5659" s="3" t="s">
        <v>23440</v>
      </c>
      <c r="F5659" s="3"/>
      <c r="G5659" s="3"/>
      <c r="H5659" s="3"/>
      <c r="I5659" s="3"/>
      <c r="J5659" s="3"/>
      <c r="K5659" s="3"/>
      <c r="L5659" s="3"/>
      <c r="M5659" s="3"/>
      <c r="N5659" s="3"/>
      <c r="O5659" s="3"/>
      <c r="P5659" s="3"/>
      <c r="Q5659" s="3"/>
      <c r="R5659" s="3"/>
      <c r="S5659" s="3"/>
      <c r="T5659" s="3"/>
      <c r="U5659" s="3"/>
      <c r="V5659" s="3"/>
      <c r="W5659" s="3"/>
      <c r="X5659" s="3"/>
      <c r="Y5659" s="3"/>
      <c r="Z5659" s="3"/>
      <c r="AA5659" s="3"/>
      <c r="AB5659" s="3"/>
      <c r="AC5659" s="3"/>
      <c r="AD5659" s="3"/>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row>
    <row r="5660" spans="1:77" ht="18">
      <c r="A5660" s="3" t="s">
        <v>33173</v>
      </c>
      <c r="B5660" s="3" t="s">
        <v>33174</v>
      </c>
      <c r="C5660" s="3" t="s">
        <v>33175</v>
      </c>
      <c r="D5660" s="3" t="s">
        <v>2580</v>
      </c>
      <c r="E5660" s="3" t="s">
        <v>33176</v>
      </c>
      <c r="F5660" s="3" t="s">
        <v>33177</v>
      </c>
      <c r="G5660" s="3"/>
      <c r="H5660" s="3"/>
      <c r="I5660" s="3"/>
      <c r="J5660" s="3"/>
      <c r="K5660" s="3"/>
      <c r="L5660" s="3"/>
      <c r="M5660" s="3"/>
      <c r="N5660" s="3"/>
      <c r="O5660" s="3"/>
      <c r="P5660" s="3"/>
      <c r="Q5660" s="3"/>
      <c r="R5660" s="3"/>
      <c r="S5660" s="3"/>
      <c r="T5660" s="3"/>
      <c r="U5660" s="3"/>
      <c r="V5660" s="3"/>
      <c r="W5660" s="3"/>
      <c r="X5660" s="3"/>
      <c r="Y5660" s="3"/>
      <c r="Z5660" s="3"/>
      <c r="AA5660" s="3"/>
      <c r="AB5660" s="3"/>
      <c r="AC5660" s="3"/>
      <c r="AD5660" s="3"/>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row>
    <row r="5661" spans="1:77" ht="18">
      <c r="A5661" s="3" t="s">
        <v>5590</v>
      </c>
      <c r="B5661" s="3" t="s">
        <v>23435</v>
      </c>
      <c r="C5661" s="3" t="s">
        <v>23963</v>
      </c>
      <c r="D5661" s="3"/>
      <c r="E5661" s="3" t="s">
        <v>23964</v>
      </c>
      <c r="F5661" s="3"/>
      <c r="G5661" s="3"/>
      <c r="H5661" s="3"/>
      <c r="I5661" s="3"/>
      <c r="J5661" s="3"/>
      <c r="K5661" s="3"/>
      <c r="L5661" s="3"/>
      <c r="M5661" s="3"/>
      <c r="N5661" s="3"/>
      <c r="O5661" s="3"/>
      <c r="P5661" s="3"/>
      <c r="Q5661" s="3"/>
      <c r="R5661" s="3"/>
      <c r="S5661" s="3"/>
      <c r="T5661" s="3"/>
      <c r="U5661" s="3"/>
      <c r="V5661" s="3"/>
      <c r="W5661" s="3"/>
      <c r="X5661" s="3"/>
      <c r="Y5661" s="3"/>
      <c r="Z5661" s="3"/>
      <c r="AA5661" s="3"/>
      <c r="AB5661" s="3"/>
      <c r="AC5661" s="3"/>
      <c r="AD5661" s="3"/>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row>
    <row r="5662" spans="1:77" ht="18">
      <c r="A5662" s="3" t="s">
        <v>32875</v>
      </c>
      <c r="B5662" s="3" t="s">
        <v>32802</v>
      </c>
      <c r="C5662" s="3" t="s">
        <v>23963</v>
      </c>
      <c r="D5662" s="3" t="s">
        <v>319</v>
      </c>
      <c r="E5662" s="3" t="s">
        <v>32876</v>
      </c>
      <c r="F5662" s="3"/>
      <c r="G5662" s="3"/>
      <c r="H5662" s="3"/>
      <c r="I5662" s="3"/>
      <c r="J5662" s="3"/>
      <c r="K5662" s="3"/>
      <c r="L5662" s="3"/>
      <c r="M5662" s="3"/>
      <c r="N5662" s="3"/>
      <c r="O5662" s="3"/>
      <c r="P5662" s="3"/>
      <c r="Q5662" s="3"/>
      <c r="R5662" s="3"/>
      <c r="S5662" s="3"/>
      <c r="T5662" s="3"/>
      <c r="U5662" s="3"/>
      <c r="V5662" s="3"/>
      <c r="W5662" s="3"/>
      <c r="X5662" s="3"/>
      <c r="Y5662" s="3"/>
      <c r="Z5662" s="3"/>
      <c r="AA5662" s="3"/>
      <c r="AB5662" s="3"/>
      <c r="AC5662" s="3"/>
      <c r="AD5662" s="3"/>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row>
    <row r="5663" spans="1:77" ht="18">
      <c r="A5663" s="3" t="s">
        <v>38990</v>
      </c>
      <c r="B5663" s="3" t="s">
        <v>38987</v>
      </c>
      <c r="C5663" s="3" t="s">
        <v>23963</v>
      </c>
      <c r="D5663" s="3"/>
      <c r="E5663" s="3" t="s">
        <v>38991</v>
      </c>
      <c r="F5663" s="3"/>
      <c r="G5663" s="3"/>
      <c r="H5663" s="3"/>
      <c r="I5663" s="3"/>
      <c r="J5663" s="3"/>
      <c r="K5663" s="3"/>
      <c r="L5663" s="3"/>
      <c r="M5663" s="3"/>
      <c r="N5663" s="3"/>
      <c r="O5663" s="3"/>
      <c r="P5663" s="3"/>
      <c r="Q5663" s="3"/>
      <c r="R5663" s="3"/>
      <c r="S5663" s="3"/>
      <c r="T5663" s="3"/>
      <c r="U5663" s="3"/>
      <c r="V5663" s="3"/>
      <c r="W5663" s="3"/>
      <c r="X5663" s="3"/>
      <c r="Y5663" s="3"/>
      <c r="Z5663" s="3"/>
      <c r="AA5663" s="3"/>
      <c r="AB5663" s="3"/>
      <c r="AC5663" s="3"/>
      <c r="AD5663" s="3"/>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row>
    <row r="5664" spans="1:77" ht="18">
      <c r="A5664" s="3" t="s">
        <v>30213</v>
      </c>
      <c r="B5664" s="3" t="s">
        <v>30145</v>
      </c>
      <c r="C5664" s="3" t="s">
        <v>30214</v>
      </c>
      <c r="D5664" s="3"/>
      <c r="E5664" s="3" t="s">
        <v>30215</v>
      </c>
      <c r="F5664" s="3"/>
      <c r="G5664" s="3"/>
      <c r="H5664" s="3"/>
      <c r="I5664" s="3"/>
      <c r="J5664" s="3"/>
      <c r="K5664" s="3"/>
      <c r="L5664" s="3"/>
      <c r="M5664" s="3"/>
      <c r="N5664" s="3"/>
      <c r="O5664" s="3"/>
      <c r="P5664" s="3"/>
      <c r="Q5664" s="3"/>
      <c r="R5664" s="3"/>
      <c r="S5664" s="3"/>
      <c r="T5664" s="3"/>
      <c r="U5664" s="3"/>
      <c r="V5664" s="3"/>
      <c r="W5664" s="3"/>
      <c r="X5664" s="3"/>
      <c r="Y5664" s="3"/>
      <c r="Z5664" s="3"/>
      <c r="AA5664" s="3"/>
      <c r="AB5664" s="3"/>
      <c r="AC5664" s="3"/>
      <c r="AD5664" s="3"/>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row>
    <row r="5665" spans="1:77" ht="18">
      <c r="A5665" s="3" t="s">
        <v>17044</v>
      </c>
      <c r="B5665" s="3" t="s">
        <v>32802</v>
      </c>
      <c r="C5665" s="3" t="s">
        <v>32900</v>
      </c>
      <c r="D5665" s="3"/>
      <c r="E5665" s="3" t="s">
        <v>32901</v>
      </c>
      <c r="F5665" s="3"/>
      <c r="G5665" s="3"/>
      <c r="H5665" s="3"/>
      <c r="I5665" s="3"/>
      <c r="J5665" s="3"/>
      <c r="K5665" s="3"/>
      <c r="L5665" s="3"/>
      <c r="M5665" s="3"/>
      <c r="N5665" s="3"/>
      <c r="O5665" s="3"/>
      <c r="P5665" s="3"/>
      <c r="Q5665" s="3"/>
      <c r="R5665" s="3"/>
      <c r="S5665" s="3"/>
      <c r="T5665" s="3"/>
      <c r="U5665" s="3"/>
      <c r="V5665" s="3"/>
      <c r="W5665" s="3"/>
      <c r="X5665" s="3"/>
      <c r="Y5665" s="3"/>
      <c r="Z5665" s="3"/>
      <c r="AA5665" s="3"/>
      <c r="AB5665" s="3"/>
      <c r="AC5665" s="3"/>
      <c r="AD5665" s="3"/>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row>
    <row r="5666" spans="1:77" ht="18">
      <c r="A5666" s="3" t="s">
        <v>35355</v>
      </c>
      <c r="B5666" s="3" t="s">
        <v>35343</v>
      </c>
      <c r="C5666" s="3" t="s">
        <v>32900</v>
      </c>
      <c r="D5666" s="3"/>
      <c r="E5666" s="3" t="s">
        <v>35356</v>
      </c>
      <c r="F5666" s="3" t="s">
        <v>35357</v>
      </c>
      <c r="G5666" s="3" t="s">
        <v>35358</v>
      </c>
      <c r="H5666" s="3"/>
      <c r="I5666" s="3">
        <v>6440</v>
      </c>
      <c r="J5666" s="3"/>
      <c r="K5666" s="3"/>
      <c r="L5666" s="3"/>
      <c r="M5666" s="3"/>
      <c r="N5666" s="3"/>
      <c r="O5666" s="3"/>
      <c r="P5666" s="3"/>
      <c r="Q5666" s="3"/>
      <c r="R5666" s="3"/>
      <c r="S5666" s="3"/>
      <c r="T5666" s="3"/>
      <c r="U5666" s="3"/>
      <c r="V5666" s="3"/>
      <c r="W5666" s="3"/>
      <c r="X5666" s="3"/>
      <c r="Y5666" s="3"/>
      <c r="Z5666" s="3"/>
      <c r="AA5666" s="3"/>
      <c r="AB5666" s="3"/>
      <c r="AC5666" s="3"/>
      <c r="AD5666" s="3"/>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row>
    <row r="5667" spans="1:77" ht="18">
      <c r="A5667" s="3" t="s">
        <v>28368</v>
      </c>
      <c r="B5667" s="3" t="s">
        <v>28075</v>
      </c>
      <c r="C5667" s="3" t="s">
        <v>28369</v>
      </c>
      <c r="D5667" s="3"/>
      <c r="E5667" s="3" t="s">
        <v>28080</v>
      </c>
      <c r="F5667" s="3"/>
      <c r="G5667" s="3"/>
      <c r="H5667" s="3"/>
      <c r="I5667" s="3"/>
      <c r="J5667" s="3"/>
      <c r="K5667" s="3"/>
      <c r="L5667" s="3"/>
      <c r="M5667" s="3"/>
      <c r="N5667" s="3"/>
      <c r="O5667" s="3"/>
      <c r="P5667" s="3"/>
      <c r="Q5667" s="3"/>
      <c r="R5667" s="3"/>
      <c r="S5667" s="3"/>
      <c r="T5667" s="3"/>
      <c r="U5667" s="3"/>
      <c r="V5667" s="3"/>
      <c r="W5667" s="3"/>
      <c r="X5667" s="3"/>
      <c r="Y5667" s="3"/>
      <c r="Z5667" s="3"/>
      <c r="AA5667" s="3"/>
      <c r="AB5667" s="3"/>
      <c r="AC5667" s="3"/>
      <c r="AD5667" s="3"/>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row>
    <row r="5668" spans="1:77" ht="18">
      <c r="A5668" s="3" t="s">
        <v>3354</v>
      </c>
      <c r="B5668" s="3" t="s">
        <v>21893</v>
      </c>
      <c r="C5668" s="3" t="s">
        <v>28369</v>
      </c>
      <c r="D5668" s="3"/>
      <c r="E5668" s="3" t="s">
        <v>39823</v>
      </c>
      <c r="F5668" s="3" t="s">
        <v>39824</v>
      </c>
      <c r="G5668" s="3"/>
      <c r="H5668" s="3"/>
      <c r="I5668" s="3"/>
      <c r="J5668" s="3"/>
      <c r="K5668" s="3"/>
      <c r="L5668" s="3"/>
      <c r="M5668" s="3"/>
      <c r="N5668" s="3"/>
      <c r="O5668" s="3"/>
      <c r="P5668" s="3"/>
      <c r="Q5668" s="3"/>
      <c r="R5668" s="3"/>
      <c r="S5668" s="3"/>
      <c r="T5668" s="3"/>
      <c r="U5668" s="3"/>
      <c r="V5668" s="3"/>
      <c r="W5668" s="3"/>
      <c r="X5668" s="3"/>
      <c r="Y5668" s="3"/>
      <c r="Z5668" s="3"/>
      <c r="AA5668" s="3"/>
      <c r="AB5668" s="3"/>
      <c r="AC5668" s="3"/>
      <c r="AD5668" s="3"/>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row>
    <row r="5669" spans="1:77" ht="18">
      <c r="A5669" s="3" t="s">
        <v>3649</v>
      </c>
      <c r="B5669" s="3" t="s">
        <v>21893</v>
      </c>
      <c r="C5669" s="3" t="s">
        <v>22162</v>
      </c>
      <c r="D5669" s="3"/>
      <c r="E5669" s="3" t="s">
        <v>22163</v>
      </c>
      <c r="F5669" s="3" t="s">
        <v>22164</v>
      </c>
      <c r="G5669" s="3"/>
      <c r="H5669" s="3"/>
      <c r="I5669" s="3"/>
      <c r="J5669" s="3"/>
      <c r="K5669" s="3"/>
      <c r="L5669" s="3"/>
      <c r="M5669" s="3"/>
      <c r="N5669" s="3"/>
      <c r="O5669" s="3"/>
      <c r="P5669" s="3"/>
      <c r="Q5669" s="3"/>
      <c r="R5669" s="3"/>
      <c r="S5669" s="3"/>
      <c r="T5669" s="3"/>
      <c r="U5669" s="3"/>
      <c r="V5669" s="3"/>
      <c r="W5669" s="3"/>
      <c r="X5669" s="3"/>
      <c r="Y5669" s="3"/>
      <c r="Z5669" s="3"/>
      <c r="AA5669" s="3"/>
      <c r="AB5669" s="3"/>
      <c r="AC5669" s="3"/>
      <c r="AD5669" s="3"/>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row>
    <row r="5670" spans="1:77" ht="18">
      <c r="A5670" s="3" t="s">
        <v>5596</v>
      </c>
      <c r="B5670" s="3" t="s">
        <v>23446</v>
      </c>
      <c r="C5670" s="3" t="s">
        <v>22162</v>
      </c>
      <c r="D5670" s="3" t="s">
        <v>270</v>
      </c>
      <c r="E5670" s="3" t="s">
        <v>23970</v>
      </c>
      <c r="F5670" s="3" t="s">
        <v>23971</v>
      </c>
      <c r="G5670" s="3"/>
      <c r="H5670" s="3"/>
      <c r="I5670" s="3"/>
      <c r="J5670" s="3"/>
      <c r="K5670" s="3"/>
      <c r="L5670" s="3"/>
      <c r="M5670" s="3"/>
      <c r="N5670" s="3"/>
      <c r="O5670" s="3"/>
      <c r="P5670" s="3"/>
      <c r="Q5670" s="3"/>
      <c r="R5670" s="3"/>
      <c r="S5670" s="3"/>
      <c r="T5670" s="3"/>
      <c r="U5670" s="3"/>
      <c r="V5670" s="3"/>
      <c r="W5670" s="3"/>
      <c r="X5670" s="3"/>
      <c r="Y5670" s="3"/>
      <c r="Z5670" s="3"/>
      <c r="AA5670" s="3"/>
      <c r="AB5670" s="3"/>
      <c r="AC5670" s="3"/>
      <c r="AD5670" s="3"/>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row>
    <row r="5671" spans="1:77" ht="18">
      <c r="A5671" s="3" t="s">
        <v>16454</v>
      </c>
      <c r="B5671" s="3" t="s">
        <v>32339</v>
      </c>
      <c r="C5671" s="3" t="s">
        <v>22162</v>
      </c>
      <c r="D5671" s="3" t="s">
        <v>26982</v>
      </c>
      <c r="E5671" s="3" t="s">
        <v>32446</v>
      </c>
      <c r="F5671" s="3" t="s">
        <v>32447</v>
      </c>
      <c r="G5671" s="3"/>
      <c r="H5671" s="3"/>
      <c r="I5671" s="3"/>
      <c r="J5671" s="3"/>
      <c r="K5671" s="3"/>
      <c r="L5671" s="3"/>
      <c r="M5671" s="3"/>
      <c r="N5671" s="3"/>
      <c r="O5671" s="3"/>
      <c r="P5671" s="3"/>
      <c r="Q5671" s="3"/>
      <c r="R5671" s="3"/>
      <c r="S5671" s="3"/>
      <c r="T5671" s="3"/>
      <c r="U5671" s="3"/>
      <c r="V5671" s="3"/>
      <c r="W5671" s="3"/>
      <c r="X5671" s="3"/>
      <c r="Y5671" s="3"/>
      <c r="Z5671" s="3"/>
      <c r="AA5671" s="3"/>
      <c r="AB5671" s="3"/>
      <c r="AC5671" s="3"/>
      <c r="AD5671" s="3"/>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row>
    <row r="5672" spans="1:77" ht="18">
      <c r="A5672" s="3" t="s">
        <v>19432</v>
      </c>
      <c r="B5672" s="3" t="s">
        <v>36306</v>
      </c>
      <c r="C5672" s="3" t="s">
        <v>22162</v>
      </c>
      <c r="D5672" s="3"/>
      <c r="E5672" s="3" t="s">
        <v>36510</v>
      </c>
      <c r="F5672" s="3"/>
      <c r="G5672" s="3"/>
      <c r="H5672" s="3"/>
      <c r="I5672" s="3"/>
      <c r="J5672" s="3"/>
      <c r="K5672" s="3"/>
      <c r="L5672" s="3"/>
      <c r="M5672" s="3"/>
      <c r="N5672" s="3"/>
      <c r="O5672" s="3"/>
      <c r="P5672" s="3"/>
      <c r="Q5672" s="3"/>
      <c r="R5672" s="3"/>
      <c r="S5672" s="3"/>
      <c r="T5672" s="3"/>
      <c r="U5672" s="3"/>
      <c r="V5672" s="3"/>
      <c r="W5672" s="3"/>
      <c r="X5672" s="3"/>
      <c r="Y5672" s="3"/>
      <c r="Z5672" s="3"/>
      <c r="AA5672" s="3"/>
      <c r="AB5672" s="3"/>
      <c r="AC5672" s="3"/>
      <c r="AD5672" s="3"/>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row>
    <row r="5673" spans="1:77" ht="18">
      <c r="A5673" s="3" t="s">
        <v>641</v>
      </c>
      <c r="B5673" s="3" t="s">
        <v>23869</v>
      </c>
      <c r="C5673" s="3" t="s">
        <v>23870</v>
      </c>
      <c r="D5673" s="3" t="s">
        <v>270</v>
      </c>
      <c r="E5673" s="3" t="s">
        <v>23871</v>
      </c>
      <c r="F5673" s="3"/>
      <c r="G5673" s="3"/>
      <c r="H5673" s="3"/>
      <c r="I5673" s="3"/>
      <c r="J5673" s="3"/>
      <c r="K5673" s="3"/>
      <c r="L5673" s="3"/>
      <c r="M5673" s="3"/>
      <c r="N5673" s="3"/>
      <c r="O5673" s="3"/>
      <c r="P5673" s="3"/>
      <c r="Q5673" s="3"/>
      <c r="R5673" s="3"/>
      <c r="S5673" s="3"/>
      <c r="T5673" s="3"/>
      <c r="U5673" s="3"/>
      <c r="V5673" s="3"/>
      <c r="W5673" s="3"/>
      <c r="X5673" s="3"/>
      <c r="Y5673" s="3"/>
      <c r="Z5673" s="3"/>
      <c r="AA5673" s="3"/>
      <c r="AB5673" s="3"/>
      <c r="AC5673" s="3"/>
      <c r="AD5673" s="3"/>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row>
    <row r="5674" spans="1:77" ht="18">
      <c r="A5674" s="3" t="s">
        <v>5653</v>
      </c>
      <c r="B5674" s="3" t="s">
        <v>23751</v>
      </c>
      <c r="C5674" s="3" t="s">
        <v>24017</v>
      </c>
      <c r="D5674" s="3"/>
      <c r="E5674" s="3" t="s">
        <v>23753</v>
      </c>
      <c r="F5674" s="3"/>
      <c r="G5674" s="3"/>
      <c r="H5674" s="3"/>
      <c r="I5674" s="3"/>
      <c r="J5674" s="3"/>
      <c r="K5674" s="3"/>
      <c r="L5674" s="3"/>
      <c r="M5674" s="3"/>
      <c r="N5674" s="3"/>
      <c r="O5674" s="3"/>
      <c r="P5674" s="3"/>
      <c r="Q5674" s="3"/>
      <c r="R5674" s="3"/>
      <c r="S5674" s="3"/>
      <c r="T5674" s="3"/>
      <c r="U5674" s="3"/>
      <c r="V5674" s="3"/>
      <c r="W5674" s="3"/>
      <c r="X5674" s="3"/>
      <c r="Y5674" s="3"/>
      <c r="Z5674" s="3"/>
      <c r="AA5674" s="3"/>
      <c r="AB5674" s="3"/>
      <c r="AC5674" s="3"/>
      <c r="AD5674" s="3"/>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row>
    <row r="5675" spans="1:77" ht="18">
      <c r="A5675" s="3" t="s">
        <v>38664</v>
      </c>
      <c r="B5675" s="3" t="s">
        <v>37993</v>
      </c>
      <c r="C5675" s="3" t="s">
        <v>38665</v>
      </c>
      <c r="D5675" s="3" t="s">
        <v>270</v>
      </c>
      <c r="E5675" s="3" t="s">
        <v>38666</v>
      </c>
      <c r="F5675" s="3" t="s">
        <v>38667</v>
      </c>
      <c r="G5675" s="3"/>
      <c r="H5675" s="3"/>
      <c r="I5675" s="3"/>
      <c r="J5675" s="3"/>
      <c r="K5675" s="3"/>
      <c r="L5675" s="3"/>
      <c r="M5675" s="3"/>
      <c r="N5675" s="3"/>
      <c r="O5675" s="3"/>
      <c r="P5675" s="3"/>
      <c r="Q5675" s="3"/>
      <c r="R5675" s="3"/>
      <c r="S5675" s="3"/>
      <c r="T5675" s="3"/>
      <c r="U5675" s="3"/>
      <c r="V5675" s="3"/>
      <c r="W5675" s="3"/>
      <c r="X5675" s="3"/>
      <c r="Y5675" s="3"/>
      <c r="Z5675" s="3"/>
      <c r="AA5675" s="3"/>
      <c r="AB5675" s="3"/>
      <c r="AC5675" s="3"/>
      <c r="AD5675" s="3"/>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row>
    <row r="5676" spans="1:77" ht="18">
      <c r="A5676" s="3" t="s">
        <v>25372</v>
      </c>
      <c r="B5676" s="3" t="s">
        <v>25216</v>
      </c>
      <c r="C5676" s="3" t="s">
        <v>25373</v>
      </c>
      <c r="D5676" s="3"/>
      <c r="E5676" s="3" t="s">
        <v>25374</v>
      </c>
      <c r="F5676" s="3"/>
      <c r="G5676" s="3"/>
      <c r="H5676" s="3"/>
      <c r="I5676" s="3"/>
      <c r="J5676" s="3"/>
      <c r="K5676" s="3"/>
      <c r="L5676" s="3"/>
      <c r="M5676" s="3"/>
      <c r="N5676" s="3"/>
      <c r="O5676" s="3"/>
      <c r="P5676" s="3"/>
      <c r="Q5676" s="3"/>
      <c r="R5676" s="3"/>
      <c r="S5676" s="3"/>
      <c r="T5676" s="3"/>
      <c r="U5676" s="3"/>
      <c r="V5676" s="3"/>
      <c r="W5676" s="3"/>
      <c r="X5676" s="3"/>
      <c r="Y5676" s="3"/>
      <c r="Z5676" s="3"/>
      <c r="AA5676" s="3"/>
      <c r="AB5676" s="3"/>
      <c r="AC5676" s="3"/>
      <c r="AD5676" s="3"/>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row>
    <row r="5677" spans="1:77" ht="18">
      <c r="A5677" s="3" t="s">
        <v>12755</v>
      </c>
      <c r="B5677" s="3" t="s">
        <v>30145</v>
      </c>
      <c r="C5677" s="3" t="s">
        <v>25373</v>
      </c>
      <c r="D5677" s="3"/>
      <c r="E5677" s="3" t="s">
        <v>30190</v>
      </c>
      <c r="F5677" s="3"/>
      <c r="G5677" s="3"/>
      <c r="H5677" s="3"/>
      <c r="I5677" s="3"/>
      <c r="J5677" s="3"/>
      <c r="K5677" s="3"/>
      <c r="L5677" s="3"/>
      <c r="M5677" s="3"/>
      <c r="N5677" s="3"/>
      <c r="O5677" s="3"/>
      <c r="P5677" s="3"/>
      <c r="Q5677" s="3"/>
      <c r="R5677" s="3"/>
      <c r="S5677" s="3"/>
      <c r="T5677" s="3"/>
      <c r="U5677" s="3"/>
      <c r="V5677" s="3"/>
      <c r="W5677" s="3"/>
      <c r="X5677" s="3"/>
      <c r="Y5677" s="3"/>
      <c r="Z5677" s="3"/>
      <c r="AA5677" s="3"/>
      <c r="AB5677" s="3"/>
      <c r="AC5677" s="3"/>
      <c r="AD5677" s="3"/>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row>
    <row r="5678" spans="1:77" ht="18">
      <c r="A5678" s="3" t="s">
        <v>33361</v>
      </c>
      <c r="B5678" s="3" t="s">
        <v>32998</v>
      </c>
      <c r="C5678" s="3" t="s">
        <v>25373</v>
      </c>
      <c r="D5678" s="3" t="s">
        <v>26982</v>
      </c>
      <c r="E5678" s="3" t="s">
        <v>33362</v>
      </c>
      <c r="F5678" s="3" t="s">
        <v>26984</v>
      </c>
      <c r="G5678" s="3"/>
      <c r="H5678" s="3"/>
      <c r="I5678" s="3"/>
      <c r="J5678" s="3"/>
      <c r="K5678" s="3"/>
      <c r="L5678" s="3"/>
      <c r="M5678" s="3"/>
      <c r="N5678" s="3"/>
      <c r="O5678" s="3"/>
      <c r="P5678" s="3"/>
      <c r="Q5678" s="3"/>
      <c r="R5678" s="3"/>
      <c r="S5678" s="3"/>
      <c r="T5678" s="3"/>
      <c r="U5678" s="3"/>
      <c r="V5678" s="3"/>
      <c r="W5678" s="3"/>
      <c r="X5678" s="3"/>
      <c r="Y5678" s="3"/>
      <c r="Z5678" s="3"/>
      <c r="AA5678" s="3"/>
      <c r="AB5678" s="3"/>
      <c r="AC5678" s="3"/>
      <c r="AD5678" s="3"/>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row>
    <row r="5679" spans="1:77" ht="18">
      <c r="A5679" s="3" t="s">
        <v>19247</v>
      </c>
      <c r="B5679" s="3" t="s">
        <v>36306</v>
      </c>
      <c r="C5679" s="3" t="s">
        <v>25373</v>
      </c>
      <c r="D5679" s="3"/>
      <c r="E5679" s="3" t="s">
        <v>36321</v>
      </c>
      <c r="F5679" s="3"/>
      <c r="G5679" s="3"/>
      <c r="H5679" s="3"/>
      <c r="I5679" s="3"/>
      <c r="J5679" s="3"/>
      <c r="K5679" s="3"/>
      <c r="L5679" s="3"/>
      <c r="M5679" s="3"/>
      <c r="N5679" s="3"/>
      <c r="O5679" s="3"/>
      <c r="P5679" s="3"/>
      <c r="Q5679" s="3"/>
      <c r="R5679" s="3"/>
      <c r="S5679" s="3"/>
      <c r="T5679" s="3"/>
      <c r="U5679" s="3"/>
      <c r="V5679" s="3"/>
      <c r="W5679" s="3"/>
      <c r="X5679" s="3"/>
      <c r="Y5679" s="3"/>
      <c r="Z5679" s="3"/>
      <c r="AA5679" s="3"/>
      <c r="AB5679" s="3"/>
      <c r="AC5679" s="3"/>
      <c r="AD5679" s="3"/>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row>
    <row r="5680" spans="1:77" ht="18">
      <c r="A5680" s="3" t="s">
        <v>18828</v>
      </c>
      <c r="B5680" s="3" t="s">
        <v>35848</v>
      </c>
      <c r="C5680" s="3" t="s">
        <v>36004</v>
      </c>
      <c r="D5680" s="3"/>
      <c r="E5680" s="3" t="s">
        <v>36005</v>
      </c>
      <c r="F5680" s="3"/>
      <c r="G5680" s="3"/>
      <c r="H5680" s="3"/>
      <c r="I5680" s="3"/>
      <c r="J5680" s="3"/>
      <c r="K5680" s="3"/>
      <c r="L5680" s="3"/>
      <c r="M5680" s="3"/>
      <c r="N5680" s="3"/>
      <c r="O5680" s="3"/>
      <c r="P5680" s="3"/>
      <c r="Q5680" s="3"/>
      <c r="R5680" s="3"/>
      <c r="S5680" s="3"/>
      <c r="T5680" s="3"/>
      <c r="U5680" s="3"/>
      <c r="V5680" s="3"/>
      <c r="W5680" s="3"/>
      <c r="X5680" s="3"/>
      <c r="Y5680" s="3"/>
      <c r="Z5680" s="3"/>
      <c r="AA5680" s="3"/>
      <c r="AB5680" s="3"/>
      <c r="AC5680" s="3"/>
      <c r="AD5680" s="3"/>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row>
    <row r="5681" spans="1:77" ht="18">
      <c r="A5681" s="3" t="s">
        <v>10859</v>
      </c>
      <c r="B5681" s="3" t="s">
        <v>28622</v>
      </c>
      <c r="C5681" s="3" t="s">
        <v>28985</v>
      </c>
      <c r="D5681" s="3" t="s">
        <v>28986</v>
      </c>
      <c r="E5681" s="3" t="s">
        <v>28987</v>
      </c>
      <c r="F5681" s="3"/>
      <c r="G5681" s="3"/>
      <c r="H5681" s="3"/>
      <c r="I5681" s="3"/>
      <c r="J5681" s="3"/>
      <c r="K5681" s="3"/>
      <c r="L5681" s="3"/>
      <c r="M5681" s="3"/>
      <c r="N5681" s="3"/>
      <c r="O5681" s="3"/>
      <c r="P5681" s="3"/>
      <c r="Q5681" s="3"/>
      <c r="R5681" s="3"/>
      <c r="S5681" s="3"/>
      <c r="T5681" s="3"/>
      <c r="U5681" s="3"/>
      <c r="V5681" s="3"/>
      <c r="W5681" s="3"/>
      <c r="X5681" s="3"/>
      <c r="Y5681" s="3"/>
      <c r="Z5681" s="3"/>
      <c r="AA5681" s="3"/>
      <c r="AB5681" s="3"/>
      <c r="AC5681" s="3"/>
      <c r="AD5681" s="3"/>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row>
    <row r="5682" spans="1:77" ht="18">
      <c r="A5682" s="3" t="s">
        <v>18870</v>
      </c>
      <c r="B5682" s="3" t="s">
        <v>35848</v>
      </c>
      <c r="C5682" s="3" t="s">
        <v>28985</v>
      </c>
      <c r="D5682" s="3"/>
      <c r="E5682" s="3" t="s">
        <v>36025</v>
      </c>
      <c r="F5682" s="3"/>
      <c r="G5682" s="3"/>
      <c r="H5682" s="3"/>
      <c r="I5682" s="3"/>
      <c r="J5682" s="3"/>
      <c r="K5682" s="3"/>
      <c r="L5682" s="3"/>
      <c r="M5682" s="3"/>
      <c r="N5682" s="3"/>
      <c r="O5682" s="3"/>
      <c r="P5682" s="3"/>
      <c r="Q5682" s="3"/>
      <c r="R5682" s="3"/>
      <c r="S5682" s="3"/>
      <c r="T5682" s="3"/>
      <c r="U5682" s="3"/>
      <c r="V5682" s="3"/>
      <c r="W5682" s="3"/>
      <c r="X5682" s="3"/>
      <c r="Y5682" s="3"/>
      <c r="Z5682" s="3"/>
      <c r="AA5682" s="3"/>
      <c r="AB5682" s="3"/>
      <c r="AC5682" s="3"/>
      <c r="AD5682" s="3"/>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row>
    <row r="5683" spans="1:77" ht="18">
      <c r="A5683" s="3" t="s">
        <v>20161</v>
      </c>
      <c r="B5683" s="3" t="s">
        <v>37108</v>
      </c>
      <c r="C5683" s="3" t="s">
        <v>37243</v>
      </c>
      <c r="D5683" s="3"/>
      <c r="E5683" s="3" t="s">
        <v>37244</v>
      </c>
      <c r="F5683" s="3"/>
      <c r="G5683" s="3"/>
      <c r="H5683" s="3"/>
      <c r="I5683" s="3"/>
      <c r="J5683" s="3"/>
      <c r="K5683" s="3"/>
      <c r="L5683" s="3"/>
      <c r="M5683" s="3"/>
      <c r="N5683" s="3"/>
      <c r="O5683" s="3"/>
      <c r="P5683" s="3"/>
      <c r="Q5683" s="3"/>
      <c r="R5683" s="3"/>
      <c r="S5683" s="3"/>
      <c r="T5683" s="3"/>
      <c r="U5683" s="3"/>
      <c r="V5683" s="3"/>
      <c r="W5683" s="3"/>
      <c r="X5683" s="3"/>
      <c r="Y5683" s="3"/>
      <c r="Z5683" s="3"/>
      <c r="AA5683" s="3"/>
      <c r="AB5683" s="3"/>
      <c r="AC5683" s="3"/>
      <c r="AD5683" s="3"/>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row>
    <row r="5684" spans="1:77" ht="18">
      <c r="A5684" s="3" t="s">
        <v>38994</v>
      </c>
      <c r="B5684" s="3" t="s">
        <v>38987</v>
      </c>
      <c r="C5684" s="3" t="s">
        <v>38995</v>
      </c>
      <c r="D5684" s="3"/>
      <c r="E5684" s="3" t="s">
        <v>38996</v>
      </c>
      <c r="F5684" s="3" t="s">
        <v>38997</v>
      </c>
      <c r="G5684" s="3"/>
      <c r="H5684" s="3"/>
      <c r="I5684" s="3"/>
      <c r="J5684" s="3"/>
      <c r="K5684" s="3"/>
      <c r="L5684" s="3"/>
      <c r="M5684" s="3"/>
      <c r="N5684" s="3"/>
      <c r="O5684" s="3"/>
      <c r="P5684" s="3"/>
      <c r="Q5684" s="3"/>
      <c r="R5684" s="3"/>
      <c r="S5684" s="3"/>
      <c r="T5684" s="3"/>
      <c r="U5684" s="3"/>
      <c r="V5684" s="3"/>
      <c r="W5684" s="3"/>
      <c r="X5684" s="3"/>
      <c r="Y5684" s="3"/>
      <c r="Z5684" s="3"/>
      <c r="AA5684" s="3"/>
      <c r="AB5684" s="3"/>
      <c r="AC5684" s="3"/>
      <c r="AD5684" s="3"/>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row>
    <row r="5685" spans="1:77" ht="18">
      <c r="A5685" s="3" t="s">
        <v>869</v>
      </c>
      <c r="B5685" s="3" t="s">
        <v>22767</v>
      </c>
      <c r="C5685" s="3" t="s">
        <v>25282</v>
      </c>
      <c r="D5685" s="3"/>
      <c r="E5685" s="3" t="s">
        <v>24701</v>
      </c>
      <c r="F5685" s="3"/>
      <c r="G5685" s="3"/>
      <c r="H5685" s="3"/>
      <c r="I5685" s="3"/>
      <c r="J5685" s="3"/>
      <c r="K5685" s="3"/>
      <c r="L5685" s="3"/>
      <c r="M5685" s="3"/>
      <c r="N5685" s="3"/>
      <c r="O5685" s="3"/>
      <c r="P5685" s="3"/>
      <c r="Q5685" s="3"/>
      <c r="R5685" s="3"/>
      <c r="S5685" s="3"/>
      <c r="T5685" s="3"/>
      <c r="U5685" s="3"/>
      <c r="V5685" s="3"/>
      <c r="W5685" s="3"/>
      <c r="X5685" s="3"/>
      <c r="Y5685" s="3"/>
      <c r="Z5685" s="3"/>
      <c r="AA5685" s="3"/>
      <c r="AB5685" s="3"/>
      <c r="AC5685" s="3"/>
      <c r="AD5685" s="3"/>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row>
    <row r="5686" spans="1:77" ht="18">
      <c r="A5686" s="3" t="s">
        <v>18736</v>
      </c>
      <c r="B5686" s="3" t="s">
        <v>35848</v>
      </c>
      <c r="C5686" s="3" t="s">
        <v>25282</v>
      </c>
      <c r="D5686" s="3"/>
      <c r="E5686" s="3" t="s">
        <v>35907</v>
      </c>
      <c r="F5686" s="3"/>
      <c r="G5686" s="3"/>
      <c r="H5686" s="3"/>
      <c r="I5686" s="3"/>
      <c r="J5686" s="3"/>
      <c r="K5686" s="3"/>
      <c r="L5686" s="3"/>
      <c r="M5686" s="3"/>
      <c r="N5686" s="3"/>
      <c r="O5686" s="3"/>
      <c r="P5686" s="3"/>
      <c r="Q5686" s="3"/>
      <c r="R5686" s="3"/>
      <c r="S5686" s="3"/>
      <c r="T5686" s="3"/>
      <c r="U5686" s="3"/>
      <c r="V5686" s="3"/>
      <c r="W5686" s="3"/>
      <c r="X5686" s="3"/>
      <c r="Y5686" s="3"/>
      <c r="Z5686" s="3"/>
      <c r="AA5686" s="3"/>
      <c r="AB5686" s="3"/>
      <c r="AC5686" s="3"/>
      <c r="AD5686" s="3"/>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row>
    <row r="5687" spans="1:77" ht="18">
      <c r="A5687" s="3" t="s">
        <v>34042</v>
      </c>
      <c r="B5687" s="3" t="s">
        <v>33988</v>
      </c>
      <c r="C5687" s="3" t="s">
        <v>34043</v>
      </c>
      <c r="D5687" s="3"/>
      <c r="E5687" s="3" t="s">
        <v>34044</v>
      </c>
      <c r="F5687" s="3" t="s">
        <v>34045</v>
      </c>
      <c r="G5687" s="3"/>
      <c r="H5687" s="3"/>
      <c r="I5687" s="3"/>
      <c r="J5687" s="3"/>
      <c r="K5687" s="3"/>
      <c r="L5687" s="3"/>
      <c r="M5687" s="3"/>
      <c r="N5687" s="3"/>
      <c r="O5687" s="3"/>
      <c r="P5687" s="3"/>
      <c r="Q5687" s="3"/>
      <c r="R5687" s="3"/>
      <c r="S5687" s="3"/>
      <c r="T5687" s="3"/>
      <c r="U5687" s="3"/>
      <c r="V5687" s="3"/>
      <c r="W5687" s="3"/>
      <c r="X5687" s="3"/>
      <c r="Y5687" s="3"/>
      <c r="Z5687" s="3"/>
      <c r="AA5687" s="3"/>
      <c r="AB5687" s="3"/>
      <c r="AC5687" s="3"/>
      <c r="AD5687" s="3"/>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row>
    <row r="5688" spans="1:77" ht="18">
      <c r="A5688" s="3" t="s">
        <v>521</v>
      </c>
      <c r="B5688" s="3" t="s">
        <v>22767</v>
      </c>
      <c r="C5688" s="3" t="s">
        <v>22982</v>
      </c>
      <c r="D5688" s="3" t="s">
        <v>2646</v>
      </c>
      <c r="E5688" s="3" t="s">
        <v>22983</v>
      </c>
      <c r="F5688" s="3" t="s">
        <v>22984</v>
      </c>
      <c r="G5688" s="3"/>
      <c r="H5688" s="3"/>
      <c r="I5688" s="3"/>
      <c r="J5688" s="3"/>
      <c r="K5688" s="3"/>
      <c r="L5688" s="3"/>
      <c r="M5688" s="3"/>
      <c r="N5688" s="3"/>
      <c r="O5688" s="3"/>
      <c r="P5688" s="3"/>
      <c r="Q5688" s="3"/>
      <c r="R5688" s="3"/>
      <c r="S5688" s="3"/>
      <c r="T5688" s="3"/>
      <c r="U5688" s="3"/>
      <c r="V5688" s="3"/>
      <c r="W5688" s="3"/>
      <c r="X5688" s="3"/>
      <c r="Y5688" s="3"/>
      <c r="Z5688" s="3"/>
      <c r="AA5688" s="3"/>
      <c r="AB5688" s="3"/>
      <c r="AC5688" s="3"/>
      <c r="AD5688" s="3"/>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row>
    <row r="5689" spans="1:77" ht="18">
      <c r="A5689" s="3" t="s">
        <v>611</v>
      </c>
      <c r="B5689" s="3" t="s">
        <v>22767</v>
      </c>
      <c r="C5689" s="3" t="s">
        <v>23721</v>
      </c>
      <c r="D5689" s="3"/>
      <c r="E5689" s="3" t="s">
        <v>23722</v>
      </c>
      <c r="F5689" s="3"/>
      <c r="G5689" s="3"/>
      <c r="H5689" s="3"/>
      <c r="I5689" s="3"/>
      <c r="J5689" s="3"/>
      <c r="K5689" s="3"/>
      <c r="L5689" s="3"/>
      <c r="M5689" s="3"/>
      <c r="N5689" s="3"/>
      <c r="O5689" s="3"/>
      <c r="P5689" s="3"/>
      <c r="Q5689" s="3"/>
      <c r="R5689" s="3"/>
      <c r="S5689" s="3"/>
      <c r="T5689" s="3"/>
      <c r="U5689" s="3"/>
      <c r="V5689" s="3"/>
      <c r="W5689" s="3"/>
      <c r="X5689" s="3"/>
      <c r="Y5689" s="3"/>
      <c r="Z5689" s="3"/>
      <c r="AA5689" s="3"/>
      <c r="AB5689" s="3"/>
      <c r="AC5689" s="3"/>
      <c r="AD5689" s="3"/>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row>
    <row r="5690" spans="1:77" ht="18">
      <c r="A5690" s="3" t="s">
        <v>12704</v>
      </c>
      <c r="B5690" s="3" t="s">
        <v>30145</v>
      </c>
      <c r="C5690" s="3" t="s">
        <v>23721</v>
      </c>
      <c r="D5690" s="3"/>
      <c r="E5690" s="3" t="s">
        <v>30153</v>
      </c>
      <c r="F5690" s="3" t="s">
        <v>30154</v>
      </c>
      <c r="G5690" s="3"/>
      <c r="H5690" s="3"/>
      <c r="I5690" s="3"/>
      <c r="J5690" s="3"/>
      <c r="K5690" s="3"/>
      <c r="L5690" s="3"/>
      <c r="M5690" s="3"/>
      <c r="N5690" s="3"/>
      <c r="O5690" s="3"/>
      <c r="P5690" s="3"/>
      <c r="Q5690" s="3"/>
      <c r="R5690" s="3"/>
      <c r="S5690" s="3"/>
      <c r="T5690" s="3"/>
      <c r="U5690" s="3"/>
      <c r="V5690" s="3"/>
      <c r="W5690" s="3"/>
      <c r="X5690" s="3"/>
      <c r="Y5690" s="3"/>
      <c r="Z5690" s="3"/>
      <c r="AA5690" s="3"/>
      <c r="AB5690" s="3"/>
      <c r="AC5690" s="3"/>
      <c r="AD5690" s="3"/>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row>
    <row r="5691" spans="1:77" ht="18">
      <c r="A5691" s="3" t="s">
        <v>15151</v>
      </c>
      <c r="B5691" s="3" t="s">
        <v>30903</v>
      </c>
      <c r="C5691" s="3" t="s">
        <v>23721</v>
      </c>
      <c r="D5691" s="3"/>
      <c r="E5691" s="3" t="s">
        <v>31598</v>
      </c>
      <c r="F5691" s="3"/>
      <c r="G5691" s="3"/>
      <c r="H5691" s="3"/>
      <c r="I5691" s="3"/>
      <c r="J5691" s="3"/>
      <c r="K5691" s="3"/>
      <c r="L5691" s="3"/>
      <c r="M5691" s="3"/>
      <c r="N5691" s="3"/>
      <c r="O5691" s="3"/>
      <c r="P5691" s="3"/>
      <c r="Q5691" s="3"/>
      <c r="R5691" s="3"/>
      <c r="S5691" s="3"/>
      <c r="T5691" s="3"/>
      <c r="U5691" s="3"/>
      <c r="V5691" s="3"/>
      <c r="W5691" s="3"/>
      <c r="X5691" s="3"/>
      <c r="Y5691" s="3"/>
      <c r="Z5691" s="3"/>
      <c r="AA5691" s="3"/>
      <c r="AB5691" s="3"/>
      <c r="AC5691" s="3"/>
      <c r="AD5691" s="3"/>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row>
    <row r="5692" spans="1:77" ht="18">
      <c r="A5692" s="3" t="s">
        <v>19196</v>
      </c>
      <c r="B5692" s="3" t="s">
        <v>35848</v>
      </c>
      <c r="C5692" s="3" t="s">
        <v>36300</v>
      </c>
      <c r="D5692" s="3"/>
      <c r="E5692" s="3" t="s">
        <v>36280</v>
      </c>
      <c r="F5692" s="3" t="s">
        <v>36281</v>
      </c>
      <c r="G5692" s="3"/>
      <c r="H5692" s="3"/>
      <c r="I5692" s="3"/>
      <c r="J5692" s="3"/>
      <c r="K5692" s="3"/>
      <c r="L5692" s="3"/>
      <c r="M5692" s="3"/>
      <c r="N5692" s="3"/>
      <c r="O5692" s="3"/>
      <c r="P5692" s="3"/>
      <c r="Q5692" s="3"/>
      <c r="R5692" s="3"/>
      <c r="S5692" s="3"/>
      <c r="T5692" s="3"/>
      <c r="U5692" s="3"/>
      <c r="V5692" s="3"/>
      <c r="W5692" s="3"/>
      <c r="X5692" s="3"/>
      <c r="Y5692" s="3"/>
      <c r="Z5692" s="3"/>
      <c r="AA5692" s="3"/>
      <c r="AB5692" s="3"/>
      <c r="AC5692" s="3"/>
      <c r="AD5692" s="3"/>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row>
    <row r="5693" spans="1:77" ht="18">
      <c r="A5693" s="3" t="s">
        <v>19433</v>
      </c>
      <c r="B5693" s="3" t="s">
        <v>36306</v>
      </c>
      <c r="C5693" s="3" t="s">
        <v>36300</v>
      </c>
      <c r="D5693" s="3"/>
      <c r="E5693" s="3" t="s">
        <v>36511</v>
      </c>
      <c r="F5693" s="3"/>
      <c r="G5693" s="3"/>
      <c r="H5693" s="3"/>
      <c r="I5693" s="3"/>
      <c r="J5693" s="3"/>
      <c r="K5693" s="3"/>
      <c r="L5693" s="3"/>
      <c r="M5693" s="3"/>
      <c r="N5693" s="3"/>
      <c r="O5693" s="3"/>
      <c r="P5693" s="3"/>
      <c r="Q5693" s="3"/>
      <c r="R5693" s="3"/>
      <c r="S5693" s="3"/>
      <c r="T5693" s="3"/>
      <c r="U5693" s="3"/>
      <c r="V5693" s="3"/>
      <c r="W5693" s="3"/>
      <c r="X5693" s="3"/>
      <c r="Y5693" s="3"/>
      <c r="Z5693" s="3"/>
      <c r="AA5693" s="3"/>
      <c r="AB5693" s="3"/>
      <c r="AC5693" s="3"/>
      <c r="AD5693" s="3"/>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row>
    <row r="5694" spans="1:77" ht="18">
      <c r="A5694" s="3" t="s">
        <v>5044</v>
      </c>
      <c r="B5694" s="3" t="s">
        <v>23528</v>
      </c>
      <c r="C5694" s="3" t="s">
        <v>23529</v>
      </c>
      <c r="D5694" s="3" t="s">
        <v>3157</v>
      </c>
      <c r="E5694" s="3" t="s">
        <v>23530</v>
      </c>
      <c r="F5694" s="3"/>
      <c r="G5694" s="3"/>
      <c r="H5694" s="3"/>
      <c r="I5694" s="3"/>
      <c r="J5694" s="3"/>
      <c r="K5694" s="3"/>
      <c r="L5694" s="3"/>
      <c r="M5694" s="3"/>
      <c r="N5694" s="3"/>
      <c r="O5694" s="3"/>
      <c r="P5694" s="3"/>
      <c r="Q5694" s="3"/>
      <c r="R5694" s="3"/>
      <c r="S5694" s="3"/>
      <c r="T5694" s="3"/>
      <c r="U5694" s="3"/>
      <c r="V5694" s="3"/>
      <c r="W5694" s="3"/>
      <c r="X5694" s="3"/>
      <c r="Y5694" s="3"/>
      <c r="Z5694" s="3"/>
      <c r="AA5694" s="3"/>
      <c r="AB5694" s="3"/>
      <c r="AC5694" s="3"/>
      <c r="AD5694" s="3"/>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row>
    <row r="5695" spans="1:77" ht="18">
      <c r="A5695" s="3" t="s">
        <v>18333</v>
      </c>
      <c r="B5695" s="3" t="s">
        <v>35343</v>
      </c>
      <c r="C5695" s="3" t="s">
        <v>23529</v>
      </c>
      <c r="D5695" s="3" t="s">
        <v>1442</v>
      </c>
      <c r="E5695" s="3" t="s">
        <v>35724</v>
      </c>
      <c r="F5695" s="3" t="s">
        <v>35725</v>
      </c>
      <c r="G5695" s="3" t="s">
        <v>507</v>
      </c>
      <c r="H5695" s="3" t="s">
        <v>10422</v>
      </c>
      <c r="I5695" s="3" t="s">
        <v>7602</v>
      </c>
      <c r="J5695" s="3" t="s">
        <v>35726</v>
      </c>
      <c r="K5695" s="3" t="s">
        <v>35727</v>
      </c>
      <c r="L5695" s="3" t="s">
        <v>35728</v>
      </c>
      <c r="M5695" s="3" t="s">
        <v>1442</v>
      </c>
      <c r="N5695" s="3"/>
      <c r="O5695" s="3"/>
      <c r="P5695" s="3"/>
      <c r="Q5695" s="3"/>
      <c r="R5695" s="3"/>
      <c r="S5695" s="3"/>
      <c r="T5695" s="3"/>
      <c r="U5695" s="3"/>
      <c r="V5695" s="3"/>
      <c r="W5695" s="3"/>
      <c r="X5695" s="3"/>
      <c r="Y5695" s="3"/>
      <c r="Z5695" s="3"/>
      <c r="AA5695" s="3"/>
      <c r="AB5695" s="3"/>
      <c r="AC5695" s="3"/>
      <c r="AD5695" s="3"/>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row>
    <row r="5696" spans="1:77" ht="18">
      <c r="A5696" s="3" t="s">
        <v>19144</v>
      </c>
      <c r="B5696" s="3" t="s">
        <v>35848</v>
      </c>
      <c r="C5696" s="3" t="s">
        <v>23529</v>
      </c>
      <c r="D5696" s="3"/>
      <c r="E5696" s="3" t="s">
        <v>36246</v>
      </c>
      <c r="F5696" s="3" t="s">
        <v>36247</v>
      </c>
      <c r="G5696" s="3"/>
      <c r="H5696" s="3"/>
      <c r="I5696" s="3"/>
      <c r="J5696" s="3"/>
      <c r="K5696" s="3"/>
      <c r="L5696" s="3"/>
      <c r="M5696" s="3"/>
      <c r="N5696" s="3"/>
      <c r="O5696" s="3"/>
      <c r="P5696" s="3"/>
      <c r="Q5696" s="3"/>
      <c r="R5696" s="3"/>
      <c r="S5696" s="3"/>
      <c r="T5696" s="3"/>
      <c r="U5696" s="3"/>
      <c r="V5696" s="3"/>
      <c r="W5696" s="3"/>
      <c r="X5696" s="3"/>
      <c r="Y5696" s="3"/>
      <c r="Z5696" s="3"/>
      <c r="AA5696" s="3"/>
      <c r="AB5696" s="3"/>
      <c r="AC5696" s="3"/>
      <c r="AD5696" s="3"/>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row>
    <row r="5697" spans="1:77" ht="18">
      <c r="A5697" s="3" t="s">
        <v>19398</v>
      </c>
      <c r="B5697" s="3" t="s">
        <v>36412</v>
      </c>
      <c r="C5697" s="3" t="s">
        <v>23529</v>
      </c>
      <c r="D5697" s="3" t="s">
        <v>270</v>
      </c>
      <c r="E5697" s="3" t="s">
        <v>36478</v>
      </c>
      <c r="F5697" s="3"/>
      <c r="G5697" s="3"/>
      <c r="H5697" s="3"/>
      <c r="I5697" s="3"/>
      <c r="J5697" s="3"/>
      <c r="K5697" s="3"/>
      <c r="L5697" s="3"/>
      <c r="M5697" s="3"/>
      <c r="N5697" s="3"/>
      <c r="O5697" s="3"/>
      <c r="P5697" s="3"/>
      <c r="Q5697" s="3"/>
      <c r="R5697" s="3"/>
      <c r="S5697" s="3"/>
      <c r="T5697" s="3"/>
      <c r="U5697" s="3"/>
      <c r="V5697" s="3"/>
      <c r="W5697" s="3"/>
      <c r="X5697" s="3"/>
      <c r="Y5697" s="3"/>
      <c r="Z5697" s="3"/>
      <c r="AA5697" s="3"/>
      <c r="AB5697" s="3"/>
      <c r="AC5697" s="3"/>
      <c r="AD5697" s="3"/>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row>
    <row r="5698" spans="1:77" ht="18">
      <c r="A5698" s="3" t="s">
        <v>19400</v>
      </c>
      <c r="B5698" s="3" t="s">
        <v>36479</v>
      </c>
      <c r="C5698" s="3" t="s">
        <v>23529</v>
      </c>
      <c r="D5698" s="3" t="s">
        <v>1442</v>
      </c>
      <c r="E5698" s="3" t="s">
        <v>36480</v>
      </c>
      <c r="F5698" s="3"/>
      <c r="G5698" s="3"/>
      <c r="H5698" s="3"/>
      <c r="I5698" s="3"/>
      <c r="J5698" s="3"/>
      <c r="K5698" s="3"/>
      <c r="L5698" s="3"/>
      <c r="M5698" s="3"/>
      <c r="N5698" s="3"/>
      <c r="O5698" s="3"/>
      <c r="P5698" s="3"/>
      <c r="Q5698" s="3"/>
      <c r="R5698" s="3"/>
      <c r="S5698" s="3"/>
      <c r="T5698" s="3"/>
      <c r="U5698" s="3"/>
      <c r="V5698" s="3"/>
      <c r="W5698" s="3"/>
      <c r="X5698" s="3"/>
      <c r="Y5698" s="3"/>
      <c r="Z5698" s="3"/>
      <c r="AA5698" s="3"/>
      <c r="AB5698" s="3"/>
      <c r="AC5698" s="3"/>
      <c r="AD5698" s="3"/>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row>
    <row r="5699" spans="1:77" ht="18">
      <c r="A5699" s="3" t="s">
        <v>7673</v>
      </c>
      <c r="B5699" s="3" t="s">
        <v>25216</v>
      </c>
      <c r="C5699" s="3" t="s">
        <v>25572</v>
      </c>
      <c r="D5699" s="3" t="s">
        <v>8028</v>
      </c>
      <c r="E5699" s="3" t="s">
        <v>25573</v>
      </c>
      <c r="F5699" s="3" t="s">
        <v>25574</v>
      </c>
      <c r="G5699" s="3"/>
      <c r="H5699" s="3"/>
      <c r="I5699" s="3"/>
      <c r="J5699" s="3"/>
      <c r="K5699" s="3"/>
      <c r="L5699" s="3"/>
      <c r="M5699" s="3"/>
      <c r="N5699" s="3"/>
      <c r="O5699" s="3"/>
      <c r="P5699" s="3"/>
      <c r="Q5699" s="3"/>
      <c r="R5699" s="3"/>
      <c r="S5699" s="3"/>
      <c r="T5699" s="3"/>
      <c r="U5699" s="3"/>
      <c r="V5699" s="3"/>
      <c r="W5699" s="3"/>
      <c r="X5699" s="3"/>
      <c r="Y5699" s="3"/>
      <c r="Z5699" s="3"/>
      <c r="AA5699" s="3"/>
      <c r="AB5699" s="3"/>
      <c r="AC5699" s="3"/>
      <c r="AD5699" s="3"/>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row>
    <row r="5700" spans="1:77" ht="18">
      <c r="A5700" s="3" t="s">
        <v>19394</v>
      </c>
      <c r="B5700" s="3" t="s">
        <v>36412</v>
      </c>
      <c r="C5700" s="3" t="s">
        <v>25572</v>
      </c>
      <c r="D5700" s="3" t="s">
        <v>270</v>
      </c>
      <c r="E5700" s="3" t="s">
        <v>36476</v>
      </c>
      <c r="F5700" s="3"/>
      <c r="G5700" s="3"/>
      <c r="H5700" s="3"/>
      <c r="I5700" s="3"/>
      <c r="J5700" s="3"/>
      <c r="K5700" s="3"/>
      <c r="L5700" s="3"/>
      <c r="M5700" s="3"/>
      <c r="N5700" s="3"/>
      <c r="O5700" s="3"/>
      <c r="P5700" s="3"/>
      <c r="Q5700" s="3"/>
      <c r="R5700" s="3"/>
      <c r="S5700" s="3"/>
      <c r="T5700" s="3"/>
      <c r="U5700" s="3"/>
      <c r="V5700" s="3"/>
      <c r="W5700" s="3"/>
      <c r="X5700" s="3"/>
      <c r="Y5700" s="3"/>
      <c r="Z5700" s="3"/>
      <c r="AA5700" s="3"/>
      <c r="AB5700" s="3"/>
      <c r="AC5700" s="3"/>
      <c r="AD5700" s="3"/>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row>
    <row r="5701" spans="1:77" ht="18">
      <c r="A5701" s="3" t="s">
        <v>37152</v>
      </c>
      <c r="B5701" s="3" t="s">
        <v>37108</v>
      </c>
      <c r="C5701" s="3" t="s">
        <v>25572</v>
      </c>
      <c r="D5701" s="3" t="s">
        <v>26982</v>
      </c>
      <c r="E5701" s="3" t="s">
        <v>37153</v>
      </c>
      <c r="F5701" s="3" t="s">
        <v>26984</v>
      </c>
      <c r="G5701" s="3"/>
      <c r="H5701" s="3"/>
      <c r="I5701" s="3"/>
      <c r="J5701" s="3"/>
      <c r="K5701" s="3"/>
      <c r="L5701" s="3"/>
      <c r="M5701" s="3"/>
      <c r="N5701" s="3"/>
      <c r="O5701" s="3"/>
      <c r="P5701" s="3"/>
      <c r="Q5701" s="3"/>
      <c r="R5701" s="3"/>
      <c r="S5701" s="3"/>
      <c r="T5701" s="3"/>
      <c r="U5701" s="3"/>
      <c r="V5701" s="3"/>
      <c r="W5701" s="3"/>
      <c r="X5701" s="3"/>
      <c r="Y5701" s="3"/>
      <c r="Z5701" s="3"/>
      <c r="AA5701" s="3"/>
      <c r="AB5701" s="3"/>
      <c r="AC5701" s="3"/>
      <c r="AD5701" s="3"/>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row>
    <row r="5702" spans="1:77" ht="18">
      <c r="A5702" s="3" t="s">
        <v>5588</v>
      </c>
      <c r="B5702" s="3" t="s">
        <v>23435</v>
      </c>
      <c r="C5702" s="3" t="s">
        <v>23961</v>
      </c>
      <c r="D5702" s="3"/>
      <c r="E5702" s="3" t="s">
        <v>23962</v>
      </c>
      <c r="F5702" s="3"/>
      <c r="G5702" s="3"/>
      <c r="H5702" s="3"/>
      <c r="I5702" s="3"/>
      <c r="J5702" s="3"/>
      <c r="K5702" s="3"/>
      <c r="L5702" s="3"/>
      <c r="M5702" s="3"/>
      <c r="N5702" s="3"/>
      <c r="O5702" s="3"/>
      <c r="P5702" s="3"/>
      <c r="Q5702" s="3"/>
      <c r="R5702" s="3"/>
      <c r="S5702" s="3"/>
      <c r="T5702" s="3"/>
      <c r="U5702" s="3"/>
      <c r="V5702" s="3"/>
      <c r="W5702" s="3"/>
      <c r="X5702" s="3"/>
      <c r="Y5702" s="3"/>
      <c r="Z5702" s="3"/>
      <c r="AA5702" s="3"/>
      <c r="AB5702" s="3"/>
      <c r="AC5702" s="3"/>
      <c r="AD5702" s="3"/>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row>
    <row r="5703" spans="1:77" ht="18">
      <c r="A5703" s="3" t="s">
        <v>799</v>
      </c>
      <c r="B5703" s="3" t="s">
        <v>24820</v>
      </c>
      <c r="C5703" s="3" t="s">
        <v>24821</v>
      </c>
      <c r="D5703" s="3" t="s">
        <v>270</v>
      </c>
      <c r="E5703" s="3" t="s">
        <v>24822</v>
      </c>
      <c r="F5703" s="3" t="s">
        <v>24823</v>
      </c>
      <c r="G5703" s="3"/>
      <c r="H5703" s="3"/>
      <c r="I5703" s="3"/>
      <c r="J5703" s="3"/>
      <c r="K5703" s="3"/>
      <c r="L5703" s="3"/>
      <c r="M5703" s="3"/>
      <c r="N5703" s="3"/>
      <c r="O5703" s="3"/>
      <c r="P5703" s="3"/>
      <c r="Q5703" s="3"/>
      <c r="R5703" s="3"/>
      <c r="S5703" s="3"/>
      <c r="T5703" s="3"/>
      <c r="U5703" s="3"/>
      <c r="V5703" s="3"/>
      <c r="W5703" s="3"/>
      <c r="X5703" s="3"/>
      <c r="Y5703" s="3"/>
      <c r="Z5703" s="3"/>
      <c r="AA5703" s="3"/>
      <c r="AB5703" s="3"/>
      <c r="AC5703" s="3"/>
      <c r="AD5703" s="3"/>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row>
    <row r="5704" spans="1:77" ht="18">
      <c r="A5704" s="3" t="s">
        <v>7295</v>
      </c>
      <c r="B5704" s="3" t="s">
        <v>25216</v>
      </c>
      <c r="C5704" s="3" t="s">
        <v>24821</v>
      </c>
      <c r="D5704" s="3"/>
      <c r="E5704" s="3" t="s">
        <v>25279</v>
      </c>
      <c r="F5704" s="3"/>
      <c r="G5704" s="3"/>
      <c r="H5704" s="3"/>
      <c r="I5704" s="3"/>
      <c r="J5704" s="3"/>
      <c r="K5704" s="3"/>
      <c r="L5704" s="3"/>
      <c r="M5704" s="3"/>
      <c r="N5704" s="3"/>
      <c r="O5704" s="3"/>
      <c r="P5704" s="3"/>
      <c r="Q5704" s="3"/>
      <c r="R5704" s="3"/>
      <c r="S5704" s="3"/>
      <c r="T5704" s="3"/>
      <c r="U5704" s="3"/>
      <c r="V5704" s="3"/>
      <c r="W5704" s="3"/>
      <c r="X5704" s="3"/>
      <c r="Y5704" s="3"/>
      <c r="Z5704" s="3"/>
      <c r="AA5704" s="3"/>
      <c r="AB5704" s="3"/>
      <c r="AC5704" s="3"/>
      <c r="AD5704" s="3"/>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row>
    <row r="5705" spans="1:77" ht="18">
      <c r="A5705" s="3" t="s">
        <v>18423</v>
      </c>
      <c r="B5705" s="3" t="s">
        <v>35736</v>
      </c>
      <c r="C5705" s="3" t="s">
        <v>24821</v>
      </c>
      <c r="D5705" s="3" t="s">
        <v>26982</v>
      </c>
      <c r="E5705" s="3" t="s">
        <v>35749</v>
      </c>
      <c r="F5705" s="3" t="s">
        <v>26984</v>
      </c>
      <c r="G5705" s="3"/>
      <c r="H5705" s="3"/>
      <c r="I5705" s="3"/>
      <c r="J5705" s="3"/>
      <c r="K5705" s="3"/>
      <c r="L5705" s="3"/>
      <c r="M5705" s="3"/>
      <c r="N5705" s="3"/>
      <c r="O5705" s="3"/>
      <c r="P5705" s="3"/>
      <c r="Q5705" s="3"/>
      <c r="R5705" s="3"/>
      <c r="S5705" s="3"/>
      <c r="T5705" s="3"/>
      <c r="U5705" s="3"/>
      <c r="V5705" s="3"/>
      <c r="W5705" s="3"/>
      <c r="X5705" s="3"/>
      <c r="Y5705" s="3"/>
      <c r="Z5705" s="3"/>
      <c r="AA5705" s="3"/>
      <c r="AB5705" s="3"/>
      <c r="AC5705" s="3"/>
      <c r="AD5705" s="3"/>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row>
    <row r="5706" spans="1:77" ht="18">
      <c r="A5706" s="3" t="s">
        <v>19402</v>
      </c>
      <c r="B5706" s="3" t="s">
        <v>36393</v>
      </c>
      <c r="C5706" s="3" t="s">
        <v>24821</v>
      </c>
      <c r="D5706" s="3"/>
      <c r="E5706" s="3" t="s">
        <v>36483</v>
      </c>
      <c r="F5706" s="3" t="s">
        <v>32284</v>
      </c>
      <c r="G5706" s="3"/>
      <c r="H5706" s="3" t="s">
        <v>35421</v>
      </c>
      <c r="I5706" s="3" t="s">
        <v>36484</v>
      </c>
      <c r="J5706" s="3" t="s">
        <v>36485</v>
      </c>
      <c r="K5706" s="3"/>
      <c r="L5706" s="3"/>
      <c r="M5706" s="3"/>
      <c r="N5706" s="3"/>
      <c r="O5706" s="3"/>
      <c r="P5706" s="3"/>
      <c r="Q5706" s="3"/>
      <c r="R5706" s="3"/>
      <c r="S5706" s="3"/>
      <c r="T5706" s="3"/>
      <c r="U5706" s="3"/>
      <c r="V5706" s="3"/>
      <c r="W5706" s="3"/>
      <c r="X5706" s="3"/>
      <c r="Y5706" s="3"/>
      <c r="Z5706" s="3"/>
      <c r="AA5706" s="3"/>
      <c r="AB5706" s="3"/>
      <c r="AC5706" s="3"/>
      <c r="AD5706" s="3"/>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row>
    <row r="5707" spans="1:77" ht="18">
      <c r="A5707" s="3" t="s">
        <v>5638</v>
      </c>
      <c r="B5707" s="3" t="s">
        <v>23435</v>
      </c>
      <c r="C5707" s="3" t="s">
        <v>24007</v>
      </c>
      <c r="D5707" s="3"/>
      <c r="E5707" s="3" t="s">
        <v>24008</v>
      </c>
      <c r="F5707" s="3"/>
      <c r="G5707" s="3"/>
      <c r="H5707" s="3"/>
      <c r="I5707" s="3"/>
      <c r="J5707" s="3"/>
      <c r="K5707" s="3"/>
      <c r="L5707" s="3"/>
      <c r="M5707" s="3"/>
      <c r="N5707" s="3"/>
      <c r="O5707" s="3"/>
      <c r="P5707" s="3"/>
      <c r="Q5707" s="3"/>
      <c r="R5707" s="3"/>
      <c r="S5707" s="3"/>
      <c r="T5707" s="3"/>
      <c r="U5707" s="3"/>
      <c r="V5707" s="3"/>
      <c r="W5707" s="3"/>
      <c r="X5707" s="3"/>
      <c r="Y5707" s="3"/>
      <c r="Z5707" s="3"/>
      <c r="AA5707" s="3"/>
      <c r="AB5707" s="3"/>
      <c r="AC5707" s="3"/>
      <c r="AD5707" s="3"/>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row>
    <row r="5708" spans="1:77" ht="18">
      <c r="A5708" s="3" t="s">
        <v>34867</v>
      </c>
      <c r="B5708" s="3" t="s">
        <v>34253</v>
      </c>
      <c r="C5708" s="3" t="s">
        <v>34868</v>
      </c>
      <c r="D5708" s="3" t="s">
        <v>270</v>
      </c>
      <c r="E5708" s="3" t="s">
        <v>34869</v>
      </c>
      <c r="F5708" s="3" t="s">
        <v>34870</v>
      </c>
      <c r="G5708" s="3"/>
      <c r="H5708" s="3"/>
      <c r="I5708" s="3"/>
      <c r="J5708" s="3"/>
      <c r="K5708" s="3"/>
      <c r="L5708" s="3"/>
      <c r="M5708" s="3"/>
      <c r="N5708" s="3"/>
      <c r="O5708" s="3"/>
      <c r="P5708" s="3"/>
      <c r="Q5708" s="3"/>
      <c r="R5708" s="3"/>
      <c r="S5708" s="3"/>
      <c r="T5708" s="3"/>
      <c r="U5708" s="3"/>
      <c r="V5708" s="3"/>
      <c r="W5708" s="3"/>
      <c r="X5708" s="3"/>
      <c r="Y5708" s="3"/>
      <c r="Z5708" s="3"/>
      <c r="AA5708" s="3"/>
      <c r="AB5708" s="3"/>
      <c r="AC5708" s="3"/>
      <c r="AD5708" s="3"/>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row>
    <row r="5709" spans="1:77" ht="18">
      <c r="A5709" s="3" t="s">
        <v>19412</v>
      </c>
      <c r="B5709" s="3" t="s">
        <v>36306</v>
      </c>
      <c r="C5709" s="3" t="s">
        <v>34868</v>
      </c>
      <c r="D5709" s="3" t="s">
        <v>6413</v>
      </c>
      <c r="E5709" s="3" t="s">
        <v>36491</v>
      </c>
      <c r="F5709" s="3" t="s">
        <v>36492</v>
      </c>
      <c r="G5709" s="3"/>
      <c r="H5709" s="3"/>
      <c r="I5709" s="3"/>
      <c r="J5709" s="3"/>
      <c r="K5709" s="3"/>
      <c r="L5709" s="3"/>
      <c r="M5709" s="3"/>
      <c r="N5709" s="3"/>
      <c r="O5709" s="3"/>
      <c r="P5709" s="3"/>
      <c r="Q5709" s="3"/>
      <c r="R5709" s="3"/>
      <c r="S5709" s="3"/>
      <c r="T5709" s="3"/>
      <c r="U5709" s="3"/>
      <c r="V5709" s="3"/>
      <c r="W5709" s="3"/>
      <c r="X5709" s="3"/>
      <c r="Y5709" s="3"/>
      <c r="Z5709" s="3"/>
      <c r="AA5709" s="3"/>
      <c r="AB5709" s="3"/>
      <c r="AC5709" s="3"/>
      <c r="AD5709" s="3"/>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row>
    <row r="5710" spans="1:77" ht="18">
      <c r="A5710" s="3" t="s">
        <v>9920</v>
      </c>
      <c r="B5710" s="3" t="s">
        <v>27257</v>
      </c>
      <c r="C5710" s="3" t="s">
        <v>27916</v>
      </c>
      <c r="D5710" s="3" t="s">
        <v>73</v>
      </c>
      <c r="E5710" s="3" t="s">
        <v>27917</v>
      </c>
      <c r="F5710" s="3" t="s">
        <v>27918</v>
      </c>
      <c r="G5710" s="3"/>
      <c r="H5710" s="3"/>
      <c r="I5710" s="3"/>
      <c r="J5710" s="3"/>
      <c r="K5710" s="3"/>
      <c r="L5710" s="3"/>
      <c r="M5710" s="3"/>
      <c r="N5710" s="3"/>
      <c r="O5710" s="3"/>
      <c r="P5710" s="3"/>
      <c r="Q5710" s="3"/>
      <c r="R5710" s="3"/>
      <c r="S5710" s="3"/>
      <c r="T5710" s="3"/>
      <c r="U5710" s="3"/>
      <c r="V5710" s="3"/>
      <c r="W5710" s="3"/>
      <c r="X5710" s="3"/>
      <c r="Y5710" s="3"/>
      <c r="Z5710" s="3"/>
      <c r="AA5710" s="3"/>
      <c r="AB5710" s="3"/>
      <c r="AC5710" s="3"/>
      <c r="AD5710" s="3"/>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row>
    <row r="5711" spans="1:77" ht="18">
      <c r="A5711" s="3" t="s">
        <v>5573</v>
      </c>
      <c r="B5711" s="3" t="s">
        <v>23435</v>
      </c>
      <c r="C5711" s="3" t="s">
        <v>23951</v>
      </c>
      <c r="D5711" s="3"/>
      <c r="E5711" s="3" t="s">
        <v>23952</v>
      </c>
      <c r="F5711" s="3"/>
      <c r="G5711" s="3"/>
      <c r="H5711" s="3"/>
      <c r="I5711" s="3"/>
      <c r="J5711" s="3"/>
      <c r="K5711" s="3"/>
      <c r="L5711" s="3"/>
      <c r="M5711" s="3"/>
      <c r="N5711" s="3"/>
      <c r="O5711" s="3"/>
      <c r="P5711" s="3"/>
      <c r="Q5711" s="3"/>
      <c r="R5711" s="3"/>
      <c r="S5711" s="3"/>
      <c r="T5711" s="3"/>
      <c r="U5711" s="3"/>
      <c r="V5711" s="3"/>
      <c r="W5711" s="3"/>
      <c r="X5711" s="3"/>
      <c r="Y5711" s="3"/>
      <c r="Z5711" s="3"/>
      <c r="AA5711" s="3"/>
      <c r="AB5711" s="3"/>
      <c r="AC5711" s="3"/>
      <c r="AD5711" s="3"/>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row>
    <row r="5712" spans="1:77" ht="18">
      <c r="A5712" s="3" t="s">
        <v>25244</v>
      </c>
      <c r="B5712" s="3" t="s">
        <v>25216</v>
      </c>
      <c r="C5712" s="3" t="s">
        <v>23951</v>
      </c>
      <c r="D5712" s="3"/>
      <c r="E5712" s="3" t="s">
        <v>15583</v>
      </c>
      <c r="F5712" s="3"/>
      <c r="G5712" s="3"/>
      <c r="H5712" s="3"/>
      <c r="I5712" s="3"/>
      <c r="J5712" s="3"/>
      <c r="K5712" s="3"/>
      <c r="L5712" s="3"/>
      <c r="M5712" s="3"/>
      <c r="N5712" s="3"/>
      <c r="O5712" s="3"/>
      <c r="P5712" s="3"/>
      <c r="Q5712" s="3"/>
      <c r="R5712" s="3"/>
      <c r="S5712" s="3"/>
      <c r="T5712" s="3"/>
      <c r="U5712" s="3"/>
      <c r="V5712" s="3"/>
      <c r="W5712" s="3"/>
      <c r="X5712" s="3"/>
      <c r="Y5712" s="3"/>
      <c r="Z5712" s="3"/>
      <c r="AA5712" s="3"/>
      <c r="AB5712" s="3"/>
      <c r="AC5712" s="3"/>
      <c r="AD5712" s="3"/>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row>
    <row r="5713" spans="1:77" ht="18">
      <c r="A5713" s="3" t="s">
        <v>19390</v>
      </c>
      <c r="B5713" s="3" t="s">
        <v>36306</v>
      </c>
      <c r="C5713" s="3" t="s">
        <v>23951</v>
      </c>
      <c r="D5713" s="3"/>
      <c r="E5713" s="3" t="s">
        <v>36475</v>
      </c>
      <c r="F5713" s="3"/>
      <c r="G5713" s="3"/>
      <c r="H5713" s="3"/>
      <c r="I5713" s="3"/>
      <c r="J5713" s="3"/>
      <c r="K5713" s="3"/>
      <c r="L5713" s="3"/>
      <c r="M5713" s="3"/>
      <c r="N5713" s="3"/>
      <c r="O5713" s="3"/>
      <c r="P5713" s="3"/>
      <c r="Q5713" s="3"/>
      <c r="R5713" s="3"/>
      <c r="S5713" s="3"/>
      <c r="T5713" s="3"/>
      <c r="U5713" s="3"/>
      <c r="V5713" s="3"/>
      <c r="W5713" s="3"/>
      <c r="X5713" s="3"/>
      <c r="Y5713" s="3"/>
      <c r="Z5713" s="3"/>
      <c r="AA5713" s="3"/>
      <c r="AB5713" s="3"/>
      <c r="AC5713" s="3"/>
      <c r="AD5713" s="3"/>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row>
    <row r="5714" spans="1:77" ht="18">
      <c r="A5714" s="3" t="s">
        <v>3611</v>
      </c>
      <c r="B5714" s="3" t="s">
        <v>21903</v>
      </c>
      <c r="C5714" s="3" t="s">
        <v>22126</v>
      </c>
      <c r="D5714" s="3" t="s">
        <v>48</v>
      </c>
      <c r="E5714" s="3" t="s">
        <v>22127</v>
      </c>
      <c r="F5714" s="3"/>
      <c r="G5714" s="3"/>
      <c r="H5714" s="3"/>
      <c r="I5714" s="3"/>
      <c r="J5714" s="3"/>
      <c r="K5714" s="3"/>
      <c r="L5714" s="3"/>
      <c r="M5714" s="3"/>
      <c r="N5714" s="3"/>
      <c r="O5714" s="3"/>
      <c r="P5714" s="3"/>
      <c r="Q5714" s="3"/>
      <c r="R5714" s="3"/>
      <c r="S5714" s="3"/>
      <c r="T5714" s="3"/>
      <c r="U5714" s="3"/>
      <c r="V5714" s="3"/>
      <c r="W5714" s="3"/>
      <c r="X5714" s="3"/>
      <c r="Y5714" s="3"/>
      <c r="Z5714" s="3"/>
      <c r="AA5714" s="3"/>
      <c r="AB5714" s="3"/>
      <c r="AC5714" s="3"/>
      <c r="AD5714" s="3"/>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row>
    <row r="5715" spans="1:77" ht="18">
      <c r="A5715" s="3" t="s">
        <v>27801</v>
      </c>
      <c r="B5715" s="3" t="s">
        <v>27257</v>
      </c>
      <c r="C5715" s="3" t="s">
        <v>22126</v>
      </c>
      <c r="D5715" s="3" t="s">
        <v>73</v>
      </c>
      <c r="E5715" s="3" t="s">
        <v>27802</v>
      </c>
      <c r="F5715" s="3"/>
      <c r="G5715" s="3"/>
      <c r="H5715" s="3"/>
      <c r="I5715" s="3"/>
      <c r="J5715" s="3"/>
      <c r="K5715" s="3"/>
      <c r="L5715" s="3"/>
      <c r="M5715" s="3"/>
      <c r="N5715" s="3"/>
      <c r="O5715" s="3"/>
      <c r="P5715" s="3"/>
      <c r="Q5715" s="3"/>
      <c r="R5715" s="3"/>
      <c r="S5715" s="3"/>
      <c r="T5715" s="3"/>
      <c r="U5715" s="3"/>
      <c r="V5715" s="3"/>
      <c r="W5715" s="3"/>
      <c r="X5715" s="3"/>
      <c r="Y5715" s="3"/>
      <c r="Z5715" s="3"/>
      <c r="AA5715" s="3"/>
      <c r="AB5715" s="3"/>
      <c r="AC5715" s="3"/>
      <c r="AD5715" s="3"/>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row>
    <row r="5716" spans="1:77" ht="18">
      <c r="A5716" s="3" t="s">
        <v>33424</v>
      </c>
      <c r="B5716" s="3" t="s">
        <v>33116</v>
      </c>
      <c r="C5716" s="3" t="s">
        <v>22126</v>
      </c>
      <c r="D5716" s="3" t="s">
        <v>270</v>
      </c>
      <c r="E5716" s="3" t="s">
        <v>33425</v>
      </c>
      <c r="F5716" s="3" t="s">
        <v>33426</v>
      </c>
      <c r="G5716" s="3"/>
      <c r="H5716" s="3"/>
      <c r="I5716" s="3"/>
      <c r="J5716" s="3"/>
      <c r="K5716" s="3"/>
      <c r="L5716" s="3"/>
      <c r="M5716" s="3"/>
      <c r="N5716" s="3"/>
      <c r="O5716" s="3"/>
      <c r="P5716" s="3"/>
      <c r="Q5716" s="3"/>
      <c r="R5716" s="3"/>
      <c r="S5716" s="3"/>
      <c r="T5716" s="3"/>
      <c r="U5716" s="3"/>
      <c r="V5716" s="3"/>
      <c r="W5716" s="3"/>
      <c r="X5716" s="3"/>
      <c r="Y5716" s="3"/>
      <c r="Z5716" s="3"/>
      <c r="AA5716" s="3"/>
      <c r="AB5716" s="3"/>
      <c r="AC5716" s="3"/>
      <c r="AD5716" s="3"/>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row>
    <row r="5717" spans="1:77" ht="18">
      <c r="A5717" s="3" t="s">
        <v>18296</v>
      </c>
      <c r="B5717" s="3" t="s">
        <v>35343</v>
      </c>
      <c r="C5717" s="3" t="s">
        <v>22126</v>
      </c>
      <c r="D5717" s="3" t="s">
        <v>48</v>
      </c>
      <c r="E5717" s="3" t="s">
        <v>35696</v>
      </c>
      <c r="F5717" s="3" t="s">
        <v>1443</v>
      </c>
      <c r="G5717" s="3" t="s">
        <v>24034</v>
      </c>
      <c r="H5717" s="3" t="s">
        <v>35697</v>
      </c>
      <c r="I5717" s="3" t="s">
        <v>35698</v>
      </c>
      <c r="J5717" s="3" t="s">
        <v>35699</v>
      </c>
      <c r="K5717" s="3" t="s">
        <v>48</v>
      </c>
      <c r="L5717" s="3"/>
      <c r="M5717" s="3"/>
      <c r="N5717" s="3"/>
      <c r="O5717" s="3"/>
      <c r="P5717" s="3"/>
      <c r="Q5717" s="3"/>
      <c r="R5717" s="3"/>
      <c r="S5717" s="3"/>
      <c r="T5717" s="3"/>
      <c r="U5717" s="3"/>
      <c r="V5717" s="3"/>
      <c r="W5717" s="3"/>
      <c r="X5717" s="3"/>
      <c r="Y5717" s="3"/>
      <c r="Z5717" s="3"/>
      <c r="AA5717" s="3"/>
      <c r="AB5717" s="3"/>
      <c r="AC5717" s="3"/>
      <c r="AD5717" s="3"/>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row>
    <row r="5718" spans="1:77" ht="18">
      <c r="A5718" s="3" t="s">
        <v>5576</v>
      </c>
      <c r="B5718" s="3" t="s">
        <v>23435</v>
      </c>
      <c r="C5718" s="3" t="s">
        <v>23953</v>
      </c>
      <c r="D5718" s="3"/>
      <c r="E5718" s="3" t="s">
        <v>23954</v>
      </c>
      <c r="F5718" s="3"/>
      <c r="G5718" s="3"/>
      <c r="H5718" s="3"/>
      <c r="I5718" s="3"/>
      <c r="J5718" s="3"/>
      <c r="K5718" s="3"/>
      <c r="L5718" s="3"/>
      <c r="M5718" s="3"/>
      <c r="N5718" s="3"/>
      <c r="O5718" s="3"/>
      <c r="P5718" s="3"/>
      <c r="Q5718" s="3"/>
      <c r="R5718" s="3"/>
      <c r="S5718" s="3"/>
      <c r="T5718" s="3"/>
      <c r="U5718" s="3"/>
      <c r="V5718" s="3"/>
      <c r="W5718" s="3"/>
      <c r="X5718" s="3"/>
      <c r="Y5718" s="3"/>
      <c r="Z5718" s="3"/>
      <c r="AA5718" s="3"/>
      <c r="AB5718" s="3"/>
      <c r="AC5718" s="3"/>
      <c r="AD5718" s="3"/>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row>
    <row r="5719" spans="1:77" ht="18">
      <c r="A5719" s="3" t="s">
        <v>12296</v>
      </c>
      <c r="B5719" s="3" t="s">
        <v>29365</v>
      </c>
      <c r="C5719" s="3" t="s">
        <v>23953</v>
      </c>
      <c r="D5719" s="3" t="s">
        <v>48</v>
      </c>
      <c r="E5719" s="3" t="s">
        <v>29867</v>
      </c>
      <c r="F5719" s="3"/>
      <c r="G5719" s="3"/>
      <c r="H5719" s="3"/>
      <c r="I5719" s="3"/>
      <c r="J5719" s="3"/>
      <c r="K5719" s="3"/>
      <c r="L5719" s="3"/>
      <c r="M5719" s="3"/>
      <c r="N5719" s="3"/>
      <c r="O5719" s="3"/>
      <c r="P5719" s="3"/>
      <c r="Q5719" s="3"/>
      <c r="R5719" s="3"/>
      <c r="S5719" s="3"/>
      <c r="T5719" s="3"/>
      <c r="U5719" s="3"/>
      <c r="V5719" s="3"/>
      <c r="W5719" s="3"/>
      <c r="X5719" s="3"/>
      <c r="Y5719" s="3"/>
      <c r="Z5719" s="3"/>
      <c r="AA5719" s="3"/>
      <c r="AB5719" s="3"/>
      <c r="AC5719" s="3"/>
      <c r="AD5719" s="3"/>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row>
    <row r="5720" spans="1:77" ht="18">
      <c r="A5720" s="3" t="s">
        <v>5579</v>
      </c>
      <c r="B5720" s="3" t="s">
        <v>23435</v>
      </c>
      <c r="C5720" s="3" t="s">
        <v>23955</v>
      </c>
      <c r="D5720" s="3"/>
      <c r="E5720" s="3" t="s">
        <v>23956</v>
      </c>
      <c r="F5720" s="3"/>
      <c r="G5720" s="3"/>
      <c r="H5720" s="3"/>
      <c r="I5720" s="3"/>
      <c r="J5720" s="3"/>
      <c r="K5720" s="3"/>
      <c r="L5720" s="3"/>
      <c r="M5720" s="3"/>
      <c r="N5720" s="3"/>
      <c r="O5720" s="3"/>
      <c r="P5720" s="3"/>
      <c r="Q5720" s="3"/>
      <c r="R5720" s="3"/>
      <c r="S5720" s="3"/>
      <c r="T5720" s="3"/>
      <c r="U5720" s="3"/>
      <c r="V5720" s="3"/>
      <c r="W5720" s="3"/>
      <c r="X5720" s="3"/>
      <c r="Y5720" s="3"/>
      <c r="Z5720" s="3"/>
      <c r="AA5720" s="3"/>
      <c r="AB5720" s="3"/>
      <c r="AC5720" s="3"/>
      <c r="AD5720" s="3"/>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row>
    <row r="5721" spans="1:77" ht="18">
      <c r="A5721" s="3" t="s">
        <v>16301</v>
      </c>
      <c r="B5721" s="3" t="s">
        <v>32339</v>
      </c>
      <c r="C5721" s="3" t="s">
        <v>23955</v>
      </c>
      <c r="D5721" s="3" t="s">
        <v>32343</v>
      </c>
      <c r="E5721" s="3" t="s">
        <v>32344</v>
      </c>
      <c r="F5721" s="3"/>
      <c r="G5721" s="3"/>
      <c r="H5721" s="3"/>
      <c r="I5721" s="3"/>
      <c r="J5721" s="3"/>
      <c r="K5721" s="3"/>
      <c r="L5721" s="3"/>
      <c r="M5721" s="3"/>
      <c r="N5721" s="3"/>
      <c r="O5721" s="3"/>
      <c r="P5721" s="3"/>
      <c r="Q5721" s="3"/>
      <c r="R5721" s="3"/>
      <c r="S5721" s="3"/>
      <c r="T5721" s="3"/>
      <c r="U5721" s="3"/>
      <c r="V5721" s="3"/>
      <c r="W5721" s="3"/>
      <c r="X5721" s="3"/>
      <c r="Y5721" s="3"/>
      <c r="Z5721" s="3"/>
      <c r="AA5721" s="3"/>
      <c r="AB5721" s="3"/>
      <c r="AC5721" s="3"/>
      <c r="AD5721" s="3"/>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row>
    <row r="5722" spans="1:77" ht="18">
      <c r="A5722" s="3" t="s">
        <v>5582</v>
      </c>
      <c r="B5722" s="3" t="s">
        <v>23435</v>
      </c>
      <c r="C5722" s="3" t="s">
        <v>23957</v>
      </c>
      <c r="D5722" s="3"/>
      <c r="E5722" s="3" t="s">
        <v>23958</v>
      </c>
      <c r="F5722" s="3"/>
      <c r="G5722" s="3"/>
      <c r="H5722" s="3"/>
      <c r="I5722" s="3"/>
      <c r="J5722" s="3"/>
      <c r="K5722" s="3"/>
      <c r="L5722" s="3"/>
      <c r="M5722" s="3"/>
      <c r="N5722" s="3"/>
      <c r="O5722" s="3"/>
      <c r="P5722" s="3"/>
      <c r="Q5722" s="3"/>
      <c r="R5722" s="3"/>
      <c r="S5722" s="3"/>
      <c r="T5722" s="3"/>
      <c r="U5722" s="3"/>
      <c r="V5722" s="3"/>
      <c r="W5722" s="3"/>
      <c r="X5722" s="3"/>
      <c r="Y5722" s="3"/>
      <c r="Z5722" s="3"/>
      <c r="AA5722" s="3"/>
      <c r="AB5722" s="3"/>
      <c r="AC5722" s="3"/>
      <c r="AD5722" s="3"/>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row>
    <row r="5723" spans="1:77" ht="18">
      <c r="A5723" s="3" t="s">
        <v>833</v>
      </c>
      <c r="B5723" s="3" t="s">
        <v>22767</v>
      </c>
      <c r="C5723" s="3" t="s">
        <v>25018</v>
      </c>
      <c r="D5723" s="3"/>
      <c r="E5723" s="3" t="s">
        <v>24701</v>
      </c>
      <c r="F5723" s="3"/>
      <c r="G5723" s="3"/>
      <c r="H5723" s="3"/>
      <c r="I5723" s="3"/>
      <c r="J5723" s="3"/>
      <c r="K5723" s="3"/>
      <c r="L5723" s="3"/>
      <c r="M5723" s="3"/>
      <c r="N5723" s="3"/>
      <c r="O5723" s="3"/>
      <c r="P5723" s="3"/>
      <c r="Q5723" s="3"/>
      <c r="R5723" s="3"/>
      <c r="S5723" s="3"/>
      <c r="T5723" s="3"/>
      <c r="U5723" s="3"/>
      <c r="V5723" s="3"/>
      <c r="W5723" s="3"/>
      <c r="X5723" s="3"/>
      <c r="Y5723" s="3"/>
      <c r="Z5723" s="3"/>
      <c r="AA5723" s="3"/>
      <c r="AB5723" s="3"/>
      <c r="AC5723" s="3"/>
      <c r="AD5723" s="3"/>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row>
    <row r="5724" spans="1:77" ht="18">
      <c r="A5724" s="3" t="s">
        <v>3759</v>
      </c>
      <c r="B5724" s="3" t="s">
        <v>21893</v>
      </c>
      <c r="C5724" s="3" t="s">
        <v>22271</v>
      </c>
      <c r="D5724" s="3"/>
      <c r="E5724" s="3" t="s">
        <v>22272</v>
      </c>
      <c r="F5724" s="3" t="s">
        <v>22273</v>
      </c>
      <c r="G5724" s="3"/>
      <c r="H5724" s="3"/>
      <c r="I5724" s="3"/>
      <c r="J5724" s="3"/>
      <c r="K5724" s="3"/>
      <c r="L5724" s="3"/>
      <c r="M5724" s="3"/>
      <c r="N5724" s="3"/>
      <c r="O5724" s="3"/>
      <c r="P5724" s="3"/>
      <c r="Q5724" s="3"/>
      <c r="R5724" s="3"/>
      <c r="S5724" s="3"/>
      <c r="T5724" s="3"/>
      <c r="U5724" s="3"/>
      <c r="V5724" s="3"/>
      <c r="W5724" s="3"/>
      <c r="X5724" s="3"/>
      <c r="Y5724" s="3"/>
      <c r="Z5724" s="3"/>
      <c r="AA5724" s="3"/>
      <c r="AB5724" s="3"/>
      <c r="AC5724" s="3"/>
      <c r="AD5724" s="3"/>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row>
    <row r="5725" spans="1:77" ht="18">
      <c r="A5725" s="3" t="s">
        <v>7982</v>
      </c>
      <c r="B5725" s="3" t="s">
        <v>25216</v>
      </c>
      <c r="C5725" s="3" t="s">
        <v>25824</v>
      </c>
      <c r="D5725" s="3"/>
      <c r="E5725" s="3" t="s">
        <v>25825</v>
      </c>
      <c r="F5725" s="3"/>
      <c r="G5725" s="3"/>
      <c r="H5725" s="3"/>
      <c r="I5725" s="3"/>
      <c r="J5725" s="3"/>
      <c r="K5725" s="3"/>
      <c r="L5725" s="3"/>
      <c r="M5725" s="3"/>
      <c r="N5725" s="3"/>
      <c r="O5725" s="3"/>
      <c r="P5725" s="3"/>
      <c r="Q5725" s="3"/>
      <c r="R5725" s="3"/>
      <c r="S5725" s="3"/>
      <c r="T5725" s="3"/>
      <c r="U5725" s="3"/>
      <c r="V5725" s="3"/>
      <c r="W5725" s="3"/>
      <c r="X5725" s="3"/>
      <c r="Y5725" s="3"/>
      <c r="Z5725" s="3"/>
      <c r="AA5725" s="3"/>
      <c r="AB5725" s="3"/>
      <c r="AC5725" s="3"/>
      <c r="AD5725" s="3"/>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row>
    <row r="5726" spans="1:77" ht="18">
      <c r="A5726" s="3" t="s">
        <v>19461</v>
      </c>
      <c r="B5726" s="3" t="s">
        <v>36306</v>
      </c>
      <c r="C5726" s="3" t="s">
        <v>25824</v>
      </c>
      <c r="D5726" s="3"/>
      <c r="E5726" s="3" t="s">
        <v>36534</v>
      </c>
      <c r="F5726" s="3"/>
      <c r="G5726" s="3"/>
      <c r="H5726" s="3"/>
      <c r="I5726" s="3"/>
      <c r="J5726" s="3"/>
      <c r="K5726" s="3"/>
      <c r="L5726" s="3"/>
      <c r="M5726" s="3"/>
      <c r="N5726" s="3"/>
      <c r="O5726" s="3"/>
      <c r="P5726" s="3"/>
      <c r="Q5726" s="3"/>
      <c r="R5726" s="3"/>
      <c r="S5726" s="3"/>
      <c r="T5726" s="3"/>
      <c r="U5726" s="3"/>
      <c r="V5726" s="3"/>
      <c r="W5726" s="3"/>
      <c r="X5726" s="3"/>
      <c r="Y5726" s="3"/>
      <c r="Z5726" s="3"/>
      <c r="AA5726" s="3"/>
      <c r="AB5726" s="3"/>
      <c r="AC5726" s="3"/>
      <c r="AD5726" s="3"/>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row>
    <row r="5727" spans="1:77" ht="18">
      <c r="A5727" s="3" t="s">
        <v>28887</v>
      </c>
      <c r="B5727" s="3" t="s">
        <v>28749</v>
      </c>
      <c r="C5727" s="3" t="s">
        <v>28888</v>
      </c>
      <c r="D5727" s="3" t="s">
        <v>28889</v>
      </c>
      <c r="E5727" s="3" t="s">
        <v>28890</v>
      </c>
      <c r="F5727" s="3" t="s">
        <v>28891</v>
      </c>
      <c r="G5727" s="3"/>
      <c r="H5727" s="3"/>
      <c r="I5727" s="3"/>
      <c r="J5727" s="3"/>
      <c r="K5727" s="3"/>
      <c r="L5727" s="3"/>
      <c r="M5727" s="3"/>
      <c r="N5727" s="3"/>
      <c r="O5727" s="3"/>
      <c r="P5727" s="3"/>
      <c r="Q5727" s="3"/>
      <c r="R5727" s="3"/>
      <c r="S5727" s="3"/>
      <c r="T5727" s="3"/>
      <c r="U5727" s="3"/>
      <c r="V5727" s="3"/>
      <c r="W5727" s="3"/>
      <c r="X5727" s="3"/>
      <c r="Y5727" s="3"/>
      <c r="Z5727" s="3"/>
      <c r="AA5727" s="3"/>
      <c r="AB5727" s="3"/>
      <c r="AC5727" s="3"/>
      <c r="AD5727" s="3"/>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row>
    <row r="5728" spans="1:77" ht="18">
      <c r="A5728" s="3" t="s">
        <v>12009</v>
      </c>
      <c r="B5728" s="3" t="s">
        <v>29641</v>
      </c>
      <c r="C5728" s="3" t="s">
        <v>28888</v>
      </c>
      <c r="D5728" s="3" t="s">
        <v>319</v>
      </c>
      <c r="E5728" s="3" t="s">
        <v>29642</v>
      </c>
      <c r="F5728" s="3" t="s">
        <v>29643</v>
      </c>
      <c r="G5728" s="3"/>
      <c r="H5728" s="3"/>
      <c r="I5728" s="3"/>
      <c r="J5728" s="3"/>
      <c r="K5728" s="3"/>
      <c r="L5728" s="3"/>
      <c r="M5728" s="3"/>
      <c r="N5728" s="3"/>
      <c r="O5728" s="3"/>
      <c r="P5728" s="3"/>
      <c r="Q5728" s="3"/>
      <c r="R5728" s="3"/>
      <c r="S5728" s="3"/>
      <c r="T5728" s="3"/>
      <c r="U5728" s="3"/>
      <c r="V5728" s="3"/>
      <c r="W5728" s="3"/>
      <c r="X5728" s="3"/>
      <c r="Y5728" s="3"/>
      <c r="Z5728" s="3"/>
      <c r="AA5728" s="3"/>
      <c r="AB5728" s="3"/>
      <c r="AC5728" s="3"/>
      <c r="AD5728" s="3"/>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row>
    <row r="5729" spans="1:77" ht="18">
      <c r="A5729" s="3" t="s">
        <v>3144</v>
      </c>
      <c r="B5729" s="3" t="s">
        <v>21893</v>
      </c>
      <c r="C5729" s="3" t="s">
        <v>28888</v>
      </c>
      <c r="D5729" s="3"/>
      <c r="E5729" s="3" t="s">
        <v>38568</v>
      </c>
      <c r="F5729" s="3"/>
      <c r="G5729" s="3"/>
      <c r="H5729" s="3"/>
      <c r="I5729" s="3"/>
      <c r="J5729" s="3"/>
      <c r="K5729" s="3"/>
      <c r="L5729" s="3"/>
      <c r="M5729" s="3"/>
      <c r="N5729" s="3"/>
      <c r="O5729" s="3"/>
      <c r="P5729" s="3"/>
      <c r="Q5729" s="3"/>
      <c r="R5729" s="3"/>
      <c r="S5729" s="3"/>
      <c r="T5729" s="3"/>
      <c r="U5729" s="3"/>
      <c r="V5729" s="3"/>
      <c r="W5729" s="3"/>
      <c r="X5729" s="3"/>
      <c r="Y5729" s="3"/>
      <c r="Z5729" s="3"/>
      <c r="AA5729" s="3"/>
      <c r="AB5729" s="3"/>
      <c r="AC5729" s="3"/>
      <c r="AD5729" s="3"/>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row>
    <row r="5730" spans="1:77" ht="18">
      <c r="A5730" s="3" t="s">
        <v>5568</v>
      </c>
      <c r="B5730" s="3" t="s">
        <v>23435</v>
      </c>
      <c r="C5730" s="3" t="s">
        <v>23944</v>
      </c>
      <c r="D5730" s="3"/>
      <c r="E5730" s="3" t="s">
        <v>23945</v>
      </c>
      <c r="F5730" s="3"/>
      <c r="G5730" s="3"/>
      <c r="H5730" s="3"/>
      <c r="I5730" s="3"/>
      <c r="J5730" s="3"/>
      <c r="K5730" s="3"/>
      <c r="L5730" s="3"/>
      <c r="M5730" s="3"/>
      <c r="N5730" s="3"/>
      <c r="O5730" s="3"/>
      <c r="P5730" s="3"/>
      <c r="Q5730" s="3"/>
      <c r="R5730" s="3"/>
      <c r="S5730" s="3"/>
      <c r="T5730" s="3"/>
      <c r="U5730" s="3"/>
      <c r="V5730" s="3"/>
      <c r="W5730" s="3"/>
      <c r="X5730" s="3"/>
      <c r="Y5730" s="3"/>
      <c r="Z5730" s="3"/>
      <c r="AA5730" s="3"/>
      <c r="AB5730" s="3"/>
      <c r="AC5730" s="3"/>
      <c r="AD5730" s="3"/>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row>
    <row r="5731" spans="1:77" ht="18">
      <c r="A5731" s="3" t="s">
        <v>18098</v>
      </c>
      <c r="B5731" s="3" t="s">
        <v>35343</v>
      </c>
      <c r="C5731" s="3" t="s">
        <v>23944</v>
      </c>
      <c r="D5731" s="3" t="s">
        <v>35425</v>
      </c>
      <c r="E5731" s="3" t="s">
        <v>35426</v>
      </c>
      <c r="F5731" s="3" t="s">
        <v>35427</v>
      </c>
      <c r="G5731" s="3" t="s">
        <v>35428</v>
      </c>
      <c r="H5731" s="3" t="s">
        <v>35429</v>
      </c>
      <c r="I5731" s="3" t="s">
        <v>35430</v>
      </c>
      <c r="J5731" s="3"/>
      <c r="K5731" s="3"/>
      <c r="L5731" s="3"/>
      <c r="M5731" s="3"/>
      <c r="N5731" s="3"/>
      <c r="O5731" s="3"/>
      <c r="P5731" s="3"/>
      <c r="Q5731" s="3"/>
      <c r="R5731" s="3"/>
      <c r="S5731" s="3"/>
      <c r="T5731" s="3"/>
      <c r="U5731" s="3"/>
      <c r="V5731" s="3"/>
      <c r="W5731" s="3"/>
      <c r="X5731" s="3"/>
      <c r="Y5731" s="3"/>
      <c r="Z5731" s="3"/>
      <c r="AA5731" s="3"/>
      <c r="AB5731" s="3"/>
      <c r="AC5731" s="3"/>
      <c r="AD5731" s="3"/>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row>
    <row r="5732" spans="1:77" ht="18">
      <c r="A5732" s="3" t="s">
        <v>5586</v>
      </c>
      <c r="B5732" s="3" t="s">
        <v>23435</v>
      </c>
      <c r="C5732" s="3" t="s">
        <v>23959</v>
      </c>
      <c r="D5732" s="3"/>
      <c r="E5732" s="3" t="s">
        <v>23960</v>
      </c>
      <c r="F5732" s="3"/>
      <c r="G5732" s="3"/>
      <c r="H5732" s="3"/>
      <c r="I5732" s="3"/>
      <c r="J5732" s="3"/>
      <c r="K5732" s="3"/>
      <c r="L5732" s="3"/>
      <c r="M5732" s="3"/>
      <c r="N5732" s="3"/>
      <c r="O5732" s="3"/>
      <c r="P5732" s="3"/>
      <c r="Q5732" s="3"/>
      <c r="R5732" s="3"/>
      <c r="S5732" s="3"/>
      <c r="T5732" s="3"/>
      <c r="U5732" s="3"/>
      <c r="V5732" s="3"/>
      <c r="W5732" s="3"/>
      <c r="X5732" s="3"/>
      <c r="Y5732" s="3"/>
      <c r="Z5732" s="3"/>
      <c r="AA5732" s="3"/>
      <c r="AB5732" s="3"/>
      <c r="AC5732" s="3"/>
      <c r="AD5732" s="3"/>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row>
    <row r="5733" spans="1:77" ht="18">
      <c r="A5733" s="3" t="s">
        <v>18269</v>
      </c>
      <c r="B5733" s="3" t="s">
        <v>35671</v>
      </c>
      <c r="C5733" s="3" t="s">
        <v>23959</v>
      </c>
      <c r="D5733" s="3" t="s">
        <v>270</v>
      </c>
      <c r="E5733" s="3" t="s">
        <v>35672</v>
      </c>
      <c r="F5733" s="3" t="s">
        <v>35673</v>
      </c>
      <c r="G5733" s="3"/>
      <c r="H5733" s="3"/>
      <c r="I5733" s="3"/>
      <c r="J5733" s="3"/>
      <c r="K5733" s="3"/>
      <c r="L5733" s="3"/>
      <c r="M5733" s="3"/>
      <c r="N5733" s="3"/>
      <c r="O5733" s="3"/>
      <c r="P5733" s="3"/>
      <c r="Q5733" s="3"/>
      <c r="R5733" s="3"/>
      <c r="S5733" s="3"/>
      <c r="T5733" s="3"/>
      <c r="U5733" s="3"/>
      <c r="V5733" s="3"/>
      <c r="W5733" s="3"/>
      <c r="X5733" s="3"/>
      <c r="Y5733" s="3"/>
      <c r="Z5733" s="3"/>
      <c r="AA5733" s="3"/>
      <c r="AB5733" s="3"/>
      <c r="AC5733" s="3"/>
      <c r="AD5733" s="3"/>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row>
    <row r="5734" spans="1:77" ht="18">
      <c r="A5734" s="3" t="s">
        <v>13029</v>
      </c>
      <c r="B5734" s="3" t="s">
        <v>30145</v>
      </c>
      <c r="C5734" s="3" t="s">
        <v>30388</v>
      </c>
      <c r="D5734" s="3"/>
      <c r="E5734" s="3" t="s">
        <v>30389</v>
      </c>
      <c r="F5734" s="3"/>
      <c r="G5734" s="3"/>
      <c r="H5734" s="3"/>
      <c r="I5734" s="3"/>
      <c r="J5734" s="3"/>
      <c r="K5734" s="3"/>
      <c r="L5734" s="3"/>
      <c r="M5734" s="3"/>
      <c r="N5734" s="3"/>
      <c r="O5734" s="3"/>
      <c r="P5734" s="3"/>
      <c r="Q5734" s="3"/>
      <c r="R5734" s="3"/>
      <c r="S5734" s="3"/>
      <c r="T5734" s="3"/>
      <c r="U5734" s="3"/>
      <c r="V5734" s="3"/>
      <c r="W5734" s="3"/>
      <c r="X5734" s="3"/>
      <c r="Y5734" s="3"/>
      <c r="Z5734" s="3"/>
      <c r="AA5734" s="3"/>
      <c r="AB5734" s="3"/>
      <c r="AC5734" s="3"/>
      <c r="AD5734" s="3"/>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row>
    <row r="5735" spans="1:77" ht="18">
      <c r="A5735" s="3" t="s">
        <v>17536</v>
      </c>
      <c r="B5735" s="3" t="s">
        <v>33988</v>
      </c>
      <c r="C5735" s="3" t="s">
        <v>34080</v>
      </c>
      <c r="D5735" s="3"/>
      <c r="E5735" s="3" t="s">
        <v>34081</v>
      </c>
      <c r="F5735" s="3" t="s">
        <v>34082</v>
      </c>
      <c r="G5735" s="3"/>
      <c r="H5735" s="3"/>
      <c r="I5735" s="3"/>
      <c r="J5735" s="3"/>
      <c r="K5735" s="3"/>
      <c r="L5735" s="3"/>
      <c r="M5735" s="3"/>
      <c r="N5735" s="3"/>
      <c r="O5735" s="3"/>
      <c r="P5735" s="3"/>
      <c r="Q5735" s="3"/>
      <c r="R5735" s="3"/>
      <c r="S5735" s="3"/>
      <c r="T5735" s="3"/>
      <c r="U5735" s="3"/>
      <c r="V5735" s="3"/>
      <c r="W5735" s="3"/>
      <c r="X5735" s="3"/>
      <c r="Y5735" s="3"/>
      <c r="Z5735" s="3"/>
      <c r="AA5735" s="3"/>
      <c r="AB5735" s="3"/>
      <c r="AC5735" s="3"/>
      <c r="AD5735" s="3"/>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row>
    <row r="5736" spans="1:77" ht="18">
      <c r="A5736" s="3" t="s">
        <v>5605</v>
      </c>
      <c r="B5736" s="3" t="s">
        <v>23978</v>
      </c>
      <c r="C5736" s="3" t="s">
        <v>23979</v>
      </c>
      <c r="D5736" s="3" t="s">
        <v>270</v>
      </c>
      <c r="E5736" s="3" t="s">
        <v>23476</v>
      </c>
      <c r="F5736" s="3" t="s">
        <v>23980</v>
      </c>
      <c r="G5736" s="3" t="s">
        <v>23981</v>
      </c>
      <c r="H5736" s="3" t="s">
        <v>23982</v>
      </c>
      <c r="I5736" s="3" t="s">
        <v>23983</v>
      </c>
      <c r="J5736" s="3" t="s">
        <v>23984</v>
      </c>
      <c r="K5736" s="3" t="s">
        <v>23985</v>
      </c>
      <c r="L5736" s="3"/>
      <c r="M5736" s="3"/>
      <c r="N5736" s="3"/>
      <c r="O5736" s="3"/>
      <c r="P5736" s="3"/>
      <c r="Q5736" s="3"/>
      <c r="R5736" s="3"/>
      <c r="S5736" s="3"/>
      <c r="T5736" s="3"/>
      <c r="U5736" s="3"/>
      <c r="V5736" s="3"/>
      <c r="W5736" s="3"/>
      <c r="X5736" s="3"/>
      <c r="Y5736" s="3"/>
      <c r="Z5736" s="3"/>
      <c r="AA5736" s="3"/>
      <c r="AB5736" s="3"/>
      <c r="AC5736" s="3"/>
      <c r="AD5736" s="3"/>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row>
    <row r="5737" spans="1:77" ht="18">
      <c r="A5737" s="3" t="s">
        <v>13146</v>
      </c>
      <c r="B5737" s="3" t="s">
        <v>30405</v>
      </c>
      <c r="C5737" s="3" t="s">
        <v>30433</v>
      </c>
      <c r="D5737" s="3" t="s">
        <v>26982</v>
      </c>
      <c r="E5737" s="3" t="s">
        <v>30434</v>
      </c>
      <c r="F5737" s="3" t="s">
        <v>26984</v>
      </c>
      <c r="G5737" s="3"/>
      <c r="H5737" s="3"/>
      <c r="I5737" s="3"/>
      <c r="J5737" s="3"/>
      <c r="K5737" s="3"/>
      <c r="L5737" s="3"/>
      <c r="M5737" s="3"/>
      <c r="N5737" s="3"/>
      <c r="O5737" s="3"/>
      <c r="P5737" s="3"/>
      <c r="Q5737" s="3"/>
      <c r="R5737" s="3"/>
      <c r="S5737" s="3"/>
      <c r="T5737" s="3"/>
      <c r="U5737" s="3"/>
      <c r="V5737" s="3"/>
      <c r="W5737" s="3"/>
      <c r="X5737" s="3"/>
      <c r="Y5737" s="3"/>
      <c r="Z5737" s="3"/>
      <c r="AA5737" s="3"/>
      <c r="AB5737" s="3"/>
      <c r="AC5737" s="3"/>
      <c r="AD5737" s="3"/>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row>
    <row r="5738" spans="1:77" ht="18">
      <c r="A5738" s="3" t="s">
        <v>16675</v>
      </c>
      <c r="B5738" s="3" t="s">
        <v>32339</v>
      </c>
      <c r="C5738" s="3" t="s">
        <v>32603</v>
      </c>
      <c r="D5738" s="3" t="s">
        <v>32343</v>
      </c>
      <c r="E5738" s="3" t="s">
        <v>32604</v>
      </c>
      <c r="F5738" s="3"/>
      <c r="G5738" s="3"/>
      <c r="H5738" s="3"/>
      <c r="I5738" s="3"/>
      <c r="J5738" s="3"/>
      <c r="K5738" s="3"/>
      <c r="L5738" s="3"/>
      <c r="M5738" s="3"/>
      <c r="N5738" s="3"/>
      <c r="O5738" s="3"/>
      <c r="P5738" s="3"/>
      <c r="Q5738" s="3"/>
      <c r="R5738" s="3"/>
      <c r="S5738" s="3"/>
      <c r="T5738" s="3"/>
      <c r="U5738" s="3"/>
      <c r="V5738" s="3"/>
      <c r="W5738" s="3"/>
      <c r="X5738" s="3"/>
      <c r="Y5738" s="3"/>
      <c r="Z5738" s="3"/>
      <c r="AA5738" s="3"/>
      <c r="AB5738" s="3"/>
      <c r="AC5738" s="3"/>
      <c r="AD5738" s="3"/>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row>
    <row r="5739" spans="1:77" ht="18">
      <c r="A5739" s="3" t="s">
        <v>19245</v>
      </c>
      <c r="B5739" s="3" t="s">
        <v>36306</v>
      </c>
      <c r="C5739" s="3" t="s">
        <v>32603</v>
      </c>
      <c r="D5739" s="3" t="s">
        <v>36319</v>
      </c>
      <c r="E5739" s="3" t="s">
        <v>36320</v>
      </c>
      <c r="F5739" s="3"/>
      <c r="G5739" s="3"/>
      <c r="H5739" s="3"/>
      <c r="I5739" s="3"/>
      <c r="J5739" s="3"/>
      <c r="K5739" s="3"/>
      <c r="L5739" s="3"/>
      <c r="M5739" s="3"/>
      <c r="N5739" s="3"/>
      <c r="O5739" s="3"/>
      <c r="P5739" s="3"/>
      <c r="Q5739" s="3"/>
      <c r="R5739" s="3"/>
      <c r="S5739" s="3"/>
      <c r="T5739" s="3"/>
      <c r="U5739" s="3"/>
      <c r="V5739" s="3"/>
      <c r="W5739" s="3"/>
      <c r="X5739" s="3"/>
      <c r="Y5739" s="3"/>
      <c r="Z5739" s="3"/>
      <c r="AA5739" s="3"/>
      <c r="AB5739" s="3"/>
      <c r="AC5739" s="3"/>
      <c r="AD5739" s="3"/>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row>
    <row r="5740" spans="1:77" ht="18">
      <c r="A5740" s="3" t="s">
        <v>18790</v>
      </c>
      <c r="B5740" s="3" t="s">
        <v>35848</v>
      </c>
      <c r="C5740" s="3" t="s">
        <v>35957</v>
      </c>
      <c r="D5740" s="3" t="s">
        <v>1963</v>
      </c>
      <c r="E5740" s="3" t="s">
        <v>35958</v>
      </c>
      <c r="F5740" s="3" t="s">
        <v>35959</v>
      </c>
      <c r="G5740" s="3"/>
      <c r="H5740" s="3"/>
      <c r="I5740" s="3"/>
      <c r="J5740" s="3"/>
      <c r="K5740" s="3"/>
      <c r="L5740" s="3"/>
      <c r="M5740" s="3"/>
      <c r="N5740" s="3"/>
      <c r="O5740" s="3"/>
      <c r="P5740" s="3"/>
      <c r="Q5740" s="3"/>
      <c r="R5740" s="3"/>
      <c r="S5740" s="3"/>
      <c r="T5740" s="3"/>
      <c r="U5740" s="3"/>
      <c r="V5740" s="3"/>
      <c r="W5740" s="3"/>
      <c r="X5740" s="3"/>
      <c r="Y5740" s="3"/>
      <c r="Z5740" s="3"/>
      <c r="AA5740" s="3"/>
      <c r="AB5740" s="3"/>
      <c r="AC5740" s="3"/>
      <c r="AD5740" s="3"/>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row>
    <row r="5741" spans="1:77" ht="18">
      <c r="A5741" s="3" t="s">
        <v>12910</v>
      </c>
      <c r="B5741" s="3" t="s">
        <v>30145</v>
      </c>
      <c r="C5741" s="3" t="s">
        <v>30345</v>
      </c>
      <c r="D5741" s="3"/>
      <c r="E5741" s="3" t="s">
        <v>30346</v>
      </c>
      <c r="F5741" s="3"/>
      <c r="G5741" s="3"/>
      <c r="H5741" s="3"/>
      <c r="I5741" s="3"/>
      <c r="J5741" s="3"/>
      <c r="K5741" s="3"/>
      <c r="L5741" s="3"/>
      <c r="M5741" s="3"/>
      <c r="N5741" s="3"/>
      <c r="O5741" s="3"/>
      <c r="P5741" s="3"/>
      <c r="Q5741" s="3"/>
      <c r="R5741" s="3"/>
      <c r="S5741" s="3"/>
      <c r="T5741" s="3"/>
      <c r="U5741" s="3"/>
      <c r="V5741" s="3"/>
      <c r="W5741" s="3"/>
      <c r="X5741" s="3"/>
      <c r="Y5741" s="3"/>
      <c r="Z5741" s="3"/>
      <c r="AA5741" s="3"/>
      <c r="AB5741" s="3"/>
      <c r="AC5741" s="3"/>
      <c r="AD5741" s="3"/>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row>
    <row r="5742" spans="1:77" ht="18">
      <c r="A5742" s="3" t="s">
        <v>28831</v>
      </c>
      <c r="B5742" s="3" t="s">
        <v>28622</v>
      </c>
      <c r="C5742" s="3" t="s">
        <v>28832</v>
      </c>
      <c r="D5742" s="3" t="s">
        <v>28205</v>
      </c>
      <c r="E5742" s="3" t="s">
        <v>28627</v>
      </c>
      <c r="F5742" s="3"/>
      <c r="G5742" s="3"/>
      <c r="H5742" s="3"/>
      <c r="I5742" s="3"/>
      <c r="J5742" s="3"/>
      <c r="K5742" s="3"/>
      <c r="L5742" s="3"/>
      <c r="M5742" s="3"/>
      <c r="N5742" s="3"/>
      <c r="O5742" s="3"/>
      <c r="P5742" s="3"/>
      <c r="Q5742" s="3"/>
      <c r="R5742" s="3"/>
      <c r="S5742" s="3"/>
      <c r="T5742" s="3"/>
      <c r="U5742" s="3"/>
      <c r="V5742" s="3"/>
      <c r="W5742" s="3"/>
      <c r="X5742" s="3"/>
      <c r="Y5742" s="3"/>
      <c r="Z5742" s="3"/>
      <c r="AA5742" s="3"/>
      <c r="AB5742" s="3"/>
      <c r="AC5742" s="3"/>
      <c r="AD5742" s="3"/>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row>
    <row r="5743" spans="1:77" ht="18">
      <c r="A5743" s="3" t="s">
        <v>9766</v>
      </c>
      <c r="B5743" s="3" t="s">
        <v>27257</v>
      </c>
      <c r="C5743" s="3" t="s">
        <v>27662</v>
      </c>
      <c r="D5743" s="3" t="s">
        <v>73</v>
      </c>
      <c r="E5743" s="3" t="s">
        <v>27663</v>
      </c>
      <c r="F5743" s="3"/>
      <c r="G5743" s="3"/>
      <c r="H5743" s="3"/>
      <c r="I5743" s="3"/>
      <c r="J5743" s="3"/>
      <c r="K5743" s="3"/>
      <c r="L5743" s="3"/>
      <c r="M5743" s="3"/>
      <c r="N5743" s="3"/>
      <c r="O5743" s="3"/>
      <c r="P5743" s="3"/>
      <c r="Q5743" s="3"/>
      <c r="R5743" s="3"/>
      <c r="S5743" s="3"/>
      <c r="T5743" s="3"/>
      <c r="U5743" s="3"/>
      <c r="V5743" s="3"/>
      <c r="W5743" s="3"/>
      <c r="X5743" s="3"/>
      <c r="Y5743" s="3"/>
      <c r="Z5743" s="3"/>
      <c r="AA5743" s="3"/>
      <c r="AB5743" s="3"/>
      <c r="AC5743" s="3"/>
      <c r="AD5743" s="3"/>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row>
    <row r="5744" spans="1:77" ht="18">
      <c r="A5744" s="3" t="s">
        <v>23938</v>
      </c>
      <c r="B5744" s="3" t="s">
        <v>23435</v>
      </c>
      <c r="C5744" s="3" t="s">
        <v>23939</v>
      </c>
      <c r="D5744" s="3"/>
      <c r="E5744" s="3" t="s">
        <v>23940</v>
      </c>
      <c r="F5744" s="3"/>
      <c r="G5744" s="3"/>
      <c r="H5744" s="3"/>
      <c r="I5744" s="3"/>
      <c r="J5744" s="3"/>
      <c r="K5744" s="3"/>
      <c r="L5744" s="3"/>
      <c r="M5744" s="3"/>
      <c r="N5744" s="3"/>
      <c r="O5744" s="3"/>
      <c r="P5744" s="3"/>
      <c r="Q5744" s="3"/>
      <c r="R5744" s="3"/>
      <c r="S5744" s="3"/>
      <c r="T5744" s="3"/>
      <c r="U5744" s="3"/>
      <c r="V5744" s="3"/>
      <c r="W5744" s="3"/>
      <c r="X5744" s="3"/>
      <c r="Y5744" s="3"/>
      <c r="Z5744" s="3"/>
      <c r="AA5744" s="3"/>
      <c r="AB5744" s="3"/>
      <c r="AC5744" s="3"/>
      <c r="AD5744" s="3"/>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row>
    <row r="5745" spans="1:77" ht="18">
      <c r="A5745" s="3" t="s">
        <v>5566</v>
      </c>
      <c r="B5745" s="3" t="s">
        <v>23435</v>
      </c>
      <c r="C5745" s="3" t="s">
        <v>23936</v>
      </c>
      <c r="D5745" s="3"/>
      <c r="E5745" s="3" t="s">
        <v>23937</v>
      </c>
      <c r="F5745" s="3"/>
      <c r="G5745" s="3"/>
      <c r="H5745" s="3"/>
      <c r="I5745" s="3"/>
      <c r="J5745" s="3"/>
      <c r="K5745" s="3"/>
      <c r="L5745" s="3"/>
      <c r="M5745" s="3"/>
      <c r="N5745" s="3"/>
      <c r="O5745" s="3"/>
      <c r="P5745" s="3"/>
      <c r="Q5745" s="3"/>
      <c r="R5745" s="3"/>
      <c r="S5745" s="3"/>
      <c r="T5745" s="3"/>
      <c r="U5745" s="3"/>
      <c r="V5745" s="3"/>
      <c r="W5745" s="3"/>
      <c r="X5745" s="3"/>
      <c r="Y5745" s="3"/>
      <c r="Z5745" s="3"/>
      <c r="AA5745" s="3"/>
      <c r="AB5745" s="3"/>
      <c r="AC5745" s="3"/>
      <c r="AD5745" s="3"/>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row>
    <row r="5746" spans="1:77" ht="18">
      <c r="A5746" s="3" t="s">
        <v>5029</v>
      </c>
      <c r="B5746" s="3" t="s">
        <v>23435</v>
      </c>
      <c r="C5746" s="3" t="s">
        <v>23517</v>
      </c>
      <c r="D5746" s="3"/>
      <c r="E5746" s="3" t="s">
        <v>23518</v>
      </c>
      <c r="F5746" s="3"/>
      <c r="G5746" s="3"/>
      <c r="H5746" s="3"/>
      <c r="I5746" s="3"/>
      <c r="J5746" s="3"/>
      <c r="K5746" s="3"/>
      <c r="L5746" s="3"/>
      <c r="M5746" s="3"/>
      <c r="N5746" s="3"/>
      <c r="O5746" s="3"/>
      <c r="P5746" s="3"/>
      <c r="Q5746" s="3"/>
      <c r="R5746" s="3"/>
      <c r="S5746" s="3"/>
      <c r="T5746" s="3"/>
      <c r="U5746" s="3"/>
      <c r="V5746" s="3"/>
      <c r="W5746" s="3"/>
      <c r="X5746" s="3"/>
      <c r="Y5746" s="3"/>
      <c r="Z5746" s="3"/>
      <c r="AA5746" s="3"/>
      <c r="AB5746" s="3"/>
      <c r="AC5746" s="3"/>
      <c r="AD5746" s="3"/>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row>
    <row r="5747" spans="1:77" ht="18">
      <c r="A5747" s="3" t="s">
        <v>5023</v>
      </c>
      <c r="B5747" s="3" t="s">
        <v>23435</v>
      </c>
      <c r="C5747" s="3" t="s">
        <v>23513</v>
      </c>
      <c r="D5747" s="3"/>
      <c r="E5747" s="3" t="s">
        <v>23514</v>
      </c>
      <c r="F5747" s="3"/>
      <c r="G5747" s="3"/>
      <c r="H5747" s="3"/>
      <c r="I5747" s="3"/>
      <c r="J5747" s="3"/>
      <c r="K5747" s="3"/>
      <c r="L5747" s="3"/>
      <c r="M5747" s="3"/>
      <c r="N5747" s="3"/>
      <c r="O5747" s="3"/>
      <c r="P5747" s="3"/>
      <c r="Q5747" s="3"/>
      <c r="R5747" s="3"/>
      <c r="S5747" s="3"/>
      <c r="T5747" s="3"/>
      <c r="U5747" s="3"/>
      <c r="V5747" s="3"/>
      <c r="W5747" s="3"/>
      <c r="X5747" s="3"/>
      <c r="Y5747" s="3"/>
      <c r="Z5747" s="3"/>
      <c r="AA5747" s="3"/>
      <c r="AB5747" s="3"/>
      <c r="AC5747" s="3"/>
      <c r="AD5747" s="3"/>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row>
    <row r="5748" spans="1:77" ht="18">
      <c r="A5748" s="3" t="s">
        <v>782</v>
      </c>
      <c r="B5748" s="3" t="s">
        <v>22767</v>
      </c>
      <c r="C5748" s="3" t="s">
        <v>24700</v>
      </c>
      <c r="D5748" s="3"/>
      <c r="E5748" s="3" t="s">
        <v>24701</v>
      </c>
      <c r="F5748" s="3"/>
      <c r="G5748" s="3"/>
      <c r="H5748" s="3"/>
      <c r="I5748" s="3"/>
      <c r="J5748" s="3"/>
      <c r="K5748" s="3"/>
      <c r="L5748" s="3"/>
      <c r="M5748" s="3"/>
      <c r="N5748" s="3"/>
      <c r="O5748" s="3"/>
      <c r="P5748" s="3"/>
      <c r="Q5748" s="3"/>
      <c r="R5748" s="3"/>
      <c r="S5748" s="3"/>
      <c r="T5748" s="3"/>
      <c r="U5748" s="3"/>
      <c r="V5748" s="3"/>
      <c r="W5748" s="3"/>
      <c r="X5748" s="3"/>
      <c r="Y5748" s="3"/>
      <c r="Z5748" s="3"/>
      <c r="AA5748" s="3"/>
      <c r="AB5748" s="3"/>
      <c r="AC5748" s="3"/>
      <c r="AD5748" s="3"/>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row>
    <row r="5749" spans="1:77" ht="18">
      <c r="A5749" s="3" t="s">
        <v>35602</v>
      </c>
      <c r="B5749" s="3" t="s">
        <v>35343</v>
      </c>
      <c r="C5749" s="3" t="s">
        <v>35603</v>
      </c>
      <c r="D5749" s="3" t="s">
        <v>35604</v>
      </c>
      <c r="E5749" s="3" t="s">
        <v>35605</v>
      </c>
      <c r="F5749" s="3" t="s">
        <v>22259</v>
      </c>
      <c r="G5749" s="3" t="s">
        <v>35606</v>
      </c>
      <c r="H5749" s="3" t="s">
        <v>35607</v>
      </c>
      <c r="I5749" s="3">
        <v>4505423</v>
      </c>
      <c r="J5749" s="3"/>
      <c r="K5749" s="3"/>
      <c r="L5749" s="3"/>
      <c r="M5749" s="3"/>
      <c r="N5749" s="3"/>
      <c r="O5749" s="3"/>
      <c r="P5749" s="3"/>
      <c r="Q5749" s="3"/>
      <c r="R5749" s="3"/>
      <c r="S5749" s="3"/>
      <c r="T5749" s="3"/>
      <c r="U5749" s="3"/>
      <c r="V5749" s="3"/>
      <c r="W5749" s="3"/>
      <c r="X5749" s="3"/>
      <c r="Y5749" s="3"/>
      <c r="Z5749" s="3"/>
      <c r="AA5749" s="3"/>
      <c r="AB5749" s="3"/>
      <c r="AC5749" s="3"/>
      <c r="AD5749" s="3"/>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row>
    <row r="5750" spans="1:77" ht="18">
      <c r="A5750" s="3" t="s">
        <v>18214</v>
      </c>
      <c r="B5750" s="3" t="s">
        <v>35552</v>
      </c>
      <c r="C5750" s="3" t="s">
        <v>35553</v>
      </c>
      <c r="D5750" s="3"/>
      <c r="E5750" s="3" t="s">
        <v>35554</v>
      </c>
      <c r="F5750" s="3" t="s">
        <v>35555</v>
      </c>
      <c r="G5750" s="3"/>
      <c r="H5750" s="3" t="s">
        <v>35556</v>
      </c>
      <c r="I5750" s="3"/>
      <c r="J5750" s="3" t="s">
        <v>35557</v>
      </c>
      <c r="K5750" s="3"/>
      <c r="L5750" s="3" t="s">
        <v>35558</v>
      </c>
      <c r="M5750" s="3"/>
      <c r="N5750" s="3"/>
      <c r="O5750" s="3"/>
      <c r="P5750" s="3"/>
      <c r="Q5750" s="3"/>
      <c r="R5750" s="3"/>
      <c r="S5750" s="3"/>
      <c r="T5750" s="3"/>
      <c r="U5750" s="3"/>
      <c r="V5750" s="3"/>
      <c r="W5750" s="3"/>
      <c r="X5750" s="3"/>
      <c r="Y5750" s="3"/>
      <c r="Z5750" s="3"/>
      <c r="AA5750" s="3"/>
      <c r="AB5750" s="3"/>
      <c r="AC5750" s="3"/>
      <c r="AD5750" s="3"/>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row>
    <row r="5751" spans="1:77" ht="18">
      <c r="A5751" s="3" t="s">
        <v>35653</v>
      </c>
      <c r="B5751" s="3" t="s">
        <v>35343</v>
      </c>
      <c r="C5751" s="3" t="s">
        <v>35553</v>
      </c>
      <c r="D5751" s="3"/>
      <c r="E5751" s="3" t="s">
        <v>35654</v>
      </c>
      <c r="F5751" s="3"/>
      <c r="G5751" s="3"/>
      <c r="H5751" s="3"/>
      <c r="I5751" s="3"/>
      <c r="J5751" s="3"/>
      <c r="K5751" s="3"/>
      <c r="L5751" s="3"/>
      <c r="M5751" s="3"/>
      <c r="N5751" s="3"/>
      <c r="O5751" s="3"/>
      <c r="P5751" s="3"/>
      <c r="Q5751" s="3"/>
      <c r="R5751" s="3"/>
      <c r="S5751" s="3"/>
      <c r="T5751" s="3"/>
      <c r="U5751" s="3"/>
      <c r="V5751" s="3"/>
      <c r="W5751" s="3"/>
      <c r="X5751" s="3"/>
      <c r="Y5751" s="3"/>
      <c r="Z5751" s="3"/>
      <c r="AA5751" s="3"/>
      <c r="AB5751" s="3"/>
      <c r="AC5751" s="3"/>
      <c r="AD5751" s="3"/>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row>
    <row r="5752" spans="1:77" ht="18">
      <c r="A5752" s="3" t="s">
        <v>19062</v>
      </c>
      <c r="B5752" s="3" t="s">
        <v>35848</v>
      </c>
      <c r="C5752" s="3" t="s">
        <v>36191</v>
      </c>
      <c r="D5752" s="3"/>
      <c r="E5752" s="3" t="s">
        <v>36192</v>
      </c>
      <c r="F5752" s="3" t="s">
        <v>36193</v>
      </c>
      <c r="G5752" s="3"/>
      <c r="H5752" s="3"/>
      <c r="I5752" s="3"/>
      <c r="J5752" s="3"/>
      <c r="K5752" s="3"/>
      <c r="L5752" s="3"/>
      <c r="M5752" s="3"/>
      <c r="N5752" s="3"/>
      <c r="O5752" s="3"/>
      <c r="P5752" s="3"/>
      <c r="Q5752" s="3"/>
      <c r="R5752" s="3"/>
      <c r="S5752" s="3"/>
      <c r="T5752" s="3"/>
      <c r="U5752" s="3"/>
      <c r="V5752" s="3"/>
      <c r="W5752" s="3"/>
      <c r="X5752" s="3"/>
      <c r="Y5752" s="3"/>
      <c r="Z5752" s="3"/>
      <c r="AA5752" s="3"/>
      <c r="AB5752" s="3"/>
      <c r="AC5752" s="3"/>
      <c r="AD5752" s="3"/>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row>
    <row r="5753" spans="1:77" ht="18">
      <c r="A5753" s="3" t="s">
        <v>5555</v>
      </c>
      <c r="B5753" s="3" t="s">
        <v>23435</v>
      </c>
      <c r="C5753" s="3" t="s">
        <v>23931</v>
      </c>
      <c r="D5753" s="3"/>
      <c r="E5753" s="3" t="s">
        <v>23932</v>
      </c>
      <c r="F5753" s="3"/>
      <c r="G5753" s="3"/>
      <c r="H5753" s="3"/>
      <c r="I5753" s="3"/>
      <c r="J5753" s="3"/>
      <c r="K5753" s="3"/>
      <c r="L5753" s="3"/>
      <c r="M5753" s="3"/>
      <c r="N5753" s="3"/>
      <c r="O5753" s="3"/>
      <c r="P5753" s="3"/>
      <c r="Q5753" s="3"/>
      <c r="R5753" s="3"/>
      <c r="S5753" s="3"/>
      <c r="T5753" s="3"/>
      <c r="U5753" s="3"/>
      <c r="V5753" s="3"/>
      <c r="W5753" s="3"/>
      <c r="X5753" s="3"/>
      <c r="Y5753" s="3"/>
      <c r="Z5753" s="3"/>
      <c r="AA5753" s="3"/>
      <c r="AB5753" s="3"/>
      <c r="AC5753" s="3"/>
      <c r="AD5753" s="3"/>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row>
    <row r="5754" spans="1:77" ht="18">
      <c r="A5754" s="3" t="s">
        <v>23946</v>
      </c>
      <c r="B5754" s="3" t="s">
        <v>23435</v>
      </c>
      <c r="C5754" s="3" t="s">
        <v>23947</v>
      </c>
      <c r="D5754" s="3" t="s">
        <v>23948</v>
      </c>
      <c r="E5754" s="3" t="s">
        <v>23949</v>
      </c>
      <c r="F5754" s="3" t="s">
        <v>23950</v>
      </c>
      <c r="G5754" s="3"/>
      <c r="H5754" s="3"/>
      <c r="I5754" s="3"/>
      <c r="J5754" s="3"/>
      <c r="K5754" s="3"/>
      <c r="L5754" s="3"/>
      <c r="M5754" s="3"/>
      <c r="N5754" s="3"/>
      <c r="O5754" s="3"/>
      <c r="P5754" s="3"/>
      <c r="Q5754" s="3"/>
      <c r="R5754" s="3"/>
      <c r="S5754" s="3"/>
      <c r="T5754" s="3"/>
      <c r="U5754" s="3"/>
      <c r="V5754" s="3"/>
      <c r="W5754" s="3"/>
      <c r="X5754" s="3"/>
      <c r="Y5754" s="3"/>
      <c r="Z5754" s="3"/>
      <c r="AA5754" s="3"/>
      <c r="AB5754" s="3"/>
      <c r="AC5754" s="3"/>
      <c r="AD5754" s="3"/>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row>
    <row r="5755" spans="1:77" ht="18">
      <c r="A5755" s="3" t="s">
        <v>19396</v>
      </c>
      <c r="B5755" s="3" t="s">
        <v>36306</v>
      </c>
      <c r="C5755" s="3" t="s">
        <v>23947</v>
      </c>
      <c r="D5755" s="3"/>
      <c r="E5755" s="3" t="s">
        <v>36477</v>
      </c>
      <c r="F5755" s="3"/>
      <c r="G5755" s="3"/>
      <c r="H5755" s="3"/>
      <c r="I5755" s="3"/>
      <c r="J5755" s="3"/>
      <c r="K5755" s="3"/>
      <c r="L5755" s="3"/>
      <c r="M5755" s="3"/>
      <c r="N5755" s="3"/>
      <c r="O5755" s="3"/>
      <c r="P5755" s="3"/>
      <c r="Q5755" s="3"/>
      <c r="R5755" s="3"/>
      <c r="S5755" s="3"/>
      <c r="T5755" s="3"/>
      <c r="U5755" s="3"/>
      <c r="V5755" s="3"/>
      <c r="W5755" s="3"/>
      <c r="X5755" s="3"/>
      <c r="Y5755" s="3"/>
      <c r="Z5755" s="3"/>
      <c r="AA5755" s="3"/>
      <c r="AB5755" s="3"/>
      <c r="AC5755" s="3"/>
      <c r="AD5755" s="3"/>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row>
    <row r="5756" spans="1:77" ht="18">
      <c r="A5756" s="3" t="s">
        <v>36271</v>
      </c>
      <c r="B5756" s="3" t="s">
        <v>35848</v>
      </c>
      <c r="C5756" s="3" t="s">
        <v>36272</v>
      </c>
      <c r="D5756" s="3"/>
      <c r="E5756" s="3" t="s">
        <v>36273</v>
      </c>
      <c r="F5756" s="3" t="s">
        <v>36274</v>
      </c>
      <c r="G5756" s="3"/>
      <c r="H5756" s="3"/>
      <c r="I5756" s="3"/>
      <c r="J5756" s="3"/>
      <c r="K5756" s="3"/>
      <c r="L5756" s="3"/>
      <c r="M5756" s="3"/>
      <c r="N5756" s="3"/>
      <c r="O5756" s="3"/>
      <c r="P5756" s="3"/>
      <c r="Q5756" s="3"/>
      <c r="R5756" s="3"/>
      <c r="S5756" s="3"/>
      <c r="T5756" s="3"/>
      <c r="U5756" s="3"/>
      <c r="V5756" s="3"/>
      <c r="W5756" s="3"/>
      <c r="X5756" s="3"/>
      <c r="Y5756" s="3"/>
      <c r="Z5756" s="3"/>
      <c r="AA5756" s="3"/>
      <c r="AB5756" s="3"/>
      <c r="AC5756" s="3"/>
      <c r="AD5756" s="3"/>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row>
    <row r="5757" spans="1:77" ht="18">
      <c r="A5757" s="3" t="s">
        <v>5562</v>
      </c>
      <c r="B5757" s="3" t="s">
        <v>23435</v>
      </c>
      <c r="C5757" s="3" t="s">
        <v>23935</v>
      </c>
      <c r="D5757" s="3"/>
      <c r="E5757" s="3" t="s">
        <v>23763</v>
      </c>
      <c r="F5757" s="3"/>
      <c r="G5757" s="3"/>
      <c r="H5757" s="3"/>
      <c r="I5757" s="3"/>
      <c r="J5757" s="3"/>
      <c r="K5757" s="3"/>
      <c r="L5757" s="3"/>
      <c r="M5757" s="3"/>
      <c r="N5757" s="3"/>
      <c r="O5757" s="3"/>
      <c r="P5757" s="3"/>
      <c r="Q5757" s="3"/>
      <c r="R5757" s="3"/>
      <c r="S5757" s="3"/>
      <c r="T5757" s="3"/>
      <c r="U5757" s="3"/>
      <c r="V5757" s="3"/>
      <c r="W5757" s="3"/>
      <c r="X5757" s="3"/>
      <c r="Y5757" s="3"/>
      <c r="Z5757" s="3"/>
      <c r="AA5757" s="3"/>
      <c r="AB5757" s="3"/>
      <c r="AC5757" s="3"/>
      <c r="AD5757" s="3"/>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row>
    <row r="5758" spans="1:77" ht="18">
      <c r="A5758" s="3" t="s">
        <v>36502</v>
      </c>
      <c r="B5758" s="3" t="s">
        <v>36306</v>
      </c>
      <c r="C5758" s="3" t="s">
        <v>23935</v>
      </c>
      <c r="D5758" s="3"/>
      <c r="E5758" s="3" t="s">
        <v>36503</v>
      </c>
      <c r="F5758" s="3"/>
      <c r="G5758" s="3"/>
      <c r="H5758" s="3"/>
      <c r="I5758" s="3"/>
      <c r="J5758" s="3"/>
      <c r="K5758" s="3"/>
      <c r="L5758" s="3"/>
      <c r="M5758" s="3"/>
      <c r="N5758" s="3"/>
      <c r="O5758" s="3"/>
      <c r="P5758" s="3"/>
      <c r="Q5758" s="3"/>
      <c r="R5758" s="3"/>
      <c r="S5758" s="3"/>
      <c r="T5758" s="3"/>
      <c r="U5758" s="3"/>
      <c r="V5758" s="3"/>
      <c r="W5758" s="3"/>
      <c r="X5758" s="3"/>
      <c r="Y5758" s="3"/>
      <c r="Z5758" s="3"/>
      <c r="AA5758" s="3"/>
      <c r="AB5758" s="3"/>
      <c r="AC5758" s="3"/>
      <c r="AD5758" s="3"/>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row>
    <row r="5759" spans="1:77" ht="18">
      <c r="A5759" s="3" t="s">
        <v>5559</v>
      </c>
      <c r="B5759" s="3" t="s">
        <v>23435</v>
      </c>
      <c r="C5759" s="3" t="s">
        <v>23933</v>
      </c>
      <c r="D5759" s="3"/>
      <c r="E5759" s="3" t="s">
        <v>23934</v>
      </c>
      <c r="F5759" s="3"/>
      <c r="G5759" s="3"/>
      <c r="H5759" s="3"/>
      <c r="I5759" s="3"/>
      <c r="J5759" s="3"/>
      <c r="K5759" s="3"/>
      <c r="L5759" s="3"/>
      <c r="M5759" s="3"/>
      <c r="N5759" s="3"/>
      <c r="O5759" s="3"/>
      <c r="P5759" s="3"/>
      <c r="Q5759" s="3"/>
      <c r="R5759" s="3"/>
      <c r="S5759" s="3"/>
      <c r="T5759" s="3"/>
      <c r="U5759" s="3"/>
      <c r="V5759" s="3"/>
      <c r="W5759" s="3"/>
      <c r="X5759" s="3"/>
      <c r="Y5759" s="3"/>
      <c r="Z5759" s="3"/>
      <c r="AA5759" s="3"/>
      <c r="AB5759" s="3"/>
      <c r="AC5759" s="3"/>
      <c r="AD5759" s="3"/>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row>
    <row r="5760" spans="1:77" ht="18">
      <c r="A5760" s="3" t="s">
        <v>7984</v>
      </c>
      <c r="B5760" s="3" t="s">
        <v>25216</v>
      </c>
      <c r="C5760" s="3" t="s">
        <v>23933</v>
      </c>
      <c r="D5760" s="3" t="s">
        <v>319</v>
      </c>
      <c r="E5760" s="3" t="s">
        <v>25826</v>
      </c>
      <c r="F5760" s="3"/>
      <c r="G5760" s="3"/>
      <c r="H5760" s="3"/>
      <c r="I5760" s="3"/>
      <c r="J5760" s="3"/>
      <c r="K5760" s="3"/>
      <c r="L5760" s="3"/>
      <c r="M5760" s="3"/>
      <c r="N5760" s="3"/>
      <c r="O5760" s="3"/>
      <c r="P5760" s="3"/>
      <c r="Q5760" s="3"/>
      <c r="R5760" s="3"/>
      <c r="S5760" s="3"/>
      <c r="T5760" s="3"/>
      <c r="U5760" s="3"/>
      <c r="V5760" s="3"/>
      <c r="W5760" s="3"/>
      <c r="X5760" s="3"/>
      <c r="Y5760" s="3"/>
      <c r="Z5760" s="3"/>
      <c r="AA5760" s="3"/>
      <c r="AB5760" s="3"/>
      <c r="AC5760" s="3"/>
      <c r="AD5760" s="3"/>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row>
    <row r="5761" spans="1:77" ht="18">
      <c r="A5761" s="3" t="s">
        <v>5567</v>
      </c>
      <c r="B5761" s="3" t="s">
        <v>23435</v>
      </c>
      <c r="C5761" s="3" t="s">
        <v>23941</v>
      </c>
      <c r="D5761" s="3"/>
      <c r="E5761" s="3" t="s">
        <v>23942</v>
      </c>
      <c r="F5761" s="3"/>
      <c r="G5761" s="3"/>
      <c r="H5761" s="3"/>
      <c r="I5761" s="3"/>
      <c r="J5761" s="3"/>
      <c r="K5761" s="3"/>
      <c r="L5761" s="3"/>
      <c r="M5761" s="3"/>
      <c r="N5761" s="3"/>
      <c r="O5761" s="3"/>
      <c r="P5761" s="3"/>
      <c r="Q5761" s="3"/>
      <c r="R5761" s="3"/>
      <c r="S5761" s="3"/>
      <c r="T5761" s="3"/>
      <c r="U5761" s="3"/>
      <c r="V5761" s="3"/>
      <c r="W5761" s="3"/>
      <c r="X5761" s="3"/>
      <c r="Y5761" s="3"/>
      <c r="Z5761" s="3"/>
      <c r="AA5761" s="3"/>
      <c r="AB5761" s="3"/>
      <c r="AC5761" s="3"/>
      <c r="AD5761" s="3"/>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row>
    <row r="5762" spans="1:77" ht="18">
      <c r="A5762" s="3" t="s">
        <v>12715</v>
      </c>
      <c r="B5762" s="3" t="s">
        <v>30145</v>
      </c>
      <c r="C5762" s="3" t="s">
        <v>23941</v>
      </c>
      <c r="D5762" s="3"/>
      <c r="E5762" s="3" t="s">
        <v>30168</v>
      </c>
      <c r="F5762" s="3"/>
      <c r="G5762" s="3"/>
      <c r="H5762" s="3"/>
      <c r="I5762" s="3"/>
      <c r="J5762" s="3"/>
      <c r="K5762" s="3"/>
      <c r="L5762" s="3"/>
      <c r="M5762" s="3"/>
      <c r="N5762" s="3"/>
      <c r="O5762" s="3"/>
      <c r="P5762" s="3"/>
      <c r="Q5762" s="3"/>
      <c r="R5762" s="3"/>
      <c r="S5762" s="3"/>
      <c r="T5762" s="3"/>
      <c r="U5762" s="3"/>
      <c r="V5762" s="3"/>
      <c r="W5762" s="3"/>
      <c r="X5762" s="3"/>
      <c r="Y5762" s="3"/>
      <c r="Z5762" s="3"/>
      <c r="AA5762" s="3"/>
      <c r="AB5762" s="3"/>
      <c r="AC5762" s="3"/>
      <c r="AD5762" s="3"/>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row>
    <row r="5763" spans="1:77" ht="18">
      <c r="A5763" s="3" t="s">
        <v>1130</v>
      </c>
      <c r="B5763" s="3" t="s">
        <v>22767</v>
      </c>
      <c r="C5763" s="3" t="s">
        <v>26981</v>
      </c>
      <c r="D5763" s="3" t="s">
        <v>26982</v>
      </c>
      <c r="E5763" s="3" t="s">
        <v>26983</v>
      </c>
      <c r="F5763" s="3" t="s">
        <v>26984</v>
      </c>
      <c r="G5763" s="3"/>
      <c r="H5763" s="3"/>
      <c r="I5763" s="3"/>
      <c r="J5763" s="3"/>
      <c r="K5763" s="3"/>
      <c r="L5763" s="3"/>
      <c r="M5763" s="3"/>
      <c r="N5763" s="3"/>
      <c r="O5763" s="3"/>
      <c r="P5763" s="3"/>
      <c r="Q5763" s="3"/>
      <c r="R5763" s="3"/>
      <c r="S5763" s="3"/>
      <c r="T5763" s="3"/>
      <c r="U5763" s="3"/>
      <c r="V5763" s="3"/>
      <c r="W5763" s="3"/>
      <c r="X5763" s="3"/>
      <c r="Y5763" s="3"/>
      <c r="Z5763" s="3"/>
      <c r="AA5763" s="3"/>
      <c r="AB5763" s="3"/>
      <c r="AC5763" s="3"/>
      <c r="AD5763" s="3"/>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row>
    <row r="5764" spans="1:77" ht="18">
      <c r="A5764" s="3" t="s">
        <v>12440</v>
      </c>
      <c r="B5764" s="3" t="s">
        <v>29962</v>
      </c>
      <c r="C5764" s="3" t="s">
        <v>29975</v>
      </c>
      <c r="D5764" s="3" t="s">
        <v>2580</v>
      </c>
      <c r="E5764" s="3" t="s">
        <v>26432</v>
      </c>
      <c r="F5764" s="3" t="s">
        <v>26433</v>
      </c>
      <c r="G5764" s="3"/>
      <c r="H5764" s="3"/>
      <c r="I5764" s="3"/>
      <c r="J5764" s="3"/>
      <c r="K5764" s="3"/>
      <c r="L5764" s="3"/>
      <c r="M5764" s="3"/>
      <c r="N5764" s="3"/>
      <c r="O5764" s="3"/>
      <c r="P5764" s="3"/>
      <c r="Q5764" s="3"/>
      <c r="R5764" s="3"/>
      <c r="S5764" s="3"/>
      <c r="T5764" s="3"/>
      <c r="U5764" s="3"/>
      <c r="V5764" s="3"/>
      <c r="W5764" s="3"/>
      <c r="X5764" s="3"/>
      <c r="Y5764" s="3"/>
      <c r="Z5764" s="3"/>
      <c r="AA5764" s="3"/>
      <c r="AB5764" s="3"/>
      <c r="AC5764" s="3"/>
      <c r="AD5764" s="3"/>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row>
    <row r="5765" spans="1:77" ht="18">
      <c r="A5765" s="3" t="s">
        <v>5627</v>
      </c>
      <c r="B5765" s="3" t="s">
        <v>23435</v>
      </c>
      <c r="C5765" s="3" t="s">
        <v>23998</v>
      </c>
      <c r="D5765" s="3"/>
      <c r="E5765" s="3" t="s">
        <v>23999</v>
      </c>
      <c r="F5765" s="3"/>
      <c r="G5765" s="3"/>
      <c r="H5765" s="3"/>
      <c r="I5765" s="3"/>
      <c r="J5765" s="3"/>
      <c r="K5765" s="3"/>
      <c r="L5765" s="3"/>
      <c r="M5765" s="3"/>
      <c r="N5765" s="3"/>
      <c r="O5765" s="3"/>
      <c r="P5765" s="3"/>
      <c r="Q5765" s="3"/>
      <c r="R5765" s="3"/>
      <c r="S5765" s="3"/>
      <c r="T5765" s="3"/>
      <c r="U5765" s="3"/>
      <c r="V5765" s="3"/>
      <c r="W5765" s="3"/>
      <c r="X5765" s="3"/>
      <c r="Y5765" s="3"/>
      <c r="Z5765" s="3"/>
      <c r="AA5765" s="3"/>
      <c r="AB5765" s="3"/>
      <c r="AC5765" s="3"/>
      <c r="AD5765" s="3"/>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row>
    <row r="5766" spans="1:77" ht="18">
      <c r="A5766" s="3" t="s">
        <v>36124</v>
      </c>
      <c r="B5766" s="3" t="s">
        <v>35848</v>
      </c>
      <c r="C5766" s="3" t="s">
        <v>23998</v>
      </c>
      <c r="D5766" s="3"/>
      <c r="E5766" s="3" t="s">
        <v>36125</v>
      </c>
      <c r="F5766" s="3"/>
      <c r="G5766" s="3"/>
      <c r="H5766" s="3"/>
      <c r="I5766" s="3"/>
      <c r="J5766" s="3"/>
      <c r="K5766" s="3"/>
      <c r="L5766" s="3"/>
      <c r="M5766" s="3"/>
      <c r="N5766" s="3"/>
      <c r="O5766" s="3"/>
      <c r="P5766" s="3"/>
      <c r="Q5766" s="3"/>
      <c r="R5766" s="3"/>
      <c r="S5766" s="3"/>
      <c r="T5766" s="3"/>
      <c r="U5766" s="3"/>
      <c r="V5766" s="3"/>
      <c r="W5766" s="3"/>
      <c r="X5766" s="3"/>
      <c r="Y5766" s="3"/>
      <c r="Z5766" s="3"/>
      <c r="AA5766" s="3"/>
      <c r="AB5766" s="3"/>
      <c r="AC5766" s="3"/>
      <c r="AD5766" s="3"/>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row>
    <row r="5767" spans="1:77" ht="18">
      <c r="A5767" s="3" t="s">
        <v>5035</v>
      </c>
      <c r="B5767" s="3" t="s">
        <v>23435</v>
      </c>
      <c r="C5767" s="3" t="s">
        <v>23521</v>
      </c>
      <c r="D5767" s="3"/>
      <c r="E5767" s="3" t="s">
        <v>23522</v>
      </c>
      <c r="F5767" s="3"/>
      <c r="G5767" s="3"/>
      <c r="H5767" s="3"/>
      <c r="I5767" s="3"/>
      <c r="J5767" s="3"/>
      <c r="K5767" s="3"/>
      <c r="L5767" s="3"/>
      <c r="M5767" s="3"/>
      <c r="N5767" s="3"/>
      <c r="O5767" s="3"/>
      <c r="P5767" s="3"/>
      <c r="Q5767" s="3"/>
      <c r="R5767" s="3"/>
      <c r="S5767" s="3"/>
      <c r="T5767" s="3"/>
      <c r="U5767" s="3"/>
      <c r="V5767" s="3"/>
      <c r="W5767" s="3"/>
      <c r="X5767" s="3"/>
      <c r="Y5767" s="3"/>
      <c r="Z5767" s="3"/>
      <c r="AA5767" s="3"/>
      <c r="AB5767" s="3"/>
      <c r="AC5767" s="3"/>
      <c r="AD5767" s="3"/>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row>
    <row r="5768" spans="1:77" ht="18">
      <c r="A5768" s="3" t="s">
        <v>16409</v>
      </c>
      <c r="B5768" s="3" t="s">
        <v>32339</v>
      </c>
      <c r="C5768" s="3" t="s">
        <v>23521</v>
      </c>
      <c r="D5768" s="3" t="s">
        <v>27308</v>
      </c>
      <c r="E5768" s="3" t="s">
        <v>32417</v>
      </c>
      <c r="F5768" s="3"/>
      <c r="G5768" s="3"/>
      <c r="H5768" s="3"/>
      <c r="I5768" s="3"/>
      <c r="J5768" s="3"/>
      <c r="K5768" s="3"/>
      <c r="L5768" s="3"/>
      <c r="M5768" s="3"/>
      <c r="N5768" s="3"/>
      <c r="O5768" s="3"/>
      <c r="P5768" s="3"/>
      <c r="Q5768" s="3"/>
      <c r="R5768" s="3"/>
      <c r="S5768" s="3"/>
      <c r="T5768" s="3"/>
      <c r="U5768" s="3"/>
      <c r="V5768" s="3"/>
      <c r="W5768" s="3"/>
      <c r="X5768" s="3"/>
      <c r="Y5768" s="3"/>
      <c r="Z5768" s="3"/>
      <c r="AA5768" s="3"/>
      <c r="AB5768" s="3"/>
      <c r="AC5768" s="3"/>
      <c r="AD5768" s="3"/>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row>
    <row r="5769" spans="1:77" ht="18">
      <c r="A5769" s="3" t="s">
        <v>5027</v>
      </c>
      <c r="B5769" s="3" t="s">
        <v>23435</v>
      </c>
      <c r="C5769" s="3" t="s">
        <v>23515</v>
      </c>
      <c r="D5769" s="3"/>
      <c r="E5769" s="3" t="s">
        <v>23516</v>
      </c>
      <c r="F5769" s="3"/>
      <c r="G5769" s="3"/>
      <c r="H5769" s="3"/>
      <c r="I5769" s="3"/>
      <c r="J5769" s="3"/>
      <c r="K5769" s="3"/>
      <c r="L5769" s="3"/>
      <c r="M5769" s="3"/>
      <c r="N5769" s="3"/>
      <c r="O5769" s="3"/>
      <c r="P5769" s="3"/>
      <c r="Q5769" s="3"/>
      <c r="R5769" s="3"/>
      <c r="S5769" s="3"/>
      <c r="T5769" s="3"/>
      <c r="U5769" s="3"/>
      <c r="V5769" s="3"/>
      <c r="W5769" s="3"/>
      <c r="X5769" s="3"/>
      <c r="Y5769" s="3"/>
      <c r="Z5769" s="3"/>
      <c r="AA5769" s="3"/>
      <c r="AB5769" s="3"/>
      <c r="AC5769" s="3"/>
      <c r="AD5769" s="3"/>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row>
    <row r="5770" spans="1:77" ht="18">
      <c r="A5770" s="3" t="s">
        <v>19528</v>
      </c>
      <c r="B5770" s="3" t="s">
        <v>36306</v>
      </c>
      <c r="C5770" s="3" t="s">
        <v>36622</v>
      </c>
      <c r="D5770" s="3" t="s">
        <v>36623</v>
      </c>
      <c r="E5770" s="3" t="s">
        <v>36624</v>
      </c>
      <c r="F5770" s="3"/>
      <c r="G5770" s="3"/>
      <c r="H5770" s="3"/>
      <c r="I5770" s="3"/>
      <c r="J5770" s="3"/>
      <c r="K5770" s="3"/>
      <c r="L5770" s="3"/>
      <c r="M5770" s="3"/>
      <c r="N5770" s="3"/>
      <c r="O5770" s="3"/>
      <c r="P5770" s="3"/>
      <c r="Q5770" s="3"/>
      <c r="R5770" s="3"/>
      <c r="S5770" s="3"/>
      <c r="T5770" s="3"/>
      <c r="U5770" s="3"/>
      <c r="V5770" s="3"/>
      <c r="W5770" s="3"/>
      <c r="X5770" s="3"/>
      <c r="Y5770" s="3"/>
      <c r="Z5770" s="3"/>
      <c r="AA5770" s="3"/>
      <c r="AB5770" s="3"/>
      <c r="AC5770" s="3"/>
      <c r="AD5770" s="3"/>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row>
    <row r="5771" spans="1:77" ht="18">
      <c r="A5771" s="3" t="s">
        <v>12983</v>
      </c>
      <c r="B5771" s="3" t="s">
        <v>30145</v>
      </c>
      <c r="C5771" s="3" t="s">
        <v>30373</v>
      </c>
      <c r="D5771" s="3"/>
      <c r="E5771" s="3" t="s">
        <v>30374</v>
      </c>
      <c r="F5771" s="3"/>
      <c r="G5771" s="3"/>
      <c r="H5771" s="3"/>
      <c r="I5771" s="3"/>
      <c r="J5771" s="3"/>
      <c r="K5771" s="3"/>
      <c r="L5771" s="3"/>
      <c r="M5771" s="3"/>
      <c r="N5771" s="3"/>
      <c r="O5771" s="3"/>
      <c r="P5771" s="3"/>
      <c r="Q5771" s="3"/>
      <c r="R5771" s="3"/>
      <c r="S5771" s="3"/>
      <c r="T5771" s="3"/>
      <c r="U5771" s="3"/>
      <c r="V5771" s="3"/>
      <c r="W5771" s="3"/>
      <c r="X5771" s="3"/>
      <c r="Y5771" s="3"/>
      <c r="Z5771" s="3"/>
      <c r="AA5771" s="3"/>
      <c r="AB5771" s="3"/>
      <c r="AC5771" s="3"/>
      <c r="AD5771" s="3"/>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row>
    <row r="5772" spans="1:77" ht="18">
      <c r="A5772" s="3" t="s">
        <v>13018</v>
      </c>
      <c r="B5772" s="3" t="s">
        <v>30145</v>
      </c>
      <c r="C5772" s="3" t="s">
        <v>30382</v>
      </c>
      <c r="D5772" s="3"/>
      <c r="E5772" s="3" t="s">
        <v>30383</v>
      </c>
      <c r="F5772" s="3"/>
      <c r="G5772" s="3"/>
      <c r="H5772" s="3"/>
      <c r="I5772" s="3"/>
      <c r="J5772" s="3"/>
      <c r="K5772" s="3"/>
      <c r="L5772" s="3"/>
      <c r="M5772" s="3"/>
      <c r="N5772" s="3"/>
      <c r="O5772" s="3"/>
      <c r="P5772" s="3"/>
      <c r="Q5772" s="3"/>
      <c r="R5772" s="3"/>
      <c r="S5772" s="3"/>
      <c r="T5772" s="3"/>
      <c r="U5772" s="3"/>
      <c r="V5772" s="3"/>
      <c r="W5772" s="3"/>
      <c r="X5772" s="3"/>
      <c r="Y5772" s="3"/>
      <c r="Z5772" s="3"/>
      <c r="AA5772" s="3"/>
      <c r="AB5772" s="3"/>
      <c r="AC5772" s="3"/>
      <c r="AD5772" s="3"/>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row>
    <row r="5773" spans="1:77" ht="18">
      <c r="A5773" s="3" t="s">
        <v>12706</v>
      </c>
      <c r="B5773" s="3" t="s">
        <v>30145</v>
      </c>
      <c r="C5773" s="3" t="s">
        <v>30155</v>
      </c>
      <c r="D5773" s="3"/>
      <c r="E5773" s="3" t="s">
        <v>30156</v>
      </c>
      <c r="F5773" s="3"/>
      <c r="G5773" s="3"/>
      <c r="H5773" s="3"/>
      <c r="I5773" s="3"/>
      <c r="J5773" s="3"/>
      <c r="K5773" s="3"/>
      <c r="L5773" s="3"/>
      <c r="M5773" s="3"/>
      <c r="N5773" s="3"/>
      <c r="O5773" s="3"/>
      <c r="P5773" s="3"/>
      <c r="Q5773" s="3"/>
      <c r="R5773" s="3"/>
      <c r="S5773" s="3"/>
      <c r="T5773" s="3"/>
      <c r="U5773" s="3"/>
      <c r="V5773" s="3"/>
      <c r="W5773" s="3"/>
      <c r="X5773" s="3"/>
      <c r="Y5773" s="3"/>
      <c r="Z5773" s="3"/>
      <c r="AA5773" s="3"/>
      <c r="AB5773" s="3"/>
      <c r="AC5773" s="3"/>
      <c r="AD5773" s="3"/>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row>
    <row r="5774" spans="1:77" ht="18">
      <c r="A5774" s="3" t="s">
        <v>16213</v>
      </c>
      <c r="B5774" s="3" t="s">
        <v>32281</v>
      </c>
      <c r="C5774" s="3" t="s">
        <v>32282</v>
      </c>
      <c r="D5774" s="3"/>
      <c r="E5774" s="3" t="s">
        <v>32283</v>
      </c>
      <c r="F5774" s="3" t="s">
        <v>32284</v>
      </c>
      <c r="G5774" s="3"/>
      <c r="H5774" s="3" t="s">
        <v>32285</v>
      </c>
      <c r="I5774" s="3" t="s">
        <v>32286</v>
      </c>
      <c r="J5774" s="3" t="s">
        <v>32287</v>
      </c>
      <c r="K5774" s="3" t="s">
        <v>32288</v>
      </c>
      <c r="L5774" s="3"/>
      <c r="M5774" s="3"/>
      <c r="N5774" s="3"/>
      <c r="O5774" s="3"/>
      <c r="P5774" s="3"/>
      <c r="Q5774" s="3"/>
      <c r="R5774" s="3"/>
      <c r="S5774" s="3"/>
      <c r="T5774" s="3"/>
      <c r="U5774" s="3"/>
      <c r="V5774" s="3"/>
      <c r="W5774" s="3"/>
      <c r="X5774" s="3"/>
      <c r="Y5774" s="3"/>
      <c r="Z5774" s="3"/>
      <c r="AA5774" s="3"/>
      <c r="AB5774" s="3"/>
      <c r="AC5774" s="3"/>
      <c r="AD5774" s="3"/>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row>
    <row r="5775" spans="1:77" ht="18">
      <c r="A5775" s="3" t="s">
        <v>3392</v>
      </c>
      <c r="B5775" s="3" t="s">
        <v>21893</v>
      </c>
      <c r="C5775" s="3" t="s">
        <v>32282</v>
      </c>
      <c r="D5775" s="3"/>
      <c r="E5775" s="3" t="s">
        <v>39847</v>
      </c>
      <c r="F5775" s="3" t="s">
        <v>39848</v>
      </c>
      <c r="G5775" s="3" t="s">
        <v>39849</v>
      </c>
      <c r="H5775" s="3" t="s">
        <v>39850</v>
      </c>
      <c r="I5775" s="3" t="s">
        <v>39851</v>
      </c>
      <c r="J5775" s="3" t="s">
        <v>32552</v>
      </c>
      <c r="K5775" s="3" t="s">
        <v>39852</v>
      </c>
      <c r="L5775" s="3" t="s">
        <v>39853</v>
      </c>
      <c r="M5775" s="3" t="s">
        <v>39854</v>
      </c>
      <c r="N5775" s="3" t="s">
        <v>39855</v>
      </c>
      <c r="O5775" s="3"/>
      <c r="P5775" s="3" t="s">
        <v>32285</v>
      </c>
      <c r="Q5775" s="3" t="s">
        <v>32286</v>
      </c>
      <c r="R5775" s="3" t="s">
        <v>32287</v>
      </c>
      <c r="S5775" s="3" t="s">
        <v>32288</v>
      </c>
      <c r="T5775" s="3"/>
      <c r="U5775" s="3"/>
      <c r="V5775" s="3"/>
      <c r="W5775" s="3"/>
      <c r="X5775" s="3"/>
      <c r="Y5775" s="3"/>
      <c r="Z5775" s="3"/>
      <c r="AA5775" s="3"/>
      <c r="AB5775" s="3"/>
      <c r="AC5775" s="3"/>
      <c r="AD5775" s="3"/>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row>
    <row r="5776" spans="1:77" ht="18">
      <c r="A5776" s="3" t="s">
        <v>19414</v>
      </c>
      <c r="B5776" s="3" t="s">
        <v>36306</v>
      </c>
      <c r="C5776" s="3" t="s">
        <v>36493</v>
      </c>
      <c r="D5776" s="3"/>
      <c r="E5776" s="3" t="s">
        <v>36494</v>
      </c>
      <c r="F5776" s="3"/>
      <c r="G5776" s="3"/>
      <c r="H5776" s="3"/>
      <c r="I5776" s="3"/>
      <c r="J5776" s="3"/>
      <c r="K5776" s="3"/>
      <c r="L5776" s="3"/>
      <c r="M5776" s="3"/>
      <c r="N5776" s="3"/>
      <c r="O5776" s="3"/>
      <c r="P5776" s="3"/>
      <c r="Q5776" s="3"/>
      <c r="R5776" s="3"/>
      <c r="S5776" s="3"/>
      <c r="T5776" s="3"/>
      <c r="U5776" s="3"/>
      <c r="V5776" s="3"/>
      <c r="W5776" s="3"/>
      <c r="X5776" s="3"/>
      <c r="Y5776" s="3"/>
      <c r="Z5776" s="3"/>
      <c r="AA5776" s="3"/>
      <c r="AB5776" s="3"/>
      <c r="AC5776" s="3"/>
      <c r="AD5776" s="3"/>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row>
    <row r="5777" spans="1:77" ht="18">
      <c r="A5777" s="3" t="s">
        <v>7502</v>
      </c>
      <c r="B5777" s="3" t="s">
        <v>25216</v>
      </c>
      <c r="C5777" s="3" t="s">
        <v>25454</v>
      </c>
      <c r="D5777" s="3"/>
      <c r="E5777" s="3" t="s">
        <v>25382</v>
      </c>
      <c r="F5777" s="3"/>
      <c r="G5777" s="3"/>
      <c r="H5777" s="3"/>
      <c r="I5777" s="3"/>
      <c r="J5777" s="3"/>
      <c r="K5777" s="3"/>
      <c r="L5777" s="3"/>
      <c r="M5777" s="3"/>
      <c r="N5777" s="3"/>
      <c r="O5777" s="3"/>
      <c r="P5777" s="3"/>
      <c r="Q5777" s="3"/>
      <c r="R5777" s="3"/>
      <c r="S5777" s="3"/>
      <c r="T5777" s="3"/>
      <c r="U5777" s="3"/>
      <c r="V5777" s="3"/>
      <c r="W5777" s="3"/>
      <c r="X5777" s="3"/>
      <c r="Y5777" s="3"/>
      <c r="Z5777" s="3"/>
      <c r="AA5777" s="3"/>
      <c r="AB5777" s="3"/>
      <c r="AC5777" s="3"/>
      <c r="AD5777" s="3"/>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row>
    <row r="5778" spans="1:77" ht="18">
      <c r="A5778" s="3" t="s">
        <v>30324</v>
      </c>
      <c r="B5778" s="3" t="s">
        <v>30145</v>
      </c>
      <c r="C5778" s="3" t="s">
        <v>30325</v>
      </c>
      <c r="D5778" s="3"/>
      <c r="E5778" s="3" t="s">
        <v>30326</v>
      </c>
      <c r="F5778" s="3"/>
      <c r="G5778" s="3"/>
      <c r="H5778" s="3"/>
      <c r="I5778" s="3"/>
      <c r="J5778" s="3"/>
      <c r="K5778" s="3"/>
      <c r="L5778" s="3"/>
      <c r="M5778" s="3"/>
      <c r="N5778" s="3"/>
      <c r="O5778" s="3"/>
      <c r="P5778" s="3"/>
      <c r="Q5778" s="3"/>
      <c r="R5778" s="3"/>
      <c r="S5778" s="3"/>
      <c r="T5778" s="3"/>
      <c r="U5778" s="3"/>
      <c r="V5778" s="3"/>
      <c r="W5778" s="3"/>
      <c r="X5778" s="3"/>
      <c r="Y5778" s="3"/>
      <c r="Z5778" s="3"/>
      <c r="AA5778" s="3"/>
      <c r="AB5778" s="3"/>
      <c r="AC5778" s="3"/>
      <c r="AD5778" s="3"/>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row>
    <row r="5779" spans="1:77" ht="18">
      <c r="A5779" s="3" t="s">
        <v>28346</v>
      </c>
      <c r="B5779" s="3" t="s">
        <v>28113</v>
      </c>
      <c r="C5779" s="3" t="s">
        <v>28347</v>
      </c>
      <c r="D5779" s="3" t="s">
        <v>270</v>
      </c>
      <c r="E5779" s="3" t="s">
        <v>28348</v>
      </c>
      <c r="F5779" s="3" t="s">
        <v>28349</v>
      </c>
      <c r="G5779" s="3"/>
      <c r="H5779" s="3"/>
      <c r="I5779" s="3"/>
      <c r="J5779" s="3"/>
      <c r="K5779" s="3"/>
      <c r="L5779" s="3"/>
      <c r="M5779" s="3"/>
      <c r="N5779" s="3"/>
      <c r="O5779" s="3"/>
      <c r="P5779" s="3"/>
      <c r="Q5779" s="3"/>
      <c r="R5779" s="3"/>
      <c r="S5779" s="3"/>
      <c r="T5779" s="3"/>
      <c r="U5779" s="3"/>
      <c r="V5779" s="3"/>
      <c r="W5779" s="3"/>
      <c r="X5779" s="3"/>
      <c r="Y5779" s="3"/>
      <c r="Z5779" s="3"/>
      <c r="AA5779" s="3"/>
      <c r="AB5779" s="3"/>
      <c r="AC5779" s="3"/>
      <c r="AD5779" s="3"/>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row>
    <row r="5780" spans="1:77" ht="18">
      <c r="A5780" s="3" t="s">
        <v>11692</v>
      </c>
      <c r="B5780" s="3" t="s">
        <v>29397</v>
      </c>
      <c r="C5780" s="3" t="s">
        <v>29398</v>
      </c>
      <c r="D5780" s="3" t="s">
        <v>48</v>
      </c>
      <c r="E5780" s="3" t="s">
        <v>29399</v>
      </c>
      <c r="F5780" s="3" t="s">
        <v>29400</v>
      </c>
      <c r="G5780" s="3"/>
      <c r="H5780" s="3"/>
      <c r="I5780" s="3"/>
      <c r="J5780" s="3"/>
      <c r="K5780" s="3"/>
      <c r="L5780" s="3"/>
      <c r="M5780" s="3"/>
      <c r="N5780" s="3"/>
      <c r="O5780" s="3"/>
      <c r="P5780" s="3"/>
      <c r="Q5780" s="3"/>
      <c r="R5780" s="3"/>
      <c r="S5780" s="3"/>
      <c r="T5780" s="3"/>
      <c r="U5780" s="3"/>
      <c r="V5780" s="3"/>
      <c r="W5780" s="3"/>
      <c r="X5780" s="3"/>
      <c r="Y5780" s="3"/>
      <c r="Z5780" s="3"/>
      <c r="AA5780" s="3"/>
      <c r="AB5780" s="3"/>
      <c r="AC5780" s="3"/>
      <c r="AD5780" s="3"/>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row>
    <row r="5781" spans="1:77" ht="18">
      <c r="A5781" s="3" t="s">
        <v>18485</v>
      </c>
      <c r="B5781" s="3" t="s">
        <v>35736</v>
      </c>
      <c r="C5781" s="3" t="s">
        <v>35763</v>
      </c>
      <c r="D5781" s="3" t="s">
        <v>35764</v>
      </c>
      <c r="E5781" s="3" t="s">
        <v>35765</v>
      </c>
      <c r="F5781" s="3"/>
      <c r="G5781" s="3"/>
      <c r="H5781" s="3"/>
      <c r="I5781" s="3"/>
      <c r="J5781" s="3"/>
      <c r="K5781" s="3"/>
      <c r="L5781" s="3"/>
      <c r="M5781" s="3"/>
      <c r="N5781" s="3"/>
      <c r="O5781" s="3"/>
      <c r="P5781" s="3"/>
      <c r="Q5781" s="3"/>
      <c r="R5781" s="3"/>
      <c r="S5781" s="3"/>
      <c r="T5781" s="3"/>
      <c r="U5781" s="3"/>
      <c r="V5781" s="3"/>
      <c r="W5781" s="3"/>
      <c r="X5781" s="3"/>
      <c r="Y5781" s="3"/>
      <c r="Z5781" s="3"/>
      <c r="AA5781" s="3"/>
      <c r="AB5781" s="3"/>
      <c r="AC5781" s="3"/>
      <c r="AD5781" s="3"/>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row>
    <row r="5782" spans="1:77" ht="18">
      <c r="A5782" s="3" t="s">
        <v>17236</v>
      </c>
      <c r="B5782" s="3" t="s">
        <v>32998</v>
      </c>
      <c r="C5782" s="3" t="s">
        <v>33356</v>
      </c>
      <c r="D5782" s="3" t="s">
        <v>33034</v>
      </c>
      <c r="E5782" s="3" t="s">
        <v>33035</v>
      </c>
      <c r="F5782" s="3" t="s">
        <v>33036</v>
      </c>
      <c r="G5782" s="3"/>
      <c r="H5782" s="3"/>
      <c r="I5782" s="3"/>
      <c r="J5782" s="3"/>
      <c r="K5782" s="3"/>
      <c r="L5782" s="3"/>
      <c r="M5782" s="3"/>
      <c r="N5782" s="3"/>
      <c r="O5782" s="3"/>
      <c r="P5782" s="3"/>
      <c r="Q5782" s="3"/>
      <c r="R5782" s="3"/>
      <c r="S5782" s="3"/>
      <c r="T5782" s="3"/>
      <c r="U5782" s="3"/>
      <c r="V5782" s="3"/>
      <c r="W5782" s="3"/>
      <c r="X5782" s="3"/>
      <c r="Y5782" s="3"/>
      <c r="Z5782" s="3"/>
      <c r="AA5782" s="3"/>
      <c r="AB5782" s="3"/>
      <c r="AC5782" s="3"/>
      <c r="AD5782" s="3"/>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row>
    <row r="5783" spans="1:77" ht="18">
      <c r="A5783" s="3" t="s">
        <v>5544</v>
      </c>
      <c r="B5783" s="3" t="s">
        <v>23435</v>
      </c>
      <c r="C5783" s="3" t="s">
        <v>23916</v>
      </c>
      <c r="D5783" s="3"/>
      <c r="E5783" s="3" t="s">
        <v>23917</v>
      </c>
      <c r="F5783" s="3"/>
      <c r="G5783" s="3"/>
      <c r="H5783" s="3"/>
      <c r="I5783" s="3"/>
      <c r="J5783" s="3"/>
      <c r="K5783" s="3"/>
      <c r="L5783" s="3"/>
      <c r="M5783" s="3"/>
      <c r="N5783" s="3"/>
      <c r="O5783" s="3"/>
      <c r="P5783" s="3"/>
      <c r="Q5783" s="3"/>
      <c r="R5783" s="3"/>
      <c r="S5783" s="3"/>
      <c r="T5783" s="3"/>
      <c r="U5783" s="3"/>
      <c r="V5783" s="3"/>
      <c r="W5783" s="3"/>
      <c r="X5783" s="3"/>
      <c r="Y5783" s="3"/>
      <c r="Z5783" s="3"/>
      <c r="AA5783" s="3"/>
      <c r="AB5783" s="3"/>
      <c r="AC5783" s="3"/>
      <c r="AD5783" s="3"/>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row>
    <row r="5784" spans="1:77" ht="18">
      <c r="A5784" s="3" t="s">
        <v>35474</v>
      </c>
      <c r="B5784" s="3" t="s">
        <v>35343</v>
      </c>
      <c r="C5784" s="3" t="s">
        <v>35475</v>
      </c>
      <c r="D5784" s="3"/>
      <c r="E5784" s="3" t="s">
        <v>35476</v>
      </c>
      <c r="F5784" s="3"/>
      <c r="G5784" s="3"/>
      <c r="H5784" s="3"/>
      <c r="I5784" s="3"/>
      <c r="J5784" s="3"/>
      <c r="K5784" s="3"/>
      <c r="L5784" s="3"/>
      <c r="M5784" s="3"/>
      <c r="N5784" s="3"/>
      <c r="O5784" s="3"/>
      <c r="P5784" s="3"/>
      <c r="Q5784" s="3"/>
      <c r="R5784" s="3"/>
      <c r="S5784" s="3"/>
      <c r="T5784" s="3"/>
      <c r="U5784" s="3"/>
      <c r="V5784" s="3"/>
      <c r="W5784" s="3"/>
      <c r="X5784" s="3"/>
      <c r="Y5784" s="3"/>
      <c r="Z5784" s="3"/>
      <c r="AA5784" s="3"/>
      <c r="AB5784" s="3"/>
      <c r="AC5784" s="3"/>
      <c r="AD5784" s="3"/>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row>
    <row r="5785" spans="1:77" ht="18">
      <c r="A5785" s="3" t="s">
        <v>5541</v>
      </c>
      <c r="B5785" s="3" t="s">
        <v>23435</v>
      </c>
      <c r="C5785" s="3" t="s">
        <v>23913</v>
      </c>
      <c r="D5785" s="3"/>
      <c r="E5785" s="3" t="s">
        <v>23914</v>
      </c>
      <c r="F5785" s="3"/>
      <c r="G5785" s="3"/>
      <c r="H5785" s="3"/>
      <c r="I5785" s="3"/>
      <c r="J5785" s="3"/>
      <c r="K5785" s="3"/>
      <c r="L5785" s="3"/>
      <c r="M5785" s="3"/>
      <c r="N5785" s="3"/>
      <c r="O5785" s="3"/>
      <c r="P5785" s="3"/>
      <c r="Q5785" s="3"/>
      <c r="R5785" s="3"/>
      <c r="S5785" s="3"/>
      <c r="T5785" s="3"/>
      <c r="U5785" s="3"/>
      <c r="V5785" s="3"/>
      <c r="W5785" s="3"/>
      <c r="X5785" s="3"/>
      <c r="Y5785" s="3"/>
      <c r="Z5785" s="3"/>
      <c r="AA5785" s="3"/>
      <c r="AB5785" s="3"/>
      <c r="AC5785" s="3"/>
      <c r="AD5785" s="3"/>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row>
    <row r="5786" spans="1:77" ht="18">
      <c r="A5786" s="3" t="s">
        <v>10880</v>
      </c>
      <c r="B5786" s="3" t="s">
        <v>28622</v>
      </c>
      <c r="C5786" s="3" t="s">
        <v>28996</v>
      </c>
      <c r="D5786" s="3"/>
      <c r="E5786" s="3" t="s">
        <v>28997</v>
      </c>
      <c r="F5786" s="3"/>
      <c r="G5786" s="3"/>
      <c r="H5786" s="3"/>
      <c r="I5786" s="3"/>
      <c r="J5786" s="3"/>
      <c r="K5786" s="3"/>
      <c r="L5786" s="3"/>
      <c r="M5786" s="3"/>
      <c r="N5786" s="3"/>
      <c r="O5786" s="3"/>
      <c r="P5786" s="3"/>
      <c r="Q5786" s="3"/>
      <c r="R5786" s="3"/>
      <c r="S5786" s="3"/>
      <c r="T5786" s="3"/>
      <c r="U5786" s="3"/>
      <c r="V5786" s="3"/>
      <c r="W5786" s="3"/>
      <c r="X5786" s="3"/>
      <c r="Y5786" s="3"/>
      <c r="Z5786" s="3"/>
      <c r="AA5786" s="3"/>
      <c r="AB5786" s="3"/>
      <c r="AC5786" s="3"/>
      <c r="AD5786" s="3"/>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row>
    <row r="5787" spans="1:77" ht="18">
      <c r="A5787" s="3" t="s">
        <v>25270</v>
      </c>
      <c r="B5787" s="3" t="s">
        <v>25271</v>
      </c>
      <c r="C5787" s="3" t="s">
        <v>25272</v>
      </c>
      <c r="D5787" s="3" t="s">
        <v>48</v>
      </c>
      <c r="E5787" s="3" t="s">
        <v>25273</v>
      </c>
      <c r="F5787" s="3"/>
      <c r="G5787" s="3"/>
      <c r="H5787" s="3"/>
      <c r="I5787" s="3"/>
      <c r="J5787" s="3"/>
      <c r="K5787" s="3"/>
      <c r="L5787" s="3"/>
      <c r="M5787" s="3"/>
      <c r="N5787" s="3"/>
      <c r="O5787" s="3"/>
      <c r="P5787" s="3"/>
      <c r="Q5787" s="3"/>
      <c r="R5787" s="3"/>
      <c r="S5787" s="3"/>
      <c r="T5787" s="3"/>
      <c r="U5787" s="3"/>
      <c r="V5787" s="3"/>
      <c r="W5787" s="3"/>
      <c r="X5787" s="3"/>
      <c r="Y5787" s="3"/>
      <c r="Z5787" s="3"/>
      <c r="AA5787" s="3"/>
      <c r="AB5787" s="3"/>
      <c r="AC5787" s="3"/>
      <c r="AD5787" s="3"/>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row>
    <row r="5788" spans="1:77" ht="18">
      <c r="A5788" s="3" t="s">
        <v>17986</v>
      </c>
      <c r="B5788" s="3" t="s">
        <v>35343</v>
      </c>
      <c r="C5788" s="3" t="s">
        <v>25272</v>
      </c>
      <c r="D5788" s="3" t="s">
        <v>35362</v>
      </c>
      <c r="E5788" s="3" t="s">
        <v>35363</v>
      </c>
      <c r="F5788" s="3" t="s">
        <v>35364</v>
      </c>
      <c r="G5788" s="3"/>
      <c r="H5788" s="3"/>
      <c r="I5788" s="3"/>
      <c r="J5788" s="3"/>
      <c r="K5788" s="3"/>
      <c r="L5788" s="3"/>
      <c r="M5788" s="3"/>
      <c r="N5788" s="3"/>
      <c r="O5788" s="3"/>
      <c r="P5788" s="3"/>
      <c r="Q5788" s="3"/>
      <c r="R5788" s="3"/>
      <c r="S5788" s="3"/>
      <c r="T5788" s="3"/>
      <c r="U5788" s="3"/>
      <c r="V5788" s="3"/>
      <c r="W5788" s="3"/>
      <c r="X5788" s="3"/>
      <c r="Y5788" s="3"/>
      <c r="Z5788" s="3"/>
      <c r="AA5788" s="3"/>
      <c r="AB5788" s="3"/>
      <c r="AC5788" s="3"/>
      <c r="AD5788" s="3"/>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row>
    <row r="5789" spans="1:77" ht="18">
      <c r="A5789" s="3" t="s">
        <v>18094</v>
      </c>
      <c r="B5789" s="3" t="s">
        <v>35343</v>
      </c>
      <c r="C5789" s="3" t="s">
        <v>25272</v>
      </c>
      <c r="D5789" s="3"/>
      <c r="E5789" s="3" t="s">
        <v>35420</v>
      </c>
      <c r="F5789" s="3" t="s">
        <v>32284</v>
      </c>
      <c r="G5789" s="3"/>
      <c r="H5789" s="3" t="s">
        <v>35421</v>
      </c>
      <c r="I5789" s="3" t="s">
        <v>35422</v>
      </c>
      <c r="J5789" s="3">
        <v>4483259</v>
      </c>
      <c r="K5789" s="3"/>
      <c r="L5789" s="3"/>
      <c r="M5789" s="3"/>
      <c r="N5789" s="3"/>
      <c r="O5789" s="3"/>
      <c r="P5789" s="3"/>
      <c r="Q5789" s="3"/>
      <c r="R5789" s="3"/>
      <c r="S5789" s="3"/>
      <c r="T5789" s="3"/>
      <c r="U5789" s="3"/>
      <c r="V5789" s="3"/>
      <c r="W5789" s="3"/>
      <c r="X5789" s="3"/>
      <c r="Y5789" s="3"/>
      <c r="Z5789" s="3"/>
      <c r="AA5789" s="3"/>
      <c r="AB5789" s="3"/>
      <c r="AC5789" s="3"/>
      <c r="AD5789" s="3"/>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row>
    <row r="5790" spans="1:77" ht="18">
      <c r="A5790" s="3" t="s">
        <v>5523</v>
      </c>
      <c r="B5790" s="3" t="s">
        <v>23435</v>
      </c>
      <c r="C5790" s="3" t="s">
        <v>23897</v>
      </c>
      <c r="D5790" s="3"/>
      <c r="E5790" s="3" t="s">
        <v>23898</v>
      </c>
      <c r="F5790" s="3"/>
      <c r="G5790" s="3"/>
      <c r="H5790" s="3"/>
      <c r="I5790" s="3"/>
      <c r="J5790" s="3"/>
      <c r="K5790" s="3"/>
      <c r="L5790" s="3"/>
      <c r="M5790" s="3"/>
      <c r="N5790" s="3"/>
      <c r="O5790" s="3"/>
      <c r="P5790" s="3"/>
      <c r="Q5790" s="3"/>
      <c r="R5790" s="3"/>
      <c r="S5790" s="3"/>
      <c r="T5790" s="3"/>
      <c r="U5790" s="3"/>
      <c r="V5790" s="3"/>
      <c r="W5790" s="3"/>
      <c r="X5790" s="3"/>
      <c r="Y5790" s="3"/>
      <c r="Z5790" s="3"/>
      <c r="AA5790" s="3"/>
      <c r="AB5790" s="3"/>
      <c r="AC5790" s="3"/>
      <c r="AD5790" s="3"/>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row>
    <row r="5791" spans="1:77" ht="18">
      <c r="A5791" s="3" t="s">
        <v>38326</v>
      </c>
      <c r="B5791" s="3" t="s">
        <v>37993</v>
      </c>
      <c r="C5791" s="3" t="s">
        <v>23897</v>
      </c>
      <c r="D5791" s="3" t="s">
        <v>48</v>
      </c>
      <c r="E5791" s="3" t="s">
        <v>38327</v>
      </c>
      <c r="F5791" s="3" t="s">
        <v>28349</v>
      </c>
      <c r="G5791" s="3"/>
      <c r="H5791" s="3"/>
      <c r="I5791" s="3"/>
      <c r="J5791" s="3"/>
      <c r="K5791" s="3"/>
      <c r="L5791" s="3"/>
      <c r="M5791" s="3"/>
      <c r="N5791" s="3"/>
      <c r="O5791" s="3"/>
      <c r="P5791" s="3"/>
      <c r="Q5791" s="3"/>
      <c r="R5791" s="3"/>
      <c r="S5791" s="3"/>
      <c r="T5791" s="3"/>
      <c r="U5791" s="3"/>
      <c r="V5791" s="3"/>
      <c r="W5791" s="3"/>
      <c r="X5791" s="3"/>
      <c r="Y5791" s="3"/>
      <c r="Z5791" s="3"/>
      <c r="AA5791" s="3"/>
      <c r="AB5791" s="3"/>
      <c r="AC5791" s="3"/>
      <c r="AD5791" s="3"/>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row>
    <row r="5792" spans="1:77" ht="18">
      <c r="A5792" s="3" t="s">
        <v>5685</v>
      </c>
      <c r="B5792" s="3" t="s">
        <v>24043</v>
      </c>
      <c r="C5792" s="3" t="s">
        <v>24044</v>
      </c>
      <c r="D5792" s="3" t="s">
        <v>2</v>
      </c>
      <c r="E5792" s="3" t="s">
        <v>24045</v>
      </c>
      <c r="F5792" s="3"/>
      <c r="G5792" s="3"/>
      <c r="H5792" s="3"/>
      <c r="I5792" s="3"/>
      <c r="J5792" s="3"/>
      <c r="K5792" s="3"/>
      <c r="L5792" s="3"/>
      <c r="M5792" s="3"/>
      <c r="N5792" s="3"/>
      <c r="O5792" s="3"/>
      <c r="P5792" s="3"/>
      <c r="Q5792" s="3"/>
      <c r="R5792" s="3"/>
      <c r="S5792" s="3"/>
      <c r="T5792" s="3"/>
      <c r="U5792" s="3"/>
      <c r="V5792" s="3"/>
      <c r="W5792" s="3"/>
      <c r="X5792" s="3"/>
      <c r="Y5792" s="3"/>
      <c r="Z5792" s="3"/>
      <c r="AA5792" s="3"/>
      <c r="AB5792" s="3"/>
      <c r="AC5792" s="3"/>
      <c r="AD5792" s="3"/>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row>
    <row r="5793" spans="1:77" ht="18">
      <c r="A5793" s="3" t="s">
        <v>8566</v>
      </c>
      <c r="B5793" s="3" t="s">
        <v>26399</v>
      </c>
      <c r="C5793" s="3" t="s">
        <v>24044</v>
      </c>
      <c r="D5793" s="3" t="s">
        <v>2</v>
      </c>
      <c r="E5793" s="3" t="s">
        <v>26400</v>
      </c>
      <c r="F5793" s="3" t="s">
        <v>26401</v>
      </c>
      <c r="G5793" s="3"/>
      <c r="H5793" s="3"/>
      <c r="I5793" s="3"/>
      <c r="J5793" s="3"/>
      <c r="K5793" s="3"/>
      <c r="L5793" s="3"/>
      <c r="M5793" s="3"/>
      <c r="N5793" s="3"/>
      <c r="O5793" s="3"/>
      <c r="P5793" s="3"/>
      <c r="Q5793" s="3"/>
      <c r="R5793" s="3"/>
      <c r="S5793" s="3"/>
      <c r="T5793" s="3"/>
      <c r="U5793" s="3"/>
      <c r="V5793" s="3"/>
      <c r="W5793" s="3"/>
      <c r="X5793" s="3"/>
      <c r="Y5793" s="3"/>
      <c r="Z5793" s="3"/>
      <c r="AA5793" s="3"/>
      <c r="AB5793" s="3"/>
      <c r="AC5793" s="3"/>
      <c r="AD5793" s="3"/>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row>
    <row r="5794" spans="1:77" ht="18">
      <c r="A5794" s="3" t="s">
        <v>12257</v>
      </c>
      <c r="B5794" s="3" t="s">
        <v>29365</v>
      </c>
      <c r="C5794" s="3" t="s">
        <v>24044</v>
      </c>
      <c r="D5794" s="3" t="s">
        <v>48</v>
      </c>
      <c r="E5794" s="3" t="s">
        <v>29835</v>
      </c>
      <c r="F5794" s="3" t="s">
        <v>29836</v>
      </c>
      <c r="G5794" s="3"/>
      <c r="H5794" s="3"/>
      <c r="I5794" s="3"/>
      <c r="J5794" s="3"/>
      <c r="K5794" s="3"/>
      <c r="L5794" s="3"/>
      <c r="M5794" s="3"/>
      <c r="N5794" s="3"/>
      <c r="O5794" s="3"/>
      <c r="P5794" s="3"/>
      <c r="Q5794" s="3"/>
      <c r="R5794" s="3"/>
      <c r="S5794" s="3"/>
      <c r="T5794" s="3"/>
      <c r="U5794" s="3"/>
      <c r="V5794" s="3"/>
      <c r="W5794" s="3"/>
      <c r="X5794" s="3"/>
      <c r="Y5794" s="3"/>
      <c r="Z5794" s="3"/>
      <c r="AA5794" s="3"/>
      <c r="AB5794" s="3"/>
      <c r="AC5794" s="3"/>
      <c r="AD5794" s="3"/>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row>
    <row r="5795" spans="1:77" ht="18">
      <c r="A5795" s="3" t="s">
        <v>12956</v>
      </c>
      <c r="B5795" s="3" t="s">
        <v>30362</v>
      </c>
      <c r="C5795" s="3" t="s">
        <v>24044</v>
      </c>
      <c r="D5795" s="3" t="s">
        <v>2</v>
      </c>
      <c r="E5795" s="3" t="s">
        <v>30363</v>
      </c>
      <c r="F5795" s="3"/>
      <c r="G5795" s="3"/>
      <c r="H5795" s="3"/>
      <c r="I5795" s="3"/>
      <c r="J5795" s="3"/>
      <c r="K5795" s="3"/>
      <c r="L5795" s="3"/>
      <c r="M5795" s="3"/>
      <c r="N5795" s="3"/>
      <c r="O5795" s="3"/>
      <c r="P5795" s="3"/>
      <c r="Q5795" s="3"/>
      <c r="R5795" s="3"/>
      <c r="S5795" s="3"/>
      <c r="T5795" s="3"/>
      <c r="U5795" s="3"/>
      <c r="V5795" s="3"/>
      <c r="W5795" s="3"/>
      <c r="X5795" s="3"/>
      <c r="Y5795" s="3"/>
      <c r="Z5795" s="3"/>
      <c r="AA5795" s="3"/>
      <c r="AB5795" s="3"/>
      <c r="AC5795" s="3"/>
      <c r="AD5795" s="3"/>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row>
    <row r="5796" spans="1:77" ht="18">
      <c r="A5796" s="3" t="s">
        <v>5526</v>
      </c>
      <c r="B5796" s="3" t="s">
        <v>23435</v>
      </c>
      <c r="C5796" s="3" t="s">
        <v>23899</v>
      </c>
      <c r="D5796" s="3"/>
      <c r="E5796" s="3" t="s">
        <v>23900</v>
      </c>
      <c r="F5796" s="3"/>
      <c r="G5796" s="3"/>
      <c r="H5796" s="3"/>
      <c r="I5796" s="3"/>
      <c r="J5796" s="3"/>
      <c r="K5796" s="3"/>
      <c r="L5796" s="3"/>
      <c r="M5796" s="3"/>
      <c r="N5796" s="3"/>
      <c r="O5796" s="3"/>
      <c r="P5796" s="3"/>
      <c r="Q5796" s="3"/>
      <c r="R5796" s="3"/>
      <c r="S5796" s="3"/>
      <c r="T5796" s="3"/>
      <c r="U5796" s="3"/>
      <c r="V5796" s="3"/>
      <c r="W5796" s="3"/>
      <c r="X5796" s="3"/>
      <c r="Y5796" s="3"/>
      <c r="Z5796" s="3"/>
      <c r="AA5796" s="3"/>
      <c r="AB5796" s="3"/>
      <c r="AC5796" s="3"/>
      <c r="AD5796" s="3"/>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row>
    <row r="5797" spans="1:77" ht="18">
      <c r="A5797" s="3" t="s">
        <v>8363</v>
      </c>
      <c r="B5797" s="3" t="s">
        <v>26038</v>
      </c>
      <c r="C5797" s="3" t="s">
        <v>23899</v>
      </c>
      <c r="D5797" s="3" t="s">
        <v>26163</v>
      </c>
      <c r="E5797" s="3" t="s">
        <v>26164</v>
      </c>
      <c r="F5797" s="3" t="s">
        <v>26165</v>
      </c>
      <c r="G5797" s="3"/>
      <c r="H5797" s="3"/>
      <c r="I5797" s="3"/>
      <c r="J5797" s="3"/>
      <c r="K5797" s="3"/>
      <c r="L5797" s="3"/>
      <c r="M5797" s="3"/>
      <c r="N5797" s="3"/>
      <c r="O5797" s="3"/>
      <c r="P5797" s="3"/>
      <c r="Q5797" s="3"/>
      <c r="R5797" s="3"/>
      <c r="S5797" s="3"/>
      <c r="T5797" s="3"/>
      <c r="U5797" s="3"/>
      <c r="V5797" s="3"/>
      <c r="W5797" s="3"/>
      <c r="X5797" s="3"/>
      <c r="Y5797" s="3"/>
      <c r="Z5797" s="3"/>
      <c r="AA5797" s="3"/>
      <c r="AB5797" s="3"/>
      <c r="AC5797" s="3"/>
      <c r="AD5797" s="3"/>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row>
    <row r="5798" spans="1:77" ht="18">
      <c r="A5798" s="3" t="s">
        <v>12152</v>
      </c>
      <c r="B5798" s="3" t="s">
        <v>29365</v>
      </c>
      <c r="C5798" s="3" t="s">
        <v>23899</v>
      </c>
      <c r="D5798" s="3" t="s">
        <v>48</v>
      </c>
      <c r="E5798" s="3" t="s">
        <v>29748</v>
      </c>
      <c r="F5798" s="3"/>
      <c r="G5798" s="3"/>
      <c r="H5798" s="3"/>
      <c r="I5798" s="3"/>
      <c r="J5798" s="3"/>
      <c r="K5798" s="3"/>
      <c r="L5798" s="3"/>
      <c r="M5798" s="3"/>
      <c r="N5798" s="3"/>
      <c r="O5798" s="3"/>
      <c r="P5798" s="3"/>
      <c r="Q5798" s="3"/>
      <c r="R5798" s="3"/>
      <c r="S5798" s="3"/>
      <c r="T5798" s="3"/>
      <c r="U5798" s="3"/>
      <c r="V5798" s="3"/>
      <c r="W5798" s="3"/>
      <c r="X5798" s="3"/>
      <c r="Y5798" s="3"/>
      <c r="Z5798" s="3"/>
      <c r="AA5798" s="3"/>
      <c r="AB5798" s="3"/>
      <c r="AC5798" s="3"/>
      <c r="AD5798" s="3"/>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row>
    <row r="5799" spans="1:77" ht="18">
      <c r="A5799" s="3" t="s">
        <v>33329</v>
      </c>
      <c r="B5799" s="3" t="s">
        <v>32998</v>
      </c>
      <c r="C5799" s="3" t="s">
        <v>23899</v>
      </c>
      <c r="D5799" s="3"/>
      <c r="E5799" s="3" t="s">
        <v>33330</v>
      </c>
      <c r="F5799" s="3"/>
      <c r="G5799" s="3"/>
      <c r="H5799" s="3"/>
      <c r="I5799" s="3"/>
      <c r="J5799" s="3"/>
      <c r="K5799" s="3"/>
      <c r="L5799" s="3"/>
      <c r="M5799" s="3"/>
      <c r="N5799" s="3"/>
      <c r="O5799" s="3"/>
      <c r="P5799" s="3"/>
      <c r="Q5799" s="3"/>
      <c r="R5799" s="3"/>
      <c r="S5799" s="3"/>
      <c r="T5799" s="3"/>
      <c r="U5799" s="3"/>
      <c r="V5799" s="3"/>
      <c r="W5799" s="3"/>
      <c r="X5799" s="3"/>
      <c r="Y5799" s="3"/>
      <c r="Z5799" s="3"/>
      <c r="AA5799" s="3"/>
      <c r="AB5799" s="3"/>
      <c r="AC5799" s="3"/>
      <c r="AD5799" s="3"/>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row>
    <row r="5800" spans="1:77" ht="18">
      <c r="A5800" s="3" t="s">
        <v>36497</v>
      </c>
      <c r="B5800" s="3" t="s">
        <v>36306</v>
      </c>
      <c r="C5800" s="3" t="s">
        <v>23899</v>
      </c>
      <c r="D5800" s="3" t="s">
        <v>36498</v>
      </c>
      <c r="E5800" s="3" t="s">
        <v>36499</v>
      </c>
      <c r="F5800" s="3" t="s">
        <v>36500</v>
      </c>
      <c r="G5800" s="3"/>
      <c r="H5800" s="3"/>
      <c r="I5800" s="3"/>
      <c r="J5800" s="3"/>
      <c r="K5800" s="3"/>
      <c r="L5800" s="3"/>
      <c r="M5800" s="3"/>
      <c r="N5800" s="3"/>
      <c r="O5800" s="3"/>
      <c r="P5800" s="3"/>
      <c r="Q5800" s="3"/>
      <c r="R5800" s="3"/>
      <c r="S5800" s="3"/>
      <c r="T5800" s="3"/>
      <c r="U5800" s="3"/>
      <c r="V5800" s="3"/>
      <c r="W5800" s="3"/>
      <c r="X5800" s="3"/>
      <c r="Y5800" s="3"/>
      <c r="Z5800" s="3"/>
      <c r="AA5800" s="3"/>
      <c r="AB5800" s="3"/>
      <c r="AC5800" s="3"/>
      <c r="AD5800" s="3"/>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row>
    <row r="5801" spans="1:77" ht="18">
      <c r="A5801" s="3" t="s">
        <v>38871</v>
      </c>
      <c r="B5801" s="3" t="s">
        <v>37993</v>
      </c>
      <c r="C5801" s="3" t="s">
        <v>38872</v>
      </c>
      <c r="D5801" s="3" t="s">
        <v>270</v>
      </c>
      <c r="E5801" s="3" t="s">
        <v>38873</v>
      </c>
      <c r="F5801" s="3" t="s">
        <v>38874</v>
      </c>
      <c r="G5801" s="3"/>
      <c r="H5801" s="3"/>
      <c r="I5801" s="3"/>
      <c r="J5801" s="3"/>
      <c r="K5801" s="3"/>
      <c r="L5801" s="3"/>
      <c r="M5801" s="3"/>
      <c r="N5801" s="3"/>
      <c r="O5801" s="3"/>
      <c r="P5801" s="3"/>
      <c r="Q5801" s="3"/>
      <c r="R5801" s="3"/>
      <c r="S5801" s="3"/>
      <c r="T5801" s="3"/>
      <c r="U5801" s="3"/>
      <c r="V5801" s="3"/>
      <c r="W5801" s="3"/>
      <c r="X5801" s="3"/>
      <c r="Y5801" s="3"/>
      <c r="Z5801" s="3"/>
      <c r="AA5801" s="3"/>
      <c r="AB5801" s="3"/>
      <c r="AC5801" s="3"/>
      <c r="AD5801" s="3"/>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row>
    <row r="5802" spans="1:77" ht="18">
      <c r="A5802" s="3" t="s">
        <v>10597</v>
      </c>
      <c r="B5802" s="3" t="s">
        <v>28704</v>
      </c>
      <c r="C5802" s="3" t="s">
        <v>28751</v>
      </c>
      <c r="D5802" s="3" t="s">
        <v>1855</v>
      </c>
      <c r="E5802" s="3" t="s">
        <v>28752</v>
      </c>
      <c r="F5802" s="3" t="s">
        <v>28753</v>
      </c>
      <c r="G5802" s="3"/>
      <c r="H5802" s="3"/>
      <c r="I5802" s="3"/>
      <c r="J5802" s="3"/>
      <c r="K5802" s="3"/>
      <c r="L5802" s="3"/>
      <c r="M5802" s="3"/>
      <c r="N5802" s="3"/>
      <c r="O5802" s="3"/>
      <c r="P5802" s="3"/>
      <c r="Q5802" s="3"/>
      <c r="R5802" s="3"/>
      <c r="S5802" s="3"/>
      <c r="T5802" s="3"/>
      <c r="U5802" s="3"/>
      <c r="V5802" s="3"/>
      <c r="W5802" s="3"/>
      <c r="X5802" s="3"/>
      <c r="Y5802" s="3"/>
      <c r="Z5802" s="3"/>
      <c r="AA5802" s="3"/>
      <c r="AB5802" s="3"/>
      <c r="AC5802" s="3"/>
      <c r="AD5802" s="3"/>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row>
    <row r="5803" spans="1:77" ht="18">
      <c r="A5803" s="3" t="s">
        <v>10743</v>
      </c>
      <c r="B5803" s="3" t="s">
        <v>28622</v>
      </c>
      <c r="C5803" s="3" t="s">
        <v>28751</v>
      </c>
      <c r="D5803" s="3"/>
      <c r="E5803" s="3" t="s">
        <v>28899</v>
      </c>
      <c r="F5803" s="3"/>
      <c r="G5803" s="3"/>
      <c r="H5803" s="3"/>
      <c r="I5803" s="3"/>
      <c r="J5803" s="3"/>
      <c r="K5803" s="3"/>
      <c r="L5803" s="3"/>
      <c r="M5803" s="3"/>
      <c r="N5803" s="3"/>
      <c r="O5803" s="3"/>
      <c r="P5803" s="3"/>
      <c r="Q5803" s="3"/>
      <c r="R5803" s="3"/>
      <c r="S5803" s="3"/>
      <c r="T5803" s="3"/>
      <c r="U5803" s="3"/>
      <c r="V5803" s="3"/>
      <c r="W5803" s="3"/>
      <c r="X5803" s="3"/>
      <c r="Y5803" s="3"/>
      <c r="Z5803" s="3"/>
      <c r="AA5803" s="3"/>
      <c r="AB5803" s="3"/>
      <c r="AC5803" s="3"/>
      <c r="AD5803" s="3"/>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row>
    <row r="5804" spans="1:77" ht="18">
      <c r="A5804" s="3" t="s">
        <v>18922</v>
      </c>
      <c r="B5804" s="3" t="s">
        <v>35848</v>
      </c>
      <c r="C5804" s="3" t="s">
        <v>28751</v>
      </c>
      <c r="D5804" s="3"/>
      <c r="E5804" s="3" t="s">
        <v>36059</v>
      </c>
      <c r="F5804" s="3"/>
      <c r="G5804" s="3"/>
      <c r="H5804" s="3"/>
      <c r="I5804" s="3"/>
      <c r="J5804" s="3"/>
      <c r="K5804" s="3"/>
      <c r="L5804" s="3"/>
      <c r="M5804" s="3"/>
      <c r="N5804" s="3"/>
      <c r="O5804" s="3"/>
      <c r="P5804" s="3"/>
      <c r="Q5804" s="3"/>
      <c r="R5804" s="3"/>
      <c r="S5804" s="3"/>
      <c r="T5804" s="3"/>
      <c r="U5804" s="3"/>
      <c r="V5804" s="3"/>
      <c r="W5804" s="3"/>
      <c r="X5804" s="3"/>
      <c r="Y5804" s="3"/>
      <c r="Z5804" s="3"/>
      <c r="AA5804" s="3"/>
      <c r="AB5804" s="3"/>
      <c r="AC5804" s="3"/>
      <c r="AD5804" s="3"/>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row>
    <row r="5805" spans="1:77" ht="18">
      <c r="A5805" s="3" t="s">
        <v>39228</v>
      </c>
      <c r="B5805" s="3" t="s">
        <v>38999</v>
      </c>
      <c r="C5805" s="3" t="s">
        <v>39229</v>
      </c>
      <c r="D5805" s="3"/>
      <c r="E5805" s="3" t="s">
        <v>39230</v>
      </c>
      <c r="F5805" s="3" t="s">
        <v>39231</v>
      </c>
      <c r="G5805" s="3"/>
      <c r="H5805" s="3"/>
      <c r="I5805" s="3"/>
      <c r="J5805" s="3"/>
      <c r="K5805" s="3"/>
      <c r="L5805" s="3"/>
      <c r="M5805" s="3"/>
      <c r="N5805" s="3"/>
      <c r="O5805" s="3"/>
      <c r="P5805" s="3"/>
      <c r="Q5805" s="3"/>
      <c r="R5805" s="3"/>
      <c r="S5805" s="3"/>
      <c r="T5805" s="3"/>
      <c r="U5805" s="3"/>
      <c r="V5805" s="3"/>
      <c r="W5805" s="3"/>
      <c r="X5805" s="3"/>
      <c r="Y5805" s="3"/>
      <c r="Z5805" s="3"/>
      <c r="AA5805" s="3"/>
      <c r="AB5805" s="3"/>
      <c r="AC5805" s="3"/>
      <c r="AD5805" s="3"/>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row>
    <row r="5806" spans="1:77" ht="18">
      <c r="A5806" s="3" t="s">
        <v>27516</v>
      </c>
      <c r="B5806" s="3" t="s">
        <v>27257</v>
      </c>
      <c r="C5806" s="3" t="s">
        <v>27517</v>
      </c>
      <c r="D5806" s="3" t="s">
        <v>73</v>
      </c>
      <c r="E5806" s="3" t="s">
        <v>27518</v>
      </c>
      <c r="F5806" s="3" t="s">
        <v>27519</v>
      </c>
      <c r="G5806" s="3"/>
      <c r="H5806" s="3"/>
      <c r="I5806" s="3"/>
      <c r="J5806" s="3"/>
      <c r="K5806" s="3"/>
      <c r="L5806" s="3"/>
      <c r="M5806" s="3"/>
      <c r="N5806" s="3"/>
      <c r="O5806" s="3"/>
      <c r="P5806" s="3"/>
      <c r="Q5806" s="3"/>
      <c r="R5806" s="3"/>
      <c r="S5806" s="3"/>
      <c r="T5806" s="3"/>
      <c r="U5806" s="3"/>
      <c r="V5806" s="3"/>
      <c r="W5806" s="3"/>
      <c r="X5806" s="3"/>
      <c r="Y5806" s="3"/>
      <c r="Z5806" s="3"/>
      <c r="AA5806" s="3"/>
      <c r="AB5806" s="3"/>
      <c r="AC5806" s="3"/>
      <c r="AD5806" s="3"/>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row>
    <row r="5807" spans="1:77" ht="18">
      <c r="A5807" s="3" t="s">
        <v>5528</v>
      </c>
      <c r="B5807" s="3" t="s">
        <v>23435</v>
      </c>
      <c r="C5807" s="3" t="s">
        <v>23901</v>
      </c>
      <c r="D5807" s="3"/>
      <c r="E5807" s="3" t="s">
        <v>23898</v>
      </c>
      <c r="F5807" s="3"/>
      <c r="G5807" s="3"/>
      <c r="H5807" s="3"/>
      <c r="I5807" s="3"/>
      <c r="J5807" s="3"/>
      <c r="K5807" s="3"/>
      <c r="L5807" s="3"/>
      <c r="M5807" s="3"/>
      <c r="N5807" s="3"/>
      <c r="O5807" s="3"/>
      <c r="P5807" s="3"/>
      <c r="Q5807" s="3"/>
      <c r="R5807" s="3"/>
      <c r="S5807" s="3"/>
      <c r="T5807" s="3"/>
      <c r="U5807" s="3"/>
      <c r="V5807" s="3"/>
      <c r="W5807" s="3"/>
      <c r="X5807" s="3"/>
      <c r="Y5807" s="3"/>
      <c r="Z5807" s="3"/>
      <c r="AA5807" s="3"/>
      <c r="AB5807" s="3"/>
      <c r="AC5807" s="3"/>
      <c r="AD5807" s="3"/>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row>
    <row r="5808" spans="1:77" ht="18">
      <c r="A5808" s="3" t="s">
        <v>5549</v>
      </c>
      <c r="B5808" s="3" t="s">
        <v>23435</v>
      </c>
      <c r="C5808" s="3" t="s">
        <v>23925</v>
      </c>
      <c r="D5808" s="3"/>
      <c r="E5808" s="3" t="s">
        <v>23926</v>
      </c>
      <c r="F5808" s="3" t="s">
        <v>23927</v>
      </c>
      <c r="G5808" s="3"/>
      <c r="H5808" s="3"/>
      <c r="I5808" s="3"/>
      <c r="J5808" s="3"/>
      <c r="K5808" s="3"/>
      <c r="L5808" s="3"/>
      <c r="M5808" s="3"/>
      <c r="N5808" s="3"/>
      <c r="O5808" s="3"/>
      <c r="P5808" s="3"/>
      <c r="Q5808" s="3"/>
      <c r="R5808" s="3"/>
      <c r="S5808" s="3"/>
      <c r="T5808" s="3"/>
      <c r="U5808" s="3"/>
      <c r="V5808" s="3"/>
      <c r="W5808" s="3"/>
      <c r="X5808" s="3"/>
      <c r="Y5808" s="3"/>
      <c r="Z5808" s="3"/>
      <c r="AA5808" s="3"/>
      <c r="AB5808" s="3"/>
      <c r="AC5808" s="3"/>
      <c r="AD5808" s="3"/>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row>
    <row r="5809" spans="1:77" ht="18">
      <c r="A5809" s="3" t="s">
        <v>10682</v>
      </c>
      <c r="B5809" s="3" t="s">
        <v>28622</v>
      </c>
      <c r="C5809" s="3" t="s">
        <v>28841</v>
      </c>
      <c r="D5809" s="3" t="s">
        <v>28842</v>
      </c>
      <c r="E5809" s="3" t="s">
        <v>28843</v>
      </c>
      <c r="F5809" s="3"/>
      <c r="G5809" s="3"/>
      <c r="H5809" s="3"/>
      <c r="I5809" s="3"/>
      <c r="J5809" s="3"/>
      <c r="K5809" s="3"/>
      <c r="L5809" s="3"/>
      <c r="M5809" s="3"/>
      <c r="N5809" s="3"/>
      <c r="O5809" s="3"/>
      <c r="P5809" s="3"/>
      <c r="Q5809" s="3"/>
      <c r="R5809" s="3"/>
      <c r="S5809" s="3"/>
      <c r="T5809" s="3"/>
      <c r="U5809" s="3"/>
      <c r="V5809" s="3"/>
      <c r="W5809" s="3"/>
      <c r="X5809" s="3"/>
      <c r="Y5809" s="3"/>
      <c r="Z5809" s="3"/>
      <c r="AA5809" s="3"/>
      <c r="AB5809" s="3"/>
      <c r="AC5809" s="3"/>
      <c r="AD5809" s="3"/>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row>
    <row r="5810" spans="1:77" ht="18">
      <c r="A5810" s="3" t="s">
        <v>19384</v>
      </c>
      <c r="B5810" s="3" t="s">
        <v>36306</v>
      </c>
      <c r="C5810" s="3" t="s">
        <v>28841</v>
      </c>
      <c r="D5810" s="3" t="s">
        <v>36467</v>
      </c>
      <c r="E5810" s="3" t="s">
        <v>36468</v>
      </c>
      <c r="F5810" s="3" t="s">
        <v>36469</v>
      </c>
      <c r="G5810" s="3"/>
      <c r="H5810" s="3"/>
      <c r="I5810" s="3"/>
      <c r="J5810" s="3"/>
      <c r="K5810" s="3"/>
      <c r="L5810" s="3"/>
      <c r="M5810" s="3"/>
      <c r="N5810" s="3"/>
      <c r="O5810" s="3"/>
      <c r="P5810" s="3"/>
      <c r="Q5810" s="3"/>
      <c r="R5810" s="3"/>
      <c r="S5810" s="3"/>
      <c r="T5810" s="3"/>
      <c r="U5810" s="3"/>
      <c r="V5810" s="3"/>
      <c r="W5810" s="3"/>
      <c r="X5810" s="3"/>
      <c r="Y5810" s="3"/>
      <c r="Z5810" s="3"/>
      <c r="AA5810" s="3"/>
      <c r="AB5810" s="3"/>
      <c r="AC5810" s="3"/>
      <c r="AD5810" s="3"/>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row>
    <row r="5811" spans="1:77" ht="18">
      <c r="A5811" s="3" t="s">
        <v>5018</v>
      </c>
      <c r="B5811" s="3" t="s">
        <v>23435</v>
      </c>
      <c r="C5811" s="3" t="s">
        <v>23510</v>
      </c>
      <c r="D5811" s="3" t="s">
        <v>56</v>
      </c>
      <c r="E5811" s="3" t="s">
        <v>23511</v>
      </c>
      <c r="F5811" s="3" t="s">
        <v>23512</v>
      </c>
      <c r="G5811" s="3"/>
      <c r="H5811" s="3"/>
      <c r="I5811" s="3"/>
      <c r="J5811" s="3"/>
      <c r="K5811" s="3"/>
      <c r="L5811" s="3"/>
      <c r="M5811" s="3"/>
      <c r="N5811" s="3"/>
      <c r="O5811" s="3"/>
      <c r="P5811" s="3"/>
      <c r="Q5811" s="3"/>
      <c r="R5811" s="3"/>
      <c r="S5811" s="3"/>
      <c r="T5811" s="3"/>
      <c r="U5811" s="3"/>
      <c r="V5811" s="3"/>
      <c r="W5811" s="3"/>
      <c r="X5811" s="3"/>
      <c r="Y5811" s="3"/>
      <c r="Z5811" s="3"/>
      <c r="AA5811" s="3"/>
      <c r="AB5811" s="3"/>
      <c r="AC5811" s="3"/>
      <c r="AD5811" s="3"/>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row>
    <row r="5812" spans="1:77" ht="18">
      <c r="A5812" s="3" t="s">
        <v>5536</v>
      </c>
      <c r="B5812" s="3" t="s">
        <v>23906</v>
      </c>
      <c r="C5812" s="3" t="s">
        <v>23510</v>
      </c>
      <c r="D5812" s="3" t="s">
        <v>1442</v>
      </c>
      <c r="E5812" s="3" t="s">
        <v>23511</v>
      </c>
      <c r="F5812" s="3" t="s">
        <v>23907</v>
      </c>
      <c r="G5812" s="3"/>
      <c r="H5812" s="3" t="s">
        <v>23908</v>
      </c>
      <c r="I5812" s="3" t="s">
        <v>23909</v>
      </c>
      <c r="J5812" s="3" t="s">
        <v>23910</v>
      </c>
      <c r="K5812" s="3">
        <v>4528902</v>
      </c>
      <c r="L5812" s="3"/>
      <c r="M5812" s="3"/>
      <c r="N5812" s="3"/>
      <c r="O5812" s="3"/>
      <c r="P5812" s="3"/>
      <c r="Q5812" s="3"/>
      <c r="R5812" s="3"/>
      <c r="S5812" s="3"/>
      <c r="T5812" s="3"/>
      <c r="U5812" s="3"/>
      <c r="V5812" s="3"/>
      <c r="W5812" s="3"/>
      <c r="X5812" s="3"/>
      <c r="Y5812" s="3"/>
      <c r="Z5812" s="3"/>
      <c r="AA5812" s="3"/>
      <c r="AB5812" s="3"/>
      <c r="AC5812" s="3"/>
      <c r="AD5812" s="3"/>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row>
    <row r="5813" spans="1:77" ht="18">
      <c r="A5813" s="3" t="s">
        <v>18821</v>
      </c>
      <c r="B5813" s="3" t="s">
        <v>35848</v>
      </c>
      <c r="C5813" s="3" t="s">
        <v>23510</v>
      </c>
      <c r="D5813" s="3"/>
      <c r="E5813" s="3" t="s">
        <v>35996</v>
      </c>
      <c r="F5813" s="3" t="s">
        <v>35997</v>
      </c>
      <c r="G5813" s="3"/>
      <c r="H5813" s="3"/>
      <c r="I5813" s="3"/>
      <c r="J5813" s="3"/>
      <c r="K5813" s="3"/>
      <c r="L5813" s="3"/>
      <c r="M5813" s="3"/>
      <c r="N5813" s="3"/>
      <c r="O5813" s="3"/>
      <c r="P5813" s="3"/>
      <c r="Q5813" s="3"/>
      <c r="R5813" s="3"/>
      <c r="S5813" s="3"/>
      <c r="T5813" s="3"/>
      <c r="U5813" s="3"/>
      <c r="V5813" s="3"/>
      <c r="W5813" s="3"/>
      <c r="X5813" s="3"/>
      <c r="Y5813" s="3"/>
      <c r="Z5813" s="3"/>
      <c r="AA5813" s="3"/>
      <c r="AB5813" s="3"/>
      <c r="AC5813" s="3"/>
      <c r="AD5813" s="3"/>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row>
    <row r="5814" spans="1:77" ht="18">
      <c r="A5814" s="3" t="s">
        <v>36472</v>
      </c>
      <c r="B5814" s="3" t="s">
        <v>36306</v>
      </c>
      <c r="C5814" s="3" t="s">
        <v>36473</v>
      </c>
      <c r="D5814" s="3"/>
      <c r="E5814" s="3" t="s">
        <v>36474</v>
      </c>
      <c r="F5814" s="3"/>
      <c r="G5814" s="3"/>
      <c r="H5814" s="3"/>
      <c r="I5814" s="3"/>
      <c r="J5814" s="3"/>
      <c r="K5814" s="3"/>
      <c r="L5814" s="3"/>
      <c r="M5814" s="3"/>
      <c r="N5814" s="3"/>
      <c r="O5814" s="3"/>
      <c r="P5814" s="3"/>
      <c r="Q5814" s="3"/>
      <c r="R5814" s="3"/>
      <c r="S5814" s="3"/>
      <c r="T5814" s="3"/>
      <c r="U5814" s="3"/>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row>
    <row r="5815" spans="1:77" ht="18">
      <c r="A5815" s="3" t="s">
        <v>5014</v>
      </c>
      <c r="B5815" s="3" t="s">
        <v>23446</v>
      </c>
      <c r="C5815" s="3" t="s">
        <v>23507</v>
      </c>
      <c r="D5815" s="3" t="s">
        <v>270</v>
      </c>
      <c r="E5815" s="3" t="s">
        <v>23508</v>
      </c>
      <c r="F5815" s="3" t="s">
        <v>23509</v>
      </c>
      <c r="G5815" s="3"/>
      <c r="H5815" s="3"/>
      <c r="I5815" s="3"/>
      <c r="J5815" s="3"/>
      <c r="K5815" s="3"/>
      <c r="L5815" s="3"/>
      <c r="M5815" s="3"/>
      <c r="N5815" s="3"/>
      <c r="O5815" s="3"/>
      <c r="P5815" s="3"/>
      <c r="Q5815" s="3"/>
      <c r="R5815" s="3"/>
      <c r="S5815" s="3"/>
      <c r="T5815" s="3"/>
      <c r="U5815" s="3"/>
      <c r="V5815" s="3"/>
      <c r="W5815" s="3"/>
      <c r="X5815" s="3"/>
      <c r="Y5815" s="3"/>
      <c r="Z5815" s="3"/>
      <c r="AA5815" s="3"/>
      <c r="AB5815" s="3"/>
      <c r="AC5815" s="3"/>
      <c r="AD5815" s="3"/>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row>
    <row r="5816" spans="1:77" ht="18">
      <c r="A5816" s="3" t="s">
        <v>5516</v>
      </c>
      <c r="B5816" s="3" t="s">
        <v>23435</v>
      </c>
      <c r="C5816" s="3" t="s">
        <v>23507</v>
      </c>
      <c r="D5816" s="3"/>
      <c r="E5816" s="3" t="s">
        <v>23894</v>
      </c>
      <c r="F5816" s="3"/>
      <c r="G5816" s="3"/>
      <c r="H5816" s="3"/>
      <c r="I5816" s="3"/>
      <c r="J5816" s="3"/>
      <c r="K5816" s="3"/>
      <c r="L5816" s="3"/>
      <c r="M5816" s="3"/>
      <c r="N5816" s="3"/>
      <c r="O5816" s="3"/>
      <c r="P5816" s="3"/>
      <c r="Q5816" s="3"/>
      <c r="R5816" s="3"/>
      <c r="S5816" s="3"/>
      <c r="T5816" s="3"/>
      <c r="U5816" s="3"/>
      <c r="V5816" s="3"/>
      <c r="W5816" s="3"/>
      <c r="X5816" s="3"/>
      <c r="Y5816" s="3"/>
      <c r="Z5816" s="3"/>
      <c r="AA5816" s="3"/>
      <c r="AB5816" s="3"/>
      <c r="AC5816" s="3"/>
      <c r="AD5816" s="3"/>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row>
    <row r="5817" spans="1:77" ht="18">
      <c r="A5817" s="3" t="s">
        <v>4493</v>
      </c>
      <c r="B5817" s="3" t="s">
        <v>22985</v>
      </c>
      <c r="C5817" s="3" t="s">
        <v>23023</v>
      </c>
      <c r="D5817" s="3" t="s">
        <v>23024</v>
      </c>
      <c r="E5817" s="3" t="s">
        <v>23025</v>
      </c>
      <c r="F5817" s="3"/>
      <c r="G5817" s="3"/>
      <c r="H5817" s="3"/>
      <c r="I5817" s="3"/>
      <c r="J5817" s="3"/>
      <c r="K5817" s="3"/>
      <c r="L5817" s="3"/>
      <c r="M5817" s="3"/>
      <c r="N5817" s="3"/>
      <c r="O5817" s="3"/>
      <c r="P5817" s="3"/>
      <c r="Q5817" s="3"/>
      <c r="R5817" s="3"/>
      <c r="S5817" s="3"/>
      <c r="T5817" s="3"/>
      <c r="U5817" s="3"/>
      <c r="V5817" s="3"/>
      <c r="W5817" s="3"/>
      <c r="X5817" s="3"/>
      <c r="Y5817" s="3"/>
      <c r="Z5817" s="3"/>
      <c r="AA5817" s="3"/>
      <c r="AB5817" s="3"/>
      <c r="AC5817" s="3"/>
      <c r="AD5817" s="3"/>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row>
    <row r="5818" spans="1:77" ht="18">
      <c r="A5818" s="3" t="s">
        <v>5520</v>
      </c>
      <c r="B5818" s="3" t="s">
        <v>23435</v>
      </c>
      <c r="C5818" s="3" t="s">
        <v>23895</v>
      </c>
      <c r="D5818" s="3"/>
      <c r="E5818" s="3" t="s">
        <v>23896</v>
      </c>
      <c r="F5818" s="3"/>
      <c r="G5818" s="3"/>
      <c r="H5818" s="3"/>
      <c r="I5818" s="3"/>
      <c r="J5818" s="3"/>
      <c r="K5818" s="3"/>
      <c r="L5818" s="3"/>
      <c r="M5818" s="3"/>
      <c r="N5818" s="3"/>
      <c r="O5818" s="3"/>
      <c r="P5818" s="3"/>
      <c r="Q5818" s="3"/>
      <c r="R5818" s="3"/>
      <c r="S5818" s="3"/>
      <c r="T5818" s="3"/>
      <c r="U5818" s="3"/>
      <c r="V5818" s="3"/>
      <c r="W5818" s="3"/>
      <c r="X5818" s="3"/>
      <c r="Y5818" s="3"/>
      <c r="Z5818" s="3"/>
      <c r="AA5818" s="3"/>
      <c r="AB5818" s="3"/>
      <c r="AC5818" s="3"/>
      <c r="AD5818" s="3"/>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row>
    <row r="5819" spans="1:77" ht="18">
      <c r="A5819" s="3" t="s">
        <v>10547</v>
      </c>
      <c r="B5819" s="3" t="s">
        <v>28622</v>
      </c>
      <c r="C5819" s="3" t="s">
        <v>23895</v>
      </c>
      <c r="D5819" s="3" t="s">
        <v>1855</v>
      </c>
      <c r="E5819" s="3" t="s">
        <v>28684</v>
      </c>
      <c r="F5819" s="3" t="s">
        <v>28685</v>
      </c>
      <c r="G5819" s="3"/>
      <c r="H5819" s="3"/>
      <c r="I5819" s="3"/>
      <c r="J5819" s="3"/>
      <c r="K5819" s="3"/>
      <c r="L5819" s="3"/>
      <c r="M5819" s="3"/>
      <c r="N5819" s="3"/>
      <c r="O5819" s="3"/>
      <c r="P5819" s="3"/>
      <c r="Q5819" s="3"/>
      <c r="R5819" s="3"/>
      <c r="S5819" s="3"/>
      <c r="T5819" s="3"/>
      <c r="U5819" s="3"/>
      <c r="V5819" s="3"/>
      <c r="W5819" s="3"/>
      <c r="X5819" s="3"/>
      <c r="Y5819" s="3"/>
      <c r="Z5819" s="3"/>
      <c r="AA5819" s="3"/>
      <c r="AB5819" s="3"/>
      <c r="AC5819" s="3"/>
      <c r="AD5819" s="3"/>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row>
    <row r="5820" spans="1:77" ht="18">
      <c r="A5820" s="3" t="s">
        <v>33304</v>
      </c>
      <c r="B5820" s="3" t="s">
        <v>32998</v>
      </c>
      <c r="C5820" s="3" t="s">
        <v>23895</v>
      </c>
      <c r="D5820" s="3" t="s">
        <v>1855</v>
      </c>
      <c r="E5820" s="3" t="s">
        <v>33305</v>
      </c>
      <c r="F5820" s="3" t="s">
        <v>28685</v>
      </c>
      <c r="G5820" s="3"/>
      <c r="H5820" s="3"/>
      <c r="I5820" s="3"/>
      <c r="J5820" s="3"/>
      <c r="K5820" s="3"/>
      <c r="L5820" s="3"/>
      <c r="M5820" s="3"/>
      <c r="N5820" s="3"/>
      <c r="O5820" s="3"/>
      <c r="P5820" s="3"/>
      <c r="Q5820" s="3"/>
      <c r="R5820" s="3"/>
      <c r="S5820" s="3"/>
      <c r="T5820" s="3"/>
      <c r="U5820" s="3"/>
      <c r="V5820" s="3"/>
      <c r="W5820" s="3"/>
      <c r="X5820" s="3"/>
      <c r="Y5820" s="3"/>
      <c r="Z5820" s="3"/>
      <c r="AA5820" s="3"/>
      <c r="AB5820" s="3"/>
      <c r="AC5820" s="3"/>
      <c r="AD5820" s="3"/>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row>
    <row r="5821" spans="1:77" ht="18">
      <c r="A5821" s="3" t="s">
        <v>5530</v>
      </c>
      <c r="B5821" s="3" t="s">
        <v>23435</v>
      </c>
      <c r="C5821" s="3" t="s">
        <v>23902</v>
      </c>
      <c r="D5821" s="3"/>
      <c r="E5821" s="3" t="s">
        <v>23903</v>
      </c>
      <c r="F5821" s="3"/>
      <c r="G5821" s="3"/>
      <c r="H5821" s="3"/>
      <c r="I5821" s="3"/>
      <c r="J5821" s="3"/>
      <c r="K5821" s="3"/>
      <c r="L5821" s="3"/>
      <c r="M5821" s="3"/>
      <c r="N5821" s="3"/>
      <c r="O5821" s="3"/>
      <c r="P5821" s="3"/>
      <c r="Q5821" s="3"/>
      <c r="R5821" s="3"/>
      <c r="S5821" s="3"/>
      <c r="T5821" s="3"/>
      <c r="U5821" s="3"/>
      <c r="V5821" s="3"/>
      <c r="W5821" s="3"/>
      <c r="X5821" s="3"/>
      <c r="Y5821" s="3"/>
      <c r="Z5821" s="3"/>
      <c r="AA5821" s="3"/>
      <c r="AB5821" s="3"/>
      <c r="AC5821" s="3"/>
      <c r="AD5821" s="3"/>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row>
    <row r="5822" spans="1:77" ht="18">
      <c r="A5822" s="3" t="s">
        <v>10541</v>
      </c>
      <c r="B5822" s="3" t="s">
        <v>28622</v>
      </c>
      <c r="C5822" s="3" t="s">
        <v>28666</v>
      </c>
      <c r="D5822" s="3" t="s">
        <v>6029</v>
      </c>
      <c r="E5822" s="3" t="s">
        <v>28667</v>
      </c>
      <c r="F5822" s="3" t="s">
        <v>28668</v>
      </c>
      <c r="G5822" s="3"/>
      <c r="H5822" s="3"/>
      <c r="I5822" s="3"/>
      <c r="J5822" s="3"/>
      <c r="K5822" s="3"/>
      <c r="L5822" s="3"/>
      <c r="M5822" s="3"/>
      <c r="N5822" s="3"/>
      <c r="O5822" s="3"/>
      <c r="P5822" s="3"/>
      <c r="Q5822" s="3"/>
      <c r="R5822" s="3"/>
      <c r="S5822" s="3"/>
      <c r="T5822" s="3"/>
      <c r="U5822" s="3"/>
      <c r="V5822" s="3"/>
      <c r="W5822" s="3"/>
      <c r="X5822" s="3"/>
      <c r="Y5822" s="3"/>
      <c r="Z5822" s="3"/>
      <c r="AA5822" s="3"/>
      <c r="AB5822" s="3"/>
      <c r="AC5822" s="3"/>
      <c r="AD5822" s="3"/>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row>
    <row r="5823" spans="1:77" ht="18">
      <c r="A5823" s="3" t="s">
        <v>19096</v>
      </c>
      <c r="B5823" s="3" t="s">
        <v>35848</v>
      </c>
      <c r="C5823" s="3" t="s">
        <v>28666</v>
      </c>
      <c r="D5823" s="3" t="s">
        <v>6029</v>
      </c>
      <c r="E5823" s="3" t="s">
        <v>36059</v>
      </c>
      <c r="F5823" s="3" t="s">
        <v>28668</v>
      </c>
      <c r="G5823" s="3"/>
      <c r="H5823" s="3"/>
      <c r="I5823" s="3"/>
      <c r="J5823" s="3"/>
      <c r="K5823" s="3"/>
      <c r="L5823" s="3"/>
      <c r="M5823" s="3"/>
      <c r="N5823" s="3"/>
      <c r="O5823" s="3"/>
      <c r="P5823" s="3"/>
      <c r="Q5823" s="3"/>
      <c r="R5823" s="3"/>
      <c r="S5823" s="3"/>
      <c r="T5823" s="3"/>
      <c r="U5823" s="3"/>
      <c r="V5823" s="3"/>
      <c r="W5823" s="3"/>
      <c r="X5823" s="3"/>
      <c r="Y5823" s="3"/>
      <c r="Z5823" s="3"/>
      <c r="AA5823" s="3"/>
      <c r="AB5823" s="3"/>
      <c r="AC5823" s="3"/>
      <c r="AD5823" s="3"/>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row>
    <row r="5824" spans="1:77" ht="18">
      <c r="A5824" s="3" t="s">
        <v>514</v>
      </c>
      <c r="B5824" s="3" t="s">
        <v>22913</v>
      </c>
      <c r="C5824" s="3" t="s">
        <v>22914</v>
      </c>
      <c r="D5824" s="3" t="s">
        <v>270</v>
      </c>
      <c r="E5824" s="3" t="s">
        <v>22915</v>
      </c>
      <c r="F5824" s="3" t="s">
        <v>22916</v>
      </c>
      <c r="G5824" s="3"/>
      <c r="H5824" s="3"/>
      <c r="I5824" s="3"/>
      <c r="J5824" s="3"/>
      <c r="K5824" s="3"/>
      <c r="L5824" s="3"/>
      <c r="M5824" s="3"/>
      <c r="N5824" s="3"/>
      <c r="O5824" s="3"/>
      <c r="P5824" s="3"/>
      <c r="Q5824" s="3"/>
      <c r="R5824" s="3"/>
      <c r="S5824" s="3"/>
      <c r="T5824" s="3"/>
      <c r="U5824" s="3"/>
      <c r="V5824" s="3"/>
      <c r="W5824" s="3"/>
      <c r="X5824" s="3"/>
      <c r="Y5824" s="3"/>
      <c r="Z5824" s="3"/>
      <c r="AA5824" s="3"/>
      <c r="AB5824" s="3"/>
      <c r="AC5824" s="3"/>
      <c r="AD5824" s="3"/>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row>
    <row r="5825" spans="1:77" ht="18">
      <c r="A5825" s="3" t="s">
        <v>5513</v>
      </c>
      <c r="B5825" s="3" t="s">
        <v>23435</v>
      </c>
      <c r="C5825" s="3" t="s">
        <v>22914</v>
      </c>
      <c r="D5825" s="3"/>
      <c r="E5825" s="3" t="s">
        <v>23889</v>
      </c>
      <c r="F5825" s="3"/>
      <c r="G5825" s="3"/>
      <c r="H5825" s="3"/>
      <c r="I5825" s="3"/>
      <c r="J5825" s="3"/>
      <c r="K5825" s="3"/>
      <c r="L5825" s="3"/>
      <c r="M5825" s="3"/>
      <c r="N5825" s="3"/>
      <c r="O5825" s="3"/>
      <c r="P5825" s="3"/>
      <c r="Q5825" s="3"/>
      <c r="R5825" s="3"/>
      <c r="S5825" s="3"/>
      <c r="T5825" s="3"/>
      <c r="U5825" s="3"/>
      <c r="V5825" s="3"/>
      <c r="W5825" s="3"/>
      <c r="X5825" s="3"/>
      <c r="Y5825" s="3"/>
      <c r="Z5825" s="3"/>
      <c r="AA5825" s="3"/>
      <c r="AB5825" s="3"/>
      <c r="AC5825" s="3"/>
      <c r="AD5825" s="3"/>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row>
    <row r="5826" spans="1:77" ht="18">
      <c r="A5826" s="3" t="s">
        <v>5547</v>
      </c>
      <c r="B5826" s="3" t="s">
        <v>23435</v>
      </c>
      <c r="C5826" s="3" t="s">
        <v>23918</v>
      </c>
      <c r="D5826" s="3"/>
      <c r="E5826" s="3" t="s">
        <v>23919</v>
      </c>
      <c r="F5826" s="3" t="s">
        <v>23920</v>
      </c>
      <c r="G5826" s="3"/>
      <c r="H5826" s="3" t="s">
        <v>23921</v>
      </c>
      <c r="I5826" s="3"/>
      <c r="J5826" s="3" t="s">
        <v>23922</v>
      </c>
      <c r="K5826" s="3" t="s">
        <v>23923</v>
      </c>
      <c r="L5826" s="3" t="s">
        <v>23924</v>
      </c>
      <c r="M5826" s="3"/>
      <c r="N5826" s="3"/>
      <c r="O5826" s="3"/>
      <c r="P5826" s="3"/>
      <c r="Q5826" s="3"/>
      <c r="R5826" s="3"/>
      <c r="S5826" s="3"/>
      <c r="T5826" s="3"/>
      <c r="U5826" s="3"/>
      <c r="V5826" s="3"/>
      <c r="W5826" s="3"/>
      <c r="X5826" s="3"/>
      <c r="Y5826" s="3"/>
      <c r="Z5826" s="3"/>
      <c r="AA5826" s="3"/>
      <c r="AB5826" s="3"/>
      <c r="AC5826" s="3"/>
      <c r="AD5826" s="3"/>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row>
    <row r="5827" spans="1:77" ht="18">
      <c r="A5827" s="3" t="s">
        <v>28897</v>
      </c>
      <c r="B5827" s="3" t="s">
        <v>28622</v>
      </c>
      <c r="C5827" s="3" t="s">
        <v>23918</v>
      </c>
      <c r="D5827" s="3"/>
      <c r="E5827" s="3" t="s">
        <v>23476</v>
      </c>
      <c r="F5827" s="3" t="s">
        <v>23920</v>
      </c>
      <c r="G5827" s="3"/>
      <c r="H5827" s="3" t="s">
        <v>23921</v>
      </c>
      <c r="I5827" s="3"/>
      <c r="J5827" s="3" t="s">
        <v>23922</v>
      </c>
      <c r="K5827" s="3" t="s">
        <v>23923</v>
      </c>
      <c r="L5827" s="3" t="s">
        <v>23924</v>
      </c>
      <c r="M5827" s="3"/>
      <c r="N5827" s="3"/>
      <c r="O5827" s="3"/>
      <c r="P5827" s="3"/>
      <c r="Q5827" s="3"/>
      <c r="R5827" s="3"/>
      <c r="S5827" s="3"/>
      <c r="T5827" s="3"/>
      <c r="U5827" s="3"/>
      <c r="V5827" s="3"/>
      <c r="W5827" s="3"/>
      <c r="X5827" s="3"/>
      <c r="Y5827" s="3"/>
      <c r="Z5827" s="3"/>
      <c r="AA5827" s="3"/>
      <c r="AB5827" s="3"/>
      <c r="AC5827" s="3"/>
      <c r="AD5827" s="3"/>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row>
    <row r="5828" spans="1:77" ht="18">
      <c r="A5828" s="3" t="s">
        <v>10793</v>
      </c>
      <c r="B5828" s="3" t="s">
        <v>28622</v>
      </c>
      <c r="C5828" s="3" t="s">
        <v>23918</v>
      </c>
      <c r="D5828" s="3" t="s">
        <v>319</v>
      </c>
      <c r="E5828" s="3" t="s">
        <v>28946</v>
      </c>
      <c r="F5828" s="3" t="s">
        <v>28947</v>
      </c>
      <c r="G5828" s="3"/>
      <c r="H5828" s="3"/>
      <c r="I5828" s="3"/>
      <c r="J5828" s="3"/>
      <c r="K5828" s="3"/>
      <c r="L5828" s="3"/>
      <c r="M5828" s="3"/>
      <c r="N5828" s="3"/>
      <c r="O5828" s="3"/>
      <c r="P5828" s="3"/>
      <c r="Q5828" s="3"/>
      <c r="R5828" s="3"/>
      <c r="S5828" s="3"/>
      <c r="T5828" s="3"/>
      <c r="U5828" s="3"/>
      <c r="V5828" s="3"/>
      <c r="W5828" s="3"/>
      <c r="X5828" s="3"/>
      <c r="Y5828" s="3"/>
      <c r="Z5828" s="3"/>
      <c r="AA5828" s="3"/>
      <c r="AB5828" s="3"/>
      <c r="AC5828" s="3"/>
      <c r="AD5828" s="3"/>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row>
    <row r="5829" spans="1:77" ht="18">
      <c r="A5829" s="3" t="s">
        <v>10639</v>
      </c>
      <c r="B5829" s="3" t="s">
        <v>28622</v>
      </c>
      <c r="C5829" s="3" t="s">
        <v>28790</v>
      </c>
      <c r="D5829" s="3"/>
      <c r="E5829" s="3" t="s">
        <v>28791</v>
      </c>
      <c r="F5829" s="3"/>
      <c r="G5829" s="3"/>
      <c r="H5829" s="3"/>
      <c r="I5829" s="3"/>
      <c r="J5829" s="3"/>
      <c r="K5829" s="3"/>
      <c r="L5829" s="3"/>
      <c r="M5829" s="3"/>
      <c r="N5829" s="3"/>
      <c r="O5829" s="3"/>
      <c r="P5829" s="3"/>
      <c r="Q5829" s="3"/>
      <c r="R5829" s="3"/>
      <c r="S5829" s="3"/>
      <c r="T5829" s="3"/>
      <c r="U5829" s="3"/>
      <c r="V5829" s="3"/>
      <c r="W5829" s="3"/>
      <c r="X5829" s="3"/>
      <c r="Y5829" s="3"/>
      <c r="Z5829" s="3"/>
      <c r="AA5829" s="3"/>
      <c r="AB5829" s="3"/>
      <c r="AC5829" s="3"/>
      <c r="AD5829" s="3"/>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row>
    <row r="5830" spans="1:77" ht="18">
      <c r="A5830" s="3" t="s">
        <v>38651</v>
      </c>
      <c r="B5830" s="3" t="s">
        <v>37993</v>
      </c>
      <c r="C5830" s="3" t="s">
        <v>38652</v>
      </c>
      <c r="D5830" s="3" t="s">
        <v>270</v>
      </c>
      <c r="E5830" s="3" t="s">
        <v>38653</v>
      </c>
      <c r="F5830" s="3"/>
      <c r="G5830" s="3"/>
      <c r="H5830" s="3"/>
      <c r="I5830" s="3"/>
      <c r="J5830" s="3"/>
      <c r="K5830" s="3"/>
      <c r="L5830" s="3"/>
      <c r="M5830" s="3"/>
      <c r="N5830" s="3"/>
      <c r="O5830" s="3"/>
      <c r="P5830" s="3"/>
      <c r="Q5830" s="3"/>
      <c r="R5830" s="3"/>
      <c r="S5830" s="3"/>
      <c r="T5830" s="3"/>
      <c r="U5830" s="3"/>
      <c r="V5830" s="3"/>
      <c r="W5830" s="3"/>
      <c r="X5830" s="3"/>
      <c r="Y5830" s="3"/>
      <c r="Z5830" s="3"/>
      <c r="AA5830" s="3"/>
      <c r="AB5830" s="3"/>
      <c r="AC5830" s="3"/>
      <c r="AD5830" s="3"/>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row>
    <row r="5831" spans="1:77" ht="18">
      <c r="A5831" s="3" t="s">
        <v>18328</v>
      </c>
      <c r="B5831" s="3" t="s">
        <v>35343</v>
      </c>
      <c r="C5831" s="3" t="s">
        <v>35719</v>
      </c>
      <c r="D5831" s="3" t="s">
        <v>35720</v>
      </c>
      <c r="E5831" s="3" t="s">
        <v>35721</v>
      </c>
      <c r="F5831" s="3"/>
      <c r="G5831" s="3"/>
      <c r="H5831" s="3"/>
      <c r="I5831" s="3"/>
      <c r="J5831" s="3"/>
      <c r="K5831" s="3"/>
      <c r="L5831" s="3"/>
      <c r="M5831" s="3"/>
      <c r="N5831" s="3"/>
      <c r="O5831" s="3"/>
      <c r="P5831" s="3"/>
      <c r="Q5831" s="3"/>
      <c r="R5831" s="3"/>
      <c r="S5831" s="3"/>
      <c r="T5831" s="3"/>
      <c r="U5831" s="3"/>
      <c r="V5831" s="3"/>
      <c r="W5831" s="3"/>
      <c r="X5831" s="3"/>
      <c r="Y5831" s="3"/>
      <c r="Z5831" s="3"/>
      <c r="AA5831" s="3"/>
      <c r="AB5831" s="3"/>
      <c r="AC5831" s="3"/>
      <c r="AD5831" s="3"/>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row>
    <row r="5832" spans="1:77" ht="18">
      <c r="A5832" s="3" t="s">
        <v>1074</v>
      </c>
      <c r="B5832" s="3" t="s">
        <v>22767</v>
      </c>
      <c r="C5832" s="3" t="s">
        <v>26640</v>
      </c>
      <c r="D5832" s="3"/>
      <c r="E5832" s="3" t="s">
        <v>26641</v>
      </c>
      <c r="F5832" s="3"/>
      <c r="G5832" s="3"/>
      <c r="H5832" s="3"/>
      <c r="I5832" s="3"/>
      <c r="J5832" s="3"/>
      <c r="K5832" s="3"/>
      <c r="L5832" s="3"/>
      <c r="M5832" s="3"/>
      <c r="N5832" s="3"/>
      <c r="O5832" s="3"/>
      <c r="P5832" s="3"/>
      <c r="Q5832" s="3"/>
      <c r="R5832" s="3"/>
      <c r="S5832" s="3"/>
      <c r="T5832" s="3"/>
      <c r="U5832" s="3"/>
      <c r="V5832" s="3"/>
      <c r="W5832" s="3"/>
      <c r="X5832" s="3"/>
      <c r="Y5832" s="3"/>
      <c r="Z5832" s="3"/>
      <c r="AA5832" s="3"/>
      <c r="AB5832" s="3"/>
      <c r="AC5832" s="3"/>
      <c r="AD5832" s="3"/>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row>
    <row r="5833" spans="1:77" ht="18">
      <c r="A5833" s="3" t="s">
        <v>3345</v>
      </c>
      <c r="B5833" s="3" t="s">
        <v>21893</v>
      </c>
      <c r="C5833" s="3" t="s">
        <v>39818</v>
      </c>
      <c r="D5833" s="3"/>
      <c r="E5833" s="3" t="s">
        <v>39819</v>
      </c>
      <c r="F5833" s="3"/>
      <c r="G5833" s="3"/>
      <c r="H5833" s="3"/>
      <c r="I5833" s="3"/>
      <c r="J5833" s="3"/>
      <c r="K5833" s="3"/>
      <c r="L5833" s="3"/>
      <c r="M5833" s="3"/>
      <c r="N5833" s="3"/>
      <c r="O5833" s="3"/>
      <c r="P5833" s="3"/>
      <c r="Q5833" s="3"/>
      <c r="R5833" s="3"/>
      <c r="S5833" s="3"/>
      <c r="T5833" s="3"/>
      <c r="U5833" s="3"/>
      <c r="V5833" s="3"/>
      <c r="W5833" s="3"/>
      <c r="X5833" s="3"/>
      <c r="Y5833" s="3"/>
      <c r="Z5833" s="3"/>
      <c r="AA5833" s="3"/>
      <c r="AB5833" s="3"/>
      <c r="AC5833" s="3"/>
      <c r="AD5833" s="3"/>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row>
    <row r="5834" spans="1:77" ht="18">
      <c r="A5834" s="3" t="s">
        <v>5510</v>
      </c>
      <c r="B5834" s="3" t="s">
        <v>23435</v>
      </c>
      <c r="C5834" s="3" t="s">
        <v>23887</v>
      </c>
      <c r="D5834" s="3"/>
      <c r="E5834" s="3" t="s">
        <v>23888</v>
      </c>
      <c r="F5834" s="3"/>
      <c r="G5834" s="3"/>
      <c r="H5834" s="3"/>
      <c r="I5834" s="3"/>
      <c r="J5834" s="3"/>
      <c r="K5834" s="3"/>
      <c r="L5834" s="3"/>
      <c r="M5834" s="3"/>
      <c r="N5834" s="3"/>
      <c r="O5834" s="3"/>
      <c r="P5834" s="3"/>
      <c r="Q5834" s="3"/>
      <c r="R5834" s="3"/>
      <c r="S5834" s="3"/>
      <c r="T5834" s="3"/>
      <c r="U5834" s="3"/>
      <c r="V5834" s="3"/>
      <c r="W5834" s="3"/>
      <c r="X5834" s="3"/>
      <c r="Y5834" s="3"/>
      <c r="Z5834" s="3"/>
      <c r="AA5834" s="3"/>
      <c r="AB5834" s="3"/>
      <c r="AC5834" s="3"/>
      <c r="AD5834" s="3"/>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row>
    <row r="5835" spans="1:77" ht="18">
      <c r="A5835" s="3" t="s">
        <v>37958</v>
      </c>
      <c r="B5835" s="3" t="s">
        <v>37959</v>
      </c>
      <c r="C5835" s="3" t="s">
        <v>37960</v>
      </c>
      <c r="D5835" s="3" t="s">
        <v>1442</v>
      </c>
      <c r="E5835" s="3" t="s">
        <v>37961</v>
      </c>
      <c r="F5835" s="3" t="s">
        <v>37962</v>
      </c>
      <c r="G5835" s="3"/>
      <c r="H5835" s="3"/>
      <c r="I5835" s="3"/>
      <c r="J5835" s="3"/>
      <c r="K5835" s="3"/>
      <c r="L5835" s="3"/>
      <c r="M5835" s="3"/>
      <c r="N5835" s="3"/>
      <c r="O5835" s="3"/>
      <c r="P5835" s="3"/>
      <c r="Q5835" s="3"/>
      <c r="R5835" s="3"/>
      <c r="S5835" s="3"/>
      <c r="T5835" s="3"/>
      <c r="U5835" s="3"/>
      <c r="V5835" s="3"/>
      <c r="W5835" s="3"/>
      <c r="X5835" s="3"/>
      <c r="Y5835" s="3"/>
      <c r="Z5835" s="3"/>
      <c r="AA5835" s="3"/>
      <c r="AB5835" s="3"/>
      <c r="AC5835" s="3"/>
      <c r="AD5835" s="3"/>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row>
    <row r="5836" spans="1:77" ht="18">
      <c r="A5836" s="3" t="s">
        <v>25779</v>
      </c>
      <c r="B5836" s="3" t="s">
        <v>25216</v>
      </c>
      <c r="C5836" s="3" t="s">
        <v>25780</v>
      </c>
      <c r="D5836" s="3"/>
      <c r="E5836" s="3" t="s">
        <v>25781</v>
      </c>
      <c r="F5836" s="3"/>
      <c r="G5836" s="3"/>
      <c r="H5836" s="3"/>
      <c r="I5836" s="3"/>
      <c r="J5836" s="3"/>
      <c r="K5836" s="3"/>
      <c r="L5836" s="3"/>
      <c r="M5836" s="3"/>
      <c r="N5836" s="3"/>
      <c r="O5836" s="3"/>
      <c r="P5836" s="3"/>
      <c r="Q5836" s="3"/>
      <c r="R5836" s="3"/>
      <c r="S5836" s="3"/>
      <c r="T5836" s="3"/>
      <c r="U5836" s="3"/>
      <c r="V5836" s="3"/>
      <c r="W5836" s="3"/>
      <c r="X5836" s="3"/>
      <c r="Y5836" s="3"/>
      <c r="Z5836" s="3"/>
      <c r="AA5836" s="3"/>
      <c r="AB5836" s="3"/>
      <c r="AC5836" s="3"/>
      <c r="AD5836" s="3"/>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row>
    <row r="5837" spans="1:77" ht="18">
      <c r="A5837" s="3" t="s">
        <v>7651</v>
      </c>
      <c r="B5837" s="3" t="s">
        <v>25216</v>
      </c>
      <c r="C5837" s="3" t="s">
        <v>25560</v>
      </c>
      <c r="D5837" s="3" t="s">
        <v>56</v>
      </c>
      <c r="E5837" s="3" t="s">
        <v>25561</v>
      </c>
      <c r="F5837" s="3"/>
      <c r="G5837" s="3"/>
      <c r="H5837" s="3"/>
      <c r="I5837" s="3"/>
      <c r="J5837" s="3"/>
      <c r="K5837" s="3"/>
      <c r="L5837" s="3"/>
      <c r="M5837" s="3"/>
      <c r="N5837" s="3"/>
      <c r="O5837" s="3"/>
      <c r="P5837" s="3"/>
      <c r="Q5837" s="3"/>
      <c r="R5837" s="3"/>
      <c r="S5837" s="3"/>
      <c r="T5837" s="3"/>
      <c r="U5837" s="3"/>
      <c r="V5837" s="3"/>
      <c r="W5837" s="3"/>
      <c r="X5837" s="3"/>
      <c r="Y5837" s="3"/>
      <c r="Z5837" s="3"/>
      <c r="AA5837" s="3"/>
      <c r="AB5837" s="3"/>
      <c r="AC5837" s="3"/>
      <c r="AD5837" s="3"/>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row>
    <row r="5838" spans="1:77" ht="18">
      <c r="A5838" s="3" t="s">
        <v>9520</v>
      </c>
      <c r="B5838" s="3" t="s">
        <v>27233</v>
      </c>
      <c r="C5838" s="3" t="s">
        <v>27345</v>
      </c>
      <c r="D5838" s="3" t="s">
        <v>73</v>
      </c>
      <c r="E5838" s="3" t="s">
        <v>27346</v>
      </c>
      <c r="F5838" s="3" t="s">
        <v>27253</v>
      </c>
      <c r="G5838" s="3"/>
      <c r="H5838" s="3"/>
      <c r="I5838" s="3"/>
      <c r="J5838" s="3"/>
      <c r="K5838" s="3"/>
      <c r="L5838" s="3"/>
      <c r="M5838" s="3"/>
      <c r="N5838" s="3"/>
      <c r="O5838" s="3"/>
      <c r="P5838" s="3"/>
      <c r="Q5838" s="3"/>
      <c r="R5838" s="3"/>
      <c r="S5838" s="3"/>
      <c r="T5838" s="3"/>
      <c r="U5838" s="3"/>
      <c r="V5838" s="3"/>
      <c r="W5838" s="3"/>
      <c r="X5838" s="3"/>
      <c r="Y5838" s="3"/>
      <c r="Z5838" s="3"/>
      <c r="AA5838" s="3"/>
      <c r="AB5838" s="3"/>
      <c r="AC5838" s="3"/>
      <c r="AD5838" s="3"/>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row>
    <row r="5839" spans="1:77" ht="18">
      <c r="A5839" s="3" t="s">
        <v>32814</v>
      </c>
      <c r="B5839" s="3" t="s">
        <v>32802</v>
      </c>
      <c r="C5839" s="3" t="s">
        <v>27345</v>
      </c>
      <c r="D5839" s="3"/>
      <c r="E5839" s="3" t="s">
        <v>32815</v>
      </c>
      <c r="F5839" s="3"/>
      <c r="G5839" s="3"/>
      <c r="H5839" s="3"/>
      <c r="I5839" s="3"/>
      <c r="J5839" s="3"/>
      <c r="K5839" s="3"/>
      <c r="L5839" s="3"/>
      <c r="M5839" s="3"/>
      <c r="N5839" s="3"/>
      <c r="O5839" s="3"/>
      <c r="P5839" s="3"/>
      <c r="Q5839" s="3"/>
      <c r="R5839" s="3"/>
      <c r="S5839" s="3"/>
      <c r="T5839" s="3"/>
      <c r="U5839" s="3"/>
      <c r="V5839" s="3"/>
      <c r="W5839" s="3"/>
      <c r="X5839" s="3"/>
      <c r="Y5839" s="3"/>
      <c r="Z5839" s="3"/>
      <c r="AA5839" s="3"/>
      <c r="AB5839" s="3"/>
      <c r="AC5839" s="3"/>
      <c r="AD5839" s="3"/>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row>
    <row r="5840" spans="1:77" ht="18">
      <c r="A5840" s="3" t="s">
        <v>18443</v>
      </c>
      <c r="B5840" s="3" t="s">
        <v>35736</v>
      </c>
      <c r="C5840" s="3" t="s">
        <v>27345</v>
      </c>
      <c r="D5840" s="3"/>
      <c r="E5840" s="3" t="s">
        <v>35752</v>
      </c>
      <c r="F5840" s="3"/>
      <c r="G5840" s="3"/>
      <c r="H5840" s="3"/>
      <c r="I5840" s="3"/>
      <c r="J5840" s="3"/>
      <c r="K5840" s="3"/>
      <c r="L5840" s="3"/>
      <c r="M5840" s="3"/>
      <c r="N5840" s="3"/>
      <c r="O5840" s="3"/>
      <c r="P5840" s="3"/>
      <c r="Q5840" s="3"/>
      <c r="R5840" s="3"/>
      <c r="S5840" s="3"/>
      <c r="T5840" s="3"/>
      <c r="U5840" s="3"/>
      <c r="V5840" s="3"/>
      <c r="W5840" s="3"/>
      <c r="X5840" s="3"/>
      <c r="Y5840" s="3"/>
      <c r="Z5840" s="3"/>
      <c r="AA5840" s="3"/>
      <c r="AB5840" s="3"/>
      <c r="AC5840" s="3"/>
      <c r="AD5840" s="3"/>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row>
    <row r="5841" spans="1:77" ht="18">
      <c r="A5841" s="3" t="s">
        <v>19426</v>
      </c>
      <c r="B5841" s="3" t="s">
        <v>36306</v>
      </c>
      <c r="C5841" s="3" t="s">
        <v>27345</v>
      </c>
      <c r="D5841" s="3"/>
      <c r="E5841" s="3" t="s">
        <v>36504</v>
      </c>
      <c r="F5841" s="3"/>
      <c r="G5841" s="3"/>
      <c r="H5841" s="3"/>
      <c r="I5841" s="3"/>
      <c r="J5841" s="3"/>
      <c r="K5841" s="3"/>
      <c r="L5841" s="3"/>
      <c r="M5841" s="3"/>
      <c r="N5841" s="3"/>
      <c r="O5841" s="3"/>
      <c r="P5841" s="3"/>
      <c r="Q5841" s="3"/>
      <c r="R5841" s="3"/>
      <c r="S5841" s="3"/>
      <c r="T5841" s="3"/>
      <c r="U5841" s="3"/>
      <c r="V5841" s="3"/>
      <c r="W5841" s="3"/>
      <c r="X5841" s="3"/>
      <c r="Y5841" s="3"/>
      <c r="Z5841" s="3"/>
      <c r="AA5841" s="3"/>
      <c r="AB5841" s="3"/>
      <c r="AC5841" s="3"/>
      <c r="AD5841" s="3"/>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row>
    <row r="5842" spans="1:77" ht="18">
      <c r="A5842" s="3" t="s">
        <v>5533</v>
      </c>
      <c r="B5842" s="3" t="s">
        <v>23435</v>
      </c>
      <c r="C5842" s="3" t="s">
        <v>23904</v>
      </c>
      <c r="D5842" s="3"/>
      <c r="E5842" s="3" t="s">
        <v>23905</v>
      </c>
      <c r="F5842" s="3"/>
      <c r="G5842" s="3"/>
      <c r="H5842" s="3"/>
      <c r="I5842" s="3"/>
      <c r="J5842" s="3"/>
      <c r="K5842" s="3"/>
      <c r="L5842" s="3"/>
      <c r="M5842" s="3"/>
      <c r="N5842" s="3"/>
      <c r="O5842" s="3"/>
      <c r="P5842" s="3"/>
      <c r="Q5842" s="3"/>
      <c r="R5842" s="3"/>
      <c r="S5842" s="3"/>
      <c r="T5842" s="3"/>
      <c r="U5842" s="3"/>
      <c r="V5842" s="3"/>
      <c r="W5842" s="3"/>
      <c r="X5842" s="3"/>
      <c r="Y5842" s="3"/>
      <c r="Z5842" s="3"/>
      <c r="AA5842" s="3"/>
      <c r="AB5842" s="3"/>
      <c r="AC5842" s="3"/>
      <c r="AD5842" s="3"/>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row>
    <row r="5843" spans="1:77" ht="18">
      <c r="A5843" s="3" t="s">
        <v>16981</v>
      </c>
      <c r="B5843" s="3" t="s">
        <v>32802</v>
      </c>
      <c r="C5843" s="3" t="s">
        <v>23904</v>
      </c>
      <c r="D5843" s="3"/>
      <c r="E5843" s="3" t="s">
        <v>32811</v>
      </c>
      <c r="F5843" s="3" t="s">
        <v>32812</v>
      </c>
      <c r="G5843" s="3"/>
      <c r="H5843" s="3"/>
      <c r="I5843" s="3"/>
      <c r="J5843" s="3"/>
      <c r="K5843" s="3"/>
      <c r="L5843" s="3"/>
      <c r="M5843" s="3"/>
      <c r="N5843" s="3"/>
      <c r="O5843" s="3"/>
      <c r="P5843" s="3"/>
      <c r="Q5843" s="3"/>
      <c r="R5843" s="3"/>
      <c r="S5843" s="3"/>
      <c r="T5843" s="3"/>
      <c r="U5843" s="3"/>
      <c r="V5843" s="3"/>
      <c r="W5843" s="3"/>
      <c r="X5843" s="3"/>
      <c r="Y5843" s="3"/>
      <c r="Z5843" s="3"/>
      <c r="AA5843" s="3"/>
      <c r="AB5843" s="3"/>
      <c r="AC5843" s="3"/>
      <c r="AD5843" s="3"/>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row>
    <row r="5844" spans="1:77" ht="18">
      <c r="A5844" s="3" t="s">
        <v>17000</v>
      </c>
      <c r="B5844" s="3" t="s">
        <v>32802</v>
      </c>
      <c r="C5844" s="3" t="s">
        <v>32830</v>
      </c>
      <c r="D5844" s="3"/>
      <c r="E5844" s="3" t="s">
        <v>32831</v>
      </c>
      <c r="F5844" s="3"/>
      <c r="G5844" s="3"/>
      <c r="H5844" s="3"/>
      <c r="I5844" s="3"/>
      <c r="J5844" s="3"/>
      <c r="K5844" s="3"/>
      <c r="L5844" s="3"/>
      <c r="M5844" s="3"/>
      <c r="N5844" s="3"/>
      <c r="O5844" s="3"/>
      <c r="P5844" s="3"/>
      <c r="Q5844" s="3"/>
      <c r="R5844" s="3"/>
      <c r="S5844" s="3"/>
      <c r="T5844" s="3"/>
      <c r="U5844" s="3"/>
      <c r="V5844" s="3"/>
      <c r="W5844" s="3"/>
      <c r="X5844" s="3"/>
      <c r="Y5844" s="3"/>
      <c r="Z5844" s="3"/>
      <c r="AA5844" s="3"/>
      <c r="AB5844" s="3"/>
      <c r="AC5844" s="3"/>
      <c r="AD5844" s="3"/>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row>
    <row r="5845" spans="1:77" ht="18">
      <c r="A5845" s="3" t="s">
        <v>12196</v>
      </c>
      <c r="B5845" s="3" t="s">
        <v>29357</v>
      </c>
      <c r="C5845" s="3" t="s">
        <v>29785</v>
      </c>
      <c r="D5845" s="3" t="s">
        <v>48</v>
      </c>
      <c r="E5845" s="3" t="s">
        <v>29786</v>
      </c>
      <c r="F5845" s="3"/>
      <c r="G5845" s="3"/>
      <c r="H5845" s="3"/>
      <c r="I5845" s="3"/>
      <c r="J5845" s="3"/>
      <c r="K5845" s="3"/>
      <c r="L5845" s="3"/>
      <c r="M5845" s="3"/>
      <c r="N5845" s="3"/>
      <c r="O5845" s="3"/>
      <c r="P5845" s="3"/>
      <c r="Q5845" s="3"/>
      <c r="R5845" s="3"/>
      <c r="S5845" s="3"/>
      <c r="T5845" s="3"/>
      <c r="U5845" s="3"/>
      <c r="V5845" s="3"/>
      <c r="W5845" s="3"/>
      <c r="X5845" s="3"/>
      <c r="Y5845" s="3"/>
      <c r="Z5845" s="3"/>
      <c r="AA5845" s="3"/>
      <c r="AB5845" s="3"/>
      <c r="AC5845" s="3"/>
      <c r="AD5845" s="3"/>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row>
    <row r="5846" spans="1:77" ht="18">
      <c r="A5846" s="3" t="s">
        <v>30264</v>
      </c>
      <c r="B5846" s="3" t="s">
        <v>30145</v>
      </c>
      <c r="C5846" s="3" t="s">
        <v>30265</v>
      </c>
      <c r="D5846" s="3"/>
      <c r="E5846" s="3" t="s">
        <v>30266</v>
      </c>
      <c r="F5846" s="3"/>
      <c r="G5846" s="3"/>
      <c r="H5846" s="3"/>
      <c r="I5846" s="3"/>
      <c r="J5846" s="3"/>
      <c r="K5846" s="3"/>
      <c r="L5846" s="3"/>
      <c r="M5846" s="3"/>
      <c r="N5846" s="3"/>
      <c r="O5846" s="3"/>
      <c r="P5846" s="3"/>
      <c r="Q5846" s="3"/>
      <c r="R5846" s="3"/>
      <c r="S5846" s="3"/>
      <c r="T5846" s="3"/>
      <c r="U5846" s="3"/>
      <c r="V5846" s="3"/>
      <c r="W5846" s="3"/>
      <c r="X5846" s="3"/>
      <c r="Y5846" s="3"/>
      <c r="Z5846" s="3"/>
      <c r="AA5846" s="3"/>
      <c r="AB5846" s="3"/>
      <c r="AC5846" s="3"/>
      <c r="AD5846" s="3"/>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row>
    <row r="5847" spans="1:77" ht="18">
      <c r="A5847" s="3" t="s">
        <v>9840</v>
      </c>
      <c r="B5847" s="3" t="s">
        <v>27791</v>
      </c>
      <c r="C5847" s="3" t="s">
        <v>27792</v>
      </c>
      <c r="D5847" s="3" t="s">
        <v>73</v>
      </c>
      <c r="E5847" s="3" t="s">
        <v>27793</v>
      </c>
      <c r="F5847" s="3" t="s">
        <v>27794</v>
      </c>
      <c r="G5847" s="3"/>
      <c r="H5847" s="3" t="s">
        <v>27795</v>
      </c>
      <c r="I5847" s="3"/>
      <c r="J5847" s="3" t="e">
        <f>-where EMAS is running? same machine or different machine?</f>
        <v>#NAME?</v>
      </c>
      <c r="K5847" s="3"/>
      <c r="L5847" s="3" t="e">
        <f>-Who is responsible For starting the EMAS?</f>
        <v>#NAME?</v>
      </c>
      <c r="M5847" s="3"/>
      <c r="N5847" s="3" t="e">
        <f>-how multiple EMDS user use same EMAS.</f>
        <v>#NAME?</v>
      </c>
      <c r="O5847" s="3"/>
      <c r="P5847" s="3" t="e">
        <f>-what port number IT is running?</f>
        <v>#NAME?</v>
      </c>
      <c r="Q5847" s="3" t="s">
        <v>27796</v>
      </c>
      <c r="R5847" s="3" t="s">
        <v>27797</v>
      </c>
      <c r="S5847" s="3" t="s">
        <v>27798</v>
      </c>
      <c r="T5847" s="3" t="s">
        <v>27799</v>
      </c>
      <c r="U5847" s="3" t="s">
        <v>27800</v>
      </c>
      <c r="V5847" s="3"/>
      <c r="W5847" s="3"/>
      <c r="X5847" s="3"/>
      <c r="Y5847" s="3"/>
      <c r="Z5847" s="3"/>
      <c r="AA5847" s="3"/>
      <c r="AB5847" s="3"/>
      <c r="AC5847" s="3"/>
      <c r="AD5847" s="3"/>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row>
    <row r="5848" spans="1:77" ht="18">
      <c r="A5848" s="3" t="s">
        <v>33027</v>
      </c>
      <c r="B5848" s="3" t="s">
        <v>32998</v>
      </c>
      <c r="C5848" s="3" t="s">
        <v>27792</v>
      </c>
      <c r="D5848" s="3" t="s">
        <v>270</v>
      </c>
      <c r="E5848" s="3" t="s">
        <v>23159</v>
      </c>
      <c r="F5848" s="3" t="s">
        <v>33028</v>
      </c>
      <c r="G5848" s="3"/>
      <c r="H5848" s="3"/>
      <c r="I5848" s="3"/>
      <c r="J5848" s="3"/>
      <c r="K5848" s="3"/>
      <c r="L5848" s="3"/>
      <c r="M5848" s="3"/>
      <c r="N5848" s="3"/>
      <c r="O5848" s="3"/>
      <c r="P5848" s="3"/>
      <c r="Q5848" s="3"/>
      <c r="R5848" s="3"/>
      <c r="S5848" s="3"/>
      <c r="T5848" s="3"/>
      <c r="U5848" s="3"/>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row>
    <row r="5849" spans="1:77" ht="18">
      <c r="A5849" s="3" t="s">
        <v>5498</v>
      </c>
      <c r="B5849" s="3" t="s">
        <v>23435</v>
      </c>
      <c r="C5849" s="3" t="s">
        <v>23879</v>
      </c>
      <c r="D5849" s="3"/>
      <c r="E5849" s="3" t="s">
        <v>23880</v>
      </c>
      <c r="F5849" s="3"/>
      <c r="G5849" s="3"/>
      <c r="H5849" s="3"/>
      <c r="I5849" s="3"/>
      <c r="J5849" s="3"/>
      <c r="K5849" s="3"/>
      <c r="L5849" s="3"/>
      <c r="M5849" s="3"/>
      <c r="N5849" s="3"/>
      <c r="O5849" s="3"/>
      <c r="P5849" s="3"/>
      <c r="Q5849" s="3"/>
      <c r="R5849" s="3"/>
      <c r="S5849" s="3"/>
      <c r="T5849" s="3"/>
      <c r="U5849" s="3"/>
      <c r="V5849" s="3"/>
      <c r="W5849" s="3"/>
      <c r="X5849" s="3"/>
      <c r="Y5849" s="3"/>
      <c r="Z5849" s="3"/>
      <c r="AA5849" s="3"/>
      <c r="AB5849" s="3"/>
      <c r="AC5849" s="3"/>
      <c r="AD5849" s="3"/>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row>
    <row r="5850" spans="1:77" ht="18">
      <c r="A5850" s="3" t="s">
        <v>33068</v>
      </c>
      <c r="B5850" s="3" t="s">
        <v>32998</v>
      </c>
      <c r="C5850" s="3" t="s">
        <v>23879</v>
      </c>
      <c r="D5850" s="3" t="s">
        <v>270</v>
      </c>
      <c r="E5850" s="3" t="s">
        <v>33069</v>
      </c>
      <c r="F5850" s="3" t="s">
        <v>33070</v>
      </c>
      <c r="G5850" s="3"/>
      <c r="H5850" s="3"/>
      <c r="I5850" s="3"/>
      <c r="J5850" s="3"/>
      <c r="K5850" s="3"/>
      <c r="L5850" s="3"/>
      <c r="M5850" s="3"/>
      <c r="N5850" s="3"/>
      <c r="O5850" s="3"/>
      <c r="P5850" s="3"/>
      <c r="Q5850" s="3"/>
      <c r="R5850" s="3"/>
      <c r="S5850" s="3"/>
      <c r="T5850" s="3"/>
      <c r="U5850" s="3"/>
      <c r="V5850" s="3"/>
      <c r="W5850" s="3"/>
      <c r="X5850" s="3"/>
      <c r="Y5850" s="3"/>
      <c r="Z5850" s="3"/>
      <c r="AA5850" s="3"/>
      <c r="AB5850" s="3"/>
      <c r="AC5850" s="3"/>
      <c r="AD5850" s="3"/>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row>
    <row r="5851" spans="1:77" ht="18">
      <c r="A5851" s="3" t="s">
        <v>11904</v>
      </c>
      <c r="B5851" s="3" t="s">
        <v>29357</v>
      </c>
      <c r="C5851" s="3" t="s">
        <v>29557</v>
      </c>
      <c r="D5851" s="3" t="s">
        <v>48</v>
      </c>
      <c r="E5851" s="3" t="s">
        <v>29558</v>
      </c>
      <c r="F5851" s="3" t="s">
        <v>29559</v>
      </c>
      <c r="G5851" s="3"/>
      <c r="H5851" s="3"/>
      <c r="I5851" s="3"/>
      <c r="J5851" s="3"/>
      <c r="K5851" s="3"/>
      <c r="L5851" s="3"/>
      <c r="M5851" s="3"/>
      <c r="N5851" s="3"/>
      <c r="O5851" s="3"/>
      <c r="P5851" s="3"/>
      <c r="Q5851" s="3"/>
      <c r="R5851" s="3"/>
      <c r="S5851" s="3"/>
      <c r="T5851" s="3"/>
      <c r="U5851" s="3"/>
      <c r="V5851" s="3"/>
      <c r="W5851" s="3"/>
      <c r="X5851" s="3"/>
      <c r="Y5851" s="3"/>
      <c r="Z5851" s="3"/>
      <c r="AA5851" s="3"/>
      <c r="AB5851" s="3"/>
      <c r="AC5851" s="3"/>
      <c r="AD5851" s="3"/>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row>
    <row r="5852" spans="1:77" ht="18">
      <c r="A5852" s="3" t="s">
        <v>19375</v>
      </c>
      <c r="B5852" s="3" t="s">
        <v>36306</v>
      </c>
      <c r="C5852" s="3" t="s">
        <v>36462</v>
      </c>
      <c r="D5852" s="3"/>
      <c r="E5852" s="3" t="s">
        <v>36463</v>
      </c>
      <c r="F5852" s="3"/>
      <c r="G5852" s="3"/>
      <c r="H5852" s="3"/>
      <c r="I5852" s="3"/>
      <c r="J5852" s="3"/>
      <c r="K5852" s="3"/>
      <c r="L5852" s="3"/>
      <c r="M5852" s="3"/>
      <c r="N5852" s="3"/>
      <c r="O5852" s="3"/>
      <c r="P5852" s="3"/>
      <c r="Q5852" s="3"/>
      <c r="R5852" s="3"/>
      <c r="S5852" s="3"/>
      <c r="T5852" s="3"/>
      <c r="U5852" s="3"/>
      <c r="V5852" s="3"/>
      <c r="W5852" s="3"/>
      <c r="X5852" s="3"/>
      <c r="Y5852" s="3"/>
      <c r="Z5852" s="3"/>
      <c r="AA5852" s="3"/>
      <c r="AB5852" s="3"/>
      <c r="AC5852" s="3"/>
      <c r="AD5852" s="3"/>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row>
    <row r="5853" spans="1:77" ht="18">
      <c r="A5853" s="3" t="s">
        <v>5500</v>
      </c>
      <c r="B5853" s="3" t="s">
        <v>23435</v>
      </c>
      <c r="C5853" s="3" t="s">
        <v>23881</v>
      </c>
      <c r="D5853" s="3"/>
      <c r="E5853" s="3" t="s">
        <v>23882</v>
      </c>
      <c r="F5853" s="3"/>
      <c r="G5853" s="3"/>
      <c r="H5853" s="3"/>
      <c r="I5853" s="3"/>
      <c r="J5853" s="3"/>
      <c r="K5853" s="3"/>
      <c r="L5853" s="3"/>
      <c r="M5853" s="3"/>
      <c r="N5853" s="3"/>
      <c r="O5853" s="3"/>
      <c r="P5853" s="3"/>
      <c r="Q5853" s="3"/>
      <c r="R5853" s="3"/>
      <c r="S5853" s="3"/>
      <c r="T5853" s="3"/>
      <c r="U5853" s="3"/>
      <c r="V5853" s="3"/>
      <c r="W5853" s="3"/>
      <c r="X5853" s="3"/>
      <c r="Y5853" s="3"/>
      <c r="Z5853" s="3"/>
      <c r="AA5853" s="3"/>
      <c r="AB5853" s="3"/>
      <c r="AC5853" s="3"/>
      <c r="AD5853" s="3"/>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row>
    <row r="5854" spans="1:77" ht="18">
      <c r="A5854" s="3" t="s">
        <v>3464</v>
      </c>
      <c r="B5854" s="3" t="s">
        <v>21936</v>
      </c>
      <c r="C5854" s="3" t="s">
        <v>21971</v>
      </c>
      <c r="D5854" s="3"/>
      <c r="E5854" s="3" t="s">
        <v>21972</v>
      </c>
      <c r="F5854" s="3" t="s">
        <v>21973</v>
      </c>
      <c r="G5854" s="3" t="s">
        <v>21940</v>
      </c>
      <c r="H5854" s="3" t="s">
        <v>21941</v>
      </c>
      <c r="I5854" s="3" t="s">
        <v>21974</v>
      </c>
      <c r="J5854" s="3"/>
      <c r="K5854" s="3"/>
      <c r="L5854" s="3"/>
      <c r="M5854" s="3"/>
      <c r="N5854" s="3"/>
      <c r="O5854" s="3"/>
      <c r="P5854" s="3"/>
      <c r="Q5854" s="3"/>
      <c r="R5854" s="3"/>
      <c r="S5854" s="3"/>
      <c r="T5854" s="3"/>
      <c r="U5854" s="3"/>
      <c r="V5854" s="3"/>
      <c r="W5854" s="3"/>
      <c r="X5854" s="3"/>
      <c r="Y5854" s="3"/>
      <c r="Z5854" s="3"/>
      <c r="AA5854" s="3"/>
      <c r="AB5854" s="3"/>
      <c r="AC5854" s="3"/>
      <c r="AD5854" s="3"/>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row>
    <row r="5855" spans="1:77" ht="18">
      <c r="A5855" s="3" t="s">
        <v>19385</v>
      </c>
      <c r="B5855" s="3" t="s">
        <v>36306</v>
      </c>
      <c r="C5855" s="3" t="s">
        <v>21971</v>
      </c>
      <c r="D5855" s="3"/>
      <c r="E5855" s="3" t="s">
        <v>36470</v>
      </c>
      <c r="F5855" s="3"/>
      <c r="G5855" s="3"/>
      <c r="H5855" s="3"/>
      <c r="I5855" s="3"/>
      <c r="J5855" s="3"/>
      <c r="K5855" s="3"/>
      <c r="L5855" s="3"/>
      <c r="M5855" s="3"/>
      <c r="N5855" s="3"/>
      <c r="O5855" s="3"/>
      <c r="P5855" s="3"/>
      <c r="Q5855" s="3"/>
      <c r="R5855" s="3"/>
      <c r="S5855" s="3"/>
      <c r="T5855" s="3"/>
      <c r="U5855" s="3"/>
      <c r="V5855" s="3"/>
      <c r="W5855" s="3"/>
      <c r="X5855" s="3"/>
      <c r="Y5855" s="3"/>
      <c r="Z5855" s="3"/>
      <c r="AA5855" s="3"/>
      <c r="AB5855" s="3"/>
      <c r="AC5855" s="3"/>
      <c r="AD5855" s="3"/>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row>
    <row r="5856" spans="1:77" ht="18">
      <c r="A5856" s="3" t="s">
        <v>3435</v>
      </c>
      <c r="B5856" s="3" t="s">
        <v>21936</v>
      </c>
      <c r="C5856" s="3" t="s">
        <v>21937</v>
      </c>
      <c r="D5856" s="3"/>
      <c r="E5856" s="3" t="s">
        <v>21938</v>
      </c>
      <c r="F5856" s="3" t="s">
        <v>21939</v>
      </c>
      <c r="G5856" s="3" t="s">
        <v>21940</v>
      </c>
      <c r="H5856" s="3" t="s">
        <v>21941</v>
      </c>
      <c r="I5856" s="3" t="s">
        <v>21942</v>
      </c>
      <c r="J5856" s="3"/>
      <c r="K5856" s="3"/>
      <c r="L5856" s="3"/>
      <c r="M5856" s="3"/>
      <c r="N5856" s="3"/>
      <c r="O5856" s="3"/>
      <c r="P5856" s="3"/>
      <c r="Q5856" s="3"/>
      <c r="R5856" s="3"/>
      <c r="S5856" s="3"/>
      <c r="T5856" s="3"/>
      <c r="U5856" s="3"/>
      <c r="V5856" s="3"/>
      <c r="W5856" s="3"/>
      <c r="X5856" s="3"/>
      <c r="Y5856" s="3"/>
      <c r="Z5856" s="3"/>
      <c r="AA5856" s="3"/>
      <c r="AB5856" s="3"/>
      <c r="AC5856" s="3"/>
      <c r="AD5856" s="3"/>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row>
    <row r="5857" spans="1:77" ht="18">
      <c r="A5857" s="3" t="s">
        <v>5497</v>
      </c>
      <c r="B5857" s="3" t="s">
        <v>23435</v>
      </c>
      <c r="C5857" s="3" t="s">
        <v>21937</v>
      </c>
      <c r="D5857" s="3"/>
      <c r="E5857" s="3" t="s">
        <v>23878</v>
      </c>
      <c r="F5857" s="3"/>
      <c r="G5857" s="3"/>
      <c r="H5857" s="3"/>
      <c r="I5857" s="3"/>
      <c r="J5857" s="3"/>
      <c r="K5857" s="3"/>
      <c r="L5857" s="3"/>
      <c r="M5857" s="3"/>
      <c r="N5857" s="3"/>
      <c r="O5857" s="3"/>
      <c r="P5857" s="3"/>
      <c r="Q5857" s="3"/>
      <c r="R5857" s="3"/>
      <c r="S5857" s="3"/>
      <c r="T5857" s="3"/>
      <c r="U5857" s="3"/>
      <c r="V5857" s="3"/>
      <c r="W5857" s="3"/>
      <c r="X5857" s="3"/>
      <c r="Y5857" s="3"/>
      <c r="Z5857" s="3"/>
      <c r="AA5857" s="3"/>
      <c r="AB5857" s="3"/>
      <c r="AC5857" s="3"/>
      <c r="AD5857" s="3"/>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row>
    <row r="5858" spans="1:77" ht="18">
      <c r="A5858" s="3" t="s">
        <v>18733</v>
      </c>
      <c r="B5858" s="3" t="s">
        <v>35848</v>
      </c>
      <c r="C5858" s="3" t="s">
        <v>35903</v>
      </c>
      <c r="D5858" s="3" t="s">
        <v>6029</v>
      </c>
      <c r="E5858" s="3" t="s">
        <v>35904</v>
      </c>
      <c r="F5858" s="3"/>
      <c r="G5858" s="3"/>
      <c r="H5858" s="3"/>
      <c r="I5858" s="3"/>
      <c r="J5858" s="3"/>
      <c r="K5858" s="3"/>
      <c r="L5858" s="3"/>
      <c r="M5858" s="3"/>
      <c r="N5858" s="3"/>
      <c r="O5858" s="3"/>
      <c r="P5858" s="3"/>
      <c r="Q5858" s="3"/>
      <c r="R5858" s="3"/>
      <c r="S5858" s="3"/>
      <c r="T5858" s="3"/>
      <c r="U5858" s="3"/>
      <c r="V5858" s="3"/>
      <c r="W5858" s="3"/>
      <c r="X5858" s="3"/>
      <c r="Y5858" s="3"/>
      <c r="Z5858" s="3"/>
      <c r="AA5858" s="3"/>
      <c r="AB5858" s="3"/>
      <c r="AC5858" s="3"/>
      <c r="AD5858" s="3"/>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row>
    <row r="5859" spans="1:77" ht="18">
      <c r="A5859" s="3" t="s">
        <v>9485</v>
      </c>
      <c r="B5859" s="3" t="s">
        <v>27189</v>
      </c>
      <c r="C5859" s="3" t="s">
        <v>27286</v>
      </c>
      <c r="D5859" s="3" t="s">
        <v>73</v>
      </c>
      <c r="E5859" s="3" t="s">
        <v>27287</v>
      </c>
      <c r="F5859" s="3" t="s">
        <v>27288</v>
      </c>
      <c r="G5859" s="3"/>
      <c r="H5859" s="3"/>
      <c r="I5859" s="3"/>
      <c r="J5859" s="3"/>
      <c r="K5859" s="3"/>
      <c r="L5859" s="3"/>
      <c r="M5859" s="3"/>
      <c r="N5859" s="3"/>
      <c r="O5859" s="3"/>
      <c r="P5859" s="3"/>
      <c r="Q5859" s="3"/>
      <c r="R5859" s="3"/>
      <c r="S5859" s="3"/>
      <c r="T5859" s="3"/>
      <c r="U5859" s="3"/>
      <c r="V5859" s="3"/>
      <c r="W5859" s="3"/>
      <c r="X5859" s="3"/>
      <c r="Y5859" s="3"/>
      <c r="Z5859" s="3"/>
      <c r="AA5859" s="3"/>
      <c r="AB5859" s="3"/>
      <c r="AC5859" s="3"/>
      <c r="AD5859" s="3"/>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row>
    <row r="5860" spans="1:77" ht="18">
      <c r="A5860" s="3" t="s">
        <v>27250</v>
      </c>
      <c r="B5860" s="3" t="s">
        <v>27189</v>
      </c>
      <c r="C5860" s="3" t="s">
        <v>27251</v>
      </c>
      <c r="D5860" s="3" t="s">
        <v>73</v>
      </c>
      <c r="E5860" s="3" t="s">
        <v>27252</v>
      </c>
      <c r="F5860" s="3" t="s">
        <v>27253</v>
      </c>
      <c r="G5860" s="3"/>
      <c r="H5860" s="3"/>
      <c r="I5860" s="3"/>
      <c r="J5860" s="3"/>
      <c r="K5860" s="3"/>
      <c r="L5860" s="3"/>
      <c r="M5860" s="3"/>
      <c r="N5860" s="3"/>
      <c r="O5860" s="3"/>
      <c r="P5860" s="3"/>
      <c r="Q5860" s="3"/>
      <c r="R5860" s="3"/>
      <c r="S5860" s="3"/>
      <c r="T5860" s="3"/>
      <c r="U5860" s="3"/>
      <c r="V5860" s="3"/>
      <c r="W5860" s="3"/>
      <c r="X5860" s="3"/>
      <c r="Y5860" s="3"/>
      <c r="Z5860" s="3"/>
      <c r="AA5860" s="3"/>
      <c r="AB5860" s="3"/>
      <c r="AC5860" s="3"/>
      <c r="AD5860" s="3"/>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row>
    <row r="5861" spans="1:77" ht="18">
      <c r="A5861" s="3" t="s">
        <v>5494</v>
      </c>
      <c r="B5861" s="3" t="s">
        <v>23435</v>
      </c>
      <c r="C5861" s="3" t="s">
        <v>23876</v>
      </c>
      <c r="D5861" s="3"/>
      <c r="E5861" s="3" t="s">
        <v>23877</v>
      </c>
      <c r="F5861" s="3"/>
      <c r="G5861" s="3"/>
      <c r="H5861" s="3"/>
      <c r="I5861" s="3"/>
      <c r="J5861" s="3"/>
      <c r="K5861" s="3"/>
      <c r="L5861" s="3"/>
      <c r="M5861" s="3"/>
      <c r="N5861" s="3"/>
      <c r="O5861" s="3"/>
      <c r="P5861" s="3"/>
      <c r="Q5861" s="3"/>
      <c r="R5861" s="3"/>
      <c r="S5861" s="3"/>
      <c r="T5861" s="3"/>
      <c r="U5861" s="3"/>
      <c r="V5861" s="3"/>
      <c r="W5861" s="3"/>
      <c r="X5861" s="3"/>
      <c r="Y5861" s="3"/>
      <c r="Z5861" s="3"/>
      <c r="AA5861" s="3"/>
      <c r="AB5861" s="3"/>
      <c r="AC5861" s="3"/>
      <c r="AD5861" s="3"/>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row>
    <row r="5862" spans="1:77" ht="18">
      <c r="A5862" s="3" t="s">
        <v>9917</v>
      </c>
      <c r="B5862" s="3" t="s">
        <v>27189</v>
      </c>
      <c r="C5862" s="3" t="s">
        <v>23876</v>
      </c>
      <c r="D5862" s="3" t="s">
        <v>73</v>
      </c>
      <c r="E5862" s="3" t="s">
        <v>27912</v>
      </c>
      <c r="F5862" s="3" t="s">
        <v>27913</v>
      </c>
      <c r="G5862" s="3"/>
      <c r="H5862" s="3"/>
      <c r="I5862" s="3"/>
      <c r="J5862" s="3"/>
      <c r="K5862" s="3"/>
      <c r="L5862" s="3"/>
      <c r="M5862" s="3"/>
      <c r="N5862" s="3"/>
      <c r="O5862" s="3"/>
      <c r="P5862" s="3"/>
      <c r="Q5862" s="3"/>
      <c r="R5862" s="3"/>
      <c r="S5862" s="3"/>
      <c r="T5862" s="3"/>
      <c r="U5862" s="3"/>
      <c r="V5862" s="3"/>
      <c r="W5862" s="3"/>
      <c r="X5862" s="3"/>
      <c r="Y5862" s="3"/>
      <c r="Z5862" s="3"/>
      <c r="AA5862" s="3"/>
      <c r="AB5862" s="3"/>
      <c r="AC5862" s="3"/>
      <c r="AD5862" s="3"/>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row>
    <row r="5863" spans="1:77" ht="18">
      <c r="A5863" s="3" t="s">
        <v>16933</v>
      </c>
      <c r="B5863" s="3" t="s">
        <v>32658</v>
      </c>
      <c r="C5863" s="3" t="s">
        <v>32776</v>
      </c>
      <c r="D5863" s="3"/>
      <c r="E5863" s="3" t="s">
        <v>32755</v>
      </c>
      <c r="F5863" s="3"/>
      <c r="G5863" s="3"/>
      <c r="H5863" s="3"/>
      <c r="I5863" s="3"/>
      <c r="J5863" s="3"/>
      <c r="K5863" s="3"/>
      <c r="L5863" s="3"/>
      <c r="M5863" s="3"/>
      <c r="N5863" s="3"/>
      <c r="O5863" s="3"/>
      <c r="P5863" s="3"/>
      <c r="Q5863" s="3"/>
      <c r="R5863" s="3"/>
      <c r="S5863" s="3"/>
      <c r="T5863" s="3"/>
      <c r="U5863" s="3"/>
      <c r="V5863" s="3"/>
      <c r="W5863" s="3"/>
      <c r="X5863" s="3"/>
      <c r="Y5863" s="3"/>
      <c r="Z5863" s="3"/>
      <c r="AA5863" s="3"/>
      <c r="AB5863" s="3"/>
      <c r="AC5863" s="3"/>
      <c r="AD5863" s="3"/>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row>
    <row r="5864" spans="1:77" ht="18">
      <c r="A5864" s="3" t="s">
        <v>33096</v>
      </c>
      <c r="B5864" s="3" t="s">
        <v>32998</v>
      </c>
      <c r="C5864" s="3" t="s">
        <v>32776</v>
      </c>
      <c r="D5864" s="3" t="s">
        <v>28205</v>
      </c>
      <c r="E5864" s="3" t="s">
        <v>33097</v>
      </c>
      <c r="F5864" s="3"/>
      <c r="G5864" s="3"/>
      <c r="H5864" s="3"/>
      <c r="I5864" s="3"/>
      <c r="J5864" s="3"/>
      <c r="K5864" s="3"/>
      <c r="L5864" s="3"/>
      <c r="M5864" s="3"/>
      <c r="N5864" s="3"/>
      <c r="O5864" s="3"/>
      <c r="P5864" s="3"/>
      <c r="Q5864" s="3"/>
      <c r="R5864" s="3"/>
      <c r="S5864" s="3"/>
      <c r="T5864" s="3"/>
      <c r="U5864" s="3"/>
      <c r="V5864" s="3"/>
      <c r="W5864" s="3"/>
      <c r="X5864" s="3"/>
      <c r="Y5864" s="3"/>
      <c r="Z5864" s="3"/>
      <c r="AA5864" s="3"/>
      <c r="AB5864" s="3"/>
      <c r="AC5864" s="3"/>
      <c r="AD5864" s="3"/>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row>
    <row r="5865" spans="1:77" ht="18">
      <c r="A5865" s="3" t="s">
        <v>38473</v>
      </c>
      <c r="B5865" s="3" t="s">
        <v>37993</v>
      </c>
      <c r="C5865" s="3" t="s">
        <v>32776</v>
      </c>
      <c r="D5865" s="3" t="s">
        <v>270</v>
      </c>
      <c r="E5865" s="3" t="s">
        <v>38474</v>
      </c>
      <c r="F5865" s="3" t="s">
        <v>38475</v>
      </c>
      <c r="G5865" s="3" t="e">
        <f>- directory structure</f>
        <v>#NAME?</v>
      </c>
      <c r="H5865" s="3" t="e">
        <f>- nightly build (ant or script)</f>
        <v>#NAME?</v>
      </c>
      <c r="I5865" s="3" t="s">
        <v>38476</v>
      </c>
      <c r="J5865" s="3" t="s">
        <v>38477</v>
      </c>
      <c r="K5865" s="3" t="e">
        <f>- development enviornment For all developers Should be the same. an EMDS/EMAS engineer Should be able to debug on  another engineers machine with ease.</f>
        <v>#NAME?</v>
      </c>
      <c r="L5865" s="3" t="s">
        <v>38478</v>
      </c>
      <c r="M5865" s="3"/>
      <c r="N5865" s="3"/>
      <c r="O5865" s="3"/>
      <c r="P5865" s="3"/>
      <c r="Q5865" s="3"/>
      <c r="R5865" s="3"/>
      <c r="S5865" s="3"/>
      <c r="T5865" s="3"/>
      <c r="U5865" s="3"/>
      <c r="V5865" s="3"/>
      <c r="W5865" s="3"/>
      <c r="X5865" s="3"/>
      <c r="Y5865" s="3"/>
      <c r="Z5865" s="3"/>
      <c r="AA5865" s="3"/>
      <c r="AB5865" s="3"/>
      <c r="AC5865" s="3"/>
      <c r="AD5865" s="3"/>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row>
    <row r="5866" spans="1:77" ht="18">
      <c r="A5866" s="3" t="s">
        <v>36488</v>
      </c>
      <c r="B5866" s="3" t="s">
        <v>36306</v>
      </c>
      <c r="C5866" s="3" t="s">
        <v>36489</v>
      </c>
      <c r="D5866" s="3"/>
      <c r="E5866" s="3" t="s">
        <v>36490</v>
      </c>
      <c r="F5866" s="3"/>
      <c r="G5866" s="3"/>
      <c r="H5866" s="3"/>
      <c r="I5866" s="3"/>
      <c r="J5866" s="3"/>
      <c r="K5866" s="3"/>
      <c r="L5866" s="3"/>
      <c r="M5866" s="3"/>
      <c r="N5866" s="3"/>
      <c r="O5866" s="3"/>
      <c r="P5866" s="3"/>
      <c r="Q5866" s="3"/>
      <c r="R5866" s="3"/>
      <c r="S5866" s="3"/>
      <c r="T5866" s="3"/>
      <c r="U5866" s="3"/>
      <c r="V5866" s="3"/>
      <c r="W5866" s="3"/>
      <c r="X5866" s="3"/>
      <c r="Y5866" s="3"/>
      <c r="Z5866" s="3"/>
      <c r="AA5866" s="3"/>
      <c r="AB5866" s="3"/>
      <c r="AC5866" s="3"/>
      <c r="AD5866" s="3"/>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row>
    <row r="5867" spans="1:77" ht="18">
      <c r="A5867" s="3" t="s">
        <v>16923</v>
      </c>
      <c r="B5867" s="3" t="s">
        <v>32658</v>
      </c>
      <c r="C5867" s="3" t="s">
        <v>32773</v>
      </c>
      <c r="D5867" s="3"/>
      <c r="E5867" s="3" t="s">
        <v>32755</v>
      </c>
      <c r="F5867" s="3"/>
      <c r="G5867" s="3"/>
      <c r="H5867" s="3"/>
      <c r="I5867" s="3"/>
      <c r="J5867" s="3"/>
      <c r="K5867" s="3"/>
      <c r="L5867" s="3"/>
      <c r="M5867" s="3"/>
      <c r="N5867" s="3"/>
      <c r="O5867" s="3"/>
      <c r="P5867" s="3"/>
      <c r="Q5867" s="3"/>
      <c r="R5867" s="3"/>
      <c r="S5867" s="3"/>
      <c r="T5867" s="3"/>
      <c r="U5867" s="3"/>
      <c r="V5867" s="3"/>
      <c r="W5867" s="3"/>
      <c r="X5867" s="3"/>
      <c r="Y5867" s="3"/>
      <c r="Z5867" s="3"/>
      <c r="AA5867" s="3"/>
      <c r="AB5867" s="3"/>
      <c r="AC5867" s="3"/>
      <c r="AD5867" s="3"/>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row>
    <row r="5868" spans="1:77" ht="18">
      <c r="A5868" s="3" t="s">
        <v>16895</v>
      </c>
      <c r="B5868" s="3" t="s">
        <v>32658</v>
      </c>
      <c r="C5868" s="3" t="s">
        <v>32754</v>
      </c>
      <c r="D5868" s="3"/>
      <c r="E5868" s="3" t="s">
        <v>32755</v>
      </c>
      <c r="F5868" s="3"/>
      <c r="G5868" s="3"/>
      <c r="H5868" s="3"/>
      <c r="I5868" s="3"/>
      <c r="J5868" s="3"/>
      <c r="K5868" s="3"/>
      <c r="L5868" s="3"/>
      <c r="M5868" s="3"/>
      <c r="N5868" s="3"/>
      <c r="O5868" s="3"/>
      <c r="P5868" s="3"/>
      <c r="Q5868" s="3"/>
      <c r="R5868" s="3"/>
      <c r="S5868" s="3"/>
      <c r="T5868" s="3"/>
      <c r="U5868" s="3"/>
      <c r="V5868" s="3"/>
      <c r="W5868" s="3"/>
      <c r="X5868" s="3"/>
      <c r="Y5868" s="3"/>
      <c r="Z5868" s="3"/>
      <c r="AA5868" s="3"/>
      <c r="AB5868" s="3"/>
      <c r="AC5868" s="3"/>
      <c r="AD5868" s="3"/>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row>
    <row r="5869" spans="1:77" ht="18">
      <c r="A5869" s="3" t="s">
        <v>1177</v>
      </c>
      <c r="B5869" s="3" t="s">
        <v>22767</v>
      </c>
      <c r="C5869" s="3" t="s">
        <v>27366</v>
      </c>
      <c r="D5869" s="3"/>
      <c r="E5869" s="3" t="s">
        <v>22845</v>
      </c>
      <c r="F5869" s="3"/>
      <c r="G5869" s="3"/>
      <c r="H5869" s="3"/>
      <c r="I5869" s="3"/>
      <c r="J5869" s="3"/>
      <c r="K5869" s="3"/>
      <c r="L5869" s="3"/>
      <c r="M5869" s="3"/>
      <c r="N5869" s="3"/>
      <c r="O5869" s="3"/>
      <c r="P5869" s="3"/>
      <c r="Q5869" s="3"/>
      <c r="R5869" s="3"/>
      <c r="S5869" s="3"/>
      <c r="T5869" s="3"/>
      <c r="U5869" s="3"/>
      <c r="V5869" s="3"/>
      <c r="W5869" s="3"/>
      <c r="X5869" s="3"/>
      <c r="Y5869" s="3"/>
      <c r="Z5869" s="3"/>
      <c r="AA5869" s="3"/>
      <c r="AB5869" s="3"/>
      <c r="AC5869" s="3"/>
      <c r="AD5869" s="3"/>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row>
    <row r="5870" spans="1:77" ht="18">
      <c r="A5870" s="3" t="s">
        <v>3174</v>
      </c>
      <c r="B5870" s="3" t="s">
        <v>21893</v>
      </c>
      <c r="C5870" s="3" t="s">
        <v>38815</v>
      </c>
      <c r="D5870" s="3"/>
      <c r="E5870" s="3" t="s">
        <v>38816</v>
      </c>
      <c r="F5870" s="3"/>
      <c r="G5870" s="3"/>
      <c r="H5870" s="3"/>
      <c r="I5870" s="3"/>
      <c r="J5870" s="3"/>
      <c r="K5870" s="3"/>
      <c r="L5870" s="3"/>
      <c r="M5870" s="3"/>
      <c r="N5870" s="3"/>
      <c r="O5870" s="3"/>
      <c r="P5870" s="3"/>
      <c r="Q5870" s="3"/>
      <c r="R5870" s="3"/>
      <c r="S5870" s="3"/>
      <c r="T5870" s="3"/>
      <c r="U5870" s="3"/>
      <c r="V5870" s="3"/>
      <c r="W5870" s="3"/>
      <c r="X5870" s="3"/>
      <c r="Y5870" s="3"/>
      <c r="Z5870" s="3"/>
      <c r="AA5870" s="3"/>
      <c r="AB5870" s="3"/>
      <c r="AC5870" s="3"/>
      <c r="AD5870" s="3"/>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row>
    <row r="5871" spans="1:77" ht="18">
      <c r="A5871" s="3" t="s">
        <v>5487</v>
      </c>
      <c r="B5871" s="3" t="s">
        <v>23435</v>
      </c>
      <c r="C5871" s="3" t="s">
        <v>23872</v>
      </c>
      <c r="D5871" s="3"/>
      <c r="E5871" s="3" t="s">
        <v>23873</v>
      </c>
      <c r="F5871" s="3"/>
      <c r="G5871" s="3"/>
      <c r="H5871" s="3"/>
      <c r="I5871" s="3"/>
      <c r="J5871" s="3"/>
      <c r="K5871" s="3"/>
      <c r="L5871" s="3"/>
      <c r="M5871" s="3"/>
      <c r="N5871" s="3"/>
      <c r="O5871" s="3"/>
      <c r="P5871" s="3"/>
      <c r="Q5871" s="3"/>
      <c r="R5871" s="3"/>
      <c r="S5871" s="3"/>
      <c r="T5871" s="3"/>
      <c r="U5871" s="3"/>
      <c r="V5871" s="3"/>
      <c r="W5871" s="3"/>
      <c r="X5871" s="3"/>
      <c r="Y5871" s="3"/>
      <c r="Z5871" s="3"/>
      <c r="AA5871" s="3"/>
      <c r="AB5871" s="3"/>
      <c r="AC5871" s="3"/>
      <c r="AD5871" s="3"/>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row>
    <row r="5872" spans="1:77" ht="18">
      <c r="A5872" s="3" t="s">
        <v>19170</v>
      </c>
      <c r="B5872" s="3" t="s">
        <v>35848</v>
      </c>
      <c r="C5872" s="3" t="s">
        <v>36268</v>
      </c>
      <c r="D5872" s="3"/>
      <c r="E5872" s="3" t="s">
        <v>36269</v>
      </c>
      <c r="F5872" s="3"/>
      <c r="G5872" s="3"/>
      <c r="H5872" s="3"/>
      <c r="I5872" s="3"/>
      <c r="J5872" s="3"/>
      <c r="K5872" s="3"/>
      <c r="L5872" s="3"/>
      <c r="M5872" s="3"/>
      <c r="N5872" s="3"/>
      <c r="O5872" s="3"/>
      <c r="P5872" s="3"/>
      <c r="Q5872" s="3"/>
      <c r="R5872" s="3"/>
      <c r="S5872" s="3"/>
      <c r="T5872" s="3"/>
      <c r="U5872" s="3"/>
      <c r="V5872" s="3"/>
      <c r="W5872" s="3"/>
      <c r="X5872" s="3"/>
      <c r="Y5872" s="3"/>
      <c r="Z5872" s="3"/>
      <c r="AA5872" s="3"/>
      <c r="AB5872" s="3"/>
      <c r="AC5872" s="3"/>
      <c r="AD5872" s="3"/>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row>
    <row r="5873" spans="1:77" ht="18">
      <c r="A5873" s="3" t="s">
        <v>9944</v>
      </c>
      <c r="B5873" s="3" t="s">
        <v>27282</v>
      </c>
      <c r="C5873" s="3" t="s">
        <v>27998</v>
      </c>
      <c r="D5873" s="3" t="s">
        <v>73</v>
      </c>
      <c r="E5873" s="3" t="s">
        <v>27999</v>
      </c>
      <c r="F5873" s="3" t="s">
        <v>27913</v>
      </c>
      <c r="G5873" s="3"/>
      <c r="H5873" s="3"/>
      <c r="I5873" s="3"/>
      <c r="J5873" s="3"/>
      <c r="K5873" s="3"/>
      <c r="L5873" s="3"/>
      <c r="M5873" s="3"/>
      <c r="N5873" s="3"/>
      <c r="O5873" s="3"/>
      <c r="P5873" s="3"/>
      <c r="Q5873" s="3"/>
      <c r="R5873" s="3"/>
      <c r="S5873" s="3"/>
      <c r="T5873" s="3"/>
      <c r="U5873" s="3"/>
      <c r="V5873" s="3"/>
      <c r="W5873" s="3"/>
      <c r="X5873" s="3"/>
      <c r="Y5873" s="3"/>
      <c r="Z5873" s="3"/>
      <c r="AA5873" s="3"/>
      <c r="AB5873" s="3"/>
      <c r="AC5873" s="3"/>
      <c r="AD5873" s="3"/>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row>
    <row r="5874" spans="1:77" ht="18">
      <c r="A5874" s="3" t="s">
        <v>19369</v>
      </c>
      <c r="B5874" s="3" t="s">
        <v>36306</v>
      </c>
      <c r="C5874" s="3" t="s">
        <v>27998</v>
      </c>
      <c r="D5874" s="3"/>
      <c r="E5874" s="3" t="s">
        <v>36461</v>
      </c>
      <c r="F5874" s="3"/>
      <c r="G5874" s="3"/>
      <c r="H5874" s="3"/>
      <c r="I5874" s="3"/>
      <c r="J5874" s="3"/>
      <c r="K5874" s="3"/>
      <c r="L5874" s="3"/>
      <c r="M5874" s="3"/>
      <c r="N5874" s="3"/>
      <c r="O5874" s="3"/>
      <c r="P5874" s="3"/>
      <c r="Q5874" s="3"/>
      <c r="R5874" s="3"/>
      <c r="S5874" s="3"/>
      <c r="T5874" s="3"/>
      <c r="U5874" s="3"/>
      <c r="V5874" s="3"/>
      <c r="W5874" s="3"/>
      <c r="X5874" s="3"/>
      <c r="Y5874" s="3"/>
      <c r="Z5874" s="3"/>
      <c r="AA5874" s="3"/>
      <c r="AB5874" s="3"/>
      <c r="AC5874" s="3"/>
      <c r="AD5874" s="3"/>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row>
    <row r="5875" spans="1:77" ht="18">
      <c r="A5875" s="3" t="s">
        <v>5507</v>
      </c>
      <c r="B5875" s="3" t="s">
        <v>23435</v>
      </c>
      <c r="C5875" s="3" t="s">
        <v>23885</v>
      </c>
      <c r="D5875" s="3"/>
      <c r="E5875" s="3" t="s">
        <v>23886</v>
      </c>
      <c r="F5875" s="3"/>
      <c r="G5875" s="3"/>
      <c r="H5875" s="3"/>
      <c r="I5875" s="3"/>
      <c r="J5875" s="3"/>
      <c r="K5875" s="3"/>
      <c r="L5875" s="3"/>
      <c r="M5875" s="3"/>
      <c r="N5875" s="3"/>
      <c r="O5875" s="3"/>
      <c r="P5875" s="3"/>
      <c r="Q5875" s="3"/>
      <c r="R5875" s="3"/>
      <c r="S5875" s="3"/>
      <c r="T5875" s="3"/>
      <c r="U5875" s="3"/>
      <c r="V5875" s="3"/>
      <c r="W5875" s="3"/>
      <c r="X5875" s="3"/>
      <c r="Y5875" s="3"/>
      <c r="Z5875" s="3"/>
      <c r="AA5875" s="3"/>
      <c r="AB5875" s="3"/>
      <c r="AC5875" s="3"/>
      <c r="AD5875" s="3"/>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row>
    <row r="5876" spans="1:77" ht="18">
      <c r="A5876" s="3" t="s">
        <v>750</v>
      </c>
      <c r="B5876" s="3" t="s">
        <v>24530</v>
      </c>
      <c r="C5876" s="3" t="s">
        <v>23885</v>
      </c>
      <c r="D5876" s="3"/>
      <c r="E5876" s="3" t="s">
        <v>24531</v>
      </c>
      <c r="F5876" s="3" t="s">
        <v>24532</v>
      </c>
      <c r="G5876" s="3"/>
      <c r="H5876" s="3"/>
      <c r="I5876" s="3"/>
      <c r="J5876" s="3"/>
      <c r="K5876" s="3"/>
      <c r="L5876" s="3"/>
      <c r="M5876" s="3"/>
      <c r="N5876" s="3"/>
      <c r="O5876" s="3"/>
      <c r="P5876" s="3"/>
      <c r="Q5876" s="3"/>
      <c r="R5876" s="3"/>
      <c r="S5876" s="3"/>
      <c r="T5876" s="3"/>
      <c r="U5876" s="3"/>
      <c r="V5876" s="3"/>
      <c r="W5876" s="3"/>
      <c r="X5876" s="3"/>
      <c r="Y5876" s="3"/>
      <c r="Z5876" s="3"/>
      <c r="AA5876" s="3"/>
      <c r="AB5876" s="3"/>
      <c r="AC5876" s="3"/>
      <c r="AD5876" s="3"/>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row>
    <row r="5877" spans="1:77" ht="18">
      <c r="A5877" s="3" t="s">
        <v>7486</v>
      </c>
      <c r="B5877" s="3" t="s">
        <v>25216</v>
      </c>
      <c r="C5877" s="3" t="s">
        <v>23885</v>
      </c>
      <c r="D5877" s="3"/>
      <c r="E5877" s="3" t="s">
        <v>5329</v>
      </c>
      <c r="F5877" s="3"/>
      <c r="G5877" s="3"/>
      <c r="H5877" s="3"/>
      <c r="I5877" s="3"/>
      <c r="J5877" s="3"/>
      <c r="K5877" s="3"/>
      <c r="L5877" s="3"/>
      <c r="M5877" s="3"/>
      <c r="N5877" s="3"/>
      <c r="O5877" s="3"/>
      <c r="P5877" s="3"/>
      <c r="Q5877" s="3"/>
      <c r="R5877" s="3"/>
      <c r="S5877" s="3"/>
      <c r="T5877" s="3"/>
      <c r="U5877" s="3"/>
      <c r="V5877" s="3"/>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row>
    <row r="5878" spans="1:77" ht="18">
      <c r="A5878" s="3" t="s">
        <v>10628</v>
      </c>
      <c r="B5878" s="3" t="s">
        <v>28622</v>
      </c>
      <c r="C5878" s="3" t="s">
        <v>28776</v>
      </c>
      <c r="D5878" s="3"/>
      <c r="E5878" s="3" t="s">
        <v>28777</v>
      </c>
      <c r="F5878" s="3"/>
      <c r="G5878" s="3"/>
      <c r="H5878" s="3"/>
      <c r="I5878" s="3"/>
      <c r="J5878" s="3"/>
      <c r="K5878" s="3"/>
      <c r="L5878" s="3"/>
      <c r="M5878" s="3"/>
      <c r="N5878" s="3"/>
      <c r="O5878" s="3"/>
      <c r="P5878" s="3"/>
      <c r="Q5878" s="3"/>
      <c r="R5878" s="3"/>
      <c r="S5878" s="3"/>
      <c r="T5878" s="3"/>
      <c r="U5878" s="3"/>
      <c r="V5878" s="3"/>
      <c r="W5878" s="3"/>
      <c r="X5878" s="3"/>
      <c r="Y5878" s="3"/>
      <c r="Z5878" s="3"/>
      <c r="AA5878" s="3"/>
      <c r="AB5878" s="3"/>
      <c r="AC5878" s="3"/>
      <c r="AD5878" s="3"/>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row>
    <row r="5879" spans="1:77" ht="18">
      <c r="A5879" s="3" t="s">
        <v>17186</v>
      </c>
      <c r="B5879" s="3" t="s">
        <v>33053</v>
      </c>
      <c r="C5879" s="3" t="s">
        <v>33192</v>
      </c>
      <c r="D5879" s="3" t="s">
        <v>270</v>
      </c>
      <c r="E5879" s="3" t="s">
        <v>32958</v>
      </c>
      <c r="F5879" s="3" t="s">
        <v>33193</v>
      </c>
      <c r="G5879" s="3"/>
      <c r="H5879" s="3"/>
      <c r="I5879" s="3"/>
      <c r="J5879" s="3"/>
      <c r="K5879" s="3"/>
      <c r="L5879" s="3"/>
      <c r="M5879" s="3"/>
      <c r="N5879" s="3"/>
      <c r="O5879" s="3"/>
      <c r="P5879" s="3"/>
      <c r="Q5879" s="3"/>
      <c r="R5879" s="3"/>
      <c r="S5879" s="3"/>
      <c r="T5879" s="3"/>
      <c r="U5879" s="3"/>
      <c r="V5879" s="3"/>
      <c r="W5879" s="3"/>
      <c r="X5879" s="3"/>
      <c r="Y5879" s="3"/>
      <c r="Z5879" s="3"/>
      <c r="AA5879" s="3"/>
      <c r="AB5879" s="3"/>
      <c r="AC5879" s="3"/>
      <c r="AD5879" s="3"/>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row>
    <row r="5880" spans="1:77" ht="18">
      <c r="A5880" s="3" t="s">
        <v>18263</v>
      </c>
      <c r="B5880" s="3" t="s">
        <v>35343</v>
      </c>
      <c r="C5880" s="3" t="s">
        <v>33192</v>
      </c>
      <c r="D5880" s="3" t="s">
        <v>6891</v>
      </c>
      <c r="E5880" s="3" t="s">
        <v>35669</v>
      </c>
      <c r="F5880" s="3" t="s">
        <v>35670</v>
      </c>
      <c r="G5880" s="3"/>
      <c r="H5880" s="3"/>
      <c r="I5880" s="3"/>
      <c r="J5880" s="3"/>
      <c r="K5880" s="3"/>
      <c r="L5880" s="3"/>
      <c r="M5880" s="3"/>
      <c r="N5880" s="3"/>
      <c r="O5880" s="3"/>
      <c r="P5880" s="3"/>
      <c r="Q5880" s="3"/>
      <c r="R5880" s="3"/>
      <c r="S5880" s="3"/>
      <c r="T5880" s="3"/>
      <c r="U5880" s="3"/>
      <c r="V5880" s="3"/>
      <c r="W5880" s="3"/>
      <c r="X5880" s="3"/>
      <c r="Y5880" s="3"/>
      <c r="Z5880" s="3"/>
      <c r="AA5880" s="3"/>
      <c r="AB5880" s="3"/>
      <c r="AC5880" s="3"/>
      <c r="AD5880" s="3"/>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row>
    <row r="5881" spans="1:77" ht="18">
      <c r="A5881" s="3" t="s">
        <v>36213</v>
      </c>
      <c r="B5881" s="3" t="s">
        <v>35848</v>
      </c>
      <c r="C5881" s="3" t="s">
        <v>36214</v>
      </c>
      <c r="D5881" s="3"/>
      <c r="E5881" s="3" t="s">
        <v>36215</v>
      </c>
      <c r="F5881" s="3"/>
      <c r="G5881" s="3"/>
      <c r="H5881" s="3"/>
      <c r="I5881" s="3"/>
      <c r="J5881" s="3"/>
      <c r="K5881" s="3"/>
      <c r="L5881" s="3"/>
      <c r="M5881" s="3"/>
      <c r="N5881" s="3"/>
      <c r="O5881" s="3"/>
      <c r="P5881" s="3"/>
      <c r="Q5881" s="3"/>
      <c r="R5881" s="3"/>
      <c r="S5881" s="3"/>
      <c r="T5881" s="3"/>
      <c r="U5881" s="3"/>
      <c r="V5881" s="3"/>
      <c r="W5881" s="3"/>
      <c r="X5881" s="3"/>
      <c r="Y5881" s="3"/>
      <c r="Z5881" s="3"/>
      <c r="AA5881" s="3"/>
      <c r="AB5881" s="3"/>
      <c r="AC5881" s="3"/>
      <c r="AD5881" s="3"/>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row>
    <row r="5882" spans="1:77" ht="18">
      <c r="A5882" s="3" t="s">
        <v>19119</v>
      </c>
      <c r="B5882" s="3" t="s">
        <v>35848</v>
      </c>
      <c r="C5882" s="3" t="s">
        <v>36214</v>
      </c>
      <c r="D5882" s="3"/>
      <c r="E5882" s="3" t="s">
        <v>36202</v>
      </c>
      <c r="F5882" s="3"/>
      <c r="G5882" s="3"/>
      <c r="H5882" s="3"/>
      <c r="I5882" s="3"/>
      <c r="J5882" s="3"/>
      <c r="K5882" s="3"/>
      <c r="L5882" s="3"/>
      <c r="M5882" s="3"/>
      <c r="N5882" s="3"/>
      <c r="O5882" s="3"/>
      <c r="P5882" s="3"/>
      <c r="Q5882" s="3"/>
      <c r="R5882" s="3"/>
      <c r="S5882" s="3"/>
      <c r="T5882" s="3"/>
      <c r="U5882" s="3"/>
      <c r="V5882" s="3"/>
      <c r="W5882" s="3"/>
      <c r="X5882" s="3"/>
      <c r="Y5882" s="3"/>
      <c r="Z5882" s="3"/>
      <c r="AA5882" s="3"/>
      <c r="AB5882" s="3"/>
      <c r="AC5882" s="3"/>
      <c r="AD5882" s="3"/>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row>
    <row r="5883" spans="1:77" ht="18">
      <c r="A5883" s="3" t="s">
        <v>11959</v>
      </c>
      <c r="B5883" s="3" t="s">
        <v>29397</v>
      </c>
      <c r="C5883" s="3" t="s">
        <v>29599</v>
      </c>
      <c r="D5883" s="3" t="s">
        <v>48</v>
      </c>
      <c r="E5883" s="3" t="s">
        <v>29600</v>
      </c>
      <c r="F5883" s="3"/>
      <c r="G5883" s="3"/>
      <c r="H5883" s="3"/>
      <c r="I5883" s="3"/>
      <c r="J5883" s="3"/>
      <c r="K5883" s="3"/>
      <c r="L5883" s="3"/>
      <c r="M5883" s="3"/>
      <c r="N5883" s="3"/>
      <c r="O5883" s="3"/>
      <c r="P5883" s="3"/>
      <c r="Q5883" s="3"/>
      <c r="R5883" s="3"/>
      <c r="S5883" s="3"/>
      <c r="T5883" s="3"/>
      <c r="U5883" s="3"/>
      <c r="V5883" s="3"/>
      <c r="W5883" s="3"/>
      <c r="X5883" s="3"/>
      <c r="Y5883" s="3"/>
      <c r="Z5883" s="3"/>
      <c r="AA5883" s="3"/>
      <c r="AB5883" s="3"/>
      <c r="AC5883" s="3"/>
      <c r="AD5883" s="3"/>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row>
    <row r="5884" spans="1:77" ht="18">
      <c r="A5884" s="3" t="s">
        <v>27474</v>
      </c>
      <c r="B5884" s="3" t="s">
        <v>27257</v>
      </c>
      <c r="C5884" s="3" t="s">
        <v>27475</v>
      </c>
      <c r="D5884" s="3" t="s">
        <v>73</v>
      </c>
      <c r="E5884" s="3" t="s">
        <v>27476</v>
      </c>
      <c r="F5884" s="3" t="s">
        <v>27477</v>
      </c>
      <c r="G5884" s="3"/>
      <c r="H5884" s="3"/>
      <c r="I5884" s="3"/>
      <c r="J5884" s="3"/>
      <c r="K5884" s="3"/>
      <c r="L5884" s="3"/>
      <c r="M5884" s="3"/>
      <c r="N5884" s="3"/>
      <c r="O5884" s="3"/>
      <c r="P5884" s="3"/>
      <c r="Q5884" s="3"/>
      <c r="R5884" s="3"/>
      <c r="S5884" s="3"/>
      <c r="T5884" s="3"/>
      <c r="U5884" s="3"/>
      <c r="V5884" s="3"/>
      <c r="W5884" s="3"/>
      <c r="X5884" s="3"/>
      <c r="Y5884" s="3"/>
      <c r="Z5884" s="3"/>
      <c r="AA5884" s="3"/>
      <c r="AB5884" s="3"/>
      <c r="AC5884" s="3"/>
      <c r="AD5884" s="3"/>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row>
    <row r="5885" spans="1:77" ht="18">
      <c r="A5885" s="3" t="s">
        <v>19082</v>
      </c>
      <c r="B5885" s="3" t="s">
        <v>35848</v>
      </c>
      <c r="C5885" s="3" t="s">
        <v>27475</v>
      </c>
      <c r="D5885" s="3"/>
      <c r="E5885" s="3" t="s">
        <v>36202</v>
      </c>
      <c r="F5885" s="3"/>
      <c r="G5885" s="3"/>
      <c r="H5885" s="3"/>
      <c r="I5885" s="3"/>
      <c r="J5885" s="3"/>
      <c r="K5885" s="3"/>
      <c r="L5885" s="3"/>
      <c r="M5885" s="3"/>
      <c r="N5885" s="3"/>
      <c r="O5885" s="3"/>
      <c r="P5885" s="3"/>
      <c r="Q5885" s="3"/>
      <c r="R5885" s="3"/>
      <c r="S5885" s="3"/>
      <c r="T5885" s="3"/>
      <c r="U5885" s="3"/>
      <c r="V5885" s="3"/>
      <c r="W5885" s="3"/>
      <c r="X5885" s="3"/>
      <c r="Y5885" s="3"/>
      <c r="Z5885" s="3"/>
      <c r="AA5885" s="3"/>
      <c r="AB5885" s="3"/>
      <c r="AC5885" s="3"/>
      <c r="AD5885" s="3"/>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row>
    <row r="5886" spans="1:77" ht="18">
      <c r="A5886" s="3" t="s">
        <v>5540</v>
      </c>
      <c r="B5886" s="3" t="s">
        <v>23435</v>
      </c>
      <c r="C5886" s="3" t="s">
        <v>23911</v>
      </c>
      <c r="D5886" s="3"/>
      <c r="E5886" s="3" t="s">
        <v>23912</v>
      </c>
      <c r="F5886" s="3"/>
      <c r="G5886" s="3"/>
      <c r="H5886" s="3"/>
      <c r="I5886" s="3"/>
      <c r="J5886" s="3"/>
      <c r="K5886" s="3"/>
      <c r="L5886" s="3"/>
      <c r="M5886" s="3"/>
      <c r="N5886" s="3"/>
      <c r="O5886" s="3"/>
      <c r="P5886" s="3"/>
      <c r="Q5886" s="3"/>
      <c r="R5886" s="3"/>
      <c r="S5886" s="3"/>
      <c r="T5886" s="3"/>
      <c r="U5886" s="3"/>
      <c r="V5886" s="3"/>
      <c r="W5886" s="3"/>
      <c r="X5886" s="3"/>
      <c r="Y5886" s="3"/>
      <c r="Z5886" s="3"/>
      <c r="AA5886" s="3"/>
      <c r="AB5886" s="3"/>
      <c r="AC5886" s="3"/>
      <c r="AD5886" s="3"/>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row>
    <row r="5887" spans="1:77" ht="18">
      <c r="A5887" s="3" t="s">
        <v>5491</v>
      </c>
      <c r="B5887" s="3" t="s">
        <v>23435</v>
      </c>
      <c r="C5887" s="3" t="s">
        <v>23874</v>
      </c>
      <c r="D5887" s="3"/>
      <c r="E5887" s="3" t="s">
        <v>23875</v>
      </c>
      <c r="F5887" s="3"/>
      <c r="G5887" s="3"/>
      <c r="H5887" s="3"/>
      <c r="I5887" s="3"/>
      <c r="J5887" s="3"/>
      <c r="K5887" s="3"/>
      <c r="L5887" s="3"/>
      <c r="M5887" s="3"/>
      <c r="N5887" s="3"/>
      <c r="O5887" s="3"/>
      <c r="P5887" s="3"/>
      <c r="Q5887" s="3"/>
      <c r="R5887" s="3"/>
      <c r="S5887" s="3"/>
      <c r="T5887" s="3"/>
      <c r="U5887" s="3"/>
      <c r="V5887" s="3"/>
      <c r="W5887" s="3"/>
      <c r="X5887" s="3"/>
      <c r="Y5887" s="3"/>
      <c r="Z5887" s="3"/>
      <c r="AA5887" s="3"/>
      <c r="AB5887" s="3"/>
      <c r="AC5887" s="3"/>
      <c r="AD5887" s="3"/>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row>
    <row r="5888" spans="1:77" ht="18">
      <c r="A5888" s="3" t="s">
        <v>10781</v>
      </c>
      <c r="B5888" s="3" t="s">
        <v>28928</v>
      </c>
      <c r="C5888" s="3" t="s">
        <v>28929</v>
      </c>
      <c r="D5888" s="3" t="s">
        <v>270</v>
      </c>
      <c r="E5888" s="3" t="s">
        <v>28930</v>
      </c>
      <c r="F5888" s="3" t="s">
        <v>28931</v>
      </c>
      <c r="G5888" s="3"/>
      <c r="H5888" s="3"/>
      <c r="I5888" s="3"/>
      <c r="J5888" s="3"/>
      <c r="K5888" s="3"/>
      <c r="L5888" s="3"/>
      <c r="M5888" s="3"/>
      <c r="N5888" s="3"/>
      <c r="O5888" s="3"/>
      <c r="P5888" s="3"/>
      <c r="Q5888" s="3"/>
      <c r="R5888" s="3"/>
      <c r="S5888" s="3"/>
      <c r="T5888" s="3"/>
      <c r="U5888" s="3"/>
      <c r="V5888" s="3"/>
      <c r="W5888" s="3"/>
      <c r="X5888" s="3"/>
      <c r="Y5888" s="3"/>
      <c r="Z5888" s="3"/>
      <c r="AA5888" s="3"/>
      <c r="AB5888" s="3"/>
      <c r="AC5888" s="3"/>
      <c r="AD5888" s="3"/>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row>
    <row r="5889" spans="1:77" ht="18">
      <c r="A5889" s="3" t="s">
        <v>747</v>
      </c>
      <c r="B5889" s="3" t="s">
        <v>22767</v>
      </c>
      <c r="C5889" s="3" t="s">
        <v>24503</v>
      </c>
      <c r="D5889" s="3"/>
      <c r="E5889" s="3" t="s">
        <v>22845</v>
      </c>
      <c r="F5889" s="3"/>
      <c r="G5889" s="3"/>
      <c r="H5889" s="3"/>
      <c r="I5889" s="3"/>
      <c r="J5889" s="3"/>
      <c r="K5889" s="3"/>
      <c r="L5889" s="3"/>
      <c r="M5889" s="3"/>
      <c r="N5889" s="3"/>
      <c r="O5889" s="3"/>
      <c r="P5889" s="3"/>
      <c r="Q5889" s="3"/>
      <c r="R5889" s="3"/>
      <c r="S5889" s="3"/>
      <c r="T5889" s="3"/>
      <c r="U5889" s="3"/>
      <c r="V5889" s="3"/>
      <c r="W5889" s="3"/>
      <c r="X5889" s="3"/>
      <c r="Y5889" s="3"/>
      <c r="Z5889" s="3"/>
      <c r="AA5889" s="3"/>
      <c r="AB5889" s="3"/>
      <c r="AC5889" s="3"/>
      <c r="AD5889" s="3"/>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row>
    <row r="5890" spans="1:77" ht="18">
      <c r="A5890" s="3" t="s">
        <v>8841</v>
      </c>
      <c r="B5890" s="3" t="s">
        <v>26505</v>
      </c>
      <c r="C5890" s="3" t="s">
        <v>24503</v>
      </c>
      <c r="D5890" s="3"/>
      <c r="E5890" s="3" t="s">
        <v>26673</v>
      </c>
      <c r="F5890" s="3"/>
      <c r="G5890" s="3"/>
      <c r="H5890" s="3"/>
      <c r="I5890" s="3"/>
      <c r="J5890" s="3"/>
      <c r="K5890" s="3"/>
      <c r="L5890" s="3"/>
      <c r="M5890" s="3"/>
      <c r="N5890" s="3"/>
      <c r="O5890" s="3"/>
      <c r="P5890" s="3"/>
      <c r="Q5890" s="3"/>
      <c r="R5890" s="3"/>
      <c r="S5890" s="3"/>
      <c r="T5890" s="3"/>
      <c r="U5890" s="3"/>
      <c r="V5890" s="3"/>
      <c r="W5890" s="3"/>
      <c r="X5890" s="3"/>
      <c r="Y5890" s="3"/>
      <c r="Z5890" s="3"/>
      <c r="AA5890" s="3"/>
      <c r="AB5890" s="3"/>
      <c r="AC5890" s="3"/>
      <c r="AD5890" s="3"/>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row>
    <row r="5891" spans="1:77" ht="18">
      <c r="A5891" s="3" t="s">
        <v>7705</v>
      </c>
      <c r="B5891" s="3" t="s">
        <v>25216</v>
      </c>
      <c r="C5891" s="3" t="s">
        <v>25594</v>
      </c>
      <c r="D5891" s="3"/>
      <c r="E5891" s="3" t="s">
        <v>25595</v>
      </c>
      <c r="F5891" s="3"/>
      <c r="G5891" s="3"/>
      <c r="H5891" s="3"/>
      <c r="I5891" s="3"/>
      <c r="J5891" s="3"/>
      <c r="K5891" s="3"/>
      <c r="L5891" s="3"/>
      <c r="M5891" s="3"/>
      <c r="N5891" s="3"/>
      <c r="O5891" s="3"/>
      <c r="P5891" s="3"/>
      <c r="Q5891" s="3"/>
      <c r="R5891" s="3"/>
      <c r="S5891" s="3"/>
      <c r="T5891" s="3"/>
      <c r="U5891" s="3"/>
      <c r="V5891" s="3"/>
      <c r="W5891" s="3"/>
      <c r="X5891" s="3"/>
      <c r="Y5891" s="3"/>
      <c r="Z5891" s="3"/>
      <c r="AA5891" s="3"/>
      <c r="AB5891" s="3"/>
      <c r="AC5891" s="3"/>
      <c r="AD5891" s="3"/>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row>
    <row r="5892" spans="1:77" ht="18">
      <c r="A5892" s="3" t="s">
        <v>670</v>
      </c>
      <c r="B5892" s="3" t="s">
        <v>22767</v>
      </c>
      <c r="C5892" s="3" t="s">
        <v>24065</v>
      </c>
      <c r="D5892" s="3"/>
      <c r="E5892" s="3" t="s">
        <v>24066</v>
      </c>
      <c r="F5892" s="3" t="s">
        <v>24067</v>
      </c>
      <c r="G5892" s="3"/>
      <c r="H5892" s="3"/>
      <c r="I5892" s="3"/>
      <c r="J5892" s="3"/>
      <c r="K5892" s="3"/>
      <c r="L5892" s="3"/>
      <c r="M5892" s="3"/>
      <c r="N5892" s="3"/>
      <c r="O5892" s="3"/>
      <c r="P5892" s="3"/>
      <c r="Q5892" s="3"/>
      <c r="R5892" s="3"/>
      <c r="S5892" s="3"/>
      <c r="T5892" s="3"/>
      <c r="U5892" s="3"/>
      <c r="V5892" s="3"/>
      <c r="W5892" s="3"/>
      <c r="X5892" s="3"/>
      <c r="Y5892" s="3"/>
      <c r="Z5892" s="3"/>
      <c r="AA5892" s="3"/>
      <c r="AB5892" s="3"/>
      <c r="AC5892" s="3"/>
      <c r="AD5892" s="3"/>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row>
    <row r="5893" spans="1:77" ht="18">
      <c r="A5893" s="3" t="s">
        <v>12000</v>
      </c>
      <c r="B5893" s="3" t="s">
        <v>29397</v>
      </c>
      <c r="C5893" s="3" t="s">
        <v>24065</v>
      </c>
      <c r="D5893" s="3" t="s">
        <v>48</v>
      </c>
      <c r="E5893" s="3" t="s">
        <v>29631</v>
      </c>
      <c r="F5893" s="3" t="s">
        <v>29632</v>
      </c>
      <c r="G5893" s="3"/>
      <c r="H5893" s="3"/>
      <c r="I5893" s="3"/>
      <c r="J5893" s="3"/>
      <c r="K5893" s="3"/>
      <c r="L5893" s="3"/>
      <c r="M5893" s="3"/>
      <c r="N5893" s="3"/>
      <c r="O5893" s="3"/>
      <c r="P5893" s="3"/>
      <c r="Q5893" s="3"/>
      <c r="R5893" s="3"/>
      <c r="S5893" s="3"/>
      <c r="T5893" s="3"/>
      <c r="U5893" s="3"/>
      <c r="V5893" s="3"/>
      <c r="W5893" s="3"/>
      <c r="X5893" s="3"/>
      <c r="Y5893" s="3"/>
      <c r="Z5893" s="3"/>
      <c r="AA5893" s="3"/>
      <c r="AB5893" s="3"/>
      <c r="AC5893" s="3"/>
      <c r="AD5893" s="3"/>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row>
    <row r="5894" spans="1:77" ht="18">
      <c r="A5894" s="3" t="s">
        <v>19059</v>
      </c>
      <c r="B5894" s="3" t="s">
        <v>35848</v>
      </c>
      <c r="C5894" s="3" t="s">
        <v>24065</v>
      </c>
      <c r="D5894" s="3" t="s">
        <v>36187</v>
      </c>
      <c r="E5894" s="3" t="s">
        <v>36188</v>
      </c>
      <c r="F5894" s="3"/>
      <c r="G5894" s="3"/>
      <c r="H5894" s="3"/>
      <c r="I5894" s="3"/>
      <c r="J5894" s="3"/>
      <c r="K5894" s="3"/>
      <c r="L5894" s="3"/>
      <c r="M5894" s="3"/>
      <c r="N5894" s="3"/>
      <c r="O5894" s="3"/>
      <c r="P5894" s="3"/>
      <c r="Q5894" s="3"/>
      <c r="R5894" s="3"/>
      <c r="S5894" s="3"/>
      <c r="T5894" s="3"/>
      <c r="U5894" s="3"/>
      <c r="V5894" s="3"/>
      <c r="W5894" s="3"/>
      <c r="X5894" s="3"/>
      <c r="Y5894" s="3"/>
      <c r="Z5894" s="3"/>
      <c r="AA5894" s="3"/>
      <c r="AB5894" s="3"/>
      <c r="AC5894" s="3"/>
      <c r="AD5894" s="3"/>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row>
    <row r="5895" spans="1:77" ht="18">
      <c r="A5895" s="3" t="s">
        <v>7436</v>
      </c>
      <c r="B5895" s="3" t="s">
        <v>25216</v>
      </c>
      <c r="C5895" s="3" t="s">
        <v>25405</v>
      </c>
      <c r="D5895" s="3" t="s">
        <v>25406</v>
      </c>
      <c r="E5895" s="3" t="s">
        <v>25407</v>
      </c>
      <c r="F5895" s="3"/>
      <c r="G5895" s="3"/>
      <c r="H5895" s="3"/>
      <c r="I5895" s="3"/>
      <c r="J5895" s="3"/>
      <c r="K5895" s="3"/>
      <c r="L5895" s="3"/>
      <c r="M5895" s="3"/>
      <c r="N5895" s="3"/>
      <c r="O5895" s="3"/>
      <c r="P5895" s="3"/>
      <c r="Q5895" s="3"/>
      <c r="R5895" s="3"/>
      <c r="S5895" s="3"/>
      <c r="T5895" s="3"/>
      <c r="U5895" s="3"/>
      <c r="V5895" s="3"/>
      <c r="W5895" s="3"/>
      <c r="X5895" s="3"/>
      <c r="Y5895" s="3"/>
      <c r="Z5895" s="3"/>
      <c r="AA5895" s="3"/>
      <c r="AB5895" s="3"/>
      <c r="AC5895" s="3"/>
      <c r="AD5895" s="3"/>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row>
    <row r="5896" spans="1:77" ht="18">
      <c r="A5896" s="3" t="s">
        <v>5010</v>
      </c>
      <c r="B5896" s="3" t="s">
        <v>23483</v>
      </c>
      <c r="C5896" s="3" t="s">
        <v>23505</v>
      </c>
      <c r="D5896" s="3" t="s">
        <v>2</v>
      </c>
      <c r="E5896" s="3" t="s">
        <v>23506</v>
      </c>
      <c r="F5896" s="3"/>
      <c r="G5896" s="3"/>
      <c r="H5896" s="3"/>
      <c r="I5896" s="3"/>
      <c r="J5896" s="3"/>
      <c r="K5896" s="3"/>
      <c r="L5896" s="3"/>
      <c r="M5896" s="3"/>
      <c r="N5896" s="3"/>
      <c r="O5896" s="3"/>
      <c r="P5896" s="3"/>
      <c r="Q5896" s="3"/>
      <c r="R5896" s="3"/>
      <c r="S5896" s="3"/>
      <c r="T5896" s="3"/>
      <c r="U5896" s="3"/>
      <c r="V5896" s="3"/>
      <c r="W5896" s="3"/>
      <c r="X5896" s="3"/>
      <c r="Y5896" s="3"/>
      <c r="Z5896" s="3"/>
      <c r="AA5896" s="3"/>
      <c r="AB5896" s="3"/>
      <c r="AC5896" s="3"/>
      <c r="AD5896" s="3"/>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row>
    <row r="5897" spans="1:77" ht="18">
      <c r="A5897" s="3" t="s">
        <v>5503</v>
      </c>
      <c r="B5897" s="3" t="s">
        <v>23483</v>
      </c>
      <c r="C5897" s="3" t="s">
        <v>23505</v>
      </c>
      <c r="D5897" s="3"/>
      <c r="E5897" s="3" t="s">
        <v>23883</v>
      </c>
      <c r="F5897" s="3" t="s">
        <v>23884</v>
      </c>
      <c r="G5897" s="3"/>
      <c r="H5897" s="3"/>
      <c r="I5897" s="3"/>
      <c r="J5897" s="3"/>
      <c r="K5897" s="3"/>
      <c r="L5897" s="3"/>
      <c r="M5897" s="3"/>
      <c r="N5897" s="3"/>
      <c r="O5897" s="3"/>
      <c r="P5897" s="3"/>
      <c r="Q5897" s="3"/>
      <c r="R5897" s="3"/>
      <c r="S5897" s="3"/>
      <c r="T5897" s="3"/>
      <c r="U5897" s="3"/>
      <c r="V5897" s="3"/>
      <c r="W5897" s="3"/>
      <c r="X5897" s="3"/>
      <c r="Y5897" s="3"/>
      <c r="Z5897" s="3"/>
      <c r="AA5897" s="3"/>
      <c r="AB5897" s="3"/>
      <c r="AC5897" s="3"/>
      <c r="AD5897" s="3"/>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row>
    <row r="5898" spans="1:77" ht="18">
      <c r="A5898" s="3" t="s">
        <v>19035</v>
      </c>
      <c r="B5898" s="3" t="s">
        <v>35848</v>
      </c>
      <c r="C5898" s="3" t="s">
        <v>23505</v>
      </c>
      <c r="D5898" s="3"/>
      <c r="E5898" s="3" t="s">
        <v>36151</v>
      </c>
      <c r="F5898" s="3" t="s">
        <v>36152</v>
      </c>
      <c r="G5898" s="3"/>
      <c r="H5898" s="3"/>
      <c r="I5898" s="3"/>
      <c r="J5898" s="3"/>
      <c r="K5898" s="3"/>
      <c r="L5898" s="3"/>
      <c r="M5898" s="3"/>
      <c r="N5898" s="3"/>
      <c r="O5898" s="3"/>
      <c r="P5898" s="3"/>
      <c r="Q5898" s="3"/>
      <c r="R5898" s="3"/>
      <c r="S5898" s="3"/>
      <c r="T5898" s="3"/>
      <c r="U5898" s="3"/>
      <c r="V5898" s="3"/>
      <c r="W5898" s="3"/>
      <c r="X5898" s="3"/>
      <c r="Y5898" s="3"/>
      <c r="Z5898" s="3"/>
      <c r="AA5898" s="3"/>
      <c r="AB5898" s="3"/>
      <c r="AC5898" s="3"/>
      <c r="AD5898" s="3"/>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row>
    <row r="5899" spans="1:77" ht="18">
      <c r="A5899" s="3" t="s">
        <v>19430</v>
      </c>
      <c r="B5899" s="3" t="s">
        <v>36306</v>
      </c>
      <c r="C5899" s="3" t="s">
        <v>23505</v>
      </c>
      <c r="D5899" s="3" t="s">
        <v>36507</v>
      </c>
      <c r="E5899" s="3" t="s">
        <v>36508</v>
      </c>
      <c r="F5899" s="3" t="s">
        <v>36509</v>
      </c>
      <c r="G5899" s="3"/>
      <c r="H5899" s="3"/>
      <c r="I5899" s="3"/>
      <c r="J5899" s="3"/>
      <c r="K5899" s="3"/>
      <c r="L5899" s="3"/>
      <c r="M5899" s="3"/>
      <c r="N5899" s="3"/>
      <c r="O5899" s="3"/>
      <c r="P5899" s="3"/>
      <c r="Q5899" s="3"/>
      <c r="R5899" s="3"/>
      <c r="S5899" s="3"/>
      <c r="T5899" s="3"/>
      <c r="U5899" s="3"/>
      <c r="V5899" s="3"/>
      <c r="W5899" s="3"/>
      <c r="X5899" s="3"/>
      <c r="Y5899" s="3"/>
      <c r="Z5899" s="3"/>
      <c r="AA5899" s="3"/>
      <c r="AB5899" s="3"/>
      <c r="AC5899" s="3"/>
      <c r="AD5899" s="3"/>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row>
    <row r="5900" spans="1:77" ht="18">
      <c r="A5900" s="3" t="s">
        <v>39558</v>
      </c>
      <c r="B5900" s="3" t="s">
        <v>39534</v>
      </c>
      <c r="C5900" s="3" t="s">
        <v>23505</v>
      </c>
      <c r="D5900" s="3" t="s">
        <v>2</v>
      </c>
      <c r="E5900" s="3" t="s">
        <v>39559</v>
      </c>
      <c r="F5900" s="3"/>
      <c r="G5900" s="3"/>
      <c r="H5900" s="3"/>
      <c r="I5900" s="3"/>
      <c r="J5900" s="3"/>
      <c r="K5900" s="3"/>
      <c r="L5900" s="3"/>
      <c r="M5900" s="3"/>
      <c r="N5900" s="3"/>
      <c r="O5900" s="3"/>
      <c r="P5900" s="3"/>
      <c r="Q5900" s="3"/>
      <c r="R5900" s="3"/>
      <c r="S5900" s="3"/>
      <c r="T5900" s="3"/>
      <c r="U5900" s="3"/>
      <c r="V5900" s="3"/>
      <c r="W5900" s="3"/>
      <c r="X5900" s="3"/>
      <c r="Y5900" s="3"/>
      <c r="Z5900" s="3"/>
      <c r="AA5900" s="3"/>
      <c r="AB5900" s="3"/>
      <c r="AC5900" s="3"/>
      <c r="AD5900" s="3"/>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row>
    <row r="5901" spans="1:77" ht="18">
      <c r="A5901" s="3" t="s">
        <v>721</v>
      </c>
      <c r="B5901" s="3" t="s">
        <v>22767</v>
      </c>
      <c r="C5901" s="3" t="s">
        <v>24359</v>
      </c>
      <c r="D5901" s="3"/>
      <c r="E5901" s="3" t="s">
        <v>24360</v>
      </c>
      <c r="F5901" s="3"/>
      <c r="G5901" s="3"/>
      <c r="H5901" s="3"/>
      <c r="I5901" s="3"/>
      <c r="J5901" s="3"/>
      <c r="K5901" s="3"/>
      <c r="L5901" s="3"/>
      <c r="M5901" s="3"/>
      <c r="N5901" s="3"/>
      <c r="O5901" s="3"/>
      <c r="P5901" s="3"/>
      <c r="Q5901" s="3"/>
      <c r="R5901" s="3"/>
      <c r="S5901" s="3"/>
      <c r="T5901" s="3"/>
      <c r="U5901" s="3"/>
      <c r="V5901" s="3"/>
      <c r="W5901" s="3"/>
      <c r="X5901" s="3"/>
      <c r="Y5901" s="3"/>
      <c r="Z5901" s="3"/>
      <c r="AA5901" s="3"/>
      <c r="AB5901" s="3"/>
      <c r="AC5901" s="3"/>
      <c r="AD5901" s="3"/>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row>
    <row r="5902" spans="1:77" ht="18">
      <c r="A5902" s="3" t="s">
        <v>5469</v>
      </c>
      <c r="B5902" s="3" t="s">
        <v>23435</v>
      </c>
      <c r="C5902" s="3" t="s">
        <v>23852</v>
      </c>
      <c r="D5902" s="3"/>
      <c r="E5902" s="3" t="s">
        <v>23853</v>
      </c>
      <c r="F5902" s="3"/>
      <c r="G5902" s="3"/>
      <c r="H5902" s="3"/>
      <c r="I5902" s="3"/>
      <c r="J5902" s="3"/>
      <c r="K5902" s="3"/>
      <c r="L5902" s="3"/>
      <c r="M5902" s="3"/>
      <c r="N5902" s="3"/>
      <c r="O5902" s="3"/>
      <c r="P5902" s="3"/>
      <c r="Q5902" s="3"/>
      <c r="R5902" s="3"/>
      <c r="S5902" s="3"/>
      <c r="T5902" s="3"/>
      <c r="U5902" s="3"/>
      <c r="V5902" s="3"/>
      <c r="W5902" s="3"/>
      <c r="X5902" s="3"/>
      <c r="Y5902" s="3"/>
      <c r="Z5902" s="3"/>
      <c r="AA5902" s="3"/>
      <c r="AB5902" s="3"/>
      <c r="AC5902" s="3"/>
      <c r="AD5902" s="3"/>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row>
    <row r="5903" spans="1:77" ht="18">
      <c r="A5903" s="3" t="s">
        <v>39114</v>
      </c>
      <c r="B5903" s="3" t="s">
        <v>38999</v>
      </c>
      <c r="C5903" s="3" t="s">
        <v>23852</v>
      </c>
      <c r="D5903" s="3"/>
      <c r="E5903" s="3" t="s">
        <v>39115</v>
      </c>
      <c r="F5903" s="3"/>
      <c r="G5903" s="3"/>
      <c r="H5903" s="3"/>
      <c r="I5903" s="3"/>
      <c r="J5903" s="3"/>
      <c r="K5903" s="3"/>
      <c r="L5903" s="3"/>
      <c r="M5903" s="3"/>
      <c r="N5903" s="3"/>
      <c r="O5903" s="3"/>
      <c r="P5903" s="3"/>
      <c r="Q5903" s="3"/>
      <c r="R5903" s="3"/>
      <c r="S5903" s="3"/>
      <c r="T5903" s="3"/>
      <c r="U5903" s="3"/>
      <c r="V5903" s="3"/>
      <c r="W5903" s="3"/>
      <c r="X5903" s="3"/>
      <c r="Y5903" s="3"/>
      <c r="Z5903" s="3"/>
      <c r="AA5903" s="3"/>
      <c r="AB5903" s="3"/>
      <c r="AC5903" s="3"/>
      <c r="AD5903" s="3"/>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row>
    <row r="5904" spans="1:77" ht="18">
      <c r="A5904" s="3" t="s">
        <v>9436</v>
      </c>
      <c r="B5904" s="3" t="s">
        <v>27233</v>
      </c>
      <c r="C5904" s="3" t="s">
        <v>27234</v>
      </c>
      <c r="D5904" s="3" t="s">
        <v>73</v>
      </c>
      <c r="E5904" s="3" t="s">
        <v>27235</v>
      </c>
      <c r="F5904" s="3" t="s">
        <v>27236</v>
      </c>
      <c r="G5904" s="3"/>
      <c r="H5904" s="3"/>
      <c r="I5904" s="3"/>
      <c r="J5904" s="3"/>
      <c r="K5904" s="3"/>
      <c r="L5904" s="3"/>
      <c r="M5904" s="3"/>
      <c r="N5904" s="3"/>
      <c r="O5904" s="3"/>
      <c r="P5904" s="3"/>
      <c r="Q5904" s="3"/>
      <c r="R5904" s="3"/>
      <c r="S5904" s="3"/>
      <c r="T5904" s="3"/>
      <c r="U5904" s="3"/>
      <c r="V5904" s="3"/>
      <c r="W5904" s="3"/>
      <c r="X5904" s="3"/>
      <c r="Y5904" s="3"/>
      <c r="Z5904" s="3"/>
      <c r="AA5904" s="3"/>
      <c r="AB5904" s="3"/>
      <c r="AC5904" s="3"/>
      <c r="AD5904" s="3"/>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row>
    <row r="5905" spans="1:77" ht="18">
      <c r="A5905" s="3" t="s">
        <v>19405</v>
      </c>
      <c r="B5905" s="3" t="s">
        <v>36306</v>
      </c>
      <c r="C5905" s="3" t="s">
        <v>27234</v>
      </c>
      <c r="D5905" s="3"/>
      <c r="E5905" s="3" t="s">
        <v>36486</v>
      </c>
      <c r="F5905" s="3"/>
      <c r="G5905" s="3"/>
      <c r="H5905" s="3"/>
      <c r="I5905" s="3"/>
      <c r="J5905" s="3"/>
      <c r="K5905" s="3"/>
      <c r="L5905" s="3"/>
      <c r="M5905" s="3"/>
      <c r="N5905" s="3"/>
      <c r="O5905" s="3"/>
      <c r="P5905" s="3"/>
      <c r="Q5905" s="3"/>
      <c r="R5905" s="3"/>
      <c r="S5905" s="3"/>
      <c r="T5905" s="3"/>
      <c r="U5905" s="3"/>
      <c r="V5905" s="3"/>
      <c r="W5905" s="3"/>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row>
    <row r="5906" spans="1:77" ht="18">
      <c r="A5906" s="3" t="s">
        <v>5483</v>
      </c>
      <c r="B5906" s="3" t="s">
        <v>23435</v>
      </c>
      <c r="C5906" s="3" t="s">
        <v>23860</v>
      </c>
      <c r="D5906" s="3"/>
      <c r="E5906" s="3" t="s">
        <v>23861</v>
      </c>
      <c r="F5906" s="3"/>
      <c r="G5906" s="3"/>
      <c r="H5906" s="3"/>
      <c r="I5906" s="3"/>
      <c r="J5906" s="3"/>
      <c r="K5906" s="3"/>
      <c r="L5906" s="3"/>
      <c r="M5906" s="3"/>
      <c r="N5906" s="3"/>
      <c r="O5906" s="3"/>
      <c r="P5906" s="3"/>
      <c r="Q5906" s="3"/>
      <c r="R5906" s="3"/>
      <c r="S5906" s="3"/>
      <c r="T5906" s="3"/>
      <c r="U5906" s="3"/>
      <c r="V5906" s="3"/>
      <c r="W5906" s="3"/>
      <c r="X5906" s="3"/>
      <c r="Y5906" s="3"/>
      <c r="Z5906" s="3"/>
      <c r="AA5906" s="3"/>
      <c r="AB5906" s="3"/>
      <c r="AC5906" s="3"/>
      <c r="AD5906" s="3"/>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row>
    <row r="5907" spans="1:77" ht="18">
      <c r="A5907" s="3" t="s">
        <v>676</v>
      </c>
      <c r="B5907" s="3" t="s">
        <v>24104</v>
      </c>
      <c r="C5907" s="3" t="s">
        <v>23860</v>
      </c>
      <c r="D5907" s="3" t="s">
        <v>270</v>
      </c>
      <c r="E5907" s="3" t="s">
        <v>24105</v>
      </c>
      <c r="F5907" s="3"/>
      <c r="G5907" s="3"/>
      <c r="H5907" s="3"/>
      <c r="I5907" s="3"/>
      <c r="J5907" s="3"/>
      <c r="K5907" s="3"/>
      <c r="L5907" s="3"/>
      <c r="M5907" s="3"/>
      <c r="N5907" s="3"/>
      <c r="O5907" s="3"/>
      <c r="P5907" s="3"/>
      <c r="Q5907" s="3"/>
      <c r="R5907" s="3"/>
      <c r="S5907" s="3"/>
      <c r="T5907" s="3"/>
      <c r="U5907" s="3"/>
      <c r="V5907" s="3"/>
      <c r="W5907" s="3"/>
      <c r="X5907" s="3"/>
      <c r="Y5907" s="3"/>
      <c r="Z5907" s="3"/>
      <c r="AA5907" s="3"/>
      <c r="AB5907" s="3"/>
      <c r="AC5907" s="3"/>
      <c r="AD5907" s="3"/>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row>
    <row r="5908" spans="1:77" ht="18">
      <c r="A5908" s="3" t="s">
        <v>8664</v>
      </c>
      <c r="B5908" s="3" t="s">
        <v>26332</v>
      </c>
      <c r="C5908" s="3" t="s">
        <v>23860</v>
      </c>
      <c r="D5908" s="3" t="s">
        <v>270</v>
      </c>
      <c r="E5908" s="3" t="s">
        <v>26484</v>
      </c>
      <c r="F5908" s="3" t="s">
        <v>26485</v>
      </c>
      <c r="G5908" s="3"/>
      <c r="H5908" s="3"/>
      <c r="I5908" s="3"/>
      <c r="J5908" s="3"/>
      <c r="K5908" s="3"/>
      <c r="L5908" s="3"/>
      <c r="M5908" s="3"/>
      <c r="N5908" s="3"/>
      <c r="O5908" s="3"/>
      <c r="P5908" s="3"/>
      <c r="Q5908" s="3"/>
      <c r="R5908" s="3"/>
      <c r="S5908" s="3"/>
      <c r="T5908" s="3"/>
      <c r="U5908" s="3"/>
      <c r="V5908" s="3"/>
      <c r="W5908" s="3"/>
      <c r="X5908" s="3"/>
      <c r="Y5908" s="3"/>
      <c r="Z5908" s="3"/>
      <c r="AA5908" s="3"/>
      <c r="AB5908" s="3"/>
      <c r="AC5908" s="3"/>
      <c r="AD5908" s="3"/>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row>
    <row r="5909" spans="1:77" ht="18">
      <c r="A5909" s="3" t="s">
        <v>584</v>
      </c>
      <c r="B5909" s="3" t="s">
        <v>23573</v>
      </c>
      <c r="C5909" s="3" t="s">
        <v>23574</v>
      </c>
      <c r="D5909" s="3" t="s">
        <v>2580</v>
      </c>
      <c r="E5909" s="3" t="s">
        <v>23575</v>
      </c>
      <c r="F5909" s="3"/>
      <c r="G5909" s="3"/>
      <c r="H5909" s="3"/>
      <c r="I5909" s="3"/>
      <c r="J5909" s="3"/>
      <c r="K5909" s="3"/>
      <c r="L5909" s="3"/>
      <c r="M5909" s="3"/>
      <c r="N5909" s="3"/>
      <c r="O5909" s="3"/>
      <c r="P5909" s="3"/>
      <c r="Q5909" s="3"/>
      <c r="R5909" s="3"/>
      <c r="S5909" s="3"/>
      <c r="T5909" s="3"/>
      <c r="U5909" s="3"/>
      <c r="V5909" s="3"/>
      <c r="W5909" s="3"/>
      <c r="X5909" s="3"/>
      <c r="Y5909" s="3"/>
      <c r="Z5909" s="3"/>
      <c r="AA5909" s="3"/>
      <c r="AB5909" s="3"/>
      <c r="AC5909" s="3"/>
      <c r="AD5909" s="3"/>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row>
    <row r="5910" spans="1:77" ht="18">
      <c r="A5910" s="3" t="s">
        <v>2522</v>
      </c>
      <c r="B5910" s="3" t="s">
        <v>34858</v>
      </c>
      <c r="C5910" s="3" t="s">
        <v>23574</v>
      </c>
      <c r="D5910" s="3"/>
      <c r="E5910" s="3" t="s">
        <v>34943</v>
      </c>
      <c r="F5910" s="3"/>
      <c r="G5910" s="3"/>
      <c r="H5910" s="3"/>
      <c r="I5910" s="3"/>
      <c r="J5910" s="3"/>
      <c r="K5910" s="3"/>
      <c r="L5910" s="3"/>
      <c r="M5910" s="3"/>
      <c r="N5910" s="3"/>
      <c r="O5910" s="3"/>
      <c r="P5910" s="3"/>
      <c r="Q5910" s="3"/>
      <c r="R5910" s="3"/>
      <c r="S5910" s="3"/>
      <c r="T5910" s="3"/>
      <c r="U5910" s="3"/>
      <c r="V5910" s="3"/>
      <c r="W5910" s="3"/>
      <c r="X5910" s="3"/>
      <c r="Y5910" s="3"/>
      <c r="Z5910" s="3"/>
      <c r="AA5910" s="3"/>
      <c r="AB5910" s="3"/>
      <c r="AC5910" s="3"/>
      <c r="AD5910" s="3"/>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row>
    <row r="5911" spans="1:77" ht="18">
      <c r="A5911" s="3" t="s">
        <v>15686</v>
      </c>
      <c r="B5911" s="3" t="s">
        <v>31873</v>
      </c>
      <c r="C5911" s="3" t="s">
        <v>31909</v>
      </c>
      <c r="D5911" s="3" t="s">
        <v>31910</v>
      </c>
      <c r="E5911" s="3" t="s">
        <v>31911</v>
      </c>
      <c r="F5911" s="3"/>
      <c r="G5911" s="3"/>
      <c r="H5911" s="3"/>
      <c r="I5911" s="3"/>
      <c r="J5911" s="3"/>
      <c r="K5911" s="3"/>
      <c r="L5911" s="3"/>
      <c r="M5911" s="3"/>
      <c r="N5911" s="3"/>
      <c r="O5911" s="3"/>
      <c r="P5911" s="3"/>
      <c r="Q5911" s="3"/>
      <c r="R5911" s="3"/>
      <c r="S5911" s="3"/>
      <c r="T5911" s="3"/>
      <c r="U5911" s="3"/>
      <c r="V5911" s="3"/>
      <c r="W5911" s="3"/>
      <c r="X5911" s="3"/>
      <c r="Y5911" s="3"/>
      <c r="Z5911" s="3"/>
      <c r="AA5911" s="3"/>
      <c r="AB5911" s="3"/>
      <c r="AC5911" s="3"/>
      <c r="AD5911" s="3"/>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row>
    <row r="5912" spans="1:77" ht="18">
      <c r="A5912" s="3" t="s">
        <v>7820</v>
      </c>
      <c r="B5912" s="3" t="s">
        <v>25216</v>
      </c>
      <c r="C5912" s="3" t="s">
        <v>25667</v>
      </c>
      <c r="D5912" s="3" t="s">
        <v>25668</v>
      </c>
      <c r="E5912" s="3" t="s">
        <v>3474</v>
      </c>
      <c r="F5912" s="3"/>
      <c r="G5912" s="3"/>
      <c r="H5912" s="3"/>
      <c r="I5912" s="3"/>
      <c r="J5912" s="3"/>
      <c r="K5912" s="3"/>
      <c r="L5912" s="3"/>
      <c r="M5912" s="3"/>
      <c r="N5912" s="3"/>
      <c r="O5912" s="3"/>
      <c r="P5912" s="3"/>
      <c r="Q5912" s="3"/>
      <c r="R5912" s="3"/>
      <c r="S5912" s="3"/>
      <c r="T5912" s="3"/>
      <c r="U5912" s="3"/>
      <c r="V5912" s="3"/>
      <c r="W5912" s="3"/>
      <c r="X5912" s="3"/>
      <c r="Y5912" s="3"/>
      <c r="Z5912" s="3"/>
      <c r="AA5912" s="3"/>
      <c r="AB5912" s="3"/>
      <c r="AC5912" s="3"/>
      <c r="AD5912" s="3"/>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row>
    <row r="5913" spans="1:77" ht="18">
      <c r="A5913" s="3" t="s">
        <v>1165</v>
      </c>
      <c r="B5913" s="3" t="s">
        <v>24616</v>
      </c>
      <c r="C5913" s="3" t="s">
        <v>27239</v>
      </c>
      <c r="D5913" s="3" t="s">
        <v>426</v>
      </c>
      <c r="E5913" s="3" t="s">
        <v>27240</v>
      </c>
      <c r="F5913" s="3" t="s">
        <v>27241</v>
      </c>
      <c r="G5913" s="3" t="s">
        <v>27242</v>
      </c>
      <c r="H5913" s="3" t="s">
        <v>27243</v>
      </c>
      <c r="I5913" s="3" t="s">
        <v>27244</v>
      </c>
      <c r="J5913" s="3" t="s">
        <v>27245</v>
      </c>
      <c r="K5913" s="3" t="s">
        <v>27246</v>
      </c>
      <c r="L5913" s="3"/>
      <c r="M5913" s="3"/>
      <c r="N5913" s="3"/>
      <c r="O5913" s="3"/>
      <c r="P5913" s="3"/>
      <c r="Q5913" s="3"/>
      <c r="R5913" s="3"/>
      <c r="S5913" s="3"/>
      <c r="T5913" s="3"/>
      <c r="U5913" s="3"/>
      <c r="V5913" s="3"/>
      <c r="W5913" s="3"/>
      <c r="X5913" s="3"/>
      <c r="Y5913" s="3"/>
      <c r="Z5913" s="3"/>
      <c r="AA5913" s="3"/>
      <c r="AB5913" s="3"/>
      <c r="AC5913" s="3"/>
      <c r="AD5913" s="3"/>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row>
    <row r="5914" spans="1:77" ht="18">
      <c r="A5914" s="3" t="s">
        <v>32511</v>
      </c>
      <c r="B5914" s="3" t="s">
        <v>32339</v>
      </c>
      <c r="C5914" s="3" t="s">
        <v>27239</v>
      </c>
      <c r="D5914" s="3" t="s">
        <v>426</v>
      </c>
      <c r="E5914" s="3" t="s">
        <v>32512</v>
      </c>
      <c r="F5914" s="3" t="s">
        <v>32513</v>
      </c>
      <c r="G5914" s="3"/>
      <c r="H5914" s="3"/>
      <c r="I5914" s="3"/>
      <c r="J5914" s="3"/>
      <c r="K5914" s="3"/>
      <c r="L5914" s="3"/>
      <c r="M5914" s="3"/>
      <c r="N5914" s="3"/>
      <c r="O5914" s="3"/>
      <c r="P5914" s="3"/>
      <c r="Q5914" s="3"/>
      <c r="R5914" s="3"/>
      <c r="S5914" s="3"/>
      <c r="T5914" s="3"/>
      <c r="U5914" s="3"/>
      <c r="V5914" s="3"/>
      <c r="W5914" s="3"/>
      <c r="X5914" s="3"/>
      <c r="Y5914" s="3"/>
      <c r="Z5914" s="3"/>
      <c r="AA5914" s="3"/>
      <c r="AB5914" s="3"/>
      <c r="AC5914" s="3"/>
      <c r="AD5914" s="3"/>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row>
    <row r="5915" spans="1:77" ht="18">
      <c r="A5915" s="3" t="s">
        <v>35494</v>
      </c>
      <c r="B5915" s="3" t="s">
        <v>35343</v>
      </c>
      <c r="C5915" s="3" t="s">
        <v>35495</v>
      </c>
      <c r="D5915" s="3" t="s">
        <v>1855</v>
      </c>
      <c r="E5915" s="3" t="s">
        <v>35496</v>
      </c>
      <c r="F5915" s="3" t="s">
        <v>35497</v>
      </c>
      <c r="G5915" s="3"/>
      <c r="H5915" s="3"/>
      <c r="I5915" s="3"/>
      <c r="J5915" s="3"/>
      <c r="K5915" s="3"/>
      <c r="L5915" s="3"/>
      <c r="M5915" s="3"/>
      <c r="N5915" s="3"/>
      <c r="O5915" s="3"/>
      <c r="P5915" s="3"/>
      <c r="Q5915" s="3"/>
      <c r="R5915" s="3"/>
      <c r="S5915" s="3"/>
      <c r="T5915" s="3"/>
      <c r="U5915" s="3"/>
      <c r="V5915" s="3"/>
      <c r="W5915" s="3"/>
      <c r="X5915" s="3"/>
      <c r="Y5915" s="3"/>
      <c r="Z5915" s="3"/>
      <c r="AA5915" s="3"/>
      <c r="AB5915" s="3"/>
      <c r="AC5915" s="3"/>
      <c r="AD5915" s="3"/>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row>
    <row r="5916" spans="1:77" ht="18">
      <c r="A5916" s="3" t="s">
        <v>19386</v>
      </c>
      <c r="B5916" s="3" t="s">
        <v>36306</v>
      </c>
      <c r="C5916" s="3" t="s">
        <v>35495</v>
      </c>
      <c r="D5916" s="3"/>
      <c r="E5916" s="3" t="s">
        <v>36471</v>
      </c>
      <c r="F5916" s="3"/>
      <c r="G5916" s="3"/>
      <c r="H5916" s="3"/>
      <c r="I5916" s="3"/>
      <c r="J5916" s="3"/>
      <c r="K5916" s="3"/>
      <c r="L5916" s="3"/>
      <c r="M5916" s="3"/>
      <c r="N5916" s="3"/>
      <c r="O5916" s="3"/>
      <c r="P5916" s="3"/>
      <c r="Q5916" s="3"/>
      <c r="R5916" s="3"/>
      <c r="S5916" s="3"/>
      <c r="T5916" s="3"/>
      <c r="U5916" s="3"/>
      <c r="V5916" s="3"/>
      <c r="W5916" s="3"/>
      <c r="X5916" s="3"/>
      <c r="Y5916" s="3"/>
      <c r="Z5916" s="3"/>
      <c r="AA5916" s="3"/>
      <c r="AB5916" s="3"/>
      <c r="AC5916" s="3"/>
      <c r="AD5916" s="3"/>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row>
    <row r="5917" spans="1:77" ht="18">
      <c r="A5917" s="3" t="s">
        <v>5472</v>
      </c>
      <c r="B5917" s="3" t="s">
        <v>23435</v>
      </c>
      <c r="C5917" s="3" t="s">
        <v>23854</v>
      </c>
      <c r="D5917" s="3"/>
      <c r="E5917" s="3" t="s">
        <v>23855</v>
      </c>
      <c r="F5917" s="3"/>
      <c r="G5917" s="3"/>
      <c r="H5917" s="3"/>
      <c r="I5917" s="3"/>
      <c r="J5917" s="3"/>
      <c r="K5917" s="3"/>
      <c r="L5917" s="3"/>
      <c r="M5917" s="3"/>
      <c r="N5917" s="3"/>
      <c r="O5917" s="3"/>
      <c r="P5917" s="3"/>
      <c r="Q5917" s="3"/>
      <c r="R5917" s="3"/>
      <c r="S5917" s="3"/>
      <c r="T5917" s="3"/>
      <c r="U5917" s="3"/>
      <c r="V5917" s="3"/>
      <c r="W5917" s="3"/>
      <c r="X5917" s="3"/>
      <c r="Y5917" s="3"/>
      <c r="Z5917" s="3"/>
      <c r="AA5917" s="3"/>
      <c r="AB5917" s="3"/>
      <c r="AC5917" s="3"/>
      <c r="AD5917" s="3"/>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row>
    <row r="5918" spans="1:77" ht="18">
      <c r="A5918" s="3" t="s">
        <v>5476</v>
      </c>
      <c r="B5918" s="3" t="s">
        <v>23435</v>
      </c>
      <c r="C5918" s="3" t="s">
        <v>23856</v>
      </c>
      <c r="D5918" s="3"/>
      <c r="E5918" s="3" t="s">
        <v>23857</v>
      </c>
      <c r="F5918" s="3"/>
      <c r="G5918" s="3"/>
      <c r="H5918" s="3"/>
      <c r="I5918" s="3"/>
      <c r="J5918" s="3"/>
      <c r="K5918" s="3"/>
      <c r="L5918" s="3"/>
      <c r="M5918" s="3"/>
      <c r="N5918" s="3"/>
      <c r="O5918" s="3"/>
      <c r="P5918" s="3"/>
      <c r="Q5918" s="3"/>
      <c r="R5918" s="3"/>
      <c r="S5918" s="3"/>
      <c r="T5918" s="3"/>
      <c r="U5918" s="3"/>
      <c r="V5918" s="3"/>
      <c r="W5918" s="3"/>
      <c r="X5918" s="3"/>
      <c r="Y5918" s="3"/>
      <c r="Z5918" s="3"/>
      <c r="AA5918" s="3"/>
      <c r="AB5918" s="3"/>
      <c r="AC5918" s="3"/>
      <c r="AD5918" s="3"/>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row>
    <row r="5919" spans="1:77" ht="18">
      <c r="A5919" s="3" t="s">
        <v>5465</v>
      </c>
      <c r="B5919" s="3" t="s">
        <v>23435</v>
      </c>
      <c r="C5919" s="3" t="s">
        <v>23850</v>
      </c>
      <c r="D5919" s="3"/>
      <c r="E5919" s="3" t="s">
        <v>23851</v>
      </c>
      <c r="F5919" s="3"/>
      <c r="G5919" s="3"/>
      <c r="H5919" s="3"/>
      <c r="I5919" s="3"/>
      <c r="J5919" s="3"/>
      <c r="K5919" s="3"/>
      <c r="L5919" s="3"/>
      <c r="M5919" s="3"/>
      <c r="N5919" s="3"/>
      <c r="O5919" s="3"/>
      <c r="P5919" s="3"/>
      <c r="Q5919" s="3"/>
      <c r="R5919" s="3"/>
      <c r="S5919" s="3"/>
      <c r="T5919" s="3"/>
      <c r="U5919" s="3"/>
      <c r="V5919" s="3"/>
      <c r="W5919" s="3"/>
      <c r="X5919" s="3"/>
      <c r="Y5919" s="3"/>
      <c r="Z5919" s="3"/>
      <c r="AA5919" s="3"/>
      <c r="AB5919" s="3"/>
      <c r="AC5919" s="3"/>
      <c r="AD5919" s="3"/>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row>
    <row r="5920" spans="1:77" ht="18">
      <c r="A5920" s="3" t="s">
        <v>703</v>
      </c>
      <c r="B5920" s="3" t="s">
        <v>22767</v>
      </c>
      <c r="C5920" s="3" t="s">
        <v>24255</v>
      </c>
      <c r="D5920" s="3"/>
      <c r="E5920" s="3" t="s">
        <v>22845</v>
      </c>
      <c r="F5920" s="3"/>
      <c r="G5920" s="3"/>
      <c r="H5920" s="3"/>
      <c r="I5920" s="3"/>
      <c r="J5920" s="3"/>
      <c r="K5920" s="3"/>
      <c r="L5920" s="3"/>
      <c r="M5920" s="3"/>
      <c r="N5920" s="3"/>
      <c r="O5920" s="3"/>
      <c r="P5920" s="3"/>
      <c r="Q5920" s="3"/>
      <c r="R5920" s="3"/>
      <c r="S5920" s="3"/>
      <c r="T5920" s="3"/>
      <c r="U5920" s="3"/>
      <c r="V5920" s="3"/>
      <c r="W5920" s="3"/>
      <c r="X5920" s="3"/>
      <c r="Y5920" s="3"/>
      <c r="Z5920" s="3"/>
      <c r="AA5920" s="3"/>
      <c r="AB5920" s="3"/>
      <c r="AC5920" s="3"/>
      <c r="AD5920" s="3"/>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row>
    <row r="5921" spans="1:77" ht="18">
      <c r="A5921" s="3" t="s">
        <v>7384</v>
      </c>
      <c r="B5921" s="3" t="s">
        <v>25216</v>
      </c>
      <c r="C5921" s="3" t="s">
        <v>25358</v>
      </c>
      <c r="D5921" s="3"/>
      <c r="E5921" s="3" t="s">
        <v>25359</v>
      </c>
      <c r="F5921" s="3"/>
      <c r="G5921" s="3"/>
      <c r="H5921" s="3"/>
      <c r="I5921" s="3"/>
      <c r="J5921" s="3"/>
      <c r="K5921" s="3"/>
      <c r="L5921" s="3"/>
      <c r="M5921" s="3"/>
      <c r="N5921" s="3"/>
      <c r="O5921" s="3"/>
      <c r="P5921" s="3"/>
      <c r="Q5921" s="3"/>
      <c r="R5921" s="3"/>
      <c r="S5921" s="3"/>
      <c r="T5921" s="3"/>
      <c r="U5921" s="3"/>
      <c r="V5921" s="3"/>
      <c r="W5921" s="3"/>
      <c r="X5921" s="3"/>
      <c r="Y5921" s="3"/>
      <c r="Z5921" s="3"/>
      <c r="AA5921" s="3"/>
      <c r="AB5921" s="3"/>
      <c r="AC5921" s="3"/>
      <c r="AD5921" s="3"/>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row>
    <row r="5922" spans="1:77" ht="18">
      <c r="A5922" s="3" t="s">
        <v>18929</v>
      </c>
      <c r="B5922" s="3" t="s">
        <v>35848</v>
      </c>
      <c r="C5922" s="3" t="s">
        <v>36064</v>
      </c>
      <c r="D5922" s="3"/>
      <c r="E5922" s="3" t="s">
        <v>36065</v>
      </c>
      <c r="F5922" s="3"/>
      <c r="G5922" s="3"/>
      <c r="H5922" s="3"/>
      <c r="I5922" s="3"/>
      <c r="J5922" s="3"/>
      <c r="K5922" s="3"/>
      <c r="L5922" s="3"/>
      <c r="M5922" s="3"/>
      <c r="N5922" s="3"/>
      <c r="O5922" s="3"/>
      <c r="P5922" s="3"/>
      <c r="Q5922" s="3"/>
      <c r="R5922" s="3"/>
      <c r="S5922" s="3"/>
      <c r="T5922" s="3"/>
      <c r="U5922" s="3"/>
      <c r="V5922" s="3"/>
      <c r="W5922" s="3"/>
      <c r="X5922" s="3"/>
      <c r="Y5922" s="3"/>
      <c r="Z5922" s="3"/>
      <c r="AA5922" s="3"/>
      <c r="AB5922" s="3"/>
      <c r="AC5922" s="3"/>
      <c r="AD5922" s="3"/>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row>
    <row r="5923" spans="1:77" ht="18">
      <c r="A5923" s="3" t="s">
        <v>14802</v>
      </c>
      <c r="B5923" s="3" t="s">
        <v>30903</v>
      </c>
      <c r="C5923" s="3" t="s">
        <v>31416</v>
      </c>
      <c r="D5923" s="3" t="s">
        <v>31417</v>
      </c>
      <c r="E5923" s="3" t="s">
        <v>31418</v>
      </c>
      <c r="F5923" s="3" t="s">
        <v>31419</v>
      </c>
      <c r="G5923" s="3"/>
      <c r="H5923" s="3"/>
      <c r="I5923" s="3"/>
      <c r="J5923" s="3"/>
      <c r="K5923" s="3"/>
      <c r="L5923" s="3"/>
      <c r="M5923" s="3"/>
      <c r="N5923" s="3"/>
      <c r="O5923" s="3"/>
      <c r="P5923" s="3"/>
      <c r="Q5923" s="3"/>
      <c r="R5923" s="3"/>
      <c r="S5923" s="3"/>
      <c r="T5923" s="3"/>
      <c r="U5923" s="3"/>
      <c r="V5923" s="3"/>
      <c r="W5923" s="3"/>
      <c r="X5923" s="3"/>
      <c r="Y5923" s="3"/>
      <c r="Z5923" s="3"/>
      <c r="AA5923" s="3"/>
      <c r="AB5923" s="3"/>
      <c r="AC5923" s="3"/>
      <c r="AD5923" s="3"/>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row>
    <row r="5924" spans="1:77" ht="18">
      <c r="A5924" s="3" t="s">
        <v>18968</v>
      </c>
      <c r="B5924" s="3" t="s">
        <v>35848</v>
      </c>
      <c r="C5924" s="3" t="s">
        <v>36096</v>
      </c>
      <c r="D5924" s="3"/>
      <c r="E5924" s="3" t="s">
        <v>36097</v>
      </c>
      <c r="F5924" s="3"/>
      <c r="G5924" s="3"/>
      <c r="H5924" s="3"/>
      <c r="I5924" s="3"/>
      <c r="J5924" s="3"/>
      <c r="K5924" s="3"/>
      <c r="L5924" s="3"/>
      <c r="M5924" s="3"/>
      <c r="N5924" s="3"/>
      <c r="O5924" s="3"/>
      <c r="P5924" s="3"/>
      <c r="Q5924" s="3"/>
      <c r="R5924" s="3"/>
      <c r="S5924" s="3"/>
      <c r="T5924" s="3"/>
      <c r="U5924" s="3"/>
      <c r="V5924" s="3"/>
      <c r="W5924" s="3"/>
      <c r="X5924" s="3"/>
      <c r="Y5924" s="3"/>
      <c r="Z5924" s="3"/>
      <c r="AA5924" s="3"/>
      <c r="AB5924" s="3"/>
      <c r="AC5924" s="3"/>
      <c r="AD5924" s="3"/>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row>
    <row r="5925" spans="1:77" ht="18">
      <c r="A5925" s="3" t="s">
        <v>5007</v>
      </c>
      <c r="B5925" s="3" t="s">
        <v>23435</v>
      </c>
      <c r="C5925" s="3" t="s">
        <v>23502</v>
      </c>
      <c r="D5925" s="3"/>
      <c r="E5925" s="3" t="s">
        <v>23503</v>
      </c>
      <c r="F5925" s="3"/>
      <c r="G5925" s="3"/>
      <c r="H5925" s="3"/>
      <c r="I5925" s="3"/>
      <c r="J5925" s="3"/>
      <c r="K5925" s="3"/>
      <c r="L5925" s="3"/>
      <c r="M5925" s="3"/>
      <c r="N5925" s="3"/>
      <c r="O5925" s="3"/>
      <c r="P5925" s="3"/>
      <c r="Q5925" s="3"/>
      <c r="R5925" s="3"/>
      <c r="S5925" s="3"/>
      <c r="T5925" s="3"/>
      <c r="U5925" s="3"/>
      <c r="V5925" s="3"/>
      <c r="W5925" s="3"/>
      <c r="X5925" s="3"/>
      <c r="Y5925" s="3"/>
      <c r="Z5925" s="3"/>
      <c r="AA5925" s="3"/>
      <c r="AB5925" s="3"/>
      <c r="AC5925" s="3"/>
      <c r="AD5925" s="3"/>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row>
    <row r="5926" spans="1:77" ht="18">
      <c r="A5926" s="3" t="s">
        <v>18240</v>
      </c>
      <c r="B5926" s="3" t="s">
        <v>35343</v>
      </c>
      <c r="C5926" s="3" t="s">
        <v>35634</v>
      </c>
      <c r="D5926" s="3" t="s">
        <v>35635</v>
      </c>
      <c r="E5926" s="3" t="s">
        <v>35636</v>
      </c>
      <c r="F5926" s="3" t="s">
        <v>35637</v>
      </c>
      <c r="G5926" s="3"/>
      <c r="H5926" s="3"/>
      <c r="I5926" s="3"/>
      <c r="J5926" s="3"/>
      <c r="K5926" s="3"/>
      <c r="L5926" s="3"/>
      <c r="M5926" s="3"/>
      <c r="N5926" s="3"/>
      <c r="O5926" s="3"/>
      <c r="P5926" s="3"/>
      <c r="Q5926" s="3"/>
      <c r="R5926" s="3"/>
      <c r="S5926" s="3"/>
      <c r="T5926" s="3"/>
      <c r="U5926" s="3"/>
      <c r="V5926" s="3"/>
      <c r="W5926" s="3"/>
      <c r="X5926" s="3"/>
      <c r="Y5926" s="3"/>
      <c r="Z5926" s="3"/>
      <c r="AA5926" s="3"/>
      <c r="AB5926" s="3"/>
      <c r="AC5926" s="3"/>
      <c r="AD5926" s="3"/>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row>
    <row r="5927" spans="1:77" ht="18">
      <c r="A5927" s="3" t="s">
        <v>18174</v>
      </c>
      <c r="B5927" s="3" t="s">
        <v>35343</v>
      </c>
      <c r="C5927" s="3" t="s">
        <v>35517</v>
      </c>
      <c r="D5927" s="3" t="s">
        <v>35518</v>
      </c>
      <c r="E5927" s="3" t="s">
        <v>35519</v>
      </c>
      <c r="F5927" s="3" t="s">
        <v>35520</v>
      </c>
      <c r="G5927" s="3"/>
      <c r="H5927" s="3"/>
      <c r="I5927" s="3"/>
      <c r="J5927" s="3"/>
      <c r="K5927" s="3"/>
      <c r="L5927" s="3"/>
      <c r="M5927" s="3"/>
      <c r="N5927" s="3"/>
      <c r="O5927" s="3"/>
      <c r="P5927" s="3"/>
      <c r="Q5927" s="3"/>
      <c r="R5927" s="3"/>
      <c r="S5927" s="3"/>
      <c r="T5927" s="3"/>
      <c r="U5927" s="3"/>
      <c r="V5927" s="3"/>
      <c r="W5927" s="3"/>
      <c r="X5927" s="3"/>
      <c r="Y5927" s="3"/>
      <c r="Z5927" s="3"/>
      <c r="AA5927" s="3"/>
      <c r="AB5927" s="3"/>
      <c r="AC5927" s="3"/>
      <c r="AD5927" s="3"/>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row>
    <row r="5928" spans="1:77" ht="18">
      <c r="A5928" s="3" t="s">
        <v>19137</v>
      </c>
      <c r="B5928" s="3" t="s">
        <v>35848</v>
      </c>
      <c r="C5928" s="3" t="s">
        <v>35517</v>
      </c>
      <c r="D5928" s="3" t="s">
        <v>35518</v>
      </c>
      <c r="E5928" s="3" t="s">
        <v>36240</v>
      </c>
      <c r="F5928" s="3" t="s">
        <v>36241</v>
      </c>
      <c r="G5928" s="3"/>
      <c r="H5928" s="3"/>
      <c r="I5928" s="3"/>
      <c r="J5928" s="3"/>
      <c r="K5928" s="3"/>
      <c r="L5928" s="3"/>
      <c r="M5928" s="3"/>
      <c r="N5928" s="3"/>
      <c r="O5928" s="3"/>
      <c r="P5928" s="3"/>
      <c r="Q5928" s="3"/>
      <c r="R5928" s="3"/>
      <c r="S5928" s="3"/>
      <c r="T5928" s="3"/>
      <c r="U5928" s="3"/>
      <c r="V5928" s="3"/>
      <c r="W5928" s="3"/>
      <c r="X5928" s="3"/>
      <c r="Y5928" s="3"/>
      <c r="Z5928" s="3"/>
      <c r="AA5928" s="3"/>
      <c r="AB5928" s="3"/>
      <c r="AC5928" s="3"/>
      <c r="AD5928" s="3"/>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row>
    <row r="5929" spans="1:77" ht="18">
      <c r="A5929" s="3" t="s">
        <v>625</v>
      </c>
      <c r="B5929" s="3" t="s">
        <v>23771</v>
      </c>
      <c r="C5929" s="3" t="s">
        <v>23772</v>
      </c>
      <c r="D5929" s="3" t="s">
        <v>73</v>
      </c>
      <c r="E5929" s="3" t="s">
        <v>23773</v>
      </c>
      <c r="F5929" s="3" t="s">
        <v>23774</v>
      </c>
      <c r="G5929" s="3"/>
      <c r="H5929" s="3"/>
      <c r="I5929" s="3"/>
      <c r="J5929" s="3"/>
      <c r="K5929" s="3"/>
      <c r="L5929" s="3"/>
      <c r="M5929" s="3"/>
      <c r="N5929" s="3"/>
      <c r="O5929" s="3"/>
      <c r="P5929" s="3"/>
      <c r="Q5929" s="3"/>
      <c r="R5929" s="3"/>
      <c r="S5929" s="3"/>
      <c r="T5929" s="3"/>
      <c r="U5929" s="3"/>
      <c r="V5929" s="3"/>
      <c r="W5929" s="3"/>
      <c r="X5929" s="3"/>
      <c r="Y5929" s="3"/>
      <c r="Z5929" s="3"/>
      <c r="AA5929" s="3"/>
      <c r="AB5929" s="3"/>
      <c r="AC5929" s="3"/>
      <c r="AD5929" s="3"/>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row>
    <row r="5930" spans="1:77" ht="18">
      <c r="A5930" s="3" t="s">
        <v>33412</v>
      </c>
      <c r="B5930" s="3" t="s">
        <v>32998</v>
      </c>
      <c r="C5930" s="3" t="s">
        <v>23772</v>
      </c>
      <c r="D5930" s="3" t="s">
        <v>73</v>
      </c>
      <c r="E5930" s="3" t="s">
        <v>33413</v>
      </c>
      <c r="F5930" s="3" t="s">
        <v>33414</v>
      </c>
      <c r="G5930" s="3" t="s">
        <v>33415</v>
      </c>
      <c r="H5930" s="3" t="s">
        <v>33416</v>
      </c>
      <c r="I5930" s="3" t="s">
        <v>33417</v>
      </c>
      <c r="J5930" s="3" t="s">
        <v>33418</v>
      </c>
      <c r="K5930" s="3" t="s">
        <v>33419</v>
      </c>
      <c r="L5930" s="3"/>
      <c r="M5930" s="3"/>
      <c r="N5930" s="3"/>
      <c r="O5930" s="3"/>
      <c r="P5930" s="3"/>
      <c r="Q5930" s="3"/>
      <c r="R5930" s="3"/>
      <c r="S5930" s="3"/>
      <c r="T5930" s="3"/>
      <c r="U5930" s="3"/>
      <c r="V5930" s="3"/>
      <c r="W5930" s="3"/>
      <c r="X5930" s="3"/>
      <c r="Y5930" s="3"/>
      <c r="Z5930" s="3"/>
      <c r="AA5930" s="3"/>
      <c r="AB5930" s="3"/>
      <c r="AC5930" s="3"/>
      <c r="AD5930" s="3"/>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row>
    <row r="5931" spans="1:77" ht="18">
      <c r="A5931" s="3" t="s">
        <v>3523</v>
      </c>
      <c r="B5931" s="3" t="s">
        <v>22029</v>
      </c>
      <c r="C5931" s="3" t="s">
        <v>22030</v>
      </c>
      <c r="D5931" s="3" t="s">
        <v>270</v>
      </c>
      <c r="E5931" s="3" t="s">
        <v>22031</v>
      </c>
      <c r="F5931" s="3" t="s">
        <v>22032</v>
      </c>
      <c r="G5931" s="3"/>
      <c r="H5931" s="3"/>
      <c r="I5931" s="3"/>
      <c r="J5931" s="3"/>
      <c r="K5931" s="3"/>
      <c r="L5931" s="3"/>
      <c r="M5931" s="3"/>
      <c r="N5931" s="3"/>
      <c r="O5931" s="3"/>
      <c r="P5931" s="3"/>
      <c r="Q5931" s="3"/>
      <c r="R5931" s="3"/>
      <c r="S5931" s="3"/>
      <c r="T5931" s="3"/>
      <c r="U5931" s="3"/>
      <c r="V5931" s="3"/>
      <c r="W5931" s="3"/>
      <c r="X5931" s="3"/>
      <c r="Y5931" s="3"/>
      <c r="Z5931" s="3"/>
      <c r="AA5931" s="3"/>
      <c r="AB5931" s="3"/>
      <c r="AC5931" s="3"/>
      <c r="AD5931" s="3"/>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row>
    <row r="5932" spans="1:77" ht="18">
      <c r="A5932" s="3" t="s">
        <v>9943</v>
      </c>
      <c r="B5932" s="3" t="s">
        <v>27257</v>
      </c>
      <c r="C5932" s="3" t="s">
        <v>22030</v>
      </c>
      <c r="D5932" s="3" t="s">
        <v>73</v>
      </c>
      <c r="E5932" s="3" t="s">
        <v>27996</v>
      </c>
      <c r="F5932" s="3" t="s">
        <v>27997</v>
      </c>
      <c r="G5932" s="3"/>
      <c r="H5932" s="3"/>
      <c r="I5932" s="3"/>
      <c r="J5932" s="3"/>
      <c r="K5932" s="3"/>
      <c r="L5932" s="3"/>
      <c r="M5932" s="3"/>
      <c r="N5932" s="3"/>
      <c r="O5932" s="3"/>
      <c r="P5932" s="3"/>
      <c r="Q5932" s="3"/>
      <c r="R5932" s="3"/>
      <c r="S5932" s="3"/>
      <c r="T5932" s="3"/>
      <c r="U5932" s="3"/>
      <c r="V5932" s="3"/>
      <c r="W5932" s="3"/>
      <c r="X5932" s="3"/>
      <c r="Y5932" s="3"/>
      <c r="Z5932" s="3"/>
      <c r="AA5932" s="3"/>
      <c r="AB5932" s="3"/>
      <c r="AC5932" s="3"/>
      <c r="AD5932" s="3"/>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row>
    <row r="5933" spans="1:77" ht="18">
      <c r="A5933" s="3" t="s">
        <v>5460</v>
      </c>
      <c r="B5933" s="3" t="s">
        <v>23435</v>
      </c>
      <c r="C5933" s="3" t="s">
        <v>23846</v>
      </c>
      <c r="D5933" s="3"/>
      <c r="E5933" s="3" t="s">
        <v>23847</v>
      </c>
      <c r="F5933" s="3"/>
      <c r="G5933" s="3"/>
      <c r="H5933" s="3"/>
      <c r="I5933" s="3"/>
      <c r="J5933" s="3"/>
      <c r="K5933" s="3"/>
      <c r="L5933" s="3"/>
      <c r="M5933" s="3"/>
      <c r="N5933" s="3"/>
      <c r="O5933" s="3"/>
      <c r="P5933" s="3"/>
      <c r="Q5933" s="3"/>
      <c r="R5933" s="3"/>
      <c r="S5933" s="3"/>
      <c r="T5933" s="3"/>
      <c r="U5933" s="3"/>
      <c r="V5933" s="3"/>
      <c r="W5933" s="3"/>
      <c r="X5933" s="3"/>
      <c r="Y5933" s="3"/>
      <c r="Z5933" s="3"/>
      <c r="AA5933" s="3"/>
      <c r="AB5933" s="3"/>
      <c r="AC5933" s="3"/>
      <c r="AD5933" s="3"/>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row>
    <row r="5934" spans="1:77" ht="18">
      <c r="A5934" s="3" t="s">
        <v>1068</v>
      </c>
      <c r="B5934" s="3" t="s">
        <v>22767</v>
      </c>
      <c r="C5934" s="3" t="s">
        <v>26590</v>
      </c>
      <c r="D5934" s="3"/>
      <c r="E5934" s="3" t="s">
        <v>26591</v>
      </c>
      <c r="F5934" s="3"/>
      <c r="G5934" s="3"/>
      <c r="H5934" s="3"/>
      <c r="I5934" s="3"/>
      <c r="J5934" s="3"/>
      <c r="K5934" s="3"/>
      <c r="L5934" s="3"/>
      <c r="M5934" s="3"/>
      <c r="N5934" s="3"/>
      <c r="O5934" s="3"/>
      <c r="P5934" s="3"/>
      <c r="Q5934" s="3"/>
      <c r="R5934" s="3"/>
      <c r="S5934" s="3"/>
      <c r="T5934" s="3"/>
      <c r="U5934" s="3"/>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row>
    <row r="5935" spans="1:77" ht="18">
      <c r="A5935" s="3" t="s">
        <v>10579</v>
      </c>
      <c r="B5935" s="3" t="s">
        <v>28743</v>
      </c>
      <c r="C5935" s="3" t="s">
        <v>28744</v>
      </c>
      <c r="D5935" s="3"/>
      <c r="E5935" s="3" t="s">
        <v>28745</v>
      </c>
      <c r="F5935" s="3" t="s">
        <v>28746</v>
      </c>
      <c r="G5935" s="3"/>
      <c r="H5935" s="3"/>
      <c r="I5935" s="3"/>
      <c r="J5935" s="3"/>
      <c r="K5935" s="3"/>
      <c r="L5935" s="3"/>
      <c r="M5935" s="3"/>
      <c r="N5935" s="3"/>
      <c r="O5935" s="3"/>
      <c r="P5935" s="3"/>
      <c r="Q5935" s="3"/>
      <c r="R5935" s="3"/>
      <c r="S5935" s="3"/>
      <c r="T5935" s="3"/>
      <c r="U5935" s="3"/>
      <c r="V5935" s="3"/>
      <c r="W5935" s="3"/>
      <c r="X5935" s="3"/>
      <c r="Y5935" s="3"/>
      <c r="Z5935" s="3"/>
      <c r="AA5935" s="3"/>
      <c r="AB5935" s="3"/>
      <c r="AC5935" s="3"/>
      <c r="AD5935" s="3"/>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row>
    <row r="5936" spans="1:77" ht="18">
      <c r="A5936" s="3" t="s">
        <v>13142</v>
      </c>
      <c r="B5936" s="3" t="s">
        <v>30405</v>
      </c>
      <c r="C5936" s="3" t="s">
        <v>28744</v>
      </c>
      <c r="D5936" s="3"/>
      <c r="E5936" s="3" t="s">
        <v>30428</v>
      </c>
      <c r="F5936" s="3"/>
      <c r="G5936" s="3"/>
      <c r="H5936" s="3"/>
      <c r="I5936" s="3"/>
      <c r="J5936" s="3"/>
      <c r="K5936" s="3"/>
      <c r="L5936" s="3"/>
      <c r="M5936" s="3"/>
      <c r="N5936" s="3"/>
      <c r="O5936" s="3"/>
      <c r="P5936" s="3"/>
      <c r="Q5936" s="3"/>
      <c r="R5936" s="3"/>
      <c r="S5936" s="3"/>
      <c r="T5936" s="3"/>
      <c r="U5936" s="3"/>
      <c r="V5936" s="3"/>
      <c r="W5936" s="3"/>
      <c r="X5936" s="3"/>
      <c r="Y5936" s="3"/>
      <c r="Z5936" s="3"/>
      <c r="AA5936" s="3"/>
      <c r="AB5936" s="3"/>
      <c r="AC5936" s="3"/>
      <c r="AD5936" s="3"/>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row>
    <row r="5937" spans="1:77" ht="18">
      <c r="A5937" s="3" t="s">
        <v>5458</v>
      </c>
      <c r="B5937" s="3" t="s">
        <v>23435</v>
      </c>
      <c r="C5937" s="3" t="s">
        <v>23844</v>
      </c>
      <c r="D5937" s="3"/>
      <c r="E5937" s="3" t="s">
        <v>23845</v>
      </c>
      <c r="F5937" s="3"/>
      <c r="G5937" s="3"/>
      <c r="H5937" s="3"/>
      <c r="I5937" s="3"/>
      <c r="J5937" s="3"/>
      <c r="K5937" s="3"/>
      <c r="L5937" s="3"/>
      <c r="M5937" s="3"/>
      <c r="N5937" s="3"/>
      <c r="O5937" s="3"/>
      <c r="P5937" s="3"/>
      <c r="Q5937" s="3"/>
      <c r="R5937" s="3"/>
      <c r="S5937" s="3"/>
      <c r="T5937" s="3"/>
      <c r="U5937" s="3"/>
      <c r="V5937" s="3"/>
      <c r="W5937" s="3"/>
      <c r="X5937" s="3"/>
      <c r="Y5937" s="3"/>
      <c r="Z5937" s="3"/>
      <c r="AA5937" s="3"/>
      <c r="AB5937" s="3"/>
      <c r="AC5937" s="3"/>
      <c r="AD5937" s="3"/>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row>
    <row r="5938" spans="1:77" ht="18">
      <c r="A5938" s="3" t="s">
        <v>5480</v>
      </c>
      <c r="B5938" s="3" t="s">
        <v>23435</v>
      </c>
      <c r="C5938" s="3" t="s">
        <v>23858</v>
      </c>
      <c r="D5938" s="3"/>
      <c r="E5938" s="3" t="s">
        <v>23859</v>
      </c>
      <c r="F5938" s="3"/>
      <c r="G5938" s="3"/>
      <c r="H5938" s="3"/>
      <c r="I5938" s="3"/>
      <c r="J5938" s="3"/>
      <c r="K5938" s="3"/>
      <c r="L5938" s="3"/>
      <c r="M5938" s="3"/>
      <c r="N5938" s="3"/>
      <c r="O5938" s="3"/>
      <c r="P5938" s="3"/>
      <c r="Q5938" s="3"/>
      <c r="R5938" s="3"/>
      <c r="S5938" s="3"/>
      <c r="T5938" s="3"/>
      <c r="U5938" s="3"/>
      <c r="V5938" s="3"/>
      <c r="W5938" s="3"/>
      <c r="X5938" s="3"/>
      <c r="Y5938" s="3"/>
      <c r="Z5938" s="3"/>
      <c r="AA5938" s="3"/>
      <c r="AB5938" s="3"/>
      <c r="AC5938" s="3"/>
      <c r="AD5938" s="3"/>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row>
    <row r="5939" spans="1:77" ht="18">
      <c r="A5939" s="3" t="s">
        <v>36460</v>
      </c>
      <c r="B5939" s="3" t="s">
        <v>36306</v>
      </c>
      <c r="C5939" s="3" t="s">
        <v>23858</v>
      </c>
      <c r="D5939" s="3"/>
      <c r="E5939" s="3" t="s">
        <v>12133</v>
      </c>
      <c r="F5939" s="3"/>
      <c r="G5939" s="3"/>
      <c r="H5939" s="3"/>
      <c r="I5939" s="3"/>
      <c r="J5939" s="3"/>
      <c r="K5939" s="3"/>
      <c r="L5939" s="3"/>
      <c r="M5939" s="3"/>
      <c r="N5939" s="3"/>
      <c r="O5939" s="3"/>
      <c r="P5939" s="3"/>
      <c r="Q5939" s="3"/>
      <c r="R5939" s="3"/>
      <c r="S5939" s="3"/>
      <c r="T5939" s="3"/>
      <c r="U5939" s="3"/>
      <c r="V5939" s="3"/>
      <c r="W5939" s="3"/>
      <c r="X5939" s="3"/>
      <c r="Y5939" s="3"/>
      <c r="Z5939" s="3"/>
      <c r="AA5939" s="3"/>
      <c r="AB5939" s="3"/>
      <c r="AC5939" s="3"/>
      <c r="AD5939" s="3"/>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row>
    <row r="5940" spans="1:77" ht="18">
      <c r="A5940" s="3" t="s">
        <v>648</v>
      </c>
      <c r="B5940" s="3" t="s">
        <v>22767</v>
      </c>
      <c r="C5940" s="3" t="s">
        <v>23915</v>
      </c>
      <c r="D5940" s="3"/>
      <c r="E5940" s="3" t="s">
        <v>22845</v>
      </c>
      <c r="F5940" s="3"/>
      <c r="G5940" s="3"/>
      <c r="H5940" s="3"/>
      <c r="I5940" s="3"/>
      <c r="J5940" s="3"/>
      <c r="K5940" s="3"/>
      <c r="L5940" s="3"/>
      <c r="M5940" s="3"/>
      <c r="N5940" s="3"/>
      <c r="O5940" s="3"/>
      <c r="P5940" s="3"/>
      <c r="Q5940" s="3"/>
      <c r="R5940" s="3"/>
      <c r="S5940" s="3"/>
      <c r="T5940" s="3"/>
      <c r="U5940" s="3"/>
      <c r="V5940" s="3"/>
      <c r="W5940" s="3"/>
      <c r="X5940" s="3"/>
      <c r="Y5940" s="3"/>
      <c r="Z5940" s="3"/>
      <c r="AA5940" s="3"/>
      <c r="AB5940" s="3"/>
      <c r="AC5940" s="3"/>
      <c r="AD5940" s="3"/>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row>
    <row r="5941" spans="1:77" ht="18">
      <c r="A5941" s="3" t="s">
        <v>34788</v>
      </c>
      <c r="B5941" s="3" t="s">
        <v>33988</v>
      </c>
      <c r="C5941" s="3" t="s">
        <v>34789</v>
      </c>
      <c r="D5941" s="3" t="s">
        <v>34790</v>
      </c>
      <c r="E5941" s="3" t="s">
        <v>34791</v>
      </c>
      <c r="F5941" s="3" t="s">
        <v>34792</v>
      </c>
      <c r="G5941" s="3"/>
      <c r="H5941" s="3"/>
      <c r="I5941" s="3"/>
      <c r="J5941" s="3"/>
      <c r="K5941" s="3"/>
      <c r="L5941" s="3"/>
      <c r="M5941" s="3"/>
      <c r="N5941" s="3"/>
      <c r="O5941" s="3"/>
      <c r="P5941" s="3"/>
      <c r="Q5941" s="3"/>
      <c r="R5941" s="3"/>
      <c r="S5941" s="3"/>
      <c r="T5941" s="3"/>
      <c r="U5941" s="3"/>
      <c r="V5941" s="3"/>
      <c r="W5941" s="3"/>
      <c r="X5941" s="3"/>
      <c r="Y5941" s="3"/>
      <c r="Z5941" s="3"/>
      <c r="AA5941" s="3"/>
      <c r="AB5941" s="3"/>
      <c r="AC5941" s="3"/>
      <c r="AD5941" s="3"/>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row>
    <row r="5942" spans="1:77" ht="18">
      <c r="A5942" s="3" t="s">
        <v>1123</v>
      </c>
      <c r="B5942" s="3" t="s">
        <v>26936</v>
      </c>
      <c r="C5942" s="3" t="s">
        <v>26937</v>
      </c>
      <c r="D5942" s="3" t="s">
        <v>6891</v>
      </c>
      <c r="E5942" s="3" t="s">
        <v>26938</v>
      </c>
      <c r="F5942" s="3" t="s">
        <v>26939</v>
      </c>
      <c r="G5942" s="3"/>
      <c r="H5942" s="3"/>
      <c r="I5942" s="3"/>
      <c r="J5942" s="3"/>
      <c r="K5942" s="3"/>
      <c r="L5942" s="3"/>
      <c r="M5942" s="3"/>
      <c r="N5942" s="3"/>
      <c r="O5942" s="3"/>
      <c r="P5942" s="3"/>
      <c r="Q5942" s="3"/>
      <c r="R5942" s="3"/>
      <c r="S5942" s="3"/>
      <c r="T5942" s="3"/>
      <c r="U5942" s="3"/>
      <c r="V5942" s="3"/>
      <c r="W5942" s="3"/>
      <c r="X5942" s="3"/>
      <c r="Y5942" s="3"/>
      <c r="Z5942" s="3"/>
      <c r="AA5942" s="3"/>
      <c r="AB5942" s="3"/>
      <c r="AC5942" s="3"/>
      <c r="AD5942" s="3"/>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row>
    <row r="5943" spans="1:77" ht="18">
      <c r="A5943" s="3" t="s">
        <v>3602</v>
      </c>
      <c r="B5943" s="3" t="s">
        <v>21893</v>
      </c>
      <c r="C5943" s="3" t="s">
        <v>22111</v>
      </c>
      <c r="D5943" s="3"/>
      <c r="E5943" s="3" t="s">
        <v>22112</v>
      </c>
      <c r="F5943" s="3" t="s">
        <v>22113</v>
      </c>
      <c r="G5943" s="3"/>
      <c r="H5943" s="3"/>
      <c r="I5943" s="3"/>
      <c r="J5943" s="3"/>
      <c r="K5943" s="3"/>
      <c r="L5943" s="3"/>
      <c r="M5943" s="3"/>
      <c r="N5943" s="3"/>
      <c r="O5943" s="3"/>
      <c r="P5943" s="3"/>
      <c r="Q5943" s="3"/>
      <c r="R5943" s="3"/>
      <c r="S5943" s="3"/>
      <c r="T5943" s="3"/>
      <c r="U5943" s="3"/>
      <c r="V5943" s="3"/>
      <c r="W5943" s="3"/>
      <c r="X5943" s="3"/>
      <c r="Y5943" s="3"/>
      <c r="Z5943" s="3"/>
      <c r="AA5943" s="3"/>
      <c r="AB5943" s="3"/>
      <c r="AC5943" s="3"/>
      <c r="AD5943" s="3"/>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row>
    <row r="5944" spans="1:77" ht="18">
      <c r="A5944" s="3" t="s">
        <v>25768</v>
      </c>
      <c r="B5944" s="3" t="s">
        <v>25216</v>
      </c>
      <c r="C5944" s="3" t="s">
        <v>25769</v>
      </c>
      <c r="D5944" s="3"/>
      <c r="E5944" s="3" t="s">
        <v>25770</v>
      </c>
      <c r="F5944" s="3"/>
      <c r="G5944" s="3"/>
      <c r="H5944" s="3"/>
      <c r="I5944" s="3"/>
      <c r="J5944" s="3"/>
      <c r="K5944" s="3"/>
      <c r="L5944" s="3"/>
      <c r="M5944" s="3"/>
      <c r="N5944" s="3"/>
      <c r="O5944" s="3"/>
      <c r="P5944" s="3"/>
      <c r="Q5944" s="3"/>
      <c r="R5944" s="3"/>
      <c r="S5944" s="3"/>
      <c r="T5944" s="3"/>
      <c r="U5944" s="3"/>
      <c r="V5944" s="3"/>
      <c r="W5944" s="3"/>
      <c r="X5944" s="3"/>
      <c r="Y5944" s="3"/>
      <c r="Z5944" s="3"/>
      <c r="AA5944" s="3"/>
      <c r="AB5944" s="3"/>
      <c r="AC5944" s="3"/>
      <c r="AD5944" s="3"/>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row>
    <row r="5945" spans="1:77" ht="18">
      <c r="A5945" s="3" t="s">
        <v>34316</v>
      </c>
      <c r="B5945" s="3" t="s">
        <v>33988</v>
      </c>
      <c r="C5945" s="3" t="s">
        <v>25769</v>
      </c>
      <c r="D5945" s="3"/>
      <c r="E5945" s="3" t="s">
        <v>34317</v>
      </c>
      <c r="F5945" s="3"/>
      <c r="G5945" s="3"/>
      <c r="H5945" s="3"/>
      <c r="I5945" s="3"/>
      <c r="J5945" s="3"/>
      <c r="K5945" s="3"/>
      <c r="L5945" s="3"/>
      <c r="M5945" s="3"/>
      <c r="N5945" s="3"/>
      <c r="O5945" s="3"/>
      <c r="P5945" s="3"/>
      <c r="Q5945" s="3"/>
      <c r="R5945" s="3"/>
      <c r="S5945" s="3"/>
      <c r="T5945" s="3"/>
      <c r="U5945" s="3"/>
      <c r="V5945" s="3"/>
      <c r="W5945" s="3"/>
      <c r="X5945" s="3"/>
      <c r="Y5945" s="3"/>
      <c r="Z5945" s="3"/>
      <c r="AA5945" s="3"/>
      <c r="AB5945" s="3"/>
      <c r="AC5945" s="3"/>
      <c r="AD5945" s="3"/>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row>
    <row r="5946" spans="1:77" ht="18">
      <c r="A5946" s="3" t="s">
        <v>34494</v>
      </c>
      <c r="B5946" s="3" t="s">
        <v>34422</v>
      </c>
      <c r="C5946" s="3" t="s">
        <v>25769</v>
      </c>
      <c r="D5946" s="3" t="s">
        <v>34495</v>
      </c>
      <c r="E5946" s="3" t="s">
        <v>34496</v>
      </c>
      <c r="F5946" s="3" t="s">
        <v>32284</v>
      </c>
      <c r="G5946" s="3"/>
      <c r="H5946" s="3" t="s">
        <v>22260</v>
      </c>
      <c r="I5946" s="3" t="s">
        <v>34497</v>
      </c>
      <c r="J5946" s="3"/>
      <c r="K5946" s="3"/>
      <c r="L5946" s="3"/>
      <c r="M5946" s="3"/>
      <c r="N5946" s="3"/>
      <c r="O5946" s="3"/>
      <c r="P5946" s="3"/>
      <c r="Q5946" s="3"/>
      <c r="R5946" s="3"/>
      <c r="S5946" s="3"/>
      <c r="T5946" s="3"/>
      <c r="U5946" s="3"/>
      <c r="V5946" s="3"/>
      <c r="W5946" s="3"/>
      <c r="X5946" s="3"/>
      <c r="Y5946" s="3"/>
      <c r="Z5946" s="3"/>
      <c r="AA5946" s="3"/>
      <c r="AB5946" s="3"/>
      <c r="AC5946" s="3"/>
      <c r="AD5946" s="3"/>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row>
    <row r="5947" spans="1:77" ht="18">
      <c r="A5947" s="3" t="s">
        <v>5455</v>
      </c>
      <c r="B5947" s="3" t="s">
        <v>23435</v>
      </c>
      <c r="C5947" s="3" t="s">
        <v>23842</v>
      </c>
      <c r="D5947" s="3"/>
      <c r="E5947" s="3" t="s">
        <v>23843</v>
      </c>
      <c r="F5947" s="3"/>
      <c r="G5947" s="3"/>
      <c r="H5947" s="3"/>
      <c r="I5947" s="3"/>
      <c r="J5947" s="3"/>
      <c r="K5947" s="3"/>
      <c r="L5947" s="3"/>
      <c r="M5947" s="3"/>
      <c r="N5947" s="3"/>
      <c r="O5947" s="3"/>
      <c r="P5947" s="3"/>
      <c r="Q5947" s="3"/>
      <c r="R5947" s="3"/>
      <c r="S5947" s="3"/>
      <c r="T5947" s="3"/>
      <c r="U5947" s="3"/>
      <c r="V5947" s="3"/>
      <c r="W5947" s="3"/>
      <c r="X5947" s="3"/>
      <c r="Y5947" s="3"/>
      <c r="Z5947" s="3"/>
      <c r="AA5947" s="3"/>
      <c r="AB5947" s="3"/>
      <c r="AC5947" s="3"/>
      <c r="AD5947" s="3"/>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row>
    <row r="5948" spans="1:77" ht="18">
      <c r="A5948" s="3" t="s">
        <v>5485</v>
      </c>
      <c r="B5948" s="3" t="s">
        <v>23862</v>
      </c>
      <c r="C5948" s="3" t="s">
        <v>23863</v>
      </c>
      <c r="D5948" s="3" t="s">
        <v>270</v>
      </c>
      <c r="E5948" s="3" t="s">
        <v>23864</v>
      </c>
      <c r="F5948" s="3" t="s">
        <v>23865</v>
      </c>
      <c r="G5948" s="3"/>
      <c r="H5948" s="3"/>
      <c r="I5948" s="3"/>
      <c r="J5948" s="3"/>
      <c r="K5948" s="3"/>
      <c r="L5948" s="3"/>
      <c r="M5948" s="3"/>
      <c r="N5948" s="3"/>
      <c r="O5948" s="3"/>
      <c r="P5948" s="3"/>
      <c r="Q5948" s="3"/>
      <c r="R5948" s="3"/>
      <c r="S5948" s="3"/>
      <c r="T5948" s="3"/>
      <c r="U5948" s="3"/>
      <c r="V5948" s="3"/>
      <c r="W5948" s="3"/>
      <c r="X5948" s="3"/>
      <c r="Y5948" s="3"/>
      <c r="Z5948" s="3"/>
      <c r="AA5948" s="3"/>
      <c r="AB5948" s="3"/>
      <c r="AC5948" s="3"/>
      <c r="AD5948" s="3"/>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row>
    <row r="5949" spans="1:77" ht="18">
      <c r="A5949" s="3" t="s">
        <v>10791</v>
      </c>
      <c r="B5949" s="3" t="s">
        <v>28622</v>
      </c>
      <c r="C5949" s="3" t="s">
        <v>23863</v>
      </c>
      <c r="D5949" s="3" t="s">
        <v>28940</v>
      </c>
      <c r="E5949" s="3" t="s">
        <v>28941</v>
      </c>
      <c r="F5949" s="3" t="s">
        <v>28942</v>
      </c>
      <c r="G5949" s="3"/>
      <c r="H5949" s="3"/>
      <c r="I5949" s="3"/>
      <c r="J5949" s="3"/>
      <c r="K5949" s="3"/>
      <c r="L5949" s="3"/>
      <c r="M5949" s="3"/>
      <c r="N5949" s="3"/>
      <c r="O5949" s="3"/>
      <c r="P5949" s="3"/>
      <c r="Q5949" s="3"/>
      <c r="R5949" s="3"/>
      <c r="S5949" s="3"/>
      <c r="T5949" s="3"/>
      <c r="U5949" s="3"/>
      <c r="V5949" s="3"/>
      <c r="W5949" s="3"/>
      <c r="X5949" s="3"/>
      <c r="Y5949" s="3"/>
      <c r="Z5949" s="3"/>
      <c r="AA5949" s="3"/>
      <c r="AB5949" s="3"/>
      <c r="AC5949" s="3"/>
      <c r="AD5949" s="3"/>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row>
    <row r="5950" spans="1:77" ht="18">
      <c r="A5950" s="3" t="s">
        <v>39389</v>
      </c>
      <c r="B5950" s="3" t="s">
        <v>38999</v>
      </c>
      <c r="C5950" s="3" t="s">
        <v>23863</v>
      </c>
      <c r="D5950" s="3"/>
      <c r="E5950" s="3" t="s">
        <v>39390</v>
      </c>
      <c r="F5950" s="3" t="s">
        <v>39391</v>
      </c>
      <c r="G5950" s="3"/>
      <c r="H5950" s="3"/>
      <c r="I5950" s="3"/>
      <c r="J5950" s="3"/>
      <c r="K5950" s="3"/>
      <c r="L5950" s="3"/>
      <c r="M5950" s="3"/>
      <c r="N5950" s="3"/>
      <c r="O5950" s="3"/>
      <c r="P5950" s="3"/>
      <c r="Q5950" s="3"/>
      <c r="R5950" s="3"/>
      <c r="S5950" s="3"/>
      <c r="T5950" s="3"/>
      <c r="U5950" s="3"/>
      <c r="V5950" s="3"/>
      <c r="W5950" s="3"/>
      <c r="X5950" s="3"/>
      <c r="Y5950" s="3"/>
      <c r="Z5950" s="3"/>
      <c r="AA5950" s="3"/>
      <c r="AB5950" s="3"/>
      <c r="AC5950" s="3"/>
      <c r="AD5950" s="3"/>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row>
    <row r="5951" spans="1:77" ht="18">
      <c r="A5951" s="3" t="s">
        <v>5452</v>
      </c>
      <c r="B5951" s="3" t="s">
        <v>23435</v>
      </c>
      <c r="C5951" s="3" t="s">
        <v>23840</v>
      </c>
      <c r="D5951" s="3"/>
      <c r="E5951" s="3" t="s">
        <v>23841</v>
      </c>
      <c r="F5951" s="3"/>
      <c r="G5951" s="3"/>
      <c r="H5951" s="3"/>
      <c r="I5951" s="3"/>
      <c r="J5951" s="3"/>
      <c r="K5951" s="3"/>
      <c r="L5951" s="3"/>
      <c r="M5951" s="3"/>
      <c r="N5951" s="3"/>
      <c r="O5951" s="3"/>
      <c r="P5951" s="3"/>
      <c r="Q5951" s="3"/>
      <c r="R5951" s="3"/>
      <c r="S5951" s="3"/>
      <c r="T5951" s="3"/>
      <c r="U5951" s="3"/>
      <c r="V5951" s="3"/>
      <c r="W5951" s="3"/>
      <c r="X5951" s="3"/>
      <c r="Y5951" s="3"/>
      <c r="Z5951" s="3"/>
      <c r="AA5951" s="3"/>
      <c r="AB5951" s="3"/>
      <c r="AC5951" s="3"/>
      <c r="AD5951" s="3"/>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row>
    <row r="5952" spans="1:77" ht="18">
      <c r="A5952" s="3" t="s">
        <v>2791</v>
      </c>
      <c r="B5952" s="3" t="s">
        <v>34858</v>
      </c>
      <c r="C5952" s="3" t="s">
        <v>23840</v>
      </c>
      <c r="D5952" s="3"/>
      <c r="E5952" s="3" t="s">
        <v>36355</v>
      </c>
      <c r="F5952" s="3"/>
      <c r="G5952" s="3"/>
      <c r="H5952" s="3"/>
      <c r="I5952" s="3"/>
      <c r="J5952" s="3"/>
      <c r="K5952" s="3"/>
      <c r="L5952" s="3"/>
      <c r="M5952" s="3"/>
      <c r="N5952" s="3"/>
      <c r="O5952" s="3"/>
      <c r="P5952" s="3"/>
      <c r="Q5952" s="3"/>
      <c r="R5952" s="3"/>
      <c r="S5952" s="3"/>
      <c r="T5952" s="3"/>
      <c r="U5952" s="3"/>
      <c r="V5952" s="3"/>
      <c r="W5952" s="3"/>
      <c r="X5952" s="3"/>
      <c r="Y5952" s="3"/>
      <c r="Z5952" s="3"/>
      <c r="AA5952" s="3"/>
      <c r="AB5952" s="3"/>
      <c r="AC5952" s="3"/>
      <c r="AD5952" s="3"/>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row>
    <row r="5953" spans="1:77" ht="18">
      <c r="A5953" s="3" t="s">
        <v>5449</v>
      </c>
      <c r="B5953" s="3" t="s">
        <v>23435</v>
      </c>
      <c r="C5953" s="3" t="s">
        <v>23838</v>
      </c>
      <c r="D5953" s="3"/>
      <c r="E5953" s="3" t="s">
        <v>23839</v>
      </c>
      <c r="F5953" s="3"/>
      <c r="G5953" s="3"/>
      <c r="H5953" s="3"/>
      <c r="I5953" s="3"/>
      <c r="J5953" s="3"/>
      <c r="K5953" s="3"/>
      <c r="L5953" s="3"/>
      <c r="M5953" s="3"/>
      <c r="N5953" s="3"/>
      <c r="O5953" s="3"/>
      <c r="P5953" s="3"/>
      <c r="Q5953" s="3"/>
      <c r="R5953" s="3"/>
      <c r="S5953" s="3"/>
      <c r="T5953" s="3"/>
      <c r="U5953" s="3"/>
      <c r="V5953" s="3"/>
      <c r="W5953" s="3"/>
      <c r="X5953" s="3"/>
      <c r="Y5953" s="3"/>
      <c r="Z5953" s="3"/>
      <c r="AA5953" s="3"/>
      <c r="AB5953" s="3"/>
      <c r="AC5953" s="3"/>
      <c r="AD5953" s="3"/>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row>
    <row r="5954" spans="1:77" ht="18">
      <c r="A5954" s="3" t="s">
        <v>10633</v>
      </c>
      <c r="B5954" s="3" t="s">
        <v>28622</v>
      </c>
      <c r="C5954" s="3" t="s">
        <v>23838</v>
      </c>
      <c r="D5954" s="3"/>
      <c r="E5954" s="3" t="s">
        <v>28784</v>
      </c>
      <c r="F5954" s="3"/>
      <c r="G5954" s="3"/>
      <c r="H5954" s="3"/>
      <c r="I5954" s="3"/>
      <c r="J5954" s="3"/>
      <c r="K5954" s="3"/>
      <c r="L5954" s="3"/>
      <c r="M5954" s="3"/>
      <c r="N5954" s="3"/>
      <c r="O5954" s="3"/>
      <c r="P5954" s="3"/>
      <c r="Q5954" s="3"/>
      <c r="R5954" s="3"/>
      <c r="S5954" s="3"/>
      <c r="T5954" s="3"/>
      <c r="U5954" s="3"/>
      <c r="V5954" s="3"/>
      <c r="W5954" s="3"/>
      <c r="X5954" s="3"/>
      <c r="Y5954" s="3"/>
      <c r="Z5954" s="3"/>
      <c r="AA5954" s="3"/>
      <c r="AB5954" s="3"/>
      <c r="AC5954" s="3"/>
      <c r="AD5954" s="3"/>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row>
    <row r="5955" spans="1:77" ht="18">
      <c r="A5955" s="3" t="s">
        <v>33326</v>
      </c>
      <c r="B5955" s="3" t="s">
        <v>32998</v>
      </c>
      <c r="C5955" s="3" t="s">
        <v>33327</v>
      </c>
      <c r="D5955" s="3"/>
      <c r="E5955" s="3" t="s">
        <v>33328</v>
      </c>
      <c r="F5955" s="3"/>
      <c r="G5955" s="3"/>
      <c r="H5955" s="3"/>
      <c r="I5955" s="3"/>
      <c r="J5955" s="3"/>
      <c r="K5955" s="3"/>
      <c r="L5955" s="3"/>
      <c r="M5955" s="3"/>
      <c r="N5955" s="3"/>
      <c r="O5955" s="3"/>
      <c r="P5955" s="3"/>
      <c r="Q5955" s="3"/>
      <c r="R5955" s="3"/>
      <c r="S5955" s="3"/>
      <c r="T5955" s="3"/>
      <c r="U5955" s="3"/>
      <c r="V5955" s="3"/>
      <c r="W5955" s="3"/>
      <c r="X5955" s="3"/>
      <c r="Y5955" s="3"/>
      <c r="Z5955" s="3"/>
      <c r="AA5955" s="3"/>
      <c r="AB5955" s="3"/>
      <c r="AC5955" s="3"/>
      <c r="AD5955" s="3"/>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row>
    <row r="5956" spans="1:77" ht="18">
      <c r="A5956" s="3" t="s">
        <v>3702</v>
      </c>
      <c r="B5956" s="3" t="s">
        <v>21893</v>
      </c>
      <c r="C5956" s="3" t="s">
        <v>22217</v>
      </c>
      <c r="D5956" s="3"/>
      <c r="E5956" s="3" t="s">
        <v>22218</v>
      </c>
      <c r="F5956" s="3"/>
      <c r="G5956" s="3"/>
      <c r="H5956" s="3"/>
      <c r="I5956" s="3"/>
      <c r="J5956" s="3"/>
      <c r="K5956" s="3"/>
      <c r="L5956" s="3"/>
      <c r="M5956" s="3"/>
      <c r="N5956" s="3"/>
      <c r="O5956" s="3"/>
      <c r="P5956" s="3"/>
      <c r="Q5956" s="3"/>
      <c r="R5956" s="3"/>
      <c r="S5956" s="3"/>
      <c r="T5956" s="3"/>
      <c r="U5956" s="3"/>
      <c r="V5956" s="3"/>
      <c r="W5956" s="3"/>
      <c r="X5956" s="3"/>
      <c r="Y5956" s="3"/>
      <c r="Z5956" s="3"/>
      <c r="AA5956" s="3"/>
      <c r="AB5956" s="3"/>
      <c r="AC5956" s="3"/>
      <c r="AD5956" s="3"/>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row>
    <row r="5957" spans="1:77" ht="18">
      <c r="A5957" s="3" t="s">
        <v>10728</v>
      </c>
      <c r="B5957" s="3" t="s">
        <v>28622</v>
      </c>
      <c r="C5957" s="3" t="s">
        <v>28895</v>
      </c>
      <c r="D5957" s="3"/>
      <c r="E5957" s="3" t="s">
        <v>28896</v>
      </c>
      <c r="F5957" s="3"/>
      <c r="G5957" s="3"/>
      <c r="H5957" s="3"/>
      <c r="I5957" s="3"/>
      <c r="J5957" s="3"/>
      <c r="K5957" s="3"/>
      <c r="L5957" s="3"/>
      <c r="M5957" s="3"/>
      <c r="N5957" s="3"/>
      <c r="O5957" s="3"/>
      <c r="P5957" s="3"/>
      <c r="Q5957" s="3"/>
      <c r="R5957" s="3"/>
      <c r="S5957" s="3"/>
      <c r="T5957" s="3"/>
      <c r="U5957" s="3"/>
      <c r="V5957" s="3"/>
      <c r="W5957" s="3"/>
      <c r="X5957" s="3"/>
      <c r="Y5957" s="3"/>
      <c r="Z5957" s="3"/>
      <c r="AA5957" s="3"/>
      <c r="AB5957" s="3"/>
      <c r="AC5957" s="3"/>
      <c r="AD5957" s="3"/>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row>
    <row r="5958" spans="1:77" ht="18">
      <c r="A5958" s="3" t="s">
        <v>5463</v>
      </c>
      <c r="B5958" s="3" t="s">
        <v>23435</v>
      </c>
      <c r="C5958" s="3" t="s">
        <v>23848</v>
      </c>
      <c r="D5958" s="3"/>
      <c r="E5958" s="3" t="s">
        <v>23849</v>
      </c>
      <c r="F5958" s="3"/>
      <c r="G5958" s="3"/>
      <c r="H5958" s="3"/>
      <c r="I5958" s="3"/>
      <c r="J5958" s="3"/>
      <c r="K5958" s="3"/>
      <c r="L5958" s="3"/>
      <c r="M5958" s="3"/>
      <c r="N5958" s="3"/>
      <c r="O5958" s="3"/>
      <c r="P5958" s="3"/>
      <c r="Q5958" s="3"/>
      <c r="R5958" s="3"/>
      <c r="S5958" s="3"/>
      <c r="T5958" s="3"/>
      <c r="U5958" s="3"/>
      <c r="V5958" s="3"/>
      <c r="W5958" s="3"/>
      <c r="X5958" s="3"/>
      <c r="Y5958" s="3"/>
      <c r="Z5958" s="3"/>
      <c r="AA5958" s="3"/>
      <c r="AB5958" s="3"/>
      <c r="AC5958" s="3"/>
      <c r="AD5958" s="3"/>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row>
    <row r="5959" spans="1:77" ht="18">
      <c r="A5959" s="3" t="s">
        <v>16403</v>
      </c>
      <c r="B5959" s="3" t="s">
        <v>32339</v>
      </c>
      <c r="C5959" s="3" t="s">
        <v>32411</v>
      </c>
      <c r="D5959" s="3" t="s">
        <v>32343</v>
      </c>
      <c r="E5959" s="3" t="s">
        <v>32412</v>
      </c>
      <c r="F5959" s="3"/>
      <c r="G5959" s="3"/>
      <c r="H5959" s="3"/>
      <c r="I5959" s="3"/>
      <c r="J5959" s="3"/>
      <c r="K5959" s="3"/>
      <c r="L5959" s="3"/>
      <c r="M5959" s="3"/>
      <c r="N5959" s="3"/>
      <c r="O5959" s="3"/>
      <c r="P5959" s="3"/>
      <c r="Q5959" s="3"/>
      <c r="R5959" s="3"/>
      <c r="S5959" s="3"/>
      <c r="T5959" s="3"/>
      <c r="U5959" s="3"/>
      <c r="V5959" s="3"/>
      <c r="W5959" s="3"/>
      <c r="X5959" s="3"/>
      <c r="Y5959" s="3"/>
      <c r="Z5959" s="3"/>
      <c r="AA5959" s="3"/>
      <c r="AB5959" s="3"/>
      <c r="AC5959" s="3"/>
      <c r="AD5959" s="3"/>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row>
    <row r="5960" spans="1:77" ht="18">
      <c r="A5960" s="3" t="s">
        <v>19381</v>
      </c>
      <c r="B5960" s="3" t="s">
        <v>36306</v>
      </c>
      <c r="C5960" s="3" t="s">
        <v>36464</v>
      </c>
      <c r="D5960" s="3"/>
      <c r="E5960" s="3" t="s">
        <v>36465</v>
      </c>
      <c r="F5960" s="3"/>
      <c r="G5960" s="3"/>
      <c r="H5960" s="3"/>
      <c r="I5960" s="3"/>
      <c r="J5960" s="3"/>
      <c r="K5960" s="3"/>
      <c r="L5960" s="3"/>
      <c r="M5960" s="3"/>
      <c r="N5960" s="3"/>
      <c r="O5960" s="3"/>
      <c r="P5960" s="3"/>
      <c r="Q5960" s="3"/>
      <c r="R5960" s="3"/>
      <c r="S5960" s="3"/>
      <c r="T5960" s="3"/>
      <c r="U5960" s="3"/>
      <c r="V5960" s="3"/>
      <c r="W5960" s="3"/>
      <c r="X5960" s="3"/>
      <c r="Y5960" s="3"/>
      <c r="Z5960" s="3"/>
      <c r="AA5960" s="3"/>
      <c r="AB5960" s="3"/>
      <c r="AC5960" s="3"/>
      <c r="AD5960" s="3"/>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row>
    <row r="5961" spans="1:77" ht="18">
      <c r="A5961" s="3" t="s">
        <v>600</v>
      </c>
      <c r="B5961" s="3" t="s">
        <v>22767</v>
      </c>
      <c r="C5961" s="3" t="s">
        <v>23655</v>
      </c>
      <c r="D5961" s="3"/>
      <c r="E5961" s="3" t="s">
        <v>22845</v>
      </c>
      <c r="F5961" s="3"/>
      <c r="G5961" s="3"/>
      <c r="H5961" s="3"/>
      <c r="I5961" s="3"/>
      <c r="J5961" s="3"/>
      <c r="K5961" s="3"/>
      <c r="L5961" s="3"/>
      <c r="M5961" s="3"/>
      <c r="N5961" s="3"/>
      <c r="O5961" s="3"/>
      <c r="P5961" s="3"/>
      <c r="Q5961" s="3"/>
      <c r="R5961" s="3"/>
      <c r="S5961" s="3"/>
      <c r="T5961" s="3"/>
      <c r="U5961" s="3"/>
      <c r="V5961" s="3"/>
      <c r="W5961" s="3"/>
      <c r="X5961" s="3"/>
      <c r="Y5961" s="3"/>
      <c r="Z5961" s="3"/>
      <c r="AA5961" s="3"/>
      <c r="AB5961" s="3"/>
      <c r="AC5961" s="3"/>
      <c r="AD5961" s="3"/>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row>
    <row r="5962" spans="1:77" ht="18">
      <c r="A5962" s="3" t="s">
        <v>10762</v>
      </c>
      <c r="B5962" s="3" t="s">
        <v>28622</v>
      </c>
      <c r="C5962" s="3" t="s">
        <v>28914</v>
      </c>
      <c r="D5962" s="3" t="s">
        <v>270</v>
      </c>
      <c r="E5962" s="3" t="s">
        <v>25571</v>
      </c>
      <c r="F5962" s="3"/>
      <c r="G5962" s="3"/>
      <c r="H5962" s="3"/>
      <c r="I5962" s="3"/>
      <c r="J5962" s="3"/>
      <c r="K5962" s="3"/>
      <c r="L5962" s="3"/>
      <c r="M5962" s="3"/>
      <c r="N5962" s="3"/>
      <c r="O5962" s="3"/>
      <c r="P5962" s="3"/>
      <c r="Q5962" s="3"/>
      <c r="R5962" s="3"/>
      <c r="S5962" s="3"/>
      <c r="T5962" s="3"/>
      <c r="U5962" s="3"/>
      <c r="V5962" s="3"/>
      <c r="W5962" s="3"/>
      <c r="X5962" s="3"/>
      <c r="Y5962" s="3"/>
      <c r="Z5962" s="3"/>
      <c r="AA5962" s="3"/>
      <c r="AB5962" s="3"/>
      <c r="AC5962" s="3"/>
      <c r="AD5962" s="3"/>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row>
    <row r="5963" spans="1:77" ht="18">
      <c r="A5963" s="3" t="s">
        <v>32856</v>
      </c>
      <c r="B5963" s="3" t="s">
        <v>32802</v>
      </c>
      <c r="C5963" s="3" t="s">
        <v>28914</v>
      </c>
      <c r="D5963" s="3"/>
      <c r="E5963" s="3" t="s">
        <v>9167</v>
      </c>
      <c r="F5963" s="3"/>
      <c r="G5963" s="3"/>
      <c r="H5963" s="3"/>
      <c r="I5963" s="3"/>
      <c r="J5963" s="3"/>
      <c r="K5963" s="3"/>
      <c r="L5963" s="3"/>
      <c r="M5963" s="3"/>
      <c r="N5963" s="3"/>
      <c r="O5963" s="3"/>
      <c r="P5963" s="3"/>
      <c r="Q5963" s="3"/>
      <c r="R5963" s="3"/>
      <c r="S5963" s="3"/>
      <c r="T5963" s="3"/>
      <c r="U5963" s="3"/>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row>
    <row r="5964" spans="1:77" ht="18">
      <c r="A5964" s="3" t="s">
        <v>3747</v>
      </c>
      <c r="B5964" s="3" t="s">
        <v>22256</v>
      </c>
      <c r="C5964" s="3" t="s">
        <v>22257</v>
      </c>
      <c r="D5964" s="3"/>
      <c r="E5964" s="3" t="s">
        <v>22258</v>
      </c>
      <c r="F5964" s="3" t="s">
        <v>22259</v>
      </c>
      <c r="G5964" s="3" t="s">
        <v>22260</v>
      </c>
      <c r="H5964" s="3" t="s">
        <v>22261</v>
      </c>
      <c r="I5964" s="3" t="s">
        <v>22262</v>
      </c>
      <c r="J5964" s="3"/>
      <c r="K5964" s="3"/>
      <c r="L5964" s="3"/>
      <c r="M5964" s="3"/>
      <c r="N5964" s="3"/>
      <c r="O5964" s="3"/>
      <c r="P5964" s="3"/>
      <c r="Q5964" s="3"/>
      <c r="R5964" s="3"/>
      <c r="S5964" s="3"/>
      <c r="T5964" s="3"/>
      <c r="U5964" s="3"/>
      <c r="V5964" s="3"/>
      <c r="W5964" s="3"/>
      <c r="X5964" s="3"/>
      <c r="Y5964" s="3"/>
      <c r="Z5964" s="3"/>
      <c r="AA5964" s="3"/>
      <c r="AB5964" s="3"/>
      <c r="AC5964" s="3"/>
      <c r="AD5964" s="3"/>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row>
    <row r="5965" spans="1:77" ht="18">
      <c r="A5965" s="3" t="s">
        <v>10741</v>
      </c>
      <c r="B5965" s="3" t="s">
        <v>28622</v>
      </c>
      <c r="C5965" s="3" t="s">
        <v>22257</v>
      </c>
      <c r="D5965" s="3"/>
      <c r="E5965" s="3" t="s">
        <v>28898</v>
      </c>
      <c r="F5965" s="3"/>
      <c r="G5965" s="3"/>
      <c r="H5965" s="3"/>
      <c r="I5965" s="3"/>
      <c r="J5965" s="3"/>
      <c r="K5965" s="3"/>
      <c r="L5965" s="3"/>
      <c r="M5965" s="3"/>
      <c r="N5965" s="3"/>
      <c r="O5965" s="3"/>
      <c r="P5965" s="3"/>
      <c r="Q5965" s="3"/>
      <c r="R5965" s="3"/>
      <c r="S5965" s="3"/>
      <c r="T5965" s="3"/>
      <c r="U5965" s="3"/>
      <c r="V5965" s="3"/>
      <c r="W5965" s="3"/>
      <c r="X5965" s="3"/>
      <c r="Y5965" s="3"/>
      <c r="Z5965" s="3"/>
      <c r="AA5965" s="3"/>
      <c r="AB5965" s="3"/>
      <c r="AC5965" s="3"/>
      <c r="AD5965" s="3"/>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row>
    <row r="5966" spans="1:77" ht="18">
      <c r="A5966" s="3" t="s">
        <v>896</v>
      </c>
      <c r="B5966" s="3" t="s">
        <v>22767</v>
      </c>
      <c r="C5966" s="3" t="s">
        <v>25448</v>
      </c>
      <c r="D5966" s="3"/>
      <c r="E5966" s="3" t="s">
        <v>25449</v>
      </c>
      <c r="F5966" s="3"/>
      <c r="G5966" s="3"/>
      <c r="H5966" s="3"/>
      <c r="I5966" s="3"/>
      <c r="J5966" s="3"/>
      <c r="K5966" s="3"/>
      <c r="L5966" s="3"/>
      <c r="M5966" s="3"/>
      <c r="N5966" s="3"/>
      <c r="O5966" s="3"/>
      <c r="P5966" s="3"/>
      <c r="Q5966" s="3"/>
      <c r="R5966" s="3"/>
      <c r="S5966" s="3"/>
      <c r="T5966" s="3"/>
      <c r="U5966" s="3"/>
      <c r="V5966" s="3"/>
      <c r="W5966" s="3"/>
      <c r="X5966" s="3"/>
      <c r="Y5966" s="3"/>
      <c r="Z5966" s="3"/>
      <c r="AA5966" s="3"/>
      <c r="AB5966" s="3"/>
      <c r="AC5966" s="3"/>
      <c r="AD5966" s="3"/>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row>
    <row r="5967" spans="1:77" ht="18">
      <c r="A5967" s="3" t="s">
        <v>1025</v>
      </c>
      <c r="B5967" s="3" t="s">
        <v>26296</v>
      </c>
      <c r="C5967" s="3" t="s">
        <v>26297</v>
      </c>
      <c r="D5967" s="3" t="s">
        <v>6891</v>
      </c>
      <c r="E5967" s="3" t="s">
        <v>26298</v>
      </c>
      <c r="F5967" s="3" t="s">
        <v>26299</v>
      </c>
      <c r="G5967" s="3"/>
      <c r="H5967" s="3"/>
      <c r="I5967" s="3"/>
      <c r="J5967" s="3"/>
      <c r="K5967" s="3"/>
      <c r="L5967" s="3"/>
      <c r="M5967" s="3"/>
      <c r="N5967" s="3"/>
      <c r="O5967" s="3"/>
      <c r="P5967" s="3"/>
      <c r="Q5967" s="3"/>
      <c r="R5967" s="3"/>
      <c r="S5967" s="3"/>
      <c r="T5967" s="3"/>
      <c r="U5967" s="3"/>
      <c r="V5967" s="3"/>
      <c r="W5967" s="3"/>
      <c r="X5967" s="3"/>
      <c r="Y5967" s="3"/>
      <c r="Z5967" s="3"/>
      <c r="AA5967" s="3"/>
      <c r="AB5967" s="3"/>
      <c r="AC5967" s="3"/>
      <c r="AD5967" s="3"/>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row>
    <row r="5968" spans="1:77" ht="18">
      <c r="A5968" s="3" t="s">
        <v>2771</v>
      </c>
      <c r="B5968" s="3" t="s">
        <v>34858</v>
      </c>
      <c r="C5968" s="3" t="s">
        <v>36290</v>
      </c>
      <c r="D5968" s="3"/>
      <c r="E5968" s="3" t="s">
        <v>36291</v>
      </c>
      <c r="F5968" s="3"/>
      <c r="G5968" s="3"/>
      <c r="H5968" s="3"/>
      <c r="I5968" s="3"/>
      <c r="J5968" s="3"/>
      <c r="K5968" s="3"/>
      <c r="L5968" s="3"/>
      <c r="M5968" s="3"/>
      <c r="N5968" s="3"/>
      <c r="O5968" s="3"/>
      <c r="P5968" s="3"/>
      <c r="Q5968" s="3"/>
      <c r="R5968" s="3"/>
      <c r="S5968" s="3"/>
      <c r="T5968" s="3"/>
      <c r="U5968" s="3"/>
      <c r="V5968" s="3"/>
      <c r="W5968" s="3"/>
      <c r="X5968" s="3"/>
      <c r="Y5968" s="3"/>
      <c r="Z5968" s="3"/>
      <c r="AA5968" s="3"/>
      <c r="AB5968" s="3"/>
      <c r="AC5968" s="3"/>
      <c r="AD5968" s="3"/>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row>
    <row r="5969" spans="1:77" ht="18">
      <c r="A5969" s="3" t="s">
        <v>5442</v>
      </c>
      <c r="B5969" s="3" t="s">
        <v>23435</v>
      </c>
      <c r="C5969" s="3" t="s">
        <v>23833</v>
      </c>
      <c r="D5969" s="3"/>
      <c r="E5969" s="3" t="s">
        <v>23834</v>
      </c>
      <c r="F5969" s="3"/>
      <c r="G5969" s="3"/>
      <c r="H5969" s="3"/>
      <c r="I5969" s="3"/>
      <c r="J5969" s="3"/>
      <c r="K5969" s="3"/>
      <c r="L5969" s="3"/>
      <c r="M5969" s="3"/>
      <c r="N5969" s="3"/>
      <c r="O5969" s="3"/>
      <c r="P5969" s="3"/>
      <c r="Q5969" s="3"/>
      <c r="R5969" s="3"/>
      <c r="S5969" s="3"/>
      <c r="T5969" s="3"/>
      <c r="U5969" s="3"/>
      <c r="V5969" s="3"/>
      <c r="W5969" s="3"/>
      <c r="X5969" s="3"/>
      <c r="Y5969" s="3"/>
      <c r="Z5969" s="3"/>
      <c r="AA5969" s="3"/>
      <c r="AB5969" s="3"/>
      <c r="AC5969" s="3"/>
      <c r="AD5969" s="3"/>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row>
    <row r="5970" spans="1:77" ht="18">
      <c r="A5970" s="3" t="s">
        <v>885</v>
      </c>
      <c r="B5970" s="3" t="s">
        <v>23996</v>
      </c>
      <c r="C5970" s="3" t="s">
        <v>25375</v>
      </c>
      <c r="D5970" s="3"/>
      <c r="E5970" s="3" t="s">
        <v>25376</v>
      </c>
      <c r="F5970" s="3" t="s">
        <v>25377</v>
      </c>
      <c r="G5970" s="3"/>
      <c r="H5970" s="3"/>
      <c r="I5970" s="3"/>
      <c r="J5970" s="3"/>
      <c r="K5970" s="3"/>
      <c r="L5970" s="3"/>
      <c r="M5970" s="3"/>
      <c r="N5970" s="3"/>
      <c r="O5970" s="3"/>
      <c r="P5970" s="3"/>
      <c r="Q5970" s="3"/>
      <c r="R5970" s="3"/>
      <c r="S5970" s="3"/>
      <c r="T5970" s="3"/>
      <c r="U5970" s="3"/>
      <c r="V5970" s="3"/>
      <c r="W5970" s="3"/>
      <c r="X5970" s="3"/>
      <c r="Y5970" s="3"/>
      <c r="Z5970" s="3"/>
      <c r="AA5970" s="3"/>
      <c r="AB5970" s="3"/>
      <c r="AC5970" s="3"/>
      <c r="AD5970" s="3"/>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row>
    <row r="5971" spans="1:77" ht="18">
      <c r="A5971" s="3" t="s">
        <v>3383</v>
      </c>
      <c r="B5971" s="3" t="s">
        <v>21893</v>
      </c>
      <c r="C5971" s="3" t="s">
        <v>39840</v>
      </c>
      <c r="D5971" s="3"/>
      <c r="E5971" s="3" t="s">
        <v>39841</v>
      </c>
      <c r="F5971" s="3"/>
      <c r="G5971" s="3"/>
      <c r="H5971" s="3"/>
      <c r="I5971" s="3"/>
      <c r="J5971" s="3"/>
      <c r="K5971" s="3"/>
      <c r="L5971" s="3"/>
      <c r="M5971" s="3"/>
      <c r="N5971" s="3"/>
      <c r="O5971" s="3"/>
      <c r="P5971" s="3"/>
      <c r="Q5971" s="3"/>
      <c r="R5971" s="3"/>
      <c r="S5971" s="3"/>
      <c r="T5971" s="3"/>
      <c r="U5971" s="3"/>
      <c r="V5971" s="3"/>
      <c r="W5971" s="3"/>
      <c r="X5971" s="3"/>
      <c r="Y5971" s="3"/>
      <c r="Z5971" s="3"/>
      <c r="AA5971" s="3"/>
      <c r="AB5971" s="3"/>
      <c r="AC5971" s="3"/>
      <c r="AD5971" s="3"/>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row>
    <row r="5972" spans="1:77" ht="18">
      <c r="A5972" s="3" t="s">
        <v>17219</v>
      </c>
      <c r="B5972" s="3" t="s">
        <v>32998</v>
      </c>
      <c r="C5972" s="3" t="s">
        <v>33302</v>
      </c>
      <c r="D5972" s="3"/>
      <c r="E5972" s="3" t="s">
        <v>33303</v>
      </c>
      <c r="F5972" s="3"/>
      <c r="G5972" s="3"/>
      <c r="H5972" s="3"/>
      <c r="I5972" s="3"/>
      <c r="J5972" s="3"/>
      <c r="K5972" s="3"/>
      <c r="L5972" s="3"/>
      <c r="M5972" s="3"/>
      <c r="N5972" s="3"/>
      <c r="O5972" s="3"/>
      <c r="P5972" s="3"/>
      <c r="Q5972" s="3"/>
      <c r="R5972" s="3"/>
      <c r="S5972" s="3"/>
      <c r="T5972" s="3"/>
      <c r="U5972" s="3"/>
      <c r="V5972" s="3"/>
      <c r="W5972" s="3"/>
      <c r="X5972" s="3"/>
      <c r="Y5972" s="3"/>
      <c r="Z5972" s="3"/>
      <c r="AA5972" s="3"/>
      <c r="AB5972" s="3"/>
      <c r="AC5972" s="3"/>
      <c r="AD5972" s="3"/>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row>
    <row r="5973" spans="1:77" ht="18">
      <c r="A5973" s="3" t="s">
        <v>9814</v>
      </c>
      <c r="B5973" s="3" t="s">
        <v>27233</v>
      </c>
      <c r="C5973" s="3" t="s">
        <v>27706</v>
      </c>
      <c r="D5973" s="3" t="s">
        <v>73</v>
      </c>
      <c r="E5973" s="3" t="s">
        <v>27707</v>
      </c>
      <c r="F5973" s="3" t="s">
        <v>27708</v>
      </c>
      <c r="G5973" s="3"/>
      <c r="H5973" s="3"/>
      <c r="I5973" s="3"/>
      <c r="J5973" s="3"/>
      <c r="K5973" s="3"/>
      <c r="L5973" s="3"/>
      <c r="M5973" s="3"/>
      <c r="N5973" s="3"/>
      <c r="O5973" s="3"/>
      <c r="P5973" s="3"/>
      <c r="Q5973" s="3"/>
      <c r="R5973" s="3"/>
      <c r="S5973" s="3"/>
      <c r="T5973" s="3"/>
      <c r="U5973" s="3"/>
      <c r="V5973" s="3"/>
      <c r="W5973" s="3"/>
      <c r="X5973" s="3"/>
      <c r="Y5973" s="3"/>
      <c r="Z5973" s="3"/>
      <c r="AA5973" s="3"/>
      <c r="AB5973" s="3"/>
      <c r="AC5973" s="3"/>
      <c r="AD5973" s="3"/>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row>
    <row r="5974" spans="1:77" ht="18">
      <c r="A5974" s="3" t="s">
        <v>30295</v>
      </c>
      <c r="B5974" s="3" t="s">
        <v>30145</v>
      </c>
      <c r="C5974" s="3" t="s">
        <v>30296</v>
      </c>
      <c r="D5974" s="3"/>
      <c r="E5974" s="3" t="s">
        <v>30297</v>
      </c>
      <c r="F5974" s="3"/>
      <c r="G5974" s="3"/>
      <c r="H5974" s="3"/>
      <c r="I5974" s="3"/>
      <c r="J5974" s="3"/>
      <c r="K5974" s="3"/>
      <c r="L5974" s="3"/>
      <c r="M5974" s="3"/>
      <c r="N5974" s="3"/>
      <c r="O5974" s="3"/>
      <c r="P5974" s="3"/>
      <c r="Q5974" s="3"/>
      <c r="R5974" s="3"/>
      <c r="S5974" s="3"/>
      <c r="T5974" s="3"/>
      <c r="U5974" s="3"/>
      <c r="V5974" s="3"/>
      <c r="W5974" s="3"/>
      <c r="X5974" s="3"/>
      <c r="Y5974" s="3"/>
      <c r="Z5974" s="3"/>
      <c r="AA5974" s="3"/>
      <c r="AB5974" s="3"/>
      <c r="AC5974" s="3"/>
      <c r="AD5974" s="3"/>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row>
    <row r="5975" spans="1:77" ht="18">
      <c r="A5975" s="3" t="s">
        <v>18819</v>
      </c>
      <c r="B5975" s="3" t="s">
        <v>35848</v>
      </c>
      <c r="C5975" s="3" t="s">
        <v>35994</v>
      </c>
      <c r="D5975" s="3"/>
      <c r="E5975" s="3" t="s">
        <v>35995</v>
      </c>
      <c r="F5975" s="3"/>
      <c r="G5975" s="3"/>
      <c r="H5975" s="3"/>
      <c r="I5975" s="3"/>
      <c r="J5975" s="3"/>
      <c r="K5975" s="3"/>
      <c r="L5975" s="3"/>
      <c r="M5975" s="3"/>
      <c r="N5975" s="3"/>
      <c r="O5975" s="3"/>
      <c r="P5975" s="3"/>
      <c r="Q5975" s="3"/>
      <c r="R5975" s="3"/>
      <c r="S5975" s="3"/>
      <c r="T5975" s="3"/>
      <c r="U5975" s="3"/>
      <c r="V5975" s="3"/>
      <c r="W5975" s="3"/>
      <c r="X5975" s="3"/>
      <c r="Y5975" s="3"/>
      <c r="Z5975" s="3"/>
      <c r="AA5975" s="3"/>
      <c r="AB5975" s="3"/>
      <c r="AC5975" s="3"/>
      <c r="AD5975" s="3"/>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row>
    <row r="5976" spans="1:77" ht="18">
      <c r="A5976" s="3" t="s">
        <v>18761</v>
      </c>
      <c r="B5976" s="3" t="s">
        <v>35848</v>
      </c>
      <c r="C5976" s="3" t="s">
        <v>35929</v>
      </c>
      <c r="D5976" s="3"/>
      <c r="E5976" s="3" t="s">
        <v>35930</v>
      </c>
      <c r="F5976" s="3"/>
      <c r="G5976" s="3"/>
      <c r="H5976" s="3"/>
      <c r="I5976" s="3"/>
      <c r="J5976" s="3"/>
      <c r="K5976" s="3"/>
      <c r="L5976" s="3"/>
      <c r="M5976" s="3"/>
      <c r="N5976" s="3"/>
      <c r="O5976" s="3"/>
      <c r="P5976" s="3"/>
      <c r="Q5976" s="3"/>
      <c r="R5976" s="3"/>
      <c r="S5976" s="3"/>
      <c r="T5976" s="3"/>
      <c r="U5976" s="3"/>
      <c r="V5976" s="3"/>
      <c r="W5976" s="3"/>
      <c r="X5976" s="3"/>
      <c r="Y5976" s="3"/>
      <c r="Z5976" s="3"/>
      <c r="AA5976" s="3"/>
      <c r="AB5976" s="3"/>
      <c r="AC5976" s="3"/>
      <c r="AD5976" s="3"/>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row>
    <row r="5977" spans="1:77" ht="18">
      <c r="A5977" s="3" t="s">
        <v>39555</v>
      </c>
      <c r="B5977" s="3" t="s">
        <v>39534</v>
      </c>
      <c r="C5977" s="3" t="s">
        <v>39556</v>
      </c>
      <c r="D5977" s="3"/>
      <c r="E5977" s="3" t="s">
        <v>39557</v>
      </c>
      <c r="F5977" s="3"/>
      <c r="G5977" s="3"/>
      <c r="H5977" s="3"/>
      <c r="I5977" s="3"/>
      <c r="J5977" s="3"/>
      <c r="K5977" s="3"/>
      <c r="L5977" s="3"/>
      <c r="M5977" s="3"/>
      <c r="N5977" s="3"/>
      <c r="O5977" s="3"/>
      <c r="P5977" s="3"/>
      <c r="Q5977" s="3"/>
      <c r="R5977" s="3"/>
      <c r="S5977" s="3"/>
      <c r="T5977" s="3"/>
      <c r="U5977" s="3"/>
      <c r="V5977" s="3"/>
      <c r="W5977" s="3"/>
      <c r="X5977" s="3"/>
      <c r="Y5977" s="3"/>
      <c r="Z5977" s="3"/>
      <c r="AA5977" s="3"/>
      <c r="AB5977" s="3"/>
      <c r="AC5977" s="3"/>
      <c r="AD5977" s="3"/>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row>
    <row r="5978" spans="1:77" ht="18">
      <c r="A5978" s="3" t="s">
        <v>36457</v>
      </c>
      <c r="B5978" s="3" t="s">
        <v>36306</v>
      </c>
      <c r="C5978" s="3" t="s">
        <v>36458</v>
      </c>
      <c r="D5978" s="3"/>
      <c r="E5978" s="3" t="s">
        <v>36459</v>
      </c>
      <c r="F5978" s="3"/>
      <c r="G5978" s="3"/>
      <c r="H5978" s="3"/>
      <c r="I5978" s="3"/>
      <c r="J5978" s="3"/>
      <c r="K5978" s="3"/>
      <c r="L5978" s="3"/>
      <c r="M5978" s="3"/>
      <c r="N5978" s="3"/>
      <c r="O5978" s="3"/>
      <c r="P5978" s="3"/>
      <c r="Q5978" s="3"/>
      <c r="R5978" s="3"/>
      <c r="S5978" s="3"/>
      <c r="T5978" s="3"/>
      <c r="U5978" s="3"/>
      <c r="V5978" s="3"/>
      <c r="W5978" s="3"/>
      <c r="X5978" s="3"/>
      <c r="Y5978" s="3"/>
      <c r="Z5978" s="3"/>
      <c r="AA5978" s="3"/>
      <c r="AB5978" s="3"/>
      <c r="AC5978" s="3"/>
      <c r="AD5978" s="3"/>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row>
    <row r="5979" spans="1:77" ht="18">
      <c r="A5979" s="3" t="s">
        <v>23830</v>
      </c>
      <c r="B5979" s="3" t="s">
        <v>23435</v>
      </c>
      <c r="C5979" s="3" t="s">
        <v>23831</v>
      </c>
      <c r="D5979" s="3"/>
      <c r="E5979" s="3" t="s">
        <v>23832</v>
      </c>
      <c r="F5979" s="3"/>
      <c r="G5979" s="3"/>
      <c r="H5979" s="3"/>
      <c r="I5979" s="3"/>
      <c r="J5979" s="3"/>
      <c r="K5979" s="3"/>
      <c r="L5979" s="3"/>
      <c r="M5979" s="3"/>
      <c r="N5979" s="3"/>
      <c r="O5979" s="3"/>
      <c r="P5979" s="3"/>
      <c r="Q5979" s="3"/>
      <c r="R5979" s="3"/>
      <c r="S5979" s="3"/>
      <c r="T5979" s="3"/>
      <c r="U5979" s="3"/>
      <c r="V5979" s="3"/>
      <c r="W5979" s="3"/>
      <c r="X5979" s="3"/>
      <c r="Y5979" s="3"/>
      <c r="Z5979" s="3"/>
      <c r="AA5979" s="3"/>
      <c r="AB5979" s="3"/>
      <c r="AC5979" s="3"/>
      <c r="AD5979" s="3"/>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row>
    <row r="5980" spans="1:77" ht="18">
      <c r="A5980" s="3" t="s">
        <v>11799</v>
      </c>
      <c r="B5980" s="3" t="s">
        <v>29357</v>
      </c>
      <c r="C5980" s="3" t="s">
        <v>23831</v>
      </c>
      <c r="D5980" s="3" t="s">
        <v>48</v>
      </c>
      <c r="E5980" s="3" t="s">
        <v>29475</v>
      </c>
      <c r="F5980" s="3"/>
      <c r="G5980" s="3"/>
      <c r="H5980" s="3"/>
      <c r="I5980" s="3"/>
      <c r="J5980" s="3"/>
      <c r="K5980" s="3"/>
      <c r="L5980" s="3"/>
      <c r="M5980" s="3"/>
      <c r="N5980" s="3"/>
      <c r="O5980" s="3"/>
      <c r="P5980" s="3"/>
      <c r="Q5980" s="3"/>
      <c r="R5980" s="3"/>
      <c r="S5980" s="3"/>
      <c r="T5980" s="3"/>
      <c r="U5980" s="3"/>
      <c r="V5980" s="3"/>
      <c r="W5980" s="3"/>
      <c r="X5980" s="3"/>
      <c r="Y5980" s="3"/>
      <c r="Z5980" s="3"/>
      <c r="AA5980" s="3"/>
      <c r="AB5980" s="3"/>
      <c r="AC5980" s="3"/>
      <c r="AD5980" s="3"/>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row>
    <row r="5981" spans="1:77" ht="18">
      <c r="A5981" s="3" t="s">
        <v>33119</v>
      </c>
      <c r="B5981" s="3" t="s">
        <v>32998</v>
      </c>
      <c r="C5981" s="3" t="s">
        <v>33120</v>
      </c>
      <c r="D5981" s="3" t="s">
        <v>270</v>
      </c>
      <c r="E5981" s="3" t="s">
        <v>33121</v>
      </c>
      <c r="F5981" s="3" t="s">
        <v>33122</v>
      </c>
      <c r="G5981" s="3" t="s">
        <v>33123</v>
      </c>
      <c r="H5981" s="3" t="s">
        <v>33124</v>
      </c>
      <c r="I5981" s="3"/>
      <c r="J5981" s="3"/>
      <c r="K5981" s="3"/>
      <c r="L5981" s="3"/>
      <c r="M5981" s="3"/>
      <c r="N5981" s="3"/>
      <c r="O5981" s="3"/>
      <c r="P5981" s="3"/>
      <c r="Q5981" s="3"/>
      <c r="R5981" s="3"/>
      <c r="S5981" s="3"/>
      <c r="T5981" s="3"/>
      <c r="U5981" s="3"/>
      <c r="V5981" s="3"/>
      <c r="W5981" s="3"/>
      <c r="X5981" s="3"/>
      <c r="Y5981" s="3"/>
      <c r="Z5981" s="3"/>
      <c r="AA5981" s="3"/>
      <c r="AB5981" s="3"/>
      <c r="AC5981" s="3"/>
      <c r="AD5981" s="3"/>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row>
    <row r="5982" spans="1:77" ht="18">
      <c r="A5982" s="3" t="s">
        <v>3296</v>
      </c>
      <c r="B5982" s="3" t="s">
        <v>21893</v>
      </c>
      <c r="C5982" s="3" t="s">
        <v>39655</v>
      </c>
      <c r="D5982" s="3"/>
      <c r="E5982" s="3" t="s">
        <v>39656</v>
      </c>
      <c r="F5982" s="3"/>
      <c r="G5982" s="3"/>
      <c r="H5982" s="3"/>
      <c r="I5982" s="3"/>
      <c r="J5982" s="3"/>
      <c r="K5982" s="3"/>
      <c r="L5982" s="3"/>
      <c r="M5982" s="3"/>
      <c r="N5982" s="3"/>
      <c r="O5982" s="3"/>
      <c r="P5982" s="3"/>
      <c r="Q5982" s="3"/>
      <c r="R5982" s="3"/>
      <c r="S5982" s="3"/>
      <c r="T5982" s="3"/>
      <c r="U5982" s="3"/>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row>
    <row r="5983" spans="1:77" ht="18">
      <c r="A5983" s="3" t="s">
        <v>19362</v>
      </c>
      <c r="B5983" s="3" t="s">
        <v>36306</v>
      </c>
      <c r="C5983" s="3" t="s">
        <v>36452</v>
      </c>
      <c r="D5983" s="3"/>
      <c r="E5983" s="3" t="s">
        <v>36453</v>
      </c>
      <c r="F5983" s="3"/>
      <c r="G5983" s="3"/>
      <c r="H5983" s="3"/>
      <c r="I5983" s="3"/>
      <c r="J5983" s="3"/>
      <c r="K5983" s="3"/>
      <c r="L5983" s="3"/>
      <c r="M5983" s="3"/>
      <c r="N5983" s="3"/>
      <c r="O5983" s="3"/>
      <c r="P5983" s="3"/>
      <c r="Q5983" s="3"/>
      <c r="R5983" s="3"/>
      <c r="S5983" s="3"/>
      <c r="T5983" s="3"/>
      <c r="U5983" s="3"/>
      <c r="V5983" s="3"/>
      <c r="W5983" s="3"/>
      <c r="X5983" s="3"/>
      <c r="Y5983" s="3"/>
      <c r="Z5983" s="3"/>
      <c r="AA5983" s="3"/>
      <c r="AB5983" s="3"/>
      <c r="AC5983" s="3"/>
      <c r="AD5983" s="3"/>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row>
    <row r="5984" spans="1:77" ht="18">
      <c r="A5984" s="3" t="s">
        <v>5433</v>
      </c>
      <c r="B5984" s="3" t="s">
        <v>23435</v>
      </c>
      <c r="C5984" s="3" t="s">
        <v>23824</v>
      </c>
      <c r="D5984" s="3"/>
      <c r="E5984" s="3" t="s">
        <v>23825</v>
      </c>
      <c r="F5984" s="3"/>
      <c r="G5984" s="3"/>
      <c r="H5984" s="3"/>
      <c r="I5984" s="3"/>
      <c r="J5984" s="3"/>
      <c r="K5984" s="3"/>
      <c r="L5984" s="3"/>
      <c r="M5984" s="3"/>
      <c r="N5984" s="3"/>
      <c r="O5984" s="3"/>
      <c r="P5984" s="3"/>
      <c r="Q5984" s="3"/>
      <c r="R5984" s="3"/>
      <c r="S5984" s="3"/>
      <c r="T5984" s="3"/>
      <c r="U5984" s="3"/>
      <c r="V5984" s="3"/>
      <c r="W5984" s="3"/>
      <c r="X5984" s="3"/>
      <c r="Y5984" s="3"/>
      <c r="Z5984" s="3"/>
      <c r="AA5984" s="3"/>
      <c r="AB5984" s="3"/>
      <c r="AC5984" s="3"/>
      <c r="AD5984" s="3"/>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row>
    <row r="5985" spans="1:77" ht="18">
      <c r="A5985" s="3" t="s">
        <v>16348</v>
      </c>
      <c r="B5985" s="3" t="s">
        <v>32339</v>
      </c>
      <c r="C5985" s="3" t="s">
        <v>32371</v>
      </c>
      <c r="D5985" s="3" t="s">
        <v>32372</v>
      </c>
      <c r="E5985" s="3" t="s">
        <v>32373</v>
      </c>
      <c r="F5985" s="3"/>
      <c r="G5985" s="3"/>
      <c r="H5985" s="3"/>
      <c r="I5985" s="3"/>
      <c r="J5985" s="3"/>
      <c r="K5985" s="3"/>
      <c r="L5985" s="3"/>
      <c r="M5985" s="3"/>
      <c r="N5985" s="3"/>
      <c r="O5985" s="3"/>
      <c r="P5985" s="3"/>
      <c r="Q5985" s="3"/>
      <c r="R5985" s="3"/>
      <c r="S5985" s="3"/>
      <c r="T5985" s="3"/>
      <c r="U5985" s="3"/>
      <c r="V5985" s="3"/>
      <c r="W5985" s="3"/>
      <c r="X5985" s="3"/>
      <c r="Y5985" s="3"/>
      <c r="Z5985" s="3"/>
      <c r="AA5985" s="3"/>
      <c r="AB5985" s="3"/>
      <c r="AC5985" s="3"/>
      <c r="AD5985" s="3"/>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row>
    <row r="5986" spans="1:77" ht="18">
      <c r="A5986" s="3" t="s">
        <v>9760</v>
      </c>
      <c r="B5986" s="3" t="s">
        <v>27259</v>
      </c>
      <c r="C5986" s="3" t="s">
        <v>27656</v>
      </c>
      <c r="D5986" s="3" t="s">
        <v>73</v>
      </c>
      <c r="E5986" s="3" t="s">
        <v>27657</v>
      </c>
      <c r="F5986" s="3"/>
      <c r="G5986" s="3"/>
      <c r="H5986" s="3"/>
      <c r="I5986" s="3"/>
      <c r="J5986" s="3"/>
      <c r="K5986" s="3"/>
      <c r="L5986" s="3"/>
      <c r="M5986" s="3"/>
      <c r="N5986" s="3"/>
      <c r="O5986" s="3"/>
      <c r="P5986" s="3"/>
      <c r="Q5986" s="3"/>
      <c r="R5986" s="3"/>
      <c r="S5986" s="3"/>
      <c r="T5986" s="3"/>
      <c r="U5986" s="3"/>
      <c r="V5986" s="3"/>
      <c r="W5986" s="3"/>
      <c r="X5986" s="3"/>
      <c r="Y5986" s="3"/>
      <c r="Z5986" s="3"/>
      <c r="AA5986" s="3"/>
      <c r="AB5986" s="3"/>
      <c r="AC5986" s="3"/>
      <c r="AD5986" s="3"/>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row>
    <row r="5987" spans="1:77" ht="18">
      <c r="A5987" s="3" t="s">
        <v>9615</v>
      </c>
      <c r="B5987" s="3" t="s">
        <v>27257</v>
      </c>
      <c r="C5987" s="3" t="s">
        <v>27467</v>
      </c>
      <c r="D5987" s="3" t="s">
        <v>73</v>
      </c>
      <c r="E5987" s="3" t="s">
        <v>27468</v>
      </c>
      <c r="F5987" s="3"/>
      <c r="G5987" s="3"/>
      <c r="H5987" s="3"/>
      <c r="I5987" s="3"/>
      <c r="J5987" s="3"/>
      <c r="K5987" s="3"/>
      <c r="L5987" s="3"/>
      <c r="M5987" s="3"/>
      <c r="N5987" s="3"/>
      <c r="O5987" s="3"/>
      <c r="P5987" s="3"/>
      <c r="Q5987" s="3"/>
      <c r="R5987" s="3"/>
      <c r="S5987" s="3"/>
      <c r="T5987" s="3"/>
      <c r="U5987" s="3"/>
      <c r="V5987" s="3"/>
      <c r="W5987" s="3"/>
      <c r="X5987" s="3"/>
      <c r="Y5987" s="3"/>
      <c r="Z5987" s="3"/>
      <c r="AA5987" s="3"/>
      <c r="AB5987" s="3"/>
      <c r="AC5987" s="3"/>
      <c r="AD5987" s="3"/>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row>
    <row r="5988" spans="1:77" ht="18">
      <c r="A5988" s="3" t="s">
        <v>32960</v>
      </c>
      <c r="B5988" s="3" t="s">
        <v>32940</v>
      </c>
      <c r="C5988" s="3" t="s">
        <v>27467</v>
      </c>
      <c r="D5988" s="3" t="s">
        <v>73</v>
      </c>
      <c r="E5988" s="3" t="s">
        <v>32961</v>
      </c>
      <c r="F5988" s="3" t="s">
        <v>32962</v>
      </c>
      <c r="G5988" s="3" t="s">
        <v>14043</v>
      </c>
      <c r="H5988" s="3" t="s">
        <v>32963</v>
      </c>
      <c r="I5988" s="3" t="s">
        <v>32964</v>
      </c>
      <c r="J5988" s="3" t="s">
        <v>32965</v>
      </c>
      <c r="K5988" s="3" t="s">
        <v>73</v>
      </c>
      <c r="L5988" s="3"/>
      <c r="M5988" s="3"/>
      <c r="N5988" s="3"/>
      <c r="O5988" s="3"/>
      <c r="P5988" s="3"/>
      <c r="Q5988" s="3"/>
      <c r="R5988" s="3"/>
      <c r="S5988" s="3"/>
      <c r="T5988" s="3"/>
      <c r="U5988" s="3"/>
      <c r="V5988" s="3"/>
      <c r="W5988" s="3"/>
      <c r="X5988" s="3"/>
      <c r="Y5988" s="3"/>
      <c r="Z5988" s="3"/>
      <c r="AA5988" s="3"/>
      <c r="AB5988" s="3"/>
      <c r="AC5988" s="3"/>
      <c r="AD5988" s="3"/>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row>
    <row r="5989" spans="1:77" ht="18">
      <c r="A5989" s="3" t="s">
        <v>33089</v>
      </c>
      <c r="B5989" s="3" t="s">
        <v>33090</v>
      </c>
      <c r="C5989" s="3" t="s">
        <v>27467</v>
      </c>
      <c r="D5989" s="3" t="s">
        <v>33091</v>
      </c>
      <c r="E5989" s="3" t="s">
        <v>33092</v>
      </c>
      <c r="F5989" s="3"/>
      <c r="G5989" s="3"/>
      <c r="H5989" s="3"/>
      <c r="I5989" s="3"/>
      <c r="J5989" s="3"/>
      <c r="K5989" s="3"/>
      <c r="L5989" s="3"/>
      <c r="M5989" s="3"/>
      <c r="N5989" s="3"/>
      <c r="O5989" s="3"/>
      <c r="P5989" s="3"/>
      <c r="Q5989" s="3"/>
      <c r="R5989" s="3"/>
      <c r="S5989" s="3"/>
      <c r="T5989" s="3"/>
      <c r="U5989" s="3"/>
      <c r="V5989" s="3"/>
      <c r="W5989" s="3"/>
      <c r="X5989" s="3"/>
      <c r="Y5989" s="3"/>
      <c r="Z5989" s="3"/>
      <c r="AA5989" s="3"/>
      <c r="AB5989" s="3"/>
      <c r="AC5989" s="3"/>
      <c r="AD5989" s="3"/>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row>
    <row r="5990" spans="1:77" ht="18">
      <c r="A5990" s="3" t="s">
        <v>8260</v>
      </c>
      <c r="B5990" s="3" t="s">
        <v>25827</v>
      </c>
      <c r="C5990" s="3" t="s">
        <v>26085</v>
      </c>
      <c r="D5990" s="3" t="s">
        <v>26086</v>
      </c>
      <c r="E5990" s="3" t="s">
        <v>26087</v>
      </c>
      <c r="F5990" s="3" t="s">
        <v>26088</v>
      </c>
      <c r="G5990" s="3"/>
      <c r="H5990" s="3"/>
      <c r="I5990" s="3"/>
      <c r="J5990" s="3"/>
      <c r="K5990" s="3"/>
      <c r="L5990" s="3"/>
      <c r="M5990" s="3"/>
      <c r="N5990" s="3"/>
      <c r="O5990" s="3"/>
      <c r="P5990" s="3"/>
      <c r="Q5990" s="3"/>
      <c r="R5990" s="3"/>
      <c r="S5990" s="3"/>
      <c r="T5990" s="3"/>
      <c r="U5990" s="3"/>
      <c r="V5990" s="3"/>
      <c r="W5990" s="3"/>
      <c r="X5990" s="3"/>
      <c r="Y5990" s="3"/>
      <c r="Z5990" s="3"/>
      <c r="AA5990" s="3"/>
      <c r="AB5990" s="3"/>
      <c r="AC5990" s="3"/>
      <c r="AD5990" s="3"/>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row>
    <row r="5991" spans="1:77" ht="18">
      <c r="A5991" s="3" t="s">
        <v>7287</v>
      </c>
      <c r="B5991" s="3" t="s">
        <v>25216</v>
      </c>
      <c r="C5991" s="3" t="s">
        <v>25263</v>
      </c>
      <c r="D5991" s="3" t="s">
        <v>25264</v>
      </c>
      <c r="E5991" s="3" t="s">
        <v>25265</v>
      </c>
      <c r="F5991" s="3"/>
      <c r="G5991" s="3"/>
      <c r="H5991" s="3"/>
      <c r="I5991" s="3"/>
      <c r="J5991" s="3"/>
      <c r="K5991" s="3"/>
      <c r="L5991" s="3"/>
      <c r="M5991" s="3"/>
      <c r="N5991" s="3"/>
      <c r="O5991" s="3"/>
      <c r="P5991" s="3"/>
      <c r="Q5991" s="3"/>
      <c r="R5991" s="3"/>
      <c r="S5991" s="3"/>
      <c r="T5991" s="3"/>
      <c r="U5991" s="3"/>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row>
    <row r="5992" spans="1:77" ht="18">
      <c r="A5992" s="3" t="s">
        <v>7872</v>
      </c>
      <c r="B5992" s="3" t="s">
        <v>25216</v>
      </c>
      <c r="C5992" s="3" t="s">
        <v>25707</v>
      </c>
      <c r="D5992" s="3" t="s">
        <v>25708</v>
      </c>
      <c r="E5992" s="3" t="s">
        <v>25709</v>
      </c>
      <c r="F5992" s="3"/>
      <c r="G5992" s="3"/>
      <c r="H5992" s="3"/>
      <c r="I5992" s="3"/>
      <c r="J5992" s="3"/>
      <c r="K5992" s="3"/>
      <c r="L5992" s="3"/>
      <c r="M5992" s="3"/>
      <c r="N5992" s="3"/>
      <c r="O5992" s="3"/>
      <c r="P5992" s="3"/>
      <c r="Q5992" s="3"/>
      <c r="R5992" s="3"/>
      <c r="S5992" s="3"/>
      <c r="T5992" s="3"/>
      <c r="U5992" s="3"/>
      <c r="V5992" s="3"/>
      <c r="W5992" s="3"/>
      <c r="X5992" s="3"/>
      <c r="Y5992" s="3"/>
      <c r="Z5992" s="3"/>
      <c r="AA5992" s="3"/>
      <c r="AB5992" s="3"/>
      <c r="AC5992" s="3"/>
      <c r="AD5992" s="3"/>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row>
    <row r="5993" spans="1:77" ht="18">
      <c r="A5993" s="3" t="s">
        <v>8282</v>
      </c>
      <c r="B5993" s="3" t="s">
        <v>25827</v>
      </c>
      <c r="C5993" s="3" t="s">
        <v>26103</v>
      </c>
      <c r="D5993" s="3" t="s">
        <v>26104</v>
      </c>
      <c r="E5993" s="3" t="s">
        <v>26105</v>
      </c>
      <c r="F5993" s="3" t="s">
        <v>26106</v>
      </c>
      <c r="G5993" s="3" t="s">
        <v>26107</v>
      </c>
      <c r="H5993" s="3" t="s">
        <v>26108</v>
      </c>
      <c r="I5993" s="3" t="s">
        <v>26109</v>
      </c>
      <c r="J5993" s="3" t="s">
        <v>26110</v>
      </c>
      <c r="K5993" s="3"/>
      <c r="L5993" s="3"/>
      <c r="M5993" s="3"/>
      <c r="N5993" s="3"/>
      <c r="O5993" s="3"/>
      <c r="P5993" s="3"/>
      <c r="Q5993" s="3"/>
      <c r="R5993" s="3"/>
      <c r="S5993" s="3"/>
      <c r="T5993" s="3"/>
      <c r="U5993" s="3"/>
      <c r="V5993" s="3"/>
      <c r="W5993" s="3"/>
      <c r="X5993" s="3"/>
      <c r="Y5993" s="3"/>
      <c r="Z5993" s="3"/>
      <c r="AA5993" s="3"/>
      <c r="AB5993" s="3"/>
      <c r="AC5993" s="3"/>
      <c r="AD5993" s="3"/>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row>
    <row r="5994" spans="1:77" ht="18">
      <c r="A5994" s="3" t="s">
        <v>37235</v>
      </c>
      <c r="B5994" s="3" t="s">
        <v>37108</v>
      </c>
      <c r="C5994" s="3" t="s">
        <v>37236</v>
      </c>
      <c r="D5994" s="3"/>
      <c r="E5994" s="3" t="s">
        <v>37237</v>
      </c>
      <c r="F5994" s="3"/>
      <c r="G5994" s="3"/>
      <c r="H5994" s="3"/>
      <c r="I5994" s="3"/>
      <c r="J5994" s="3"/>
      <c r="K5994" s="3"/>
      <c r="L5994" s="3"/>
      <c r="M5994" s="3"/>
      <c r="N5994" s="3"/>
      <c r="O5994" s="3"/>
      <c r="P5994" s="3"/>
      <c r="Q5994" s="3"/>
      <c r="R5994" s="3"/>
      <c r="S5994" s="3"/>
      <c r="T5994" s="3"/>
      <c r="U5994" s="3"/>
      <c r="V5994" s="3"/>
      <c r="W5994" s="3"/>
      <c r="X5994" s="3"/>
      <c r="Y5994" s="3"/>
      <c r="Z5994" s="3"/>
      <c r="AA5994" s="3"/>
      <c r="AB5994" s="3"/>
      <c r="AC5994" s="3"/>
      <c r="AD5994" s="3"/>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row>
    <row r="5995" spans="1:77" ht="18">
      <c r="A5995" s="3" t="s">
        <v>5446</v>
      </c>
      <c r="B5995" s="3" t="s">
        <v>23549</v>
      </c>
      <c r="C5995" s="3" t="s">
        <v>23835</v>
      </c>
      <c r="D5995" s="3" t="s">
        <v>1442</v>
      </c>
      <c r="E5995" s="3" t="s">
        <v>23836</v>
      </c>
      <c r="F5995" s="3" t="s">
        <v>23837</v>
      </c>
      <c r="G5995" s="3"/>
      <c r="H5995" s="3"/>
      <c r="I5995" s="3"/>
      <c r="J5995" s="3"/>
      <c r="K5995" s="3"/>
      <c r="L5995" s="3"/>
      <c r="M5995" s="3"/>
      <c r="N5995" s="3"/>
      <c r="O5995" s="3"/>
      <c r="P5995" s="3"/>
      <c r="Q5995" s="3"/>
      <c r="R5995" s="3"/>
      <c r="S5995" s="3"/>
      <c r="T5995" s="3"/>
      <c r="U5995" s="3"/>
      <c r="V5995" s="3"/>
      <c r="W5995" s="3"/>
      <c r="X5995" s="3"/>
      <c r="Y5995" s="3"/>
      <c r="Z5995" s="3"/>
      <c r="AA5995" s="3"/>
      <c r="AB5995" s="3"/>
      <c r="AC5995" s="3"/>
      <c r="AD5995" s="3"/>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row>
    <row r="5996" spans="1:77" ht="18">
      <c r="A5996" s="3" t="s">
        <v>17637</v>
      </c>
      <c r="B5996" s="3" t="s">
        <v>34422</v>
      </c>
      <c r="C5996" s="3" t="s">
        <v>34548</v>
      </c>
      <c r="D5996" s="3"/>
      <c r="E5996" s="3" t="s">
        <v>34549</v>
      </c>
      <c r="F5996" s="3" t="s">
        <v>34550</v>
      </c>
      <c r="G5996" s="3"/>
      <c r="H5996" s="3"/>
      <c r="I5996" s="3"/>
      <c r="J5996" s="3"/>
      <c r="K5996" s="3"/>
      <c r="L5996" s="3"/>
      <c r="M5996" s="3"/>
      <c r="N5996" s="3"/>
      <c r="O5996" s="3"/>
      <c r="P5996" s="3"/>
      <c r="Q5996" s="3"/>
      <c r="R5996" s="3"/>
      <c r="S5996" s="3"/>
      <c r="T5996" s="3"/>
      <c r="U5996" s="3"/>
      <c r="V5996" s="3"/>
      <c r="W5996" s="3"/>
      <c r="X5996" s="3"/>
      <c r="Y5996" s="3"/>
      <c r="Z5996" s="3"/>
      <c r="AA5996" s="3"/>
      <c r="AB5996" s="3"/>
      <c r="AC5996" s="3"/>
      <c r="AD5996" s="3"/>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row>
    <row r="5997" spans="1:77" ht="18">
      <c r="A5997" s="3" t="s">
        <v>5436</v>
      </c>
      <c r="B5997" s="3" t="s">
        <v>23435</v>
      </c>
      <c r="C5997" s="3" t="s">
        <v>23826</v>
      </c>
      <c r="D5997" s="3"/>
      <c r="E5997" s="3" t="s">
        <v>23827</v>
      </c>
      <c r="F5997" s="3"/>
      <c r="G5997" s="3"/>
      <c r="H5997" s="3"/>
      <c r="I5997" s="3"/>
      <c r="J5997" s="3"/>
      <c r="K5997" s="3"/>
      <c r="L5997" s="3"/>
      <c r="M5997" s="3"/>
      <c r="N5997" s="3"/>
      <c r="O5997" s="3"/>
      <c r="P5997" s="3"/>
      <c r="Q5997" s="3"/>
      <c r="R5997" s="3"/>
      <c r="S5997" s="3"/>
      <c r="T5997" s="3"/>
      <c r="U5997" s="3"/>
      <c r="V5997" s="3"/>
      <c r="W5997" s="3"/>
      <c r="X5997" s="3"/>
      <c r="Y5997" s="3"/>
      <c r="Z5997" s="3"/>
      <c r="AA5997" s="3"/>
      <c r="AB5997" s="3"/>
      <c r="AC5997" s="3"/>
      <c r="AD5997" s="3"/>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row>
    <row r="5998" spans="1:77" ht="18">
      <c r="A5998" s="3" t="s">
        <v>5439</v>
      </c>
      <c r="B5998" s="3" t="s">
        <v>23435</v>
      </c>
      <c r="C5998" s="3" t="s">
        <v>23828</v>
      </c>
      <c r="D5998" s="3"/>
      <c r="E5998" s="3" t="s">
        <v>23829</v>
      </c>
      <c r="F5998" s="3"/>
      <c r="G5998" s="3"/>
      <c r="H5998" s="3"/>
      <c r="I5998" s="3"/>
      <c r="J5998" s="3"/>
      <c r="K5998" s="3"/>
      <c r="L5998" s="3"/>
      <c r="M5998" s="3"/>
      <c r="N5998" s="3"/>
      <c r="O5998" s="3"/>
      <c r="P5998" s="3"/>
      <c r="Q5998" s="3"/>
      <c r="R5998" s="3"/>
      <c r="S5998" s="3"/>
      <c r="T5998" s="3"/>
      <c r="U5998" s="3"/>
      <c r="V5998" s="3"/>
      <c r="W5998" s="3"/>
      <c r="X5998" s="3"/>
      <c r="Y5998" s="3"/>
      <c r="Z5998" s="3"/>
      <c r="AA5998" s="3"/>
      <c r="AB5998" s="3"/>
      <c r="AC5998" s="3"/>
      <c r="AD5998" s="3"/>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row>
    <row r="5999" spans="1:77" ht="18">
      <c r="A5999" s="3" t="s">
        <v>17106</v>
      </c>
      <c r="B5999" s="3" t="s">
        <v>32998</v>
      </c>
      <c r="C5999" s="3" t="s">
        <v>23828</v>
      </c>
      <c r="D5999" s="3" t="s">
        <v>270</v>
      </c>
      <c r="E5999" s="3" t="s">
        <v>33001</v>
      </c>
      <c r="F5999" s="3" t="s">
        <v>33002</v>
      </c>
      <c r="G5999" s="3"/>
      <c r="H5999" s="3"/>
      <c r="I5999" s="3"/>
      <c r="J5999" s="3"/>
      <c r="K5999" s="3"/>
      <c r="L5999" s="3"/>
      <c r="M5999" s="3"/>
      <c r="N5999" s="3"/>
      <c r="O5999" s="3"/>
      <c r="P5999" s="3"/>
      <c r="Q5999" s="3"/>
      <c r="R5999" s="3"/>
      <c r="S5999" s="3"/>
      <c r="T5999" s="3"/>
      <c r="U5999" s="3"/>
      <c r="V5999" s="3"/>
      <c r="W5999" s="3"/>
      <c r="X5999" s="3"/>
      <c r="Y5999" s="3"/>
      <c r="Z5999" s="3"/>
      <c r="AA5999" s="3"/>
      <c r="AB5999" s="3"/>
      <c r="AC5999" s="3"/>
      <c r="AD5999" s="3"/>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row>
    <row r="6000" spans="1:77" ht="18">
      <c r="A6000" s="3" t="s">
        <v>39699</v>
      </c>
      <c r="B6000" s="3" t="s">
        <v>39700</v>
      </c>
      <c r="C6000" s="3" t="s">
        <v>39701</v>
      </c>
      <c r="D6000" s="3" t="s">
        <v>2580</v>
      </c>
      <c r="E6000" s="3" t="s">
        <v>39702</v>
      </c>
      <c r="F6000" s="3"/>
      <c r="G6000" s="3"/>
      <c r="H6000" s="3"/>
      <c r="I6000" s="3"/>
      <c r="J6000" s="3"/>
      <c r="K6000" s="3"/>
      <c r="L6000" s="3"/>
      <c r="M6000" s="3"/>
      <c r="N6000" s="3"/>
      <c r="O6000" s="3"/>
      <c r="P6000" s="3"/>
      <c r="Q6000" s="3"/>
      <c r="R6000" s="3"/>
      <c r="S6000" s="3"/>
      <c r="T6000" s="3"/>
      <c r="U6000" s="3"/>
      <c r="V6000" s="3"/>
      <c r="W6000" s="3"/>
      <c r="X6000" s="3"/>
      <c r="Y6000" s="3"/>
      <c r="Z6000" s="3"/>
      <c r="AA6000" s="3"/>
      <c r="AB6000" s="3"/>
      <c r="AC6000" s="3"/>
      <c r="AD6000" s="3"/>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row>
    <row r="6001" spans="1:77" ht="18">
      <c r="A6001" s="3" t="s">
        <v>4998</v>
      </c>
      <c r="B6001" s="3" t="s">
        <v>23483</v>
      </c>
      <c r="C6001" s="3" t="s">
        <v>23484</v>
      </c>
      <c r="D6001" s="3" t="s">
        <v>1442</v>
      </c>
      <c r="E6001" s="3" t="s">
        <v>23485</v>
      </c>
      <c r="F6001" s="3" t="s">
        <v>23486</v>
      </c>
      <c r="G6001" s="3" t="s">
        <v>21195</v>
      </c>
      <c r="H6001" s="3" t="s">
        <v>23487</v>
      </c>
      <c r="I6001" s="3" t="s">
        <v>23488</v>
      </c>
      <c r="J6001" s="3" t="s">
        <v>23489</v>
      </c>
      <c r="K6001" s="3" t="s">
        <v>23490</v>
      </c>
      <c r="L6001" s="3"/>
      <c r="M6001" s="3"/>
      <c r="N6001" s="3"/>
      <c r="O6001" s="3"/>
      <c r="P6001" s="3"/>
      <c r="Q6001" s="3"/>
      <c r="R6001" s="3"/>
      <c r="S6001" s="3"/>
      <c r="T6001" s="3"/>
      <c r="U6001" s="3"/>
      <c r="V6001" s="3"/>
      <c r="W6001" s="3"/>
      <c r="X6001" s="3"/>
      <c r="Y6001" s="3"/>
      <c r="Z6001" s="3"/>
      <c r="AA6001" s="3"/>
      <c r="AB6001" s="3"/>
      <c r="AC6001" s="3"/>
      <c r="AD6001" s="3"/>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row>
    <row r="6002" spans="1:77" ht="18">
      <c r="A6002" s="3" t="s">
        <v>33115</v>
      </c>
      <c r="B6002" s="3" t="s">
        <v>33116</v>
      </c>
      <c r="C6002" s="3" t="s">
        <v>23484</v>
      </c>
      <c r="D6002" s="3" t="s">
        <v>270</v>
      </c>
      <c r="E6002" s="3" t="s">
        <v>33117</v>
      </c>
      <c r="F6002" s="3" t="s">
        <v>33118</v>
      </c>
      <c r="G6002" s="3"/>
      <c r="H6002" s="3"/>
      <c r="I6002" s="3"/>
      <c r="J6002" s="3"/>
      <c r="K6002" s="3"/>
      <c r="L6002" s="3"/>
      <c r="M6002" s="3"/>
      <c r="N6002" s="3"/>
      <c r="O6002" s="3"/>
      <c r="P6002" s="3"/>
      <c r="Q6002" s="3"/>
      <c r="R6002" s="3"/>
      <c r="S6002" s="3"/>
      <c r="T6002" s="3"/>
      <c r="U6002" s="3"/>
      <c r="V6002" s="3"/>
      <c r="W6002" s="3"/>
      <c r="X6002" s="3"/>
      <c r="Y6002" s="3"/>
      <c r="Z6002" s="3"/>
      <c r="AA6002" s="3"/>
      <c r="AB6002" s="3"/>
      <c r="AC6002" s="3"/>
      <c r="AD6002" s="3"/>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row>
    <row r="6003" spans="1:77" ht="18">
      <c r="A6003" s="3" t="s">
        <v>20294</v>
      </c>
      <c r="B6003" s="3" t="s">
        <v>37932</v>
      </c>
      <c r="C6003" s="3" t="s">
        <v>23484</v>
      </c>
      <c r="D6003" s="3" t="s">
        <v>1442</v>
      </c>
      <c r="E6003" s="3" t="s">
        <v>37952</v>
      </c>
      <c r="F6003" s="3" t="s">
        <v>37953</v>
      </c>
      <c r="G6003" s="3"/>
      <c r="H6003" s="3"/>
      <c r="I6003" s="3"/>
      <c r="J6003" s="3"/>
      <c r="K6003" s="3"/>
      <c r="L6003" s="3"/>
      <c r="M6003" s="3"/>
      <c r="N6003" s="3"/>
      <c r="O6003" s="3"/>
      <c r="P6003" s="3"/>
      <c r="Q6003" s="3"/>
      <c r="R6003" s="3"/>
      <c r="S6003" s="3"/>
      <c r="T6003" s="3"/>
      <c r="U6003" s="3"/>
      <c r="V6003" s="3"/>
      <c r="W6003" s="3"/>
      <c r="X6003" s="3"/>
      <c r="Y6003" s="3"/>
      <c r="Z6003" s="3"/>
      <c r="AA6003" s="3"/>
      <c r="AB6003" s="3"/>
      <c r="AC6003" s="3"/>
      <c r="AD6003" s="3"/>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row>
    <row r="6004" spans="1:77" ht="18">
      <c r="A6004" s="3" t="s">
        <v>8311</v>
      </c>
      <c r="B6004" s="3" t="s">
        <v>26064</v>
      </c>
      <c r="C6004" s="3" t="s">
        <v>26124</v>
      </c>
      <c r="D6004" s="3" t="s">
        <v>48</v>
      </c>
      <c r="E6004" s="3" t="s">
        <v>26125</v>
      </c>
      <c r="F6004" s="3"/>
      <c r="G6004" s="3"/>
      <c r="H6004" s="3"/>
      <c r="I6004" s="3"/>
      <c r="J6004" s="3"/>
      <c r="K6004" s="3"/>
      <c r="L6004" s="3"/>
      <c r="M6004" s="3"/>
      <c r="N6004" s="3"/>
      <c r="O6004" s="3"/>
      <c r="P6004" s="3"/>
      <c r="Q6004" s="3"/>
      <c r="R6004" s="3"/>
      <c r="S6004" s="3"/>
      <c r="T6004" s="3"/>
      <c r="U6004" s="3"/>
      <c r="V6004" s="3"/>
      <c r="W6004" s="3"/>
      <c r="X6004" s="3"/>
      <c r="Y6004" s="3"/>
      <c r="Z6004" s="3"/>
      <c r="AA6004" s="3"/>
      <c r="AB6004" s="3"/>
      <c r="AC6004" s="3"/>
      <c r="AD6004" s="3"/>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row>
    <row r="6005" spans="1:77" ht="18">
      <c r="A6005" s="3" t="s">
        <v>5430</v>
      </c>
      <c r="B6005" s="3" t="s">
        <v>23435</v>
      </c>
      <c r="C6005" s="3" t="s">
        <v>23822</v>
      </c>
      <c r="D6005" s="3"/>
      <c r="E6005" s="3" t="s">
        <v>23823</v>
      </c>
      <c r="F6005" s="3"/>
      <c r="G6005" s="3"/>
      <c r="H6005" s="3"/>
      <c r="I6005" s="3"/>
      <c r="J6005" s="3"/>
      <c r="K6005" s="3"/>
      <c r="L6005" s="3"/>
      <c r="M6005" s="3"/>
      <c r="N6005" s="3"/>
      <c r="O6005" s="3"/>
      <c r="P6005" s="3"/>
      <c r="Q6005" s="3"/>
      <c r="R6005" s="3"/>
      <c r="S6005" s="3"/>
      <c r="T6005" s="3"/>
      <c r="U6005" s="3"/>
      <c r="V6005" s="3"/>
      <c r="W6005" s="3"/>
      <c r="X6005" s="3"/>
      <c r="Y6005" s="3"/>
      <c r="Z6005" s="3"/>
      <c r="AA6005" s="3"/>
      <c r="AB6005" s="3"/>
      <c r="AC6005" s="3"/>
      <c r="AD6005" s="3"/>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row>
    <row r="6006" spans="1:77" ht="18">
      <c r="A6006" s="3" t="s">
        <v>3166</v>
      </c>
      <c r="B6006" s="3" t="s">
        <v>21893</v>
      </c>
      <c r="C6006" s="3" t="s">
        <v>23822</v>
      </c>
      <c r="D6006" s="3" t="s">
        <v>38748</v>
      </c>
      <c r="E6006" s="3" t="s">
        <v>38749</v>
      </c>
      <c r="F6006" s="3" t="s">
        <v>38750</v>
      </c>
      <c r="G6006" s="3"/>
      <c r="H6006" s="3"/>
      <c r="I6006" s="3"/>
      <c r="J6006" s="3"/>
      <c r="K6006" s="3"/>
      <c r="L6006" s="3"/>
      <c r="M6006" s="3"/>
      <c r="N6006" s="3"/>
      <c r="O6006" s="3"/>
      <c r="P6006" s="3"/>
      <c r="Q6006" s="3"/>
      <c r="R6006" s="3"/>
      <c r="S6006" s="3"/>
      <c r="T6006" s="3"/>
      <c r="U6006" s="3"/>
      <c r="V6006" s="3"/>
      <c r="W6006" s="3"/>
      <c r="X6006" s="3"/>
      <c r="Y6006" s="3"/>
      <c r="Z6006" s="3"/>
      <c r="AA6006" s="3"/>
      <c r="AB6006" s="3"/>
      <c r="AC6006" s="3"/>
      <c r="AD6006" s="3"/>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row>
    <row r="6007" spans="1:77" ht="18">
      <c r="A6007" s="3" t="s">
        <v>5428</v>
      </c>
      <c r="B6007" s="3" t="s">
        <v>23435</v>
      </c>
      <c r="C6007" s="3" t="s">
        <v>23820</v>
      </c>
      <c r="D6007" s="3"/>
      <c r="E6007" s="3" t="s">
        <v>23821</v>
      </c>
      <c r="F6007" s="3"/>
      <c r="G6007" s="3"/>
      <c r="H6007" s="3"/>
      <c r="I6007" s="3"/>
      <c r="J6007" s="3"/>
      <c r="K6007" s="3"/>
      <c r="L6007" s="3"/>
      <c r="M6007" s="3"/>
      <c r="N6007" s="3"/>
      <c r="O6007" s="3"/>
      <c r="P6007" s="3"/>
      <c r="Q6007" s="3"/>
      <c r="R6007" s="3"/>
      <c r="S6007" s="3"/>
      <c r="T6007" s="3"/>
      <c r="U6007" s="3"/>
      <c r="V6007" s="3"/>
      <c r="W6007" s="3"/>
      <c r="X6007" s="3"/>
      <c r="Y6007" s="3"/>
      <c r="Z6007" s="3"/>
      <c r="AA6007" s="3"/>
      <c r="AB6007" s="3"/>
      <c r="AC6007" s="3"/>
      <c r="AD6007" s="3"/>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row>
    <row r="6008" spans="1:77" ht="18">
      <c r="A6008" s="3" t="s">
        <v>33021</v>
      </c>
      <c r="B6008" s="3" t="s">
        <v>32998</v>
      </c>
      <c r="C6008" s="3" t="s">
        <v>33022</v>
      </c>
      <c r="D6008" s="3" t="s">
        <v>33023</v>
      </c>
      <c r="E6008" s="3" t="s">
        <v>33001</v>
      </c>
      <c r="F6008" s="3" t="s">
        <v>33002</v>
      </c>
      <c r="G6008" s="3"/>
      <c r="H6008" s="3"/>
      <c r="I6008" s="3"/>
      <c r="J6008" s="3"/>
      <c r="K6008" s="3"/>
      <c r="L6008" s="3"/>
      <c r="M6008" s="3"/>
      <c r="N6008" s="3"/>
      <c r="O6008" s="3"/>
      <c r="P6008" s="3"/>
      <c r="Q6008" s="3"/>
      <c r="R6008" s="3"/>
      <c r="S6008" s="3"/>
      <c r="T6008" s="3"/>
      <c r="U6008" s="3"/>
      <c r="V6008" s="3"/>
      <c r="W6008" s="3"/>
      <c r="X6008" s="3"/>
      <c r="Y6008" s="3"/>
      <c r="Z6008" s="3"/>
      <c r="AA6008" s="3"/>
      <c r="AB6008" s="3"/>
      <c r="AC6008" s="3"/>
      <c r="AD6008" s="3"/>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row>
    <row r="6009" spans="1:77" ht="18">
      <c r="A6009" s="3" t="s">
        <v>33167</v>
      </c>
      <c r="B6009" s="3" t="s">
        <v>33043</v>
      </c>
      <c r="C6009" s="3" t="s">
        <v>33168</v>
      </c>
      <c r="D6009" s="3" t="s">
        <v>270</v>
      </c>
      <c r="E6009" s="3" t="s">
        <v>33121</v>
      </c>
      <c r="F6009" s="3" t="s">
        <v>33122</v>
      </c>
      <c r="G6009" s="3" t="s">
        <v>33123</v>
      </c>
      <c r="H6009" s="3" t="s">
        <v>33124</v>
      </c>
      <c r="I6009" s="3"/>
      <c r="J6009" s="3"/>
      <c r="K6009" s="3"/>
      <c r="L6009" s="3"/>
      <c r="M6009" s="3"/>
      <c r="N6009" s="3"/>
      <c r="O6009" s="3"/>
      <c r="P6009" s="3"/>
      <c r="Q6009" s="3"/>
      <c r="R6009" s="3"/>
      <c r="S6009" s="3"/>
      <c r="T6009" s="3"/>
      <c r="U6009" s="3"/>
      <c r="V6009" s="3"/>
      <c r="W6009" s="3"/>
      <c r="X6009" s="3"/>
      <c r="Y6009" s="3"/>
      <c r="Z6009" s="3"/>
      <c r="AA6009" s="3"/>
      <c r="AB6009" s="3"/>
      <c r="AC6009" s="3"/>
      <c r="AD6009" s="3"/>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row>
    <row r="6010" spans="1:77" ht="18">
      <c r="A6010" s="3" t="s">
        <v>19356</v>
      </c>
      <c r="B6010" s="3" t="s">
        <v>36306</v>
      </c>
      <c r="C6010" s="3" t="s">
        <v>33168</v>
      </c>
      <c r="D6010" s="3"/>
      <c r="E6010" s="3" t="s">
        <v>36446</v>
      </c>
      <c r="F6010" s="3"/>
      <c r="G6010" s="3"/>
      <c r="H6010" s="3"/>
      <c r="I6010" s="3"/>
      <c r="J6010" s="3"/>
      <c r="K6010" s="3"/>
      <c r="L6010" s="3"/>
      <c r="M6010" s="3"/>
      <c r="N6010" s="3"/>
      <c r="O6010" s="3"/>
      <c r="P6010" s="3"/>
      <c r="Q6010" s="3"/>
      <c r="R6010" s="3"/>
      <c r="S6010" s="3"/>
      <c r="T6010" s="3"/>
      <c r="U6010" s="3"/>
      <c r="V6010" s="3"/>
      <c r="W6010" s="3"/>
      <c r="X6010" s="3"/>
      <c r="Y6010" s="3"/>
      <c r="Z6010" s="3"/>
      <c r="AA6010" s="3"/>
      <c r="AB6010" s="3"/>
      <c r="AC6010" s="3"/>
      <c r="AD6010" s="3"/>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row>
    <row r="6011" spans="1:77" ht="18">
      <c r="A6011" s="3" t="s">
        <v>3780</v>
      </c>
      <c r="B6011" s="3" t="s">
        <v>21893</v>
      </c>
      <c r="C6011" s="3" t="s">
        <v>22296</v>
      </c>
      <c r="D6011" s="3"/>
      <c r="E6011" s="3" t="s">
        <v>22297</v>
      </c>
      <c r="F6011" s="3" t="s">
        <v>22298</v>
      </c>
      <c r="G6011" s="3"/>
      <c r="H6011" s="3"/>
      <c r="I6011" s="3"/>
      <c r="J6011" s="3"/>
      <c r="K6011" s="3"/>
      <c r="L6011" s="3"/>
      <c r="M6011" s="3"/>
      <c r="N6011" s="3"/>
      <c r="O6011" s="3"/>
      <c r="P6011" s="3"/>
      <c r="Q6011" s="3"/>
      <c r="R6011" s="3"/>
      <c r="S6011" s="3"/>
      <c r="T6011" s="3"/>
      <c r="U6011" s="3"/>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row>
    <row r="6012" spans="1:77" ht="18">
      <c r="A6012" s="3" t="s">
        <v>11850</v>
      </c>
      <c r="B6012" s="3" t="s">
        <v>29357</v>
      </c>
      <c r="C6012" s="3" t="s">
        <v>22296</v>
      </c>
      <c r="D6012" s="3" t="s">
        <v>48</v>
      </c>
      <c r="E6012" s="3" t="s">
        <v>29520</v>
      </c>
      <c r="F6012" s="3"/>
      <c r="G6012" s="3"/>
      <c r="H6012" s="3"/>
      <c r="I6012" s="3"/>
      <c r="J6012" s="3"/>
      <c r="K6012" s="3"/>
      <c r="L6012" s="3"/>
      <c r="M6012" s="3"/>
      <c r="N6012" s="3"/>
      <c r="O6012" s="3"/>
      <c r="P6012" s="3"/>
      <c r="Q6012" s="3"/>
      <c r="R6012" s="3"/>
      <c r="S6012" s="3"/>
      <c r="T6012" s="3"/>
      <c r="U6012" s="3"/>
      <c r="V6012" s="3"/>
      <c r="W6012" s="3"/>
      <c r="X6012" s="3"/>
      <c r="Y6012" s="3"/>
      <c r="Z6012" s="3"/>
      <c r="AA6012" s="3"/>
      <c r="AB6012" s="3"/>
      <c r="AC6012" s="3"/>
      <c r="AD6012" s="3"/>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row>
    <row r="6013" spans="1:77" ht="18">
      <c r="A6013" s="3" t="s">
        <v>5402</v>
      </c>
      <c r="B6013" s="3" t="s">
        <v>23435</v>
      </c>
      <c r="C6013" s="3" t="s">
        <v>23796</v>
      </c>
      <c r="D6013" s="3"/>
      <c r="E6013" s="3" t="s">
        <v>23797</v>
      </c>
      <c r="F6013" s="3"/>
      <c r="G6013" s="3"/>
      <c r="H6013" s="3"/>
      <c r="I6013" s="3"/>
      <c r="J6013" s="3"/>
      <c r="K6013" s="3"/>
      <c r="L6013" s="3"/>
      <c r="M6013" s="3"/>
      <c r="N6013" s="3"/>
      <c r="O6013" s="3"/>
      <c r="P6013" s="3"/>
      <c r="Q6013" s="3"/>
      <c r="R6013" s="3"/>
      <c r="S6013" s="3"/>
      <c r="T6013" s="3"/>
      <c r="U6013" s="3"/>
      <c r="V6013" s="3"/>
      <c r="W6013" s="3"/>
      <c r="X6013" s="3"/>
      <c r="Y6013" s="3"/>
      <c r="Z6013" s="3"/>
      <c r="AA6013" s="3"/>
      <c r="AB6013" s="3"/>
      <c r="AC6013" s="3"/>
      <c r="AD6013" s="3"/>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row>
    <row r="6014" spans="1:77" ht="18">
      <c r="A6014" s="3" t="s">
        <v>5000</v>
      </c>
      <c r="B6014" s="3" t="s">
        <v>23474</v>
      </c>
      <c r="C6014" s="3" t="s">
        <v>23491</v>
      </c>
      <c r="D6014" s="3" t="s">
        <v>319</v>
      </c>
      <c r="E6014" s="3" t="s">
        <v>23476</v>
      </c>
      <c r="F6014" s="3" t="s">
        <v>23492</v>
      </c>
      <c r="G6014" s="3"/>
      <c r="H6014" s="3" t="s">
        <v>23493</v>
      </c>
      <c r="I6014" s="3"/>
      <c r="J6014" s="3" t="s">
        <v>23494</v>
      </c>
      <c r="K6014" s="3" t="s">
        <v>23495</v>
      </c>
      <c r="L6014" s="3" t="s">
        <v>23496</v>
      </c>
      <c r="M6014" s="3"/>
      <c r="N6014" s="3"/>
      <c r="O6014" s="3"/>
      <c r="P6014" s="3"/>
      <c r="Q6014" s="3"/>
      <c r="R6014" s="3"/>
      <c r="S6014" s="3"/>
      <c r="T6014" s="3"/>
      <c r="U6014" s="3"/>
      <c r="V6014" s="3"/>
      <c r="W6014" s="3"/>
      <c r="X6014" s="3"/>
      <c r="Y6014" s="3"/>
      <c r="Z6014" s="3"/>
      <c r="AA6014" s="3"/>
      <c r="AB6014" s="3"/>
      <c r="AC6014" s="3"/>
      <c r="AD6014" s="3"/>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row>
    <row r="6015" spans="1:77" ht="18">
      <c r="A6015" s="3" t="s">
        <v>5422</v>
      </c>
      <c r="B6015" s="3" t="s">
        <v>23435</v>
      </c>
      <c r="C6015" s="3" t="s">
        <v>23491</v>
      </c>
      <c r="D6015" s="3"/>
      <c r="E6015" s="3" t="s">
        <v>23815</v>
      </c>
      <c r="F6015" s="3"/>
      <c r="G6015" s="3"/>
      <c r="H6015" s="3"/>
      <c r="I6015" s="3"/>
      <c r="J6015" s="3"/>
      <c r="K6015" s="3"/>
      <c r="L6015" s="3"/>
      <c r="M6015" s="3"/>
      <c r="N6015" s="3"/>
      <c r="O6015" s="3"/>
      <c r="P6015" s="3"/>
      <c r="Q6015" s="3"/>
      <c r="R6015" s="3"/>
      <c r="S6015" s="3"/>
      <c r="T6015" s="3"/>
      <c r="U6015" s="3"/>
      <c r="V6015" s="3"/>
      <c r="W6015" s="3"/>
      <c r="X6015" s="3"/>
      <c r="Y6015" s="3"/>
      <c r="Z6015" s="3"/>
      <c r="AA6015" s="3"/>
      <c r="AB6015" s="3"/>
      <c r="AC6015" s="3"/>
      <c r="AD6015" s="3"/>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row>
    <row r="6016" spans="1:77" ht="18">
      <c r="A6016" s="3" t="s">
        <v>5419</v>
      </c>
      <c r="B6016" s="3" t="s">
        <v>23435</v>
      </c>
      <c r="C6016" s="3" t="s">
        <v>23813</v>
      </c>
      <c r="D6016" s="3"/>
      <c r="E6016" s="3" t="s">
        <v>23814</v>
      </c>
      <c r="F6016" s="3"/>
      <c r="G6016" s="3"/>
      <c r="H6016" s="3"/>
      <c r="I6016" s="3"/>
      <c r="J6016" s="3"/>
      <c r="K6016" s="3"/>
      <c r="L6016" s="3"/>
      <c r="M6016" s="3"/>
      <c r="N6016" s="3"/>
      <c r="O6016" s="3"/>
      <c r="P6016" s="3"/>
      <c r="Q6016" s="3"/>
      <c r="R6016" s="3"/>
      <c r="S6016" s="3"/>
      <c r="T6016" s="3"/>
      <c r="U6016" s="3"/>
      <c r="V6016" s="3"/>
      <c r="W6016" s="3"/>
      <c r="X6016" s="3"/>
      <c r="Y6016" s="3"/>
      <c r="Z6016" s="3"/>
      <c r="AA6016" s="3"/>
      <c r="AB6016" s="3"/>
      <c r="AC6016" s="3"/>
      <c r="AD6016" s="3"/>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row>
    <row r="6017" spans="1:77" ht="18">
      <c r="A6017" s="3" t="s">
        <v>5425</v>
      </c>
      <c r="B6017" s="3" t="s">
        <v>23435</v>
      </c>
      <c r="C6017" s="3" t="s">
        <v>23818</v>
      </c>
      <c r="D6017" s="3"/>
      <c r="E6017" s="3" t="s">
        <v>23819</v>
      </c>
      <c r="F6017" s="3"/>
      <c r="G6017" s="3"/>
      <c r="H6017" s="3"/>
      <c r="I6017" s="3"/>
      <c r="J6017" s="3"/>
      <c r="K6017" s="3"/>
      <c r="L6017" s="3"/>
      <c r="M6017" s="3"/>
      <c r="N6017" s="3"/>
      <c r="O6017" s="3"/>
      <c r="P6017" s="3"/>
      <c r="Q6017" s="3"/>
      <c r="R6017" s="3"/>
      <c r="S6017" s="3"/>
      <c r="T6017" s="3"/>
      <c r="U6017" s="3"/>
      <c r="V6017" s="3"/>
      <c r="W6017" s="3"/>
      <c r="X6017" s="3"/>
      <c r="Y6017" s="3"/>
      <c r="Z6017" s="3"/>
      <c r="AA6017" s="3"/>
      <c r="AB6017" s="3"/>
      <c r="AC6017" s="3"/>
      <c r="AD6017" s="3"/>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row>
    <row r="6018" spans="1:77" ht="18">
      <c r="A6018" s="3" t="s">
        <v>11124</v>
      </c>
      <c r="B6018" s="3" t="s">
        <v>28622</v>
      </c>
      <c r="C6018" s="3" t="s">
        <v>23818</v>
      </c>
      <c r="D6018" s="3" t="s">
        <v>319</v>
      </c>
      <c r="E6018" s="3" t="s">
        <v>29142</v>
      </c>
      <c r="F6018" s="3" t="s">
        <v>29143</v>
      </c>
      <c r="G6018" s="3"/>
      <c r="H6018" s="3"/>
      <c r="I6018" s="3"/>
      <c r="J6018" s="3"/>
      <c r="K6018" s="3"/>
      <c r="L6018" s="3"/>
      <c r="M6018" s="3"/>
      <c r="N6018" s="3"/>
      <c r="O6018" s="3"/>
      <c r="P6018" s="3"/>
      <c r="Q6018" s="3"/>
      <c r="R6018" s="3"/>
      <c r="S6018" s="3"/>
      <c r="T6018" s="3"/>
      <c r="U6018" s="3"/>
      <c r="V6018" s="3"/>
      <c r="W6018" s="3"/>
      <c r="X6018" s="3"/>
      <c r="Y6018" s="3"/>
      <c r="Z6018" s="3"/>
      <c r="AA6018" s="3"/>
      <c r="AB6018" s="3"/>
      <c r="AC6018" s="3"/>
      <c r="AD6018" s="3"/>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row>
    <row r="6019" spans="1:77" ht="18">
      <c r="A6019" s="3" t="s">
        <v>19238</v>
      </c>
      <c r="B6019" s="3" t="s">
        <v>36306</v>
      </c>
      <c r="C6019" s="3" t="s">
        <v>23818</v>
      </c>
      <c r="D6019" s="3"/>
      <c r="E6019" s="3" t="s">
        <v>36315</v>
      </c>
      <c r="F6019" s="3"/>
      <c r="G6019" s="3"/>
      <c r="H6019" s="3"/>
      <c r="I6019" s="3"/>
      <c r="J6019" s="3"/>
      <c r="K6019" s="3"/>
      <c r="L6019" s="3"/>
      <c r="M6019" s="3"/>
      <c r="N6019" s="3"/>
      <c r="O6019" s="3"/>
      <c r="P6019" s="3"/>
      <c r="Q6019" s="3"/>
      <c r="R6019" s="3"/>
      <c r="S6019" s="3"/>
      <c r="T6019" s="3"/>
      <c r="U6019" s="3"/>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row>
    <row r="6020" spans="1:77" ht="18">
      <c r="A6020" s="3" t="s">
        <v>3251</v>
      </c>
      <c r="B6020" s="3" t="s">
        <v>21893</v>
      </c>
      <c r="C6020" s="3" t="s">
        <v>39359</v>
      </c>
      <c r="D6020" s="3"/>
      <c r="E6020" s="3" t="s">
        <v>39360</v>
      </c>
      <c r="F6020" s="3" t="s">
        <v>39361</v>
      </c>
      <c r="G6020" s="3"/>
      <c r="H6020" s="3"/>
      <c r="I6020" s="3"/>
      <c r="J6020" s="3"/>
      <c r="K6020" s="3"/>
      <c r="L6020" s="3"/>
      <c r="M6020" s="3"/>
      <c r="N6020" s="3"/>
      <c r="O6020" s="3"/>
      <c r="P6020" s="3"/>
      <c r="Q6020" s="3"/>
      <c r="R6020" s="3"/>
      <c r="S6020" s="3"/>
      <c r="T6020" s="3"/>
      <c r="U6020" s="3"/>
      <c r="V6020" s="3"/>
      <c r="W6020" s="3"/>
      <c r="X6020" s="3"/>
      <c r="Y6020" s="3"/>
      <c r="Z6020" s="3"/>
      <c r="AA6020" s="3"/>
      <c r="AB6020" s="3"/>
      <c r="AC6020" s="3"/>
      <c r="AD6020" s="3"/>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row>
    <row r="6021" spans="1:77" ht="18">
      <c r="A6021" s="3" t="s">
        <v>5405</v>
      </c>
      <c r="B6021" s="3" t="s">
        <v>23435</v>
      </c>
      <c r="C6021" s="3" t="s">
        <v>23802</v>
      </c>
      <c r="D6021" s="3"/>
      <c r="E6021" s="3" t="s">
        <v>23803</v>
      </c>
      <c r="F6021" s="3"/>
      <c r="G6021" s="3"/>
      <c r="H6021" s="3"/>
      <c r="I6021" s="3"/>
      <c r="J6021" s="3"/>
      <c r="K6021" s="3"/>
      <c r="L6021" s="3"/>
      <c r="M6021" s="3"/>
      <c r="N6021" s="3"/>
      <c r="O6021" s="3"/>
      <c r="P6021" s="3"/>
      <c r="Q6021" s="3"/>
      <c r="R6021" s="3"/>
      <c r="S6021" s="3"/>
      <c r="T6021" s="3"/>
      <c r="U6021" s="3"/>
      <c r="V6021" s="3"/>
      <c r="W6021" s="3"/>
      <c r="X6021" s="3"/>
      <c r="Y6021" s="3"/>
      <c r="Z6021" s="3"/>
      <c r="AA6021" s="3"/>
      <c r="AB6021" s="3"/>
      <c r="AC6021" s="3"/>
      <c r="AD6021" s="3"/>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row>
    <row r="6022" spans="1:77" ht="18">
      <c r="A6022" s="3" t="s">
        <v>660</v>
      </c>
      <c r="B6022" s="3" t="s">
        <v>23996</v>
      </c>
      <c r="C6022" s="3" t="s">
        <v>23802</v>
      </c>
      <c r="D6022" s="3" t="s">
        <v>73</v>
      </c>
      <c r="E6022" s="3" t="s">
        <v>23997</v>
      </c>
      <c r="F6022" s="3"/>
      <c r="G6022" s="3"/>
      <c r="H6022" s="3"/>
      <c r="I6022" s="3"/>
      <c r="J6022" s="3"/>
      <c r="K6022" s="3"/>
      <c r="L6022" s="3"/>
      <c r="M6022" s="3"/>
      <c r="N6022" s="3"/>
      <c r="O6022" s="3"/>
      <c r="P6022" s="3"/>
      <c r="Q6022" s="3"/>
      <c r="R6022" s="3"/>
      <c r="S6022" s="3"/>
      <c r="T6022" s="3"/>
      <c r="U6022" s="3"/>
      <c r="V6022" s="3"/>
      <c r="W6022" s="3"/>
      <c r="X6022" s="3"/>
      <c r="Y6022" s="3"/>
      <c r="Z6022" s="3"/>
      <c r="AA6022" s="3"/>
      <c r="AB6022" s="3"/>
      <c r="AC6022" s="3"/>
      <c r="AD6022" s="3"/>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row>
    <row r="6023" spans="1:77" ht="18">
      <c r="A6023" s="3" t="s">
        <v>19351</v>
      </c>
      <c r="B6023" s="3" t="s">
        <v>36306</v>
      </c>
      <c r="C6023" s="3" t="s">
        <v>23802</v>
      </c>
      <c r="D6023" s="3"/>
      <c r="E6023" s="3" t="s">
        <v>36440</v>
      </c>
      <c r="F6023" s="3"/>
      <c r="G6023" s="3"/>
      <c r="H6023" s="3"/>
      <c r="I6023" s="3"/>
      <c r="J6023" s="3"/>
      <c r="K6023" s="3"/>
      <c r="L6023" s="3"/>
      <c r="M6023" s="3"/>
      <c r="N6023" s="3"/>
      <c r="O6023" s="3"/>
      <c r="P6023" s="3"/>
      <c r="Q6023" s="3"/>
      <c r="R6023" s="3"/>
      <c r="S6023" s="3"/>
      <c r="T6023" s="3"/>
      <c r="U6023" s="3"/>
      <c r="V6023" s="3"/>
      <c r="W6023" s="3"/>
      <c r="X6023" s="3"/>
      <c r="Y6023" s="3"/>
      <c r="Z6023" s="3"/>
      <c r="AA6023" s="3"/>
      <c r="AB6023" s="3"/>
      <c r="AC6023" s="3"/>
      <c r="AD6023" s="3"/>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row>
    <row r="6024" spans="1:77" ht="18">
      <c r="A6024" s="3" t="s">
        <v>5408</v>
      </c>
      <c r="B6024" s="3" t="s">
        <v>23435</v>
      </c>
      <c r="C6024" s="3" t="s">
        <v>23804</v>
      </c>
      <c r="D6024" s="3"/>
      <c r="E6024" s="3" t="s">
        <v>23805</v>
      </c>
      <c r="F6024" s="3" t="s">
        <v>23806</v>
      </c>
      <c r="G6024" s="3"/>
      <c r="H6024" s="3"/>
      <c r="I6024" s="3"/>
      <c r="J6024" s="3"/>
      <c r="K6024" s="3"/>
      <c r="L6024" s="3"/>
      <c r="M6024" s="3"/>
      <c r="N6024" s="3"/>
      <c r="O6024" s="3"/>
      <c r="P6024" s="3"/>
      <c r="Q6024" s="3"/>
      <c r="R6024" s="3"/>
      <c r="S6024" s="3"/>
      <c r="T6024" s="3"/>
      <c r="U6024" s="3"/>
      <c r="V6024" s="3"/>
      <c r="W6024" s="3"/>
      <c r="X6024" s="3"/>
      <c r="Y6024" s="3"/>
      <c r="Z6024" s="3"/>
      <c r="AA6024" s="3"/>
      <c r="AB6024" s="3"/>
      <c r="AC6024" s="3"/>
      <c r="AD6024" s="3"/>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row>
    <row r="6025" spans="1:77" ht="18">
      <c r="A6025" s="3" t="s">
        <v>8238</v>
      </c>
      <c r="B6025" s="3" t="s">
        <v>26064</v>
      </c>
      <c r="C6025" s="3" t="s">
        <v>23804</v>
      </c>
      <c r="D6025" s="3" t="s">
        <v>48</v>
      </c>
      <c r="E6025" s="3" t="s">
        <v>26065</v>
      </c>
      <c r="F6025" s="3" t="s">
        <v>26066</v>
      </c>
      <c r="G6025" s="3"/>
      <c r="H6025" s="3"/>
      <c r="I6025" s="3"/>
      <c r="J6025" s="3"/>
      <c r="K6025" s="3"/>
      <c r="L6025" s="3"/>
      <c r="M6025" s="3"/>
      <c r="N6025" s="3"/>
      <c r="O6025" s="3"/>
      <c r="P6025" s="3"/>
      <c r="Q6025" s="3"/>
      <c r="R6025" s="3"/>
      <c r="S6025" s="3"/>
      <c r="T6025" s="3"/>
      <c r="U6025" s="3"/>
      <c r="V6025" s="3"/>
      <c r="W6025" s="3"/>
      <c r="X6025" s="3"/>
      <c r="Y6025" s="3"/>
      <c r="Z6025" s="3"/>
      <c r="AA6025" s="3"/>
      <c r="AB6025" s="3"/>
      <c r="AC6025" s="3"/>
      <c r="AD6025" s="3"/>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row>
    <row r="6026" spans="1:77" ht="18">
      <c r="A6026" s="3" t="s">
        <v>5411</v>
      </c>
      <c r="B6026" s="3" t="s">
        <v>23435</v>
      </c>
      <c r="C6026" s="3" t="s">
        <v>23807</v>
      </c>
      <c r="D6026" s="3"/>
      <c r="E6026" s="3" t="s">
        <v>23808</v>
      </c>
      <c r="F6026" s="3"/>
      <c r="G6026" s="3"/>
      <c r="H6026" s="3"/>
      <c r="I6026" s="3"/>
      <c r="J6026" s="3"/>
      <c r="K6026" s="3"/>
      <c r="L6026" s="3"/>
      <c r="M6026" s="3"/>
      <c r="N6026" s="3"/>
      <c r="O6026" s="3"/>
      <c r="P6026" s="3"/>
      <c r="Q6026" s="3"/>
      <c r="R6026" s="3"/>
      <c r="S6026" s="3"/>
      <c r="T6026" s="3"/>
      <c r="U6026" s="3"/>
      <c r="V6026" s="3"/>
      <c r="W6026" s="3"/>
      <c r="X6026" s="3"/>
      <c r="Y6026" s="3"/>
      <c r="Z6026" s="3"/>
      <c r="AA6026" s="3"/>
      <c r="AB6026" s="3"/>
      <c r="AC6026" s="3"/>
      <c r="AD6026" s="3"/>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row>
    <row r="6027" spans="1:77" ht="18">
      <c r="A6027" s="3" t="s">
        <v>5423</v>
      </c>
      <c r="B6027" s="3" t="s">
        <v>23435</v>
      </c>
      <c r="C6027" s="3" t="s">
        <v>23816</v>
      </c>
      <c r="D6027" s="3"/>
      <c r="E6027" s="3" t="s">
        <v>23817</v>
      </c>
      <c r="F6027" s="3"/>
      <c r="G6027" s="3"/>
      <c r="H6027" s="3"/>
      <c r="I6027" s="3"/>
      <c r="J6027" s="3"/>
      <c r="K6027" s="3"/>
      <c r="L6027" s="3"/>
      <c r="M6027" s="3"/>
      <c r="N6027" s="3"/>
      <c r="O6027" s="3"/>
      <c r="P6027" s="3"/>
      <c r="Q6027" s="3"/>
      <c r="R6027" s="3"/>
      <c r="S6027" s="3"/>
      <c r="T6027" s="3"/>
      <c r="U6027" s="3"/>
      <c r="V6027" s="3"/>
      <c r="W6027" s="3"/>
      <c r="X6027" s="3"/>
      <c r="Y6027" s="3"/>
      <c r="Z6027" s="3"/>
      <c r="AA6027" s="3"/>
      <c r="AB6027" s="3"/>
      <c r="AC6027" s="3"/>
      <c r="AD6027" s="3"/>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row>
    <row r="6028" spans="1:77" ht="18">
      <c r="A6028" s="3" t="s">
        <v>5414</v>
      </c>
      <c r="B6028" s="3" t="s">
        <v>23435</v>
      </c>
      <c r="C6028" s="3" t="s">
        <v>23809</v>
      </c>
      <c r="D6028" s="3"/>
      <c r="E6028" s="3" t="s">
        <v>23810</v>
      </c>
      <c r="F6028" s="3"/>
      <c r="G6028" s="3"/>
      <c r="H6028" s="3"/>
      <c r="I6028" s="3"/>
      <c r="J6028" s="3"/>
      <c r="K6028" s="3"/>
      <c r="L6028" s="3"/>
      <c r="M6028" s="3"/>
      <c r="N6028" s="3"/>
      <c r="O6028" s="3"/>
      <c r="P6028" s="3"/>
      <c r="Q6028" s="3"/>
      <c r="R6028" s="3"/>
      <c r="S6028" s="3"/>
      <c r="T6028" s="3"/>
      <c r="U6028" s="3"/>
      <c r="V6028" s="3"/>
      <c r="W6028" s="3"/>
      <c r="X6028" s="3"/>
      <c r="Y6028" s="3"/>
      <c r="Z6028" s="3"/>
      <c r="AA6028" s="3"/>
      <c r="AB6028" s="3"/>
      <c r="AC6028" s="3"/>
      <c r="AD6028" s="3"/>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row>
    <row r="6029" spans="1:77" ht="18">
      <c r="A6029" s="3" t="s">
        <v>39338</v>
      </c>
      <c r="B6029" s="3" t="s">
        <v>38999</v>
      </c>
      <c r="C6029" s="3" t="s">
        <v>39339</v>
      </c>
      <c r="D6029" s="3" t="s">
        <v>39340</v>
      </c>
      <c r="E6029" s="3" t="s">
        <v>39341</v>
      </c>
      <c r="F6029" s="3" t="s">
        <v>39342</v>
      </c>
      <c r="G6029" s="3"/>
      <c r="H6029" s="3"/>
      <c r="I6029" s="3"/>
      <c r="J6029" s="3"/>
      <c r="K6029" s="3"/>
      <c r="L6029" s="3"/>
      <c r="M6029" s="3"/>
      <c r="N6029" s="3"/>
      <c r="O6029" s="3"/>
      <c r="P6029" s="3"/>
      <c r="Q6029" s="3"/>
      <c r="R6029" s="3"/>
      <c r="S6029" s="3"/>
      <c r="T6029" s="3"/>
      <c r="U6029" s="3"/>
      <c r="V6029" s="3"/>
      <c r="W6029" s="3"/>
      <c r="X6029" s="3"/>
      <c r="Y6029" s="3"/>
      <c r="Z6029" s="3"/>
      <c r="AA6029" s="3"/>
      <c r="AB6029" s="3"/>
      <c r="AC6029" s="3"/>
      <c r="AD6029" s="3"/>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row>
    <row r="6030" spans="1:77" ht="18">
      <c r="A6030" s="3" t="s">
        <v>33348</v>
      </c>
      <c r="B6030" s="3" t="s">
        <v>32998</v>
      </c>
      <c r="C6030" s="3" t="s">
        <v>33349</v>
      </c>
      <c r="D6030" s="3" t="s">
        <v>73</v>
      </c>
      <c r="E6030" s="3" t="s">
        <v>33069</v>
      </c>
      <c r="F6030" s="3" t="s">
        <v>33350</v>
      </c>
      <c r="G6030" s="3" t="s">
        <v>33351</v>
      </c>
      <c r="H6030" s="3" t="s">
        <v>33352</v>
      </c>
      <c r="I6030" s="3"/>
      <c r="J6030" s="3"/>
      <c r="K6030" s="3"/>
      <c r="L6030" s="3"/>
      <c r="M6030" s="3"/>
      <c r="N6030" s="3"/>
      <c r="O6030" s="3"/>
      <c r="P6030" s="3"/>
      <c r="Q6030" s="3"/>
      <c r="R6030" s="3"/>
      <c r="S6030" s="3"/>
      <c r="T6030" s="3"/>
      <c r="U6030" s="3"/>
      <c r="V6030" s="3"/>
      <c r="W6030" s="3"/>
      <c r="X6030" s="3"/>
      <c r="Y6030" s="3"/>
      <c r="Z6030" s="3"/>
      <c r="AA6030" s="3"/>
      <c r="AB6030" s="3"/>
      <c r="AC6030" s="3"/>
      <c r="AD6030" s="3"/>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row>
    <row r="6031" spans="1:77" ht="18">
      <c r="A6031" s="3" t="s">
        <v>20131</v>
      </c>
      <c r="B6031" s="3" t="s">
        <v>37108</v>
      </c>
      <c r="C6031" s="3" t="s">
        <v>33349</v>
      </c>
      <c r="D6031" s="3" t="s">
        <v>73</v>
      </c>
      <c r="E6031" s="3" t="s">
        <v>26829</v>
      </c>
      <c r="F6031" s="3" t="s">
        <v>33350</v>
      </c>
      <c r="G6031" s="3" t="s">
        <v>33351</v>
      </c>
      <c r="H6031" s="3" t="s">
        <v>33352</v>
      </c>
      <c r="I6031" s="3"/>
      <c r="J6031" s="3"/>
      <c r="K6031" s="3"/>
      <c r="L6031" s="3"/>
      <c r="M6031" s="3"/>
      <c r="N6031" s="3"/>
      <c r="O6031" s="3"/>
      <c r="P6031" s="3"/>
      <c r="Q6031" s="3"/>
      <c r="R6031" s="3"/>
      <c r="S6031" s="3"/>
      <c r="T6031" s="3"/>
      <c r="U6031" s="3"/>
      <c r="V6031" s="3"/>
      <c r="W6031" s="3"/>
      <c r="X6031" s="3"/>
      <c r="Y6031" s="3"/>
      <c r="Z6031" s="3"/>
      <c r="AA6031" s="3"/>
      <c r="AB6031" s="3"/>
      <c r="AC6031" s="3"/>
      <c r="AD6031" s="3"/>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row>
    <row r="6032" spans="1:77" ht="18">
      <c r="A6032" s="3" t="s">
        <v>39310</v>
      </c>
      <c r="B6032" s="3" t="s">
        <v>38999</v>
      </c>
      <c r="C6032" s="3" t="s">
        <v>39311</v>
      </c>
      <c r="D6032" s="3"/>
      <c r="E6032" s="3" t="s">
        <v>39312</v>
      </c>
      <c r="F6032" s="3"/>
      <c r="G6032" s="3"/>
      <c r="H6032" s="3"/>
      <c r="I6032" s="3"/>
      <c r="J6032" s="3"/>
      <c r="K6032" s="3"/>
      <c r="L6032" s="3"/>
      <c r="M6032" s="3"/>
      <c r="N6032" s="3"/>
      <c r="O6032" s="3"/>
      <c r="P6032" s="3"/>
      <c r="Q6032" s="3"/>
      <c r="R6032" s="3"/>
      <c r="S6032" s="3"/>
      <c r="T6032" s="3"/>
      <c r="U6032" s="3"/>
      <c r="V6032" s="3"/>
      <c r="W6032" s="3"/>
      <c r="X6032" s="3"/>
      <c r="Y6032" s="3"/>
      <c r="Z6032" s="3"/>
      <c r="AA6032" s="3"/>
      <c r="AB6032" s="3"/>
      <c r="AC6032" s="3"/>
      <c r="AD6032" s="3"/>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row>
    <row r="6033" spans="1:77" ht="18">
      <c r="A6033" s="3" t="s">
        <v>28869</v>
      </c>
      <c r="B6033" s="3" t="s">
        <v>28622</v>
      </c>
      <c r="C6033" s="3" t="s">
        <v>28870</v>
      </c>
      <c r="D6033" s="3"/>
      <c r="E6033" s="3" t="s">
        <v>28871</v>
      </c>
      <c r="F6033" s="3" t="s">
        <v>28872</v>
      </c>
      <c r="G6033" s="3" t="s">
        <v>28873</v>
      </c>
      <c r="H6033" s="3" t="s">
        <v>28874</v>
      </c>
      <c r="I6033" s="3" t="s">
        <v>28875</v>
      </c>
      <c r="J6033" s="3"/>
      <c r="K6033" s="3" t="s">
        <v>28876</v>
      </c>
      <c r="L6033" s="3" t="s">
        <v>28877</v>
      </c>
      <c r="M6033" s="3" t="s">
        <v>28878</v>
      </c>
      <c r="N6033" s="3" t="s">
        <v>28879</v>
      </c>
      <c r="O6033" s="3" t="s">
        <v>28880</v>
      </c>
      <c r="P6033" s="3" t="s">
        <v>28881</v>
      </c>
      <c r="Q6033" s="3" t="s">
        <v>28882</v>
      </c>
      <c r="R6033" s="3" t="s">
        <v>28883</v>
      </c>
      <c r="S6033" s="3"/>
      <c r="T6033" s="3"/>
      <c r="U6033" s="3"/>
      <c r="V6033" s="3"/>
      <c r="W6033" s="3"/>
      <c r="X6033" s="3"/>
      <c r="Y6033" s="3"/>
      <c r="Z6033" s="3"/>
      <c r="AA6033" s="3"/>
      <c r="AB6033" s="3"/>
      <c r="AC6033" s="3"/>
      <c r="AD6033" s="3"/>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row>
    <row r="6034" spans="1:77" ht="18">
      <c r="A6034" s="3" t="s">
        <v>2655</v>
      </c>
      <c r="B6034" s="3" t="s">
        <v>34858</v>
      </c>
      <c r="C6034" s="3" t="s">
        <v>28870</v>
      </c>
      <c r="D6034" s="3" t="s">
        <v>1442</v>
      </c>
      <c r="E6034" s="3" t="s">
        <v>35747</v>
      </c>
      <c r="F6034" s="3" t="s">
        <v>35748</v>
      </c>
      <c r="G6034" s="3"/>
      <c r="H6034" s="3"/>
      <c r="I6034" s="3"/>
      <c r="J6034" s="3"/>
      <c r="K6034" s="3"/>
      <c r="L6034" s="3"/>
      <c r="M6034" s="3"/>
      <c r="N6034" s="3"/>
      <c r="O6034" s="3"/>
      <c r="P6034" s="3"/>
      <c r="Q6034" s="3"/>
      <c r="R6034" s="3"/>
      <c r="S6034" s="3"/>
      <c r="T6034" s="3"/>
      <c r="U6034" s="3"/>
      <c r="V6034" s="3"/>
      <c r="W6034" s="3"/>
      <c r="X6034" s="3"/>
      <c r="Y6034" s="3"/>
      <c r="Z6034" s="3"/>
      <c r="AA6034" s="3"/>
      <c r="AB6034" s="3"/>
      <c r="AC6034" s="3"/>
      <c r="AD6034" s="3"/>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row>
    <row r="6035" spans="1:77" ht="18">
      <c r="A6035" s="3" t="s">
        <v>5394</v>
      </c>
      <c r="B6035" s="3" t="s">
        <v>23435</v>
      </c>
      <c r="C6035" s="3" t="s">
        <v>23791</v>
      </c>
      <c r="D6035" s="3"/>
      <c r="E6035" s="3" t="s">
        <v>23792</v>
      </c>
      <c r="F6035" s="3"/>
      <c r="G6035" s="3"/>
      <c r="H6035" s="3"/>
      <c r="I6035" s="3"/>
      <c r="J6035" s="3"/>
      <c r="K6035" s="3"/>
      <c r="L6035" s="3"/>
      <c r="M6035" s="3"/>
      <c r="N6035" s="3"/>
      <c r="O6035" s="3"/>
      <c r="P6035" s="3"/>
      <c r="Q6035" s="3"/>
      <c r="R6035" s="3"/>
      <c r="S6035" s="3"/>
      <c r="T6035" s="3"/>
      <c r="U6035" s="3"/>
      <c r="V6035" s="3"/>
      <c r="W6035" s="3"/>
      <c r="X6035" s="3"/>
      <c r="Y6035" s="3"/>
      <c r="Z6035" s="3"/>
      <c r="AA6035" s="3"/>
      <c r="AB6035" s="3"/>
      <c r="AC6035" s="3"/>
      <c r="AD6035" s="3"/>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row>
    <row r="6036" spans="1:77" ht="18">
      <c r="A6036" s="3" t="s">
        <v>10838</v>
      </c>
      <c r="B6036" s="3" t="s">
        <v>28622</v>
      </c>
      <c r="C6036" s="3" t="s">
        <v>23791</v>
      </c>
      <c r="D6036" s="3"/>
      <c r="E6036" s="3" t="s">
        <v>28981</v>
      </c>
      <c r="F6036" s="3"/>
      <c r="G6036" s="3"/>
      <c r="H6036" s="3"/>
      <c r="I6036" s="3"/>
      <c r="J6036" s="3"/>
      <c r="K6036" s="3"/>
      <c r="L6036" s="3"/>
      <c r="M6036" s="3"/>
      <c r="N6036" s="3"/>
      <c r="O6036" s="3"/>
      <c r="P6036" s="3"/>
      <c r="Q6036" s="3"/>
      <c r="R6036" s="3"/>
      <c r="S6036" s="3"/>
      <c r="T6036" s="3"/>
      <c r="U6036" s="3"/>
      <c r="V6036" s="3"/>
      <c r="W6036" s="3"/>
      <c r="X6036" s="3"/>
      <c r="Y6036" s="3"/>
      <c r="Z6036" s="3"/>
      <c r="AA6036" s="3"/>
      <c r="AB6036" s="3"/>
      <c r="AC6036" s="3"/>
      <c r="AD6036" s="3"/>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row>
    <row r="6037" spans="1:77" ht="18">
      <c r="A6037" s="3" t="s">
        <v>12291</v>
      </c>
      <c r="B6037" s="3" t="s">
        <v>29357</v>
      </c>
      <c r="C6037" s="3" t="s">
        <v>29864</v>
      </c>
      <c r="D6037" s="3" t="s">
        <v>48</v>
      </c>
      <c r="E6037" s="3" t="s">
        <v>29865</v>
      </c>
      <c r="F6037" s="3" t="s">
        <v>29866</v>
      </c>
      <c r="G6037" s="3"/>
      <c r="H6037" s="3"/>
      <c r="I6037" s="3"/>
      <c r="J6037" s="3"/>
      <c r="K6037" s="3"/>
      <c r="L6037" s="3"/>
      <c r="M6037" s="3"/>
      <c r="N6037" s="3"/>
      <c r="O6037" s="3"/>
      <c r="P6037" s="3"/>
      <c r="Q6037" s="3"/>
      <c r="R6037" s="3"/>
      <c r="S6037" s="3"/>
      <c r="T6037" s="3"/>
      <c r="U6037" s="3"/>
      <c r="V6037" s="3"/>
      <c r="W6037" s="3"/>
      <c r="X6037" s="3"/>
      <c r="Y6037" s="3"/>
      <c r="Z6037" s="3"/>
      <c r="AA6037" s="3"/>
      <c r="AB6037" s="3"/>
      <c r="AC6037" s="3"/>
      <c r="AD6037" s="3"/>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row>
    <row r="6038" spans="1:77" ht="18">
      <c r="A6038" s="3" t="s">
        <v>10770</v>
      </c>
      <c r="B6038" s="3" t="s">
        <v>28622</v>
      </c>
      <c r="C6038" s="3" t="s">
        <v>28921</v>
      </c>
      <c r="D6038" s="3"/>
      <c r="E6038" s="3" t="s">
        <v>28922</v>
      </c>
      <c r="F6038" s="3"/>
      <c r="G6038" s="3"/>
      <c r="H6038" s="3"/>
      <c r="I6038" s="3"/>
      <c r="J6038" s="3"/>
      <c r="K6038" s="3"/>
      <c r="L6038" s="3"/>
      <c r="M6038" s="3"/>
      <c r="N6038" s="3"/>
      <c r="O6038" s="3"/>
      <c r="P6038" s="3"/>
      <c r="Q6038" s="3"/>
      <c r="R6038" s="3"/>
      <c r="S6038" s="3"/>
      <c r="T6038" s="3"/>
      <c r="U6038" s="3"/>
      <c r="V6038" s="3"/>
      <c r="W6038" s="3"/>
      <c r="X6038" s="3"/>
      <c r="Y6038" s="3"/>
      <c r="Z6038" s="3"/>
      <c r="AA6038" s="3"/>
      <c r="AB6038" s="3"/>
      <c r="AC6038" s="3"/>
      <c r="AD6038" s="3"/>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row>
    <row r="6039" spans="1:77" ht="18">
      <c r="A6039" s="3" t="s">
        <v>5391</v>
      </c>
      <c r="B6039" s="3" t="s">
        <v>23435</v>
      </c>
      <c r="C6039" s="3" t="s">
        <v>23789</v>
      </c>
      <c r="D6039" s="3"/>
      <c r="E6039" s="3" t="s">
        <v>23790</v>
      </c>
      <c r="F6039" s="3"/>
      <c r="G6039" s="3"/>
      <c r="H6039" s="3"/>
      <c r="I6039" s="3"/>
      <c r="J6039" s="3"/>
      <c r="K6039" s="3"/>
      <c r="L6039" s="3"/>
      <c r="M6039" s="3"/>
      <c r="N6039" s="3"/>
      <c r="O6039" s="3"/>
      <c r="P6039" s="3"/>
      <c r="Q6039" s="3"/>
      <c r="R6039" s="3"/>
      <c r="S6039" s="3"/>
      <c r="T6039" s="3"/>
      <c r="U6039" s="3"/>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row>
    <row r="6040" spans="1:77" ht="18">
      <c r="A6040" s="3" t="s">
        <v>5388</v>
      </c>
      <c r="B6040" s="3" t="s">
        <v>23435</v>
      </c>
      <c r="C6040" s="3" t="s">
        <v>23787</v>
      </c>
      <c r="D6040" s="3"/>
      <c r="E6040" s="3" t="s">
        <v>23788</v>
      </c>
      <c r="F6040" s="3"/>
      <c r="G6040" s="3"/>
      <c r="H6040" s="3"/>
      <c r="I6040" s="3"/>
      <c r="J6040" s="3"/>
      <c r="K6040" s="3"/>
      <c r="L6040" s="3"/>
      <c r="M6040" s="3"/>
      <c r="N6040" s="3"/>
      <c r="O6040" s="3"/>
      <c r="P6040" s="3"/>
      <c r="Q6040" s="3"/>
      <c r="R6040" s="3"/>
      <c r="S6040" s="3"/>
      <c r="T6040" s="3"/>
      <c r="U6040" s="3"/>
      <c r="V6040" s="3"/>
      <c r="W6040" s="3"/>
      <c r="X6040" s="3"/>
      <c r="Y6040" s="3"/>
      <c r="Z6040" s="3"/>
      <c r="AA6040" s="3"/>
      <c r="AB6040" s="3"/>
      <c r="AC6040" s="3"/>
      <c r="AD6040" s="3"/>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row>
    <row r="6041" spans="1:77" ht="18">
      <c r="A6041" s="3" t="s">
        <v>33061</v>
      </c>
      <c r="B6041" s="3" t="s">
        <v>32998</v>
      </c>
      <c r="C6041" s="3" t="s">
        <v>33062</v>
      </c>
      <c r="D6041" s="3" t="s">
        <v>319</v>
      </c>
      <c r="E6041" s="3" t="s">
        <v>33063</v>
      </c>
      <c r="F6041" s="3" t="s">
        <v>33064</v>
      </c>
      <c r="G6041" s="3"/>
      <c r="H6041" s="3" t="s">
        <v>33065</v>
      </c>
      <c r="I6041" s="3" t="s">
        <v>33066</v>
      </c>
      <c r="J6041" s="3" t="s">
        <v>33067</v>
      </c>
      <c r="K6041" s="3">
        <v>4618497</v>
      </c>
      <c r="L6041" s="3"/>
      <c r="M6041" s="3"/>
      <c r="N6041" s="3"/>
      <c r="O6041" s="3"/>
      <c r="P6041" s="3"/>
      <c r="Q6041" s="3"/>
      <c r="R6041" s="3"/>
      <c r="S6041" s="3"/>
      <c r="T6041" s="3"/>
      <c r="U6041" s="3"/>
      <c r="V6041" s="3"/>
      <c r="W6041" s="3"/>
      <c r="X6041" s="3"/>
      <c r="Y6041" s="3"/>
      <c r="Z6041" s="3"/>
      <c r="AA6041" s="3"/>
      <c r="AB6041" s="3"/>
      <c r="AC6041" s="3"/>
      <c r="AD6041" s="3"/>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row>
    <row r="6042" spans="1:77" ht="18">
      <c r="A6042" s="3" t="s">
        <v>39284</v>
      </c>
      <c r="B6042" s="3" t="s">
        <v>38999</v>
      </c>
      <c r="C6042" s="3" t="s">
        <v>33062</v>
      </c>
      <c r="D6042" s="3" t="s">
        <v>39285</v>
      </c>
      <c r="E6042" s="3" t="s">
        <v>39286</v>
      </c>
      <c r="F6042" s="3"/>
      <c r="G6042" s="3"/>
      <c r="H6042" s="3"/>
      <c r="I6042" s="3"/>
      <c r="J6042" s="3"/>
      <c r="K6042" s="3"/>
      <c r="L6042" s="3"/>
      <c r="M6042" s="3"/>
      <c r="N6042" s="3"/>
      <c r="O6042" s="3"/>
      <c r="P6042" s="3"/>
      <c r="Q6042" s="3"/>
      <c r="R6042" s="3"/>
      <c r="S6042" s="3"/>
      <c r="T6042" s="3"/>
      <c r="U6042" s="3"/>
      <c r="V6042" s="3"/>
      <c r="W6042" s="3"/>
      <c r="X6042" s="3"/>
      <c r="Y6042" s="3"/>
      <c r="Z6042" s="3"/>
      <c r="AA6042" s="3"/>
      <c r="AB6042" s="3"/>
      <c r="AC6042" s="3"/>
      <c r="AD6042" s="3"/>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row>
    <row r="6043" spans="1:77" ht="18">
      <c r="A6043" s="3" t="s">
        <v>16667</v>
      </c>
      <c r="B6043" s="3" t="s">
        <v>32339</v>
      </c>
      <c r="C6043" s="3" t="s">
        <v>32588</v>
      </c>
      <c r="D6043" s="3" t="s">
        <v>32589</v>
      </c>
      <c r="E6043" s="3" t="s">
        <v>32590</v>
      </c>
      <c r="F6043" s="3" t="s">
        <v>1443</v>
      </c>
      <c r="G6043" s="3" t="s">
        <v>32591</v>
      </c>
      <c r="H6043" s="3" t="s">
        <v>32592</v>
      </c>
      <c r="I6043" s="3" t="s">
        <v>32593</v>
      </c>
      <c r="J6043" s="3" t="s">
        <v>32594</v>
      </c>
      <c r="K6043" s="3" t="s">
        <v>32595</v>
      </c>
      <c r="L6043" s="3" t="s">
        <v>32596</v>
      </c>
      <c r="M6043" s="3"/>
      <c r="N6043" s="3"/>
      <c r="O6043" s="3"/>
      <c r="P6043" s="3"/>
      <c r="Q6043" s="3"/>
      <c r="R6043" s="3"/>
      <c r="S6043" s="3"/>
      <c r="T6043" s="3"/>
      <c r="U6043" s="3"/>
      <c r="V6043" s="3"/>
      <c r="W6043" s="3"/>
      <c r="X6043" s="3"/>
      <c r="Y6043" s="3"/>
      <c r="Z6043" s="3"/>
      <c r="AA6043" s="3"/>
      <c r="AB6043" s="3"/>
      <c r="AC6043" s="3"/>
      <c r="AD6043" s="3"/>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row>
    <row r="6044" spans="1:77" ht="18">
      <c r="A6044" s="3" t="s">
        <v>17077</v>
      </c>
      <c r="B6044" s="3" t="s">
        <v>32940</v>
      </c>
      <c r="C6044" s="3" t="s">
        <v>32588</v>
      </c>
      <c r="D6044" s="3" t="s">
        <v>32589</v>
      </c>
      <c r="E6044" s="3" t="s">
        <v>32941</v>
      </c>
      <c r="F6044" s="3" t="s">
        <v>32942</v>
      </c>
      <c r="G6044" s="3"/>
      <c r="H6044" s="3"/>
      <c r="I6044" s="3"/>
      <c r="J6044" s="3"/>
      <c r="K6044" s="3"/>
      <c r="L6044" s="3"/>
      <c r="M6044" s="3"/>
      <c r="N6044" s="3"/>
      <c r="O6044" s="3"/>
      <c r="P6044" s="3"/>
      <c r="Q6044" s="3"/>
      <c r="R6044" s="3"/>
      <c r="S6044" s="3"/>
      <c r="T6044" s="3"/>
      <c r="U6044" s="3"/>
      <c r="V6044" s="3"/>
      <c r="W6044" s="3"/>
      <c r="X6044" s="3"/>
      <c r="Y6044" s="3"/>
      <c r="Z6044" s="3"/>
      <c r="AA6044" s="3"/>
      <c r="AB6044" s="3"/>
      <c r="AC6044" s="3"/>
      <c r="AD6044" s="3"/>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row>
    <row r="6045" spans="1:77" ht="18">
      <c r="A6045" s="3" t="s">
        <v>4985</v>
      </c>
      <c r="B6045" s="3" t="s">
        <v>23435</v>
      </c>
      <c r="C6045" s="3" t="s">
        <v>23471</v>
      </c>
      <c r="D6045" s="3"/>
      <c r="E6045" s="3" t="s">
        <v>23472</v>
      </c>
      <c r="F6045" s="3" t="s">
        <v>23473</v>
      </c>
      <c r="G6045" s="3"/>
      <c r="H6045" s="3"/>
      <c r="I6045" s="3"/>
      <c r="J6045" s="3"/>
      <c r="K6045" s="3"/>
      <c r="L6045" s="3"/>
      <c r="M6045" s="3"/>
      <c r="N6045" s="3"/>
      <c r="O6045" s="3"/>
      <c r="P6045" s="3"/>
      <c r="Q6045" s="3"/>
      <c r="R6045" s="3"/>
      <c r="S6045" s="3"/>
      <c r="T6045" s="3"/>
      <c r="U6045" s="3"/>
      <c r="V6045" s="3"/>
      <c r="W6045" s="3"/>
      <c r="X6045" s="3"/>
      <c r="Y6045" s="3"/>
      <c r="Z6045" s="3"/>
      <c r="AA6045" s="3"/>
      <c r="AB6045" s="3"/>
      <c r="AC6045" s="3"/>
      <c r="AD6045" s="3"/>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row>
    <row r="6046" spans="1:77" ht="18">
      <c r="A6046" s="3" t="s">
        <v>5382</v>
      </c>
      <c r="B6046" s="3" t="s">
        <v>23435</v>
      </c>
      <c r="C6046" s="3" t="s">
        <v>23782</v>
      </c>
      <c r="D6046" s="3"/>
      <c r="E6046" s="3" t="s">
        <v>23783</v>
      </c>
      <c r="F6046" s="3" t="s">
        <v>23784</v>
      </c>
      <c r="G6046" s="3"/>
      <c r="H6046" s="3"/>
      <c r="I6046" s="3"/>
      <c r="J6046" s="3"/>
      <c r="K6046" s="3"/>
      <c r="L6046" s="3"/>
      <c r="M6046" s="3"/>
      <c r="N6046" s="3"/>
      <c r="O6046" s="3"/>
      <c r="P6046" s="3"/>
      <c r="Q6046" s="3"/>
      <c r="R6046" s="3"/>
      <c r="S6046" s="3"/>
      <c r="T6046" s="3"/>
      <c r="U6046" s="3"/>
      <c r="V6046" s="3"/>
      <c r="W6046" s="3"/>
      <c r="X6046" s="3"/>
      <c r="Y6046" s="3"/>
      <c r="Z6046" s="3"/>
      <c r="AA6046" s="3"/>
      <c r="AB6046" s="3"/>
      <c r="AC6046" s="3"/>
      <c r="AD6046" s="3"/>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row>
    <row r="6047" spans="1:77" ht="18">
      <c r="A6047" s="3" t="s">
        <v>3594</v>
      </c>
      <c r="B6047" s="3" t="s">
        <v>21893</v>
      </c>
      <c r="C6047" s="3" t="s">
        <v>22103</v>
      </c>
      <c r="D6047" s="3"/>
      <c r="E6047" s="3" t="s">
        <v>22104</v>
      </c>
      <c r="F6047" s="3"/>
      <c r="G6047" s="3"/>
      <c r="H6047" s="3"/>
      <c r="I6047" s="3"/>
      <c r="J6047" s="3"/>
      <c r="K6047" s="3"/>
      <c r="L6047" s="3"/>
      <c r="M6047" s="3"/>
      <c r="N6047" s="3"/>
      <c r="O6047" s="3"/>
      <c r="P6047" s="3"/>
      <c r="Q6047" s="3"/>
      <c r="R6047" s="3"/>
      <c r="S6047" s="3"/>
      <c r="T6047" s="3"/>
      <c r="U6047" s="3"/>
      <c r="V6047" s="3"/>
      <c r="W6047" s="3"/>
      <c r="X6047" s="3"/>
      <c r="Y6047" s="3"/>
      <c r="Z6047" s="3"/>
      <c r="AA6047" s="3"/>
      <c r="AB6047" s="3"/>
      <c r="AC6047" s="3"/>
      <c r="AD6047" s="3"/>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row>
    <row r="6048" spans="1:77" ht="18">
      <c r="A6048" s="3" t="s">
        <v>5365</v>
      </c>
      <c r="B6048" s="3" t="s">
        <v>23435</v>
      </c>
      <c r="C6048" s="3" t="s">
        <v>23765</v>
      </c>
      <c r="D6048" s="3"/>
      <c r="E6048" s="3" t="s">
        <v>23766</v>
      </c>
      <c r="F6048" s="3"/>
      <c r="G6048" s="3"/>
      <c r="H6048" s="3"/>
      <c r="I6048" s="3"/>
      <c r="J6048" s="3"/>
      <c r="K6048" s="3"/>
      <c r="L6048" s="3"/>
      <c r="M6048" s="3"/>
      <c r="N6048" s="3"/>
      <c r="O6048" s="3"/>
      <c r="P6048" s="3"/>
      <c r="Q6048" s="3"/>
      <c r="R6048" s="3"/>
      <c r="S6048" s="3"/>
      <c r="T6048" s="3"/>
      <c r="U6048" s="3"/>
      <c r="V6048" s="3"/>
      <c r="W6048" s="3"/>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row>
    <row r="6049" spans="1:77" ht="18">
      <c r="A6049" s="3" t="s">
        <v>3661</v>
      </c>
      <c r="B6049" s="3" t="s">
        <v>21893</v>
      </c>
      <c r="C6049" s="3" t="s">
        <v>22174</v>
      </c>
      <c r="D6049" s="3"/>
      <c r="E6049" s="3" t="s">
        <v>22175</v>
      </c>
      <c r="F6049" s="3"/>
      <c r="G6049" s="3"/>
      <c r="H6049" s="3"/>
      <c r="I6049" s="3"/>
      <c r="J6049" s="3"/>
      <c r="K6049" s="3"/>
      <c r="L6049" s="3"/>
      <c r="M6049" s="3"/>
      <c r="N6049" s="3"/>
      <c r="O6049" s="3"/>
      <c r="P6049" s="3"/>
      <c r="Q6049" s="3"/>
      <c r="R6049" s="3"/>
      <c r="S6049" s="3"/>
      <c r="T6049" s="3"/>
      <c r="U6049" s="3"/>
      <c r="V6049" s="3"/>
      <c r="W6049" s="3"/>
      <c r="X6049" s="3"/>
      <c r="Y6049" s="3"/>
      <c r="Z6049" s="3"/>
      <c r="AA6049" s="3"/>
      <c r="AB6049" s="3"/>
      <c r="AC6049" s="3"/>
      <c r="AD6049" s="3"/>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row>
    <row r="6050" spans="1:77" ht="18">
      <c r="A6050" s="3" t="s">
        <v>5004</v>
      </c>
      <c r="B6050" s="3" t="s">
        <v>23497</v>
      </c>
      <c r="C6050" s="3" t="s">
        <v>23498</v>
      </c>
      <c r="D6050" s="3" t="s">
        <v>23499</v>
      </c>
      <c r="E6050" s="3" t="s">
        <v>23500</v>
      </c>
      <c r="F6050" s="3" t="s">
        <v>23501</v>
      </c>
      <c r="G6050" s="3"/>
      <c r="H6050" s="3"/>
      <c r="I6050" s="3"/>
      <c r="J6050" s="3"/>
      <c r="K6050" s="3"/>
      <c r="L6050" s="3"/>
      <c r="M6050" s="3"/>
      <c r="N6050" s="3"/>
      <c r="O6050" s="3"/>
      <c r="P6050" s="3"/>
      <c r="Q6050" s="3"/>
      <c r="R6050" s="3"/>
      <c r="S6050" s="3"/>
      <c r="T6050" s="3"/>
      <c r="U6050" s="3"/>
      <c r="V6050" s="3"/>
      <c r="W6050" s="3"/>
      <c r="X6050" s="3"/>
      <c r="Y6050" s="3"/>
      <c r="Z6050" s="3"/>
      <c r="AA6050" s="3"/>
      <c r="AB6050" s="3"/>
      <c r="AC6050" s="3"/>
      <c r="AD6050" s="3"/>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row>
    <row r="6051" spans="1:77" ht="18">
      <c r="A6051" s="3" t="s">
        <v>10934</v>
      </c>
      <c r="B6051" s="3" t="s">
        <v>28622</v>
      </c>
      <c r="C6051" s="3" t="s">
        <v>23498</v>
      </c>
      <c r="D6051" s="3"/>
      <c r="E6051" s="3" t="s">
        <v>29019</v>
      </c>
      <c r="F6051" s="3"/>
      <c r="G6051" s="3"/>
      <c r="H6051" s="3"/>
      <c r="I6051" s="3"/>
      <c r="J6051" s="3"/>
      <c r="K6051" s="3"/>
      <c r="L6051" s="3"/>
      <c r="M6051" s="3"/>
      <c r="N6051" s="3"/>
      <c r="O6051" s="3"/>
      <c r="P6051" s="3"/>
      <c r="Q6051" s="3"/>
      <c r="R6051" s="3"/>
      <c r="S6051" s="3"/>
      <c r="T6051" s="3"/>
      <c r="U6051" s="3"/>
      <c r="V6051" s="3"/>
      <c r="W6051" s="3"/>
      <c r="X6051" s="3"/>
      <c r="Y6051" s="3"/>
      <c r="Z6051" s="3"/>
      <c r="AA6051" s="3"/>
      <c r="AB6051" s="3"/>
      <c r="AC6051" s="3"/>
      <c r="AD6051" s="3"/>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row>
    <row r="6052" spans="1:77" ht="18">
      <c r="A6052" s="3" t="s">
        <v>35816</v>
      </c>
      <c r="B6052" s="3" t="s">
        <v>34858</v>
      </c>
      <c r="C6052" s="3" t="s">
        <v>23498</v>
      </c>
      <c r="D6052" s="3" t="s">
        <v>35817</v>
      </c>
      <c r="E6052" s="3" t="s">
        <v>35818</v>
      </c>
      <c r="F6052" s="3"/>
      <c r="G6052" s="3"/>
      <c r="H6052" s="3"/>
      <c r="I6052" s="3"/>
      <c r="J6052" s="3"/>
      <c r="K6052" s="3"/>
      <c r="L6052" s="3"/>
      <c r="M6052" s="3"/>
      <c r="N6052" s="3"/>
      <c r="O6052" s="3"/>
      <c r="P6052" s="3"/>
      <c r="Q6052" s="3"/>
      <c r="R6052" s="3"/>
      <c r="S6052" s="3"/>
      <c r="T6052" s="3"/>
      <c r="U6052" s="3"/>
      <c r="V6052" s="3"/>
      <c r="W6052" s="3"/>
      <c r="X6052" s="3"/>
      <c r="Y6052" s="3"/>
      <c r="Z6052" s="3"/>
      <c r="AA6052" s="3"/>
      <c r="AB6052" s="3"/>
      <c r="AC6052" s="3"/>
      <c r="AD6052" s="3"/>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row>
    <row r="6053" spans="1:77" ht="18">
      <c r="A6053" s="3" t="s">
        <v>4996</v>
      </c>
      <c r="B6053" s="3" t="s">
        <v>23435</v>
      </c>
      <c r="C6053" s="3" t="s">
        <v>23481</v>
      </c>
      <c r="D6053" s="3"/>
      <c r="E6053" s="3" t="s">
        <v>23482</v>
      </c>
      <c r="F6053" s="3"/>
      <c r="G6053" s="3"/>
      <c r="H6053" s="3"/>
      <c r="I6053" s="3"/>
      <c r="J6053" s="3"/>
      <c r="K6053" s="3"/>
      <c r="L6053" s="3"/>
      <c r="M6053" s="3"/>
      <c r="N6053" s="3"/>
      <c r="O6053" s="3"/>
      <c r="P6053" s="3"/>
      <c r="Q6053" s="3"/>
      <c r="R6053" s="3"/>
      <c r="S6053" s="3"/>
      <c r="T6053" s="3"/>
      <c r="U6053" s="3"/>
      <c r="V6053" s="3"/>
      <c r="W6053" s="3"/>
      <c r="X6053" s="3"/>
      <c r="Y6053" s="3"/>
      <c r="Z6053" s="3"/>
      <c r="AA6053" s="3"/>
      <c r="AB6053" s="3"/>
      <c r="AC6053" s="3"/>
      <c r="AD6053" s="3"/>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row>
    <row r="6054" spans="1:77" ht="18">
      <c r="A6054" s="3" t="s">
        <v>5374</v>
      </c>
      <c r="B6054" s="3" t="s">
        <v>23435</v>
      </c>
      <c r="C6054" s="3" t="s">
        <v>23778</v>
      </c>
      <c r="D6054" s="3"/>
      <c r="E6054" s="3" t="s">
        <v>23482</v>
      </c>
      <c r="F6054" s="3"/>
      <c r="G6054" s="3"/>
      <c r="H6054" s="3"/>
      <c r="I6054" s="3"/>
      <c r="J6054" s="3"/>
      <c r="K6054" s="3"/>
      <c r="L6054" s="3"/>
      <c r="M6054" s="3"/>
      <c r="N6054" s="3"/>
      <c r="O6054" s="3"/>
      <c r="P6054" s="3"/>
      <c r="Q6054" s="3"/>
      <c r="R6054" s="3"/>
      <c r="S6054" s="3"/>
      <c r="T6054" s="3"/>
      <c r="U6054" s="3"/>
      <c r="V6054" s="3"/>
      <c r="W6054" s="3"/>
      <c r="X6054" s="3"/>
      <c r="Y6054" s="3"/>
      <c r="Z6054" s="3"/>
      <c r="AA6054" s="3"/>
      <c r="AB6054" s="3"/>
      <c r="AC6054" s="3"/>
      <c r="AD6054" s="3"/>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row>
    <row r="6055" spans="1:77" ht="18">
      <c r="A6055" s="3" t="s">
        <v>27192</v>
      </c>
      <c r="B6055" s="3" t="s">
        <v>27189</v>
      </c>
      <c r="C6055" s="3" t="s">
        <v>23778</v>
      </c>
      <c r="D6055" s="3" t="s">
        <v>73</v>
      </c>
      <c r="E6055" s="3" t="s">
        <v>27193</v>
      </c>
      <c r="F6055" s="3" t="s">
        <v>27194</v>
      </c>
      <c r="G6055" s="3" t="s">
        <v>27195</v>
      </c>
      <c r="H6055" s="3"/>
      <c r="I6055" s="3" t="s">
        <v>27196</v>
      </c>
      <c r="J6055" s="3" t="s">
        <v>27197</v>
      </c>
      <c r="K6055" s="3" t="s">
        <v>27198</v>
      </c>
      <c r="L6055" s="3" t="s">
        <v>27199</v>
      </c>
      <c r="M6055" s="3" t="s">
        <v>27200</v>
      </c>
      <c r="N6055" s="3"/>
      <c r="O6055" s="3" t="s">
        <v>27201</v>
      </c>
      <c r="P6055" s="3" t="s">
        <v>27202</v>
      </c>
      <c r="Q6055" s="3" t="s">
        <v>27203</v>
      </c>
      <c r="R6055" s="3"/>
      <c r="S6055" s="3" t="s">
        <v>27204</v>
      </c>
      <c r="T6055" s="3"/>
      <c r="U6055" s="3" t="s">
        <v>27205</v>
      </c>
      <c r="V6055" s="3"/>
      <c r="W6055" s="3" t="s">
        <v>27206</v>
      </c>
      <c r="X6055" s="3"/>
      <c r="Y6055" s="3" t="s">
        <v>27207</v>
      </c>
      <c r="Z6055" s="3"/>
      <c r="AA6055" s="3" t="s">
        <v>27208</v>
      </c>
      <c r="AB6055" s="3"/>
      <c r="AC6055" s="3" t="s">
        <v>27209</v>
      </c>
      <c r="AD6055" s="3"/>
      <c r="AE6055" s="3"/>
      <c r="AF6055" s="3"/>
      <c r="AG6055" s="3"/>
      <c r="AH6055" s="3"/>
      <c r="AI6055" s="3" t="s">
        <v>27210</v>
      </c>
      <c r="AJ6055" s="3"/>
      <c r="AK6055" s="3" t="s">
        <v>27211</v>
      </c>
      <c r="AL6055" s="3"/>
      <c r="AM6055" s="3"/>
      <c r="AN6055" s="3" t="s">
        <v>27212</v>
      </c>
      <c r="AO6055" s="3"/>
      <c r="AP6055" s="3"/>
      <c r="AQ6055" s="3" t="s">
        <v>27213</v>
      </c>
      <c r="AR6055" s="3"/>
      <c r="AS6055" s="3"/>
      <c r="AT6055" s="3" t="s">
        <v>27214</v>
      </c>
      <c r="AU6055" s="3"/>
      <c r="AV6055" s="3"/>
      <c r="AW6055" s="3"/>
      <c r="AX6055" s="3"/>
      <c r="AY6055" s="3"/>
      <c r="AZ6055" s="3" t="s">
        <v>27215</v>
      </c>
      <c r="BA6055" s="3"/>
      <c r="BB6055" s="3"/>
      <c r="BC6055" s="3" t="s">
        <v>27216</v>
      </c>
      <c r="BD6055" s="3"/>
      <c r="BE6055" s="3"/>
      <c r="BF6055" s="3" t="s">
        <v>27217</v>
      </c>
      <c r="BG6055" s="3"/>
      <c r="BH6055" s="3"/>
      <c r="BI6055" s="3"/>
      <c r="BJ6055" s="3"/>
      <c r="BK6055" s="3"/>
      <c r="BL6055" s="3" t="s">
        <v>27218</v>
      </c>
      <c r="BM6055" s="3"/>
      <c r="BN6055" s="3"/>
      <c r="BO6055" s="3"/>
      <c r="BP6055" s="3" t="s">
        <v>27219</v>
      </c>
      <c r="BQ6055" s="3"/>
      <c r="BR6055" s="3" t="s">
        <v>27220</v>
      </c>
      <c r="BS6055" s="3"/>
      <c r="BT6055" s="3" t="s">
        <v>27221</v>
      </c>
      <c r="BU6055" s="3"/>
      <c r="BV6055" s="3"/>
      <c r="BW6055" s="3" t="s">
        <v>27222</v>
      </c>
      <c r="BX6055" s="3"/>
      <c r="BY6055" s="3"/>
    </row>
    <row r="6056" spans="1:77" ht="18">
      <c r="A6056" s="3" t="s">
        <v>35360</v>
      </c>
      <c r="B6056" s="3" t="s">
        <v>35343</v>
      </c>
      <c r="C6056" s="3" t="s">
        <v>35361</v>
      </c>
      <c r="D6056" s="3"/>
      <c r="E6056" s="3" t="s">
        <v>35348</v>
      </c>
      <c r="F6056" s="3"/>
      <c r="G6056" s="3"/>
      <c r="H6056" s="3"/>
      <c r="I6056" s="3"/>
      <c r="J6056" s="3"/>
      <c r="K6056" s="3"/>
      <c r="L6056" s="3"/>
      <c r="M6056" s="3"/>
      <c r="N6056" s="3"/>
      <c r="O6056" s="3"/>
      <c r="P6056" s="3"/>
      <c r="Q6056" s="3"/>
      <c r="R6056" s="3"/>
      <c r="S6056" s="3"/>
      <c r="T6056" s="3"/>
      <c r="U6056" s="3"/>
      <c r="V6056" s="3"/>
      <c r="W6056" s="3"/>
      <c r="X6056" s="3"/>
      <c r="Y6056" s="3"/>
      <c r="Z6056" s="3"/>
      <c r="AA6056" s="3"/>
      <c r="AB6056" s="3"/>
      <c r="AC6056" s="3"/>
      <c r="AD6056" s="3"/>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row>
    <row r="6057" spans="1:77" ht="18">
      <c r="A6057" s="3" t="s">
        <v>27981</v>
      </c>
      <c r="B6057" s="3" t="s">
        <v>27189</v>
      </c>
      <c r="C6057" s="3" t="s">
        <v>27982</v>
      </c>
      <c r="D6057" s="3" t="s">
        <v>73</v>
      </c>
      <c r="E6057" s="3" t="s">
        <v>27983</v>
      </c>
      <c r="F6057" s="3" t="s">
        <v>27984</v>
      </c>
      <c r="G6057" s="3"/>
      <c r="H6057" s="3"/>
      <c r="I6057" s="3"/>
      <c r="J6057" s="3"/>
      <c r="K6057" s="3"/>
      <c r="L6057" s="3"/>
      <c r="M6057" s="3"/>
      <c r="N6057" s="3"/>
      <c r="O6057" s="3"/>
      <c r="P6057" s="3"/>
      <c r="Q6057" s="3"/>
      <c r="R6057" s="3"/>
      <c r="S6057" s="3"/>
      <c r="T6057" s="3"/>
      <c r="U6057" s="3"/>
      <c r="V6057" s="3"/>
      <c r="W6057" s="3"/>
      <c r="X6057" s="3"/>
      <c r="Y6057" s="3"/>
      <c r="Z6057" s="3"/>
      <c r="AA6057" s="3"/>
      <c r="AB6057" s="3"/>
      <c r="AC6057" s="3"/>
      <c r="AD6057" s="3"/>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row>
    <row r="6058" spans="1:77" ht="18">
      <c r="A6058" s="3" t="s">
        <v>536</v>
      </c>
      <c r="B6058" s="3" t="s">
        <v>23145</v>
      </c>
      <c r="C6058" s="3" t="s">
        <v>23146</v>
      </c>
      <c r="D6058" s="3" t="s">
        <v>270</v>
      </c>
      <c r="E6058" s="3" t="s">
        <v>23147</v>
      </c>
      <c r="F6058" s="3" t="s">
        <v>23148</v>
      </c>
      <c r="G6058" s="3" t="s">
        <v>22989</v>
      </c>
      <c r="H6058" s="3" t="s">
        <v>23149</v>
      </c>
      <c r="I6058" s="3" t="s">
        <v>23150</v>
      </c>
      <c r="J6058" s="3"/>
      <c r="K6058" s="3"/>
      <c r="L6058" s="3"/>
      <c r="M6058" s="3"/>
      <c r="N6058" s="3"/>
      <c r="O6058" s="3"/>
      <c r="P6058" s="3"/>
      <c r="Q6058" s="3"/>
      <c r="R6058" s="3"/>
      <c r="S6058" s="3"/>
      <c r="T6058" s="3"/>
      <c r="U6058" s="3"/>
      <c r="V6058" s="3"/>
      <c r="W6058" s="3"/>
      <c r="X6058" s="3"/>
      <c r="Y6058" s="3"/>
      <c r="Z6058" s="3"/>
      <c r="AA6058" s="3"/>
      <c r="AB6058" s="3"/>
      <c r="AC6058" s="3"/>
      <c r="AD6058" s="3"/>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row>
    <row r="6059" spans="1:77" ht="18">
      <c r="A6059" s="3" t="s">
        <v>34442</v>
      </c>
      <c r="B6059" s="3" t="s">
        <v>33988</v>
      </c>
      <c r="C6059" s="3" t="s">
        <v>34443</v>
      </c>
      <c r="D6059" s="3"/>
      <c r="E6059" s="3" t="s">
        <v>34444</v>
      </c>
      <c r="F6059" s="3" t="s">
        <v>34445</v>
      </c>
      <c r="G6059" s="3"/>
      <c r="H6059" s="3" t="s">
        <v>34446</v>
      </c>
      <c r="I6059" s="3"/>
      <c r="J6059" s="3"/>
      <c r="K6059" s="3"/>
      <c r="L6059" s="3" t="s">
        <v>34447</v>
      </c>
      <c r="M6059" s="3"/>
      <c r="N6059" s="3" t="s">
        <v>34448</v>
      </c>
      <c r="O6059" s="3"/>
      <c r="P6059" s="3" t="s">
        <v>34449</v>
      </c>
      <c r="Q6059" s="3"/>
      <c r="R6059" s="3" t="s">
        <v>34450</v>
      </c>
      <c r="S6059" s="3"/>
      <c r="T6059" s="3" t="s">
        <v>34451</v>
      </c>
      <c r="U6059" s="3"/>
      <c r="V6059" s="3" t="s">
        <v>34452</v>
      </c>
      <c r="W6059" s="3"/>
      <c r="X6059" s="3" t="s">
        <v>34453</v>
      </c>
      <c r="Y6059" s="3" t="s">
        <v>34454</v>
      </c>
      <c r="Z6059" s="3"/>
      <c r="AA6059" s="3"/>
      <c r="AB6059" s="3"/>
      <c r="AC6059" s="3"/>
      <c r="AD6059" s="3"/>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row>
    <row r="6060" spans="1:77" ht="18">
      <c r="A6060" s="3" t="s">
        <v>36432</v>
      </c>
      <c r="B6060" s="3" t="s">
        <v>36306</v>
      </c>
      <c r="C6060" s="3" t="s">
        <v>34443</v>
      </c>
      <c r="D6060" s="3"/>
      <c r="E6060" s="3" t="s">
        <v>36433</v>
      </c>
      <c r="F6060" s="3"/>
      <c r="G6060" s="3"/>
      <c r="H6060" s="3"/>
      <c r="I6060" s="3"/>
      <c r="J6060" s="3"/>
      <c r="K6060" s="3"/>
      <c r="L6060" s="3"/>
      <c r="M6060" s="3"/>
      <c r="N6060" s="3"/>
      <c r="O6060" s="3"/>
      <c r="P6060" s="3"/>
      <c r="Q6060" s="3"/>
      <c r="R6060" s="3"/>
      <c r="S6060" s="3"/>
      <c r="T6060" s="3"/>
      <c r="U6060" s="3"/>
      <c r="V6060" s="3"/>
      <c r="W6060" s="3"/>
      <c r="X6060" s="3"/>
      <c r="Y6060" s="3"/>
      <c r="Z6060" s="3"/>
      <c r="AA6060" s="3"/>
      <c r="AB6060" s="3"/>
      <c r="AC6060" s="3"/>
      <c r="AD6060" s="3"/>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row>
    <row r="6061" spans="1:77" ht="18">
      <c r="A6061" s="3" t="s">
        <v>19360</v>
      </c>
      <c r="B6061" s="3" t="s">
        <v>36306</v>
      </c>
      <c r="C6061" s="3" t="s">
        <v>36449</v>
      </c>
      <c r="D6061" s="3" t="s">
        <v>36450</v>
      </c>
      <c r="E6061" s="3" t="s">
        <v>36451</v>
      </c>
      <c r="F6061" s="3"/>
      <c r="G6061" s="3"/>
      <c r="H6061" s="3"/>
      <c r="I6061" s="3"/>
      <c r="J6061" s="3"/>
      <c r="K6061" s="3"/>
      <c r="L6061" s="3"/>
      <c r="M6061" s="3"/>
      <c r="N6061" s="3"/>
      <c r="O6061" s="3"/>
      <c r="P6061" s="3"/>
      <c r="Q6061" s="3"/>
      <c r="R6061" s="3"/>
      <c r="S6061" s="3"/>
      <c r="T6061" s="3"/>
      <c r="U6061" s="3"/>
      <c r="V6061" s="3"/>
      <c r="W6061" s="3"/>
      <c r="X6061" s="3"/>
      <c r="Y6061" s="3"/>
      <c r="Z6061" s="3"/>
      <c r="AA6061" s="3"/>
      <c r="AB6061" s="3"/>
      <c r="AC6061" s="3"/>
      <c r="AD6061" s="3"/>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row>
    <row r="6062" spans="1:77" ht="18">
      <c r="A6062" s="3" t="s">
        <v>19508</v>
      </c>
      <c r="B6062" s="3" t="s">
        <v>36306</v>
      </c>
      <c r="C6062" s="3" t="s">
        <v>36595</v>
      </c>
      <c r="D6062" s="3" t="s">
        <v>36596</v>
      </c>
      <c r="E6062" s="3" t="s">
        <v>36597</v>
      </c>
      <c r="F6062" s="3" t="s">
        <v>36598</v>
      </c>
      <c r="G6062" s="3"/>
      <c r="H6062" s="3"/>
      <c r="I6062" s="3"/>
      <c r="J6062" s="3"/>
      <c r="K6062" s="3"/>
      <c r="L6062" s="3"/>
      <c r="M6062" s="3"/>
      <c r="N6062" s="3"/>
      <c r="O6062" s="3"/>
      <c r="P6062" s="3"/>
      <c r="Q6062" s="3"/>
      <c r="R6062" s="3"/>
      <c r="S6062" s="3"/>
      <c r="T6062" s="3"/>
      <c r="U6062" s="3"/>
      <c r="V6062" s="3"/>
      <c r="W6062" s="3"/>
      <c r="X6062" s="3"/>
      <c r="Y6062" s="3"/>
      <c r="Z6062" s="3"/>
      <c r="AA6062" s="3"/>
      <c r="AB6062" s="3"/>
      <c r="AC6062" s="3"/>
      <c r="AD6062" s="3"/>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row>
    <row r="6063" spans="1:77" ht="18">
      <c r="A6063" s="3" t="s">
        <v>19355</v>
      </c>
      <c r="B6063" s="3" t="s">
        <v>36306</v>
      </c>
      <c r="C6063" s="3" t="s">
        <v>36443</v>
      </c>
      <c r="D6063" s="3" t="s">
        <v>36444</v>
      </c>
      <c r="E6063" s="3" t="s">
        <v>36445</v>
      </c>
      <c r="F6063" s="3"/>
      <c r="G6063" s="3"/>
      <c r="H6063" s="3"/>
      <c r="I6063" s="3"/>
      <c r="J6063" s="3"/>
      <c r="K6063" s="3"/>
      <c r="L6063" s="3"/>
      <c r="M6063" s="3"/>
      <c r="N6063" s="3"/>
      <c r="O6063" s="3"/>
      <c r="P6063" s="3"/>
      <c r="Q6063" s="3"/>
      <c r="R6063" s="3"/>
      <c r="S6063" s="3"/>
      <c r="T6063" s="3"/>
      <c r="U6063" s="3"/>
      <c r="V6063" s="3"/>
      <c r="W6063" s="3"/>
      <c r="X6063" s="3"/>
      <c r="Y6063" s="3"/>
      <c r="Z6063" s="3"/>
      <c r="AA6063" s="3"/>
      <c r="AB6063" s="3"/>
      <c r="AC6063" s="3"/>
      <c r="AD6063" s="3"/>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row>
    <row r="6064" spans="1:77" ht="18">
      <c r="A6064" s="3" t="s">
        <v>5378</v>
      </c>
      <c r="B6064" s="3" t="s">
        <v>23435</v>
      </c>
      <c r="C6064" s="3" t="s">
        <v>23779</v>
      </c>
      <c r="D6064" s="3"/>
      <c r="E6064" s="3" t="s">
        <v>23780</v>
      </c>
      <c r="F6064" s="3" t="s">
        <v>23781</v>
      </c>
      <c r="G6064" s="3"/>
      <c r="H6064" s="3"/>
      <c r="I6064" s="3"/>
      <c r="J6064" s="3"/>
      <c r="K6064" s="3"/>
      <c r="L6064" s="3"/>
      <c r="M6064" s="3"/>
      <c r="N6064" s="3"/>
      <c r="O6064" s="3"/>
      <c r="P6064" s="3"/>
      <c r="Q6064" s="3"/>
      <c r="R6064" s="3"/>
      <c r="S6064" s="3"/>
      <c r="T6064" s="3"/>
      <c r="U6064" s="3"/>
      <c r="V6064" s="3"/>
      <c r="W6064" s="3"/>
      <c r="X6064" s="3"/>
      <c r="Y6064" s="3"/>
      <c r="Z6064" s="3"/>
      <c r="AA6064" s="3"/>
      <c r="AB6064" s="3"/>
      <c r="AC6064" s="3"/>
      <c r="AD6064" s="3"/>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row>
    <row r="6065" spans="1:77" ht="18">
      <c r="A6065" s="3" t="s">
        <v>39552</v>
      </c>
      <c r="B6065" s="3" t="s">
        <v>39534</v>
      </c>
      <c r="C6065" s="3" t="s">
        <v>39553</v>
      </c>
      <c r="D6065" s="3"/>
      <c r="E6065" s="3" t="s">
        <v>39554</v>
      </c>
      <c r="F6065" s="3"/>
      <c r="G6065" s="3"/>
      <c r="H6065" s="3"/>
      <c r="I6065" s="3"/>
      <c r="J6065" s="3"/>
      <c r="K6065" s="3"/>
      <c r="L6065" s="3"/>
      <c r="M6065" s="3"/>
      <c r="N6065" s="3"/>
      <c r="O6065" s="3"/>
      <c r="P6065" s="3"/>
      <c r="Q6065" s="3"/>
      <c r="R6065" s="3"/>
      <c r="S6065" s="3"/>
      <c r="T6065" s="3"/>
      <c r="U6065" s="3"/>
      <c r="V6065" s="3"/>
      <c r="W6065" s="3"/>
      <c r="X6065" s="3"/>
      <c r="Y6065" s="3"/>
      <c r="Z6065" s="3"/>
      <c r="AA6065" s="3"/>
      <c r="AB6065" s="3"/>
      <c r="AC6065" s="3"/>
      <c r="AD6065" s="3"/>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row>
    <row r="6066" spans="1:77" ht="18">
      <c r="A6066" s="3" t="s">
        <v>5370</v>
      </c>
      <c r="B6066" s="3" t="s">
        <v>23435</v>
      </c>
      <c r="C6066" s="3" t="s">
        <v>23775</v>
      </c>
      <c r="D6066" s="3"/>
      <c r="E6066" s="3" t="s">
        <v>23776</v>
      </c>
      <c r="F6066" s="3" t="s">
        <v>23777</v>
      </c>
      <c r="G6066" s="3"/>
      <c r="H6066" s="3"/>
      <c r="I6066" s="3"/>
      <c r="J6066" s="3"/>
      <c r="K6066" s="3"/>
      <c r="L6066" s="3"/>
      <c r="M6066" s="3"/>
      <c r="N6066" s="3"/>
      <c r="O6066" s="3"/>
      <c r="P6066" s="3"/>
      <c r="Q6066" s="3"/>
      <c r="R6066" s="3"/>
      <c r="S6066" s="3"/>
      <c r="T6066" s="3"/>
      <c r="U6066" s="3"/>
      <c r="V6066" s="3"/>
      <c r="W6066" s="3"/>
      <c r="X6066" s="3"/>
      <c r="Y6066" s="3"/>
      <c r="Z6066" s="3"/>
      <c r="AA6066" s="3"/>
      <c r="AB6066" s="3"/>
      <c r="AC6066" s="3"/>
      <c r="AD6066" s="3"/>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row>
    <row r="6067" spans="1:77" ht="18">
      <c r="A6067" s="3" t="s">
        <v>39134</v>
      </c>
      <c r="B6067" s="3" t="s">
        <v>38999</v>
      </c>
      <c r="C6067" s="3" t="s">
        <v>39135</v>
      </c>
      <c r="D6067" s="3" t="s">
        <v>39136</v>
      </c>
      <c r="E6067" s="3" t="s">
        <v>39137</v>
      </c>
      <c r="F6067" s="3" t="s">
        <v>39138</v>
      </c>
      <c r="G6067" s="3"/>
      <c r="H6067" s="3"/>
      <c r="I6067" s="3"/>
      <c r="J6067" s="3"/>
      <c r="K6067" s="3"/>
      <c r="L6067" s="3"/>
      <c r="M6067" s="3"/>
      <c r="N6067" s="3"/>
      <c r="O6067" s="3"/>
      <c r="P6067" s="3"/>
      <c r="Q6067" s="3"/>
      <c r="R6067" s="3"/>
      <c r="S6067" s="3"/>
      <c r="T6067" s="3"/>
      <c r="U6067" s="3"/>
      <c r="V6067" s="3"/>
      <c r="W6067" s="3"/>
      <c r="X6067" s="3"/>
      <c r="Y6067" s="3"/>
      <c r="Z6067" s="3"/>
      <c r="AA6067" s="3"/>
      <c r="AB6067" s="3"/>
      <c r="AC6067" s="3"/>
      <c r="AD6067" s="3"/>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row>
    <row r="6068" spans="1:77" ht="18">
      <c r="A6068" s="3" t="s">
        <v>1161</v>
      </c>
      <c r="B6068" s="3" t="s">
        <v>27179</v>
      </c>
      <c r="C6068" s="3" t="s">
        <v>27180</v>
      </c>
      <c r="D6068" s="3" t="s">
        <v>6891</v>
      </c>
      <c r="E6068" s="3" t="s">
        <v>27181</v>
      </c>
      <c r="F6068" s="3" t="s">
        <v>27182</v>
      </c>
      <c r="G6068" s="3"/>
      <c r="H6068" s="3"/>
      <c r="I6068" s="3"/>
      <c r="J6068" s="3"/>
      <c r="K6068" s="3"/>
      <c r="L6068" s="3"/>
      <c r="M6068" s="3"/>
      <c r="N6068" s="3"/>
      <c r="O6068" s="3"/>
      <c r="P6068" s="3"/>
      <c r="Q6068" s="3"/>
      <c r="R6068" s="3"/>
      <c r="S6068" s="3"/>
      <c r="T6068" s="3"/>
      <c r="U6068" s="3"/>
      <c r="V6068" s="3"/>
      <c r="W6068" s="3"/>
      <c r="X6068" s="3"/>
      <c r="Y6068" s="3"/>
      <c r="Z6068" s="3"/>
      <c r="AA6068" s="3"/>
      <c r="AB6068" s="3"/>
      <c r="AC6068" s="3"/>
      <c r="AD6068" s="3"/>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row>
    <row r="6069" spans="1:77" ht="18">
      <c r="A6069" s="3" t="s">
        <v>38466</v>
      </c>
      <c r="B6069" s="3" t="s">
        <v>37993</v>
      </c>
      <c r="C6069" s="3" t="s">
        <v>27180</v>
      </c>
      <c r="D6069" s="3" t="s">
        <v>6891</v>
      </c>
      <c r="E6069" s="3" t="s">
        <v>38467</v>
      </c>
      <c r="F6069" s="3" t="s">
        <v>38468</v>
      </c>
      <c r="G6069" s="3"/>
      <c r="H6069" s="3"/>
      <c r="I6069" s="3"/>
      <c r="J6069" s="3"/>
      <c r="K6069" s="3"/>
      <c r="L6069" s="3"/>
      <c r="M6069" s="3"/>
      <c r="N6069" s="3"/>
      <c r="O6069" s="3"/>
      <c r="P6069" s="3"/>
      <c r="Q6069" s="3"/>
      <c r="R6069" s="3"/>
      <c r="S6069" s="3"/>
      <c r="T6069" s="3"/>
      <c r="U6069" s="3"/>
      <c r="V6069" s="3"/>
      <c r="W6069" s="3"/>
      <c r="X6069" s="3"/>
      <c r="Y6069" s="3"/>
      <c r="Z6069" s="3"/>
      <c r="AA6069" s="3"/>
      <c r="AB6069" s="3"/>
      <c r="AC6069" s="3"/>
      <c r="AD6069" s="3"/>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row>
    <row r="6070" spans="1:77" ht="18">
      <c r="A6070" s="3" t="s">
        <v>20458</v>
      </c>
      <c r="B6070" s="3" t="s">
        <v>38987</v>
      </c>
      <c r="C6070" s="3" t="s">
        <v>38988</v>
      </c>
      <c r="D6070" s="3" t="s">
        <v>1442</v>
      </c>
      <c r="E6070" s="3" t="s">
        <v>23763</v>
      </c>
      <c r="F6070" s="3" t="s">
        <v>38989</v>
      </c>
      <c r="G6070" s="3"/>
      <c r="H6070" s="3"/>
      <c r="I6070" s="3"/>
      <c r="J6070" s="3"/>
      <c r="K6070" s="3"/>
      <c r="L6070" s="3"/>
      <c r="M6070" s="3"/>
      <c r="N6070" s="3"/>
      <c r="O6070" s="3"/>
      <c r="P6070" s="3"/>
      <c r="Q6070" s="3"/>
      <c r="R6070" s="3"/>
      <c r="S6070" s="3"/>
      <c r="T6070" s="3"/>
      <c r="U6070" s="3"/>
      <c r="V6070" s="3"/>
      <c r="W6070" s="3"/>
      <c r="X6070" s="3"/>
      <c r="Y6070" s="3"/>
      <c r="Z6070" s="3"/>
      <c r="AA6070" s="3"/>
      <c r="AB6070" s="3"/>
      <c r="AC6070" s="3"/>
      <c r="AD6070" s="3"/>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row>
    <row r="6071" spans="1:77" ht="18">
      <c r="A6071" s="3" t="s">
        <v>5362</v>
      </c>
      <c r="B6071" s="3" t="s">
        <v>23757</v>
      </c>
      <c r="C6071" s="3" t="s">
        <v>23762</v>
      </c>
      <c r="D6071" s="3" t="s">
        <v>1442</v>
      </c>
      <c r="E6071" s="3" t="s">
        <v>23763</v>
      </c>
      <c r="F6071" s="3" t="s">
        <v>23764</v>
      </c>
      <c r="G6071" s="3"/>
      <c r="H6071" s="3"/>
      <c r="I6071" s="3"/>
      <c r="J6071" s="3"/>
      <c r="K6071" s="3"/>
      <c r="L6071" s="3"/>
      <c r="M6071" s="3"/>
      <c r="N6071" s="3"/>
      <c r="O6071" s="3"/>
      <c r="P6071" s="3"/>
      <c r="Q6071" s="3"/>
      <c r="R6071" s="3"/>
      <c r="S6071" s="3"/>
      <c r="T6071" s="3"/>
      <c r="U6071" s="3"/>
      <c r="V6071" s="3"/>
      <c r="W6071" s="3"/>
      <c r="X6071" s="3"/>
      <c r="Y6071" s="3"/>
      <c r="Z6071" s="3"/>
      <c r="AA6071" s="3"/>
      <c r="AB6071" s="3"/>
      <c r="AC6071" s="3"/>
      <c r="AD6071" s="3"/>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row>
    <row r="6072" spans="1:77" ht="18">
      <c r="A6072" s="3" t="s">
        <v>11751</v>
      </c>
      <c r="B6072" s="3" t="s">
        <v>29357</v>
      </c>
      <c r="C6072" s="3" t="s">
        <v>29443</v>
      </c>
      <c r="D6072" s="3" t="s">
        <v>270</v>
      </c>
      <c r="E6072" s="3" t="s">
        <v>29444</v>
      </c>
      <c r="F6072" s="3"/>
      <c r="G6072" s="3"/>
      <c r="H6072" s="3"/>
      <c r="I6072" s="3"/>
      <c r="J6072" s="3"/>
      <c r="K6072" s="3"/>
      <c r="L6072" s="3"/>
      <c r="M6072" s="3"/>
      <c r="N6072" s="3"/>
      <c r="O6072" s="3"/>
      <c r="P6072" s="3"/>
      <c r="Q6072" s="3"/>
      <c r="R6072" s="3"/>
      <c r="S6072" s="3"/>
      <c r="T6072" s="3"/>
      <c r="U6072" s="3"/>
      <c r="V6072" s="3"/>
      <c r="W6072" s="3"/>
      <c r="X6072" s="3"/>
      <c r="Y6072" s="3"/>
      <c r="Z6072" s="3"/>
      <c r="AA6072" s="3"/>
      <c r="AB6072" s="3"/>
      <c r="AC6072" s="3"/>
      <c r="AD6072" s="3"/>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row>
    <row r="6073" spans="1:77" ht="18">
      <c r="A6073" s="3" t="s">
        <v>19359</v>
      </c>
      <c r="B6073" s="3" t="s">
        <v>36306</v>
      </c>
      <c r="C6073" s="3" t="s">
        <v>36447</v>
      </c>
      <c r="D6073" s="3"/>
      <c r="E6073" s="3" t="s">
        <v>36448</v>
      </c>
      <c r="F6073" s="3"/>
      <c r="G6073" s="3"/>
      <c r="H6073" s="3"/>
      <c r="I6073" s="3"/>
      <c r="J6073" s="3"/>
      <c r="K6073" s="3"/>
      <c r="L6073" s="3"/>
      <c r="M6073" s="3"/>
      <c r="N6073" s="3"/>
      <c r="O6073" s="3"/>
      <c r="P6073" s="3"/>
      <c r="Q6073" s="3"/>
      <c r="R6073" s="3"/>
      <c r="S6073" s="3"/>
      <c r="T6073" s="3"/>
      <c r="U6073" s="3"/>
      <c r="V6073" s="3"/>
      <c r="W6073" s="3"/>
      <c r="X6073" s="3"/>
      <c r="Y6073" s="3"/>
      <c r="Z6073" s="3"/>
      <c r="AA6073" s="3"/>
      <c r="AB6073" s="3"/>
      <c r="AC6073" s="3"/>
      <c r="AD6073" s="3"/>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row>
    <row r="6074" spans="1:77" ht="18">
      <c r="A6074" s="3" t="s">
        <v>5367</v>
      </c>
      <c r="B6074" s="3" t="s">
        <v>23435</v>
      </c>
      <c r="C6074" s="3" t="s">
        <v>23767</v>
      </c>
      <c r="D6074" s="3"/>
      <c r="E6074" s="3" t="s">
        <v>23768</v>
      </c>
      <c r="F6074" s="3"/>
      <c r="G6074" s="3"/>
      <c r="H6074" s="3"/>
      <c r="I6074" s="3"/>
      <c r="J6074" s="3"/>
      <c r="K6074" s="3"/>
      <c r="L6074" s="3"/>
      <c r="M6074" s="3"/>
      <c r="N6074" s="3"/>
      <c r="O6074" s="3"/>
      <c r="P6074" s="3"/>
      <c r="Q6074" s="3"/>
      <c r="R6074" s="3"/>
      <c r="S6074" s="3"/>
      <c r="T6074" s="3"/>
      <c r="U6074" s="3"/>
      <c r="V6074" s="3"/>
      <c r="W6074" s="3"/>
      <c r="X6074" s="3"/>
      <c r="Y6074" s="3"/>
      <c r="Z6074" s="3"/>
      <c r="AA6074" s="3"/>
      <c r="AB6074" s="3"/>
      <c r="AC6074" s="3"/>
      <c r="AD6074" s="3"/>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row>
    <row r="6075" spans="1:77" ht="18">
      <c r="A6075" s="3" t="s">
        <v>1167</v>
      </c>
      <c r="B6075" s="3" t="s">
        <v>27271</v>
      </c>
      <c r="C6075" s="3" t="s">
        <v>27272</v>
      </c>
      <c r="D6075" s="3" t="s">
        <v>73</v>
      </c>
      <c r="E6075" s="3" t="s">
        <v>27273</v>
      </c>
      <c r="F6075" s="3" t="s">
        <v>27274</v>
      </c>
      <c r="G6075" s="3"/>
      <c r="H6075" s="3"/>
      <c r="I6075" s="3"/>
      <c r="J6075" s="3"/>
      <c r="K6075" s="3"/>
      <c r="L6075" s="3"/>
      <c r="M6075" s="3"/>
      <c r="N6075" s="3"/>
      <c r="O6075" s="3"/>
      <c r="P6075" s="3"/>
      <c r="Q6075" s="3"/>
      <c r="R6075" s="3"/>
      <c r="S6075" s="3"/>
      <c r="T6075" s="3"/>
      <c r="U6075" s="3"/>
      <c r="V6075" s="3"/>
      <c r="W6075" s="3"/>
      <c r="X6075" s="3"/>
      <c r="Y6075" s="3"/>
      <c r="Z6075" s="3"/>
      <c r="AA6075" s="3"/>
      <c r="AB6075" s="3"/>
      <c r="AC6075" s="3"/>
      <c r="AD6075" s="3"/>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row>
    <row r="6076" spans="1:77" ht="18">
      <c r="A6076" s="3" t="s">
        <v>9646</v>
      </c>
      <c r="B6076" s="3" t="s">
        <v>27321</v>
      </c>
      <c r="C6076" s="3" t="s">
        <v>27272</v>
      </c>
      <c r="D6076" s="3" t="s">
        <v>73</v>
      </c>
      <c r="E6076" s="3" t="s">
        <v>27506</v>
      </c>
      <c r="F6076" s="3" t="s">
        <v>27507</v>
      </c>
      <c r="G6076" s="3"/>
      <c r="H6076" s="3"/>
      <c r="I6076" s="3"/>
      <c r="J6076" s="3"/>
      <c r="K6076" s="3"/>
      <c r="L6076" s="3"/>
      <c r="M6076" s="3"/>
      <c r="N6076" s="3"/>
      <c r="O6076" s="3"/>
      <c r="P6076" s="3"/>
      <c r="Q6076" s="3"/>
      <c r="R6076" s="3"/>
      <c r="S6076" s="3"/>
      <c r="T6076" s="3"/>
      <c r="U6076" s="3"/>
      <c r="V6076" s="3"/>
      <c r="W6076" s="3"/>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row>
    <row r="6077" spans="1:77" ht="18">
      <c r="A6077" s="3" t="s">
        <v>33005</v>
      </c>
      <c r="B6077" s="3" t="s">
        <v>32998</v>
      </c>
      <c r="C6077" s="3" t="s">
        <v>27272</v>
      </c>
      <c r="D6077" s="3" t="s">
        <v>73</v>
      </c>
      <c r="E6077" s="3" t="s">
        <v>33006</v>
      </c>
      <c r="F6077" s="3"/>
      <c r="G6077" s="3"/>
      <c r="H6077" s="3"/>
      <c r="I6077" s="3"/>
      <c r="J6077" s="3"/>
      <c r="K6077" s="3"/>
      <c r="L6077" s="3"/>
      <c r="M6077" s="3"/>
      <c r="N6077" s="3"/>
      <c r="O6077" s="3"/>
      <c r="P6077" s="3"/>
      <c r="Q6077" s="3"/>
      <c r="R6077" s="3"/>
      <c r="S6077" s="3"/>
      <c r="T6077" s="3"/>
      <c r="U6077" s="3"/>
      <c r="V6077" s="3"/>
      <c r="W6077" s="3"/>
      <c r="X6077" s="3"/>
      <c r="Y6077" s="3"/>
      <c r="Z6077" s="3"/>
      <c r="AA6077" s="3"/>
      <c r="AB6077" s="3"/>
      <c r="AC6077" s="3"/>
      <c r="AD6077" s="3"/>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row>
    <row r="6078" spans="1:77" ht="18">
      <c r="A6078" s="3" t="s">
        <v>17143</v>
      </c>
      <c r="B6078" s="3" t="s">
        <v>33040</v>
      </c>
      <c r="C6078" s="3" t="s">
        <v>27272</v>
      </c>
      <c r="D6078" s="3" t="s">
        <v>73</v>
      </c>
      <c r="E6078" s="3" t="s">
        <v>27657</v>
      </c>
      <c r="F6078" s="3" t="s">
        <v>33071</v>
      </c>
      <c r="G6078" s="3"/>
      <c r="H6078" s="3"/>
      <c r="I6078" s="3"/>
      <c r="J6078" s="3"/>
      <c r="K6078" s="3"/>
      <c r="L6078" s="3"/>
      <c r="M6078" s="3"/>
      <c r="N6078" s="3"/>
      <c r="O6078" s="3"/>
      <c r="P6078" s="3"/>
      <c r="Q6078" s="3"/>
      <c r="R6078" s="3"/>
      <c r="S6078" s="3"/>
      <c r="T6078" s="3"/>
      <c r="U6078" s="3"/>
      <c r="V6078" s="3"/>
      <c r="W6078" s="3"/>
      <c r="X6078" s="3"/>
      <c r="Y6078" s="3"/>
      <c r="Z6078" s="3"/>
      <c r="AA6078" s="3"/>
      <c r="AB6078" s="3"/>
      <c r="AC6078" s="3"/>
      <c r="AD6078" s="3"/>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row>
    <row r="6079" spans="1:77" ht="18">
      <c r="A6079" s="3" t="s">
        <v>18388</v>
      </c>
      <c r="B6079" s="3" t="s">
        <v>35736</v>
      </c>
      <c r="C6079" s="3" t="s">
        <v>27272</v>
      </c>
      <c r="D6079" s="3" t="s">
        <v>73</v>
      </c>
      <c r="E6079" s="3" t="s">
        <v>27273</v>
      </c>
      <c r="F6079" s="3" t="s">
        <v>35743</v>
      </c>
      <c r="G6079" s="3"/>
      <c r="H6079" s="3"/>
      <c r="I6079" s="3"/>
      <c r="J6079" s="3"/>
      <c r="K6079" s="3"/>
      <c r="L6079" s="3"/>
      <c r="M6079" s="3"/>
      <c r="N6079" s="3"/>
      <c r="O6079" s="3"/>
      <c r="P6079" s="3"/>
      <c r="Q6079" s="3"/>
      <c r="R6079" s="3"/>
      <c r="S6079" s="3"/>
      <c r="T6079" s="3"/>
      <c r="U6079" s="3"/>
      <c r="V6079" s="3"/>
      <c r="W6079" s="3"/>
      <c r="X6079" s="3"/>
      <c r="Y6079" s="3"/>
      <c r="Z6079" s="3"/>
      <c r="AA6079" s="3"/>
      <c r="AB6079" s="3"/>
      <c r="AC6079" s="3"/>
      <c r="AD6079" s="3"/>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row>
    <row r="6080" spans="1:77" ht="18">
      <c r="A6080" s="3" t="s">
        <v>37743</v>
      </c>
      <c r="B6080" s="3" t="s">
        <v>37108</v>
      </c>
      <c r="C6080" s="3" t="s">
        <v>37744</v>
      </c>
      <c r="D6080" s="3"/>
      <c r="E6080" s="3" t="s">
        <v>37745</v>
      </c>
      <c r="F6080" s="3"/>
      <c r="G6080" s="3"/>
      <c r="H6080" s="3"/>
      <c r="I6080" s="3"/>
      <c r="J6080" s="3"/>
      <c r="K6080" s="3"/>
      <c r="L6080" s="3"/>
      <c r="M6080" s="3"/>
      <c r="N6080" s="3"/>
      <c r="O6080" s="3"/>
      <c r="P6080" s="3"/>
      <c r="Q6080" s="3"/>
      <c r="R6080" s="3"/>
      <c r="S6080" s="3"/>
      <c r="T6080" s="3"/>
      <c r="U6080" s="3"/>
      <c r="V6080" s="3"/>
      <c r="W6080" s="3"/>
      <c r="X6080" s="3"/>
      <c r="Y6080" s="3"/>
      <c r="Z6080" s="3"/>
      <c r="AA6080" s="3"/>
      <c r="AB6080" s="3"/>
      <c r="AC6080" s="3"/>
      <c r="AD6080" s="3"/>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row>
    <row r="6081" spans="1:77" ht="18">
      <c r="A6081" s="3" t="s">
        <v>10787</v>
      </c>
      <c r="B6081" s="3" t="s">
        <v>28622</v>
      </c>
      <c r="C6081" s="3" t="s">
        <v>28932</v>
      </c>
      <c r="D6081" s="3"/>
      <c r="E6081" s="3" t="s">
        <v>28933</v>
      </c>
      <c r="F6081" s="3" t="s">
        <v>28934</v>
      </c>
      <c r="G6081" s="3"/>
      <c r="H6081" s="3"/>
      <c r="I6081" s="3"/>
      <c r="J6081" s="3"/>
      <c r="K6081" s="3"/>
      <c r="L6081" s="3"/>
      <c r="M6081" s="3"/>
      <c r="N6081" s="3"/>
      <c r="O6081" s="3"/>
      <c r="P6081" s="3"/>
      <c r="Q6081" s="3"/>
      <c r="R6081" s="3"/>
      <c r="S6081" s="3"/>
      <c r="T6081" s="3"/>
      <c r="U6081" s="3"/>
      <c r="V6081" s="3"/>
      <c r="W6081" s="3"/>
      <c r="X6081" s="3"/>
      <c r="Y6081" s="3"/>
      <c r="Z6081" s="3"/>
      <c r="AA6081" s="3"/>
      <c r="AB6081" s="3"/>
      <c r="AC6081" s="3"/>
      <c r="AD6081" s="3"/>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row>
    <row r="6082" spans="1:77" ht="18">
      <c r="A6082" s="3" t="s">
        <v>18033</v>
      </c>
      <c r="B6082" s="3" t="s">
        <v>35343</v>
      </c>
      <c r="C6082" s="3" t="s">
        <v>35384</v>
      </c>
      <c r="D6082" s="3"/>
      <c r="E6082" s="3" t="s">
        <v>35385</v>
      </c>
      <c r="F6082" s="3" t="s">
        <v>35386</v>
      </c>
      <c r="G6082" s="3"/>
      <c r="H6082" s="3"/>
      <c r="I6082" s="3"/>
      <c r="J6082" s="3"/>
      <c r="K6082" s="3"/>
      <c r="L6082" s="3"/>
      <c r="M6082" s="3"/>
      <c r="N6082" s="3"/>
      <c r="O6082" s="3"/>
      <c r="P6082" s="3"/>
      <c r="Q6082" s="3"/>
      <c r="R6082" s="3"/>
      <c r="S6082" s="3"/>
      <c r="T6082" s="3"/>
      <c r="U6082" s="3"/>
      <c r="V6082" s="3"/>
      <c r="W6082" s="3"/>
      <c r="X6082" s="3"/>
      <c r="Y6082" s="3"/>
      <c r="Z6082" s="3"/>
      <c r="AA6082" s="3"/>
      <c r="AB6082" s="3"/>
      <c r="AC6082" s="3"/>
      <c r="AD6082" s="3"/>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row>
    <row r="6083" spans="1:77" ht="18">
      <c r="A6083" s="3" t="s">
        <v>4990</v>
      </c>
      <c r="B6083" s="3" t="s">
        <v>23474</v>
      </c>
      <c r="C6083" s="3" t="s">
        <v>23475</v>
      </c>
      <c r="D6083" s="3"/>
      <c r="E6083" s="3" t="s">
        <v>23476</v>
      </c>
      <c r="F6083" s="3" t="s">
        <v>23477</v>
      </c>
      <c r="G6083" s="3"/>
      <c r="H6083" s="3"/>
      <c r="I6083" s="3"/>
      <c r="J6083" s="3"/>
      <c r="K6083" s="3"/>
      <c r="L6083" s="3"/>
      <c r="M6083" s="3"/>
      <c r="N6083" s="3"/>
      <c r="O6083" s="3"/>
      <c r="P6083" s="3"/>
      <c r="Q6083" s="3"/>
      <c r="R6083" s="3"/>
      <c r="S6083" s="3"/>
      <c r="T6083" s="3"/>
      <c r="U6083" s="3"/>
      <c r="V6083" s="3"/>
      <c r="W6083" s="3"/>
      <c r="X6083" s="3"/>
      <c r="Y6083" s="3"/>
      <c r="Z6083" s="3"/>
      <c r="AA6083" s="3"/>
      <c r="AB6083" s="3"/>
      <c r="AC6083" s="3"/>
      <c r="AD6083" s="3"/>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row>
    <row r="6084" spans="1:77" ht="18">
      <c r="A6084" s="3" t="s">
        <v>3420</v>
      </c>
      <c r="B6084" s="3" t="s">
        <v>21893</v>
      </c>
      <c r="C6084" s="3" t="s">
        <v>21915</v>
      </c>
      <c r="D6084" s="3"/>
      <c r="E6084" s="3" t="s">
        <v>21916</v>
      </c>
      <c r="F6084" s="3" t="s">
        <v>21917</v>
      </c>
      <c r="G6084" s="3"/>
      <c r="H6084" s="3"/>
      <c r="I6084" s="3"/>
      <c r="J6084" s="3"/>
      <c r="K6084" s="3"/>
      <c r="L6084" s="3"/>
      <c r="M6084" s="3"/>
      <c r="N6084" s="3"/>
      <c r="O6084" s="3"/>
      <c r="P6084" s="3"/>
      <c r="Q6084" s="3"/>
      <c r="R6084" s="3"/>
      <c r="S6084" s="3"/>
      <c r="T6084" s="3"/>
      <c r="U6084" s="3"/>
      <c r="V6084" s="3"/>
      <c r="W6084" s="3"/>
      <c r="X6084" s="3"/>
      <c r="Y6084" s="3"/>
      <c r="Z6084" s="3"/>
      <c r="AA6084" s="3"/>
      <c r="AB6084" s="3"/>
      <c r="AC6084" s="3"/>
      <c r="AD6084" s="3"/>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row>
    <row r="6085" spans="1:77" ht="18">
      <c r="A6085" s="3" t="s">
        <v>19352</v>
      </c>
      <c r="B6085" s="3" t="s">
        <v>36306</v>
      </c>
      <c r="C6085" s="3" t="s">
        <v>36441</v>
      </c>
      <c r="D6085" s="3"/>
      <c r="E6085" s="3" t="s">
        <v>36442</v>
      </c>
      <c r="F6085" s="3"/>
      <c r="G6085" s="3"/>
      <c r="H6085" s="3"/>
      <c r="I6085" s="3"/>
      <c r="J6085" s="3"/>
      <c r="K6085" s="3"/>
      <c r="L6085" s="3"/>
      <c r="M6085" s="3"/>
      <c r="N6085" s="3"/>
      <c r="O6085" s="3"/>
      <c r="P6085" s="3"/>
      <c r="Q6085" s="3"/>
      <c r="R6085" s="3"/>
      <c r="S6085" s="3"/>
      <c r="T6085" s="3"/>
      <c r="U6085" s="3"/>
      <c r="V6085" s="3"/>
      <c r="W6085" s="3"/>
      <c r="X6085" s="3"/>
      <c r="Y6085" s="3"/>
      <c r="Z6085" s="3"/>
      <c r="AA6085" s="3"/>
      <c r="AB6085" s="3"/>
      <c r="AC6085" s="3"/>
      <c r="AD6085" s="3"/>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row>
    <row r="6086" spans="1:77" ht="18">
      <c r="A6086" s="3" t="s">
        <v>23746</v>
      </c>
      <c r="B6086" s="3" t="s">
        <v>23435</v>
      </c>
      <c r="C6086" s="3" t="s">
        <v>23747</v>
      </c>
      <c r="D6086" s="3"/>
      <c r="E6086" s="3" t="s">
        <v>23748</v>
      </c>
      <c r="F6086" s="3"/>
      <c r="G6086" s="3"/>
      <c r="H6086" s="3"/>
      <c r="I6086" s="3"/>
      <c r="J6086" s="3"/>
      <c r="K6086" s="3"/>
      <c r="L6086" s="3"/>
      <c r="M6086" s="3"/>
      <c r="N6086" s="3"/>
      <c r="O6086" s="3"/>
      <c r="P6086" s="3"/>
      <c r="Q6086" s="3"/>
      <c r="R6086" s="3"/>
      <c r="S6086" s="3"/>
      <c r="T6086" s="3"/>
      <c r="U6086" s="3"/>
      <c r="V6086" s="3"/>
      <c r="W6086" s="3"/>
      <c r="X6086" s="3"/>
      <c r="Y6086" s="3"/>
      <c r="Z6086" s="3"/>
      <c r="AA6086" s="3"/>
      <c r="AB6086" s="3"/>
      <c r="AC6086" s="3"/>
      <c r="AD6086" s="3"/>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row>
    <row r="6087" spans="1:77" ht="18">
      <c r="A6087" s="3" t="s">
        <v>5347</v>
      </c>
      <c r="B6087" s="3" t="s">
        <v>23435</v>
      </c>
      <c r="C6087" s="3" t="s">
        <v>23744</v>
      </c>
      <c r="D6087" s="3"/>
      <c r="E6087" s="3" t="s">
        <v>23745</v>
      </c>
      <c r="F6087" s="3"/>
      <c r="G6087" s="3"/>
      <c r="H6087" s="3"/>
      <c r="I6087" s="3"/>
      <c r="J6087" s="3"/>
      <c r="K6087" s="3"/>
      <c r="L6087" s="3"/>
      <c r="M6087" s="3"/>
      <c r="N6087" s="3"/>
      <c r="O6087" s="3"/>
      <c r="P6087" s="3"/>
      <c r="Q6087" s="3"/>
      <c r="R6087" s="3"/>
      <c r="S6087" s="3"/>
      <c r="T6087" s="3"/>
      <c r="U6087" s="3"/>
      <c r="V6087" s="3"/>
      <c r="W6087" s="3"/>
      <c r="X6087" s="3"/>
      <c r="Y6087" s="3"/>
      <c r="Z6087" s="3"/>
      <c r="AA6087" s="3"/>
      <c r="AB6087" s="3"/>
      <c r="AC6087" s="3"/>
      <c r="AD6087" s="3"/>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row>
    <row r="6088" spans="1:77" ht="18">
      <c r="A6088" s="3" t="s">
        <v>5369</v>
      </c>
      <c r="B6088" s="3" t="s">
        <v>23435</v>
      </c>
      <c r="C6088" s="3" t="s">
        <v>23769</v>
      </c>
      <c r="D6088" s="3"/>
      <c r="E6088" s="3" t="s">
        <v>23770</v>
      </c>
      <c r="F6088" s="3"/>
      <c r="G6088" s="3"/>
      <c r="H6088" s="3"/>
      <c r="I6088" s="3"/>
      <c r="J6088" s="3"/>
      <c r="K6088" s="3"/>
      <c r="L6088" s="3"/>
      <c r="M6088" s="3"/>
      <c r="N6088" s="3"/>
      <c r="O6088" s="3"/>
      <c r="P6088" s="3"/>
      <c r="Q6088" s="3"/>
      <c r="R6088" s="3"/>
      <c r="S6088" s="3"/>
      <c r="T6088" s="3"/>
      <c r="U6088" s="3"/>
      <c r="V6088" s="3"/>
      <c r="W6088" s="3"/>
      <c r="X6088" s="3"/>
      <c r="Y6088" s="3"/>
      <c r="Z6088" s="3"/>
      <c r="AA6088" s="3"/>
      <c r="AB6088" s="3"/>
      <c r="AC6088" s="3"/>
      <c r="AD6088" s="3"/>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row>
    <row r="6089" spans="1:77" ht="18">
      <c r="A6089" s="3" t="s">
        <v>30189</v>
      </c>
      <c r="B6089" s="3" t="s">
        <v>30145</v>
      </c>
      <c r="C6089" s="3" t="s">
        <v>23769</v>
      </c>
      <c r="D6089" s="3"/>
      <c r="E6089" s="3" t="s">
        <v>30190</v>
      </c>
      <c r="F6089" s="3"/>
      <c r="G6089" s="3"/>
      <c r="H6089" s="3"/>
      <c r="I6089" s="3"/>
      <c r="J6089" s="3"/>
      <c r="K6089" s="3"/>
      <c r="L6089" s="3"/>
      <c r="M6089" s="3"/>
      <c r="N6089" s="3"/>
      <c r="O6089" s="3"/>
      <c r="P6089" s="3"/>
      <c r="Q6089" s="3"/>
      <c r="R6089" s="3"/>
      <c r="S6089" s="3"/>
      <c r="T6089" s="3"/>
      <c r="U6089" s="3"/>
      <c r="V6089" s="3"/>
      <c r="W6089" s="3"/>
      <c r="X6089" s="3"/>
      <c r="Y6089" s="3"/>
      <c r="Z6089" s="3"/>
      <c r="AA6089" s="3"/>
      <c r="AB6089" s="3"/>
      <c r="AC6089" s="3"/>
      <c r="AD6089" s="3"/>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row>
    <row r="6090" spans="1:77" ht="18">
      <c r="A6090" s="3" t="s">
        <v>3507</v>
      </c>
      <c r="B6090" s="3" t="s">
        <v>21893</v>
      </c>
      <c r="C6090" s="3" t="s">
        <v>22012</v>
      </c>
      <c r="D6090" s="3"/>
      <c r="E6090" s="3" t="s">
        <v>22013</v>
      </c>
      <c r="F6090" s="3" t="s">
        <v>22014</v>
      </c>
      <c r="G6090" s="3"/>
      <c r="H6090" s="3"/>
      <c r="I6090" s="3"/>
      <c r="J6090" s="3"/>
      <c r="K6090" s="3"/>
      <c r="L6090" s="3"/>
      <c r="M6090" s="3"/>
      <c r="N6090" s="3"/>
      <c r="O6090" s="3"/>
      <c r="P6090" s="3"/>
      <c r="Q6090" s="3"/>
      <c r="R6090" s="3"/>
      <c r="S6090" s="3"/>
      <c r="T6090" s="3"/>
      <c r="U6090" s="3"/>
      <c r="V6090" s="3"/>
      <c r="W6090" s="3"/>
      <c r="X6090" s="3"/>
      <c r="Y6090" s="3"/>
      <c r="Z6090" s="3"/>
      <c r="AA6090" s="3"/>
      <c r="AB6090" s="3"/>
      <c r="AC6090" s="3"/>
      <c r="AD6090" s="3"/>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row>
    <row r="6091" spans="1:77" ht="18">
      <c r="A6091" s="3" t="s">
        <v>16523</v>
      </c>
      <c r="B6091" s="3" t="s">
        <v>32339</v>
      </c>
      <c r="C6091" s="3" t="s">
        <v>22012</v>
      </c>
      <c r="D6091" s="3" t="s">
        <v>32487</v>
      </c>
      <c r="E6091" s="3" t="s">
        <v>32491</v>
      </c>
      <c r="F6091" s="3" t="s">
        <v>32492</v>
      </c>
      <c r="G6091" s="3"/>
      <c r="H6091" s="3"/>
      <c r="I6091" s="3"/>
      <c r="J6091" s="3"/>
      <c r="K6091" s="3"/>
      <c r="L6091" s="3"/>
      <c r="M6091" s="3"/>
      <c r="N6091" s="3"/>
      <c r="O6091" s="3"/>
      <c r="P6091" s="3"/>
      <c r="Q6091" s="3"/>
      <c r="R6091" s="3"/>
      <c r="S6091" s="3"/>
      <c r="T6091" s="3"/>
      <c r="U6091" s="3"/>
      <c r="V6091" s="3"/>
      <c r="W6091" s="3"/>
      <c r="X6091" s="3"/>
      <c r="Y6091" s="3"/>
      <c r="Z6091" s="3"/>
      <c r="AA6091" s="3"/>
      <c r="AB6091" s="3"/>
      <c r="AC6091" s="3"/>
      <c r="AD6091" s="3"/>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row>
    <row r="6092" spans="1:77" ht="18">
      <c r="A6092" s="3" t="s">
        <v>18322</v>
      </c>
      <c r="B6092" s="3" t="s">
        <v>35343</v>
      </c>
      <c r="C6092" s="3" t="s">
        <v>22012</v>
      </c>
      <c r="D6092" s="3"/>
      <c r="E6092" s="3" t="s">
        <v>35715</v>
      </c>
      <c r="F6092" s="3" t="s">
        <v>22014</v>
      </c>
      <c r="G6092" s="3"/>
      <c r="H6092" s="3"/>
      <c r="I6092" s="3"/>
      <c r="J6092" s="3"/>
      <c r="K6092" s="3"/>
      <c r="L6092" s="3"/>
      <c r="M6092" s="3"/>
      <c r="N6092" s="3"/>
      <c r="O6092" s="3"/>
      <c r="P6092" s="3"/>
      <c r="Q6092" s="3"/>
      <c r="R6092" s="3"/>
      <c r="S6092" s="3"/>
      <c r="T6092" s="3"/>
      <c r="U6092" s="3"/>
      <c r="V6092" s="3"/>
      <c r="W6092" s="3"/>
      <c r="X6092" s="3"/>
      <c r="Y6092" s="3"/>
      <c r="Z6092" s="3"/>
      <c r="AA6092" s="3"/>
      <c r="AB6092" s="3"/>
      <c r="AC6092" s="3"/>
      <c r="AD6092" s="3"/>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row>
    <row r="6093" spans="1:77" ht="18">
      <c r="A6093" s="3" t="s">
        <v>36415</v>
      </c>
      <c r="B6093" s="3" t="s">
        <v>36412</v>
      </c>
      <c r="C6093" s="3" t="s">
        <v>22012</v>
      </c>
      <c r="D6093" s="3" t="s">
        <v>270</v>
      </c>
      <c r="E6093" s="3" t="s">
        <v>36416</v>
      </c>
      <c r="F6093" s="3" t="s">
        <v>36417</v>
      </c>
      <c r="G6093" s="3"/>
      <c r="H6093" s="3"/>
      <c r="I6093" s="3"/>
      <c r="J6093" s="3"/>
      <c r="K6093" s="3"/>
      <c r="L6093" s="3"/>
      <c r="M6093" s="3"/>
      <c r="N6093" s="3"/>
      <c r="O6093" s="3"/>
      <c r="P6093" s="3"/>
      <c r="Q6093" s="3"/>
      <c r="R6093" s="3"/>
      <c r="S6093" s="3"/>
      <c r="T6093" s="3"/>
      <c r="U6093" s="3"/>
      <c r="V6093" s="3"/>
      <c r="W6093" s="3"/>
      <c r="X6093" s="3"/>
      <c r="Y6093" s="3"/>
      <c r="Z6093" s="3"/>
      <c r="AA6093" s="3"/>
      <c r="AB6093" s="3"/>
      <c r="AC6093" s="3"/>
      <c r="AD6093" s="3"/>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row>
    <row r="6094" spans="1:77" ht="18">
      <c r="A6094" s="3" t="s">
        <v>5351</v>
      </c>
      <c r="B6094" s="3" t="s">
        <v>23435</v>
      </c>
      <c r="C6094" s="3" t="s">
        <v>23749</v>
      </c>
      <c r="D6094" s="3"/>
      <c r="E6094" s="3" t="s">
        <v>23750</v>
      </c>
      <c r="F6094" s="3"/>
      <c r="G6094" s="3"/>
      <c r="H6094" s="3"/>
      <c r="I6094" s="3"/>
      <c r="J6094" s="3"/>
      <c r="K6094" s="3"/>
      <c r="L6094" s="3"/>
      <c r="M6094" s="3"/>
      <c r="N6094" s="3"/>
      <c r="O6094" s="3"/>
      <c r="P6094" s="3"/>
      <c r="Q6094" s="3"/>
      <c r="R6094" s="3"/>
      <c r="S6094" s="3"/>
      <c r="T6094" s="3"/>
      <c r="U6094" s="3"/>
      <c r="V6094" s="3"/>
      <c r="W6094" s="3"/>
      <c r="X6094" s="3"/>
      <c r="Y6094" s="3"/>
      <c r="Z6094" s="3"/>
      <c r="AA6094" s="3"/>
      <c r="AB6094" s="3"/>
      <c r="AC6094" s="3"/>
      <c r="AD6094" s="3"/>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row>
    <row r="6095" spans="1:77" ht="18">
      <c r="A6095" s="3" t="s">
        <v>10724</v>
      </c>
      <c r="B6095" s="3" t="s">
        <v>28622</v>
      </c>
      <c r="C6095" s="3" t="s">
        <v>23749</v>
      </c>
      <c r="D6095" s="3" t="s">
        <v>6029</v>
      </c>
      <c r="E6095" s="3" t="s">
        <v>28886</v>
      </c>
      <c r="F6095" s="3"/>
      <c r="G6095" s="3"/>
      <c r="H6095" s="3"/>
      <c r="I6095" s="3"/>
      <c r="J6095" s="3"/>
      <c r="K6095" s="3"/>
      <c r="L6095" s="3"/>
      <c r="M6095" s="3"/>
      <c r="N6095" s="3"/>
      <c r="O6095" s="3"/>
      <c r="P6095" s="3"/>
      <c r="Q6095" s="3"/>
      <c r="R6095" s="3"/>
      <c r="S6095" s="3"/>
      <c r="T6095" s="3"/>
      <c r="U6095" s="3"/>
      <c r="V6095" s="3"/>
      <c r="W6095" s="3"/>
      <c r="X6095" s="3"/>
      <c r="Y6095" s="3"/>
      <c r="Z6095" s="3"/>
      <c r="AA6095" s="3"/>
      <c r="AB6095" s="3"/>
      <c r="AC6095" s="3"/>
      <c r="AD6095" s="3"/>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row>
    <row r="6096" spans="1:77" ht="18">
      <c r="A6096" s="3" t="s">
        <v>19188</v>
      </c>
      <c r="B6096" s="3" t="s">
        <v>35848</v>
      </c>
      <c r="C6096" s="3" t="s">
        <v>23749</v>
      </c>
      <c r="D6096" s="3" t="s">
        <v>6029</v>
      </c>
      <c r="E6096" s="3" t="s">
        <v>36294</v>
      </c>
      <c r="F6096" s="3"/>
      <c r="G6096" s="3"/>
      <c r="H6096" s="3"/>
      <c r="I6096" s="3"/>
      <c r="J6096" s="3"/>
      <c r="K6096" s="3"/>
      <c r="L6096" s="3"/>
      <c r="M6096" s="3"/>
      <c r="N6096" s="3"/>
      <c r="O6096" s="3"/>
      <c r="P6096" s="3"/>
      <c r="Q6096" s="3"/>
      <c r="R6096" s="3"/>
      <c r="S6096" s="3"/>
      <c r="T6096" s="3"/>
      <c r="U6096" s="3"/>
      <c r="V6096" s="3"/>
      <c r="W6096" s="3"/>
      <c r="X6096" s="3"/>
      <c r="Y6096" s="3"/>
      <c r="Z6096" s="3"/>
      <c r="AA6096" s="3"/>
      <c r="AB6096" s="3"/>
      <c r="AC6096" s="3"/>
      <c r="AD6096" s="3"/>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row>
    <row r="6097" spans="1:77" ht="18">
      <c r="A6097" s="3" t="s">
        <v>19328</v>
      </c>
      <c r="B6097" s="3" t="s">
        <v>36306</v>
      </c>
      <c r="C6097" s="3" t="s">
        <v>36408</v>
      </c>
      <c r="D6097" s="3"/>
      <c r="E6097" s="3" t="s">
        <v>36409</v>
      </c>
      <c r="F6097" s="3" t="s">
        <v>36410</v>
      </c>
      <c r="G6097" s="3"/>
      <c r="H6097" s="3"/>
      <c r="I6097" s="3"/>
      <c r="J6097" s="3"/>
      <c r="K6097" s="3"/>
      <c r="L6097" s="3"/>
      <c r="M6097" s="3"/>
      <c r="N6097" s="3"/>
      <c r="O6097" s="3"/>
      <c r="P6097" s="3"/>
      <c r="Q6097" s="3"/>
      <c r="R6097" s="3"/>
      <c r="S6097" s="3"/>
      <c r="T6097" s="3"/>
      <c r="U6097" s="3"/>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row>
    <row r="6098" spans="1:77" ht="18">
      <c r="A6098" s="3" t="s">
        <v>19330</v>
      </c>
      <c r="B6098" s="3" t="s">
        <v>36412</v>
      </c>
      <c r="C6098" s="3" t="s">
        <v>36418</v>
      </c>
      <c r="D6098" s="3" t="s">
        <v>36419</v>
      </c>
      <c r="E6098" s="3" t="s">
        <v>36420</v>
      </c>
      <c r="F6098" s="3" t="s">
        <v>36421</v>
      </c>
      <c r="G6098" s="3"/>
      <c r="H6098" s="3"/>
      <c r="I6098" s="3"/>
      <c r="J6098" s="3"/>
      <c r="K6098" s="3"/>
      <c r="L6098" s="3"/>
      <c r="M6098" s="3"/>
      <c r="N6098" s="3"/>
      <c r="O6098" s="3"/>
      <c r="P6098" s="3"/>
      <c r="Q6098" s="3"/>
      <c r="R6098" s="3"/>
      <c r="S6098" s="3"/>
      <c r="T6098" s="3"/>
      <c r="U6098" s="3"/>
      <c r="V6098" s="3"/>
      <c r="W6098" s="3"/>
      <c r="X6098" s="3"/>
      <c r="Y6098" s="3"/>
      <c r="Z6098" s="3"/>
      <c r="AA6098" s="3"/>
      <c r="AB6098" s="3"/>
      <c r="AC6098" s="3"/>
      <c r="AD6098" s="3"/>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row>
    <row r="6099" spans="1:77" ht="18">
      <c r="A6099" s="3" t="s">
        <v>5343</v>
      </c>
      <c r="B6099" s="3" t="s">
        <v>23435</v>
      </c>
      <c r="C6099" s="3" t="s">
        <v>23741</v>
      </c>
      <c r="D6099" s="3"/>
      <c r="E6099" s="3" t="s">
        <v>23742</v>
      </c>
      <c r="F6099" s="3"/>
      <c r="G6099" s="3"/>
      <c r="H6099" s="3"/>
      <c r="I6099" s="3"/>
      <c r="J6099" s="3"/>
      <c r="K6099" s="3"/>
      <c r="L6099" s="3"/>
      <c r="M6099" s="3"/>
      <c r="N6099" s="3"/>
      <c r="O6099" s="3"/>
      <c r="P6099" s="3"/>
      <c r="Q6099" s="3"/>
      <c r="R6099" s="3"/>
      <c r="S6099" s="3"/>
      <c r="T6099" s="3"/>
      <c r="U6099" s="3"/>
      <c r="V6099" s="3"/>
      <c r="W6099" s="3"/>
      <c r="X6099" s="3"/>
      <c r="Y6099" s="3"/>
      <c r="Z6099" s="3"/>
      <c r="AA6099" s="3"/>
      <c r="AB6099" s="3"/>
      <c r="AC6099" s="3"/>
      <c r="AD6099" s="3"/>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row>
    <row r="6100" spans="1:77" ht="18">
      <c r="A6100" s="3" t="s">
        <v>36411</v>
      </c>
      <c r="B6100" s="3" t="s">
        <v>36412</v>
      </c>
      <c r="C6100" s="3" t="s">
        <v>36413</v>
      </c>
      <c r="D6100" s="3" t="s">
        <v>270</v>
      </c>
      <c r="E6100" s="3" t="s">
        <v>36414</v>
      </c>
      <c r="F6100" s="3"/>
      <c r="G6100" s="3"/>
      <c r="H6100" s="3"/>
      <c r="I6100" s="3"/>
      <c r="J6100" s="3"/>
      <c r="K6100" s="3"/>
      <c r="L6100" s="3"/>
      <c r="M6100" s="3"/>
      <c r="N6100" s="3"/>
      <c r="O6100" s="3"/>
      <c r="P6100" s="3"/>
      <c r="Q6100" s="3"/>
      <c r="R6100" s="3"/>
      <c r="S6100" s="3"/>
      <c r="T6100" s="3"/>
      <c r="U6100" s="3"/>
      <c r="V6100" s="3"/>
      <c r="W6100" s="3"/>
      <c r="X6100" s="3"/>
      <c r="Y6100" s="3"/>
      <c r="Z6100" s="3"/>
      <c r="AA6100" s="3"/>
      <c r="AB6100" s="3"/>
      <c r="AC6100" s="3"/>
      <c r="AD6100" s="3"/>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row>
    <row r="6101" spans="1:77" ht="18">
      <c r="A6101" s="3" t="s">
        <v>10246</v>
      </c>
      <c r="B6101" s="3" t="s">
        <v>28075</v>
      </c>
      <c r="C6101" s="3" t="s">
        <v>28325</v>
      </c>
      <c r="D6101" s="3"/>
      <c r="E6101" s="3" t="s">
        <v>28080</v>
      </c>
      <c r="F6101" s="3"/>
      <c r="G6101" s="3"/>
      <c r="H6101" s="3"/>
      <c r="I6101" s="3"/>
      <c r="J6101" s="3"/>
      <c r="K6101" s="3"/>
      <c r="L6101" s="3"/>
      <c r="M6101" s="3"/>
      <c r="N6101" s="3"/>
      <c r="O6101" s="3"/>
      <c r="P6101" s="3"/>
      <c r="Q6101" s="3"/>
      <c r="R6101" s="3"/>
      <c r="S6101" s="3"/>
      <c r="T6101" s="3"/>
      <c r="U6101" s="3"/>
      <c r="V6101" s="3"/>
      <c r="W6101" s="3"/>
      <c r="X6101" s="3"/>
      <c r="Y6101" s="3"/>
      <c r="Z6101" s="3"/>
      <c r="AA6101" s="3"/>
      <c r="AB6101" s="3"/>
      <c r="AC6101" s="3"/>
      <c r="AD6101" s="3"/>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row>
    <row r="6102" spans="1:77" ht="18">
      <c r="A6102" s="3" t="s">
        <v>10813</v>
      </c>
      <c r="B6102" s="3" t="s">
        <v>28622</v>
      </c>
      <c r="C6102" s="3" t="s">
        <v>28325</v>
      </c>
      <c r="D6102" s="3" t="s">
        <v>319</v>
      </c>
      <c r="E6102" s="3" t="s">
        <v>28960</v>
      </c>
      <c r="F6102" s="3" t="s">
        <v>28961</v>
      </c>
      <c r="G6102" s="3"/>
      <c r="H6102" s="3"/>
      <c r="I6102" s="3"/>
      <c r="J6102" s="3"/>
      <c r="K6102" s="3"/>
      <c r="L6102" s="3"/>
      <c r="M6102" s="3"/>
      <c r="N6102" s="3"/>
      <c r="O6102" s="3"/>
      <c r="P6102" s="3"/>
      <c r="Q6102" s="3"/>
      <c r="R6102" s="3"/>
      <c r="S6102" s="3"/>
      <c r="T6102" s="3"/>
      <c r="U6102" s="3"/>
      <c r="V6102" s="3"/>
      <c r="W6102" s="3"/>
      <c r="X6102" s="3"/>
      <c r="Y6102" s="3"/>
      <c r="Z6102" s="3"/>
      <c r="AA6102" s="3"/>
      <c r="AB6102" s="3"/>
      <c r="AC6102" s="3"/>
      <c r="AD6102" s="3"/>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row>
    <row r="6103" spans="1:77" ht="18">
      <c r="A6103" s="3" t="s">
        <v>16482</v>
      </c>
      <c r="B6103" s="3" t="s">
        <v>32339</v>
      </c>
      <c r="C6103" s="3" t="s">
        <v>28325</v>
      </c>
      <c r="D6103" s="3" t="s">
        <v>4533</v>
      </c>
      <c r="E6103" s="3" t="s">
        <v>32468</v>
      </c>
      <c r="F6103" s="3"/>
      <c r="G6103" s="3"/>
      <c r="H6103" s="3"/>
      <c r="I6103" s="3"/>
      <c r="J6103" s="3"/>
      <c r="K6103" s="3"/>
      <c r="L6103" s="3"/>
      <c r="M6103" s="3"/>
      <c r="N6103" s="3"/>
      <c r="O6103" s="3"/>
      <c r="P6103" s="3"/>
      <c r="Q6103" s="3"/>
      <c r="R6103" s="3"/>
      <c r="S6103" s="3"/>
      <c r="T6103" s="3"/>
      <c r="U6103" s="3"/>
      <c r="V6103" s="3"/>
      <c r="W6103" s="3"/>
      <c r="X6103" s="3"/>
      <c r="Y6103" s="3"/>
      <c r="Z6103" s="3"/>
      <c r="AA6103" s="3"/>
      <c r="AB6103" s="3"/>
      <c r="AC6103" s="3"/>
      <c r="AD6103" s="3"/>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row>
    <row r="6104" spans="1:77" ht="18">
      <c r="A6104" s="3" t="s">
        <v>2565</v>
      </c>
      <c r="B6104" s="3" t="s">
        <v>34858</v>
      </c>
      <c r="C6104" s="3" t="s">
        <v>28325</v>
      </c>
      <c r="D6104" s="3" t="s">
        <v>35175</v>
      </c>
      <c r="E6104" s="3" t="s">
        <v>35176</v>
      </c>
      <c r="F6104" s="3" t="s">
        <v>35177</v>
      </c>
      <c r="G6104" s="3"/>
      <c r="H6104" s="3"/>
      <c r="I6104" s="3"/>
      <c r="J6104" s="3"/>
      <c r="K6104" s="3"/>
      <c r="L6104" s="3"/>
      <c r="M6104" s="3"/>
      <c r="N6104" s="3"/>
      <c r="O6104" s="3"/>
      <c r="P6104" s="3"/>
      <c r="Q6104" s="3"/>
      <c r="R6104" s="3"/>
      <c r="S6104" s="3"/>
      <c r="T6104" s="3"/>
      <c r="U6104" s="3"/>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row>
    <row r="6105" spans="1:77" ht="18">
      <c r="A6105" s="3" t="s">
        <v>5336</v>
      </c>
      <c r="B6105" s="3" t="s">
        <v>23435</v>
      </c>
      <c r="C6105" s="3" t="s">
        <v>23737</v>
      </c>
      <c r="D6105" s="3"/>
      <c r="E6105" s="3" t="s">
        <v>23738</v>
      </c>
      <c r="F6105" s="3"/>
      <c r="G6105" s="3"/>
      <c r="H6105" s="3"/>
      <c r="I6105" s="3"/>
      <c r="J6105" s="3"/>
      <c r="K6105" s="3"/>
      <c r="L6105" s="3"/>
      <c r="M6105" s="3"/>
      <c r="N6105" s="3"/>
      <c r="O6105" s="3"/>
      <c r="P6105" s="3"/>
      <c r="Q6105" s="3"/>
      <c r="R6105" s="3"/>
      <c r="S6105" s="3"/>
      <c r="T6105" s="3"/>
      <c r="U6105" s="3"/>
      <c r="V6105" s="3"/>
      <c r="W6105" s="3"/>
      <c r="X6105" s="3"/>
      <c r="Y6105" s="3"/>
      <c r="Z6105" s="3"/>
      <c r="AA6105" s="3"/>
      <c r="AB6105" s="3"/>
      <c r="AC6105" s="3"/>
      <c r="AD6105" s="3"/>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row>
    <row r="6106" spans="1:77" ht="18">
      <c r="A6106" s="3" t="s">
        <v>32805</v>
      </c>
      <c r="B6106" s="3" t="s">
        <v>32802</v>
      </c>
      <c r="C6106" s="3" t="s">
        <v>23737</v>
      </c>
      <c r="D6106" s="3"/>
      <c r="E6106" s="3" t="s">
        <v>32806</v>
      </c>
      <c r="F6106" s="3"/>
      <c r="G6106" s="3"/>
      <c r="H6106" s="3"/>
      <c r="I6106" s="3"/>
      <c r="J6106" s="3"/>
      <c r="K6106" s="3"/>
      <c r="L6106" s="3"/>
      <c r="M6106" s="3"/>
      <c r="N6106" s="3"/>
      <c r="O6106" s="3"/>
      <c r="P6106" s="3"/>
      <c r="Q6106" s="3"/>
      <c r="R6106" s="3"/>
      <c r="S6106" s="3"/>
      <c r="T6106" s="3"/>
      <c r="U6106" s="3"/>
      <c r="V6106" s="3"/>
      <c r="W6106" s="3"/>
      <c r="X6106" s="3"/>
      <c r="Y6106" s="3"/>
      <c r="Z6106" s="3"/>
      <c r="AA6106" s="3"/>
      <c r="AB6106" s="3"/>
      <c r="AC6106" s="3"/>
      <c r="AD6106" s="3"/>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row>
    <row r="6107" spans="1:77" ht="18">
      <c r="A6107" s="3" t="s">
        <v>17217</v>
      </c>
      <c r="B6107" s="3" t="s">
        <v>33043</v>
      </c>
      <c r="C6107" s="3" t="s">
        <v>23737</v>
      </c>
      <c r="D6107" s="3" t="s">
        <v>270</v>
      </c>
      <c r="E6107" s="3" t="s">
        <v>26383</v>
      </c>
      <c r="F6107" s="3"/>
      <c r="G6107" s="3"/>
      <c r="H6107" s="3"/>
      <c r="I6107" s="3"/>
      <c r="J6107" s="3"/>
      <c r="K6107" s="3"/>
      <c r="L6107" s="3"/>
      <c r="M6107" s="3"/>
      <c r="N6107" s="3"/>
      <c r="O6107" s="3"/>
      <c r="P6107" s="3"/>
      <c r="Q6107" s="3"/>
      <c r="R6107" s="3"/>
      <c r="S6107" s="3"/>
      <c r="T6107" s="3"/>
      <c r="U6107" s="3"/>
      <c r="V6107" s="3"/>
      <c r="W6107" s="3"/>
      <c r="X6107" s="3"/>
      <c r="Y6107" s="3"/>
      <c r="Z6107" s="3"/>
      <c r="AA6107" s="3"/>
      <c r="AB6107" s="3"/>
      <c r="AC6107" s="3"/>
      <c r="AD6107" s="3"/>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row>
    <row r="6108" spans="1:77" ht="18">
      <c r="A6108" s="3" t="s">
        <v>5359</v>
      </c>
      <c r="B6108" s="3" t="s">
        <v>23757</v>
      </c>
      <c r="C6108" s="3" t="s">
        <v>23758</v>
      </c>
      <c r="D6108" s="3" t="s">
        <v>23759</v>
      </c>
      <c r="E6108" s="3" t="s">
        <v>23760</v>
      </c>
      <c r="F6108" s="3" t="s">
        <v>23761</v>
      </c>
      <c r="G6108" s="3"/>
      <c r="H6108" s="3"/>
      <c r="I6108" s="3"/>
      <c r="J6108" s="3"/>
      <c r="K6108" s="3"/>
      <c r="L6108" s="3"/>
      <c r="M6108" s="3"/>
      <c r="N6108" s="3"/>
      <c r="O6108" s="3"/>
      <c r="P6108" s="3"/>
      <c r="Q6108" s="3"/>
      <c r="R6108" s="3"/>
      <c r="S6108" s="3"/>
      <c r="T6108" s="3"/>
      <c r="U6108" s="3"/>
      <c r="V6108" s="3"/>
      <c r="W6108" s="3"/>
      <c r="X6108" s="3"/>
      <c r="Y6108" s="3"/>
      <c r="Z6108" s="3"/>
      <c r="AA6108" s="3"/>
      <c r="AB6108" s="3"/>
      <c r="AC6108" s="3"/>
      <c r="AD6108" s="3"/>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row>
    <row r="6109" spans="1:77" ht="18">
      <c r="A6109" s="3" t="s">
        <v>19348</v>
      </c>
      <c r="B6109" s="3" t="s">
        <v>36306</v>
      </c>
      <c r="C6109" s="3" t="s">
        <v>23758</v>
      </c>
      <c r="D6109" s="3"/>
      <c r="E6109" s="3" t="s">
        <v>36435</v>
      </c>
      <c r="F6109" s="3"/>
      <c r="G6109" s="3"/>
      <c r="H6109" s="3"/>
      <c r="I6109" s="3"/>
      <c r="J6109" s="3"/>
      <c r="K6109" s="3"/>
      <c r="L6109" s="3"/>
      <c r="M6109" s="3"/>
      <c r="N6109" s="3"/>
      <c r="O6109" s="3"/>
      <c r="P6109" s="3"/>
      <c r="Q6109" s="3"/>
      <c r="R6109" s="3"/>
      <c r="S6109" s="3"/>
      <c r="T6109" s="3"/>
      <c r="U6109" s="3"/>
      <c r="V6109" s="3"/>
      <c r="W6109" s="3"/>
      <c r="X6109" s="3"/>
      <c r="Y6109" s="3"/>
      <c r="Z6109" s="3"/>
      <c r="AA6109" s="3"/>
      <c r="AB6109" s="3"/>
      <c r="AC6109" s="3"/>
      <c r="AD6109" s="3"/>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row>
    <row r="6110" spans="1:77" ht="18">
      <c r="A6110" s="3" t="s">
        <v>32923</v>
      </c>
      <c r="B6110" s="3" t="s">
        <v>32802</v>
      </c>
      <c r="C6110" s="3" t="s">
        <v>32924</v>
      </c>
      <c r="D6110" s="3"/>
      <c r="E6110" s="3" t="s">
        <v>32925</v>
      </c>
      <c r="F6110" s="3"/>
      <c r="G6110" s="3"/>
      <c r="H6110" s="3"/>
      <c r="I6110" s="3"/>
      <c r="J6110" s="3"/>
      <c r="K6110" s="3"/>
      <c r="L6110" s="3"/>
      <c r="M6110" s="3"/>
      <c r="N6110" s="3"/>
      <c r="O6110" s="3"/>
      <c r="P6110" s="3"/>
      <c r="Q6110" s="3"/>
      <c r="R6110" s="3"/>
      <c r="S6110" s="3"/>
      <c r="T6110" s="3"/>
      <c r="U6110" s="3"/>
      <c r="V6110" s="3"/>
      <c r="W6110" s="3"/>
      <c r="X6110" s="3"/>
      <c r="Y6110" s="3"/>
      <c r="Z6110" s="3"/>
      <c r="AA6110" s="3"/>
      <c r="AB6110" s="3"/>
      <c r="AC6110" s="3"/>
      <c r="AD6110" s="3"/>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row>
    <row r="6111" spans="1:77" ht="18">
      <c r="A6111" s="3" t="s">
        <v>38198</v>
      </c>
      <c r="B6111" s="3" t="s">
        <v>38199</v>
      </c>
      <c r="C6111" s="3" t="s">
        <v>32924</v>
      </c>
      <c r="D6111" s="3" t="s">
        <v>270</v>
      </c>
      <c r="E6111" s="3" t="s">
        <v>38200</v>
      </c>
      <c r="F6111" s="3" t="s">
        <v>38201</v>
      </c>
      <c r="G6111" s="3" t="e">
        <f>- AvocadoIT/Siebel alliance overview</f>
        <v>#NAME?</v>
      </c>
      <c r="H6111" s="3" t="e">
        <f>- overview of Siebel mobile Products</f>
        <v>#NAME?</v>
      </c>
      <c r="I6111" s="3" t="s">
        <v>38202</v>
      </c>
      <c r="J6111" s="3" t="s">
        <v>38203</v>
      </c>
      <c r="K6111" s="3" t="e">
        <f>- Identification of Accenture-implemented Siebel Clients</f>
        <v>#NAME?</v>
      </c>
      <c r="L6111" s="3" t="e">
        <f>- Joint Scoping of Wireless opportunities: Business requirements, applications, devices, Networks   Amit.</f>
        <v>#NAME?</v>
      </c>
      <c r="M6111" s="3"/>
      <c r="N6111" s="3"/>
      <c r="O6111" s="3"/>
      <c r="P6111" s="3"/>
      <c r="Q6111" s="3"/>
      <c r="R6111" s="3"/>
      <c r="S6111" s="3"/>
      <c r="T6111" s="3"/>
      <c r="U6111" s="3"/>
      <c r="V6111" s="3"/>
      <c r="W6111" s="3"/>
      <c r="X6111" s="3"/>
      <c r="Y6111" s="3"/>
      <c r="Z6111" s="3"/>
      <c r="AA6111" s="3"/>
      <c r="AB6111" s="3"/>
      <c r="AC6111" s="3"/>
      <c r="AD6111" s="3"/>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row>
    <row r="6112" spans="1:77" ht="18">
      <c r="A6112" s="3" t="s">
        <v>36397</v>
      </c>
      <c r="B6112" s="3" t="s">
        <v>36306</v>
      </c>
      <c r="C6112" s="3" t="s">
        <v>36398</v>
      </c>
      <c r="D6112" s="3"/>
      <c r="E6112" s="3" t="s">
        <v>36399</v>
      </c>
      <c r="F6112" s="3"/>
      <c r="G6112" s="3"/>
      <c r="H6112" s="3"/>
      <c r="I6112" s="3"/>
      <c r="J6112" s="3"/>
      <c r="K6112" s="3"/>
      <c r="L6112" s="3"/>
      <c r="M6112" s="3"/>
      <c r="N6112" s="3"/>
      <c r="O6112" s="3"/>
      <c r="P6112" s="3"/>
      <c r="Q6112" s="3"/>
      <c r="R6112" s="3"/>
      <c r="S6112" s="3"/>
      <c r="T6112" s="3"/>
      <c r="U6112" s="3"/>
      <c r="V6112" s="3"/>
      <c r="W6112" s="3"/>
      <c r="X6112" s="3"/>
      <c r="Y6112" s="3"/>
      <c r="Z6112" s="3"/>
      <c r="AA6112" s="3"/>
      <c r="AB6112" s="3"/>
      <c r="AC6112" s="3"/>
      <c r="AD6112" s="3"/>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row>
    <row r="6113" spans="1:77" ht="18">
      <c r="A6113" s="3" t="s">
        <v>18353</v>
      </c>
      <c r="B6113" s="3" t="s">
        <v>35736</v>
      </c>
      <c r="C6113" s="3" t="s">
        <v>35737</v>
      </c>
      <c r="D6113" s="3" t="s">
        <v>35738</v>
      </c>
      <c r="E6113" s="3" t="s">
        <v>35739</v>
      </c>
      <c r="F6113" s="3"/>
      <c r="G6113" s="3"/>
      <c r="H6113" s="3"/>
      <c r="I6113" s="3"/>
      <c r="J6113" s="3"/>
      <c r="K6113" s="3"/>
      <c r="L6113" s="3"/>
      <c r="M6113" s="3"/>
      <c r="N6113" s="3"/>
      <c r="O6113" s="3"/>
      <c r="P6113" s="3"/>
      <c r="Q6113" s="3"/>
      <c r="R6113" s="3"/>
      <c r="S6113" s="3"/>
      <c r="T6113" s="3"/>
      <c r="U6113" s="3"/>
      <c r="V6113" s="3"/>
      <c r="W6113" s="3"/>
      <c r="X6113" s="3"/>
      <c r="Y6113" s="3"/>
      <c r="Z6113" s="3"/>
      <c r="AA6113" s="3"/>
      <c r="AB6113" s="3"/>
      <c r="AC6113" s="3"/>
      <c r="AD6113" s="3"/>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row>
    <row r="6114" spans="1:77" ht="18">
      <c r="A6114" s="3" t="s">
        <v>39083</v>
      </c>
      <c r="B6114" s="3" t="s">
        <v>38999</v>
      </c>
      <c r="C6114" s="3" t="s">
        <v>35737</v>
      </c>
      <c r="D6114" s="3"/>
      <c r="E6114" s="3" t="s">
        <v>39084</v>
      </c>
      <c r="F6114" s="3"/>
      <c r="G6114" s="3"/>
      <c r="H6114" s="3"/>
      <c r="I6114" s="3"/>
      <c r="J6114" s="3"/>
      <c r="K6114" s="3"/>
      <c r="L6114" s="3"/>
      <c r="M6114" s="3"/>
      <c r="N6114" s="3"/>
      <c r="O6114" s="3"/>
      <c r="P6114" s="3"/>
      <c r="Q6114" s="3"/>
      <c r="R6114" s="3"/>
      <c r="S6114" s="3"/>
      <c r="T6114" s="3"/>
      <c r="U6114" s="3"/>
      <c r="V6114" s="3"/>
      <c r="W6114" s="3"/>
      <c r="X6114" s="3"/>
      <c r="Y6114" s="3"/>
      <c r="Z6114" s="3"/>
      <c r="AA6114" s="3"/>
      <c r="AB6114" s="3"/>
      <c r="AC6114" s="3"/>
      <c r="AD6114" s="3"/>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row>
    <row r="6115" spans="1:77" ht="18">
      <c r="A6115" s="3" t="s">
        <v>39111</v>
      </c>
      <c r="B6115" s="3" t="s">
        <v>38999</v>
      </c>
      <c r="C6115" s="3" t="s">
        <v>35737</v>
      </c>
      <c r="D6115" s="3"/>
      <c r="E6115" s="3" t="s">
        <v>39112</v>
      </c>
      <c r="F6115" s="3" t="s">
        <v>39113</v>
      </c>
      <c r="G6115" s="3"/>
      <c r="H6115" s="3"/>
      <c r="I6115" s="3"/>
      <c r="J6115" s="3"/>
      <c r="K6115" s="3"/>
      <c r="L6115" s="3"/>
      <c r="M6115" s="3"/>
      <c r="N6115" s="3"/>
      <c r="O6115" s="3"/>
      <c r="P6115" s="3"/>
      <c r="Q6115" s="3"/>
      <c r="R6115" s="3"/>
      <c r="S6115" s="3"/>
      <c r="T6115" s="3"/>
      <c r="U6115" s="3"/>
      <c r="V6115" s="3"/>
      <c r="W6115" s="3"/>
      <c r="X6115" s="3"/>
      <c r="Y6115" s="3"/>
      <c r="Z6115" s="3"/>
      <c r="AA6115" s="3"/>
      <c r="AB6115" s="3"/>
      <c r="AC6115" s="3"/>
      <c r="AD6115" s="3"/>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row>
    <row r="6116" spans="1:77" ht="18">
      <c r="A6116" s="3" t="s">
        <v>5340</v>
      </c>
      <c r="B6116" s="3" t="s">
        <v>23435</v>
      </c>
      <c r="C6116" s="3" t="s">
        <v>23739</v>
      </c>
      <c r="D6116" s="3"/>
      <c r="E6116" s="3" t="s">
        <v>23740</v>
      </c>
      <c r="F6116" s="3"/>
      <c r="G6116" s="3"/>
      <c r="H6116" s="3"/>
      <c r="I6116" s="3"/>
      <c r="J6116" s="3"/>
      <c r="K6116" s="3"/>
      <c r="L6116" s="3"/>
      <c r="M6116" s="3"/>
      <c r="N6116" s="3"/>
      <c r="O6116" s="3"/>
      <c r="P6116" s="3"/>
      <c r="Q6116" s="3"/>
      <c r="R6116" s="3"/>
      <c r="S6116" s="3"/>
      <c r="T6116" s="3"/>
      <c r="U6116" s="3"/>
      <c r="V6116" s="3"/>
      <c r="W6116" s="3"/>
      <c r="X6116" s="3"/>
      <c r="Y6116" s="3"/>
      <c r="Z6116" s="3"/>
      <c r="AA6116" s="3"/>
      <c r="AB6116" s="3"/>
      <c r="AC6116" s="3"/>
      <c r="AD6116" s="3"/>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row>
    <row r="6117" spans="1:77" ht="18">
      <c r="A6117" s="3" t="s">
        <v>28778</v>
      </c>
      <c r="B6117" s="3" t="s">
        <v>28622</v>
      </c>
      <c r="C6117" s="3" t="s">
        <v>23739</v>
      </c>
      <c r="D6117" s="3"/>
      <c r="E6117" s="3" t="s">
        <v>28779</v>
      </c>
      <c r="F6117" s="3" t="s">
        <v>1443</v>
      </c>
      <c r="G6117" s="3" t="s">
        <v>25832</v>
      </c>
      <c r="H6117" s="3" t="s">
        <v>28780</v>
      </c>
      <c r="I6117" s="3" t="s">
        <v>28781</v>
      </c>
      <c r="J6117" s="3" t="s">
        <v>28782</v>
      </c>
      <c r="K6117" s="3" t="s">
        <v>2992</v>
      </c>
      <c r="L6117" s="3" t="s">
        <v>28783</v>
      </c>
      <c r="M6117" s="3"/>
      <c r="N6117" s="3"/>
      <c r="O6117" s="3"/>
      <c r="P6117" s="3"/>
      <c r="Q6117" s="3"/>
      <c r="R6117" s="3"/>
      <c r="S6117" s="3"/>
      <c r="T6117" s="3"/>
      <c r="U6117" s="3"/>
      <c r="V6117" s="3"/>
      <c r="W6117" s="3"/>
      <c r="X6117" s="3"/>
      <c r="Y6117" s="3"/>
      <c r="Z6117" s="3"/>
      <c r="AA6117" s="3"/>
      <c r="AB6117" s="3"/>
      <c r="AC6117" s="3"/>
      <c r="AD6117" s="3"/>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row>
    <row r="6118" spans="1:77" ht="18">
      <c r="A6118" s="3" t="s">
        <v>19314</v>
      </c>
      <c r="B6118" s="3" t="s">
        <v>36306</v>
      </c>
      <c r="C6118" s="3" t="s">
        <v>36396</v>
      </c>
      <c r="D6118" s="3"/>
      <c r="E6118" s="3" t="s">
        <v>15583</v>
      </c>
      <c r="F6118" s="3"/>
      <c r="G6118" s="3"/>
      <c r="H6118" s="3"/>
      <c r="I6118" s="3"/>
      <c r="J6118" s="3"/>
      <c r="K6118" s="3"/>
      <c r="L6118" s="3"/>
      <c r="M6118" s="3"/>
      <c r="N6118" s="3"/>
      <c r="O6118" s="3"/>
      <c r="P6118" s="3"/>
      <c r="Q6118" s="3"/>
      <c r="R6118" s="3"/>
      <c r="S6118" s="3"/>
      <c r="T6118" s="3"/>
      <c r="U6118" s="3"/>
      <c r="V6118" s="3"/>
      <c r="W6118" s="3"/>
      <c r="X6118" s="3"/>
      <c r="Y6118" s="3"/>
      <c r="Z6118" s="3"/>
      <c r="AA6118" s="3"/>
      <c r="AB6118" s="3"/>
      <c r="AC6118" s="3"/>
      <c r="AD6118" s="3"/>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row>
    <row r="6119" spans="1:77" ht="18">
      <c r="A6119" s="3" t="s">
        <v>19056</v>
      </c>
      <c r="B6119" s="3" t="s">
        <v>35848</v>
      </c>
      <c r="C6119" s="3" t="s">
        <v>36185</v>
      </c>
      <c r="D6119" s="3"/>
      <c r="E6119" s="3" t="s">
        <v>36186</v>
      </c>
      <c r="F6119" s="3"/>
      <c r="G6119" s="3"/>
      <c r="H6119" s="3"/>
      <c r="I6119" s="3"/>
      <c r="J6119" s="3"/>
      <c r="K6119" s="3"/>
      <c r="L6119" s="3"/>
      <c r="M6119" s="3"/>
      <c r="N6119" s="3"/>
      <c r="O6119" s="3"/>
      <c r="P6119" s="3"/>
      <c r="Q6119" s="3"/>
      <c r="R6119" s="3"/>
      <c r="S6119" s="3"/>
      <c r="T6119" s="3"/>
      <c r="U6119" s="3"/>
      <c r="V6119" s="3"/>
      <c r="W6119" s="3"/>
      <c r="X6119" s="3"/>
      <c r="Y6119" s="3"/>
      <c r="Z6119" s="3"/>
      <c r="AA6119" s="3"/>
      <c r="AB6119" s="3"/>
      <c r="AC6119" s="3"/>
      <c r="AD6119" s="3"/>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row>
    <row r="6120" spans="1:77" ht="18">
      <c r="A6120" s="3" t="s">
        <v>19318</v>
      </c>
      <c r="B6120" s="3" t="s">
        <v>36306</v>
      </c>
      <c r="C6120" s="3" t="s">
        <v>36400</v>
      </c>
      <c r="D6120" s="3"/>
      <c r="E6120" s="3" t="s">
        <v>36401</v>
      </c>
      <c r="F6120" s="3"/>
      <c r="G6120" s="3"/>
      <c r="H6120" s="3"/>
      <c r="I6120" s="3"/>
      <c r="J6120" s="3"/>
      <c r="K6120" s="3"/>
      <c r="L6120" s="3"/>
      <c r="M6120" s="3"/>
      <c r="N6120" s="3"/>
      <c r="O6120" s="3"/>
      <c r="P6120" s="3"/>
      <c r="Q6120" s="3"/>
      <c r="R6120" s="3"/>
      <c r="S6120" s="3"/>
      <c r="T6120" s="3"/>
      <c r="U6120" s="3"/>
      <c r="V6120" s="3"/>
      <c r="W6120" s="3"/>
      <c r="X6120" s="3"/>
      <c r="Y6120" s="3"/>
      <c r="Z6120" s="3"/>
      <c r="AA6120" s="3"/>
      <c r="AB6120" s="3"/>
      <c r="AC6120" s="3"/>
      <c r="AD6120" s="3"/>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row>
    <row r="6121" spans="1:77" ht="18">
      <c r="A6121" s="3" t="s">
        <v>39043</v>
      </c>
      <c r="B6121" s="3" t="s">
        <v>38999</v>
      </c>
      <c r="C6121" s="3" t="s">
        <v>39044</v>
      </c>
      <c r="D6121" s="3" t="s">
        <v>39045</v>
      </c>
      <c r="E6121" s="3" t="s">
        <v>39046</v>
      </c>
      <c r="F6121" s="3" t="s">
        <v>39047</v>
      </c>
      <c r="G6121" s="3"/>
      <c r="H6121" s="3"/>
      <c r="I6121" s="3"/>
      <c r="J6121" s="3"/>
      <c r="K6121" s="3"/>
      <c r="L6121" s="3"/>
      <c r="M6121" s="3"/>
      <c r="N6121" s="3"/>
      <c r="O6121" s="3"/>
      <c r="P6121" s="3"/>
      <c r="Q6121" s="3"/>
      <c r="R6121" s="3"/>
      <c r="S6121" s="3"/>
      <c r="T6121" s="3"/>
      <c r="U6121" s="3"/>
      <c r="V6121" s="3"/>
      <c r="W6121" s="3"/>
      <c r="X6121" s="3"/>
      <c r="Y6121" s="3"/>
      <c r="Z6121" s="3"/>
      <c r="AA6121" s="3"/>
      <c r="AB6121" s="3"/>
      <c r="AC6121" s="3"/>
      <c r="AD6121" s="3"/>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row>
    <row r="6122" spans="1:77" ht="18">
      <c r="A6122" s="3" t="s">
        <v>19313</v>
      </c>
      <c r="B6122" s="3" t="s">
        <v>36306</v>
      </c>
      <c r="C6122" s="3" t="s">
        <v>36390</v>
      </c>
      <c r="D6122" s="3"/>
      <c r="E6122" s="3" t="s">
        <v>36391</v>
      </c>
      <c r="F6122" s="3"/>
      <c r="G6122" s="3"/>
      <c r="H6122" s="3"/>
      <c r="I6122" s="3"/>
      <c r="J6122" s="3"/>
      <c r="K6122" s="3"/>
      <c r="L6122" s="3"/>
      <c r="M6122" s="3"/>
      <c r="N6122" s="3"/>
      <c r="O6122" s="3"/>
      <c r="P6122" s="3"/>
      <c r="Q6122" s="3"/>
      <c r="R6122" s="3"/>
      <c r="S6122" s="3"/>
      <c r="T6122" s="3"/>
      <c r="U6122" s="3"/>
      <c r="V6122" s="3"/>
      <c r="W6122" s="3"/>
      <c r="X6122" s="3"/>
      <c r="Y6122" s="3"/>
      <c r="Z6122" s="3"/>
      <c r="AA6122" s="3"/>
      <c r="AB6122" s="3"/>
      <c r="AC6122" s="3"/>
      <c r="AD6122" s="3"/>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row>
    <row r="6123" spans="1:77" ht="18">
      <c r="A6123" s="3" t="s">
        <v>5332</v>
      </c>
      <c r="B6123" s="3" t="s">
        <v>23435</v>
      </c>
      <c r="C6123" s="3" t="s">
        <v>23735</v>
      </c>
      <c r="D6123" s="3"/>
      <c r="E6123" s="3" t="s">
        <v>23736</v>
      </c>
      <c r="F6123" s="3"/>
      <c r="G6123" s="3"/>
      <c r="H6123" s="3"/>
      <c r="I6123" s="3"/>
      <c r="J6123" s="3"/>
      <c r="K6123" s="3"/>
      <c r="L6123" s="3"/>
      <c r="M6123" s="3"/>
      <c r="N6123" s="3"/>
      <c r="O6123" s="3"/>
      <c r="P6123" s="3"/>
      <c r="Q6123" s="3"/>
      <c r="R6123" s="3"/>
      <c r="S6123" s="3"/>
      <c r="T6123" s="3"/>
      <c r="U6123" s="3"/>
      <c r="V6123" s="3"/>
      <c r="W6123" s="3"/>
      <c r="X6123" s="3"/>
      <c r="Y6123" s="3"/>
      <c r="Z6123" s="3"/>
      <c r="AA6123" s="3"/>
      <c r="AB6123" s="3"/>
      <c r="AC6123" s="3"/>
      <c r="AD6123" s="3"/>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row>
    <row r="6124" spans="1:77" ht="18">
      <c r="A6124" s="3" t="s">
        <v>5417</v>
      </c>
      <c r="B6124" s="3" t="s">
        <v>23435</v>
      </c>
      <c r="C6124" s="3" t="s">
        <v>23811</v>
      </c>
      <c r="D6124" s="3"/>
      <c r="E6124" s="3" t="s">
        <v>23812</v>
      </c>
      <c r="F6124" s="3"/>
      <c r="G6124" s="3"/>
      <c r="H6124" s="3"/>
      <c r="I6124" s="3"/>
      <c r="J6124" s="3"/>
      <c r="K6124" s="3"/>
      <c r="L6124" s="3"/>
      <c r="M6124" s="3"/>
      <c r="N6124" s="3"/>
      <c r="O6124" s="3"/>
      <c r="P6124" s="3"/>
      <c r="Q6124" s="3"/>
      <c r="R6124" s="3"/>
      <c r="S6124" s="3"/>
      <c r="T6124" s="3"/>
      <c r="U6124" s="3"/>
      <c r="V6124" s="3"/>
      <c r="W6124" s="3"/>
      <c r="X6124" s="3"/>
      <c r="Y6124" s="3"/>
      <c r="Z6124" s="3"/>
      <c r="AA6124" s="3"/>
      <c r="AB6124" s="3"/>
      <c r="AC6124" s="3"/>
      <c r="AD6124" s="3"/>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row>
    <row r="6125" spans="1:77" ht="18">
      <c r="A6125" s="3" t="s">
        <v>36392</v>
      </c>
      <c r="B6125" s="3" t="s">
        <v>36393</v>
      </c>
      <c r="C6125" s="3" t="s">
        <v>36394</v>
      </c>
      <c r="D6125" s="3"/>
      <c r="E6125" s="3" t="s">
        <v>36395</v>
      </c>
      <c r="F6125" s="3"/>
      <c r="G6125" s="3"/>
      <c r="H6125" s="3"/>
      <c r="I6125" s="3"/>
      <c r="J6125" s="3"/>
      <c r="K6125" s="3"/>
      <c r="L6125" s="3"/>
      <c r="M6125" s="3"/>
      <c r="N6125" s="3"/>
      <c r="O6125" s="3"/>
      <c r="P6125" s="3"/>
      <c r="Q6125" s="3"/>
      <c r="R6125" s="3"/>
      <c r="S6125" s="3"/>
      <c r="T6125" s="3"/>
      <c r="U6125" s="3"/>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row>
    <row r="6126" spans="1:77" ht="18">
      <c r="A6126" s="3" t="s">
        <v>7933</v>
      </c>
      <c r="B6126" s="3" t="s">
        <v>25740</v>
      </c>
      <c r="C6126" s="3" t="s">
        <v>25741</v>
      </c>
      <c r="D6126" s="3" t="s">
        <v>270</v>
      </c>
      <c r="E6126" s="3" t="s">
        <v>25742</v>
      </c>
      <c r="F6126" s="3" t="s">
        <v>25743</v>
      </c>
      <c r="G6126" s="3"/>
      <c r="H6126" s="3"/>
      <c r="I6126" s="3"/>
      <c r="J6126" s="3"/>
      <c r="K6126" s="3"/>
      <c r="L6126" s="3"/>
      <c r="M6126" s="3"/>
      <c r="N6126" s="3"/>
      <c r="O6126" s="3"/>
      <c r="P6126" s="3"/>
      <c r="Q6126" s="3"/>
      <c r="R6126" s="3"/>
      <c r="S6126" s="3"/>
      <c r="T6126" s="3"/>
      <c r="U6126" s="3"/>
      <c r="V6126" s="3"/>
      <c r="W6126" s="3"/>
      <c r="X6126" s="3"/>
      <c r="Y6126" s="3"/>
      <c r="Z6126" s="3"/>
      <c r="AA6126" s="3"/>
      <c r="AB6126" s="3"/>
      <c r="AC6126" s="3"/>
      <c r="AD6126" s="3"/>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row>
    <row r="6127" spans="1:77" ht="18">
      <c r="A6127" s="3" t="s">
        <v>39260</v>
      </c>
      <c r="B6127" s="3" t="s">
        <v>38999</v>
      </c>
      <c r="C6127" s="3" t="s">
        <v>25741</v>
      </c>
      <c r="D6127" s="3"/>
      <c r="E6127" s="3" t="s">
        <v>39261</v>
      </c>
      <c r="F6127" s="3" t="s">
        <v>39262</v>
      </c>
      <c r="G6127" s="3"/>
      <c r="H6127" s="3"/>
      <c r="I6127" s="3"/>
      <c r="J6127" s="3"/>
      <c r="K6127" s="3"/>
      <c r="L6127" s="3"/>
      <c r="M6127" s="3"/>
      <c r="N6127" s="3"/>
      <c r="O6127" s="3"/>
      <c r="P6127" s="3"/>
      <c r="Q6127" s="3"/>
      <c r="R6127" s="3"/>
      <c r="S6127" s="3"/>
      <c r="T6127" s="3"/>
      <c r="U6127" s="3"/>
      <c r="V6127" s="3"/>
      <c r="W6127" s="3"/>
      <c r="X6127" s="3"/>
      <c r="Y6127" s="3"/>
      <c r="Z6127" s="3"/>
      <c r="AA6127" s="3"/>
      <c r="AB6127" s="3"/>
      <c r="AC6127" s="3"/>
      <c r="AD6127" s="3"/>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row>
    <row r="6128" spans="1:77" ht="18">
      <c r="A6128" s="3" t="s">
        <v>17547</v>
      </c>
      <c r="B6128" s="3" t="s">
        <v>33988</v>
      </c>
      <c r="C6128" s="3" t="s">
        <v>34138</v>
      </c>
      <c r="D6128" s="3"/>
      <c r="E6128" s="3" t="s">
        <v>34139</v>
      </c>
      <c r="F6128" s="3"/>
      <c r="G6128" s="3"/>
      <c r="H6128" s="3"/>
      <c r="I6128" s="3"/>
      <c r="J6128" s="3"/>
      <c r="K6128" s="3"/>
      <c r="L6128" s="3"/>
      <c r="M6128" s="3"/>
      <c r="N6128" s="3"/>
      <c r="O6128" s="3"/>
      <c r="P6128" s="3"/>
      <c r="Q6128" s="3"/>
      <c r="R6128" s="3"/>
      <c r="S6128" s="3"/>
      <c r="T6128" s="3"/>
      <c r="U6128" s="3"/>
      <c r="V6128" s="3"/>
      <c r="W6128" s="3"/>
      <c r="X6128" s="3"/>
      <c r="Y6128" s="3"/>
      <c r="Z6128" s="3"/>
      <c r="AA6128" s="3"/>
      <c r="AB6128" s="3"/>
      <c r="AC6128" s="3"/>
      <c r="AD6128" s="3"/>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row>
    <row r="6129" spans="1:77" ht="18">
      <c r="A6129" s="3" t="s">
        <v>5331</v>
      </c>
      <c r="B6129" s="3" t="s">
        <v>23435</v>
      </c>
      <c r="C6129" s="3" t="s">
        <v>23733</v>
      </c>
      <c r="D6129" s="3"/>
      <c r="E6129" s="3" t="s">
        <v>23734</v>
      </c>
      <c r="F6129" s="3"/>
      <c r="G6129" s="3"/>
      <c r="H6129" s="3"/>
      <c r="I6129" s="3"/>
      <c r="J6129" s="3"/>
      <c r="K6129" s="3"/>
      <c r="L6129" s="3"/>
      <c r="M6129" s="3"/>
      <c r="N6129" s="3"/>
      <c r="O6129" s="3"/>
      <c r="P6129" s="3"/>
      <c r="Q6129" s="3"/>
      <c r="R6129" s="3"/>
      <c r="S6129" s="3"/>
      <c r="T6129" s="3"/>
      <c r="U6129" s="3"/>
      <c r="V6129" s="3"/>
      <c r="W6129" s="3"/>
      <c r="X6129" s="3"/>
      <c r="Y6129" s="3"/>
      <c r="Z6129" s="3"/>
      <c r="AA6129" s="3"/>
      <c r="AB6129" s="3"/>
      <c r="AC6129" s="3"/>
      <c r="AD6129" s="3"/>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row>
    <row r="6130" spans="1:77" ht="18">
      <c r="A6130" s="3" t="s">
        <v>35260</v>
      </c>
      <c r="B6130" s="3" t="s">
        <v>34858</v>
      </c>
      <c r="C6130" s="3" t="s">
        <v>35261</v>
      </c>
      <c r="D6130" s="3" t="s">
        <v>35262</v>
      </c>
      <c r="E6130" s="3" t="s">
        <v>35263</v>
      </c>
      <c r="F6130" s="3"/>
      <c r="G6130" s="3"/>
      <c r="H6130" s="3"/>
      <c r="I6130" s="3"/>
      <c r="J6130" s="3"/>
      <c r="K6130" s="3"/>
      <c r="L6130" s="3"/>
      <c r="M6130" s="3"/>
      <c r="N6130" s="3"/>
      <c r="O6130" s="3"/>
      <c r="P6130" s="3"/>
      <c r="Q6130" s="3"/>
      <c r="R6130" s="3"/>
      <c r="S6130" s="3"/>
      <c r="T6130" s="3"/>
      <c r="U6130" s="3"/>
      <c r="V6130" s="3"/>
      <c r="W6130" s="3"/>
      <c r="X6130" s="3"/>
      <c r="Y6130" s="3"/>
      <c r="Z6130" s="3"/>
      <c r="AA6130" s="3"/>
      <c r="AB6130" s="3"/>
      <c r="AC6130" s="3"/>
      <c r="AD6130" s="3"/>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row>
    <row r="6131" spans="1:77" ht="18">
      <c r="A6131" s="3" t="s">
        <v>5328</v>
      </c>
      <c r="B6131" s="3" t="s">
        <v>23435</v>
      </c>
      <c r="C6131" s="3" t="s">
        <v>23731</v>
      </c>
      <c r="D6131" s="3"/>
      <c r="E6131" s="3" t="s">
        <v>23732</v>
      </c>
      <c r="F6131" s="3"/>
      <c r="G6131" s="3"/>
      <c r="H6131" s="3"/>
      <c r="I6131" s="3"/>
      <c r="J6131" s="3"/>
      <c r="K6131" s="3"/>
      <c r="L6131" s="3"/>
      <c r="M6131" s="3"/>
      <c r="N6131" s="3"/>
      <c r="O6131" s="3"/>
      <c r="P6131" s="3"/>
      <c r="Q6131" s="3"/>
      <c r="R6131" s="3"/>
      <c r="S6131" s="3"/>
      <c r="T6131" s="3"/>
      <c r="U6131" s="3"/>
      <c r="V6131" s="3"/>
      <c r="W6131" s="3"/>
      <c r="X6131" s="3"/>
      <c r="Y6131" s="3"/>
      <c r="Z6131" s="3"/>
      <c r="AA6131" s="3"/>
      <c r="AB6131" s="3"/>
      <c r="AC6131" s="3"/>
      <c r="AD6131" s="3"/>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row>
    <row r="6132" spans="1:77" ht="18">
      <c r="A6132" s="3" t="s">
        <v>19241</v>
      </c>
      <c r="B6132" s="3" t="s">
        <v>36306</v>
      </c>
      <c r="C6132" s="3" t="s">
        <v>23731</v>
      </c>
      <c r="D6132" s="3" t="s">
        <v>48</v>
      </c>
      <c r="E6132" s="3" t="s">
        <v>36317</v>
      </c>
      <c r="F6132" s="3" t="s">
        <v>36318</v>
      </c>
      <c r="G6132" s="3"/>
      <c r="H6132" s="3"/>
      <c r="I6132" s="3"/>
      <c r="J6132" s="3"/>
      <c r="K6132" s="3"/>
      <c r="L6132" s="3"/>
      <c r="M6132" s="3"/>
      <c r="N6132" s="3"/>
      <c r="O6132" s="3"/>
      <c r="P6132" s="3"/>
      <c r="Q6132" s="3"/>
      <c r="R6132" s="3"/>
      <c r="S6132" s="3"/>
      <c r="T6132" s="3"/>
      <c r="U6132" s="3"/>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row>
    <row r="6133" spans="1:77" ht="18">
      <c r="A6133" s="3" t="s">
        <v>3734</v>
      </c>
      <c r="B6133" s="3" t="s">
        <v>21893</v>
      </c>
      <c r="C6133" s="3" t="s">
        <v>22242</v>
      </c>
      <c r="D6133" s="3"/>
      <c r="E6133" s="3" t="s">
        <v>22243</v>
      </c>
      <c r="F6133" s="3"/>
      <c r="G6133" s="3"/>
      <c r="H6133" s="3"/>
      <c r="I6133" s="3"/>
      <c r="J6133" s="3"/>
      <c r="K6133" s="3"/>
      <c r="L6133" s="3"/>
      <c r="M6133" s="3"/>
      <c r="N6133" s="3"/>
      <c r="O6133" s="3"/>
      <c r="P6133" s="3"/>
      <c r="Q6133" s="3"/>
      <c r="R6133" s="3"/>
      <c r="S6133" s="3"/>
      <c r="T6133" s="3"/>
      <c r="U6133" s="3"/>
      <c r="V6133" s="3"/>
      <c r="W6133" s="3"/>
      <c r="X6133" s="3"/>
      <c r="Y6133" s="3"/>
      <c r="Z6133" s="3"/>
      <c r="AA6133" s="3"/>
      <c r="AB6133" s="3"/>
      <c r="AC6133" s="3"/>
      <c r="AD6133" s="3"/>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row>
    <row r="6134" spans="1:77" ht="18">
      <c r="A6134" s="3" t="s">
        <v>9838</v>
      </c>
      <c r="B6134" s="3" t="s">
        <v>27259</v>
      </c>
      <c r="C6134" s="3" t="s">
        <v>22242</v>
      </c>
      <c r="D6134" s="3" t="s">
        <v>73</v>
      </c>
      <c r="E6134" s="3" t="s">
        <v>27751</v>
      </c>
      <c r="F6134" s="3" t="s">
        <v>27752</v>
      </c>
      <c r="G6134" s="3"/>
      <c r="H6134" s="3"/>
      <c r="I6134" s="3"/>
      <c r="J6134" s="3"/>
      <c r="K6134" s="3"/>
      <c r="L6134" s="3"/>
      <c r="M6134" s="3"/>
      <c r="N6134" s="3"/>
      <c r="O6134" s="3"/>
      <c r="P6134" s="3"/>
      <c r="Q6134" s="3"/>
      <c r="R6134" s="3"/>
      <c r="S6134" s="3"/>
      <c r="T6134" s="3"/>
      <c r="U6134" s="3"/>
      <c r="V6134" s="3"/>
      <c r="W6134" s="3"/>
      <c r="X6134" s="3"/>
      <c r="Y6134" s="3"/>
      <c r="Z6134" s="3"/>
      <c r="AA6134" s="3"/>
      <c r="AB6134" s="3"/>
      <c r="AC6134" s="3"/>
      <c r="AD6134" s="3"/>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row>
    <row r="6135" spans="1:77" ht="18">
      <c r="A6135" s="3" t="s">
        <v>19421</v>
      </c>
      <c r="B6135" s="3" t="s">
        <v>36306</v>
      </c>
      <c r="C6135" s="3" t="s">
        <v>22242</v>
      </c>
      <c r="D6135" s="3" t="s">
        <v>270</v>
      </c>
      <c r="E6135" s="3" t="s">
        <v>36495</v>
      </c>
      <c r="F6135" s="3" t="s">
        <v>36496</v>
      </c>
      <c r="G6135" s="3"/>
      <c r="H6135" s="3"/>
      <c r="I6135" s="3"/>
      <c r="J6135" s="3"/>
      <c r="K6135" s="3"/>
      <c r="L6135" s="3"/>
      <c r="M6135" s="3"/>
      <c r="N6135" s="3"/>
      <c r="O6135" s="3"/>
      <c r="P6135" s="3"/>
      <c r="Q6135" s="3"/>
      <c r="R6135" s="3"/>
      <c r="S6135" s="3"/>
      <c r="T6135" s="3"/>
      <c r="U6135" s="3"/>
      <c r="V6135" s="3"/>
      <c r="W6135" s="3"/>
      <c r="X6135" s="3"/>
      <c r="Y6135" s="3"/>
      <c r="Z6135" s="3"/>
      <c r="AA6135" s="3"/>
      <c r="AB6135" s="3"/>
      <c r="AC6135" s="3"/>
      <c r="AD6135" s="3"/>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row>
    <row r="6136" spans="1:77" ht="18">
      <c r="A6136" s="3" t="s">
        <v>38722</v>
      </c>
      <c r="B6136" s="3" t="s">
        <v>37993</v>
      </c>
      <c r="C6136" s="3" t="s">
        <v>22242</v>
      </c>
      <c r="D6136" s="3" t="s">
        <v>270</v>
      </c>
      <c r="E6136" s="3" t="s">
        <v>36317</v>
      </c>
      <c r="F6136" s="3" t="s">
        <v>36496</v>
      </c>
      <c r="G6136" s="3"/>
      <c r="H6136" s="3"/>
      <c r="I6136" s="3"/>
      <c r="J6136" s="3"/>
      <c r="K6136" s="3"/>
      <c r="L6136" s="3"/>
      <c r="M6136" s="3"/>
      <c r="N6136" s="3"/>
      <c r="O6136" s="3"/>
      <c r="P6136" s="3"/>
      <c r="Q6136" s="3"/>
      <c r="R6136" s="3"/>
      <c r="S6136" s="3"/>
      <c r="T6136" s="3"/>
      <c r="U6136" s="3"/>
      <c r="V6136" s="3"/>
      <c r="W6136" s="3"/>
      <c r="X6136" s="3"/>
      <c r="Y6136" s="3"/>
      <c r="Z6136" s="3"/>
      <c r="AA6136" s="3"/>
      <c r="AB6136" s="3"/>
      <c r="AC6136" s="3"/>
      <c r="AD6136" s="3"/>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row>
    <row r="6137" spans="1:77" ht="18">
      <c r="A6137" s="3" t="s">
        <v>19334</v>
      </c>
      <c r="B6137" s="3" t="s">
        <v>36306</v>
      </c>
      <c r="C6137" s="3" t="s">
        <v>36424</v>
      </c>
      <c r="D6137" s="3"/>
      <c r="E6137" s="3" t="s">
        <v>36425</v>
      </c>
      <c r="F6137" s="3"/>
      <c r="G6137" s="3"/>
      <c r="H6137" s="3"/>
      <c r="I6137" s="3"/>
      <c r="J6137" s="3"/>
      <c r="K6137" s="3"/>
      <c r="L6137" s="3"/>
      <c r="M6137" s="3"/>
      <c r="N6137" s="3"/>
      <c r="O6137" s="3"/>
      <c r="P6137" s="3"/>
      <c r="Q6137" s="3"/>
      <c r="R6137" s="3"/>
      <c r="S6137" s="3"/>
      <c r="T6137" s="3"/>
      <c r="U6137" s="3"/>
      <c r="V6137" s="3"/>
      <c r="W6137" s="3"/>
      <c r="X6137" s="3"/>
      <c r="Y6137" s="3"/>
      <c r="Z6137" s="3"/>
      <c r="AA6137" s="3"/>
      <c r="AB6137" s="3"/>
      <c r="AC6137" s="3"/>
      <c r="AD6137" s="3"/>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row>
    <row r="6138" spans="1:77" ht="18">
      <c r="A6138" s="3" t="s">
        <v>26238</v>
      </c>
      <c r="B6138" s="3" t="s">
        <v>22767</v>
      </c>
      <c r="C6138" s="3" t="s">
        <v>26239</v>
      </c>
      <c r="D6138" s="3" t="s">
        <v>26240</v>
      </c>
      <c r="E6138" s="3" t="s">
        <v>26241</v>
      </c>
      <c r="F6138" s="3"/>
      <c r="G6138" s="3"/>
      <c r="H6138" s="3"/>
      <c r="I6138" s="3"/>
      <c r="J6138" s="3"/>
      <c r="K6138" s="3"/>
      <c r="L6138" s="3"/>
      <c r="M6138" s="3"/>
      <c r="N6138" s="3"/>
      <c r="O6138" s="3"/>
      <c r="P6138" s="3"/>
      <c r="Q6138" s="3"/>
      <c r="R6138" s="3"/>
      <c r="S6138" s="3"/>
      <c r="T6138" s="3"/>
      <c r="U6138" s="3"/>
      <c r="V6138" s="3"/>
      <c r="W6138" s="3"/>
      <c r="X6138" s="3"/>
      <c r="Y6138" s="3"/>
      <c r="Z6138" s="3"/>
      <c r="AA6138" s="3"/>
      <c r="AB6138" s="3"/>
      <c r="AC6138" s="3"/>
      <c r="AD6138" s="3"/>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row>
    <row r="6139" spans="1:77" ht="18">
      <c r="A6139" s="3" t="s">
        <v>16465</v>
      </c>
      <c r="B6139" s="3" t="s">
        <v>32339</v>
      </c>
      <c r="C6139" s="3" t="s">
        <v>32450</v>
      </c>
      <c r="D6139" s="3" t="s">
        <v>32451</v>
      </c>
      <c r="E6139" s="3" t="s">
        <v>32452</v>
      </c>
      <c r="F6139" s="3" t="s">
        <v>32453</v>
      </c>
      <c r="G6139" s="3"/>
      <c r="H6139" s="3"/>
      <c r="I6139" s="3"/>
      <c r="J6139" s="3"/>
      <c r="K6139" s="3"/>
      <c r="L6139" s="3"/>
      <c r="M6139" s="3"/>
      <c r="N6139" s="3"/>
      <c r="O6139" s="3"/>
      <c r="P6139" s="3"/>
      <c r="Q6139" s="3"/>
      <c r="R6139" s="3"/>
      <c r="S6139" s="3"/>
      <c r="T6139" s="3"/>
      <c r="U6139" s="3"/>
      <c r="V6139" s="3"/>
      <c r="W6139" s="3"/>
      <c r="X6139" s="3"/>
      <c r="Y6139" s="3"/>
      <c r="Z6139" s="3"/>
      <c r="AA6139" s="3"/>
      <c r="AB6139" s="3"/>
      <c r="AC6139" s="3"/>
      <c r="AD6139" s="3"/>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row>
    <row r="6140" spans="1:77" ht="18">
      <c r="A6140" s="3" t="s">
        <v>18119</v>
      </c>
      <c r="B6140" s="3" t="s">
        <v>35343</v>
      </c>
      <c r="C6140" s="3" t="s">
        <v>32450</v>
      </c>
      <c r="D6140" s="3"/>
      <c r="E6140" s="3" t="s">
        <v>35447</v>
      </c>
      <c r="F6140" s="3"/>
      <c r="G6140" s="3"/>
      <c r="H6140" s="3"/>
      <c r="I6140" s="3"/>
      <c r="J6140" s="3"/>
      <c r="K6140" s="3"/>
      <c r="L6140" s="3"/>
      <c r="M6140" s="3"/>
      <c r="N6140" s="3"/>
      <c r="O6140" s="3"/>
      <c r="P6140" s="3"/>
      <c r="Q6140" s="3"/>
      <c r="R6140" s="3"/>
      <c r="S6140" s="3"/>
      <c r="T6140" s="3"/>
      <c r="U6140" s="3"/>
      <c r="V6140" s="3"/>
      <c r="W6140" s="3"/>
      <c r="X6140" s="3"/>
      <c r="Y6140" s="3"/>
      <c r="Z6140" s="3"/>
      <c r="AA6140" s="3"/>
      <c r="AB6140" s="3"/>
      <c r="AC6140" s="3"/>
      <c r="AD6140" s="3"/>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row>
    <row r="6141" spans="1:77" ht="18">
      <c r="A6141" s="3" t="s">
        <v>3198</v>
      </c>
      <c r="B6141" s="3" t="s">
        <v>21893</v>
      </c>
      <c r="C6141" s="3" t="s">
        <v>32450</v>
      </c>
      <c r="D6141" s="3"/>
      <c r="E6141" s="3" t="s">
        <v>38957</v>
      </c>
      <c r="F6141" s="3" t="s">
        <v>38958</v>
      </c>
      <c r="G6141" s="3"/>
      <c r="H6141" s="3"/>
      <c r="I6141" s="3"/>
      <c r="J6141" s="3"/>
      <c r="K6141" s="3"/>
      <c r="L6141" s="3"/>
      <c r="M6141" s="3"/>
      <c r="N6141" s="3"/>
      <c r="O6141" s="3"/>
      <c r="P6141" s="3"/>
      <c r="Q6141" s="3"/>
      <c r="R6141" s="3"/>
      <c r="S6141" s="3"/>
      <c r="T6141" s="3"/>
      <c r="U6141" s="3"/>
      <c r="V6141" s="3"/>
      <c r="W6141" s="3"/>
      <c r="X6141" s="3"/>
      <c r="Y6141" s="3"/>
      <c r="Z6141" s="3"/>
      <c r="AA6141" s="3"/>
      <c r="AB6141" s="3"/>
      <c r="AC6141" s="3"/>
      <c r="AD6141" s="3"/>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row>
    <row r="6142" spans="1:77" ht="18">
      <c r="A6142" s="3" t="s">
        <v>19310</v>
      </c>
      <c r="B6142" s="3" t="s">
        <v>36306</v>
      </c>
      <c r="C6142" s="3" t="s">
        <v>36388</v>
      </c>
      <c r="D6142" s="3"/>
      <c r="E6142" s="3" t="s">
        <v>36389</v>
      </c>
      <c r="F6142" s="3"/>
      <c r="G6142" s="3"/>
      <c r="H6142" s="3"/>
      <c r="I6142" s="3"/>
      <c r="J6142" s="3"/>
      <c r="K6142" s="3"/>
      <c r="L6142" s="3"/>
      <c r="M6142" s="3"/>
      <c r="N6142" s="3"/>
      <c r="O6142" s="3"/>
      <c r="P6142" s="3"/>
      <c r="Q6142" s="3"/>
      <c r="R6142" s="3"/>
      <c r="S6142" s="3"/>
      <c r="T6142" s="3"/>
      <c r="U6142" s="3"/>
      <c r="V6142" s="3"/>
      <c r="W6142" s="3"/>
      <c r="X6142" s="3"/>
      <c r="Y6142" s="3"/>
      <c r="Z6142" s="3"/>
      <c r="AA6142" s="3"/>
      <c r="AB6142" s="3"/>
      <c r="AC6142" s="3"/>
      <c r="AD6142" s="3"/>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row>
    <row r="6143" spans="1:77" ht="18">
      <c r="A6143" s="3" t="s">
        <v>5326</v>
      </c>
      <c r="B6143" s="3" t="s">
        <v>23435</v>
      </c>
      <c r="C6143" s="3" t="s">
        <v>23729</v>
      </c>
      <c r="D6143" s="3"/>
      <c r="E6143" s="3" t="s">
        <v>23730</v>
      </c>
      <c r="F6143" s="3"/>
      <c r="G6143" s="3"/>
      <c r="H6143" s="3"/>
      <c r="I6143" s="3"/>
      <c r="J6143" s="3"/>
      <c r="K6143" s="3"/>
      <c r="L6143" s="3"/>
      <c r="M6143" s="3"/>
      <c r="N6143" s="3"/>
      <c r="O6143" s="3"/>
      <c r="P6143" s="3"/>
      <c r="Q6143" s="3"/>
      <c r="R6143" s="3"/>
      <c r="S6143" s="3"/>
      <c r="T6143" s="3"/>
      <c r="U6143" s="3"/>
      <c r="V6143" s="3"/>
      <c r="W6143" s="3"/>
      <c r="X6143" s="3"/>
      <c r="Y6143" s="3"/>
      <c r="Z6143" s="3"/>
      <c r="AA6143" s="3"/>
      <c r="AB6143" s="3"/>
      <c r="AC6143" s="3"/>
      <c r="AD6143" s="3"/>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row>
    <row r="6144" spans="1:77" ht="18">
      <c r="A6144" s="3" t="s">
        <v>5317</v>
      </c>
      <c r="B6144" s="3" t="s">
        <v>23435</v>
      </c>
      <c r="C6144" s="3" t="s">
        <v>23723</v>
      </c>
      <c r="D6144" s="3"/>
      <c r="E6144" s="3" t="s">
        <v>23724</v>
      </c>
      <c r="F6144" s="3"/>
      <c r="G6144" s="3"/>
      <c r="H6144" s="3"/>
      <c r="I6144" s="3"/>
      <c r="J6144" s="3"/>
      <c r="K6144" s="3"/>
      <c r="L6144" s="3"/>
      <c r="M6144" s="3"/>
      <c r="N6144" s="3"/>
      <c r="O6144" s="3"/>
      <c r="P6144" s="3"/>
      <c r="Q6144" s="3"/>
      <c r="R6144" s="3"/>
      <c r="S6144" s="3"/>
      <c r="T6144" s="3"/>
      <c r="U6144" s="3"/>
      <c r="V6144" s="3"/>
      <c r="W6144" s="3"/>
      <c r="X6144" s="3"/>
      <c r="Y6144" s="3"/>
      <c r="Z6144" s="3"/>
      <c r="AA6144" s="3"/>
      <c r="AB6144" s="3"/>
      <c r="AC6144" s="3"/>
      <c r="AD6144" s="3"/>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row>
    <row r="6145" spans="1:77" ht="18">
      <c r="A6145" s="3" t="s">
        <v>8066</v>
      </c>
      <c r="B6145" s="3" t="s">
        <v>25827</v>
      </c>
      <c r="C6145" s="3" t="s">
        <v>23723</v>
      </c>
      <c r="D6145" s="3"/>
      <c r="E6145" s="3" t="s">
        <v>25916</v>
      </c>
      <c r="F6145" s="3"/>
      <c r="G6145" s="3"/>
      <c r="H6145" s="3"/>
      <c r="I6145" s="3"/>
      <c r="J6145" s="3"/>
      <c r="K6145" s="3"/>
      <c r="L6145" s="3"/>
      <c r="M6145" s="3"/>
      <c r="N6145" s="3"/>
      <c r="O6145" s="3"/>
      <c r="P6145" s="3"/>
      <c r="Q6145" s="3"/>
      <c r="R6145" s="3"/>
      <c r="S6145" s="3"/>
      <c r="T6145" s="3"/>
      <c r="U6145" s="3"/>
      <c r="V6145" s="3"/>
      <c r="W6145" s="3"/>
      <c r="X6145" s="3"/>
      <c r="Y6145" s="3"/>
      <c r="Z6145" s="3"/>
      <c r="AA6145" s="3"/>
      <c r="AB6145" s="3"/>
      <c r="AC6145" s="3"/>
      <c r="AD6145" s="3"/>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row>
    <row r="6146" spans="1:77" ht="18">
      <c r="A6146" s="3" t="s">
        <v>5313</v>
      </c>
      <c r="B6146" s="3" t="s">
        <v>23435</v>
      </c>
      <c r="C6146" s="3" t="s">
        <v>23719</v>
      </c>
      <c r="D6146" s="3"/>
      <c r="E6146" s="3" t="s">
        <v>23720</v>
      </c>
      <c r="F6146" s="3"/>
      <c r="G6146" s="3"/>
      <c r="H6146" s="3"/>
      <c r="I6146" s="3"/>
      <c r="J6146" s="3"/>
      <c r="K6146" s="3"/>
      <c r="L6146" s="3"/>
      <c r="M6146" s="3"/>
      <c r="N6146" s="3"/>
      <c r="O6146" s="3"/>
      <c r="P6146" s="3"/>
      <c r="Q6146" s="3"/>
      <c r="R6146" s="3"/>
      <c r="S6146" s="3"/>
      <c r="T6146" s="3"/>
      <c r="U6146" s="3"/>
      <c r="V6146" s="3"/>
      <c r="W6146" s="3"/>
      <c r="X6146" s="3"/>
      <c r="Y6146" s="3"/>
      <c r="Z6146" s="3"/>
      <c r="AA6146" s="3"/>
      <c r="AB6146" s="3"/>
      <c r="AC6146" s="3"/>
      <c r="AD6146" s="3"/>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row>
    <row r="6147" spans="1:77" ht="18">
      <c r="A6147" s="3" t="s">
        <v>4977</v>
      </c>
      <c r="B6147" s="3" t="s">
        <v>23435</v>
      </c>
      <c r="C6147" s="3" t="s">
        <v>23461</v>
      </c>
      <c r="D6147" s="3"/>
      <c r="E6147" s="3" t="s">
        <v>23462</v>
      </c>
      <c r="F6147" s="3"/>
      <c r="G6147" s="3"/>
      <c r="H6147" s="3"/>
      <c r="I6147" s="3"/>
      <c r="J6147" s="3"/>
      <c r="K6147" s="3"/>
      <c r="L6147" s="3"/>
      <c r="M6147" s="3"/>
      <c r="N6147" s="3"/>
      <c r="O6147" s="3"/>
      <c r="P6147" s="3"/>
      <c r="Q6147" s="3"/>
      <c r="R6147" s="3"/>
      <c r="S6147" s="3"/>
      <c r="T6147" s="3"/>
      <c r="U6147" s="3"/>
      <c r="V6147" s="3"/>
      <c r="W6147" s="3"/>
      <c r="X6147" s="3"/>
      <c r="Y6147" s="3"/>
      <c r="Z6147" s="3"/>
      <c r="AA6147" s="3"/>
      <c r="AB6147" s="3"/>
      <c r="AC6147" s="3"/>
      <c r="AD6147" s="3"/>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row>
    <row r="6148" spans="1:77" ht="18">
      <c r="A6148" s="3" t="s">
        <v>39220</v>
      </c>
      <c r="B6148" s="3" t="s">
        <v>38999</v>
      </c>
      <c r="C6148" s="3" t="s">
        <v>39221</v>
      </c>
      <c r="D6148" s="3"/>
      <c r="E6148" s="3" t="s">
        <v>39222</v>
      </c>
      <c r="F6148" s="3" t="s">
        <v>39223</v>
      </c>
      <c r="G6148" s="3"/>
      <c r="H6148" s="3"/>
      <c r="I6148" s="3"/>
      <c r="J6148" s="3"/>
      <c r="K6148" s="3"/>
      <c r="L6148" s="3"/>
      <c r="M6148" s="3"/>
      <c r="N6148" s="3"/>
      <c r="O6148" s="3"/>
      <c r="P6148" s="3"/>
      <c r="Q6148" s="3"/>
      <c r="R6148" s="3"/>
      <c r="S6148" s="3"/>
      <c r="T6148" s="3"/>
      <c r="U6148" s="3"/>
      <c r="V6148" s="3"/>
      <c r="W6148" s="3"/>
      <c r="X6148" s="3"/>
      <c r="Y6148" s="3"/>
      <c r="Z6148" s="3"/>
      <c r="AA6148" s="3"/>
      <c r="AB6148" s="3"/>
      <c r="AC6148" s="3"/>
      <c r="AD6148" s="3"/>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row>
    <row r="6149" spans="1:77" ht="18">
      <c r="A6149" s="3" t="s">
        <v>36117</v>
      </c>
      <c r="B6149" s="3" t="s">
        <v>35848</v>
      </c>
      <c r="C6149" s="3" t="s">
        <v>36118</v>
      </c>
      <c r="D6149" s="3"/>
      <c r="E6149" s="3" t="s">
        <v>36119</v>
      </c>
      <c r="F6149" s="3"/>
      <c r="G6149" s="3"/>
      <c r="H6149" s="3"/>
      <c r="I6149" s="3"/>
      <c r="J6149" s="3"/>
      <c r="K6149" s="3"/>
      <c r="L6149" s="3"/>
      <c r="M6149" s="3"/>
      <c r="N6149" s="3"/>
      <c r="O6149" s="3"/>
      <c r="P6149" s="3"/>
      <c r="Q6149" s="3"/>
      <c r="R6149" s="3"/>
      <c r="S6149" s="3"/>
      <c r="T6149" s="3"/>
      <c r="U6149" s="3"/>
      <c r="V6149" s="3"/>
      <c r="W6149" s="3"/>
      <c r="X6149" s="3"/>
      <c r="Y6149" s="3"/>
      <c r="Z6149" s="3"/>
      <c r="AA6149" s="3"/>
      <c r="AB6149" s="3"/>
      <c r="AC6149" s="3"/>
      <c r="AD6149" s="3"/>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row>
    <row r="6150" spans="1:77" ht="18">
      <c r="A6150" s="3" t="s">
        <v>17056</v>
      </c>
      <c r="B6150" s="3" t="s">
        <v>32802</v>
      </c>
      <c r="C6150" s="3" t="s">
        <v>32913</v>
      </c>
      <c r="D6150" s="3"/>
      <c r="E6150" s="3" t="s">
        <v>32914</v>
      </c>
      <c r="F6150" s="3"/>
      <c r="G6150" s="3"/>
      <c r="H6150" s="3"/>
      <c r="I6150" s="3"/>
      <c r="J6150" s="3"/>
      <c r="K6150" s="3"/>
      <c r="L6150" s="3"/>
      <c r="M6150" s="3"/>
      <c r="N6150" s="3"/>
      <c r="O6150" s="3"/>
      <c r="P6150" s="3"/>
      <c r="Q6150" s="3"/>
      <c r="R6150" s="3"/>
      <c r="S6150" s="3"/>
      <c r="T6150" s="3"/>
      <c r="U6150" s="3"/>
      <c r="V6150" s="3"/>
      <c r="W6150" s="3"/>
      <c r="X6150" s="3"/>
      <c r="Y6150" s="3"/>
      <c r="Z6150" s="3"/>
      <c r="AA6150" s="3"/>
      <c r="AB6150" s="3"/>
      <c r="AC6150" s="3"/>
      <c r="AD6150" s="3"/>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row>
    <row r="6151" spans="1:77" ht="18">
      <c r="A6151" s="3" t="s">
        <v>5324</v>
      </c>
      <c r="B6151" s="3" t="s">
        <v>23435</v>
      </c>
      <c r="C6151" s="3" t="s">
        <v>23727</v>
      </c>
      <c r="D6151" s="3"/>
      <c r="E6151" s="3" t="s">
        <v>23728</v>
      </c>
      <c r="F6151" s="3"/>
      <c r="G6151" s="3"/>
      <c r="H6151" s="3"/>
      <c r="I6151" s="3"/>
      <c r="J6151" s="3"/>
      <c r="K6151" s="3"/>
      <c r="L6151" s="3"/>
      <c r="M6151" s="3"/>
      <c r="N6151" s="3"/>
      <c r="O6151" s="3"/>
      <c r="P6151" s="3"/>
      <c r="Q6151" s="3"/>
      <c r="R6151" s="3"/>
      <c r="S6151" s="3"/>
      <c r="T6151" s="3"/>
      <c r="U6151" s="3"/>
      <c r="V6151" s="3"/>
      <c r="W6151" s="3"/>
      <c r="X6151" s="3"/>
      <c r="Y6151" s="3"/>
      <c r="Z6151" s="3"/>
      <c r="AA6151" s="3"/>
      <c r="AB6151" s="3"/>
      <c r="AC6151" s="3"/>
      <c r="AD6151" s="3"/>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row>
    <row r="6152" spans="1:77" ht="18">
      <c r="A6152" s="3" t="s">
        <v>7857</v>
      </c>
      <c r="B6152" s="3" t="s">
        <v>25216</v>
      </c>
      <c r="C6152" s="3" t="s">
        <v>23727</v>
      </c>
      <c r="D6152" s="3" t="s">
        <v>319</v>
      </c>
      <c r="E6152" s="3" t="s">
        <v>25695</v>
      </c>
      <c r="F6152" s="3" t="s">
        <v>25696</v>
      </c>
      <c r="G6152" s="3"/>
      <c r="H6152" s="3"/>
      <c r="I6152" s="3"/>
      <c r="J6152" s="3"/>
      <c r="K6152" s="3"/>
      <c r="L6152" s="3"/>
      <c r="M6152" s="3"/>
      <c r="N6152" s="3"/>
      <c r="O6152" s="3"/>
      <c r="P6152" s="3"/>
      <c r="Q6152" s="3"/>
      <c r="R6152" s="3"/>
      <c r="S6152" s="3"/>
      <c r="T6152" s="3"/>
      <c r="U6152" s="3"/>
      <c r="V6152" s="3"/>
      <c r="W6152" s="3"/>
      <c r="X6152" s="3"/>
      <c r="Y6152" s="3"/>
      <c r="Z6152" s="3"/>
      <c r="AA6152" s="3"/>
      <c r="AB6152" s="3"/>
      <c r="AC6152" s="3"/>
      <c r="AD6152" s="3"/>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row>
    <row r="6153" spans="1:77" ht="18">
      <c r="A6153" s="3" t="s">
        <v>874</v>
      </c>
      <c r="B6153" s="3" t="s">
        <v>25308</v>
      </c>
      <c r="C6153" s="3" t="s">
        <v>25309</v>
      </c>
      <c r="D6153" s="3" t="s">
        <v>270</v>
      </c>
      <c r="E6153" s="3" t="s">
        <v>25310</v>
      </c>
      <c r="F6153" s="3" t="s">
        <v>25311</v>
      </c>
      <c r="G6153" s="3"/>
      <c r="H6153" s="3"/>
      <c r="I6153" s="3"/>
      <c r="J6153" s="3"/>
      <c r="K6153" s="3"/>
      <c r="L6153" s="3"/>
      <c r="M6153" s="3"/>
      <c r="N6153" s="3"/>
      <c r="O6153" s="3"/>
      <c r="P6153" s="3"/>
      <c r="Q6153" s="3"/>
      <c r="R6153" s="3"/>
      <c r="S6153" s="3"/>
      <c r="T6153" s="3"/>
      <c r="U6153" s="3"/>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row>
    <row r="6154" spans="1:77" ht="18">
      <c r="A6154" s="3" t="s">
        <v>7948</v>
      </c>
      <c r="B6154" s="3" t="s">
        <v>25216</v>
      </c>
      <c r="C6154" s="3" t="s">
        <v>25309</v>
      </c>
      <c r="D6154" s="3"/>
      <c r="E6154" s="3" t="s">
        <v>25346</v>
      </c>
      <c r="F6154" s="3"/>
      <c r="G6154" s="3"/>
      <c r="H6154" s="3"/>
      <c r="I6154" s="3"/>
      <c r="J6154" s="3"/>
      <c r="K6154" s="3"/>
      <c r="L6154" s="3"/>
      <c r="M6154" s="3"/>
      <c r="N6154" s="3"/>
      <c r="O6154" s="3"/>
      <c r="P6154" s="3"/>
      <c r="Q6154" s="3"/>
      <c r="R6154" s="3"/>
      <c r="S6154" s="3"/>
      <c r="T6154" s="3"/>
      <c r="U6154" s="3"/>
      <c r="V6154" s="3"/>
      <c r="W6154" s="3"/>
      <c r="X6154" s="3"/>
      <c r="Y6154" s="3"/>
      <c r="Z6154" s="3"/>
      <c r="AA6154" s="3"/>
      <c r="AB6154" s="3"/>
      <c r="AC6154" s="3"/>
      <c r="AD6154" s="3"/>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row>
    <row r="6155" spans="1:77" ht="18">
      <c r="A6155" s="3" t="s">
        <v>7994</v>
      </c>
      <c r="B6155" s="3" t="s">
        <v>25827</v>
      </c>
      <c r="C6155" s="3" t="s">
        <v>25309</v>
      </c>
      <c r="D6155" s="3"/>
      <c r="E6155" s="3" t="s">
        <v>25831</v>
      </c>
      <c r="F6155" s="3" t="s">
        <v>1443</v>
      </c>
      <c r="G6155" s="3" t="s">
        <v>25832</v>
      </c>
      <c r="H6155" s="3" t="s">
        <v>25833</v>
      </c>
      <c r="I6155" s="3" t="s">
        <v>25834</v>
      </c>
      <c r="J6155" s="3" t="s">
        <v>25835</v>
      </c>
      <c r="K6155" s="3" t="s">
        <v>2992</v>
      </c>
      <c r="L6155" s="3" t="s">
        <v>25836</v>
      </c>
      <c r="M6155" s="3"/>
      <c r="N6155" s="3"/>
      <c r="O6155" s="3"/>
      <c r="P6155" s="3"/>
      <c r="Q6155" s="3"/>
      <c r="R6155" s="3"/>
      <c r="S6155" s="3"/>
      <c r="T6155" s="3"/>
      <c r="U6155" s="3"/>
      <c r="V6155" s="3"/>
      <c r="W6155" s="3"/>
      <c r="X6155" s="3"/>
      <c r="Y6155" s="3"/>
      <c r="Z6155" s="3"/>
      <c r="AA6155" s="3"/>
      <c r="AB6155" s="3"/>
      <c r="AC6155" s="3"/>
      <c r="AD6155" s="3"/>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row>
    <row r="6156" spans="1:77" ht="18">
      <c r="A6156" s="3" t="s">
        <v>8008</v>
      </c>
      <c r="B6156" s="3" t="s">
        <v>25838</v>
      </c>
      <c r="C6156" s="3" t="s">
        <v>25309</v>
      </c>
      <c r="D6156" s="3" t="s">
        <v>1442</v>
      </c>
      <c r="E6156" s="3" t="s">
        <v>23763</v>
      </c>
      <c r="F6156" s="3" t="s">
        <v>25839</v>
      </c>
      <c r="G6156" s="3"/>
      <c r="H6156" s="3"/>
      <c r="I6156" s="3"/>
      <c r="J6156" s="3"/>
      <c r="K6156" s="3"/>
      <c r="L6156" s="3"/>
      <c r="M6156" s="3"/>
      <c r="N6156" s="3"/>
      <c r="O6156" s="3"/>
      <c r="P6156" s="3"/>
      <c r="Q6156" s="3"/>
      <c r="R6156" s="3"/>
      <c r="S6156" s="3"/>
      <c r="T6156" s="3"/>
      <c r="U6156" s="3"/>
      <c r="V6156" s="3"/>
      <c r="W6156" s="3"/>
      <c r="X6156" s="3"/>
      <c r="Y6156" s="3"/>
      <c r="Z6156" s="3"/>
      <c r="AA6156" s="3"/>
      <c r="AB6156" s="3"/>
      <c r="AC6156" s="3"/>
      <c r="AD6156" s="3"/>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row>
    <row r="6157" spans="1:77" ht="18">
      <c r="A6157" s="3" t="s">
        <v>25864</v>
      </c>
      <c r="B6157" s="3" t="s">
        <v>25865</v>
      </c>
      <c r="C6157" s="3" t="s">
        <v>25309</v>
      </c>
      <c r="D6157" s="3" t="s">
        <v>2580</v>
      </c>
      <c r="E6157" s="3" t="s">
        <v>25866</v>
      </c>
      <c r="F6157" s="3" t="s">
        <v>25867</v>
      </c>
      <c r="G6157" s="3"/>
      <c r="H6157" s="3"/>
      <c r="I6157" s="3"/>
      <c r="J6157" s="3"/>
      <c r="K6157" s="3"/>
      <c r="L6157" s="3"/>
      <c r="M6157" s="3"/>
      <c r="N6157" s="3"/>
      <c r="O6157" s="3"/>
      <c r="P6157" s="3"/>
      <c r="Q6157" s="3"/>
      <c r="R6157" s="3"/>
      <c r="S6157" s="3"/>
      <c r="T6157" s="3"/>
      <c r="U6157" s="3"/>
      <c r="V6157" s="3"/>
      <c r="W6157" s="3"/>
      <c r="X6157" s="3"/>
      <c r="Y6157" s="3"/>
      <c r="Z6157" s="3"/>
      <c r="AA6157" s="3"/>
      <c r="AB6157" s="3"/>
      <c r="AC6157" s="3"/>
      <c r="AD6157" s="3"/>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row>
    <row r="6158" spans="1:77" ht="18">
      <c r="A6158" s="3" t="s">
        <v>12338</v>
      </c>
      <c r="B6158" s="3" t="s">
        <v>29357</v>
      </c>
      <c r="C6158" s="3" t="s">
        <v>29897</v>
      </c>
      <c r="D6158" s="3" t="s">
        <v>48</v>
      </c>
      <c r="E6158" s="3" t="s">
        <v>29898</v>
      </c>
      <c r="F6158" s="3"/>
      <c r="G6158" s="3"/>
      <c r="H6158" s="3"/>
      <c r="I6158" s="3"/>
      <c r="J6158" s="3"/>
      <c r="K6158" s="3"/>
      <c r="L6158" s="3"/>
      <c r="M6158" s="3"/>
      <c r="N6158" s="3"/>
      <c r="O6158" s="3"/>
      <c r="P6158" s="3"/>
      <c r="Q6158" s="3"/>
      <c r="R6158" s="3"/>
      <c r="S6158" s="3"/>
      <c r="T6158" s="3"/>
      <c r="U6158" s="3"/>
      <c r="V6158" s="3"/>
      <c r="W6158" s="3"/>
      <c r="X6158" s="3"/>
      <c r="Y6158" s="3"/>
      <c r="Z6158" s="3"/>
      <c r="AA6158" s="3"/>
      <c r="AB6158" s="3"/>
      <c r="AC6158" s="3"/>
      <c r="AD6158" s="3"/>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row>
    <row r="6159" spans="1:77" ht="18">
      <c r="A6159" s="3" t="s">
        <v>7907</v>
      </c>
      <c r="B6159" s="3" t="s">
        <v>25216</v>
      </c>
      <c r="C6159" s="3" t="s">
        <v>25727</v>
      </c>
      <c r="D6159" s="3"/>
      <c r="E6159" s="3" t="s">
        <v>25728</v>
      </c>
      <c r="F6159" s="3"/>
      <c r="G6159" s="3"/>
      <c r="H6159" s="3"/>
      <c r="I6159" s="3"/>
      <c r="J6159" s="3"/>
      <c r="K6159" s="3"/>
      <c r="L6159" s="3"/>
      <c r="M6159" s="3"/>
      <c r="N6159" s="3"/>
      <c r="O6159" s="3"/>
      <c r="P6159" s="3"/>
      <c r="Q6159" s="3"/>
      <c r="R6159" s="3"/>
      <c r="S6159" s="3"/>
      <c r="T6159" s="3"/>
      <c r="U6159" s="3"/>
      <c r="V6159" s="3"/>
      <c r="W6159" s="3"/>
      <c r="X6159" s="3"/>
      <c r="Y6159" s="3"/>
      <c r="Z6159" s="3"/>
      <c r="AA6159" s="3"/>
      <c r="AB6159" s="3"/>
      <c r="AC6159" s="3"/>
      <c r="AD6159" s="3"/>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row>
    <row r="6160" spans="1:77" ht="18">
      <c r="A6160" s="3" t="s">
        <v>3695</v>
      </c>
      <c r="B6160" s="3" t="s">
        <v>21893</v>
      </c>
      <c r="C6160" s="3" t="s">
        <v>22210</v>
      </c>
      <c r="D6160" s="3"/>
      <c r="E6160" s="3" t="s">
        <v>22211</v>
      </c>
      <c r="F6160" s="3" t="s">
        <v>22212</v>
      </c>
      <c r="G6160" s="3"/>
      <c r="H6160" s="3"/>
      <c r="I6160" s="3"/>
      <c r="J6160" s="3"/>
      <c r="K6160" s="3"/>
      <c r="L6160" s="3"/>
      <c r="M6160" s="3"/>
      <c r="N6160" s="3"/>
      <c r="O6160" s="3"/>
      <c r="P6160" s="3"/>
      <c r="Q6160" s="3"/>
      <c r="R6160" s="3"/>
      <c r="S6160" s="3"/>
      <c r="T6160" s="3"/>
      <c r="U6160" s="3"/>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row>
    <row r="6161" spans="1:77" ht="18">
      <c r="A6161" s="3" t="s">
        <v>5304</v>
      </c>
      <c r="B6161" s="3" t="s">
        <v>23435</v>
      </c>
      <c r="C6161" s="3" t="s">
        <v>23713</v>
      </c>
      <c r="D6161" s="3"/>
      <c r="E6161" s="3" t="s">
        <v>23714</v>
      </c>
      <c r="F6161" s="3"/>
      <c r="G6161" s="3"/>
      <c r="H6161" s="3"/>
      <c r="I6161" s="3"/>
      <c r="J6161" s="3"/>
      <c r="K6161" s="3"/>
      <c r="L6161" s="3"/>
      <c r="M6161" s="3"/>
      <c r="N6161" s="3"/>
      <c r="O6161" s="3"/>
      <c r="P6161" s="3"/>
      <c r="Q6161" s="3"/>
      <c r="R6161" s="3"/>
      <c r="S6161" s="3"/>
      <c r="T6161" s="3"/>
      <c r="U6161" s="3"/>
      <c r="V6161" s="3"/>
      <c r="W6161" s="3"/>
      <c r="X6161" s="3"/>
      <c r="Y6161" s="3"/>
      <c r="Z6161" s="3"/>
      <c r="AA6161" s="3"/>
      <c r="AB6161" s="3"/>
      <c r="AC6161" s="3"/>
      <c r="AD6161" s="3"/>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row>
    <row r="6162" spans="1:77" ht="18">
      <c r="A6162" s="3" t="s">
        <v>18810</v>
      </c>
      <c r="B6162" s="3" t="s">
        <v>35848</v>
      </c>
      <c r="C6162" s="3" t="s">
        <v>23713</v>
      </c>
      <c r="D6162" s="3" t="s">
        <v>319</v>
      </c>
      <c r="E6162" s="3" t="s">
        <v>35991</v>
      </c>
      <c r="F6162" s="3"/>
      <c r="G6162" s="3"/>
      <c r="H6162" s="3"/>
      <c r="I6162" s="3"/>
      <c r="J6162" s="3"/>
      <c r="K6162" s="3"/>
      <c r="L6162" s="3"/>
      <c r="M6162" s="3"/>
      <c r="N6162" s="3"/>
      <c r="O6162" s="3"/>
      <c r="P6162" s="3"/>
      <c r="Q6162" s="3"/>
      <c r="R6162" s="3"/>
      <c r="S6162" s="3"/>
      <c r="T6162" s="3"/>
      <c r="U6162" s="3"/>
      <c r="V6162" s="3"/>
      <c r="W6162" s="3"/>
      <c r="X6162" s="3"/>
      <c r="Y6162" s="3"/>
      <c r="Z6162" s="3"/>
      <c r="AA6162" s="3"/>
      <c r="AB6162" s="3"/>
      <c r="AC6162" s="3"/>
      <c r="AD6162" s="3"/>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row>
    <row r="6163" spans="1:77" ht="18">
      <c r="A6163" s="3" t="s">
        <v>5320</v>
      </c>
      <c r="B6163" s="3" t="s">
        <v>23435</v>
      </c>
      <c r="C6163" s="3" t="s">
        <v>23725</v>
      </c>
      <c r="D6163" s="3"/>
      <c r="E6163" s="3" t="s">
        <v>23726</v>
      </c>
      <c r="F6163" s="3"/>
      <c r="G6163" s="3"/>
      <c r="H6163" s="3"/>
      <c r="I6163" s="3"/>
      <c r="J6163" s="3"/>
      <c r="K6163" s="3"/>
      <c r="L6163" s="3"/>
      <c r="M6163" s="3"/>
      <c r="N6163" s="3"/>
      <c r="O6163" s="3"/>
      <c r="P6163" s="3"/>
      <c r="Q6163" s="3"/>
      <c r="R6163" s="3"/>
      <c r="S6163" s="3"/>
      <c r="T6163" s="3"/>
      <c r="U6163" s="3"/>
      <c r="V6163" s="3"/>
      <c r="W6163" s="3"/>
      <c r="X6163" s="3"/>
      <c r="Y6163" s="3"/>
      <c r="Z6163" s="3"/>
      <c r="AA6163" s="3"/>
      <c r="AB6163" s="3"/>
      <c r="AC6163" s="3"/>
      <c r="AD6163" s="3"/>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row>
    <row r="6164" spans="1:77" ht="18">
      <c r="A6164" s="3" t="s">
        <v>5296</v>
      </c>
      <c r="B6164" s="3" t="s">
        <v>23435</v>
      </c>
      <c r="C6164" s="3" t="s">
        <v>23707</v>
      </c>
      <c r="D6164" s="3"/>
      <c r="E6164" s="3" t="s">
        <v>23708</v>
      </c>
      <c r="F6164" s="3"/>
      <c r="G6164" s="3"/>
      <c r="H6164" s="3"/>
      <c r="I6164" s="3"/>
      <c r="J6164" s="3"/>
      <c r="K6164" s="3"/>
      <c r="L6164" s="3"/>
      <c r="M6164" s="3"/>
      <c r="N6164" s="3"/>
      <c r="O6164" s="3"/>
      <c r="P6164" s="3"/>
      <c r="Q6164" s="3"/>
      <c r="R6164" s="3"/>
      <c r="S6164" s="3"/>
      <c r="T6164" s="3"/>
      <c r="U6164" s="3"/>
      <c r="V6164" s="3"/>
      <c r="W6164" s="3"/>
      <c r="X6164" s="3"/>
      <c r="Y6164" s="3"/>
      <c r="Z6164" s="3"/>
      <c r="AA6164" s="3"/>
      <c r="AB6164" s="3"/>
      <c r="AC6164" s="3"/>
      <c r="AD6164" s="3"/>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row>
    <row r="6165" spans="1:77" ht="18">
      <c r="A6165" s="3" t="s">
        <v>8197</v>
      </c>
      <c r="B6165" s="3" t="s">
        <v>25827</v>
      </c>
      <c r="C6165" s="3" t="s">
        <v>26026</v>
      </c>
      <c r="D6165" s="3"/>
      <c r="E6165" s="3" t="s">
        <v>26027</v>
      </c>
      <c r="F6165" s="3"/>
      <c r="G6165" s="3"/>
      <c r="H6165" s="3"/>
      <c r="I6165" s="3"/>
      <c r="J6165" s="3"/>
      <c r="K6165" s="3"/>
      <c r="L6165" s="3"/>
      <c r="M6165" s="3"/>
      <c r="N6165" s="3"/>
      <c r="O6165" s="3"/>
      <c r="P6165" s="3"/>
      <c r="Q6165" s="3"/>
      <c r="R6165" s="3"/>
      <c r="S6165" s="3"/>
      <c r="T6165" s="3"/>
      <c r="U6165" s="3"/>
      <c r="V6165" s="3"/>
      <c r="W6165" s="3"/>
      <c r="X6165" s="3"/>
      <c r="Y6165" s="3"/>
      <c r="Z6165" s="3"/>
      <c r="AA6165" s="3"/>
      <c r="AB6165" s="3"/>
      <c r="AC6165" s="3"/>
      <c r="AD6165" s="3"/>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row>
    <row r="6166" spans="1:77" ht="18">
      <c r="A6166" s="3" t="s">
        <v>19324</v>
      </c>
      <c r="B6166" s="3" t="s">
        <v>36306</v>
      </c>
      <c r="C6166" s="3" t="s">
        <v>36406</v>
      </c>
      <c r="D6166" s="3"/>
      <c r="E6166" s="3" t="s">
        <v>36407</v>
      </c>
      <c r="F6166" s="3"/>
      <c r="G6166" s="3"/>
      <c r="H6166" s="3"/>
      <c r="I6166" s="3"/>
      <c r="J6166" s="3"/>
      <c r="K6166" s="3"/>
      <c r="L6166" s="3"/>
      <c r="M6166" s="3"/>
      <c r="N6166" s="3"/>
      <c r="O6166" s="3"/>
      <c r="P6166" s="3"/>
      <c r="Q6166" s="3"/>
      <c r="R6166" s="3"/>
      <c r="S6166" s="3"/>
      <c r="T6166" s="3"/>
      <c r="U6166" s="3"/>
      <c r="V6166" s="3"/>
      <c r="W6166" s="3"/>
      <c r="X6166" s="3"/>
      <c r="Y6166" s="3"/>
      <c r="Z6166" s="3"/>
      <c r="AA6166" s="3"/>
      <c r="AB6166" s="3"/>
      <c r="AC6166" s="3"/>
      <c r="AD6166" s="3"/>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row>
    <row r="6167" spans="1:77" ht="18">
      <c r="A6167" s="3" t="s">
        <v>4979</v>
      </c>
      <c r="B6167" s="3" t="s">
        <v>23435</v>
      </c>
      <c r="C6167" s="3" t="s">
        <v>23467</v>
      </c>
      <c r="D6167" s="3"/>
      <c r="E6167" s="3" t="s">
        <v>23468</v>
      </c>
      <c r="F6167" s="3"/>
      <c r="G6167" s="3"/>
      <c r="H6167" s="3"/>
      <c r="I6167" s="3"/>
      <c r="J6167" s="3"/>
      <c r="K6167" s="3"/>
      <c r="L6167" s="3"/>
      <c r="M6167" s="3"/>
      <c r="N6167" s="3"/>
      <c r="O6167" s="3"/>
      <c r="P6167" s="3"/>
      <c r="Q6167" s="3"/>
      <c r="R6167" s="3"/>
      <c r="S6167" s="3"/>
      <c r="T6167" s="3"/>
      <c r="U6167" s="3"/>
      <c r="V6167" s="3"/>
      <c r="W6167" s="3"/>
      <c r="X6167" s="3"/>
      <c r="Y6167" s="3"/>
      <c r="Z6167" s="3"/>
      <c r="AA6167" s="3"/>
      <c r="AB6167" s="3"/>
      <c r="AC6167" s="3"/>
      <c r="AD6167" s="3"/>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row>
    <row r="6168" spans="1:77" ht="18">
      <c r="A6168" s="3" t="s">
        <v>19323</v>
      </c>
      <c r="B6168" s="3" t="s">
        <v>36306</v>
      </c>
      <c r="C6168" s="3" t="s">
        <v>36403</v>
      </c>
      <c r="D6168" s="3" t="s">
        <v>36404</v>
      </c>
      <c r="E6168" s="3" t="s">
        <v>36405</v>
      </c>
      <c r="F6168" s="3"/>
      <c r="G6168" s="3"/>
      <c r="H6168" s="3"/>
      <c r="I6168" s="3"/>
      <c r="J6168" s="3"/>
      <c r="K6168" s="3"/>
      <c r="L6168" s="3"/>
      <c r="M6168" s="3"/>
      <c r="N6168" s="3"/>
      <c r="O6168" s="3"/>
      <c r="P6168" s="3"/>
      <c r="Q6168" s="3"/>
      <c r="R6168" s="3"/>
      <c r="S6168" s="3"/>
      <c r="T6168" s="3"/>
      <c r="U6168" s="3"/>
      <c r="V6168" s="3"/>
      <c r="W6168" s="3"/>
      <c r="X6168" s="3"/>
      <c r="Y6168" s="3"/>
      <c r="Z6168" s="3"/>
      <c r="AA6168" s="3"/>
      <c r="AB6168" s="3"/>
      <c r="AC6168" s="3"/>
      <c r="AD6168" s="3"/>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row>
    <row r="6169" spans="1:77" ht="18">
      <c r="A6169" s="3" t="s">
        <v>19343</v>
      </c>
      <c r="B6169" s="3" t="s">
        <v>36306</v>
      </c>
      <c r="C6169" s="3" t="s">
        <v>36429</v>
      </c>
      <c r="D6169" s="3" t="s">
        <v>36430</v>
      </c>
      <c r="E6169" s="3" t="s">
        <v>36431</v>
      </c>
      <c r="F6169" s="3"/>
      <c r="G6169" s="3"/>
      <c r="H6169" s="3"/>
      <c r="I6169" s="3"/>
      <c r="J6169" s="3"/>
      <c r="K6169" s="3"/>
      <c r="L6169" s="3"/>
      <c r="M6169" s="3"/>
      <c r="N6169" s="3"/>
      <c r="O6169" s="3"/>
      <c r="P6169" s="3"/>
      <c r="Q6169" s="3"/>
      <c r="R6169" s="3"/>
      <c r="S6169" s="3"/>
      <c r="T6169" s="3"/>
      <c r="U6169" s="3"/>
      <c r="V6169" s="3"/>
      <c r="W6169" s="3"/>
      <c r="X6169" s="3"/>
      <c r="Y6169" s="3"/>
      <c r="Z6169" s="3"/>
      <c r="AA6169" s="3"/>
      <c r="AB6169" s="3"/>
      <c r="AC6169" s="3"/>
      <c r="AD6169" s="3"/>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row>
    <row r="6170" spans="1:77" ht="18">
      <c r="A6170" s="3" t="s">
        <v>5357</v>
      </c>
      <c r="B6170" s="3" t="s">
        <v>23435</v>
      </c>
      <c r="C6170" s="3" t="s">
        <v>23754</v>
      </c>
      <c r="D6170" s="3"/>
      <c r="E6170" s="3" t="s">
        <v>23755</v>
      </c>
      <c r="F6170" s="3" t="s">
        <v>23756</v>
      </c>
      <c r="G6170" s="3"/>
      <c r="H6170" s="3"/>
      <c r="I6170" s="3"/>
      <c r="J6170" s="3"/>
      <c r="K6170" s="3"/>
      <c r="L6170" s="3"/>
      <c r="M6170" s="3"/>
      <c r="N6170" s="3"/>
      <c r="O6170" s="3"/>
      <c r="P6170" s="3"/>
      <c r="Q6170" s="3"/>
      <c r="R6170" s="3"/>
      <c r="S6170" s="3"/>
      <c r="T6170" s="3"/>
      <c r="U6170" s="3"/>
      <c r="V6170" s="3"/>
      <c r="W6170" s="3"/>
      <c r="X6170" s="3"/>
      <c r="Y6170" s="3"/>
      <c r="Z6170" s="3"/>
      <c r="AA6170" s="3"/>
      <c r="AB6170" s="3"/>
      <c r="AC6170" s="3"/>
      <c r="AD6170" s="3"/>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row>
    <row r="6171" spans="1:77" ht="18">
      <c r="A6171" s="3" t="s">
        <v>14175</v>
      </c>
      <c r="B6171" s="3" t="s">
        <v>30903</v>
      </c>
      <c r="C6171" s="3" t="s">
        <v>31057</v>
      </c>
      <c r="D6171" s="3"/>
      <c r="E6171" s="3" t="s">
        <v>30946</v>
      </c>
      <c r="F6171" s="3"/>
      <c r="G6171" s="3"/>
      <c r="H6171" s="3"/>
      <c r="I6171" s="3"/>
      <c r="J6171" s="3"/>
      <c r="K6171" s="3"/>
      <c r="L6171" s="3"/>
      <c r="M6171" s="3"/>
      <c r="N6171" s="3"/>
      <c r="O6171" s="3"/>
      <c r="P6171" s="3"/>
      <c r="Q6171" s="3"/>
      <c r="R6171" s="3"/>
      <c r="S6171" s="3"/>
      <c r="T6171" s="3"/>
      <c r="U6171" s="3"/>
      <c r="V6171" s="3"/>
      <c r="W6171" s="3"/>
      <c r="X6171" s="3"/>
      <c r="Y6171" s="3"/>
      <c r="Z6171" s="3"/>
      <c r="AA6171" s="3"/>
      <c r="AB6171" s="3"/>
      <c r="AC6171" s="3"/>
      <c r="AD6171" s="3"/>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row>
    <row r="6172" spans="1:77" ht="18">
      <c r="A6172" s="3" t="s">
        <v>33267</v>
      </c>
      <c r="B6172" s="3" t="s">
        <v>32998</v>
      </c>
      <c r="C6172" s="3" t="s">
        <v>33268</v>
      </c>
      <c r="D6172" s="3" t="s">
        <v>270</v>
      </c>
      <c r="E6172" s="3" t="s">
        <v>33069</v>
      </c>
      <c r="F6172" s="3" t="s">
        <v>33269</v>
      </c>
      <c r="G6172" s="3"/>
      <c r="H6172" s="3"/>
      <c r="I6172" s="3"/>
      <c r="J6172" s="3"/>
      <c r="K6172" s="3"/>
      <c r="L6172" s="3"/>
      <c r="M6172" s="3"/>
      <c r="N6172" s="3"/>
      <c r="O6172" s="3"/>
      <c r="P6172" s="3"/>
      <c r="Q6172" s="3"/>
      <c r="R6172" s="3"/>
      <c r="S6172" s="3"/>
      <c r="T6172" s="3"/>
      <c r="U6172" s="3"/>
      <c r="V6172" s="3"/>
      <c r="W6172" s="3"/>
      <c r="X6172" s="3"/>
      <c r="Y6172" s="3"/>
      <c r="Z6172" s="3"/>
      <c r="AA6172" s="3"/>
      <c r="AB6172" s="3"/>
      <c r="AC6172" s="3"/>
      <c r="AD6172" s="3"/>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row>
    <row r="6173" spans="1:77" ht="18">
      <c r="A6173" s="3" t="s">
        <v>20202</v>
      </c>
      <c r="B6173" s="3" t="s">
        <v>37108</v>
      </c>
      <c r="C6173" s="3" t="s">
        <v>33268</v>
      </c>
      <c r="D6173" s="3" t="s">
        <v>270</v>
      </c>
      <c r="E6173" s="3" t="s">
        <v>26829</v>
      </c>
      <c r="F6173" s="3" t="s">
        <v>33269</v>
      </c>
      <c r="G6173" s="3"/>
      <c r="H6173" s="3"/>
      <c r="I6173" s="3"/>
      <c r="J6173" s="3"/>
      <c r="K6173" s="3"/>
      <c r="L6173" s="3"/>
      <c r="M6173" s="3"/>
      <c r="N6173" s="3"/>
      <c r="O6173" s="3"/>
      <c r="P6173" s="3"/>
      <c r="Q6173" s="3"/>
      <c r="R6173" s="3"/>
      <c r="S6173" s="3"/>
      <c r="T6173" s="3"/>
      <c r="U6173" s="3"/>
      <c r="V6173" s="3"/>
      <c r="W6173" s="3"/>
      <c r="X6173" s="3"/>
      <c r="Y6173" s="3"/>
      <c r="Z6173" s="3"/>
      <c r="AA6173" s="3"/>
      <c r="AB6173" s="3"/>
      <c r="AC6173" s="3"/>
      <c r="AD6173" s="3"/>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row>
    <row r="6174" spans="1:77" ht="18">
      <c r="A6174" s="3" t="s">
        <v>18688</v>
      </c>
      <c r="B6174" s="3" t="s">
        <v>35848</v>
      </c>
      <c r="C6174" s="3" t="s">
        <v>35872</v>
      </c>
      <c r="D6174" s="3"/>
      <c r="E6174" s="3" t="s">
        <v>35873</v>
      </c>
      <c r="F6174" s="3"/>
      <c r="G6174" s="3"/>
      <c r="H6174" s="3"/>
      <c r="I6174" s="3"/>
      <c r="J6174" s="3"/>
      <c r="K6174" s="3"/>
      <c r="L6174" s="3"/>
      <c r="M6174" s="3"/>
      <c r="N6174" s="3"/>
      <c r="O6174" s="3"/>
      <c r="P6174" s="3"/>
      <c r="Q6174" s="3"/>
      <c r="R6174" s="3"/>
      <c r="S6174" s="3"/>
      <c r="T6174" s="3"/>
      <c r="U6174" s="3"/>
      <c r="V6174" s="3"/>
      <c r="W6174" s="3"/>
      <c r="X6174" s="3"/>
      <c r="Y6174" s="3"/>
      <c r="Z6174" s="3"/>
      <c r="AA6174" s="3"/>
      <c r="AB6174" s="3"/>
      <c r="AC6174" s="3"/>
      <c r="AD6174" s="3"/>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row>
    <row r="6175" spans="1:77" ht="18">
      <c r="A6175" s="3" t="s">
        <v>17625</v>
      </c>
      <c r="B6175" s="3" t="s">
        <v>33988</v>
      </c>
      <c r="C6175" s="3" t="s">
        <v>34479</v>
      </c>
      <c r="D6175" s="3"/>
      <c r="E6175" s="3" t="s">
        <v>34480</v>
      </c>
      <c r="F6175" s="3" t="s">
        <v>24045</v>
      </c>
      <c r="G6175" s="3"/>
      <c r="H6175" s="3"/>
      <c r="I6175" s="3"/>
      <c r="J6175" s="3"/>
      <c r="K6175" s="3"/>
      <c r="L6175" s="3"/>
      <c r="M6175" s="3"/>
      <c r="N6175" s="3"/>
      <c r="O6175" s="3"/>
      <c r="P6175" s="3"/>
      <c r="Q6175" s="3"/>
      <c r="R6175" s="3"/>
      <c r="S6175" s="3"/>
      <c r="T6175" s="3"/>
      <c r="U6175" s="3"/>
      <c r="V6175" s="3"/>
      <c r="W6175" s="3"/>
      <c r="X6175" s="3"/>
      <c r="Y6175" s="3"/>
      <c r="Z6175" s="3"/>
      <c r="AA6175" s="3"/>
      <c r="AB6175" s="3"/>
      <c r="AC6175" s="3"/>
      <c r="AD6175" s="3"/>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row>
    <row r="6176" spans="1:77" ht="18">
      <c r="A6176" s="3" t="s">
        <v>39562</v>
      </c>
      <c r="B6176" s="3" t="s">
        <v>39534</v>
      </c>
      <c r="C6176" s="3" t="s">
        <v>34479</v>
      </c>
      <c r="D6176" s="3"/>
      <c r="E6176" s="3" t="s">
        <v>1220</v>
      </c>
      <c r="F6176" s="3"/>
      <c r="G6176" s="3"/>
      <c r="H6176" s="3"/>
      <c r="I6176" s="3"/>
      <c r="J6176" s="3"/>
      <c r="K6176" s="3"/>
      <c r="L6176" s="3"/>
      <c r="M6176" s="3"/>
      <c r="N6176" s="3"/>
      <c r="O6176" s="3"/>
      <c r="P6176" s="3"/>
      <c r="Q6176" s="3"/>
      <c r="R6176" s="3"/>
      <c r="S6176" s="3"/>
      <c r="T6176" s="3"/>
      <c r="U6176" s="3"/>
      <c r="V6176" s="3"/>
      <c r="W6176" s="3"/>
      <c r="X6176" s="3"/>
      <c r="Y6176" s="3"/>
      <c r="Z6176" s="3"/>
      <c r="AA6176" s="3"/>
      <c r="AB6176" s="3"/>
      <c r="AC6176" s="3"/>
      <c r="AD6176" s="3"/>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row>
    <row r="6177" spans="1:77" ht="18">
      <c r="A6177" s="3" t="s">
        <v>19349</v>
      </c>
      <c r="B6177" s="3" t="s">
        <v>36306</v>
      </c>
      <c r="C6177" s="3" t="s">
        <v>36436</v>
      </c>
      <c r="D6177" s="3" t="s">
        <v>36437</v>
      </c>
      <c r="E6177" s="3" t="s">
        <v>36438</v>
      </c>
      <c r="F6177" s="3" t="s">
        <v>36439</v>
      </c>
      <c r="G6177" s="3"/>
      <c r="H6177" s="3"/>
      <c r="I6177" s="3"/>
      <c r="J6177" s="3"/>
      <c r="K6177" s="3"/>
      <c r="L6177" s="3"/>
      <c r="M6177" s="3"/>
      <c r="N6177" s="3"/>
      <c r="O6177" s="3"/>
      <c r="P6177" s="3"/>
      <c r="Q6177" s="3"/>
      <c r="R6177" s="3"/>
      <c r="S6177" s="3"/>
      <c r="T6177" s="3"/>
      <c r="U6177" s="3"/>
      <c r="V6177" s="3"/>
      <c r="W6177" s="3"/>
      <c r="X6177" s="3"/>
      <c r="Y6177" s="3"/>
      <c r="Z6177" s="3"/>
      <c r="AA6177" s="3"/>
      <c r="AB6177" s="3"/>
      <c r="AC6177" s="3"/>
      <c r="AD6177" s="3"/>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row>
    <row r="6178" spans="1:77" ht="18">
      <c r="A6178" s="3" t="s">
        <v>8098</v>
      </c>
      <c r="B6178" s="3" t="s">
        <v>25949</v>
      </c>
      <c r="C6178" s="3" t="s">
        <v>25950</v>
      </c>
      <c r="D6178" s="3"/>
      <c r="E6178" s="3" t="s">
        <v>25951</v>
      </c>
      <c r="F6178" s="3" t="s">
        <v>25952</v>
      </c>
      <c r="G6178" s="3"/>
      <c r="H6178" s="3"/>
      <c r="I6178" s="3"/>
      <c r="J6178" s="3"/>
      <c r="K6178" s="3"/>
      <c r="L6178" s="3"/>
      <c r="M6178" s="3"/>
      <c r="N6178" s="3"/>
      <c r="O6178" s="3"/>
      <c r="P6178" s="3"/>
      <c r="Q6178" s="3"/>
      <c r="R6178" s="3"/>
      <c r="S6178" s="3"/>
      <c r="T6178" s="3"/>
      <c r="U6178" s="3"/>
      <c r="V6178" s="3"/>
      <c r="W6178" s="3"/>
      <c r="X6178" s="3"/>
      <c r="Y6178" s="3"/>
      <c r="Z6178" s="3"/>
      <c r="AA6178" s="3"/>
      <c r="AB6178" s="3"/>
      <c r="AC6178" s="3"/>
      <c r="AD6178" s="3"/>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row>
    <row r="6179" spans="1:77" ht="18">
      <c r="A6179" s="3" t="s">
        <v>18208</v>
      </c>
      <c r="B6179" s="3" t="s">
        <v>35343</v>
      </c>
      <c r="C6179" s="3" t="s">
        <v>25950</v>
      </c>
      <c r="D6179" s="3"/>
      <c r="E6179" s="3" t="s">
        <v>35550</v>
      </c>
      <c r="F6179" s="3" t="s">
        <v>25952</v>
      </c>
      <c r="G6179" s="3"/>
      <c r="H6179" s="3"/>
      <c r="I6179" s="3"/>
      <c r="J6179" s="3"/>
      <c r="K6179" s="3"/>
      <c r="L6179" s="3"/>
      <c r="M6179" s="3"/>
      <c r="N6179" s="3"/>
      <c r="O6179" s="3"/>
      <c r="P6179" s="3"/>
      <c r="Q6179" s="3"/>
      <c r="R6179" s="3"/>
      <c r="S6179" s="3"/>
      <c r="T6179" s="3"/>
      <c r="U6179" s="3"/>
      <c r="V6179" s="3"/>
      <c r="W6179" s="3"/>
      <c r="X6179" s="3"/>
      <c r="Y6179" s="3"/>
      <c r="Z6179" s="3"/>
      <c r="AA6179" s="3"/>
      <c r="AB6179" s="3"/>
      <c r="AC6179" s="3"/>
      <c r="AD6179" s="3"/>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row>
    <row r="6180" spans="1:77" ht="18">
      <c r="A6180" s="3" t="s">
        <v>36305</v>
      </c>
      <c r="B6180" s="3" t="s">
        <v>36306</v>
      </c>
      <c r="C6180" s="3" t="s">
        <v>25950</v>
      </c>
      <c r="D6180" s="3"/>
      <c r="E6180" s="3" t="s">
        <v>36307</v>
      </c>
      <c r="F6180" s="3" t="s">
        <v>1443</v>
      </c>
      <c r="G6180" s="3" t="s">
        <v>32552</v>
      </c>
      <c r="H6180" s="3" t="s">
        <v>36308</v>
      </c>
      <c r="I6180" s="3" t="s">
        <v>36309</v>
      </c>
      <c r="J6180" s="3" t="s">
        <v>36310</v>
      </c>
      <c r="K6180" s="3" t="s">
        <v>36311</v>
      </c>
      <c r="L6180" s="3"/>
      <c r="M6180" s="3"/>
      <c r="N6180" s="3"/>
      <c r="O6180" s="3"/>
      <c r="P6180" s="3"/>
      <c r="Q6180" s="3"/>
      <c r="R6180" s="3"/>
      <c r="S6180" s="3"/>
      <c r="T6180" s="3"/>
      <c r="U6180" s="3"/>
      <c r="V6180" s="3"/>
      <c r="W6180" s="3"/>
      <c r="X6180" s="3"/>
      <c r="Y6180" s="3"/>
      <c r="Z6180" s="3"/>
      <c r="AA6180" s="3"/>
      <c r="AB6180" s="3"/>
      <c r="AC6180" s="3"/>
      <c r="AD6180" s="3"/>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row>
    <row r="6181" spans="1:77" ht="18">
      <c r="A6181" s="3" t="s">
        <v>17662</v>
      </c>
      <c r="B6181" s="3" t="s">
        <v>33988</v>
      </c>
      <c r="C6181" s="3" t="s">
        <v>34715</v>
      </c>
      <c r="D6181" s="3"/>
      <c r="E6181" s="3" t="s">
        <v>34716</v>
      </c>
      <c r="F6181" s="3"/>
      <c r="G6181" s="3"/>
      <c r="H6181" s="3"/>
      <c r="I6181" s="3"/>
      <c r="J6181" s="3"/>
      <c r="K6181" s="3"/>
      <c r="L6181" s="3"/>
      <c r="M6181" s="3"/>
      <c r="N6181" s="3"/>
      <c r="O6181" s="3"/>
      <c r="P6181" s="3"/>
      <c r="Q6181" s="3"/>
      <c r="R6181" s="3"/>
      <c r="S6181" s="3"/>
      <c r="T6181" s="3"/>
      <c r="U6181" s="3"/>
      <c r="V6181" s="3"/>
      <c r="W6181" s="3"/>
      <c r="X6181" s="3"/>
      <c r="Y6181" s="3"/>
      <c r="Z6181" s="3"/>
      <c r="AA6181" s="3"/>
      <c r="AB6181" s="3"/>
      <c r="AC6181" s="3"/>
      <c r="AD6181" s="3"/>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row>
    <row r="6182" spans="1:77" ht="18">
      <c r="A6182" s="3" t="s">
        <v>19304</v>
      </c>
      <c r="B6182" s="3" t="s">
        <v>36306</v>
      </c>
      <c r="C6182" s="3" t="s">
        <v>34715</v>
      </c>
      <c r="D6182" s="3" t="s">
        <v>36370</v>
      </c>
      <c r="E6182" s="3" t="s">
        <v>36371</v>
      </c>
      <c r="F6182" s="3" t="s">
        <v>1443</v>
      </c>
      <c r="G6182" s="3" t="s">
        <v>36372</v>
      </c>
      <c r="H6182" s="3" t="s">
        <v>36373</v>
      </c>
      <c r="I6182" s="3" t="s">
        <v>36374</v>
      </c>
      <c r="J6182" s="3" t="s">
        <v>36375</v>
      </c>
      <c r="K6182" s="3" t="s">
        <v>2992</v>
      </c>
      <c r="L6182" s="3" t="s">
        <v>36376</v>
      </c>
      <c r="M6182" s="3"/>
      <c r="N6182" s="3" t="s">
        <v>36377</v>
      </c>
      <c r="O6182" s="3"/>
      <c r="P6182" s="3" t="s">
        <v>36378</v>
      </c>
      <c r="Q6182" s="3" t="s">
        <v>36379</v>
      </c>
      <c r="R6182" s="3" t="s">
        <v>36380</v>
      </c>
      <c r="S6182" s="3" t="s">
        <v>36381</v>
      </c>
      <c r="T6182" s="3" t="s">
        <v>36379</v>
      </c>
      <c r="U6182" s="3" t="s">
        <v>36382</v>
      </c>
      <c r="V6182" s="3"/>
      <c r="W6182" s="3"/>
      <c r="X6182" s="3"/>
      <c r="Y6182" s="3"/>
      <c r="Z6182" s="3"/>
      <c r="AA6182" s="3"/>
      <c r="AB6182" s="3"/>
      <c r="AC6182" s="3"/>
      <c r="AD6182" s="3"/>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row>
    <row r="6183" spans="1:77" ht="18">
      <c r="A6183" s="3" t="s">
        <v>7805</v>
      </c>
      <c r="B6183" s="3" t="s">
        <v>25216</v>
      </c>
      <c r="C6183" s="3" t="s">
        <v>25654</v>
      </c>
      <c r="D6183" s="3" t="s">
        <v>319</v>
      </c>
      <c r="E6183" s="3" t="s">
        <v>25655</v>
      </c>
      <c r="F6183" s="3" t="s">
        <v>25656</v>
      </c>
      <c r="G6183" s="3"/>
      <c r="H6183" s="3"/>
      <c r="I6183" s="3"/>
      <c r="J6183" s="3"/>
      <c r="K6183" s="3"/>
      <c r="L6183" s="3"/>
      <c r="M6183" s="3"/>
      <c r="N6183" s="3"/>
      <c r="O6183" s="3"/>
      <c r="P6183" s="3"/>
      <c r="Q6183" s="3"/>
      <c r="R6183" s="3"/>
      <c r="S6183" s="3"/>
      <c r="T6183" s="3"/>
      <c r="U6183" s="3"/>
      <c r="V6183" s="3"/>
      <c r="W6183" s="3"/>
      <c r="X6183" s="3"/>
      <c r="Y6183" s="3"/>
      <c r="Z6183" s="3"/>
      <c r="AA6183" s="3"/>
      <c r="AB6183" s="3"/>
      <c r="AC6183" s="3"/>
      <c r="AD6183" s="3"/>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row>
    <row r="6184" spans="1:77" ht="18">
      <c r="A6184" s="3" t="s">
        <v>5354</v>
      </c>
      <c r="B6184" s="3" t="s">
        <v>23751</v>
      </c>
      <c r="C6184" s="3" t="s">
        <v>23752</v>
      </c>
      <c r="D6184" s="3" t="s">
        <v>6029</v>
      </c>
      <c r="E6184" s="3" t="s">
        <v>23753</v>
      </c>
      <c r="F6184" s="3"/>
      <c r="G6184" s="3"/>
      <c r="H6184" s="3"/>
      <c r="I6184" s="3"/>
      <c r="J6184" s="3"/>
      <c r="K6184" s="3"/>
      <c r="L6184" s="3"/>
      <c r="M6184" s="3"/>
      <c r="N6184" s="3"/>
      <c r="O6184" s="3"/>
      <c r="P6184" s="3"/>
      <c r="Q6184" s="3"/>
      <c r="R6184" s="3"/>
      <c r="S6184" s="3"/>
      <c r="T6184" s="3"/>
      <c r="U6184" s="3"/>
      <c r="V6184" s="3"/>
      <c r="W6184" s="3"/>
      <c r="X6184" s="3"/>
      <c r="Y6184" s="3"/>
      <c r="Z6184" s="3"/>
      <c r="AA6184" s="3"/>
      <c r="AB6184" s="3"/>
      <c r="AC6184" s="3"/>
      <c r="AD6184" s="3"/>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row>
    <row r="6185" spans="1:77" ht="18">
      <c r="A6185" s="3" t="s">
        <v>2785</v>
      </c>
      <c r="B6185" s="3" t="s">
        <v>34858</v>
      </c>
      <c r="C6185" s="3" t="s">
        <v>23752</v>
      </c>
      <c r="D6185" s="3" t="s">
        <v>1442</v>
      </c>
      <c r="E6185" s="3" t="s">
        <v>36324</v>
      </c>
      <c r="F6185" s="3" t="s">
        <v>36325</v>
      </c>
      <c r="G6185" s="3"/>
      <c r="H6185" s="3"/>
      <c r="I6185" s="3"/>
      <c r="J6185" s="3"/>
      <c r="K6185" s="3"/>
      <c r="L6185" s="3"/>
      <c r="M6185" s="3"/>
      <c r="N6185" s="3"/>
      <c r="O6185" s="3"/>
      <c r="P6185" s="3"/>
      <c r="Q6185" s="3"/>
      <c r="R6185" s="3"/>
      <c r="S6185" s="3"/>
      <c r="T6185" s="3"/>
      <c r="U6185" s="3"/>
      <c r="V6185" s="3"/>
      <c r="W6185" s="3"/>
      <c r="X6185" s="3"/>
      <c r="Y6185" s="3"/>
      <c r="Z6185" s="3"/>
      <c r="AA6185" s="3"/>
      <c r="AB6185" s="3"/>
      <c r="AC6185" s="3"/>
      <c r="AD6185" s="3"/>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row>
    <row r="6186" spans="1:77" ht="18">
      <c r="A6186" s="3" t="s">
        <v>39727</v>
      </c>
      <c r="B6186" s="3" t="s">
        <v>39700</v>
      </c>
      <c r="C6186" s="3" t="s">
        <v>23752</v>
      </c>
      <c r="D6186" s="3" t="s">
        <v>2580</v>
      </c>
      <c r="E6186" s="3" t="s">
        <v>2360</v>
      </c>
      <c r="F6186" s="3"/>
      <c r="G6186" s="3"/>
      <c r="H6186" s="3"/>
      <c r="I6186" s="3"/>
      <c r="J6186" s="3"/>
      <c r="K6186" s="3"/>
      <c r="L6186" s="3"/>
      <c r="M6186" s="3"/>
      <c r="N6186" s="3"/>
      <c r="O6186" s="3"/>
      <c r="P6186" s="3"/>
      <c r="Q6186" s="3"/>
      <c r="R6186" s="3"/>
      <c r="S6186" s="3"/>
      <c r="T6186" s="3"/>
      <c r="U6186" s="3"/>
      <c r="V6186" s="3"/>
      <c r="W6186" s="3"/>
      <c r="X6186" s="3"/>
      <c r="Y6186" s="3"/>
      <c r="Z6186" s="3"/>
      <c r="AA6186" s="3"/>
      <c r="AB6186" s="3"/>
      <c r="AC6186" s="3"/>
      <c r="AD6186" s="3"/>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row>
    <row r="6187" spans="1:77" ht="18">
      <c r="A6187" s="3" t="s">
        <v>18171</v>
      </c>
      <c r="B6187" s="3" t="s">
        <v>35343</v>
      </c>
      <c r="C6187" s="3" t="s">
        <v>35515</v>
      </c>
      <c r="D6187" s="3"/>
      <c r="E6187" s="3" t="s">
        <v>35516</v>
      </c>
      <c r="F6187" s="3"/>
      <c r="G6187" s="3"/>
      <c r="H6187" s="3"/>
      <c r="I6187" s="3"/>
      <c r="J6187" s="3"/>
      <c r="K6187" s="3"/>
      <c r="L6187" s="3"/>
      <c r="M6187" s="3"/>
      <c r="N6187" s="3"/>
      <c r="O6187" s="3"/>
      <c r="P6187" s="3"/>
      <c r="Q6187" s="3"/>
      <c r="R6187" s="3"/>
      <c r="S6187" s="3"/>
      <c r="T6187" s="3"/>
      <c r="U6187" s="3"/>
      <c r="V6187" s="3"/>
      <c r="W6187" s="3"/>
      <c r="X6187" s="3"/>
      <c r="Y6187" s="3"/>
      <c r="Z6187" s="3"/>
      <c r="AA6187" s="3"/>
      <c r="AB6187" s="3"/>
      <c r="AC6187" s="3"/>
      <c r="AD6187" s="3"/>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row>
    <row r="6188" spans="1:77" ht="18">
      <c r="A6188" s="3" t="s">
        <v>36132</v>
      </c>
      <c r="B6188" s="3" t="s">
        <v>34858</v>
      </c>
      <c r="C6188" s="3" t="s">
        <v>35515</v>
      </c>
      <c r="D6188" s="3" t="s">
        <v>1442</v>
      </c>
      <c r="E6188" s="3" t="s">
        <v>35176</v>
      </c>
      <c r="F6188" s="3" t="s">
        <v>36133</v>
      </c>
      <c r="G6188" s="3"/>
      <c r="H6188" s="3"/>
      <c r="I6188" s="3"/>
      <c r="J6188" s="3"/>
      <c r="K6188" s="3"/>
      <c r="L6188" s="3"/>
      <c r="M6188" s="3"/>
      <c r="N6188" s="3"/>
      <c r="O6188" s="3"/>
      <c r="P6188" s="3"/>
      <c r="Q6188" s="3"/>
      <c r="R6188" s="3"/>
      <c r="S6188" s="3"/>
      <c r="T6188" s="3"/>
      <c r="U6188" s="3"/>
      <c r="V6188" s="3"/>
      <c r="W6188" s="3"/>
      <c r="X6188" s="3"/>
      <c r="Y6188" s="3"/>
      <c r="Z6188" s="3"/>
      <c r="AA6188" s="3"/>
      <c r="AB6188" s="3"/>
      <c r="AC6188" s="3"/>
      <c r="AD6188" s="3"/>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row>
    <row r="6189" spans="1:77" ht="18">
      <c r="A6189" s="3" t="s">
        <v>33241</v>
      </c>
      <c r="B6189" s="3" t="s">
        <v>33053</v>
      </c>
      <c r="C6189" s="3" t="s">
        <v>33242</v>
      </c>
      <c r="D6189" s="3" t="s">
        <v>73</v>
      </c>
      <c r="E6189" s="3" t="s">
        <v>27657</v>
      </c>
      <c r="F6189" s="3"/>
      <c r="G6189" s="3"/>
      <c r="H6189" s="3"/>
      <c r="I6189" s="3"/>
      <c r="J6189" s="3"/>
      <c r="K6189" s="3"/>
      <c r="L6189" s="3"/>
      <c r="M6189" s="3"/>
      <c r="N6189" s="3"/>
      <c r="O6189" s="3"/>
      <c r="P6189" s="3"/>
      <c r="Q6189" s="3"/>
      <c r="R6189" s="3"/>
      <c r="S6189" s="3"/>
      <c r="T6189" s="3"/>
      <c r="U6189" s="3"/>
      <c r="V6189" s="3"/>
      <c r="W6189" s="3"/>
      <c r="X6189" s="3"/>
      <c r="Y6189" s="3"/>
      <c r="Z6189" s="3"/>
      <c r="AA6189" s="3"/>
      <c r="AB6189" s="3"/>
      <c r="AC6189" s="3"/>
      <c r="AD6189" s="3"/>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row>
    <row r="6190" spans="1:77" ht="18">
      <c r="A6190" s="3" t="s">
        <v>33430</v>
      </c>
      <c r="B6190" s="3" t="s">
        <v>33053</v>
      </c>
      <c r="C6190" s="3" t="s">
        <v>33242</v>
      </c>
      <c r="D6190" s="3" t="s">
        <v>73</v>
      </c>
      <c r="E6190" s="3" t="s">
        <v>33006</v>
      </c>
      <c r="F6190" s="3"/>
      <c r="G6190" s="3"/>
      <c r="H6190" s="3"/>
      <c r="I6190" s="3"/>
      <c r="J6190" s="3"/>
      <c r="K6190" s="3"/>
      <c r="L6190" s="3"/>
      <c r="M6190" s="3"/>
      <c r="N6190" s="3"/>
      <c r="O6190" s="3"/>
      <c r="P6190" s="3"/>
      <c r="Q6190" s="3"/>
      <c r="R6190" s="3"/>
      <c r="S6190" s="3"/>
      <c r="T6190" s="3"/>
      <c r="U6190" s="3"/>
      <c r="V6190" s="3"/>
      <c r="W6190" s="3"/>
      <c r="X6190" s="3"/>
      <c r="Y6190" s="3"/>
      <c r="Z6190" s="3"/>
      <c r="AA6190" s="3"/>
      <c r="AB6190" s="3"/>
      <c r="AC6190" s="3"/>
      <c r="AD6190" s="3"/>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row>
    <row r="6191" spans="1:77" ht="18">
      <c r="A6191" s="3" t="s">
        <v>35524</v>
      </c>
      <c r="B6191" s="3" t="s">
        <v>35343</v>
      </c>
      <c r="C6191" s="3" t="s">
        <v>33242</v>
      </c>
      <c r="D6191" s="3"/>
      <c r="E6191" s="3" t="s">
        <v>35525</v>
      </c>
      <c r="F6191" s="3"/>
      <c r="G6191" s="3"/>
      <c r="H6191" s="3"/>
      <c r="I6191" s="3"/>
      <c r="J6191" s="3"/>
      <c r="K6191" s="3"/>
      <c r="L6191" s="3"/>
      <c r="M6191" s="3"/>
      <c r="N6191" s="3"/>
      <c r="O6191" s="3"/>
      <c r="P6191" s="3"/>
      <c r="Q6191" s="3"/>
      <c r="R6191" s="3"/>
      <c r="S6191" s="3"/>
      <c r="T6191" s="3"/>
      <c r="U6191" s="3"/>
      <c r="V6191" s="3"/>
      <c r="W6191" s="3"/>
      <c r="X6191" s="3"/>
      <c r="Y6191" s="3"/>
      <c r="Z6191" s="3"/>
      <c r="AA6191" s="3"/>
      <c r="AB6191" s="3"/>
      <c r="AC6191" s="3"/>
      <c r="AD6191" s="3"/>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row>
    <row r="6192" spans="1:77" ht="18">
      <c r="A6192" s="3" t="s">
        <v>9714</v>
      </c>
      <c r="B6192" s="3" t="s">
        <v>27257</v>
      </c>
      <c r="C6192" s="3" t="s">
        <v>27585</v>
      </c>
      <c r="D6192" s="3" t="s">
        <v>73</v>
      </c>
      <c r="E6192" s="3" t="s">
        <v>27586</v>
      </c>
      <c r="F6192" s="3" t="s">
        <v>27587</v>
      </c>
      <c r="G6192" s="3"/>
      <c r="H6192" s="3"/>
      <c r="I6192" s="3"/>
      <c r="J6192" s="3"/>
      <c r="K6192" s="3"/>
      <c r="L6192" s="3"/>
      <c r="M6192" s="3"/>
      <c r="N6192" s="3"/>
      <c r="O6192" s="3"/>
      <c r="P6192" s="3"/>
      <c r="Q6192" s="3"/>
      <c r="R6192" s="3"/>
      <c r="S6192" s="3"/>
      <c r="T6192" s="3"/>
      <c r="U6192" s="3"/>
      <c r="V6192" s="3"/>
      <c r="W6192" s="3"/>
      <c r="X6192" s="3"/>
      <c r="Y6192" s="3"/>
      <c r="Z6192" s="3"/>
      <c r="AA6192" s="3"/>
      <c r="AB6192" s="3"/>
      <c r="AC6192" s="3"/>
      <c r="AD6192" s="3"/>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row>
    <row r="6193" spans="1:77" ht="18">
      <c r="A6193" s="3" t="s">
        <v>8354</v>
      </c>
      <c r="B6193" s="3" t="s">
        <v>25827</v>
      </c>
      <c r="C6193" s="3" t="s">
        <v>26155</v>
      </c>
      <c r="D6193" s="3"/>
      <c r="E6193" s="3" t="s">
        <v>23589</v>
      </c>
      <c r="F6193" s="3" t="s">
        <v>26156</v>
      </c>
      <c r="G6193" s="3"/>
      <c r="H6193" s="3"/>
      <c r="I6193" s="3"/>
      <c r="J6193" s="3"/>
      <c r="K6193" s="3"/>
      <c r="L6193" s="3"/>
      <c r="M6193" s="3"/>
      <c r="N6193" s="3"/>
      <c r="O6193" s="3"/>
      <c r="P6193" s="3"/>
      <c r="Q6193" s="3"/>
      <c r="R6193" s="3"/>
      <c r="S6193" s="3"/>
      <c r="T6193" s="3"/>
      <c r="U6193" s="3"/>
      <c r="V6193" s="3"/>
      <c r="W6193" s="3"/>
      <c r="X6193" s="3"/>
      <c r="Y6193" s="3"/>
      <c r="Z6193" s="3"/>
      <c r="AA6193" s="3"/>
      <c r="AB6193" s="3"/>
      <c r="AC6193" s="3"/>
      <c r="AD6193" s="3"/>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row>
    <row r="6194" spans="1:77" ht="18">
      <c r="A6194" s="3" t="s">
        <v>14099</v>
      </c>
      <c r="B6194" s="3" t="s">
        <v>30903</v>
      </c>
      <c r="C6194" s="3" t="s">
        <v>31009</v>
      </c>
      <c r="D6194" s="3"/>
      <c r="E6194" s="3" t="s">
        <v>30946</v>
      </c>
      <c r="F6194" s="3"/>
      <c r="G6194" s="3"/>
      <c r="H6194" s="3"/>
      <c r="I6194" s="3"/>
      <c r="J6194" s="3"/>
      <c r="K6194" s="3"/>
      <c r="L6194" s="3"/>
      <c r="M6194" s="3"/>
      <c r="N6194" s="3"/>
      <c r="O6194" s="3"/>
      <c r="P6194" s="3"/>
      <c r="Q6194" s="3"/>
      <c r="R6194" s="3"/>
      <c r="S6194" s="3"/>
      <c r="T6194" s="3"/>
      <c r="U6194" s="3"/>
      <c r="V6194" s="3"/>
      <c r="W6194" s="3"/>
      <c r="X6194" s="3"/>
      <c r="Y6194" s="3"/>
      <c r="Z6194" s="3"/>
      <c r="AA6194" s="3"/>
      <c r="AB6194" s="3"/>
      <c r="AC6194" s="3"/>
      <c r="AD6194" s="3"/>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row>
    <row r="6195" spans="1:77" ht="18">
      <c r="A6195" s="3" t="s">
        <v>18122</v>
      </c>
      <c r="B6195" s="3" t="s">
        <v>35343</v>
      </c>
      <c r="C6195" s="3" t="s">
        <v>35454</v>
      </c>
      <c r="D6195" s="3" t="s">
        <v>35455</v>
      </c>
      <c r="E6195" s="3" t="s">
        <v>35456</v>
      </c>
      <c r="F6195" s="3"/>
      <c r="G6195" s="3"/>
      <c r="H6195" s="3"/>
      <c r="I6195" s="3"/>
      <c r="J6195" s="3"/>
      <c r="K6195" s="3"/>
      <c r="L6195" s="3"/>
      <c r="M6195" s="3"/>
      <c r="N6195" s="3"/>
      <c r="O6195" s="3"/>
      <c r="P6195" s="3"/>
      <c r="Q6195" s="3"/>
      <c r="R6195" s="3"/>
      <c r="S6195" s="3"/>
      <c r="T6195" s="3"/>
      <c r="U6195" s="3"/>
      <c r="V6195" s="3"/>
      <c r="W6195" s="3"/>
      <c r="X6195" s="3"/>
      <c r="Y6195" s="3"/>
      <c r="Z6195" s="3"/>
      <c r="AA6195" s="3"/>
      <c r="AB6195" s="3"/>
      <c r="AC6195" s="3"/>
      <c r="AD6195" s="3"/>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row>
    <row r="6196" spans="1:77" ht="18">
      <c r="A6196" s="3" t="s">
        <v>4994</v>
      </c>
      <c r="B6196" s="3" t="s">
        <v>23435</v>
      </c>
      <c r="C6196" s="3" t="s">
        <v>23478</v>
      </c>
      <c r="D6196" s="3"/>
      <c r="E6196" s="3" t="s">
        <v>23479</v>
      </c>
      <c r="F6196" s="3" t="s">
        <v>23480</v>
      </c>
      <c r="G6196" s="3"/>
      <c r="H6196" s="3"/>
      <c r="I6196" s="3"/>
      <c r="J6196" s="3"/>
      <c r="K6196" s="3"/>
      <c r="L6196" s="3"/>
      <c r="M6196" s="3"/>
      <c r="N6196" s="3"/>
      <c r="O6196" s="3"/>
      <c r="P6196" s="3"/>
      <c r="Q6196" s="3"/>
      <c r="R6196" s="3"/>
      <c r="S6196" s="3"/>
      <c r="T6196" s="3"/>
      <c r="U6196" s="3"/>
      <c r="V6196" s="3"/>
      <c r="W6196" s="3"/>
      <c r="X6196" s="3"/>
      <c r="Y6196" s="3"/>
      <c r="Z6196" s="3"/>
      <c r="AA6196" s="3"/>
      <c r="AB6196" s="3"/>
      <c r="AC6196" s="3"/>
      <c r="AD6196" s="3"/>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row>
    <row r="6197" spans="1:77" ht="18">
      <c r="A6197" s="3" t="s">
        <v>18710</v>
      </c>
      <c r="B6197" s="3" t="s">
        <v>35848</v>
      </c>
      <c r="C6197" s="3" t="s">
        <v>23478</v>
      </c>
      <c r="D6197" s="3" t="s">
        <v>6029</v>
      </c>
      <c r="E6197" s="3" t="s">
        <v>35886</v>
      </c>
      <c r="F6197" s="3"/>
      <c r="G6197" s="3"/>
      <c r="H6197" s="3"/>
      <c r="I6197" s="3"/>
      <c r="J6197" s="3"/>
      <c r="K6197" s="3"/>
      <c r="L6197" s="3"/>
      <c r="M6197" s="3"/>
      <c r="N6197" s="3"/>
      <c r="O6197" s="3"/>
      <c r="P6197" s="3"/>
      <c r="Q6197" s="3"/>
      <c r="R6197" s="3"/>
      <c r="S6197" s="3"/>
      <c r="T6197" s="3"/>
      <c r="U6197" s="3"/>
      <c r="V6197" s="3"/>
      <c r="W6197" s="3"/>
      <c r="X6197" s="3"/>
      <c r="Y6197" s="3"/>
      <c r="Z6197" s="3"/>
      <c r="AA6197" s="3"/>
      <c r="AB6197" s="3"/>
      <c r="AC6197" s="3"/>
      <c r="AD6197" s="3"/>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row>
    <row r="6198" spans="1:77" ht="18">
      <c r="A6198" s="3" t="s">
        <v>5290</v>
      </c>
      <c r="B6198" s="3" t="s">
        <v>23435</v>
      </c>
      <c r="C6198" s="3" t="s">
        <v>23703</v>
      </c>
      <c r="D6198" s="3"/>
      <c r="E6198" s="3" t="s">
        <v>23704</v>
      </c>
      <c r="F6198" s="3"/>
      <c r="G6198" s="3"/>
      <c r="H6198" s="3"/>
      <c r="I6198" s="3"/>
      <c r="J6198" s="3"/>
      <c r="K6198" s="3"/>
      <c r="L6198" s="3"/>
      <c r="M6198" s="3"/>
      <c r="N6198" s="3"/>
      <c r="O6198" s="3"/>
      <c r="P6198" s="3"/>
      <c r="Q6198" s="3"/>
      <c r="R6198" s="3"/>
      <c r="S6198" s="3"/>
      <c r="T6198" s="3"/>
      <c r="U6198" s="3"/>
      <c r="V6198" s="3"/>
      <c r="W6198" s="3"/>
      <c r="X6198" s="3"/>
      <c r="Y6198" s="3"/>
      <c r="Z6198" s="3"/>
      <c r="AA6198" s="3"/>
      <c r="AB6198" s="3"/>
      <c r="AC6198" s="3"/>
      <c r="AD6198" s="3"/>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row>
    <row r="6199" spans="1:77" ht="18">
      <c r="A6199" s="3" t="s">
        <v>7756</v>
      </c>
      <c r="B6199" s="3" t="s">
        <v>25216</v>
      </c>
      <c r="C6199" s="3" t="s">
        <v>23703</v>
      </c>
      <c r="D6199" s="3"/>
      <c r="E6199" s="3" t="s">
        <v>25629</v>
      </c>
      <c r="F6199" s="3"/>
      <c r="G6199" s="3"/>
      <c r="H6199" s="3"/>
      <c r="I6199" s="3"/>
      <c r="J6199" s="3"/>
      <c r="K6199" s="3"/>
      <c r="L6199" s="3"/>
      <c r="M6199" s="3"/>
      <c r="N6199" s="3"/>
      <c r="O6199" s="3"/>
      <c r="P6199" s="3"/>
      <c r="Q6199" s="3"/>
      <c r="R6199" s="3"/>
      <c r="S6199" s="3"/>
      <c r="T6199" s="3"/>
      <c r="U6199" s="3"/>
      <c r="V6199" s="3"/>
      <c r="W6199" s="3"/>
      <c r="X6199" s="3"/>
      <c r="Y6199" s="3"/>
      <c r="Z6199" s="3"/>
      <c r="AA6199" s="3"/>
      <c r="AB6199" s="3"/>
      <c r="AC6199" s="3"/>
      <c r="AD6199" s="3"/>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row>
    <row r="6200" spans="1:77" ht="18">
      <c r="A6200" s="3" t="s">
        <v>19321</v>
      </c>
      <c r="B6200" s="3" t="s">
        <v>36306</v>
      </c>
      <c r="C6200" s="3" t="s">
        <v>23703</v>
      </c>
      <c r="D6200" s="3"/>
      <c r="E6200" s="3" t="s">
        <v>36402</v>
      </c>
      <c r="F6200" s="3"/>
      <c r="G6200" s="3"/>
      <c r="H6200" s="3"/>
      <c r="I6200" s="3"/>
      <c r="J6200" s="3"/>
      <c r="K6200" s="3"/>
      <c r="L6200" s="3"/>
      <c r="M6200" s="3"/>
      <c r="N6200" s="3"/>
      <c r="O6200" s="3"/>
      <c r="P6200" s="3"/>
      <c r="Q6200" s="3"/>
      <c r="R6200" s="3"/>
      <c r="S6200" s="3"/>
      <c r="T6200" s="3"/>
      <c r="U6200" s="3"/>
      <c r="V6200" s="3"/>
      <c r="W6200" s="3"/>
      <c r="X6200" s="3"/>
      <c r="Y6200" s="3"/>
      <c r="Z6200" s="3"/>
      <c r="AA6200" s="3"/>
      <c r="AB6200" s="3"/>
      <c r="AC6200" s="3"/>
      <c r="AD6200" s="3"/>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row>
    <row r="6201" spans="1:77" ht="18">
      <c r="A6201" s="3" t="s">
        <v>5398</v>
      </c>
      <c r="B6201" s="3" t="s">
        <v>23435</v>
      </c>
      <c r="C6201" s="3" t="s">
        <v>23793</v>
      </c>
      <c r="D6201" s="3" t="s">
        <v>270</v>
      </c>
      <c r="E6201" s="3" t="s">
        <v>23794</v>
      </c>
      <c r="F6201" s="3" t="s">
        <v>23795</v>
      </c>
      <c r="G6201" s="3"/>
      <c r="H6201" s="3"/>
      <c r="I6201" s="3"/>
      <c r="J6201" s="3"/>
      <c r="K6201" s="3"/>
      <c r="L6201" s="3"/>
      <c r="M6201" s="3"/>
      <c r="N6201" s="3"/>
      <c r="O6201" s="3"/>
      <c r="P6201" s="3"/>
      <c r="Q6201" s="3"/>
      <c r="R6201" s="3"/>
      <c r="S6201" s="3"/>
      <c r="T6201" s="3"/>
      <c r="U6201" s="3"/>
      <c r="V6201" s="3"/>
      <c r="W6201" s="3"/>
      <c r="X6201" s="3"/>
      <c r="Y6201" s="3"/>
      <c r="Z6201" s="3"/>
      <c r="AA6201" s="3"/>
      <c r="AB6201" s="3"/>
      <c r="AC6201" s="3"/>
      <c r="AD6201" s="3"/>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row>
    <row r="6202" spans="1:77" ht="18">
      <c r="A6202" s="3" t="s">
        <v>8217</v>
      </c>
      <c r="B6202" s="3" t="s">
        <v>26038</v>
      </c>
      <c r="C6202" s="3" t="s">
        <v>23793</v>
      </c>
      <c r="D6202" s="3" t="s">
        <v>270</v>
      </c>
      <c r="E6202" s="3" t="s">
        <v>23794</v>
      </c>
      <c r="F6202" s="3" t="s">
        <v>26039</v>
      </c>
      <c r="G6202" s="3"/>
      <c r="H6202" s="3"/>
      <c r="I6202" s="3"/>
      <c r="J6202" s="3"/>
      <c r="K6202" s="3"/>
      <c r="L6202" s="3"/>
      <c r="M6202" s="3"/>
      <c r="N6202" s="3"/>
      <c r="O6202" s="3"/>
      <c r="P6202" s="3"/>
      <c r="Q6202" s="3"/>
      <c r="R6202" s="3"/>
      <c r="S6202" s="3"/>
      <c r="T6202" s="3"/>
      <c r="U6202" s="3"/>
      <c r="V6202" s="3"/>
      <c r="W6202" s="3"/>
      <c r="X6202" s="3"/>
      <c r="Y6202" s="3"/>
      <c r="Z6202" s="3"/>
      <c r="AA6202" s="3"/>
      <c r="AB6202" s="3"/>
      <c r="AC6202" s="3"/>
      <c r="AD6202" s="3"/>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row>
    <row r="6203" spans="1:77" ht="18">
      <c r="A6203" s="3" t="s">
        <v>15108</v>
      </c>
      <c r="B6203" s="3" t="s">
        <v>30903</v>
      </c>
      <c r="C6203" s="3" t="s">
        <v>31583</v>
      </c>
      <c r="D6203" s="3"/>
      <c r="E6203" s="3" t="s">
        <v>31465</v>
      </c>
      <c r="F6203" s="3"/>
      <c r="G6203" s="3"/>
      <c r="H6203" s="3"/>
      <c r="I6203" s="3"/>
      <c r="J6203" s="3"/>
      <c r="K6203" s="3"/>
      <c r="L6203" s="3"/>
      <c r="M6203" s="3"/>
      <c r="N6203" s="3"/>
      <c r="O6203" s="3"/>
      <c r="P6203" s="3"/>
      <c r="Q6203" s="3"/>
      <c r="R6203" s="3"/>
      <c r="S6203" s="3"/>
      <c r="T6203" s="3"/>
      <c r="U6203" s="3"/>
      <c r="V6203" s="3"/>
      <c r="W6203" s="3"/>
      <c r="X6203" s="3"/>
      <c r="Y6203" s="3"/>
      <c r="Z6203" s="3"/>
      <c r="AA6203" s="3"/>
      <c r="AB6203" s="3"/>
      <c r="AC6203" s="3"/>
      <c r="AD6203" s="3"/>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row>
    <row r="6204" spans="1:77" ht="18">
      <c r="A6204" s="3" t="s">
        <v>5293</v>
      </c>
      <c r="B6204" s="3" t="s">
        <v>23435</v>
      </c>
      <c r="C6204" s="3" t="s">
        <v>23705</v>
      </c>
      <c r="D6204" s="3"/>
      <c r="E6204" s="3" t="s">
        <v>23706</v>
      </c>
      <c r="F6204" s="3"/>
      <c r="G6204" s="3"/>
      <c r="H6204" s="3"/>
      <c r="I6204" s="3"/>
      <c r="J6204" s="3"/>
      <c r="K6204" s="3"/>
      <c r="L6204" s="3"/>
      <c r="M6204" s="3"/>
      <c r="N6204" s="3"/>
      <c r="O6204" s="3"/>
      <c r="P6204" s="3"/>
      <c r="Q6204" s="3"/>
      <c r="R6204" s="3"/>
      <c r="S6204" s="3"/>
      <c r="T6204" s="3"/>
      <c r="U6204" s="3"/>
      <c r="V6204" s="3"/>
      <c r="W6204" s="3"/>
      <c r="X6204" s="3"/>
      <c r="Y6204" s="3"/>
      <c r="Z6204" s="3"/>
      <c r="AA6204" s="3"/>
      <c r="AB6204" s="3"/>
      <c r="AC6204" s="3"/>
      <c r="AD6204" s="3"/>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row>
    <row r="6205" spans="1:77" ht="18">
      <c r="A6205" s="3" t="s">
        <v>7533</v>
      </c>
      <c r="B6205" s="3" t="s">
        <v>25216</v>
      </c>
      <c r="C6205" s="3" t="s">
        <v>23705</v>
      </c>
      <c r="D6205" s="3"/>
      <c r="E6205" s="3" t="s">
        <v>25218</v>
      </c>
      <c r="F6205" s="3"/>
      <c r="G6205" s="3"/>
      <c r="H6205" s="3"/>
      <c r="I6205" s="3"/>
      <c r="J6205" s="3"/>
      <c r="K6205" s="3"/>
      <c r="L6205" s="3"/>
      <c r="M6205" s="3"/>
      <c r="N6205" s="3"/>
      <c r="O6205" s="3"/>
      <c r="P6205" s="3"/>
      <c r="Q6205" s="3"/>
      <c r="R6205" s="3"/>
      <c r="S6205" s="3"/>
      <c r="T6205" s="3"/>
      <c r="U6205" s="3"/>
      <c r="V6205" s="3"/>
      <c r="W6205" s="3"/>
      <c r="X6205" s="3"/>
      <c r="Y6205" s="3"/>
      <c r="Z6205" s="3"/>
      <c r="AA6205" s="3"/>
      <c r="AB6205" s="3"/>
      <c r="AC6205" s="3"/>
      <c r="AD6205" s="3"/>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row>
    <row r="6206" spans="1:77" ht="18">
      <c r="A6206" s="3" t="s">
        <v>9754</v>
      </c>
      <c r="B6206" s="3" t="s">
        <v>27189</v>
      </c>
      <c r="C6206" s="3" t="s">
        <v>23705</v>
      </c>
      <c r="D6206" s="3" t="s">
        <v>73</v>
      </c>
      <c r="E6206" s="3" t="s">
        <v>27653</v>
      </c>
      <c r="F6206" s="3" t="s">
        <v>20954</v>
      </c>
      <c r="G6206" s="3" t="s">
        <v>27654</v>
      </c>
      <c r="H6206" s="3"/>
      <c r="I6206" s="3" t="e">
        <f>- walk through the tasks in the project plan</f>
        <v>#NAME?</v>
      </c>
      <c r="J6206" s="3" t="s">
        <v>27655</v>
      </c>
      <c r="K6206" s="3"/>
      <c r="L6206" s="3" t="e">
        <f>- make sure that all integration/dependency Issues are addressed</f>
        <v>#NAME?</v>
      </c>
      <c r="M6206" s="3"/>
      <c r="N6206" s="3"/>
      <c r="O6206" s="3"/>
      <c r="P6206" s="3"/>
      <c r="Q6206" s="3"/>
      <c r="R6206" s="3"/>
      <c r="S6206" s="3"/>
      <c r="T6206" s="3"/>
      <c r="U6206" s="3"/>
      <c r="V6206" s="3"/>
      <c r="W6206" s="3"/>
      <c r="X6206" s="3"/>
      <c r="Y6206" s="3"/>
      <c r="Z6206" s="3"/>
      <c r="AA6206" s="3"/>
      <c r="AB6206" s="3"/>
      <c r="AC6206" s="3"/>
      <c r="AD6206" s="3"/>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row>
    <row r="6207" spans="1:77" ht="18">
      <c r="A6207" s="3" t="s">
        <v>34533</v>
      </c>
      <c r="B6207" s="3" t="s">
        <v>33988</v>
      </c>
      <c r="C6207" s="3" t="s">
        <v>34534</v>
      </c>
      <c r="D6207" s="3" t="s">
        <v>3970</v>
      </c>
      <c r="E6207" s="3" t="s">
        <v>34535</v>
      </c>
      <c r="F6207" s="3" t="s">
        <v>34536</v>
      </c>
      <c r="G6207" s="3"/>
      <c r="H6207" s="3"/>
      <c r="I6207" s="3"/>
      <c r="J6207" s="3"/>
      <c r="K6207" s="3"/>
      <c r="L6207" s="3"/>
      <c r="M6207" s="3"/>
      <c r="N6207" s="3"/>
      <c r="O6207" s="3"/>
      <c r="P6207" s="3"/>
      <c r="Q6207" s="3"/>
      <c r="R6207" s="3"/>
      <c r="S6207" s="3"/>
      <c r="T6207" s="3"/>
      <c r="U6207" s="3"/>
      <c r="V6207" s="3"/>
      <c r="W6207" s="3"/>
      <c r="X6207" s="3"/>
      <c r="Y6207" s="3"/>
      <c r="Z6207" s="3"/>
      <c r="AA6207" s="3"/>
      <c r="AB6207" s="3"/>
      <c r="AC6207" s="3"/>
      <c r="AD6207" s="3"/>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row>
    <row r="6208" spans="1:77" ht="18">
      <c r="A6208" s="3" t="s">
        <v>4975</v>
      </c>
      <c r="B6208" s="3" t="s">
        <v>23435</v>
      </c>
      <c r="C6208" s="3" t="s">
        <v>23459</v>
      </c>
      <c r="D6208" s="3"/>
      <c r="E6208" s="3" t="s">
        <v>23460</v>
      </c>
      <c r="F6208" s="3"/>
      <c r="G6208" s="3"/>
      <c r="H6208" s="3"/>
      <c r="I6208" s="3"/>
      <c r="J6208" s="3"/>
      <c r="K6208" s="3"/>
      <c r="L6208" s="3"/>
      <c r="M6208" s="3"/>
      <c r="N6208" s="3"/>
      <c r="O6208" s="3"/>
      <c r="P6208" s="3"/>
      <c r="Q6208" s="3"/>
      <c r="R6208" s="3"/>
      <c r="S6208" s="3"/>
      <c r="T6208" s="3"/>
      <c r="U6208" s="3"/>
      <c r="V6208" s="3"/>
      <c r="W6208" s="3"/>
      <c r="X6208" s="3"/>
      <c r="Y6208" s="3"/>
      <c r="Z6208" s="3"/>
      <c r="AA6208" s="3"/>
      <c r="AB6208" s="3"/>
      <c r="AC6208" s="3"/>
      <c r="AD6208" s="3"/>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row>
    <row r="6209" spans="1:77" ht="18">
      <c r="A6209" s="3" t="s">
        <v>12249</v>
      </c>
      <c r="B6209" s="3" t="s">
        <v>29357</v>
      </c>
      <c r="C6209" s="3" t="s">
        <v>29827</v>
      </c>
      <c r="D6209" s="3" t="s">
        <v>48</v>
      </c>
      <c r="E6209" s="3" t="s">
        <v>29828</v>
      </c>
      <c r="F6209" s="3"/>
      <c r="G6209" s="3"/>
      <c r="H6209" s="3"/>
      <c r="I6209" s="3"/>
      <c r="J6209" s="3"/>
      <c r="K6209" s="3"/>
      <c r="L6209" s="3"/>
      <c r="M6209" s="3"/>
      <c r="N6209" s="3"/>
      <c r="O6209" s="3"/>
      <c r="P6209" s="3"/>
      <c r="Q6209" s="3"/>
      <c r="R6209" s="3"/>
      <c r="S6209" s="3"/>
      <c r="T6209" s="3"/>
      <c r="U6209" s="3"/>
      <c r="V6209" s="3"/>
      <c r="W6209" s="3"/>
      <c r="X6209" s="3"/>
      <c r="Y6209" s="3"/>
      <c r="Z6209" s="3"/>
      <c r="AA6209" s="3"/>
      <c r="AB6209" s="3"/>
      <c r="AC6209" s="3"/>
      <c r="AD6209" s="3"/>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row>
    <row r="6210" spans="1:77" ht="18">
      <c r="A6210" s="3" t="s">
        <v>32904</v>
      </c>
      <c r="B6210" s="3" t="s">
        <v>32802</v>
      </c>
      <c r="C6210" s="3" t="s">
        <v>29827</v>
      </c>
      <c r="D6210" s="3"/>
      <c r="E6210" s="3" t="s">
        <v>32905</v>
      </c>
      <c r="F6210" s="3"/>
      <c r="G6210" s="3"/>
      <c r="H6210" s="3"/>
      <c r="I6210" s="3"/>
      <c r="J6210" s="3"/>
      <c r="K6210" s="3"/>
      <c r="L6210" s="3"/>
      <c r="M6210" s="3"/>
      <c r="N6210" s="3"/>
      <c r="O6210" s="3"/>
      <c r="P6210" s="3"/>
      <c r="Q6210" s="3"/>
      <c r="R6210" s="3"/>
      <c r="S6210" s="3"/>
      <c r="T6210" s="3"/>
      <c r="U6210" s="3"/>
      <c r="V6210" s="3"/>
      <c r="W6210" s="3"/>
      <c r="X6210" s="3"/>
      <c r="Y6210" s="3"/>
      <c r="Z6210" s="3"/>
      <c r="AA6210" s="3"/>
      <c r="AB6210" s="3"/>
      <c r="AC6210" s="3"/>
      <c r="AD6210" s="3"/>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row>
    <row r="6211" spans="1:77" ht="18">
      <c r="A6211" s="3" t="s">
        <v>5287</v>
      </c>
      <c r="B6211" s="3" t="s">
        <v>23435</v>
      </c>
      <c r="C6211" s="3" t="s">
        <v>23701</v>
      </c>
      <c r="D6211" s="3"/>
      <c r="E6211" s="3" t="s">
        <v>23702</v>
      </c>
      <c r="F6211" s="3"/>
      <c r="G6211" s="3"/>
      <c r="H6211" s="3"/>
      <c r="I6211" s="3"/>
      <c r="J6211" s="3"/>
      <c r="K6211" s="3"/>
      <c r="L6211" s="3"/>
      <c r="M6211" s="3"/>
      <c r="N6211" s="3"/>
      <c r="O6211" s="3"/>
      <c r="P6211" s="3"/>
      <c r="Q6211" s="3"/>
      <c r="R6211" s="3"/>
      <c r="S6211" s="3"/>
      <c r="T6211" s="3"/>
      <c r="U6211" s="3"/>
      <c r="V6211" s="3"/>
      <c r="W6211" s="3"/>
      <c r="X6211" s="3"/>
      <c r="Y6211" s="3"/>
      <c r="Z6211" s="3"/>
      <c r="AA6211" s="3"/>
      <c r="AB6211" s="3"/>
      <c r="AC6211" s="3"/>
      <c r="AD6211" s="3"/>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row>
    <row r="6212" spans="1:77" ht="18">
      <c r="A6212" s="3" t="s">
        <v>5280</v>
      </c>
      <c r="B6212" s="3" t="s">
        <v>23435</v>
      </c>
      <c r="C6212" s="3" t="s">
        <v>23695</v>
      </c>
      <c r="D6212" s="3"/>
      <c r="E6212" s="3" t="s">
        <v>23696</v>
      </c>
      <c r="F6212" s="3"/>
      <c r="G6212" s="3"/>
      <c r="H6212" s="3"/>
      <c r="I6212" s="3"/>
      <c r="J6212" s="3"/>
      <c r="K6212" s="3"/>
      <c r="L6212" s="3"/>
      <c r="M6212" s="3"/>
      <c r="N6212" s="3"/>
      <c r="O6212" s="3"/>
      <c r="P6212" s="3"/>
      <c r="Q6212" s="3"/>
      <c r="R6212" s="3"/>
      <c r="S6212" s="3"/>
      <c r="T6212" s="3"/>
      <c r="U6212" s="3"/>
      <c r="V6212" s="3"/>
      <c r="W6212" s="3"/>
      <c r="X6212" s="3"/>
      <c r="Y6212" s="3"/>
      <c r="Z6212" s="3"/>
      <c r="AA6212" s="3"/>
      <c r="AB6212" s="3"/>
      <c r="AC6212" s="3"/>
      <c r="AD6212" s="3"/>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row>
    <row r="6213" spans="1:77" ht="18">
      <c r="A6213" s="3" t="s">
        <v>4968</v>
      </c>
      <c r="B6213" s="3" t="s">
        <v>23435</v>
      </c>
      <c r="C6213" s="3" t="s">
        <v>23455</v>
      </c>
      <c r="D6213" s="3"/>
      <c r="E6213" s="3" t="s">
        <v>23456</v>
      </c>
      <c r="F6213" s="3"/>
      <c r="G6213" s="3"/>
      <c r="H6213" s="3"/>
      <c r="I6213" s="3"/>
      <c r="J6213" s="3"/>
      <c r="K6213" s="3"/>
      <c r="L6213" s="3"/>
      <c r="M6213" s="3"/>
      <c r="N6213" s="3"/>
      <c r="O6213" s="3"/>
      <c r="P6213" s="3"/>
      <c r="Q6213" s="3"/>
      <c r="R6213" s="3"/>
      <c r="S6213" s="3"/>
      <c r="T6213" s="3"/>
      <c r="U6213" s="3"/>
      <c r="V6213" s="3"/>
      <c r="W6213" s="3"/>
      <c r="X6213" s="3"/>
      <c r="Y6213" s="3"/>
      <c r="Z6213" s="3"/>
      <c r="AA6213" s="3"/>
      <c r="AB6213" s="3"/>
      <c r="AC6213" s="3"/>
      <c r="AD6213" s="3"/>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row>
    <row r="6214" spans="1:77" ht="18">
      <c r="A6214" s="3" t="s">
        <v>14081</v>
      </c>
      <c r="B6214" s="3" t="s">
        <v>30903</v>
      </c>
      <c r="C6214" s="3" t="s">
        <v>30945</v>
      </c>
      <c r="D6214" s="3"/>
      <c r="E6214" s="3" t="s">
        <v>30946</v>
      </c>
      <c r="F6214" s="3"/>
      <c r="G6214" s="3"/>
      <c r="H6214" s="3"/>
      <c r="I6214" s="3"/>
      <c r="J6214" s="3"/>
      <c r="K6214" s="3"/>
      <c r="L6214" s="3"/>
      <c r="M6214" s="3"/>
      <c r="N6214" s="3"/>
      <c r="O6214" s="3"/>
      <c r="P6214" s="3"/>
      <c r="Q6214" s="3"/>
      <c r="R6214" s="3"/>
      <c r="S6214" s="3"/>
      <c r="T6214" s="3"/>
      <c r="U6214" s="3"/>
      <c r="V6214" s="3"/>
      <c r="W6214" s="3"/>
      <c r="X6214" s="3"/>
      <c r="Y6214" s="3"/>
      <c r="Z6214" s="3"/>
      <c r="AA6214" s="3"/>
      <c r="AB6214" s="3"/>
      <c r="AC6214" s="3"/>
      <c r="AD6214" s="3"/>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row>
    <row r="6215" spans="1:77" ht="18">
      <c r="A6215" s="3" t="s">
        <v>36204</v>
      </c>
      <c r="B6215" s="3" t="s">
        <v>35848</v>
      </c>
      <c r="C6215" s="3" t="s">
        <v>36205</v>
      </c>
      <c r="D6215" s="3" t="s">
        <v>36206</v>
      </c>
      <c r="E6215" s="3" t="s">
        <v>36207</v>
      </c>
      <c r="F6215" s="3" t="s">
        <v>36208</v>
      </c>
      <c r="G6215" s="3"/>
      <c r="H6215" s="3"/>
      <c r="I6215" s="3"/>
      <c r="J6215" s="3"/>
      <c r="K6215" s="3"/>
      <c r="L6215" s="3"/>
      <c r="M6215" s="3"/>
      <c r="N6215" s="3"/>
      <c r="O6215" s="3"/>
      <c r="P6215" s="3"/>
      <c r="Q6215" s="3"/>
      <c r="R6215" s="3"/>
      <c r="S6215" s="3"/>
      <c r="T6215" s="3"/>
      <c r="U6215" s="3"/>
      <c r="V6215" s="3"/>
      <c r="W6215" s="3"/>
      <c r="X6215" s="3"/>
      <c r="Y6215" s="3"/>
      <c r="Z6215" s="3"/>
      <c r="AA6215" s="3"/>
      <c r="AB6215" s="3"/>
      <c r="AC6215" s="3"/>
      <c r="AD6215" s="3"/>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row>
    <row r="6216" spans="1:77" ht="18">
      <c r="A6216" s="3" t="s">
        <v>17183</v>
      </c>
      <c r="B6216" s="3" t="s">
        <v>33188</v>
      </c>
      <c r="C6216" s="3" t="s">
        <v>33189</v>
      </c>
      <c r="D6216" s="3" t="s">
        <v>270</v>
      </c>
      <c r="E6216" s="3" t="s">
        <v>33190</v>
      </c>
      <c r="F6216" s="3" t="s">
        <v>33191</v>
      </c>
      <c r="G6216" s="3"/>
      <c r="H6216" s="3"/>
      <c r="I6216" s="3"/>
      <c r="J6216" s="3"/>
      <c r="K6216" s="3"/>
      <c r="L6216" s="3"/>
      <c r="M6216" s="3"/>
      <c r="N6216" s="3"/>
      <c r="O6216" s="3"/>
      <c r="P6216" s="3"/>
      <c r="Q6216" s="3"/>
      <c r="R6216" s="3"/>
      <c r="S6216" s="3"/>
      <c r="T6216" s="3"/>
      <c r="U6216" s="3"/>
      <c r="V6216" s="3"/>
      <c r="W6216" s="3"/>
      <c r="X6216" s="3"/>
      <c r="Y6216" s="3"/>
      <c r="Z6216" s="3"/>
      <c r="AA6216" s="3"/>
      <c r="AB6216" s="3"/>
      <c r="AC6216" s="3"/>
      <c r="AD6216" s="3"/>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row>
    <row r="6217" spans="1:77" ht="18">
      <c r="A6217" s="3" t="s">
        <v>19305</v>
      </c>
      <c r="B6217" s="3" t="s">
        <v>36306</v>
      </c>
      <c r="C6217" s="3" t="s">
        <v>33189</v>
      </c>
      <c r="D6217" s="3" t="s">
        <v>36383</v>
      </c>
      <c r="E6217" s="3" t="s">
        <v>36384</v>
      </c>
      <c r="F6217" s="3"/>
      <c r="G6217" s="3"/>
      <c r="H6217" s="3"/>
      <c r="I6217" s="3"/>
      <c r="J6217" s="3"/>
      <c r="K6217" s="3"/>
      <c r="L6217" s="3"/>
      <c r="M6217" s="3"/>
      <c r="N6217" s="3"/>
      <c r="O6217" s="3"/>
      <c r="P6217" s="3"/>
      <c r="Q6217" s="3"/>
      <c r="R6217" s="3"/>
      <c r="S6217" s="3"/>
      <c r="T6217" s="3"/>
      <c r="U6217" s="3"/>
      <c r="V6217" s="3"/>
      <c r="W6217" s="3"/>
      <c r="X6217" s="3"/>
      <c r="Y6217" s="3"/>
      <c r="Z6217" s="3"/>
      <c r="AA6217" s="3"/>
      <c r="AB6217" s="3"/>
      <c r="AC6217" s="3"/>
      <c r="AD6217" s="3"/>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row>
    <row r="6218" spans="1:77" ht="18">
      <c r="A6218" s="3" t="s">
        <v>785</v>
      </c>
      <c r="B6218" s="3" t="s">
        <v>22767</v>
      </c>
      <c r="C6218" s="3" t="s">
        <v>24723</v>
      </c>
      <c r="D6218" s="3" t="s">
        <v>2646</v>
      </c>
      <c r="E6218" s="3" t="s">
        <v>24724</v>
      </c>
      <c r="F6218" s="3" t="s">
        <v>24725</v>
      </c>
      <c r="G6218" s="3"/>
      <c r="H6218" s="3"/>
      <c r="I6218" s="3"/>
      <c r="J6218" s="3"/>
      <c r="K6218" s="3"/>
      <c r="L6218" s="3"/>
      <c r="M6218" s="3"/>
      <c r="N6218" s="3"/>
      <c r="O6218" s="3"/>
      <c r="P6218" s="3"/>
      <c r="Q6218" s="3"/>
      <c r="R6218" s="3"/>
      <c r="S6218" s="3"/>
      <c r="T6218" s="3"/>
      <c r="U6218" s="3"/>
      <c r="V6218" s="3"/>
      <c r="W6218" s="3"/>
      <c r="X6218" s="3"/>
      <c r="Y6218" s="3"/>
      <c r="Z6218" s="3"/>
      <c r="AA6218" s="3"/>
      <c r="AB6218" s="3"/>
      <c r="AC6218" s="3"/>
      <c r="AD6218" s="3"/>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row>
    <row r="6219" spans="1:77" ht="18">
      <c r="A6219" s="3" t="s">
        <v>5277</v>
      </c>
      <c r="B6219" s="3" t="s">
        <v>23435</v>
      </c>
      <c r="C6219" s="3" t="s">
        <v>23692</v>
      </c>
      <c r="D6219" s="3" t="s">
        <v>6029</v>
      </c>
      <c r="E6219" s="3" t="s">
        <v>23693</v>
      </c>
      <c r="F6219" s="3" t="s">
        <v>23694</v>
      </c>
      <c r="G6219" s="3"/>
      <c r="H6219" s="3"/>
      <c r="I6219" s="3"/>
      <c r="J6219" s="3"/>
      <c r="K6219" s="3"/>
      <c r="L6219" s="3"/>
      <c r="M6219" s="3"/>
      <c r="N6219" s="3"/>
      <c r="O6219" s="3"/>
      <c r="P6219" s="3"/>
      <c r="Q6219" s="3"/>
      <c r="R6219" s="3"/>
      <c r="S6219" s="3"/>
      <c r="T6219" s="3"/>
      <c r="U6219" s="3"/>
      <c r="V6219" s="3"/>
      <c r="W6219" s="3"/>
      <c r="X6219" s="3"/>
      <c r="Y6219" s="3"/>
      <c r="Z6219" s="3"/>
      <c r="AA6219" s="3"/>
      <c r="AB6219" s="3"/>
      <c r="AC6219" s="3"/>
      <c r="AD6219" s="3"/>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row>
    <row r="6220" spans="1:77" ht="18">
      <c r="A6220" s="3" t="s">
        <v>7372</v>
      </c>
      <c r="B6220" s="3" t="s">
        <v>25216</v>
      </c>
      <c r="C6220" s="3" t="s">
        <v>25350</v>
      </c>
      <c r="D6220" s="3"/>
      <c r="E6220" s="3" t="s">
        <v>25351</v>
      </c>
      <c r="F6220" s="3"/>
      <c r="G6220" s="3"/>
      <c r="H6220" s="3"/>
      <c r="I6220" s="3"/>
      <c r="J6220" s="3"/>
      <c r="K6220" s="3"/>
      <c r="L6220" s="3"/>
      <c r="M6220" s="3"/>
      <c r="N6220" s="3"/>
      <c r="O6220" s="3"/>
      <c r="P6220" s="3"/>
      <c r="Q6220" s="3"/>
      <c r="R6220" s="3"/>
      <c r="S6220" s="3"/>
      <c r="T6220" s="3"/>
      <c r="U6220" s="3"/>
      <c r="V6220" s="3"/>
      <c r="W6220" s="3"/>
      <c r="X6220" s="3"/>
      <c r="Y6220" s="3"/>
      <c r="Z6220" s="3"/>
      <c r="AA6220" s="3"/>
      <c r="AB6220" s="3"/>
      <c r="AC6220" s="3"/>
      <c r="AD6220" s="3"/>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row>
    <row r="6221" spans="1:77" ht="18">
      <c r="A6221" s="3" t="s">
        <v>10535</v>
      </c>
      <c r="B6221" s="3" t="s">
        <v>28622</v>
      </c>
      <c r="C6221" s="3" t="s">
        <v>25350</v>
      </c>
      <c r="D6221" s="3"/>
      <c r="E6221" s="3" t="s">
        <v>28658</v>
      </c>
      <c r="F6221" s="3"/>
      <c r="G6221" s="3"/>
      <c r="H6221" s="3"/>
      <c r="I6221" s="3"/>
      <c r="J6221" s="3"/>
      <c r="K6221" s="3"/>
      <c r="L6221" s="3"/>
      <c r="M6221" s="3"/>
      <c r="N6221" s="3"/>
      <c r="O6221" s="3"/>
      <c r="P6221" s="3"/>
      <c r="Q6221" s="3"/>
      <c r="R6221" s="3"/>
      <c r="S6221" s="3"/>
      <c r="T6221" s="3"/>
      <c r="U6221" s="3"/>
      <c r="V6221" s="3"/>
      <c r="W6221" s="3"/>
      <c r="X6221" s="3"/>
      <c r="Y6221" s="3"/>
      <c r="Z6221" s="3"/>
      <c r="AA6221" s="3"/>
      <c r="AB6221" s="3"/>
      <c r="AC6221" s="3"/>
      <c r="AD6221" s="3"/>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row>
    <row r="6222" spans="1:77" ht="18">
      <c r="A6222" s="3" t="s">
        <v>4960</v>
      </c>
      <c r="B6222" s="3" t="s">
        <v>23435</v>
      </c>
      <c r="C6222" s="3" t="s">
        <v>23452</v>
      </c>
      <c r="D6222" s="3"/>
      <c r="E6222" s="3" t="s">
        <v>114</v>
      </c>
      <c r="F6222" s="3"/>
      <c r="G6222" s="3"/>
      <c r="H6222" s="3"/>
      <c r="I6222" s="3"/>
      <c r="J6222" s="3"/>
      <c r="K6222" s="3"/>
      <c r="L6222" s="3"/>
      <c r="M6222" s="3"/>
      <c r="N6222" s="3"/>
      <c r="O6222" s="3"/>
      <c r="P6222" s="3"/>
      <c r="Q6222" s="3"/>
      <c r="R6222" s="3"/>
      <c r="S6222" s="3"/>
      <c r="T6222" s="3"/>
      <c r="U6222" s="3"/>
      <c r="V6222" s="3"/>
      <c r="W6222" s="3"/>
      <c r="X6222" s="3"/>
      <c r="Y6222" s="3"/>
      <c r="Z6222" s="3"/>
      <c r="AA6222" s="3"/>
      <c r="AB6222" s="3"/>
      <c r="AC6222" s="3"/>
      <c r="AD6222" s="3"/>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row>
    <row r="6223" spans="1:77" ht="18">
      <c r="A6223" s="3" t="s">
        <v>5272</v>
      </c>
      <c r="B6223" s="3" t="s">
        <v>23446</v>
      </c>
      <c r="C6223" s="3" t="s">
        <v>23452</v>
      </c>
      <c r="D6223" s="3" t="s">
        <v>270</v>
      </c>
      <c r="E6223" s="3" t="s">
        <v>23448</v>
      </c>
      <c r="F6223" s="3"/>
      <c r="G6223" s="3"/>
      <c r="H6223" s="3"/>
      <c r="I6223" s="3"/>
      <c r="J6223" s="3"/>
      <c r="K6223" s="3"/>
      <c r="L6223" s="3"/>
      <c r="M6223" s="3"/>
      <c r="N6223" s="3"/>
      <c r="O6223" s="3"/>
      <c r="P6223" s="3"/>
      <c r="Q6223" s="3"/>
      <c r="R6223" s="3"/>
      <c r="S6223" s="3"/>
      <c r="T6223" s="3"/>
      <c r="U6223" s="3"/>
      <c r="V6223" s="3"/>
      <c r="W6223" s="3"/>
      <c r="X6223" s="3"/>
      <c r="Y6223" s="3"/>
      <c r="Z6223" s="3"/>
      <c r="AA6223" s="3"/>
      <c r="AB6223" s="3"/>
      <c r="AC6223" s="3"/>
      <c r="AD6223" s="3"/>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row>
    <row r="6224" spans="1:77" ht="18">
      <c r="A6224" s="3" t="s">
        <v>5299</v>
      </c>
      <c r="B6224" s="3" t="s">
        <v>23435</v>
      </c>
      <c r="C6224" s="3" t="s">
        <v>23709</v>
      </c>
      <c r="D6224" s="3" t="s">
        <v>23710</v>
      </c>
      <c r="E6224" s="3" t="s">
        <v>23711</v>
      </c>
      <c r="F6224" s="3" t="s">
        <v>23712</v>
      </c>
      <c r="G6224" s="3"/>
      <c r="H6224" s="3"/>
      <c r="I6224" s="3"/>
      <c r="J6224" s="3"/>
      <c r="K6224" s="3"/>
      <c r="L6224" s="3"/>
      <c r="M6224" s="3"/>
      <c r="N6224" s="3"/>
      <c r="O6224" s="3"/>
      <c r="P6224" s="3"/>
      <c r="Q6224" s="3"/>
      <c r="R6224" s="3"/>
      <c r="S6224" s="3"/>
      <c r="T6224" s="3"/>
      <c r="U6224" s="3"/>
      <c r="V6224" s="3"/>
      <c r="W6224" s="3"/>
      <c r="X6224" s="3"/>
      <c r="Y6224" s="3"/>
      <c r="Z6224" s="3"/>
      <c r="AA6224" s="3"/>
      <c r="AB6224" s="3"/>
      <c r="AC6224" s="3"/>
      <c r="AD6224" s="3"/>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row>
    <row r="6225" spans="1:77" ht="18">
      <c r="A6225" s="3" t="s">
        <v>7642</v>
      </c>
      <c r="B6225" s="3" t="s">
        <v>25216</v>
      </c>
      <c r="C6225" s="3" t="s">
        <v>23709</v>
      </c>
      <c r="D6225" s="3"/>
      <c r="E6225" s="3" t="s">
        <v>3936</v>
      </c>
      <c r="F6225" s="3"/>
      <c r="G6225" s="3"/>
      <c r="H6225" s="3"/>
      <c r="I6225" s="3"/>
      <c r="J6225" s="3"/>
      <c r="K6225" s="3"/>
      <c r="L6225" s="3"/>
      <c r="M6225" s="3"/>
      <c r="N6225" s="3"/>
      <c r="O6225" s="3"/>
      <c r="P6225" s="3"/>
      <c r="Q6225" s="3"/>
      <c r="R6225" s="3"/>
      <c r="S6225" s="3"/>
      <c r="T6225" s="3"/>
      <c r="U6225" s="3"/>
      <c r="V6225" s="3"/>
      <c r="W6225" s="3"/>
      <c r="X6225" s="3"/>
      <c r="Y6225" s="3"/>
      <c r="Z6225" s="3"/>
      <c r="AA6225" s="3"/>
      <c r="AB6225" s="3"/>
      <c r="AC6225" s="3"/>
      <c r="AD6225" s="3"/>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row>
    <row r="6226" spans="1:77" ht="18">
      <c r="A6226" s="3" t="s">
        <v>7582</v>
      </c>
      <c r="B6226" s="3" t="s">
        <v>25216</v>
      </c>
      <c r="C6226" s="3" t="s">
        <v>25505</v>
      </c>
      <c r="D6226" s="3"/>
      <c r="E6226" s="3" t="s">
        <v>25506</v>
      </c>
      <c r="F6226" s="3"/>
      <c r="G6226" s="3"/>
      <c r="H6226" s="3"/>
      <c r="I6226" s="3"/>
      <c r="J6226" s="3"/>
      <c r="K6226" s="3"/>
      <c r="L6226" s="3"/>
      <c r="M6226" s="3"/>
      <c r="N6226" s="3"/>
      <c r="O6226" s="3"/>
      <c r="P6226" s="3"/>
      <c r="Q6226" s="3"/>
      <c r="R6226" s="3"/>
      <c r="S6226" s="3"/>
      <c r="T6226" s="3"/>
      <c r="U6226" s="3"/>
      <c r="V6226" s="3"/>
      <c r="W6226" s="3"/>
      <c r="X6226" s="3"/>
      <c r="Y6226" s="3"/>
      <c r="Z6226" s="3"/>
      <c r="AA6226" s="3"/>
      <c r="AB6226" s="3"/>
      <c r="AC6226" s="3"/>
      <c r="AD6226" s="3"/>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row>
    <row r="6227" spans="1:77" ht="18">
      <c r="A6227" s="3" t="s">
        <v>19182</v>
      </c>
      <c r="B6227" s="3" t="s">
        <v>35848</v>
      </c>
      <c r="C6227" s="3" t="s">
        <v>36288</v>
      </c>
      <c r="D6227" s="3"/>
      <c r="E6227" s="3" t="s">
        <v>36289</v>
      </c>
      <c r="F6227" s="3"/>
      <c r="G6227" s="3"/>
      <c r="H6227" s="3"/>
      <c r="I6227" s="3"/>
      <c r="J6227" s="3"/>
      <c r="K6227" s="3"/>
      <c r="L6227" s="3"/>
      <c r="M6227" s="3"/>
      <c r="N6227" s="3"/>
      <c r="O6227" s="3"/>
      <c r="P6227" s="3"/>
      <c r="Q6227" s="3"/>
      <c r="R6227" s="3"/>
      <c r="S6227" s="3"/>
      <c r="T6227" s="3"/>
      <c r="U6227" s="3"/>
      <c r="V6227" s="3"/>
      <c r="W6227" s="3"/>
      <c r="X6227" s="3"/>
      <c r="Y6227" s="3"/>
      <c r="Z6227" s="3"/>
      <c r="AA6227" s="3"/>
      <c r="AB6227" s="3"/>
      <c r="AC6227" s="3"/>
      <c r="AD6227" s="3"/>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row>
    <row r="6228" spans="1:77" ht="18">
      <c r="A6228" s="3" t="s">
        <v>7527</v>
      </c>
      <c r="B6228" s="3" t="s">
        <v>25216</v>
      </c>
      <c r="C6228" s="3" t="s">
        <v>25464</v>
      </c>
      <c r="D6228" s="3"/>
      <c r="E6228" s="3" t="s">
        <v>25465</v>
      </c>
      <c r="F6228" s="3"/>
      <c r="G6228" s="3"/>
      <c r="H6228" s="3"/>
      <c r="I6228" s="3"/>
      <c r="J6228" s="3"/>
      <c r="K6228" s="3"/>
      <c r="L6228" s="3"/>
      <c r="M6228" s="3"/>
      <c r="N6228" s="3"/>
      <c r="O6228" s="3"/>
      <c r="P6228" s="3"/>
      <c r="Q6228" s="3"/>
      <c r="R6228" s="3"/>
      <c r="S6228" s="3"/>
      <c r="T6228" s="3"/>
      <c r="U6228" s="3"/>
      <c r="V6228" s="3"/>
      <c r="W6228" s="3"/>
      <c r="X6228" s="3"/>
      <c r="Y6228" s="3"/>
      <c r="Z6228" s="3"/>
      <c r="AA6228" s="3"/>
      <c r="AB6228" s="3"/>
      <c r="AC6228" s="3"/>
      <c r="AD6228" s="3"/>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row>
    <row r="6229" spans="1:77" ht="18">
      <c r="A6229" s="3" t="s">
        <v>19303</v>
      </c>
      <c r="B6229" s="3" t="s">
        <v>36306</v>
      </c>
      <c r="C6229" s="3" t="s">
        <v>36369</v>
      </c>
      <c r="D6229" s="3"/>
      <c r="E6229" s="3" t="s">
        <v>3474</v>
      </c>
      <c r="F6229" s="3"/>
      <c r="G6229" s="3"/>
      <c r="H6229" s="3"/>
      <c r="I6229" s="3"/>
      <c r="J6229" s="3"/>
      <c r="K6229" s="3"/>
      <c r="L6229" s="3"/>
      <c r="M6229" s="3"/>
      <c r="N6229" s="3"/>
      <c r="O6229" s="3"/>
      <c r="P6229" s="3"/>
      <c r="Q6229" s="3"/>
      <c r="R6229" s="3"/>
      <c r="S6229" s="3"/>
      <c r="T6229" s="3"/>
      <c r="U6229" s="3"/>
      <c r="V6229" s="3"/>
      <c r="W6229" s="3"/>
      <c r="X6229" s="3"/>
      <c r="Y6229" s="3"/>
      <c r="Z6229" s="3"/>
      <c r="AA6229" s="3"/>
      <c r="AB6229" s="3"/>
      <c r="AC6229" s="3"/>
      <c r="AD6229" s="3"/>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row>
    <row r="6230" spans="1:77" ht="18">
      <c r="A6230" s="3" t="s">
        <v>5263</v>
      </c>
      <c r="B6230" s="3" t="s">
        <v>23435</v>
      </c>
      <c r="C6230" s="3" t="s">
        <v>23684</v>
      </c>
      <c r="D6230" s="3"/>
      <c r="E6230" s="3" t="s">
        <v>23685</v>
      </c>
      <c r="F6230" s="3"/>
      <c r="G6230" s="3"/>
      <c r="H6230" s="3"/>
      <c r="I6230" s="3"/>
      <c r="J6230" s="3"/>
      <c r="K6230" s="3"/>
      <c r="L6230" s="3"/>
      <c r="M6230" s="3"/>
      <c r="N6230" s="3"/>
      <c r="O6230" s="3"/>
      <c r="P6230" s="3"/>
      <c r="Q6230" s="3"/>
      <c r="R6230" s="3"/>
      <c r="S6230" s="3"/>
      <c r="T6230" s="3"/>
      <c r="U6230" s="3"/>
      <c r="V6230" s="3"/>
      <c r="W6230" s="3"/>
      <c r="X6230" s="3"/>
      <c r="Y6230" s="3"/>
      <c r="Z6230" s="3"/>
      <c r="AA6230" s="3"/>
      <c r="AB6230" s="3"/>
      <c r="AC6230" s="3"/>
      <c r="AD6230" s="3"/>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row>
    <row r="6231" spans="1:77" ht="18">
      <c r="A6231" s="3" t="s">
        <v>4964</v>
      </c>
      <c r="B6231" s="3" t="s">
        <v>23435</v>
      </c>
      <c r="C6231" s="3" t="s">
        <v>23453</v>
      </c>
      <c r="D6231" s="3"/>
      <c r="E6231" s="3" t="s">
        <v>23454</v>
      </c>
      <c r="F6231" s="3"/>
      <c r="G6231" s="3"/>
      <c r="H6231" s="3"/>
      <c r="I6231" s="3"/>
      <c r="J6231" s="3"/>
      <c r="K6231" s="3"/>
      <c r="L6231" s="3"/>
      <c r="M6231" s="3"/>
      <c r="N6231" s="3"/>
      <c r="O6231" s="3"/>
      <c r="P6231" s="3"/>
      <c r="Q6231" s="3"/>
      <c r="R6231" s="3"/>
      <c r="S6231" s="3"/>
      <c r="T6231" s="3"/>
      <c r="U6231" s="3"/>
      <c r="V6231" s="3"/>
      <c r="W6231" s="3"/>
      <c r="X6231" s="3"/>
      <c r="Y6231" s="3"/>
      <c r="Z6231" s="3"/>
      <c r="AA6231" s="3"/>
      <c r="AB6231" s="3"/>
      <c r="AC6231" s="3"/>
      <c r="AD6231" s="3"/>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row>
    <row r="6232" spans="1:77" ht="18">
      <c r="A6232" s="3" t="s">
        <v>15147</v>
      </c>
      <c r="B6232" s="3" t="s">
        <v>30903</v>
      </c>
      <c r="C6232" s="3" t="s">
        <v>31597</v>
      </c>
      <c r="D6232" s="3"/>
      <c r="E6232" s="3" t="s">
        <v>30946</v>
      </c>
      <c r="F6232" s="3"/>
      <c r="G6232" s="3"/>
      <c r="H6232" s="3"/>
      <c r="I6232" s="3"/>
      <c r="J6232" s="3"/>
      <c r="K6232" s="3"/>
      <c r="L6232" s="3"/>
      <c r="M6232" s="3"/>
      <c r="N6232" s="3"/>
      <c r="O6232" s="3"/>
      <c r="P6232" s="3"/>
      <c r="Q6232" s="3"/>
      <c r="R6232" s="3"/>
      <c r="S6232" s="3"/>
      <c r="T6232" s="3"/>
      <c r="U6232" s="3"/>
      <c r="V6232" s="3"/>
      <c r="W6232" s="3"/>
      <c r="X6232" s="3"/>
      <c r="Y6232" s="3"/>
      <c r="Z6232" s="3"/>
      <c r="AA6232" s="3"/>
      <c r="AB6232" s="3"/>
      <c r="AC6232" s="3"/>
      <c r="AD6232" s="3"/>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row>
    <row r="6233" spans="1:77" ht="18">
      <c r="A6233" s="3" t="s">
        <v>5274</v>
      </c>
      <c r="B6233" s="3" t="s">
        <v>23435</v>
      </c>
      <c r="C6233" s="3" t="s">
        <v>23690</v>
      </c>
      <c r="D6233" s="3" t="s">
        <v>23682</v>
      </c>
      <c r="E6233" s="3" t="s">
        <v>23635</v>
      </c>
      <c r="F6233" s="3" t="s">
        <v>23691</v>
      </c>
      <c r="G6233" s="3"/>
      <c r="H6233" s="3"/>
      <c r="I6233" s="3"/>
      <c r="J6233" s="3"/>
      <c r="K6233" s="3"/>
      <c r="L6233" s="3"/>
      <c r="M6233" s="3"/>
      <c r="N6233" s="3"/>
      <c r="O6233" s="3"/>
      <c r="P6233" s="3"/>
      <c r="Q6233" s="3"/>
      <c r="R6233" s="3"/>
      <c r="S6233" s="3"/>
      <c r="T6233" s="3"/>
      <c r="U6233" s="3"/>
      <c r="V6233" s="3"/>
      <c r="W6233" s="3"/>
      <c r="X6233" s="3"/>
      <c r="Y6233" s="3"/>
      <c r="Z6233" s="3"/>
      <c r="AA6233" s="3"/>
      <c r="AB6233" s="3"/>
      <c r="AC6233" s="3"/>
      <c r="AD6233" s="3"/>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row>
    <row r="6234" spans="1:77" ht="18">
      <c r="A6234" s="3" t="s">
        <v>839</v>
      </c>
      <c r="B6234" s="3" t="s">
        <v>24530</v>
      </c>
      <c r="C6234" s="3" t="s">
        <v>25069</v>
      </c>
      <c r="D6234" s="3" t="s">
        <v>73</v>
      </c>
      <c r="E6234" s="3" t="s">
        <v>25070</v>
      </c>
      <c r="F6234" s="3" t="s">
        <v>25071</v>
      </c>
      <c r="G6234" s="3"/>
      <c r="H6234" s="3"/>
      <c r="I6234" s="3"/>
      <c r="J6234" s="3"/>
      <c r="K6234" s="3"/>
      <c r="L6234" s="3"/>
      <c r="M6234" s="3"/>
      <c r="N6234" s="3"/>
      <c r="O6234" s="3"/>
      <c r="P6234" s="3"/>
      <c r="Q6234" s="3"/>
      <c r="R6234" s="3"/>
      <c r="S6234" s="3"/>
      <c r="T6234" s="3"/>
      <c r="U6234" s="3"/>
      <c r="V6234" s="3"/>
      <c r="W6234" s="3"/>
      <c r="X6234" s="3"/>
      <c r="Y6234" s="3"/>
      <c r="Z6234" s="3"/>
      <c r="AA6234" s="3"/>
      <c r="AB6234" s="3"/>
      <c r="AC6234" s="3"/>
      <c r="AD6234" s="3"/>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row>
    <row r="6235" spans="1:77" ht="18">
      <c r="A6235" s="3" t="s">
        <v>5267</v>
      </c>
      <c r="B6235" s="3" t="s">
        <v>23435</v>
      </c>
      <c r="C6235" s="3" t="s">
        <v>23686</v>
      </c>
      <c r="D6235" s="3"/>
      <c r="E6235" s="3" t="s">
        <v>23687</v>
      </c>
      <c r="F6235" s="3"/>
      <c r="G6235" s="3"/>
      <c r="H6235" s="3"/>
      <c r="I6235" s="3"/>
      <c r="J6235" s="3"/>
      <c r="K6235" s="3"/>
      <c r="L6235" s="3"/>
      <c r="M6235" s="3"/>
      <c r="N6235" s="3"/>
      <c r="O6235" s="3"/>
      <c r="P6235" s="3"/>
      <c r="Q6235" s="3"/>
      <c r="R6235" s="3"/>
      <c r="S6235" s="3"/>
      <c r="T6235" s="3"/>
      <c r="U6235" s="3"/>
      <c r="V6235" s="3"/>
      <c r="W6235" s="3"/>
      <c r="X6235" s="3"/>
      <c r="Y6235" s="3"/>
      <c r="Z6235" s="3"/>
      <c r="AA6235" s="3"/>
      <c r="AB6235" s="3"/>
      <c r="AC6235" s="3"/>
      <c r="AD6235" s="3"/>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row>
    <row r="6236" spans="1:77" ht="18">
      <c r="A6236" s="3" t="s">
        <v>37579</v>
      </c>
      <c r="B6236" s="3" t="s">
        <v>37108</v>
      </c>
      <c r="C6236" s="3" t="s">
        <v>23686</v>
      </c>
      <c r="D6236" s="3"/>
      <c r="E6236" s="3" t="s">
        <v>37580</v>
      </c>
      <c r="F6236" s="3"/>
      <c r="G6236" s="3"/>
      <c r="H6236" s="3"/>
      <c r="I6236" s="3"/>
      <c r="J6236" s="3"/>
      <c r="K6236" s="3"/>
      <c r="L6236" s="3"/>
      <c r="M6236" s="3"/>
      <c r="N6236" s="3"/>
      <c r="O6236" s="3"/>
      <c r="P6236" s="3"/>
      <c r="Q6236" s="3"/>
      <c r="R6236" s="3"/>
      <c r="S6236" s="3"/>
      <c r="T6236" s="3"/>
      <c r="U6236" s="3"/>
      <c r="V6236" s="3"/>
      <c r="W6236" s="3"/>
      <c r="X6236" s="3"/>
      <c r="Y6236" s="3"/>
      <c r="Z6236" s="3"/>
      <c r="AA6236" s="3"/>
      <c r="AB6236" s="3"/>
      <c r="AC6236" s="3"/>
      <c r="AD6236" s="3"/>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row>
    <row r="6237" spans="1:77" ht="18">
      <c r="A6237" s="3" t="s">
        <v>38923</v>
      </c>
      <c r="B6237" s="3" t="s">
        <v>37993</v>
      </c>
      <c r="C6237" s="3" t="s">
        <v>38924</v>
      </c>
      <c r="D6237" s="3" t="s">
        <v>270</v>
      </c>
      <c r="E6237" s="3" t="s">
        <v>38925</v>
      </c>
      <c r="F6237" s="3"/>
      <c r="G6237" s="3"/>
      <c r="H6237" s="3"/>
      <c r="I6237" s="3"/>
      <c r="J6237" s="3"/>
      <c r="K6237" s="3"/>
      <c r="L6237" s="3"/>
      <c r="M6237" s="3"/>
      <c r="N6237" s="3"/>
      <c r="O6237" s="3"/>
      <c r="P6237" s="3"/>
      <c r="Q6237" s="3"/>
      <c r="R6237" s="3"/>
      <c r="S6237" s="3"/>
      <c r="T6237" s="3"/>
      <c r="U6237" s="3"/>
      <c r="V6237" s="3"/>
      <c r="W6237" s="3"/>
      <c r="X6237" s="3"/>
      <c r="Y6237" s="3"/>
      <c r="Z6237" s="3"/>
      <c r="AA6237" s="3"/>
      <c r="AB6237" s="3"/>
      <c r="AC6237" s="3"/>
      <c r="AD6237" s="3"/>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row>
    <row r="6238" spans="1:77" ht="18">
      <c r="A6238" s="3" t="s">
        <v>5257</v>
      </c>
      <c r="B6238" s="3" t="s">
        <v>23435</v>
      </c>
      <c r="C6238" s="3" t="s">
        <v>23679</v>
      </c>
      <c r="D6238" s="3"/>
      <c r="E6238" s="3" t="s">
        <v>23680</v>
      </c>
      <c r="F6238" s="3"/>
      <c r="G6238" s="3"/>
      <c r="H6238" s="3"/>
      <c r="I6238" s="3"/>
      <c r="J6238" s="3"/>
      <c r="K6238" s="3"/>
      <c r="L6238" s="3"/>
      <c r="M6238" s="3"/>
      <c r="N6238" s="3"/>
      <c r="O6238" s="3"/>
      <c r="P6238" s="3"/>
      <c r="Q6238" s="3"/>
      <c r="R6238" s="3"/>
      <c r="S6238" s="3"/>
      <c r="T6238" s="3"/>
      <c r="U6238" s="3"/>
      <c r="V6238" s="3"/>
      <c r="W6238" s="3"/>
      <c r="X6238" s="3"/>
      <c r="Y6238" s="3"/>
      <c r="Z6238" s="3"/>
      <c r="AA6238" s="3"/>
      <c r="AB6238" s="3"/>
      <c r="AC6238" s="3"/>
      <c r="AD6238" s="3"/>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row>
    <row r="6239" spans="1:77" ht="18">
      <c r="A6239" s="3" t="s">
        <v>5284</v>
      </c>
      <c r="B6239" s="3" t="s">
        <v>23435</v>
      </c>
      <c r="C6239" s="3" t="s">
        <v>23698</v>
      </c>
      <c r="D6239" s="3"/>
      <c r="E6239" s="3" t="s">
        <v>23699</v>
      </c>
      <c r="F6239" s="3" t="s">
        <v>23700</v>
      </c>
      <c r="G6239" s="3"/>
      <c r="H6239" s="3"/>
      <c r="I6239" s="3"/>
      <c r="J6239" s="3"/>
      <c r="K6239" s="3"/>
      <c r="L6239" s="3"/>
      <c r="M6239" s="3"/>
      <c r="N6239" s="3"/>
      <c r="O6239" s="3"/>
      <c r="P6239" s="3"/>
      <c r="Q6239" s="3"/>
      <c r="R6239" s="3"/>
      <c r="S6239" s="3"/>
      <c r="T6239" s="3"/>
      <c r="U6239" s="3"/>
      <c r="V6239" s="3"/>
      <c r="W6239" s="3"/>
      <c r="X6239" s="3"/>
      <c r="Y6239" s="3"/>
      <c r="Z6239" s="3"/>
      <c r="AA6239" s="3"/>
      <c r="AB6239" s="3"/>
      <c r="AC6239" s="3"/>
      <c r="AD6239" s="3"/>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row>
    <row r="6240" spans="1:77" ht="18">
      <c r="A6240" s="3" t="s">
        <v>7210</v>
      </c>
      <c r="B6240" s="3" t="s">
        <v>25216</v>
      </c>
      <c r="C6240" s="3" t="s">
        <v>23698</v>
      </c>
      <c r="D6240" s="3"/>
      <c r="E6240" s="3" t="s">
        <v>25231</v>
      </c>
      <c r="F6240" s="3"/>
      <c r="G6240" s="3"/>
      <c r="H6240" s="3"/>
      <c r="I6240" s="3"/>
      <c r="J6240" s="3"/>
      <c r="K6240" s="3"/>
      <c r="L6240" s="3"/>
      <c r="M6240" s="3"/>
      <c r="N6240" s="3"/>
      <c r="O6240" s="3"/>
      <c r="P6240" s="3"/>
      <c r="Q6240" s="3"/>
      <c r="R6240" s="3"/>
      <c r="S6240" s="3"/>
      <c r="T6240" s="3"/>
      <c r="U6240" s="3"/>
      <c r="V6240" s="3"/>
      <c r="W6240" s="3"/>
      <c r="X6240" s="3"/>
      <c r="Y6240" s="3"/>
      <c r="Z6240" s="3"/>
      <c r="AA6240" s="3"/>
      <c r="AB6240" s="3"/>
      <c r="AC6240" s="3"/>
      <c r="AD6240" s="3"/>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row>
    <row r="6241" spans="1:77" ht="18">
      <c r="A6241" s="3" t="s">
        <v>33406</v>
      </c>
      <c r="B6241" s="3" t="s">
        <v>32998</v>
      </c>
      <c r="C6241" s="3" t="s">
        <v>23698</v>
      </c>
      <c r="D6241" s="3"/>
      <c r="E6241" s="3" t="s">
        <v>33407</v>
      </c>
      <c r="F6241" s="3"/>
      <c r="G6241" s="3"/>
      <c r="H6241" s="3"/>
      <c r="I6241" s="3"/>
      <c r="J6241" s="3"/>
      <c r="K6241" s="3"/>
      <c r="L6241" s="3"/>
      <c r="M6241" s="3"/>
      <c r="N6241" s="3"/>
      <c r="O6241" s="3"/>
      <c r="P6241" s="3"/>
      <c r="Q6241" s="3"/>
      <c r="R6241" s="3"/>
      <c r="S6241" s="3"/>
      <c r="T6241" s="3"/>
      <c r="U6241" s="3"/>
      <c r="V6241" s="3"/>
      <c r="W6241" s="3"/>
      <c r="X6241" s="3"/>
      <c r="Y6241" s="3"/>
      <c r="Z6241" s="3"/>
      <c r="AA6241" s="3"/>
      <c r="AB6241" s="3"/>
      <c r="AC6241" s="3"/>
      <c r="AD6241" s="3"/>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row>
    <row r="6242" spans="1:77" ht="18">
      <c r="A6242" s="3" t="s">
        <v>35591</v>
      </c>
      <c r="B6242" s="3" t="s">
        <v>35343</v>
      </c>
      <c r="C6242" s="3" t="s">
        <v>23698</v>
      </c>
      <c r="D6242" s="3" t="s">
        <v>35592</v>
      </c>
      <c r="E6242" s="3" t="s">
        <v>35593</v>
      </c>
      <c r="F6242" s="3" t="s">
        <v>35594</v>
      </c>
      <c r="G6242" s="3" t="s">
        <v>35595</v>
      </c>
      <c r="H6242" s="3" t="s">
        <v>35596</v>
      </c>
      <c r="I6242" s="3" t="s">
        <v>35597</v>
      </c>
      <c r="J6242" s="3" t="s">
        <v>35598</v>
      </c>
      <c r="K6242" s="3"/>
      <c r="L6242" s="3"/>
      <c r="M6242" s="3"/>
      <c r="N6242" s="3"/>
      <c r="O6242" s="3"/>
      <c r="P6242" s="3"/>
      <c r="Q6242" s="3"/>
      <c r="R6242" s="3"/>
      <c r="S6242" s="3"/>
      <c r="T6242" s="3"/>
      <c r="U6242" s="3"/>
      <c r="V6242" s="3"/>
      <c r="W6242" s="3"/>
      <c r="X6242" s="3"/>
      <c r="Y6242" s="3"/>
      <c r="Z6242" s="3"/>
      <c r="AA6242" s="3"/>
      <c r="AB6242" s="3"/>
      <c r="AC6242" s="3"/>
      <c r="AD6242" s="3"/>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row>
    <row r="6243" spans="1:77" ht="18">
      <c r="A6243" s="3" t="s">
        <v>19301</v>
      </c>
      <c r="B6243" s="3" t="s">
        <v>36306</v>
      </c>
      <c r="C6243" s="3" t="s">
        <v>23698</v>
      </c>
      <c r="D6243" s="3"/>
      <c r="E6243" s="3" t="s">
        <v>36368</v>
      </c>
      <c r="F6243" s="3"/>
      <c r="G6243" s="3"/>
      <c r="H6243" s="3"/>
      <c r="I6243" s="3"/>
      <c r="J6243" s="3"/>
      <c r="K6243" s="3"/>
      <c r="L6243" s="3"/>
      <c r="M6243" s="3"/>
      <c r="N6243" s="3"/>
      <c r="O6243" s="3"/>
      <c r="P6243" s="3"/>
      <c r="Q6243" s="3"/>
      <c r="R6243" s="3"/>
      <c r="S6243" s="3"/>
      <c r="T6243" s="3"/>
      <c r="U6243" s="3"/>
      <c r="V6243" s="3"/>
      <c r="W6243" s="3"/>
      <c r="X6243" s="3"/>
      <c r="Y6243" s="3"/>
      <c r="Z6243" s="3"/>
      <c r="AA6243" s="3"/>
      <c r="AB6243" s="3"/>
      <c r="AC6243" s="3"/>
      <c r="AD6243" s="3"/>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row>
    <row r="6244" spans="1:77" ht="18">
      <c r="A6244" s="3" t="s">
        <v>3289</v>
      </c>
      <c r="B6244" s="3" t="s">
        <v>21893</v>
      </c>
      <c r="C6244" s="3" t="s">
        <v>23698</v>
      </c>
      <c r="D6244" s="3"/>
      <c r="E6244" s="3" t="s">
        <v>39607</v>
      </c>
      <c r="F6244" s="3" t="s">
        <v>39608</v>
      </c>
      <c r="G6244" s="3"/>
      <c r="H6244" s="3"/>
      <c r="I6244" s="3"/>
      <c r="J6244" s="3"/>
      <c r="K6244" s="3"/>
      <c r="L6244" s="3"/>
      <c r="M6244" s="3"/>
      <c r="N6244" s="3"/>
      <c r="O6244" s="3"/>
      <c r="P6244" s="3"/>
      <c r="Q6244" s="3"/>
      <c r="R6244" s="3"/>
      <c r="S6244" s="3"/>
      <c r="T6244" s="3"/>
      <c r="U6244" s="3"/>
      <c r="V6244" s="3"/>
      <c r="W6244" s="3"/>
      <c r="X6244" s="3"/>
      <c r="Y6244" s="3"/>
      <c r="Z6244" s="3"/>
      <c r="AA6244" s="3"/>
      <c r="AB6244" s="3"/>
      <c r="AC6244" s="3"/>
      <c r="AD6244" s="3"/>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row>
    <row r="6245" spans="1:77" ht="18">
      <c r="A6245" s="3" t="s">
        <v>5270</v>
      </c>
      <c r="B6245" s="3" t="s">
        <v>23435</v>
      </c>
      <c r="C6245" s="3" t="s">
        <v>23688</v>
      </c>
      <c r="D6245" s="3"/>
      <c r="E6245" s="3" t="s">
        <v>23689</v>
      </c>
      <c r="F6245" s="3"/>
      <c r="G6245" s="3"/>
      <c r="H6245" s="3"/>
      <c r="I6245" s="3"/>
      <c r="J6245" s="3"/>
      <c r="K6245" s="3"/>
      <c r="L6245" s="3"/>
      <c r="M6245" s="3"/>
      <c r="N6245" s="3"/>
      <c r="O6245" s="3"/>
      <c r="P6245" s="3"/>
      <c r="Q6245" s="3"/>
      <c r="R6245" s="3"/>
      <c r="S6245" s="3"/>
      <c r="T6245" s="3"/>
      <c r="U6245" s="3"/>
      <c r="V6245" s="3"/>
      <c r="W6245" s="3"/>
      <c r="X6245" s="3"/>
      <c r="Y6245" s="3"/>
      <c r="Z6245" s="3"/>
      <c r="AA6245" s="3"/>
      <c r="AB6245" s="3"/>
      <c r="AC6245" s="3"/>
      <c r="AD6245" s="3"/>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row>
    <row r="6246" spans="1:77" ht="18">
      <c r="A6246" s="3" t="s">
        <v>5253</v>
      </c>
      <c r="B6246" s="3" t="s">
        <v>23435</v>
      </c>
      <c r="C6246" s="3" t="s">
        <v>23678</v>
      </c>
      <c r="D6246" s="3"/>
      <c r="E6246" s="3" t="s">
        <v>23676</v>
      </c>
      <c r="F6246" s="3"/>
      <c r="G6246" s="3"/>
      <c r="H6246" s="3"/>
      <c r="I6246" s="3"/>
      <c r="J6246" s="3"/>
      <c r="K6246" s="3"/>
      <c r="L6246" s="3"/>
      <c r="M6246" s="3"/>
      <c r="N6246" s="3"/>
      <c r="O6246" s="3"/>
      <c r="P6246" s="3"/>
      <c r="Q6246" s="3"/>
      <c r="R6246" s="3"/>
      <c r="S6246" s="3"/>
      <c r="T6246" s="3"/>
      <c r="U6246" s="3"/>
      <c r="V6246" s="3"/>
      <c r="W6246" s="3"/>
      <c r="X6246" s="3"/>
      <c r="Y6246" s="3"/>
      <c r="Z6246" s="3"/>
      <c r="AA6246" s="3"/>
      <c r="AB6246" s="3"/>
      <c r="AC6246" s="3"/>
      <c r="AD6246" s="3"/>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row>
    <row r="6247" spans="1:77" ht="18">
      <c r="A6247" s="3" t="s">
        <v>4952</v>
      </c>
      <c r="B6247" s="3" t="s">
        <v>23446</v>
      </c>
      <c r="C6247" s="3" t="s">
        <v>23447</v>
      </c>
      <c r="D6247" s="3" t="s">
        <v>270</v>
      </c>
      <c r="E6247" s="3" t="s">
        <v>23448</v>
      </c>
      <c r="F6247" s="3"/>
      <c r="G6247" s="3"/>
      <c r="H6247" s="3"/>
      <c r="I6247" s="3"/>
      <c r="J6247" s="3"/>
      <c r="K6247" s="3"/>
      <c r="L6247" s="3"/>
      <c r="M6247" s="3"/>
      <c r="N6247" s="3"/>
      <c r="O6247" s="3"/>
      <c r="P6247" s="3"/>
      <c r="Q6247" s="3"/>
      <c r="R6247" s="3"/>
      <c r="S6247" s="3"/>
      <c r="T6247" s="3"/>
      <c r="U6247" s="3"/>
      <c r="V6247" s="3"/>
      <c r="W6247" s="3"/>
      <c r="X6247" s="3"/>
      <c r="Y6247" s="3"/>
      <c r="Z6247" s="3"/>
      <c r="AA6247" s="3"/>
      <c r="AB6247" s="3"/>
      <c r="AC6247" s="3"/>
      <c r="AD6247" s="3"/>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row>
    <row r="6248" spans="1:77" ht="18">
      <c r="A6248" s="3" t="s">
        <v>18063</v>
      </c>
      <c r="B6248" s="3" t="s">
        <v>35343</v>
      </c>
      <c r="C6248" s="3" t="s">
        <v>23447</v>
      </c>
      <c r="D6248" s="3" t="s">
        <v>28845</v>
      </c>
      <c r="E6248" s="3" t="s">
        <v>35403</v>
      </c>
      <c r="F6248" s="3"/>
      <c r="G6248" s="3"/>
      <c r="H6248" s="3"/>
      <c r="I6248" s="3"/>
      <c r="J6248" s="3"/>
      <c r="K6248" s="3"/>
      <c r="L6248" s="3"/>
      <c r="M6248" s="3"/>
      <c r="N6248" s="3"/>
      <c r="O6248" s="3"/>
      <c r="P6248" s="3"/>
      <c r="Q6248" s="3"/>
      <c r="R6248" s="3"/>
      <c r="S6248" s="3"/>
      <c r="T6248" s="3"/>
      <c r="U6248" s="3"/>
      <c r="V6248" s="3"/>
      <c r="W6248" s="3"/>
      <c r="X6248" s="3"/>
      <c r="Y6248" s="3"/>
      <c r="Z6248" s="3"/>
      <c r="AA6248" s="3"/>
      <c r="AB6248" s="3"/>
      <c r="AC6248" s="3"/>
      <c r="AD6248" s="3"/>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row>
    <row r="6249" spans="1:77" ht="18">
      <c r="A6249" s="3" t="s">
        <v>5250</v>
      </c>
      <c r="B6249" s="3" t="s">
        <v>23435</v>
      </c>
      <c r="C6249" s="3" t="s">
        <v>23675</v>
      </c>
      <c r="D6249" s="3"/>
      <c r="E6249" s="3" t="s">
        <v>23676</v>
      </c>
      <c r="F6249" s="3"/>
      <c r="G6249" s="3"/>
      <c r="H6249" s="3"/>
      <c r="I6249" s="3"/>
      <c r="J6249" s="3"/>
      <c r="K6249" s="3"/>
      <c r="L6249" s="3"/>
      <c r="M6249" s="3"/>
      <c r="N6249" s="3"/>
      <c r="O6249" s="3"/>
      <c r="P6249" s="3"/>
      <c r="Q6249" s="3"/>
      <c r="R6249" s="3"/>
      <c r="S6249" s="3"/>
      <c r="T6249" s="3"/>
      <c r="U6249" s="3"/>
      <c r="V6249" s="3"/>
      <c r="W6249" s="3"/>
      <c r="X6249" s="3"/>
      <c r="Y6249" s="3"/>
      <c r="Z6249" s="3"/>
      <c r="AA6249" s="3"/>
      <c r="AB6249" s="3"/>
      <c r="AC6249" s="3"/>
      <c r="AD6249" s="3"/>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row>
    <row r="6250" spans="1:77" ht="18">
      <c r="A6250" s="3" t="s">
        <v>19307</v>
      </c>
      <c r="B6250" s="3" t="s">
        <v>36306</v>
      </c>
      <c r="C6250" s="3" t="s">
        <v>36386</v>
      </c>
      <c r="D6250" s="3"/>
      <c r="E6250" s="3" t="s">
        <v>36387</v>
      </c>
      <c r="F6250" s="3"/>
      <c r="G6250" s="3"/>
      <c r="H6250" s="3"/>
      <c r="I6250" s="3"/>
      <c r="J6250" s="3"/>
      <c r="K6250" s="3"/>
      <c r="L6250" s="3"/>
      <c r="M6250" s="3"/>
      <c r="N6250" s="3"/>
      <c r="O6250" s="3"/>
      <c r="P6250" s="3"/>
      <c r="Q6250" s="3"/>
      <c r="R6250" s="3"/>
      <c r="S6250" s="3"/>
      <c r="T6250" s="3"/>
      <c r="U6250" s="3"/>
      <c r="V6250" s="3"/>
      <c r="W6250" s="3"/>
      <c r="X6250" s="3"/>
      <c r="Y6250" s="3"/>
      <c r="Z6250" s="3"/>
      <c r="AA6250" s="3"/>
      <c r="AB6250" s="3"/>
      <c r="AC6250" s="3"/>
      <c r="AD6250" s="3"/>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row>
    <row r="6251" spans="1:77" ht="18">
      <c r="A6251" s="3" t="s">
        <v>34755</v>
      </c>
      <c r="B6251" s="3" t="s">
        <v>33988</v>
      </c>
      <c r="C6251" s="3" t="s">
        <v>34756</v>
      </c>
      <c r="D6251" s="3"/>
      <c r="E6251" s="3" t="s">
        <v>34757</v>
      </c>
      <c r="F6251" s="3" t="s">
        <v>34758</v>
      </c>
      <c r="G6251" s="3"/>
      <c r="H6251" s="3"/>
      <c r="I6251" s="3"/>
      <c r="J6251" s="3"/>
      <c r="K6251" s="3"/>
      <c r="L6251" s="3"/>
      <c r="M6251" s="3"/>
      <c r="N6251" s="3"/>
      <c r="O6251" s="3"/>
      <c r="P6251" s="3"/>
      <c r="Q6251" s="3"/>
      <c r="R6251" s="3"/>
      <c r="S6251" s="3"/>
      <c r="T6251" s="3"/>
      <c r="U6251" s="3"/>
      <c r="V6251" s="3"/>
      <c r="W6251" s="3"/>
      <c r="X6251" s="3"/>
      <c r="Y6251" s="3"/>
      <c r="Z6251" s="3"/>
      <c r="AA6251" s="3"/>
      <c r="AB6251" s="3"/>
      <c r="AC6251" s="3"/>
      <c r="AD6251" s="3"/>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row>
    <row r="6252" spans="1:77" ht="18">
      <c r="A6252" s="3" t="s">
        <v>4948</v>
      </c>
      <c r="B6252" s="3" t="s">
        <v>23435</v>
      </c>
      <c r="C6252" s="3" t="s">
        <v>23444</v>
      </c>
      <c r="D6252" s="3"/>
      <c r="E6252" s="3" t="s">
        <v>23445</v>
      </c>
      <c r="F6252" s="3"/>
      <c r="G6252" s="3"/>
      <c r="H6252" s="3"/>
      <c r="I6252" s="3"/>
      <c r="J6252" s="3"/>
      <c r="K6252" s="3"/>
      <c r="L6252" s="3"/>
      <c r="M6252" s="3"/>
      <c r="N6252" s="3"/>
      <c r="O6252" s="3"/>
      <c r="P6252" s="3"/>
      <c r="Q6252" s="3"/>
      <c r="R6252" s="3"/>
      <c r="S6252" s="3"/>
      <c r="T6252" s="3"/>
      <c r="U6252" s="3"/>
      <c r="V6252" s="3"/>
      <c r="W6252" s="3"/>
      <c r="X6252" s="3"/>
      <c r="Y6252" s="3"/>
      <c r="Z6252" s="3"/>
      <c r="AA6252" s="3"/>
      <c r="AB6252" s="3"/>
      <c r="AC6252" s="3"/>
      <c r="AD6252" s="3"/>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row>
    <row r="6253" spans="1:77" ht="18">
      <c r="A6253" s="3" t="s">
        <v>4983</v>
      </c>
      <c r="B6253" s="3" t="s">
        <v>23435</v>
      </c>
      <c r="C6253" s="3" t="s">
        <v>23469</v>
      </c>
      <c r="D6253" s="3"/>
      <c r="E6253" s="3" t="s">
        <v>23470</v>
      </c>
      <c r="F6253" s="3"/>
      <c r="G6253" s="3"/>
      <c r="H6253" s="3"/>
      <c r="I6253" s="3"/>
      <c r="J6253" s="3"/>
      <c r="K6253" s="3"/>
      <c r="L6253" s="3"/>
      <c r="M6253" s="3"/>
      <c r="N6253" s="3"/>
      <c r="O6253" s="3"/>
      <c r="P6253" s="3"/>
      <c r="Q6253" s="3"/>
      <c r="R6253" s="3"/>
      <c r="S6253" s="3"/>
      <c r="T6253" s="3"/>
      <c r="U6253" s="3"/>
      <c r="V6253" s="3"/>
      <c r="W6253" s="3"/>
      <c r="X6253" s="3"/>
      <c r="Y6253" s="3"/>
      <c r="Z6253" s="3"/>
      <c r="AA6253" s="3"/>
      <c r="AB6253" s="3"/>
      <c r="AC6253" s="3"/>
      <c r="AD6253" s="3"/>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row>
    <row r="6254" spans="1:77" ht="18">
      <c r="A6254" s="3" t="s">
        <v>4956</v>
      </c>
      <c r="B6254" s="3" t="s">
        <v>23435</v>
      </c>
      <c r="C6254" s="3" t="s">
        <v>23449</v>
      </c>
      <c r="D6254" s="3"/>
      <c r="E6254" s="3" t="s">
        <v>23450</v>
      </c>
      <c r="F6254" s="3" t="s">
        <v>23451</v>
      </c>
      <c r="G6254" s="3"/>
      <c r="H6254" s="3"/>
      <c r="I6254" s="3"/>
      <c r="J6254" s="3"/>
      <c r="K6254" s="3"/>
      <c r="L6254" s="3"/>
      <c r="M6254" s="3"/>
      <c r="N6254" s="3"/>
      <c r="O6254" s="3"/>
      <c r="P6254" s="3"/>
      <c r="Q6254" s="3"/>
      <c r="R6254" s="3"/>
      <c r="S6254" s="3"/>
      <c r="T6254" s="3"/>
      <c r="U6254" s="3"/>
      <c r="V6254" s="3"/>
      <c r="W6254" s="3"/>
      <c r="X6254" s="3"/>
      <c r="Y6254" s="3"/>
      <c r="Z6254" s="3"/>
      <c r="AA6254" s="3"/>
      <c r="AB6254" s="3"/>
      <c r="AC6254" s="3"/>
      <c r="AD6254" s="3"/>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row>
    <row r="6255" spans="1:77" ht="18">
      <c r="A6255" s="3" t="s">
        <v>8251</v>
      </c>
      <c r="B6255" s="3" t="s">
        <v>25827</v>
      </c>
      <c r="C6255" s="3" t="s">
        <v>26076</v>
      </c>
      <c r="D6255" s="3" t="s">
        <v>26077</v>
      </c>
      <c r="E6255" s="3" t="s">
        <v>26078</v>
      </c>
      <c r="F6255" s="3"/>
      <c r="G6255" s="3"/>
      <c r="H6255" s="3"/>
      <c r="I6255" s="3"/>
      <c r="J6255" s="3"/>
      <c r="K6255" s="3"/>
      <c r="L6255" s="3"/>
      <c r="M6255" s="3"/>
      <c r="N6255" s="3"/>
      <c r="O6255" s="3"/>
      <c r="P6255" s="3"/>
      <c r="Q6255" s="3"/>
      <c r="R6255" s="3"/>
      <c r="S6255" s="3"/>
      <c r="T6255" s="3"/>
      <c r="U6255" s="3"/>
      <c r="V6255" s="3"/>
      <c r="W6255" s="3"/>
      <c r="X6255" s="3"/>
      <c r="Y6255" s="3"/>
      <c r="Z6255" s="3"/>
      <c r="AA6255" s="3"/>
      <c r="AB6255" s="3"/>
      <c r="AC6255" s="3"/>
      <c r="AD6255" s="3"/>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row>
    <row r="6256" spans="1:77" ht="18">
      <c r="A6256" s="3" t="s">
        <v>5259</v>
      </c>
      <c r="B6256" s="3" t="s">
        <v>23435</v>
      </c>
      <c r="C6256" s="3" t="s">
        <v>23681</v>
      </c>
      <c r="D6256" s="3" t="s">
        <v>23682</v>
      </c>
      <c r="E6256" s="3" t="s">
        <v>23635</v>
      </c>
      <c r="F6256" s="3" t="s">
        <v>23683</v>
      </c>
      <c r="G6256" s="3"/>
      <c r="H6256" s="3"/>
      <c r="I6256" s="3"/>
      <c r="J6256" s="3"/>
      <c r="K6256" s="3"/>
      <c r="L6256" s="3"/>
      <c r="M6256" s="3"/>
      <c r="N6256" s="3"/>
      <c r="O6256" s="3"/>
      <c r="P6256" s="3"/>
      <c r="Q6256" s="3"/>
      <c r="R6256" s="3"/>
      <c r="S6256" s="3"/>
      <c r="T6256" s="3"/>
      <c r="U6256" s="3"/>
      <c r="V6256" s="3"/>
      <c r="W6256" s="3"/>
      <c r="X6256" s="3"/>
      <c r="Y6256" s="3"/>
      <c r="Z6256" s="3"/>
      <c r="AA6256" s="3"/>
      <c r="AB6256" s="3"/>
      <c r="AC6256" s="3"/>
      <c r="AD6256" s="3"/>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row>
    <row r="6257" spans="1:77" ht="18">
      <c r="A6257" s="3" t="s">
        <v>19167</v>
      </c>
      <c r="B6257" s="3" t="s">
        <v>35848</v>
      </c>
      <c r="C6257" s="3" t="s">
        <v>36265</v>
      </c>
      <c r="D6257" s="3"/>
      <c r="E6257" s="3" t="s">
        <v>36266</v>
      </c>
      <c r="F6257" s="3"/>
      <c r="G6257" s="3"/>
      <c r="H6257" s="3"/>
      <c r="I6257" s="3"/>
      <c r="J6257" s="3"/>
      <c r="K6257" s="3"/>
      <c r="L6257" s="3"/>
      <c r="M6257" s="3"/>
      <c r="N6257" s="3"/>
      <c r="O6257" s="3"/>
      <c r="P6257" s="3"/>
      <c r="Q6257" s="3"/>
      <c r="R6257" s="3"/>
      <c r="S6257" s="3"/>
      <c r="T6257" s="3"/>
      <c r="U6257" s="3"/>
      <c r="V6257" s="3"/>
      <c r="W6257" s="3"/>
      <c r="X6257" s="3"/>
      <c r="Y6257" s="3"/>
      <c r="Z6257" s="3"/>
      <c r="AA6257" s="3"/>
      <c r="AB6257" s="3"/>
      <c r="AC6257" s="3"/>
      <c r="AD6257" s="3"/>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row>
    <row r="6258" spans="1:77" ht="18">
      <c r="A6258" s="3" t="s">
        <v>19163</v>
      </c>
      <c r="B6258" s="3" t="s">
        <v>35848</v>
      </c>
      <c r="C6258" s="3" t="s">
        <v>36263</v>
      </c>
      <c r="D6258" s="3"/>
      <c r="E6258" s="3" t="s">
        <v>36264</v>
      </c>
      <c r="F6258" s="3"/>
      <c r="G6258" s="3"/>
      <c r="H6258" s="3"/>
      <c r="I6258" s="3"/>
      <c r="J6258" s="3"/>
      <c r="K6258" s="3"/>
      <c r="L6258" s="3"/>
      <c r="M6258" s="3"/>
      <c r="N6258" s="3"/>
      <c r="O6258" s="3"/>
      <c r="P6258" s="3"/>
      <c r="Q6258" s="3"/>
      <c r="R6258" s="3"/>
      <c r="S6258" s="3"/>
      <c r="T6258" s="3"/>
      <c r="U6258" s="3"/>
      <c r="V6258" s="3"/>
      <c r="W6258" s="3"/>
      <c r="X6258" s="3"/>
      <c r="Y6258" s="3"/>
      <c r="Z6258" s="3"/>
      <c r="AA6258" s="3"/>
      <c r="AB6258" s="3"/>
      <c r="AC6258" s="3"/>
      <c r="AD6258" s="3"/>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row>
    <row r="6259" spans="1:77" ht="18">
      <c r="A6259" s="3" t="s">
        <v>5241</v>
      </c>
      <c r="B6259" s="3" t="s">
        <v>23435</v>
      </c>
      <c r="C6259" s="3" t="s">
        <v>23667</v>
      </c>
      <c r="D6259" s="3"/>
      <c r="E6259" s="3" t="s">
        <v>23668</v>
      </c>
      <c r="F6259" s="3"/>
      <c r="G6259" s="3"/>
      <c r="H6259" s="3"/>
      <c r="I6259" s="3"/>
      <c r="J6259" s="3"/>
      <c r="K6259" s="3"/>
      <c r="L6259" s="3"/>
      <c r="M6259" s="3"/>
      <c r="N6259" s="3"/>
      <c r="O6259" s="3"/>
      <c r="P6259" s="3"/>
      <c r="Q6259" s="3"/>
      <c r="R6259" s="3"/>
      <c r="S6259" s="3"/>
      <c r="T6259" s="3"/>
      <c r="U6259" s="3"/>
      <c r="V6259" s="3"/>
      <c r="W6259" s="3"/>
      <c r="X6259" s="3"/>
      <c r="Y6259" s="3"/>
      <c r="Z6259" s="3"/>
      <c r="AA6259" s="3"/>
      <c r="AB6259" s="3"/>
      <c r="AC6259" s="3"/>
      <c r="AD6259" s="3"/>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row>
    <row r="6260" spans="1:77" ht="18">
      <c r="A6260" s="3" t="s">
        <v>5237</v>
      </c>
      <c r="B6260" s="3" t="s">
        <v>23435</v>
      </c>
      <c r="C6260" s="3" t="s">
        <v>23665</v>
      </c>
      <c r="D6260" s="3"/>
      <c r="E6260" s="3" t="s">
        <v>23666</v>
      </c>
      <c r="F6260" s="3"/>
      <c r="G6260" s="3"/>
      <c r="H6260" s="3"/>
      <c r="I6260" s="3"/>
      <c r="J6260" s="3"/>
      <c r="K6260" s="3"/>
      <c r="L6260" s="3"/>
      <c r="M6260" s="3"/>
      <c r="N6260" s="3"/>
      <c r="O6260" s="3"/>
      <c r="P6260" s="3"/>
      <c r="Q6260" s="3"/>
      <c r="R6260" s="3"/>
      <c r="S6260" s="3"/>
      <c r="T6260" s="3"/>
      <c r="U6260" s="3"/>
      <c r="V6260" s="3"/>
      <c r="W6260" s="3"/>
      <c r="X6260" s="3"/>
      <c r="Y6260" s="3"/>
      <c r="Z6260" s="3"/>
      <c r="AA6260" s="3"/>
      <c r="AB6260" s="3"/>
      <c r="AC6260" s="3"/>
      <c r="AD6260" s="3"/>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row>
    <row r="6261" spans="1:77" ht="18">
      <c r="A6261" s="3" t="s">
        <v>32877</v>
      </c>
      <c r="B6261" s="3" t="s">
        <v>32878</v>
      </c>
      <c r="C6261" s="3" t="s">
        <v>23665</v>
      </c>
      <c r="D6261" s="3" t="s">
        <v>270</v>
      </c>
      <c r="E6261" s="3" t="s">
        <v>28598</v>
      </c>
      <c r="F6261" s="3" t="s">
        <v>32879</v>
      </c>
      <c r="G6261" s="3"/>
      <c r="H6261" s="3"/>
      <c r="I6261" s="3"/>
      <c r="J6261" s="3"/>
      <c r="K6261" s="3"/>
      <c r="L6261" s="3"/>
      <c r="M6261" s="3"/>
      <c r="N6261" s="3"/>
      <c r="O6261" s="3"/>
      <c r="P6261" s="3"/>
      <c r="Q6261" s="3"/>
      <c r="R6261" s="3"/>
      <c r="S6261" s="3"/>
      <c r="T6261" s="3"/>
      <c r="U6261" s="3"/>
      <c r="V6261" s="3"/>
      <c r="W6261" s="3"/>
      <c r="X6261" s="3"/>
      <c r="Y6261" s="3"/>
      <c r="Z6261" s="3"/>
      <c r="AA6261" s="3"/>
      <c r="AB6261" s="3"/>
      <c r="AC6261" s="3"/>
      <c r="AD6261" s="3"/>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row>
    <row r="6262" spans="1:77" ht="18">
      <c r="A6262" s="3" t="s">
        <v>5234</v>
      </c>
      <c r="B6262" s="3" t="s">
        <v>23435</v>
      </c>
      <c r="C6262" s="3" t="s">
        <v>23663</v>
      </c>
      <c r="D6262" s="3"/>
      <c r="E6262" s="3" t="s">
        <v>23664</v>
      </c>
      <c r="F6262" s="3"/>
      <c r="G6262" s="3"/>
      <c r="H6262" s="3"/>
      <c r="I6262" s="3"/>
      <c r="J6262" s="3"/>
      <c r="K6262" s="3"/>
      <c r="L6262" s="3"/>
      <c r="M6262" s="3"/>
      <c r="N6262" s="3"/>
      <c r="O6262" s="3"/>
      <c r="P6262" s="3"/>
      <c r="Q6262" s="3"/>
      <c r="R6262" s="3"/>
      <c r="S6262" s="3"/>
      <c r="T6262" s="3"/>
      <c r="U6262" s="3"/>
      <c r="V6262" s="3"/>
      <c r="W6262" s="3"/>
      <c r="X6262" s="3"/>
      <c r="Y6262" s="3"/>
      <c r="Z6262" s="3"/>
      <c r="AA6262" s="3"/>
      <c r="AB6262" s="3"/>
      <c r="AC6262" s="3"/>
      <c r="AD6262" s="3"/>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row>
    <row r="6263" spans="1:77" ht="18">
      <c r="A6263" s="3" t="s">
        <v>3241</v>
      </c>
      <c r="B6263" s="3" t="s">
        <v>21893</v>
      </c>
      <c r="C6263" s="3" t="s">
        <v>39263</v>
      </c>
      <c r="D6263" s="3"/>
      <c r="E6263" s="3" t="s">
        <v>39264</v>
      </c>
      <c r="F6263" s="3" t="s">
        <v>39265</v>
      </c>
      <c r="G6263" s="3" t="s">
        <v>39266</v>
      </c>
      <c r="H6263" s="3"/>
      <c r="I6263" s="3"/>
      <c r="J6263" s="3"/>
      <c r="K6263" s="3"/>
      <c r="L6263" s="3"/>
      <c r="M6263" s="3"/>
      <c r="N6263" s="3"/>
      <c r="O6263" s="3"/>
      <c r="P6263" s="3"/>
      <c r="Q6263" s="3"/>
      <c r="R6263" s="3"/>
      <c r="S6263" s="3"/>
      <c r="T6263" s="3"/>
      <c r="U6263" s="3"/>
      <c r="V6263" s="3"/>
      <c r="W6263" s="3"/>
      <c r="X6263" s="3"/>
      <c r="Y6263" s="3"/>
      <c r="Z6263" s="3"/>
      <c r="AA6263" s="3"/>
      <c r="AB6263" s="3"/>
      <c r="AC6263" s="3"/>
      <c r="AD6263" s="3"/>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row>
    <row r="6264" spans="1:77" ht="18">
      <c r="A6264" s="3" t="s">
        <v>5231</v>
      </c>
      <c r="B6264" s="3" t="s">
        <v>23435</v>
      </c>
      <c r="C6264" s="3" t="s">
        <v>23661</v>
      </c>
      <c r="D6264" s="3"/>
      <c r="E6264" s="3" t="s">
        <v>23662</v>
      </c>
      <c r="F6264" s="3"/>
      <c r="G6264" s="3"/>
      <c r="H6264" s="3"/>
      <c r="I6264" s="3"/>
      <c r="J6264" s="3"/>
      <c r="K6264" s="3"/>
      <c r="L6264" s="3"/>
      <c r="M6264" s="3"/>
      <c r="N6264" s="3"/>
      <c r="O6264" s="3"/>
      <c r="P6264" s="3"/>
      <c r="Q6264" s="3"/>
      <c r="R6264" s="3"/>
      <c r="S6264" s="3"/>
      <c r="T6264" s="3"/>
      <c r="U6264" s="3"/>
      <c r="V6264" s="3"/>
      <c r="W6264" s="3"/>
      <c r="X6264" s="3"/>
      <c r="Y6264" s="3"/>
      <c r="Z6264" s="3"/>
      <c r="AA6264" s="3"/>
      <c r="AB6264" s="3"/>
      <c r="AC6264" s="3"/>
      <c r="AD6264" s="3"/>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row>
    <row r="6265" spans="1:77" ht="18">
      <c r="A6265" s="3" t="s">
        <v>8335</v>
      </c>
      <c r="B6265" s="3" t="s">
        <v>26038</v>
      </c>
      <c r="C6265" s="3" t="s">
        <v>23661</v>
      </c>
      <c r="D6265" s="3" t="s">
        <v>270</v>
      </c>
      <c r="E6265" s="3" t="s">
        <v>26136</v>
      </c>
      <c r="F6265" s="3"/>
      <c r="G6265" s="3"/>
      <c r="H6265" s="3"/>
      <c r="I6265" s="3"/>
      <c r="J6265" s="3"/>
      <c r="K6265" s="3"/>
      <c r="L6265" s="3"/>
      <c r="M6265" s="3"/>
      <c r="N6265" s="3"/>
      <c r="O6265" s="3"/>
      <c r="P6265" s="3"/>
      <c r="Q6265" s="3"/>
      <c r="R6265" s="3"/>
      <c r="S6265" s="3"/>
      <c r="T6265" s="3"/>
      <c r="U6265" s="3"/>
      <c r="V6265" s="3"/>
      <c r="W6265" s="3"/>
      <c r="X6265" s="3"/>
      <c r="Y6265" s="3"/>
      <c r="Z6265" s="3"/>
      <c r="AA6265" s="3"/>
      <c r="AB6265" s="3"/>
      <c r="AC6265" s="3"/>
      <c r="AD6265" s="3"/>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row>
    <row r="6266" spans="1:77" ht="18">
      <c r="A6266" s="3" t="s">
        <v>802</v>
      </c>
      <c r="B6266" s="3" t="s">
        <v>24841</v>
      </c>
      <c r="C6266" s="3" t="s">
        <v>24842</v>
      </c>
      <c r="D6266" s="3" t="s">
        <v>6891</v>
      </c>
      <c r="E6266" s="3" t="s">
        <v>24843</v>
      </c>
      <c r="F6266" s="3" t="s">
        <v>24844</v>
      </c>
      <c r="G6266" s="3"/>
      <c r="H6266" s="3"/>
      <c r="I6266" s="3"/>
      <c r="J6266" s="3"/>
      <c r="K6266" s="3"/>
      <c r="L6266" s="3"/>
      <c r="M6266" s="3"/>
      <c r="N6266" s="3"/>
      <c r="O6266" s="3"/>
      <c r="P6266" s="3"/>
      <c r="Q6266" s="3"/>
      <c r="R6266" s="3"/>
      <c r="S6266" s="3"/>
      <c r="T6266" s="3"/>
      <c r="U6266" s="3"/>
      <c r="V6266" s="3"/>
      <c r="W6266" s="3"/>
      <c r="X6266" s="3"/>
      <c r="Y6266" s="3"/>
      <c r="Z6266" s="3"/>
      <c r="AA6266" s="3"/>
      <c r="AB6266" s="3"/>
      <c r="AC6266" s="3"/>
      <c r="AD6266" s="3"/>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row>
    <row r="6267" spans="1:77" ht="18">
      <c r="A6267" s="3" t="s">
        <v>19298</v>
      </c>
      <c r="B6267" s="3" t="s">
        <v>36306</v>
      </c>
      <c r="C6267" s="3" t="s">
        <v>24842</v>
      </c>
      <c r="D6267" s="3"/>
      <c r="E6267" s="3" t="s">
        <v>36367</v>
      </c>
      <c r="F6267" s="3"/>
      <c r="G6267" s="3"/>
      <c r="H6267" s="3"/>
      <c r="I6267" s="3"/>
      <c r="J6267" s="3"/>
      <c r="K6267" s="3"/>
      <c r="L6267" s="3"/>
      <c r="M6267" s="3"/>
      <c r="N6267" s="3"/>
      <c r="O6267" s="3"/>
      <c r="P6267" s="3"/>
      <c r="Q6267" s="3"/>
      <c r="R6267" s="3"/>
      <c r="S6267" s="3"/>
      <c r="T6267" s="3"/>
      <c r="U6267" s="3"/>
      <c r="V6267" s="3"/>
      <c r="W6267" s="3"/>
      <c r="X6267" s="3"/>
      <c r="Y6267" s="3"/>
      <c r="Z6267" s="3"/>
      <c r="AA6267" s="3"/>
      <c r="AB6267" s="3"/>
      <c r="AC6267" s="3"/>
      <c r="AD6267" s="3"/>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row>
    <row r="6268" spans="1:77" ht="18">
      <c r="A6268" s="3" t="s">
        <v>5229</v>
      </c>
      <c r="B6268" s="3" t="s">
        <v>23435</v>
      </c>
      <c r="C6268" s="3" t="s">
        <v>23659</v>
      </c>
      <c r="D6268" s="3"/>
      <c r="E6268" s="3" t="s">
        <v>23660</v>
      </c>
      <c r="F6268" s="3"/>
      <c r="G6268" s="3"/>
      <c r="H6268" s="3"/>
      <c r="I6268" s="3"/>
      <c r="J6268" s="3"/>
      <c r="K6268" s="3"/>
      <c r="L6268" s="3"/>
      <c r="M6268" s="3"/>
      <c r="N6268" s="3"/>
      <c r="O6268" s="3"/>
      <c r="P6268" s="3"/>
      <c r="Q6268" s="3"/>
      <c r="R6268" s="3"/>
      <c r="S6268" s="3"/>
      <c r="T6268" s="3"/>
      <c r="U6268" s="3"/>
      <c r="V6268" s="3"/>
      <c r="W6268" s="3"/>
      <c r="X6268" s="3"/>
      <c r="Y6268" s="3"/>
      <c r="Z6268" s="3"/>
      <c r="AA6268" s="3"/>
      <c r="AB6268" s="3"/>
      <c r="AC6268" s="3"/>
      <c r="AD6268" s="3"/>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row>
    <row r="6269" spans="1:77" ht="18">
      <c r="A6269" s="3" t="s">
        <v>11589</v>
      </c>
      <c r="B6269" s="3" t="s">
        <v>28622</v>
      </c>
      <c r="C6269" s="3" t="s">
        <v>23659</v>
      </c>
      <c r="D6269" s="3"/>
      <c r="E6269" s="3" t="s">
        <v>28641</v>
      </c>
      <c r="F6269" s="3" t="s">
        <v>29353</v>
      </c>
      <c r="G6269" s="3"/>
      <c r="H6269" s="3"/>
      <c r="I6269" s="3"/>
      <c r="J6269" s="3"/>
      <c r="K6269" s="3"/>
      <c r="L6269" s="3"/>
      <c r="M6269" s="3"/>
      <c r="N6269" s="3"/>
      <c r="O6269" s="3"/>
      <c r="P6269" s="3"/>
      <c r="Q6269" s="3"/>
      <c r="R6269" s="3"/>
      <c r="S6269" s="3"/>
      <c r="T6269" s="3"/>
      <c r="U6269" s="3"/>
      <c r="V6269" s="3"/>
      <c r="W6269" s="3"/>
      <c r="X6269" s="3"/>
      <c r="Y6269" s="3"/>
      <c r="Z6269" s="3"/>
      <c r="AA6269" s="3"/>
      <c r="AB6269" s="3"/>
      <c r="AC6269" s="3"/>
      <c r="AD6269" s="3"/>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row>
    <row r="6270" spans="1:77" ht="18">
      <c r="A6270" s="3" t="s">
        <v>18238</v>
      </c>
      <c r="B6270" s="3" t="s">
        <v>35343</v>
      </c>
      <c r="C6270" s="3" t="s">
        <v>23659</v>
      </c>
      <c r="D6270" s="3"/>
      <c r="E6270" s="3" t="s">
        <v>35630</v>
      </c>
      <c r="F6270" s="3"/>
      <c r="G6270" s="3"/>
      <c r="H6270" s="3"/>
      <c r="I6270" s="3"/>
      <c r="J6270" s="3"/>
      <c r="K6270" s="3"/>
      <c r="L6270" s="3"/>
      <c r="M6270" s="3"/>
      <c r="N6270" s="3"/>
      <c r="O6270" s="3"/>
      <c r="P6270" s="3"/>
      <c r="Q6270" s="3"/>
      <c r="R6270" s="3"/>
      <c r="S6270" s="3"/>
      <c r="T6270" s="3"/>
      <c r="U6270" s="3"/>
      <c r="V6270" s="3"/>
      <c r="W6270" s="3"/>
      <c r="X6270" s="3"/>
      <c r="Y6270" s="3"/>
      <c r="Z6270" s="3"/>
      <c r="AA6270" s="3"/>
      <c r="AB6270" s="3"/>
      <c r="AC6270" s="3"/>
      <c r="AD6270" s="3"/>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row>
    <row r="6271" spans="1:77" ht="18">
      <c r="A6271" s="3" t="s">
        <v>4972</v>
      </c>
      <c r="B6271" s="3" t="s">
        <v>23435</v>
      </c>
      <c r="C6271" s="3" t="s">
        <v>23457</v>
      </c>
      <c r="D6271" s="3"/>
      <c r="E6271" s="3" t="s">
        <v>23458</v>
      </c>
      <c r="F6271" s="3"/>
      <c r="G6271" s="3"/>
      <c r="H6271" s="3"/>
      <c r="I6271" s="3"/>
      <c r="J6271" s="3"/>
      <c r="K6271" s="3"/>
      <c r="L6271" s="3"/>
      <c r="M6271" s="3"/>
      <c r="N6271" s="3"/>
      <c r="O6271" s="3"/>
      <c r="P6271" s="3"/>
      <c r="Q6271" s="3"/>
      <c r="R6271" s="3"/>
      <c r="S6271" s="3"/>
      <c r="T6271" s="3"/>
      <c r="U6271" s="3"/>
      <c r="V6271" s="3"/>
      <c r="W6271" s="3"/>
      <c r="X6271" s="3"/>
      <c r="Y6271" s="3"/>
      <c r="Z6271" s="3"/>
      <c r="AA6271" s="3"/>
      <c r="AB6271" s="3"/>
      <c r="AC6271" s="3"/>
      <c r="AD6271" s="3"/>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row>
    <row r="6272" spans="1:77" ht="18">
      <c r="A6272" s="3" t="s">
        <v>18498</v>
      </c>
      <c r="B6272" s="3" t="s">
        <v>35736</v>
      </c>
      <c r="C6272" s="3" t="s">
        <v>23457</v>
      </c>
      <c r="D6272" s="3"/>
      <c r="E6272" s="3" t="s">
        <v>35766</v>
      </c>
      <c r="F6272" s="3"/>
      <c r="G6272" s="3"/>
      <c r="H6272" s="3"/>
      <c r="I6272" s="3"/>
      <c r="J6272" s="3"/>
      <c r="K6272" s="3"/>
      <c r="L6272" s="3"/>
      <c r="M6272" s="3"/>
      <c r="N6272" s="3"/>
      <c r="O6272" s="3"/>
      <c r="P6272" s="3"/>
      <c r="Q6272" s="3"/>
      <c r="R6272" s="3"/>
      <c r="S6272" s="3"/>
      <c r="T6272" s="3"/>
      <c r="U6272" s="3"/>
      <c r="V6272" s="3"/>
      <c r="W6272" s="3"/>
      <c r="X6272" s="3"/>
      <c r="Y6272" s="3"/>
      <c r="Z6272" s="3"/>
      <c r="AA6272" s="3"/>
      <c r="AB6272" s="3"/>
      <c r="AC6272" s="3"/>
      <c r="AD6272" s="3"/>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row>
    <row r="6273" spans="1:77" ht="18">
      <c r="A6273" s="3" t="s">
        <v>19345</v>
      </c>
      <c r="B6273" s="3" t="s">
        <v>36306</v>
      </c>
      <c r="C6273" s="3" t="s">
        <v>23457</v>
      </c>
      <c r="D6273" s="3"/>
      <c r="E6273" s="3" t="s">
        <v>36434</v>
      </c>
      <c r="F6273" s="3"/>
      <c r="G6273" s="3"/>
      <c r="H6273" s="3"/>
      <c r="I6273" s="3"/>
      <c r="J6273" s="3"/>
      <c r="K6273" s="3"/>
      <c r="L6273" s="3"/>
      <c r="M6273" s="3"/>
      <c r="N6273" s="3"/>
      <c r="O6273" s="3"/>
      <c r="P6273" s="3"/>
      <c r="Q6273" s="3"/>
      <c r="R6273" s="3"/>
      <c r="S6273" s="3"/>
      <c r="T6273" s="3"/>
      <c r="U6273" s="3"/>
      <c r="V6273" s="3"/>
      <c r="W6273" s="3"/>
      <c r="X6273" s="3"/>
      <c r="Y6273" s="3"/>
      <c r="Z6273" s="3"/>
      <c r="AA6273" s="3"/>
      <c r="AB6273" s="3"/>
      <c r="AC6273" s="3"/>
      <c r="AD6273" s="3"/>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row>
    <row r="6274" spans="1:77" ht="18">
      <c r="A6274" s="3" t="s">
        <v>4943</v>
      </c>
      <c r="B6274" s="3" t="s">
        <v>23435</v>
      </c>
      <c r="C6274" s="3" t="s">
        <v>23438</v>
      </c>
      <c r="D6274" s="3" t="s">
        <v>23439</v>
      </c>
      <c r="E6274" s="3" t="s">
        <v>23440</v>
      </c>
      <c r="F6274" s="3" t="s">
        <v>23441</v>
      </c>
      <c r="G6274" s="3"/>
      <c r="H6274" s="3"/>
      <c r="I6274" s="3"/>
      <c r="J6274" s="3"/>
      <c r="K6274" s="3"/>
      <c r="L6274" s="3"/>
      <c r="M6274" s="3"/>
      <c r="N6274" s="3"/>
      <c r="O6274" s="3"/>
      <c r="P6274" s="3"/>
      <c r="Q6274" s="3"/>
      <c r="R6274" s="3"/>
      <c r="S6274" s="3"/>
      <c r="T6274" s="3"/>
      <c r="U6274" s="3"/>
      <c r="V6274" s="3"/>
      <c r="W6274" s="3"/>
      <c r="X6274" s="3"/>
      <c r="Y6274" s="3"/>
      <c r="Z6274" s="3"/>
      <c r="AA6274" s="3"/>
      <c r="AB6274" s="3"/>
      <c r="AC6274" s="3"/>
      <c r="AD6274" s="3"/>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row>
    <row r="6275" spans="1:77" ht="18">
      <c r="A6275" s="3" t="s">
        <v>5221</v>
      </c>
      <c r="B6275" s="3" t="s">
        <v>23435</v>
      </c>
      <c r="C6275" s="3" t="s">
        <v>23438</v>
      </c>
      <c r="D6275" s="3"/>
      <c r="E6275" s="3" t="s">
        <v>23656</v>
      </c>
      <c r="F6275" s="3"/>
      <c r="G6275" s="3"/>
      <c r="H6275" s="3"/>
      <c r="I6275" s="3"/>
      <c r="J6275" s="3"/>
      <c r="K6275" s="3"/>
      <c r="L6275" s="3"/>
      <c r="M6275" s="3"/>
      <c r="N6275" s="3"/>
      <c r="O6275" s="3"/>
      <c r="P6275" s="3"/>
      <c r="Q6275" s="3"/>
      <c r="R6275" s="3"/>
      <c r="S6275" s="3"/>
      <c r="T6275" s="3"/>
      <c r="U6275" s="3"/>
      <c r="V6275" s="3"/>
      <c r="W6275" s="3"/>
      <c r="X6275" s="3"/>
      <c r="Y6275" s="3"/>
      <c r="Z6275" s="3"/>
      <c r="AA6275" s="3"/>
      <c r="AB6275" s="3"/>
      <c r="AC6275" s="3"/>
      <c r="AD6275" s="3"/>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row>
    <row r="6276" spans="1:77" ht="18">
      <c r="A6276" s="3" t="s">
        <v>16318</v>
      </c>
      <c r="B6276" s="3" t="s">
        <v>32339</v>
      </c>
      <c r="C6276" s="3" t="s">
        <v>23438</v>
      </c>
      <c r="D6276" s="3" t="s">
        <v>4533</v>
      </c>
      <c r="E6276" s="3" t="s">
        <v>32349</v>
      </c>
      <c r="F6276" s="3" t="s">
        <v>32350</v>
      </c>
      <c r="G6276" s="3"/>
      <c r="H6276" s="3"/>
      <c r="I6276" s="3"/>
      <c r="J6276" s="3"/>
      <c r="K6276" s="3"/>
      <c r="L6276" s="3"/>
      <c r="M6276" s="3"/>
      <c r="N6276" s="3"/>
      <c r="O6276" s="3"/>
      <c r="P6276" s="3"/>
      <c r="Q6276" s="3"/>
      <c r="R6276" s="3"/>
      <c r="S6276" s="3"/>
      <c r="T6276" s="3"/>
      <c r="U6276" s="3"/>
      <c r="V6276" s="3"/>
      <c r="W6276" s="3"/>
      <c r="X6276" s="3"/>
      <c r="Y6276" s="3"/>
      <c r="Z6276" s="3"/>
      <c r="AA6276" s="3"/>
      <c r="AB6276" s="3"/>
      <c r="AC6276" s="3"/>
      <c r="AD6276" s="3"/>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row>
    <row r="6277" spans="1:77" ht="18">
      <c r="A6277" s="3" t="s">
        <v>35438</v>
      </c>
      <c r="B6277" s="3" t="s">
        <v>35410</v>
      </c>
      <c r="C6277" s="3" t="s">
        <v>35439</v>
      </c>
      <c r="D6277" s="3" t="s">
        <v>270</v>
      </c>
      <c r="E6277" s="3" t="s">
        <v>35440</v>
      </c>
      <c r="F6277" s="3"/>
      <c r="G6277" s="3"/>
      <c r="H6277" s="3"/>
      <c r="I6277" s="3"/>
      <c r="J6277" s="3"/>
      <c r="K6277" s="3"/>
      <c r="L6277" s="3"/>
      <c r="M6277" s="3"/>
      <c r="N6277" s="3"/>
      <c r="O6277" s="3"/>
      <c r="P6277" s="3"/>
      <c r="Q6277" s="3"/>
      <c r="R6277" s="3"/>
      <c r="S6277" s="3"/>
      <c r="T6277" s="3"/>
      <c r="U6277" s="3"/>
      <c r="V6277" s="3"/>
      <c r="W6277" s="3"/>
      <c r="X6277" s="3"/>
      <c r="Y6277" s="3"/>
      <c r="Z6277" s="3"/>
      <c r="AA6277" s="3"/>
      <c r="AB6277" s="3"/>
      <c r="AC6277" s="3"/>
      <c r="AD6277" s="3"/>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row>
    <row r="6278" spans="1:77" ht="18">
      <c r="A6278" s="3" t="s">
        <v>5226</v>
      </c>
      <c r="B6278" s="3" t="s">
        <v>23435</v>
      </c>
      <c r="C6278" s="3" t="s">
        <v>23657</v>
      </c>
      <c r="D6278" s="3"/>
      <c r="E6278" s="3" t="s">
        <v>23658</v>
      </c>
      <c r="F6278" s="3"/>
      <c r="G6278" s="3"/>
      <c r="H6278" s="3"/>
      <c r="I6278" s="3"/>
      <c r="J6278" s="3"/>
      <c r="K6278" s="3"/>
      <c r="L6278" s="3"/>
      <c r="M6278" s="3"/>
      <c r="N6278" s="3"/>
      <c r="O6278" s="3"/>
      <c r="P6278" s="3"/>
      <c r="Q6278" s="3"/>
      <c r="R6278" s="3"/>
      <c r="S6278" s="3"/>
      <c r="T6278" s="3"/>
      <c r="U6278" s="3"/>
      <c r="V6278" s="3"/>
      <c r="W6278" s="3"/>
      <c r="X6278" s="3"/>
      <c r="Y6278" s="3"/>
      <c r="Z6278" s="3"/>
      <c r="AA6278" s="3"/>
      <c r="AB6278" s="3"/>
      <c r="AC6278" s="3"/>
      <c r="AD6278" s="3"/>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row>
    <row r="6279" spans="1:77" ht="18">
      <c r="A6279" s="3" t="s">
        <v>33344</v>
      </c>
      <c r="B6279" s="3" t="s">
        <v>32998</v>
      </c>
      <c r="C6279" s="3" t="s">
        <v>33345</v>
      </c>
      <c r="D6279" s="3" t="s">
        <v>28706</v>
      </c>
      <c r="E6279" s="3" t="s">
        <v>33346</v>
      </c>
      <c r="F6279" s="3" t="s">
        <v>33347</v>
      </c>
      <c r="G6279" s="3"/>
      <c r="H6279" s="3"/>
      <c r="I6279" s="3"/>
      <c r="J6279" s="3"/>
      <c r="K6279" s="3"/>
      <c r="L6279" s="3"/>
      <c r="M6279" s="3"/>
      <c r="N6279" s="3"/>
      <c r="O6279" s="3"/>
      <c r="P6279" s="3"/>
      <c r="Q6279" s="3"/>
      <c r="R6279" s="3"/>
      <c r="S6279" s="3"/>
      <c r="T6279" s="3"/>
      <c r="U6279" s="3"/>
      <c r="V6279" s="3"/>
      <c r="W6279" s="3"/>
      <c r="X6279" s="3"/>
      <c r="Y6279" s="3"/>
      <c r="Z6279" s="3"/>
      <c r="AA6279" s="3"/>
      <c r="AB6279" s="3"/>
      <c r="AC6279" s="3"/>
      <c r="AD6279" s="3"/>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row>
    <row r="6280" spans="1:77" ht="18">
      <c r="A6280" s="3" t="s">
        <v>36177</v>
      </c>
      <c r="B6280" s="3" t="s">
        <v>35848</v>
      </c>
      <c r="C6280" s="3" t="s">
        <v>36178</v>
      </c>
      <c r="D6280" s="3"/>
      <c r="E6280" s="3" t="s">
        <v>36179</v>
      </c>
      <c r="F6280" s="3" t="s">
        <v>36180</v>
      </c>
      <c r="G6280" s="3"/>
      <c r="H6280" s="3"/>
      <c r="I6280" s="3"/>
      <c r="J6280" s="3"/>
      <c r="K6280" s="3"/>
      <c r="L6280" s="3"/>
      <c r="M6280" s="3"/>
      <c r="N6280" s="3"/>
      <c r="O6280" s="3"/>
      <c r="P6280" s="3"/>
      <c r="Q6280" s="3"/>
      <c r="R6280" s="3"/>
      <c r="S6280" s="3"/>
      <c r="T6280" s="3"/>
      <c r="U6280" s="3"/>
      <c r="V6280" s="3"/>
      <c r="W6280" s="3"/>
      <c r="X6280" s="3"/>
      <c r="Y6280" s="3"/>
      <c r="Z6280" s="3"/>
      <c r="AA6280" s="3"/>
      <c r="AB6280" s="3"/>
      <c r="AC6280" s="3"/>
      <c r="AD6280" s="3"/>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row>
    <row r="6281" spans="1:77" ht="18">
      <c r="A6281" s="3" t="s">
        <v>5215</v>
      </c>
      <c r="B6281" s="3" t="s">
        <v>23435</v>
      </c>
      <c r="C6281" s="3" t="s">
        <v>23652</v>
      </c>
      <c r="D6281" s="3"/>
      <c r="E6281" s="3" t="s">
        <v>23653</v>
      </c>
      <c r="F6281" s="3"/>
      <c r="G6281" s="3"/>
      <c r="H6281" s="3"/>
      <c r="I6281" s="3"/>
      <c r="J6281" s="3"/>
      <c r="K6281" s="3"/>
      <c r="L6281" s="3"/>
      <c r="M6281" s="3"/>
      <c r="N6281" s="3"/>
      <c r="O6281" s="3"/>
      <c r="P6281" s="3"/>
      <c r="Q6281" s="3"/>
      <c r="R6281" s="3"/>
      <c r="S6281" s="3"/>
      <c r="T6281" s="3"/>
      <c r="U6281" s="3"/>
      <c r="V6281" s="3"/>
      <c r="W6281" s="3"/>
      <c r="X6281" s="3"/>
      <c r="Y6281" s="3"/>
      <c r="Z6281" s="3"/>
      <c r="AA6281" s="3"/>
      <c r="AB6281" s="3"/>
      <c r="AC6281" s="3"/>
      <c r="AD6281" s="3"/>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row>
    <row r="6282" spans="1:77" ht="18">
      <c r="A6282" s="3" t="s">
        <v>34472</v>
      </c>
      <c r="B6282" s="3" t="s">
        <v>33988</v>
      </c>
      <c r="C6282" s="3" t="s">
        <v>34473</v>
      </c>
      <c r="D6282" s="3"/>
      <c r="E6282" s="3" t="s">
        <v>34474</v>
      </c>
      <c r="F6282" s="3" t="s">
        <v>34475</v>
      </c>
      <c r="G6282" s="3"/>
      <c r="H6282" s="3"/>
      <c r="I6282" s="3"/>
      <c r="J6282" s="3"/>
      <c r="K6282" s="3"/>
      <c r="L6282" s="3"/>
      <c r="M6282" s="3"/>
      <c r="N6282" s="3"/>
      <c r="O6282" s="3"/>
      <c r="P6282" s="3"/>
      <c r="Q6282" s="3"/>
      <c r="R6282" s="3"/>
      <c r="S6282" s="3"/>
      <c r="T6282" s="3"/>
      <c r="U6282" s="3"/>
      <c r="V6282" s="3"/>
      <c r="W6282" s="3"/>
      <c r="X6282" s="3"/>
      <c r="Y6282" s="3"/>
      <c r="Z6282" s="3"/>
      <c r="AA6282" s="3"/>
      <c r="AB6282" s="3"/>
      <c r="AC6282" s="3"/>
      <c r="AD6282" s="3"/>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row>
    <row r="6283" spans="1:77" ht="18">
      <c r="A6283" s="3" t="s">
        <v>4946</v>
      </c>
      <c r="B6283" s="3" t="s">
        <v>23435</v>
      </c>
      <c r="C6283" s="3" t="s">
        <v>23442</v>
      </c>
      <c r="D6283" s="3"/>
      <c r="E6283" s="3" t="s">
        <v>23443</v>
      </c>
      <c r="F6283" s="3"/>
      <c r="G6283" s="3"/>
      <c r="H6283" s="3"/>
      <c r="I6283" s="3"/>
      <c r="J6283" s="3"/>
      <c r="K6283" s="3"/>
      <c r="L6283" s="3"/>
      <c r="M6283" s="3"/>
      <c r="N6283" s="3"/>
      <c r="O6283" s="3"/>
      <c r="P6283" s="3"/>
      <c r="Q6283" s="3"/>
      <c r="R6283" s="3"/>
      <c r="S6283" s="3"/>
      <c r="T6283" s="3"/>
      <c r="U6283" s="3"/>
      <c r="V6283" s="3"/>
      <c r="W6283" s="3"/>
      <c r="X6283" s="3"/>
      <c r="Y6283" s="3"/>
      <c r="Z6283" s="3"/>
      <c r="AA6283" s="3"/>
      <c r="AB6283" s="3"/>
      <c r="AC6283" s="3"/>
      <c r="AD6283" s="3"/>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row>
    <row r="6284" spans="1:77" ht="18">
      <c r="A6284" s="3" t="s">
        <v>5217</v>
      </c>
      <c r="B6284" s="3" t="s">
        <v>23435</v>
      </c>
      <c r="C6284" s="3" t="s">
        <v>23442</v>
      </c>
      <c r="D6284" s="3"/>
      <c r="E6284" s="3" t="s">
        <v>23635</v>
      </c>
      <c r="F6284" s="3" t="s">
        <v>23654</v>
      </c>
      <c r="G6284" s="3"/>
      <c r="H6284" s="3"/>
      <c r="I6284" s="3"/>
      <c r="J6284" s="3"/>
      <c r="K6284" s="3"/>
      <c r="L6284" s="3"/>
      <c r="M6284" s="3"/>
      <c r="N6284" s="3"/>
      <c r="O6284" s="3"/>
      <c r="P6284" s="3"/>
      <c r="Q6284" s="3"/>
      <c r="R6284" s="3"/>
      <c r="S6284" s="3"/>
      <c r="T6284" s="3"/>
      <c r="U6284" s="3"/>
      <c r="V6284" s="3"/>
      <c r="W6284" s="3"/>
      <c r="X6284" s="3"/>
      <c r="Y6284" s="3"/>
      <c r="Z6284" s="3"/>
      <c r="AA6284" s="3"/>
      <c r="AB6284" s="3"/>
      <c r="AC6284" s="3"/>
      <c r="AD6284" s="3"/>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row>
    <row r="6285" spans="1:77" ht="18">
      <c r="A6285" s="3" t="s">
        <v>3501</v>
      </c>
      <c r="B6285" s="3" t="s">
        <v>21893</v>
      </c>
      <c r="C6285" s="3" t="s">
        <v>22007</v>
      </c>
      <c r="D6285" s="3"/>
      <c r="E6285" s="3" t="s">
        <v>22008</v>
      </c>
      <c r="F6285" s="3" t="s">
        <v>22009</v>
      </c>
      <c r="G6285" s="3"/>
      <c r="H6285" s="3"/>
      <c r="I6285" s="3"/>
      <c r="J6285" s="3"/>
      <c r="K6285" s="3"/>
      <c r="L6285" s="3"/>
      <c r="M6285" s="3"/>
      <c r="N6285" s="3"/>
      <c r="O6285" s="3"/>
      <c r="P6285" s="3"/>
      <c r="Q6285" s="3"/>
      <c r="R6285" s="3"/>
      <c r="S6285" s="3"/>
      <c r="T6285" s="3"/>
      <c r="U6285" s="3"/>
      <c r="V6285" s="3"/>
      <c r="W6285" s="3"/>
      <c r="X6285" s="3"/>
      <c r="Y6285" s="3"/>
      <c r="Z6285" s="3"/>
      <c r="AA6285" s="3"/>
      <c r="AB6285" s="3"/>
      <c r="AC6285" s="3"/>
      <c r="AD6285" s="3"/>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row>
    <row r="6286" spans="1:77" ht="18">
      <c r="A6286" s="3" t="s">
        <v>5209</v>
      </c>
      <c r="B6286" s="3" t="s">
        <v>23435</v>
      </c>
      <c r="C6286" s="3" t="s">
        <v>23648</v>
      </c>
      <c r="D6286" s="3"/>
      <c r="E6286" s="3" t="s">
        <v>23649</v>
      </c>
      <c r="F6286" s="3"/>
      <c r="G6286" s="3"/>
      <c r="H6286" s="3"/>
      <c r="I6286" s="3"/>
      <c r="J6286" s="3"/>
      <c r="K6286" s="3"/>
      <c r="L6286" s="3"/>
      <c r="M6286" s="3"/>
      <c r="N6286" s="3"/>
      <c r="O6286" s="3"/>
      <c r="P6286" s="3"/>
      <c r="Q6286" s="3"/>
      <c r="R6286" s="3"/>
      <c r="S6286" s="3"/>
      <c r="T6286" s="3"/>
      <c r="U6286" s="3"/>
      <c r="V6286" s="3"/>
      <c r="W6286" s="3"/>
      <c r="X6286" s="3"/>
      <c r="Y6286" s="3"/>
      <c r="Z6286" s="3"/>
      <c r="AA6286" s="3"/>
      <c r="AB6286" s="3"/>
      <c r="AC6286" s="3"/>
      <c r="AD6286" s="3"/>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row>
    <row r="6287" spans="1:77" ht="18">
      <c r="A6287" s="3" t="s">
        <v>37226</v>
      </c>
      <c r="B6287" s="3" t="s">
        <v>37108</v>
      </c>
      <c r="C6287" s="3" t="s">
        <v>37227</v>
      </c>
      <c r="D6287" s="3"/>
      <c r="E6287" s="3" t="s">
        <v>37228</v>
      </c>
      <c r="F6287" s="3"/>
      <c r="G6287" s="3"/>
      <c r="H6287" s="3"/>
      <c r="I6287" s="3"/>
      <c r="J6287" s="3"/>
      <c r="K6287" s="3"/>
      <c r="L6287" s="3"/>
      <c r="M6287" s="3"/>
      <c r="N6287" s="3"/>
      <c r="O6287" s="3"/>
      <c r="P6287" s="3"/>
      <c r="Q6287" s="3"/>
      <c r="R6287" s="3"/>
      <c r="S6287" s="3"/>
      <c r="T6287" s="3"/>
      <c r="U6287" s="3"/>
      <c r="V6287" s="3"/>
      <c r="W6287" s="3"/>
      <c r="X6287" s="3"/>
      <c r="Y6287" s="3"/>
      <c r="Z6287" s="3"/>
      <c r="AA6287" s="3"/>
      <c r="AB6287" s="3"/>
      <c r="AC6287" s="3"/>
      <c r="AD6287" s="3"/>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row>
    <row r="6288" spans="1:77" ht="18">
      <c r="A6288" s="3" t="s">
        <v>39693</v>
      </c>
      <c r="B6288" s="3" t="s">
        <v>39694</v>
      </c>
      <c r="C6288" s="3" t="s">
        <v>37227</v>
      </c>
      <c r="D6288" s="3"/>
      <c r="E6288" s="3" t="s">
        <v>38741</v>
      </c>
      <c r="F6288" s="3"/>
      <c r="G6288" s="3"/>
      <c r="H6288" s="3"/>
      <c r="I6288" s="3"/>
      <c r="J6288" s="3"/>
      <c r="K6288" s="3"/>
      <c r="L6288" s="3"/>
      <c r="M6288" s="3"/>
      <c r="N6288" s="3"/>
      <c r="O6288" s="3"/>
      <c r="P6288" s="3"/>
      <c r="Q6288" s="3"/>
      <c r="R6288" s="3"/>
      <c r="S6288" s="3"/>
      <c r="T6288" s="3"/>
      <c r="U6288" s="3"/>
      <c r="V6288" s="3"/>
      <c r="W6288" s="3"/>
      <c r="X6288" s="3"/>
      <c r="Y6288" s="3"/>
      <c r="Z6288" s="3"/>
      <c r="AA6288" s="3"/>
      <c r="AB6288" s="3"/>
      <c r="AC6288" s="3"/>
      <c r="AD6288" s="3"/>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row>
    <row r="6289" spans="1:77" ht="18">
      <c r="A6289" s="3" t="s">
        <v>5212</v>
      </c>
      <c r="B6289" s="3" t="s">
        <v>23435</v>
      </c>
      <c r="C6289" s="3" t="s">
        <v>23650</v>
      </c>
      <c r="D6289" s="3"/>
      <c r="E6289" s="3" t="s">
        <v>23651</v>
      </c>
      <c r="F6289" s="3"/>
      <c r="G6289" s="3"/>
      <c r="H6289" s="3"/>
      <c r="I6289" s="3"/>
      <c r="J6289" s="3"/>
      <c r="K6289" s="3"/>
      <c r="L6289" s="3"/>
      <c r="M6289" s="3"/>
      <c r="N6289" s="3"/>
      <c r="O6289" s="3"/>
      <c r="P6289" s="3"/>
      <c r="Q6289" s="3"/>
      <c r="R6289" s="3"/>
      <c r="S6289" s="3"/>
      <c r="T6289" s="3"/>
      <c r="U6289" s="3"/>
      <c r="V6289" s="3"/>
      <c r="W6289" s="3"/>
      <c r="X6289" s="3"/>
      <c r="Y6289" s="3"/>
      <c r="Z6289" s="3"/>
      <c r="AA6289" s="3"/>
      <c r="AB6289" s="3"/>
      <c r="AC6289" s="3"/>
      <c r="AD6289" s="3"/>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row>
    <row r="6290" spans="1:77" ht="18">
      <c r="A6290" s="3" t="s">
        <v>5206</v>
      </c>
      <c r="B6290" s="3" t="s">
        <v>23435</v>
      </c>
      <c r="C6290" s="3" t="s">
        <v>23646</v>
      </c>
      <c r="D6290" s="3"/>
      <c r="E6290" s="3" t="s">
        <v>23647</v>
      </c>
      <c r="F6290" s="3"/>
      <c r="G6290" s="3"/>
      <c r="H6290" s="3"/>
      <c r="I6290" s="3"/>
      <c r="J6290" s="3"/>
      <c r="K6290" s="3"/>
      <c r="L6290" s="3"/>
      <c r="M6290" s="3"/>
      <c r="N6290" s="3"/>
      <c r="O6290" s="3"/>
      <c r="P6290" s="3"/>
      <c r="Q6290" s="3"/>
      <c r="R6290" s="3"/>
      <c r="S6290" s="3"/>
      <c r="T6290" s="3"/>
      <c r="U6290" s="3"/>
      <c r="V6290" s="3"/>
      <c r="W6290" s="3"/>
      <c r="X6290" s="3"/>
      <c r="Y6290" s="3"/>
      <c r="Z6290" s="3"/>
      <c r="AA6290" s="3"/>
      <c r="AB6290" s="3"/>
      <c r="AC6290" s="3"/>
      <c r="AD6290" s="3"/>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row>
    <row r="6291" spans="1:77" ht="18">
      <c r="A6291" s="3" t="s">
        <v>5247</v>
      </c>
      <c r="B6291" s="3" t="s">
        <v>23671</v>
      </c>
      <c r="C6291" s="3" t="s">
        <v>23672</v>
      </c>
      <c r="D6291" s="3" t="s">
        <v>1442</v>
      </c>
      <c r="E6291" s="3" t="s">
        <v>23673</v>
      </c>
      <c r="F6291" s="3" t="s">
        <v>23674</v>
      </c>
      <c r="G6291" s="3"/>
      <c r="H6291" s="3"/>
      <c r="I6291" s="3"/>
      <c r="J6291" s="3"/>
      <c r="K6291" s="3"/>
      <c r="L6291" s="3"/>
      <c r="M6291" s="3"/>
      <c r="N6291" s="3"/>
      <c r="O6291" s="3"/>
      <c r="P6291" s="3"/>
      <c r="Q6291" s="3"/>
      <c r="R6291" s="3"/>
      <c r="S6291" s="3"/>
      <c r="T6291" s="3"/>
      <c r="U6291" s="3"/>
      <c r="V6291" s="3"/>
      <c r="W6291" s="3"/>
      <c r="X6291" s="3"/>
      <c r="Y6291" s="3"/>
      <c r="Z6291" s="3"/>
      <c r="AA6291" s="3"/>
      <c r="AB6291" s="3"/>
      <c r="AC6291" s="3"/>
      <c r="AD6291" s="3"/>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row>
    <row r="6292" spans="1:77" ht="18">
      <c r="A6292" s="3" t="s">
        <v>3327</v>
      </c>
      <c r="B6292" s="3" t="s">
        <v>21893</v>
      </c>
      <c r="C6292" s="3" t="s">
        <v>23672</v>
      </c>
      <c r="D6292" s="3"/>
      <c r="E6292" s="3" t="s">
        <v>39808</v>
      </c>
      <c r="F6292" s="3" t="s">
        <v>39809</v>
      </c>
      <c r="G6292" s="3"/>
      <c r="H6292" s="3"/>
      <c r="I6292" s="3"/>
      <c r="J6292" s="3"/>
      <c r="K6292" s="3"/>
      <c r="L6292" s="3"/>
      <c r="M6292" s="3"/>
      <c r="N6292" s="3"/>
      <c r="O6292" s="3"/>
      <c r="P6292" s="3"/>
      <c r="Q6292" s="3"/>
      <c r="R6292" s="3"/>
      <c r="S6292" s="3"/>
      <c r="T6292" s="3"/>
      <c r="U6292" s="3"/>
      <c r="V6292" s="3"/>
      <c r="W6292" s="3"/>
      <c r="X6292" s="3"/>
      <c r="Y6292" s="3"/>
      <c r="Z6292" s="3"/>
      <c r="AA6292" s="3"/>
      <c r="AB6292" s="3"/>
      <c r="AC6292" s="3"/>
      <c r="AD6292" s="3"/>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row>
    <row r="6293" spans="1:77" ht="18">
      <c r="A6293" s="3" t="s">
        <v>3454</v>
      </c>
      <c r="B6293" s="3" t="s">
        <v>21893</v>
      </c>
      <c r="C6293" s="3" t="s">
        <v>21959</v>
      </c>
      <c r="D6293" s="3"/>
      <c r="E6293" s="3" t="s">
        <v>21960</v>
      </c>
      <c r="F6293" s="3" t="s">
        <v>21961</v>
      </c>
      <c r="G6293" s="3"/>
      <c r="H6293" s="3"/>
      <c r="I6293" s="3"/>
      <c r="J6293" s="3"/>
      <c r="K6293" s="3"/>
      <c r="L6293" s="3"/>
      <c r="M6293" s="3"/>
      <c r="N6293" s="3"/>
      <c r="O6293" s="3"/>
      <c r="P6293" s="3"/>
      <c r="Q6293" s="3"/>
      <c r="R6293" s="3"/>
      <c r="S6293" s="3"/>
      <c r="T6293" s="3"/>
      <c r="U6293" s="3"/>
      <c r="V6293" s="3"/>
      <c r="W6293" s="3"/>
      <c r="X6293" s="3"/>
      <c r="Y6293" s="3"/>
      <c r="Z6293" s="3"/>
      <c r="AA6293" s="3"/>
      <c r="AB6293" s="3"/>
      <c r="AC6293" s="3"/>
      <c r="AD6293" s="3"/>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row>
    <row r="6294" spans="1:77" ht="18">
      <c r="A6294" s="3" t="s">
        <v>9571</v>
      </c>
      <c r="B6294" s="3" t="s">
        <v>27189</v>
      </c>
      <c r="C6294" s="3" t="s">
        <v>21959</v>
      </c>
      <c r="D6294" s="3" t="s">
        <v>73</v>
      </c>
      <c r="E6294" s="3" t="s">
        <v>27421</v>
      </c>
      <c r="F6294" s="3" t="s">
        <v>27422</v>
      </c>
      <c r="G6294" s="3" t="s">
        <v>27423</v>
      </c>
      <c r="H6294" s="3" t="s">
        <v>27424</v>
      </c>
      <c r="I6294" s="3" t="s">
        <v>27425</v>
      </c>
      <c r="J6294" s="3" t="s">
        <v>27426</v>
      </c>
      <c r="K6294" s="3" t="s">
        <v>27427</v>
      </c>
      <c r="L6294" s="3" t="s">
        <v>27428</v>
      </c>
      <c r="M6294" s="3"/>
      <c r="N6294" s="3"/>
      <c r="O6294" s="3"/>
      <c r="P6294" s="3"/>
      <c r="Q6294" s="3"/>
      <c r="R6294" s="3"/>
      <c r="S6294" s="3"/>
      <c r="T6294" s="3"/>
      <c r="U6294" s="3"/>
      <c r="V6294" s="3"/>
      <c r="W6294" s="3"/>
      <c r="X6294" s="3"/>
      <c r="Y6294" s="3"/>
      <c r="Z6294" s="3"/>
      <c r="AA6294" s="3"/>
      <c r="AB6294" s="3"/>
      <c r="AC6294" s="3"/>
      <c r="AD6294" s="3"/>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row>
    <row r="6295" spans="1:77" ht="18">
      <c r="A6295" s="3" t="s">
        <v>28311</v>
      </c>
      <c r="B6295" s="3" t="s">
        <v>28075</v>
      </c>
      <c r="C6295" s="3" t="s">
        <v>21959</v>
      </c>
      <c r="D6295" s="3"/>
      <c r="E6295" s="3" t="s">
        <v>28312</v>
      </c>
      <c r="F6295" s="3" t="s">
        <v>21961</v>
      </c>
      <c r="G6295" s="3"/>
      <c r="H6295" s="3"/>
      <c r="I6295" s="3"/>
      <c r="J6295" s="3"/>
      <c r="K6295" s="3"/>
      <c r="L6295" s="3"/>
      <c r="M6295" s="3"/>
      <c r="N6295" s="3"/>
      <c r="O6295" s="3"/>
      <c r="P6295" s="3"/>
      <c r="Q6295" s="3"/>
      <c r="R6295" s="3"/>
      <c r="S6295" s="3"/>
      <c r="T6295" s="3"/>
      <c r="U6295" s="3"/>
      <c r="V6295" s="3"/>
      <c r="W6295" s="3"/>
      <c r="X6295" s="3"/>
      <c r="Y6295" s="3"/>
      <c r="Z6295" s="3"/>
      <c r="AA6295" s="3"/>
      <c r="AB6295" s="3"/>
      <c r="AC6295" s="3"/>
      <c r="AD6295" s="3"/>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row>
    <row r="6296" spans="1:77" ht="18">
      <c r="A6296" s="3" t="s">
        <v>18084</v>
      </c>
      <c r="B6296" s="3" t="s">
        <v>35343</v>
      </c>
      <c r="C6296" s="3" t="s">
        <v>21959</v>
      </c>
      <c r="D6296" s="3" t="s">
        <v>35416</v>
      </c>
      <c r="E6296" s="3" t="s">
        <v>35417</v>
      </c>
      <c r="F6296" s="3" t="s">
        <v>35418</v>
      </c>
      <c r="G6296" s="3" t="e">
        <f>- eCom Software: Victor Hwu, Peter Lin</f>
        <v>#NAME?</v>
      </c>
      <c r="H6296" s="3" t="s">
        <v>35419</v>
      </c>
      <c r="I6296" s="3"/>
      <c r="J6296" s="3"/>
      <c r="K6296" s="3"/>
      <c r="L6296" s="3"/>
      <c r="M6296" s="3"/>
      <c r="N6296" s="3"/>
      <c r="O6296" s="3"/>
      <c r="P6296" s="3"/>
      <c r="Q6296" s="3"/>
      <c r="R6296" s="3"/>
      <c r="S6296" s="3"/>
      <c r="T6296" s="3"/>
      <c r="U6296" s="3"/>
      <c r="V6296" s="3"/>
      <c r="W6296" s="3"/>
      <c r="X6296" s="3"/>
      <c r="Y6296" s="3"/>
      <c r="Z6296" s="3"/>
      <c r="AA6296" s="3"/>
      <c r="AB6296" s="3"/>
      <c r="AC6296" s="3"/>
      <c r="AD6296" s="3"/>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row>
    <row r="6297" spans="1:77" ht="18">
      <c r="A6297" s="3" t="s">
        <v>38739</v>
      </c>
      <c r="B6297" s="3" t="s">
        <v>37993</v>
      </c>
      <c r="C6297" s="3" t="s">
        <v>38740</v>
      </c>
      <c r="D6297" s="3" t="s">
        <v>270</v>
      </c>
      <c r="E6297" s="3" t="s">
        <v>38741</v>
      </c>
      <c r="F6297" s="3"/>
      <c r="G6297" s="3"/>
      <c r="H6297" s="3"/>
      <c r="I6297" s="3"/>
      <c r="J6297" s="3"/>
      <c r="K6297" s="3"/>
      <c r="L6297" s="3"/>
      <c r="M6297" s="3"/>
      <c r="N6297" s="3"/>
      <c r="O6297" s="3"/>
      <c r="P6297" s="3"/>
      <c r="Q6297" s="3"/>
      <c r="R6297" s="3"/>
      <c r="S6297" s="3"/>
      <c r="T6297" s="3"/>
      <c r="U6297" s="3"/>
      <c r="V6297" s="3"/>
      <c r="W6297" s="3"/>
      <c r="X6297" s="3"/>
      <c r="Y6297" s="3"/>
      <c r="Z6297" s="3"/>
      <c r="AA6297" s="3"/>
      <c r="AB6297" s="3"/>
      <c r="AC6297" s="3"/>
      <c r="AD6297" s="3"/>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row>
    <row r="6298" spans="1:77" ht="18">
      <c r="A6298" s="3" t="s">
        <v>19297</v>
      </c>
      <c r="B6298" s="3" t="s">
        <v>36306</v>
      </c>
      <c r="C6298" s="3" t="s">
        <v>36365</v>
      </c>
      <c r="D6298" s="3" t="s">
        <v>2778</v>
      </c>
      <c r="E6298" s="3" t="s">
        <v>36366</v>
      </c>
      <c r="F6298" s="3"/>
      <c r="G6298" s="3"/>
      <c r="H6298" s="3"/>
      <c r="I6298" s="3"/>
      <c r="J6298" s="3"/>
      <c r="K6298" s="3"/>
      <c r="L6298" s="3"/>
      <c r="M6298" s="3"/>
      <c r="N6298" s="3"/>
      <c r="O6298" s="3"/>
      <c r="P6298" s="3"/>
      <c r="Q6298" s="3"/>
      <c r="R6298" s="3"/>
      <c r="S6298" s="3"/>
      <c r="T6298" s="3"/>
      <c r="U6298" s="3"/>
      <c r="V6298" s="3"/>
      <c r="W6298" s="3"/>
      <c r="X6298" s="3"/>
      <c r="Y6298" s="3"/>
      <c r="Z6298" s="3"/>
      <c r="AA6298" s="3"/>
      <c r="AB6298" s="3"/>
      <c r="AC6298" s="3"/>
      <c r="AD6298" s="3"/>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row>
    <row r="6299" spans="1:77" ht="18">
      <c r="A6299" s="3" t="s">
        <v>5194</v>
      </c>
      <c r="B6299" s="3" t="s">
        <v>23435</v>
      </c>
      <c r="C6299" s="3" t="s">
        <v>23637</v>
      </c>
      <c r="D6299" s="3"/>
      <c r="E6299" s="3" t="s">
        <v>23638</v>
      </c>
      <c r="F6299" s="3"/>
      <c r="G6299" s="3"/>
      <c r="H6299" s="3"/>
      <c r="I6299" s="3"/>
      <c r="J6299" s="3"/>
      <c r="K6299" s="3"/>
      <c r="L6299" s="3"/>
      <c r="M6299" s="3"/>
      <c r="N6299" s="3"/>
      <c r="O6299" s="3"/>
      <c r="P6299" s="3"/>
      <c r="Q6299" s="3"/>
      <c r="R6299" s="3"/>
      <c r="S6299" s="3"/>
      <c r="T6299" s="3"/>
      <c r="U6299" s="3"/>
      <c r="V6299" s="3"/>
      <c r="W6299" s="3"/>
      <c r="X6299" s="3"/>
      <c r="Y6299" s="3"/>
      <c r="Z6299" s="3"/>
      <c r="AA6299" s="3"/>
      <c r="AB6299" s="3"/>
      <c r="AC6299" s="3"/>
      <c r="AD6299" s="3"/>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row>
    <row r="6300" spans="1:77" ht="18">
      <c r="A6300" s="3" t="s">
        <v>9456</v>
      </c>
      <c r="B6300" s="3" t="s">
        <v>27189</v>
      </c>
      <c r="C6300" s="3" t="s">
        <v>23637</v>
      </c>
      <c r="D6300" s="3" t="s">
        <v>270</v>
      </c>
      <c r="E6300" s="3" t="s">
        <v>27268</v>
      </c>
      <c r="F6300" s="3" t="s">
        <v>27269</v>
      </c>
      <c r="G6300" s="3"/>
      <c r="H6300" s="3"/>
      <c r="I6300" s="3"/>
      <c r="J6300" s="3"/>
      <c r="K6300" s="3"/>
      <c r="L6300" s="3"/>
      <c r="M6300" s="3"/>
      <c r="N6300" s="3"/>
      <c r="O6300" s="3"/>
      <c r="P6300" s="3"/>
      <c r="Q6300" s="3"/>
      <c r="R6300" s="3"/>
      <c r="S6300" s="3"/>
      <c r="T6300" s="3"/>
      <c r="U6300" s="3"/>
      <c r="V6300" s="3"/>
      <c r="W6300" s="3"/>
      <c r="X6300" s="3"/>
      <c r="Y6300" s="3"/>
      <c r="Z6300" s="3"/>
      <c r="AA6300" s="3"/>
      <c r="AB6300" s="3"/>
      <c r="AC6300" s="3"/>
      <c r="AD6300" s="3"/>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row>
    <row r="6301" spans="1:77" ht="18">
      <c r="A6301" s="3" t="s">
        <v>35942</v>
      </c>
      <c r="B6301" s="3" t="s">
        <v>35848</v>
      </c>
      <c r="C6301" s="3" t="s">
        <v>35943</v>
      </c>
      <c r="D6301" s="3"/>
      <c r="E6301" s="3" t="s">
        <v>35944</v>
      </c>
      <c r="F6301" s="3" t="s">
        <v>35945</v>
      </c>
      <c r="G6301" s="3"/>
      <c r="H6301" s="3"/>
      <c r="I6301" s="3"/>
      <c r="J6301" s="3"/>
      <c r="K6301" s="3"/>
      <c r="L6301" s="3"/>
      <c r="M6301" s="3"/>
      <c r="N6301" s="3"/>
      <c r="O6301" s="3"/>
      <c r="P6301" s="3"/>
      <c r="Q6301" s="3"/>
      <c r="R6301" s="3"/>
      <c r="S6301" s="3"/>
      <c r="T6301" s="3"/>
      <c r="U6301" s="3"/>
      <c r="V6301" s="3"/>
      <c r="W6301" s="3"/>
      <c r="X6301" s="3"/>
      <c r="Y6301" s="3"/>
      <c r="Z6301" s="3"/>
      <c r="AA6301" s="3"/>
      <c r="AB6301" s="3"/>
      <c r="AC6301" s="3"/>
      <c r="AD6301" s="3"/>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row>
    <row r="6302" spans="1:77" ht="18">
      <c r="A6302" s="3" t="s">
        <v>19332</v>
      </c>
      <c r="B6302" s="3" t="s">
        <v>36306</v>
      </c>
      <c r="C6302" s="3" t="s">
        <v>36422</v>
      </c>
      <c r="D6302" s="3"/>
      <c r="E6302" s="3" t="s">
        <v>36423</v>
      </c>
      <c r="F6302" s="3"/>
      <c r="G6302" s="3"/>
      <c r="H6302" s="3"/>
      <c r="I6302" s="3"/>
      <c r="J6302" s="3"/>
      <c r="K6302" s="3"/>
      <c r="L6302" s="3"/>
      <c r="M6302" s="3"/>
      <c r="N6302" s="3"/>
      <c r="O6302" s="3"/>
      <c r="P6302" s="3"/>
      <c r="Q6302" s="3"/>
      <c r="R6302" s="3"/>
      <c r="S6302" s="3"/>
      <c r="T6302" s="3"/>
      <c r="U6302" s="3"/>
      <c r="V6302" s="3"/>
      <c r="W6302" s="3"/>
      <c r="X6302" s="3"/>
      <c r="Y6302" s="3"/>
      <c r="Z6302" s="3"/>
      <c r="AA6302" s="3"/>
      <c r="AB6302" s="3"/>
      <c r="AC6302" s="3"/>
      <c r="AD6302" s="3"/>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row>
    <row r="6303" spans="1:77" ht="18">
      <c r="A6303" s="3" t="s">
        <v>502</v>
      </c>
      <c r="B6303" s="3" t="s">
        <v>22767</v>
      </c>
      <c r="C6303" s="3" t="s">
        <v>22869</v>
      </c>
      <c r="D6303" s="3"/>
      <c r="E6303" s="3" t="s">
        <v>22870</v>
      </c>
      <c r="F6303" s="3"/>
      <c r="G6303" s="3"/>
      <c r="H6303" s="3"/>
      <c r="I6303" s="3"/>
      <c r="J6303" s="3"/>
      <c r="K6303" s="3"/>
      <c r="L6303" s="3"/>
      <c r="M6303" s="3"/>
      <c r="N6303" s="3"/>
      <c r="O6303" s="3"/>
      <c r="P6303" s="3"/>
      <c r="Q6303" s="3"/>
      <c r="R6303" s="3"/>
      <c r="S6303" s="3"/>
      <c r="T6303" s="3"/>
      <c r="U6303" s="3"/>
      <c r="V6303" s="3"/>
      <c r="W6303" s="3"/>
      <c r="X6303" s="3"/>
      <c r="Y6303" s="3"/>
      <c r="Z6303" s="3"/>
      <c r="AA6303" s="3"/>
      <c r="AB6303" s="3"/>
      <c r="AC6303" s="3"/>
      <c r="AD6303" s="3"/>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row>
    <row r="6304" spans="1:77" ht="18">
      <c r="A6304" s="3" t="s">
        <v>5200</v>
      </c>
      <c r="B6304" s="3" t="s">
        <v>23435</v>
      </c>
      <c r="C6304" s="3" t="s">
        <v>23642</v>
      </c>
      <c r="D6304" s="3"/>
      <c r="E6304" s="3" t="s">
        <v>23643</v>
      </c>
      <c r="F6304" s="3"/>
      <c r="G6304" s="3"/>
      <c r="H6304" s="3"/>
      <c r="I6304" s="3"/>
      <c r="J6304" s="3"/>
      <c r="K6304" s="3"/>
      <c r="L6304" s="3"/>
      <c r="M6304" s="3"/>
      <c r="N6304" s="3"/>
      <c r="O6304" s="3"/>
      <c r="P6304" s="3"/>
      <c r="Q6304" s="3"/>
      <c r="R6304" s="3"/>
      <c r="S6304" s="3"/>
      <c r="T6304" s="3"/>
      <c r="U6304" s="3"/>
      <c r="V6304" s="3"/>
      <c r="W6304" s="3"/>
      <c r="X6304" s="3"/>
      <c r="Y6304" s="3"/>
      <c r="Z6304" s="3"/>
      <c r="AA6304" s="3"/>
      <c r="AB6304" s="3"/>
      <c r="AC6304" s="3"/>
      <c r="AD6304" s="3"/>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row>
    <row r="6305" spans="1:77" ht="18">
      <c r="A6305" s="3" t="s">
        <v>18952</v>
      </c>
      <c r="B6305" s="3" t="s">
        <v>35848</v>
      </c>
      <c r="C6305" s="3" t="s">
        <v>23642</v>
      </c>
      <c r="D6305" s="3" t="s">
        <v>36088</v>
      </c>
      <c r="E6305" s="3" t="s">
        <v>36089</v>
      </c>
      <c r="F6305" s="3" t="s">
        <v>36090</v>
      </c>
      <c r="G6305" s="3"/>
      <c r="H6305" s="3"/>
      <c r="I6305" s="3"/>
      <c r="J6305" s="3"/>
      <c r="K6305" s="3"/>
      <c r="L6305" s="3"/>
      <c r="M6305" s="3"/>
      <c r="N6305" s="3"/>
      <c r="O6305" s="3"/>
      <c r="P6305" s="3"/>
      <c r="Q6305" s="3"/>
      <c r="R6305" s="3"/>
      <c r="S6305" s="3"/>
      <c r="T6305" s="3"/>
      <c r="U6305" s="3"/>
      <c r="V6305" s="3"/>
      <c r="W6305" s="3"/>
      <c r="X6305" s="3"/>
      <c r="Y6305" s="3"/>
      <c r="Z6305" s="3"/>
      <c r="AA6305" s="3"/>
      <c r="AB6305" s="3"/>
      <c r="AC6305" s="3"/>
      <c r="AD6305" s="3"/>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row>
    <row r="6306" spans="1:77" ht="18">
      <c r="A6306" s="3" t="s">
        <v>19293</v>
      </c>
      <c r="B6306" s="3" t="s">
        <v>36306</v>
      </c>
      <c r="C6306" s="3" t="s">
        <v>23642</v>
      </c>
      <c r="D6306" s="3"/>
      <c r="E6306" s="3" t="s">
        <v>36360</v>
      </c>
      <c r="F6306" s="3"/>
      <c r="G6306" s="3"/>
      <c r="H6306" s="3"/>
      <c r="I6306" s="3"/>
      <c r="J6306" s="3"/>
      <c r="K6306" s="3"/>
      <c r="L6306" s="3"/>
      <c r="M6306" s="3"/>
      <c r="N6306" s="3"/>
      <c r="O6306" s="3"/>
      <c r="P6306" s="3"/>
      <c r="Q6306" s="3"/>
      <c r="R6306" s="3"/>
      <c r="S6306" s="3"/>
      <c r="T6306" s="3"/>
      <c r="U6306" s="3"/>
      <c r="V6306" s="3"/>
      <c r="W6306" s="3"/>
      <c r="X6306" s="3"/>
      <c r="Y6306" s="3"/>
      <c r="Z6306" s="3"/>
      <c r="AA6306" s="3"/>
      <c r="AB6306" s="3"/>
      <c r="AC6306" s="3"/>
      <c r="AD6306" s="3"/>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row>
    <row r="6307" spans="1:77" ht="18">
      <c r="A6307" s="3" t="s">
        <v>36363</v>
      </c>
      <c r="B6307" s="3" t="s">
        <v>36306</v>
      </c>
      <c r="C6307" s="3" t="s">
        <v>23642</v>
      </c>
      <c r="D6307" s="3"/>
      <c r="E6307" s="3" t="s">
        <v>36364</v>
      </c>
      <c r="F6307" s="3"/>
      <c r="G6307" s="3"/>
      <c r="H6307" s="3"/>
      <c r="I6307" s="3"/>
      <c r="J6307" s="3"/>
      <c r="K6307" s="3"/>
      <c r="L6307" s="3"/>
      <c r="M6307" s="3"/>
      <c r="N6307" s="3"/>
      <c r="O6307" s="3"/>
      <c r="P6307" s="3"/>
      <c r="Q6307" s="3"/>
      <c r="R6307" s="3"/>
      <c r="S6307" s="3"/>
      <c r="T6307" s="3"/>
      <c r="U6307" s="3"/>
      <c r="V6307" s="3"/>
      <c r="W6307" s="3"/>
      <c r="X6307" s="3"/>
      <c r="Y6307" s="3"/>
      <c r="Z6307" s="3"/>
      <c r="AA6307" s="3"/>
      <c r="AB6307" s="3"/>
      <c r="AC6307" s="3"/>
      <c r="AD6307" s="3"/>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row>
    <row r="6308" spans="1:77" ht="18">
      <c r="A6308" s="3" t="s">
        <v>5203</v>
      </c>
      <c r="B6308" s="3" t="s">
        <v>23435</v>
      </c>
      <c r="C6308" s="3" t="s">
        <v>23644</v>
      </c>
      <c r="D6308" s="3"/>
      <c r="E6308" s="3" t="s">
        <v>23645</v>
      </c>
      <c r="F6308" s="3"/>
      <c r="G6308" s="3"/>
      <c r="H6308" s="3"/>
      <c r="I6308" s="3"/>
      <c r="J6308" s="3"/>
      <c r="K6308" s="3"/>
      <c r="L6308" s="3"/>
      <c r="M6308" s="3"/>
      <c r="N6308" s="3"/>
      <c r="O6308" s="3"/>
      <c r="P6308" s="3"/>
      <c r="Q6308" s="3"/>
      <c r="R6308" s="3"/>
      <c r="S6308" s="3"/>
      <c r="T6308" s="3"/>
      <c r="U6308" s="3"/>
      <c r="V6308" s="3"/>
      <c r="W6308" s="3"/>
      <c r="X6308" s="3"/>
      <c r="Y6308" s="3"/>
      <c r="Z6308" s="3"/>
      <c r="AA6308" s="3"/>
      <c r="AB6308" s="3"/>
      <c r="AC6308" s="3"/>
      <c r="AD6308" s="3"/>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row>
    <row r="6309" spans="1:77" ht="18">
      <c r="A6309" s="3" t="s">
        <v>11022</v>
      </c>
      <c r="B6309" s="3" t="s">
        <v>29078</v>
      </c>
      <c r="C6309" s="3" t="s">
        <v>23644</v>
      </c>
      <c r="D6309" s="3" t="s">
        <v>270</v>
      </c>
      <c r="E6309" s="3" t="s">
        <v>29079</v>
      </c>
      <c r="F6309" s="3" t="s">
        <v>27269</v>
      </c>
      <c r="G6309" s="3"/>
      <c r="H6309" s="3"/>
      <c r="I6309" s="3"/>
      <c r="J6309" s="3"/>
      <c r="K6309" s="3"/>
      <c r="L6309" s="3"/>
      <c r="M6309" s="3"/>
      <c r="N6309" s="3"/>
      <c r="O6309" s="3"/>
      <c r="P6309" s="3"/>
      <c r="Q6309" s="3"/>
      <c r="R6309" s="3"/>
      <c r="S6309" s="3"/>
      <c r="T6309" s="3"/>
      <c r="U6309" s="3"/>
      <c r="V6309" s="3"/>
      <c r="W6309" s="3"/>
      <c r="X6309" s="3"/>
      <c r="Y6309" s="3"/>
      <c r="Z6309" s="3"/>
      <c r="AA6309" s="3"/>
      <c r="AB6309" s="3"/>
      <c r="AC6309" s="3"/>
      <c r="AD6309" s="3"/>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row>
    <row r="6310" spans="1:77" ht="18">
      <c r="A6310" s="3" t="s">
        <v>33256</v>
      </c>
      <c r="B6310" s="3" t="s">
        <v>32998</v>
      </c>
      <c r="C6310" s="3" t="s">
        <v>33257</v>
      </c>
      <c r="D6310" s="3" t="s">
        <v>270</v>
      </c>
      <c r="E6310" s="3" t="s">
        <v>33258</v>
      </c>
      <c r="F6310" s="3" t="s">
        <v>20954</v>
      </c>
      <c r="G6310" s="3" t="s">
        <v>33259</v>
      </c>
      <c r="H6310" s="3" t="s">
        <v>33260</v>
      </c>
      <c r="I6310" s="3"/>
      <c r="J6310" s="3"/>
      <c r="K6310" s="3"/>
      <c r="L6310" s="3"/>
      <c r="M6310" s="3"/>
      <c r="N6310" s="3"/>
      <c r="O6310" s="3"/>
      <c r="P6310" s="3"/>
      <c r="Q6310" s="3"/>
      <c r="R6310" s="3"/>
      <c r="S6310" s="3"/>
      <c r="T6310" s="3"/>
      <c r="U6310" s="3"/>
      <c r="V6310" s="3"/>
      <c r="W6310" s="3"/>
      <c r="X6310" s="3"/>
      <c r="Y6310" s="3"/>
      <c r="Z6310" s="3"/>
      <c r="AA6310" s="3"/>
      <c r="AB6310" s="3"/>
      <c r="AC6310" s="3"/>
      <c r="AD6310" s="3"/>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row>
    <row r="6311" spans="1:77" ht="18">
      <c r="A6311" s="3" t="s">
        <v>37515</v>
      </c>
      <c r="B6311" s="3" t="s">
        <v>37516</v>
      </c>
      <c r="C6311" s="3" t="s">
        <v>33257</v>
      </c>
      <c r="D6311" s="3" t="s">
        <v>270</v>
      </c>
      <c r="E6311" s="3" t="s">
        <v>37517</v>
      </c>
      <c r="F6311" s="3" t="s">
        <v>20954</v>
      </c>
      <c r="G6311" s="3" t="s">
        <v>33259</v>
      </c>
      <c r="H6311" s="3" t="s">
        <v>33260</v>
      </c>
      <c r="I6311" s="3"/>
      <c r="J6311" s="3"/>
      <c r="K6311" s="3"/>
      <c r="L6311" s="3"/>
      <c r="M6311" s="3"/>
      <c r="N6311" s="3"/>
      <c r="O6311" s="3"/>
      <c r="P6311" s="3"/>
      <c r="Q6311" s="3"/>
      <c r="R6311" s="3"/>
      <c r="S6311" s="3"/>
      <c r="T6311" s="3"/>
      <c r="U6311" s="3"/>
      <c r="V6311" s="3"/>
      <c r="W6311" s="3"/>
      <c r="X6311" s="3"/>
      <c r="Y6311" s="3"/>
      <c r="Z6311" s="3"/>
      <c r="AA6311" s="3"/>
      <c r="AB6311" s="3"/>
      <c r="AC6311" s="3"/>
      <c r="AD6311" s="3"/>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row>
    <row r="6312" spans="1:77" ht="18">
      <c r="A6312" s="3" t="s">
        <v>12146</v>
      </c>
      <c r="B6312" s="3" t="s">
        <v>29357</v>
      </c>
      <c r="C6312" s="3" t="s">
        <v>29744</v>
      </c>
      <c r="D6312" s="3" t="s">
        <v>48</v>
      </c>
      <c r="E6312" s="3" t="s">
        <v>29745</v>
      </c>
      <c r="F6312" s="3" t="s">
        <v>29746</v>
      </c>
      <c r="G6312" s="3"/>
      <c r="H6312" s="3"/>
      <c r="I6312" s="3"/>
      <c r="J6312" s="3"/>
      <c r="K6312" s="3"/>
      <c r="L6312" s="3"/>
      <c r="M6312" s="3"/>
      <c r="N6312" s="3"/>
      <c r="O6312" s="3"/>
      <c r="P6312" s="3"/>
      <c r="Q6312" s="3"/>
      <c r="R6312" s="3"/>
      <c r="S6312" s="3"/>
      <c r="T6312" s="3"/>
      <c r="U6312" s="3"/>
      <c r="V6312" s="3"/>
      <c r="W6312" s="3"/>
      <c r="X6312" s="3"/>
      <c r="Y6312" s="3"/>
      <c r="Z6312" s="3"/>
      <c r="AA6312" s="3"/>
      <c r="AB6312" s="3"/>
      <c r="AC6312" s="3"/>
      <c r="AD6312" s="3"/>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row>
    <row r="6313" spans="1:77" ht="18">
      <c r="A6313" s="3" t="s">
        <v>5385</v>
      </c>
      <c r="B6313" s="3" t="s">
        <v>23435</v>
      </c>
      <c r="C6313" s="3" t="s">
        <v>23785</v>
      </c>
      <c r="D6313" s="3"/>
      <c r="E6313" s="3" t="s">
        <v>23786</v>
      </c>
      <c r="F6313" s="3"/>
      <c r="G6313" s="3"/>
      <c r="H6313" s="3"/>
      <c r="I6313" s="3"/>
      <c r="J6313" s="3"/>
      <c r="K6313" s="3"/>
      <c r="L6313" s="3"/>
      <c r="M6313" s="3"/>
      <c r="N6313" s="3"/>
      <c r="O6313" s="3"/>
      <c r="P6313" s="3"/>
      <c r="Q6313" s="3"/>
      <c r="R6313" s="3"/>
      <c r="S6313" s="3"/>
      <c r="T6313" s="3"/>
      <c r="U6313" s="3"/>
      <c r="V6313" s="3"/>
      <c r="W6313" s="3"/>
      <c r="X6313" s="3"/>
      <c r="Y6313" s="3"/>
      <c r="Z6313" s="3"/>
      <c r="AA6313" s="3"/>
      <c r="AB6313" s="3"/>
      <c r="AC6313" s="3"/>
      <c r="AD6313" s="3"/>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row>
    <row r="6314" spans="1:77" ht="18">
      <c r="A6314" s="3" t="s">
        <v>33171</v>
      </c>
      <c r="B6314" s="3" t="s">
        <v>33053</v>
      </c>
      <c r="C6314" s="3" t="s">
        <v>33172</v>
      </c>
      <c r="D6314" s="3" t="s">
        <v>270</v>
      </c>
      <c r="E6314" s="3" t="s">
        <v>32958</v>
      </c>
      <c r="F6314" s="3" t="s">
        <v>32959</v>
      </c>
      <c r="G6314" s="3"/>
      <c r="H6314" s="3"/>
      <c r="I6314" s="3"/>
      <c r="J6314" s="3"/>
      <c r="K6314" s="3"/>
      <c r="L6314" s="3"/>
      <c r="M6314" s="3"/>
      <c r="N6314" s="3"/>
      <c r="O6314" s="3"/>
      <c r="P6314" s="3"/>
      <c r="Q6314" s="3"/>
      <c r="R6314" s="3"/>
      <c r="S6314" s="3"/>
      <c r="T6314" s="3"/>
      <c r="U6314" s="3"/>
      <c r="V6314" s="3"/>
      <c r="W6314" s="3"/>
      <c r="X6314" s="3"/>
      <c r="Y6314" s="3"/>
      <c r="Z6314" s="3"/>
      <c r="AA6314" s="3"/>
      <c r="AB6314" s="3"/>
      <c r="AC6314" s="3"/>
      <c r="AD6314" s="3"/>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row>
    <row r="6315" spans="1:77" ht="18">
      <c r="A6315" s="3" t="s">
        <v>32955</v>
      </c>
      <c r="B6315" s="3" t="s">
        <v>32956</v>
      </c>
      <c r="C6315" s="3" t="s">
        <v>32957</v>
      </c>
      <c r="D6315" s="3" t="s">
        <v>270</v>
      </c>
      <c r="E6315" s="3" t="s">
        <v>32958</v>
      </c>
      <c r="F6315" s="3" t="s">
        <v>32959</v>
      </c>
      <c r="G6315" s="3"/>
      <c r="H6315" s="3"/>
      <c r="I6315" s="3"/>
      <c r="J6315" s="3"/>
      <c r="K6315" s="3"/>
      <c r="L6315" s="3"/>
      <c r="M6315" s="3"/>
      <c r="N6315" s="3"/>
      <c r="O6315" s="3"/>
      <c r="P6315" s="3"/>
      <c r="Q6315" s="3"/>
      <c r="R6315" s="3"/>
      <c r="S6315" s="3"/>
      <c r="T6315" s="3"/>
      <c r="U6315" s="3"/>
      <c r="V6315" s="3"/>
      <c r="W6315" s="3"/>
      <c r="X6315" s="3"/>
      <c r="Y6315" s="3"/>
      <c r="Z6315" s="3"/>
      <c r="AA6315" s="3"/>
      <c r="AB6315" s="3"/>
      <c r="AC6315" s="3"/>
      <c r="AD6315" s="3"/>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row>
    <row r="6316" spans="1:77" ht="18">
      <c r="A6316" s="3" t="s">
        <v>38811</v>
      </c>
      <c r="B6316" s="3" t="s">
        <v>37993</v>
      </c>
      <c r="C6316" s="3" t="s">
        <v>38812</v>
      </c>
      <c r="D6316" s="3" t="s">
        <v>270</v>
      </c>
      <c r="E6316" s="3" t="s">
        <v>38813</v>
      </c>
      <c r="F6316" s="3" t="s">
        <v>38814</v>
      </c>
      <c r="G6316" s="3"/>
      <c r="H6316" s="3"/>
      <c r="I6316" s="3"/>
      <c r="J6316" s="3"/>
      <c r="K6316" s="3"/>
      <c r="L6316" s="3"/>
      <c r="M6316" s="3"/>
      <c r="N6316" s="3"/>
      <c r="O6316" s="3"/>
      <c r="P6316" s="3"/>
      <c r="Q6316" s="3"/>
      <c r="R6316" s="3"/>
      <c r="S6316" s="3"/>
      <c r="T6316" s="3"/>
      <c r="U6316" s="3"/>
      <c r="V6316" s="3"/>
      <c r="W6316" s="3"/>
      <c r="X6316" s="3"/>
      <c r="Y6316" s="3"/>
      <c r="Z6316" s="3"/>
      <c r="AA6316" s="3"/>
      <c r="AB6316" s="3"/>
      <c r="AC6316" s="3"/>
      <c r="AD6316" s="3"/>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row>
    <row r="6317" spans="1:77" ht="18">
      <c r="A6317" s="3" t="s">
        <v>17121</v>
      </c>
      <c r="B6317" s="3" t="s">
        <v>33007</v>
      </c>
      <c r="C6317" s="3" t="s">
        <v>33008</v>
      </c>
      <c r="D6317" s="3" t="s">
        <v>1442</v>
      </c>
      <c r="E6317" s="3" t="s">
        <v>33009</v>
      </c>
      <c r="F6317" s="3" t="s">
        <v>33010</v>
      </c>
      <c r="G6317" s="3" t="s">
        <v>33011</v>
      </c>
      <c r="H6317" s="3" t="s">
        <v>33012</v>
      </c>
      <c r="I6317" s="3" t="s">
        <v>33013</v>
      </c>
      <c r="J6317" s="3"/>
      <c r="K6317" s="3"/>
      <c r="L6317" s="3"/>
      <c r="M6317" s="3"/>
      <c r="N6317" s="3"/>
      <c r="O6317" s="3"/>
      <c r="P6317" s="3"/>
      <c r="Q6317" s="3"/>
      <c r="R6317" s="3"/>
      <c r="S6317" s="3"/>
      <c r="T6317" s="3"/>
      <c r="U6317" s="3"/>
      <c r="V6317" s="3"/>
      <c r="W6317" s="3"/>
      <c r="X6317" s="3"/>
      <c r="Y6317" s="3"/>
      <c r="Z6317" s="3"/>
      <c r="AA6317" s="3"/>
      <c r="AB6317" s="3"/>
      <c r="AC6317" s="3"/>
      <c r="AD6317" s="3"/>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row>
    <row r="6318" spans="1:77" ht="18">
      <c r="A6318" s="3" t="s">
        <v>29020</v>
      </c>
      <c r="B6318" s="3" t="s">
        <v>28633</v>
      </c>
      <c r="C6318" s="3" t="s">
        <v>29021</v>
      </c>
      <c r="D6318" s="3" t="s">
        <v>270</v>
      </c>
      <c r="E6318" s="3" t="s">
        <v>29022</v>
      </c>
      <c r="F6318" s="3" t="s">
        <v>29023</v>
      </c>
      <c r="G6318" s="3"/>
      <c r="H6318" s="3"/>
      <c r="I6318" s="3"/>
      <c r="J6318" s="3"/>
      <c r="K6318" s="3"/>
      <c r="L6318" s="3"/>
      <c r="M6318" s="3"/>
      <c r="N6318" s="3"/>
      <c r="O6318" s="3"/>
      <c r="P6318" s="3"/>
      <c r="Q6318" s="3"/>
      <c r="R6318" s="3"/>
      <c r="S6318" s="3"/>
      <c r="T6318" s="3"/>
      <c r="U6318" s="3"/>
      <c r="V6318" s="3"/>
      <c r="W6318" s="3"/>
      <c r="X6318" s="3"/>
      <c r="Y6318" s="3"/>
      <c r="Z6318" s="3"/>
      <c r="AA6318" s="3"/>
      <c r="AB6318" s="3"/>
      <c r="AC6318" s="3"/>
      <c r="AD6318" s="3"/>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row>
    <row r="6319" spans="1:77" ht="18">
      <c r="A6319" s="3" t="s">
        <v>7204</v>
      </c>
      <c r="B6319" s="3" t="s">
        <v>25216</v>
      </c>
      <c r="C6319" s="3" t="s">
        <v>25225</v>
      </c>
      <c r="D6319" s="3" t="s">
        <v>25226</v>
      </c>
      <c r="E6319" s="3" t="s">
        <v>25227</v>
      </c>
      <c r="F6319" s="3"/>
      <c r="G6319" s="3"/>
      <c r="H6319" s="3"/>
      <c r="I6319" s="3"/>
      <c r="J6319" s="3"/>
      <c r="K6319" s="3"/>
      <c r="L6319" s="3"/>
      <c r="M6319" s="3"/>
      <c r="N6319" s="3"/>
      <c r="O6319" s="3"/>
      <c r="P6319" s="3"/>
      <c r="Q6319" s="3"/>
      <c r="R6319" s="3"/>
      <c r="S6319" s="3"/>
      <c r="T6319" s="3"/>
      <c r="U6319" s="3"/>
      <c r="V6319" s="3"/>
      <c r="W6319" s="3"/>
      <c r="X6319" s="3"/>
      <c r="Y6319" s="3"/>
      <c r="Z6319" s="3"/>
      <c r="AA6319" s="3"/>
      <c r="AB6319" s="3"/>
      <c r="AC6319" s="3"/>
      <c r="AD6319" s="3"/>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row>
    <row r="6320" spans="1:77" ht="18">
      <c r="A6320" s="3" t="s">
        <v>10841</v>
      </c>
      <c r="B6320" s="3" t="s">
        <v>28633</v>
      </c>
      <c r="C6320" s="3" t="s">
        <v>25225</v>
      </c>
      <c r="D6320" s="3" t="s">
        <v>270</v>
      </c>
      <c r="E6320" s="3" t="s">
        <v>28982</v>
      </c>
      <c r="F6320" s="3" t="s">
        <v>28983</v>
      </c>
      <c r="G6320" s="3"/>
      <c r="H6320" s="3"/>
      <c r="I6320" s="3"/>
      <c r="J6320" s="3"/>
      <c r="K6320" s="3"/>
      <c r="L6320" s="3"/>
      <c r="M6320" s="3"/>
      <c r="N6320" s="3"/>
      <c r="O6320" s="3"/>
      <c r="P6320" s="3"/>
      <c r="Q6320" s="3"/>
      <c r="R6320" s="3"/>
      <c r="S6320" s="3"/>
      <c r="T6320" s="3"/>
      <c r="U6320" s="3"/>
      <c r="V6320" s="3"/>
      <c r="W6320" s="3"/>
      <c r="X6320" s="3"/>
      <c r="Y6320" s="3"/>
      <c r="Z6320" s="3"/>
      <c r="AA6320" s="3"/>
      <c r="AB6320" s="3"/>
      <c r="AC6320" s="3"/>
      <c r="AD6320" s="3"/>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row>
    <row r="6321" spans="1:77" ht="18">
      <c r="A6321" s="3" t="s">
        <v>18679</v>
      </c>
      <c r="B6321" s="3" t="s">
        <v>35848</v>
      </c>
      <c r="C6321" s="3" t="s">
        <v>35864</v>
      </c>
      <c r="D6321" s="3"/>
      <c r="E6321" s="3" t="s">
        <v>35865</v>
      </c>
      <c r="F6321" s="3"/>
      <c r="G6321" s="3"/>
      <c r="H6321" s="3"/>
      <c r="I6321" s="3"/>
      <c r="J6321" s="3"/>
      <c r="K6321" s="3"/>
      <c r="L6321" s="3"/>
      <c r="M6321" s="3"/>
      <c r="N6321" s="3"/>
      <c r="O6321" s="3"/>
      <c r="P6321" s="3"/>
      <c r="Q6321" s="3"/>
      <c r="R6321" s="3"/>
      <c r="S6321" s="3"/>
      <c r="T6321" s="3"/>
      <c r="U6321" s="3"/>
      <c r="V6321" s="3"/>
      <c r="W6321" s="3"/>
      <c r="X6321" s="3"/>
      <c r="Y6321" s="3"/>
      <c r="Z6321" s="3"/>
      <c r="AA6321" s="3"/>
      <c r="AB6321" s="3"/>
      <c r="AC6321" s="3"/>
      <c r="AD6321" s="3"/>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row>
    <row r="6322" spans="1:77" ht="18">
      <c r="A6322" s="3" t="s">
        <v>1150</v>
      </c>
      <c r="B6322" s="3" t="s">
        <v>27112</v>
      </c>
      <c r="C6322" s="3" t="s">
        <v>27113</v>
      </c>
      <c r="D6322" s="3" t="s">
        <v>270</v>
      </c>
      <c r="E6322" s="3" t="s">
        <v>27114</v>
      </c>
      <c r="F6322" s="3" t="s">
        <v>27115</v>
      </c>
      <c r="G6322" s="3" t="s">
        <v>27116</v>
      </c>
      <c r="H6322" s="3" t="s">
        <v>27117</v>
      </c>
      <c r="I6322" s="3" t="s">
        <v>27118</v>
      </c>
      <c r="J6322" s="3"/>
      <c r="K6322" s="3"/>
      <c r="L6322" s="3"/>
      <c r="M6322" s="3"/>
      <c r="N6322" s="3"/>
      <c r="O6322" s="3"/>
      <c r="P6322" s="3"/>
      <c r="Q6322" s="3"/>
      <c r="R6322" s="3"/>
      <c r="S6322" s="3"/>
      <c r="T6322" s="3"/>
      <c r="U6322" s="3"/>
      <c r="V6322" s="3"/>
      <c r="W6322" s="3"/>
      <c r="X6322" s="3"/>
      <c r="Y6322" s="3"/>
      <c r="Z6322" s="3"/>
      <c r="AA6322" s="3"/>
      <c r="AB6322" s="3"/>
      <c r="AC6322" s="3"/>
      <c r="AD6322" s="3"/>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row>
    <row r="6323" spans="1:77" ht="18">
      <c r="A6323" s="3" t="s">
        <v>18010</v>
      </c>
      <c r="B6323" s="3" t="s">
        <v>35343</v>
      </c>
      <c r="C6323" s="3" t="s">
        <v>27113</v>
      </c>
      <c r="D6323" s="3"/>
      <c r="E6323" s="3" t="s">
        <v>35374</v>
      </c>
      <c r="F6323" s="3"/>
      <c r="G6323" s="3"/>
      <c r="H6323" s="3"/>
      <c r="I6323" s="3"/>
      <c r="J6323" s="3"/>
      <c r="K6323" s="3"/>
      <c r="L6323" s="3"/>
      <c r="M6323" s="3"/>
      <c r="N6323" s="3"/>
      <c r="O6323" s="3"/>
      <c r="P6323" s="3"/>
      <c r="Q6323" s="3"/>
      <c r="R6323" s="3"/>
      <c r="S6323" s="3"/>
      <c r="T6323" s="3"/>
      <c r="U6323" s="3"/>
      <c r="V6323" s="3"/>
      <c r="W6323" s="3"/>
      <c r="X6323" s="3"/>
      <c r="Y6323" s="3"/>
      <c r="Z6323" s="3"/>
      <c r="AA6323" s="3"/>
      <c r="AB6323" s="3"/>
      <c r="AC6323" s="3"/>
      <c r="AD6323" s="3"/>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row>
    <row r="6324" spans="1:77" ht="18">
      <c r="A6324" s="3" t="s">
        <v>5197</v>
      </c>
      <c r="B6324" s="3" t="s">
        <v>23483</v>
      </c>
      <c r="C6324" s="3" t="s">
        <v>23639</v>
      </c>
      <c r="D6324" s="3"/>
      <c r="E6324" s="3" t="s">
        <v>23640</v>
      </c>
      <c r="F6324" s="3" t="s">
        <v>23641</v>
      </c>
      <c r="G6324" s="3"/>
      <c r="H6324" s="3"/>
      <c r="I6324" s="3"/>
      <c r="J6324" s="3"/>
      <c r="K6324" s="3"/>
      <c r="L6324" s="3"/>
      <c r="M6324" s="3"/>
      <c r="N6324" s="3"/>
      <c r="O6324" s="3"/>
      <c r="P6324" s="3"/>
      <c r="Q6324" s="3"/>
      <c r="R6324" s="3"/>
      <c r="S6324" s="3"/>
      <c r="T6324" s="3"/>
      <c r="U6324" s="3"/>
      <c r="V6324" s="3"/>
      <c r="W6324" s="3"/>
      <c r="X6324" s="3"/>
      <c r="Y6324" s="3"/>
      <c r="Z6324" s="3"/>
      <c r="AA6324" s="3"/>
      <c r="AB6324" s="3"/>
      <c r="AC6324" s="3"/>
      <c r="AD6324" s="3"/>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row>
    <row r="6325" spans="1:77" ht="18">
      <c r="A6325" s="3" t="s">
        <v>12097</v>
      </c>
      <c r="B6325" s="3" t="s">
        <v>29357</v>
      </c>
      <c r="C6325" s="3" t="s">
        <v>29713</v>
      </c>
      <c r="D6325" s="3" t="s">
        <v>48</v>
      </c>
      <c r="E6325" s="3" t="s">
        <v>29714</v>
      </c>
      <c r="F6325" s="3"/>
      <c r="G6325" s="3"/>
      <c r="H6325" s="3"/>
      <c r="I6325" s="3"/>
      <c r="J6325" s="3"/>
      <c r="K6325" s="3"/>
      <c r="L6325" s="3"/>
      <c r="M6325" s="3"/>
      <c r="N6325" s="3"/>
      <c r="O6325" s="3"/>
      <c r="P6325" s="3"/>
      <c r="Q6325" s="3"/>
      <c r="R6325" s="3"/>
      <c r="S6325" s="3"/>
      <c r="T6325" s="3"/>
      <c r="U6325" s="3"/>
      <c r="V6325" s="3"/>
      <c r="W6325" s="3"/>
      <c r="X6325" s="3"/>
      <c r="Y6325" s="3"/>
      <c r="Z6325" s="3"/>
      <c r="AA6325" s="3"/>
      <c r="AB6325" s="3"/>
      <c r="AC6325" s="3"/>
      <c r="AD6325" s="3"/>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row>
    <row r="6326" spans="1:77" ht="18">
      <c r="A6326" s="3" t="s">
        <v>35441</v>
      </c>
      <c r="B6326" s="3" t="s">
        <v>35343</v>
      </c>
      <c r="C6326" s="3" t="s">
        <v>29713</v>
      </c>
      <c r="D6326" s="3" t="s">
        <v>35442</v>
      </c>
      <c r="E6326" s="3" t="s">
        <v>35443</v>
      </c>
      <c r="F6326" s="3" t="s">
        <v>35444</v>
      </c>
      <c r="G6326" s="3" t="s">
        <v>35445</v>
      </c>
      <c r="H6326" s="3" t="s">
        <v>35446</v>
      </c>
      <c r="I6326" s="3"/>
      <c r="J6326" s="3"/>
      <c r="K6326" s="3"/>
      <c r="L6326" s="3"/>
      <c r="M6326" s="3"/>
      <c r="N6326" s="3"/>
      <c r="O6326" s="3"/>
      <c r="P6326" s="3"/>
      <c r="Q6326" s="3"/>
      <c r="R6326" s="3"/>
      <c r="S6326" s="3"/>
      <c r="T6326" s="3"/>
      <c r="U6326" s="3"/>
      <c r="V6326" s="3"/>
      <c r="W6326" s="3"/>
      <c r="X6326" s="3"/>
      <c r="Y6326" s="3"/>
      <c r="Z6326" s="3"/>
      <c r="AA6326" s="3"/>
      <c r="AB6326" s="3"/>
      <c r="AC6326" s="3"/>
      <c r="AD6326" s="3"/>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row>
    <row r="6327" spans="1:77" ht="18">
      <c r="A6327" s="3" t="s">
        <v>29279</v>
      </c>
      <c r="B6327" s="3" t="s">
        <v>28622</v>
      </c>
      <c r="C6327" s="3" t="s">
        <v>29280</v>
      </c>
      <c r="D6327" s="3" t="s">
        <v>319</v>
      </c>
      <c r="E6327" s="3" t="s">
        <v>29281</v>
      </c>
      <c r="F6327" s="3" t="s">
        <v>29282</v>
      </c>
      <c r="G6327" s="3"/>
      <c r="H6327" s="3"/>
      <c r="I6327" s="3"/>
      <c r="J6327" s="3"/>
      <c r="K6327" s="3"/>
      <c r="L6327" s="3"/>
      <c r="M6327" s="3"/>
      <c r="N6327" s="3"/>
      <c r="O6327" s="3"/>
      <c r="P6327" s="3"/>
      <c r="Q6327" s="3"/>
      <c r="R6327" s="3"/>
      <c r="S6327" s="3"/>
      <c r="T6327" s="3"/>
      <c r="U6327" s="3"/>
      <c r="V6327" s="3"/>
      <c r="W6327" s="3"/>
      <c r="X6327" s="3"/>
      <c r="Y6327" s="3"/>
      <c r="Z6327" s="3"/>
      <c r="AA6327" s="3"/>
      <c r="AB6327" s="3"/>
      <c r="AC6327" s="3"/>
      <c r="AD6327" s="3"/>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row>
    <row r="6328" spans="1:77" ht="18">
      <c r="A6328" s="3" t="s">
        <v>18754</v>
      </c>
      <c r="B6328" s="3" t="s">
        <v>35848</v>
      </c>
      <c r="C6328" s="3" t="s">
        <v>35923</v>
      </c>
      <c r="D6328" s="3"/>
      <c r="E6328" s="3" t="s">
        <v>35924</v>
      </c>
      <c r="F6328" s="3"/>
      <c r="G6328" s="3"/>
      <c r="H6328" s="3"/>
      <c r="I6328" s="3"/>
      <c r="J6328" s="3"/>
      <c r="K6328" s="3"/>
      <c r="L6328" s="3"/>
      <c r="M6328" s="3"/>
      <c r="N6328" s="3"/>
      <c r="O6328" s="3"/>
      <c r="P6328" s="3"/>
      <c r="Q6328" s="3"/>
      <c r="R6328" s="3"/>
      <c r="S6328" s="3"/>
      <c r="T6328" s="3"/>
      <c r="U6328" s="3"/>
      <c r="V6328" s="3"/>
      <c r="W6328" s="3"/>
      <c r="X6328" s="3"/>
      <c r="Y6328" s="3"/>
      <c r="Z6328" s="3"/>
      <c r="AA6328" s="3"/>
      <c r="AB6328" s="3"/>
      <c r="AC6328" s="3"/>
      <c r="AD6328" s="3"/>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row>
    <row r="6329" spans="1:77" ht="18">
      <c r="A6329" s="3" t="s">
        <v>498</v>
      </c>
      <c r="B6329" s="3" t="s">
        <v>22816</v>
      </c>
      <c r="C6329" s="3" t="s">
        <v>22817</v>
      </c>
      <c r="D6329" s="3"/>
      <c r="E6329" s="3" t="s">
        <v>22818</v>
      </c>
      <c r="F6329" s="3" t="s">
        <v>22819</v>
      </c>
      <c r="G6329" s="3"/>
      <c r="H6329" s="3"/>
      <c r="I6329" s="3"/>
      <c r="J6329" s="3"/>
      <c r="K6329" s="3"/>
      <c r="L6329" s="3"/>
      <c r="M6329" s="3"/>
      <c r="N6329" s="3"/>
      <c r="O6329" s="3"/>
      <c r="P6329" s="3"/>
      <c r="Q6329" s="3"/>
      <c r="R6329" s="3"/>
      <c r="S6329" s="3"/>
      <c r="T6329" s="3"/>
      <c r="U6329" s="3"/>
      <c r="V6329" s="3"/>
      <c r="W6329" s="3"/>
      <c r="X6329" s="3"/>
      <c r="Y6329" s="3"/>
      <c r="Z6329" s="3"/>
      <c r="AA6329" s="3"/>
      <c r="AB6329" s="3"/>
      <c r="AC6329" s="3"/>
      <c r="AD6329" s="3"/>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row>
    <row r="6330" spans="1:77" ht="18">
      <c r="A6330" s="3" t="s">
        <v>8592</v>
      </c>
      <c r="B6330" s="3" t="s">
        <v>26364</v>
      </c>
      <c r="C6330" s="3" t="s">
        <v>26421</v>
      </c>
      <c r="D6330" s="3" t="s">
        <v>270</v>
      </c>
      <c r="E6330" s="3" t="s">
        <v>26422</v>
      </c>
      <c r="F6330" s="3" t="s">
        <v>26423</v>
      </c>
      <c r="G6330" s="3" t="s">
        <v>5822</v>
      </c>
      <c r="H6330" s="3" t="s">
        <v>26424</v>
      </c>
      <c r="I6330" s="3" t="s">
        <v>26425</v>
      </c>
      <c r="J6330" s="3" t="s">
        <v>26426</v>
      </c>
      <c r="K6330" s="3" t="s">
        <v>26427</v>
      </c>
      <c r="L6330" s="3"/>
      <c r="M6330" s="3"/>
      <c r="N6330" s="3"/>
      <c r="O6330" s="3"/>
      <c r="P6330" s="3"/>
      <c r="Q6330" s="3"/>
      <c r="R6330" s="3"/>
      <c r="S6330" s="3"/>
      <c r="T6330" s="3"/>
      <c r="U6330" s="3"/>
      <c r="V6330" s="3"/>
      <c r="W6330" s="3"/>
      <c r="X6330" s="3"/>
      <c r="Y6330" s="3"/>
      <c r="Z6330" s="3"/>
      <c r="AA6330" s="3"/>
      <c r="AB6330" s="3"/>
      <c r="AC6330" s="3"/>
      <c r="AD6330" s="3"/>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row>
    <row r="6331" spans="1:77" ht="18">
      <c r="A6331" s="3" t="s">
        <v>9427</v>
      </c>
      <c r="B6331" s="3" t="s">
        <v>27186</v>
      </c>
      <c r="C6331" s="3" t="s">
        <v>26421</v>
      </c>
      <c r="D6331" s="3" t="s">
        <v>73</v>
      </c>
      <c r="E6331" s="3" t="s">
        <v>27187</v>
      </c>
      <c r="F6331" s="3" t="s">
        <v>27188</v>
      </c>
      <c r="G6331" s="3"/>
      <c r="H6331" s="3"/>
      <c r="I6331" s="3"/>
      <c r="J6331" s="3"/>
      <c r="K6331" s="3"/>
      <c r="L6331" s="3"/>
      <c r="M6331" s="3"/>
      <c r="N6331" s="3"/>
      <c r="O6331" s="3"/>
      <c r="P6331" s="3"/>
      <c r="Q6331" s="3"/>
      <c r="R6331" s="3"/>
      <c r="S6331" s="3"/>
      <c r="T6331" s="3"/>
      <c r="U6331" s="3"/>
      <c r="V6331" s="3"/>
      <c r="W6331" s="3"/>
      <c r="X6331" s="3"/>
      <c r="Y6331" s="3"/>
      <c r="Z6331" s="3"/>
      <c r="AA6331" s="3"/>
      <c r="AB6331" s="3"/>
      <c r="AC6331" s="3"/>
      <c r="AD6331" s="3"/>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row>
    <row r="6332" spans="1:77" ht="18">
      <c r="A6332" s="3" t="s">
        <v>12193</v>
      </c>
      <c r="B6332" s="3" t="s">
        <v>29357</v>
      </c>
      <c r="C6332" s="3" t="s">
        <v>26421</v>
      </c>
      <c r="D6332" s="3" t="s">
        <v>48</v>
      </c>
      <c r="E6332" s="3" t="s">
        <v>29783</v>
      </c>
      <c r="F6332" s="3" t="s">
        <v>29784</v>
      </c>
      <c r="G6332" s="3"/>
      <c r="H6332" s="3"/>
      <c r="I6332" s="3"/>
      <c r="J6332" s="3"/>
      <c r="K6332" s="3"/>
      <c r="L6332" s="3"/>
      <c r="M6332" s="3"/>
      <c r="N6332" s="3"/>
      <c r="O6332" s="3"/>
      <c r="P6332" s="3"/>
      <c r="Q6332" s="3"/>
      <c r="R6332" s="3"/>
      <c r="S6332" s="3"/>
      <c r="T6332" s="3"/>
      <c r="U6332" s="3"/>
      <c r="V6332" s="3"/>
      <c r="W6332" s="3"/>
      <c r="X6332" s="3"/>
      <c r="Y6332" s="3"/>
      <c r="Z6332" s="3"/>
      <c r="AA6332" s="3"/>
      <c r="AB6332" s="3"/>
      <c r="AC6332" s="3"/>
      <c r="AD6332" s="3"/>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row>
    <row r="6333" spans="1:77" ht="18">
      <c r="A6333" s="3" t="s">
        <v>33083</v>
      </c>
      <c r="B6333" s="3" t="s">
        <v>32998</v>
      </c>
      <c r="C6333" s="3" t="s">
        <v>26421</v>
      </c>
      <c r="D6333" s="3"/>
      <c r="E6333" s="3" t="s">
        <v>33084</v>
      </c>
      <c r="F6333" s="3"/>
      <c r="G6333" s="3"/>
      <c r="H6333" s="3"/>
      <c r="I6333" s="3"/>
      <c r="J6333" s="3"/>
      <c r="K6333" s="3"/>
      <c r="L6333" s="3"/>
      <c r="M6333" s="3"/>
      <c r="N6333" s="3"/>
      <c r="O6333" s="3"/>
      <c r="P6333" s="3"/>
      <c r="Q6333" s="3"/>
      <c r="R6333" s="3"/>
      <c r="S6333" s="3"/>
      <c r="T6333" s="3"/>
      <c r="U6333" s="3"/>
      <c r="V6333" s="3"/>
      <c r="W6333" s="3"/>
      <c r="X6333" s="3"/>
      <c r="Y6333" s="3"/>
      <c r="Z6333" s="3"/>
      <c r="AA6333" s="3"/>
      <c r="AB6333" s="3"/>
      <c r="AC6333" s="3"/>
      <c r="AD6333" s="3"/>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row>
    <row r="6334" spans="1:77" ht="18">
      <c r="A6334" s="3" t="s">
        <v>17178</v>
      </c>
      <c r="B6334" s="3" t="s">
        <v>33043</v>
      </c>
      <c r="C6334" s="3" t="s">
        <v>26421</v>
      </c>
      <c r="D6334" s="3" t="s">
        <v>270</v>
      </c>
      <c r="E6334" s="3" t="s">
        <v>33180</v>
      </c>
      <c r="F6334" s="3" t="s">
        <v>33181</v>
      </c>
      <c r="G6334" s="3"/>
      <c r="H6334" s="3"/>
      <c r="I6334" s="3"/>
      <c r="J6334" s="3"/>
      <c r="K6334" s="3"/>
      <c r="L6334" s="3"/>
      <c r="M6334" s="3"/>
      <c r="N6334" s="3"/>
      <c r="O6334" s="3"/>
      <c r="P6334" s="3"/>
      <c r="Q6334" s="3"/>
      <c r="R6334" s="3"/>
      <c r="S6334" s="3"/>
      <c r="T6334" s="3"/>
      <c r="U6334" s="3"/>
      <c r="V6334" s="3"/>
      <c r="W6334" s="3"/>
      <c r="X6334" s="3"/>
      <c r="Y6334" s="3"/>
      <c r="Z6334" s="3"/>
      <c r="AA6334" s="3"/>
      <c r="AB6334" s="3"/>
      <c r="AC6334" s="3"/>
      <c r="AD6334" s="3"/>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row>
    <row r="6335" spans="1:77" ht="18">
      <c r="A6335" s="3" t="s">
        <v>17134</v>
      </c>
      <c r="B6335" s="3" t="s">
        <v>32998</v>
      </c>
      <c r="C6335" s="3" t="s">
        <v>33050</v>
      </c>
      <c r="D6335" s="3" t="s">
        <v>270</v>
      </c>
      <c r="E6335" s="3" t="s">
        <v>33051</v>
      </c>
      <c r="F6335" s="3" t="s">
        <v>33052</v>
      </c>
      <c r="G6335" s="3"/>
      <c r="H6335" s="3"/>
      <c r="I6335" s="3"/>
      <c r="J6335" s="3"/>
      <c r="K6335" s="3"/>
      <c r="L6335" s="3"/>
      <c r="M6335" s="3"/>
      <c r="N6335" s="3"/>
      <c r="O6335" s="3"/>
      <c r="P6335" s="3"/>
      <c r="Q6335" s="3"/>
      <c r="R6335" s="3"/>
      <c r="S6335" s="3"/>
      <c r="T6335" s="3"/>
      <c r="U6335" s="3"/>
      <c r="V6335" s="3"/>
      <c r="W6335" s="3"/>
      <c r="X6335" s="3"/>
      <c r="Y6335" s="3"/>
      <c r="Z6335" s="3"/>
      <c r="AA6335" s="3"/>
      <c r="AB6335" s="3"/>
      <c r="AC6335" s="3"/>
      <c r="AD6335" s="3"/>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row>
    <row r="6336" spans="1:77" ht="18">
      <c r="A6336" s="3" t="s">
        <v>4939</v>
      </c>
      <c r="B6336" s="3" t="s">
        <v>23435</v>
      </c>
      <c r="C6336" s="3" t="s">
        <v>23436</v>
      </c>
      <c r="D6336" s="3"/>
      <c r="E6336" s="3" t="s">
        <v>23437</v>
      </c>
      <c r="F6336" s="3"/>
      <c r="G6336" s="3"/>
      <c r="H6336" s="3"/>
      <c r="I6336" s="3"/>
      <c r="J6336" s="3"/>
      <c r="K6336" s="3"/>
      <c r="L6336" s="3"/>
      <c r="M6336" s="3"/>
      <c r="N6336" s="3"/>
      <c r="O6336" s="3"/>
      <c r="P6336" s="3"/>
      <c r="Q6336" s="3"/>
      <c r="R6336" s="3"/>
      <c r="S6336" s="3"/>
      <c r="T6336" s="3"/>
      <c r="U6336" s="3"/>
      <c r="V6336" s="3"/>
      <c r="W6336" s="3"/>
      <c r="X6336" s="3"/>
      <c r="Y6336" s="3"/>
      <c r="Z6336" s="3"/>
      <c r="AA6336" s="3"/>
      <c r="AB6336" s="3"/>
      <c r="AC6336" s="3"/>
      <c r="AD6336" s="3"/>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row>
    <row r="6337" spans="1:77" ht="18">
      <c r="A6337" s="3" t="s">
        <v>5192</v>
      </c>
      <c r="B6337" s="3" t="s">
        <v>23435</v>
      </c>
      <c r="C6337" s="3" t="s">
        <v>23436</v>
      </c>
      <c r="D6337" s="3"/>
      <c r="E6337" s="3" t="s">
        <v>23635</v>
      </c>
      <c r="F6337" s="3" t="s">
        <v>23636</v>
      </c>
      <c r="G6337" s="3"/>
      <c r="H6337" s="3"/>
      <c r="I6337" s="3"/>
      <c r="J6337" s="3"/>
      <c r="K6337" s="3"/>
      <c r="L6337" s="3"/>
      <c r="M6337" s="3"/>
      <c r="N6337" s="3"/>
      <c r="O6337" s="3"/>
      <c r="P6337" s="3"/>
      <c r="Q6337" s="3"/>
      <c r="R6337" s="3"/>
      <c r="S6337" s="3"/>
      <c r="T6337" s="3"/>
      <c r="U6337" s="3"/>
      <c r="V6337" s="3"/>
      <c r="W6337" s="3"/>
      <c r="X6337" s="3"/>
      <c r="Y6337" s="3"/>
      <c r="Z6337" s="3"/>
      <c r="AA6337" s="3"/>
      <c r="AB6337" s="3"/>
      <c r="AC6337" s="3"/>
      <c r="AD6337" s="3"/>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row>
    <row r="6338" spans="1:77" ht="18">
      <c r="A6338" s="3" t="s">
        <v>38228</v>
      </c>
      <c r="B6338" s="3" t="s">
        <v>37993</v>
      </c>
      <c r="C6338" s="3" t="s">
        <v>38229</v>
      </c>
      <c r="D6338" s="3" t="s">
        <v>270</v>
      </c>
      <c r="E6338" s="3" t="s">
        <v>38230</v>
      </c>
      <c r="F6338" s="3"/>
      <c r="G6338" s="3"/>
      <c r="H6338" s="3"/>
      <c r="I6338" s="3"/>
      <c r="J6338" s="3"/>
      <c r="K6338" s="3"/>
      <c r="L6338" s="3"/>
      <c r="M6338" s="3"/>
      <c r="N6338" s="3"/>
      <c r="O6338" s="3"/>
      <c r="P6338" s="3"/>
      <c r="Q6338" s="3"/>
      <c r="R6338" s="3"/>
      <c r="S6338" s="3"/>
      <c r="T6338" s="3"/>
      <c r="U6338" s="3"/>
      <c r="V6338" s="3"/>
      <c r="W6338" s="3"/>
      <c r="X6338" s="3"/>
      <c r="Y6338" s="3"/>
      <c r="Z6338" s="3"/>
      <c r="AA6338" s="3"/>
      <c r="AB6338" s="3"/>
      <c r="AC6338" s="3"/>
      <c r="AD6338" s="3"/>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row>
    <row r="6339" spans="1:77" ht="18">
      <c r="A6339" s="3" t="s">
        <v>1021</v>
      </c>
      <c r="B6339" s="3" t="s">
        <v>22767</v>
      </c>
      <c r="C6339" s="3" t="s">
        <v>26260</v>
      </c>
      <c r="D6339" s="3"/>
      <c r="E6339" s="3" t="s">
        <v>26261</v>
      </c>
      <c r="F6339" s="3"/>
      <c r="G6339" s="3"/>
      <c r="H6339" s="3"/>
      <c r="I6339" s="3"/>
      <c r="J6339" s="3"/>
      <c r="K6339" s="3"/>
      <c r="L6339" s="3"/>
      <c r="M6339" s="3"/>
      <c r="N6339" s="3"/>
      <c r="O6339" s="3"/>
      <c r="P6339" s="3"/>
      <c r="Q6339" s="3"/>
      <c r="R6339" s="3"/>
      <c r="S6339" s="3"/>
      <c r="T6339" s="3"/>
      <c r="U6339" s="3"/>
      <c r="V6339" s="3"/>
      <c r="W6339" s="3"/>
      <c r="X6339" s="3"/>
      <c r="Y6339" s="3"/>
      <c r="Z6339" s="3"/>
      <c r="AA6339" s="3"/>
      <c r="AB6339" s="3"/>
      <c r="AC6339" s="3"/>
      <c r="AD6339" s="3"/>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row>
    <row r="6340" spans="1:77" ht="18">
      <c r="A6340" s="3" t="s">
        <v>10624</v>
      </c>
      <c r="B6340" s="3" t="s">
        <v>28622</v>
      </c>
      <c r="C6340" s="3" t="s">
        <v>26260</v>
      </c>
      <c r="D6340" s="3"/>
      <c r="E6340" s="3" t="s">
        <v>28771</v>
      </c>
      <c r="F6340" s="3"/>
      <c r="G6340" s="3"/>
      <c r="H6340" s="3"/>
      <c r="I6340" s="3"/>
      <c r="J6340" s="3"/>
      <c r="K6340" s="3"/>
      <c r="L6340" s="3"/>
      <c r="M6340" s="3"/>
      <c r="N6340" s="3"/>
      <c r="O6340" s="3"/>
      <c r="P6340" s="3"/>
      <c r="Q6340" s="3"/>
      <c r="R6340" s="3"/>
      <c r="S6340" s="3"/>
      <c r="T6340" s="3"/>
      <c r="U6340" s="3"/>
      <c r="V6340" s="3"/>
      <c r="W6340" s="3"/>
      <c r="X6340" s="3"/>
      <c r="Y6340" s="3"/>
      <c r="Z6340" s="3"/>
      <c r="AA6340" s="3"/>
      <c r="AB6340" s="3"/>
      <c r="AC6340" s="3"/>
      <c r="AD6340" s="3"/>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row>
    <row r="6341" spans="1:77" ht="18">
      <c r="A6341" s="3" t="s">
        <v>36054</v>
      </c>
      <c r="B6341" s="3" t="s">
        <v>35848</v>
      </c>
      <c r="C6341" s="3" t="s">
        <v>36055</v>
      </c>
      <c r="D6341" s="3" t="s">
        <v>36056</v>
      </c>
      <c r="E6341" s="3" t="s">
        <v>36057</v>
      </c>
      <c r="F6341" s="3" t="s">
        <v>36058</v>
      </c>
      <c r="G6341" s="3"/>
      <c r="H6341" s="3"/>
      <c r="I6341" s="3"/>
      <c r="J6341" s="3"/>
      <c r="K6341" s="3"/>
      <c r="L6341" s="3"/>
      <c r="M6341" s="3"/>
      <c r="N6341" s="3"/>
      <c r="O6341" s="3"/>
      <c r="P6341" s="3"/>
      <c r="Q6341" s="3"/>
      <c r="R6341" s="3"/>
      <c r="S6341" s="3"/>
      <c r="T6341" s="3"/>
      <c r="U6341" s="3"/>
      <c r="V6341" s="3"/>
      <c r="W6341" s="3"/>
      <c r="X6341" s="3"/>
      <c r="Y6341" s="3"/>
      <c r="Z6341" s="3"/>
      <c r="AA6341" s="3"/>
      <c r="AB6341" s="3"/>
      <c r="AC6341" s="3"/>
      <c r="AD6341" s="3"/>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row>
    <row r="6342" spans="1:77" ht="18">
      <c r="A6342" s="3" t="s">
        <v>34301</v>
      </c>
      <c r="B6342" s="3" t="s">
        <v>33988</v>
      </c>
      <c r="C6342" s="3" t="s">
        <v>34302</v>
      </c>
      <c r="D6342" s="3" t="s">
        <v>34303</v>
      </c>
      <c r="E6342" s="3" t="s">
        <v>34304</v>
      </c>
      <c r="F6342" s="3"/>
      <c r="G6342" s="3"/>
      <c r="H6342" s="3"/>
      <c r="I6342" s="3"/>
      <c r="J6342" s="3"/>
      <c r="K6342" s="3"/>
      <c r="L6342" s="3"/>
      <c r="M6342" s="3"/>
      <c r="N6342" s="3"/>
      <c r="O6342" s="3"/>
      <c r="P6342" s="3"/>
      <c r="Q6342" s="3"/>
      <c r="R6342" s="3"/>
      <c r="S6342" s="3"/>
      <c r="T6342" s="3"/>
      <c r="U6342" s="3"/>
      <c r="V6342" s="3"/>
      <c r="W6342" s="3"/>
      <c r="X6342" s="3"/>
      <c r="Y6342" s="3"/>
      <c r="Z6342" s="3"/>
      <c r="AA6342" s="3"/>
      <c r="AB6342" s="3"/>
      <c r="AC6342" s="3"/>
      <c r="AD6342" s="3"/>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row>
    <row r="6343" spans="1:77" ht="18">
      <c r="A6343" s="3" t="s">
        <v>34246</v>
      </c>
      <c r="B6343" s="3" t="s">
        <v>33988</v>
      </c>
      <c r="C6343" s="3" t="s">
        <v>34247</v>
      </c>
      <c r="D6343" s="3"/>
      <c r="E6343" s="3" t="s">
        <v>34248</v>
      </c>
      <c r="F6343" s="3" t="s">
        <v>34249</v>
      </c>
      <c r="G6343" s="3" t="s">
        <v>34250</v>
      </c>
      <c r="H6343" s="3" t="s">
        <v>34251</v>
      </c>
      <c r="I6343" s="3"/>
      <c r="J6343" s="3"/>
      <c r="K6343" s="3"/>
      <c r="L6343" s="3"/>
      <c r="M6343" s="3"/>
      <c r="N6343" s="3"/>
      <c r="O6343" s="3"/>
      <c r="P6343" s="3"/>
      <c r="Q6343" s="3"/>
      <c r="R6343" s="3"/>
      <c r="S6343" s="3"/>
      <c r="T6343" s="3"/>
      <c r="U6343" s="3"/>
      <c r="V6343" s="3"/>
      <c r="W6343" s="3"/>
      <c r="X6343" s="3"/>
      <c r="Y6343" s="3"/>
      <c r="Z6343" s="3"/>
      <c r="AA6343" s="3"/>
      <c r="AB6343" s="3"/>
      <c r="AC6343" s="3"/>
      <c r="AD6343" s="3"/>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row>
    <row r="6344" spans="1:77" ht="18">
      <c r="A6344" s="3" t="s">
        <v>2709</v>
      </c>
      <c r="B6344" s="3" t="s">
        <v>35920</v>
      </c>
      <c r="C6344" s="3" t="s">
        <v>34247</v>
      </c>
      <c r="D6344" s="3" t="s">
        <v>1442</v>
      </c>
      <c r="E6344" s="3" t="s">
        <v>35921</v>
      </c>
      <c r="F6344" s="3" t="s">
        <v>35922</v>
      </c>
      <c r="G6344" s="3"/>
      <c r="H6344" s="3"/>
      <c r="I6344" s="3"/>
      <c r="J6344" s="3"/>
      <c r="K6344" s="3"/>
      <c r="L6344" s="3"/>
      <c r="M6344" s="3"/>
      <c r="N6344" s="3"/>
      <c r="O6344" s="3"/>
      <c r="P6344" s="3"/>
      <c r="Q6344" s="3"/>
      <c r="R6344" s="3"/>
      <c r="S6344" s="3"/>
      <c r="T6344" s="3"/>
      <c r="U6344" s="3"/>
      <c r="V6344" s="3"/>
      <c r="W6344" s="3"/>
      <c r="X6344" s="3"/>
      <c r="Y6344" s="3"/>
      <c r="Z6344" s="3"/>
      <c r="AA6344" s="3"/>
      <c r="AB6344" s="3"/>
      <c r="AC6344" s="3"/>
      <c r="AD6344" s="3"/>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row>
    <row r="6345" spans="1:77" ht="18">
      <c r="A6345" s="3" t="s">
        <v>38630</v>
      </c>
      <c r="B6345" s="3" t="s">
        <v>37993</v>
      </c>
      <c r="C6345" s="3" t="s">
        <v>34247</v>
      </c>
      <c r="D6345" s="3" t="s">
        <v>38631</v>
      </c>
      <c r="E6345" s="3" t="s">
        <v>38632</v>
      </c>
      <c r="F6345" s="3"/>
      <c r="G6345" s="3"/>
      <c r="H6345" s="3"/>
      <c r="I6345" s="3"/>
      <c r="J6345" s="3"/>
      <c r="K6345" s="3"/>
      <c r="L6345" s="3"/>
      <c r="M6345" s="3"/>
      <c r="N6345" s="3"/>
      <c r="O6345" s="3"/>
      <c r="P6345" s="3"/>
      <c r="Q6345" s="3"/>
      <c r="R6345" s="3"/>
      <c r="S6345" s="3"/>
      <c r="T6345" s="3"/>
      <c r="U6345" s="3"/>
      <c r="V6345" s="3"/>
      <c r="W6345" s="3"/>
      <c r="X6345" s="3"/>
      <c r="Y6345" s="3"/>
      <c r="Z6345" s="3"/>
      <c r="AA6345" s="3"/>
      <c r="AB6345" s="3"/>
      <c r="AC6345" s="3"/>
      <c r="AD6345" s="3"/>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row>
    <row r="6346" spans="1:77" ht="18">
      <c r="A6346" s="3" t="s">
        <v>33182</v>
      </c>
      <c r="B6346" s="3" t="s">
        <v>33183</v>
      </c>
      <c r="C6346" s="3" t="s">
        <v>33184</v>
      </c>
      <c r="D6346" s="3" t="s">
        <v>73</v>
      </c>
      <c r="E6346" s="3" t="s">
        <v>33185</v>
      </c>
      <c r="F6346" s="3" t="s">
        <v>20954</v>
      </c>
      <c r="G6346" s="3" t="s">
        <v>33186</v>
      </c>
      <c r="H6346" s="3" t="s">
        <v>33187</v>
      </c>
      <c r="I6346" s="3"/>
      <c r="J6346" s="3"/>
      <c r="K6346" s="3"/>
      <c r="L6346" s="3"/>
      <c r="M6346" s="3"/>
      <c r="N6346" s="3"/>
      <c r="O6346" s="3"/>
      <c r="P6346" s="3"/>
      <c r="Q6346" s="3"/>
      <c r="R6346" s="3"/>
      <c r="S6346" s="3"/>
      <c r="T6346" s="3"/>
      <c r="U6346" s="3"/>
      <c r="V6346" s="3"/>
      <c r="W6346" s="3"/>
      <c r="X6346" s="3"/>
      <c r="Y6346" s="3"/>
      <c r="Z6346" s="3"/>
      <c r="AA6346" s="3"/>
      <c r="AB6346" s="3"/>
      <c r="AC6346" s="3"/>
      <c r="AD6346" s="3"/>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row>
    <row r="6347" spans="1:77" ht="18">
      <c r="A6347" s="3" t="s">
        <v>38067</v>
      </c>
      <c r="B6347" s="3" t="s">
        <v>37993</v>
      </c>
      <c r="C6347" s="3" t="s">
        <v>33184</v>
      </c>
      <c r="D6347" s="3" t="s">
        <v>270</v>
      </c>
      <c r="E6347" s="3" t="s">
        <v>38068</v>
      </c>
      <c r="F6347" s="3" t="s">
        <v>38069</v>
      </c>
      <c r="G6347" s="3"/>
      <c r="H6347" s="3"/>
      <c r="I6347" s="3"/>
      <c r="J6347" s="3"/>
      <c r="K6347" s="3"/>
      <c r="L6347" s="3"/>
      <c r="M6347" s="3"/>
      <c r="N6347" s="3"/>
      <c r="O6347" s="3"/>
      <c r="P6347" s="3"/>
      <c r="Q6347" s="3"/>
      <c r="R6347" s="3"/>
      <c r="S6347" s="3"/>
      <c r="T6347" s="3"/>
      <c r="U6347" s="3"/>
      <c r="V6347" s="3"/>
      <c r="W6347" s="3"/>
      <c r="X6347" s="3"/>
      <c r="Y6347" s="3"/>
      <c r="Z6347" s="3"/>
      <c r="AA6347" s="3"/>
      <c r="AB6347" s="3"/>
      <c r="AC6347" s="3"/>
      <c r="AD6347" s="3"/>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row>
    <row r="6348" spans="1:77" ht="18">
      <c r="A6348" s="3" t="s">
        <v>8214</v>
      </c>
      <c r="B6348" s="3" t="s">
        <v>25838</v>
      </c>
      <c r="C6348" s="3" t="s">
        <v>26036</v>
      </c>
      <c r="D6348" s="3" t="s">
        <v>1442</v>
      </c>
      <c r="E6348" s="3" t="s">
        <v>23763</v>
      </c>
      <c r="F6348" s="3" t="s">
        <v>26037</v>
      </c>
      <c r="G6348" s="3"/>
      <c r="H6348" s="3"/>
      <c r="I6348" s="3"/>
      <c r="J6348" s="3"/>
      <c r="K6348" s="3"/>
      <c r="L6348" s="3"/>
      <c r="M6348" s="3"/>
      <c r="N6348" s="3"/>
      <c r="O6348" s="3"/>
      <c r="P6348" s="3"/>
      <c r="Q6348" s="3"/>
      <c r="R6348" s="3"/>
      <c r="S6348" s="3"/>
      <c r="T6348" s="3"/>
      <c r="U6348" s="3"/>
      <c r="V6348" s="3"/>
      <c r="W6348" s="3"/>
      <c r="X6348" s="3"/>
      <c r="Y6348" s="3"/>
      <c r="Z6348" s="3"/>
      <c r="AA6348" s="3"/>
      <c r="AB6348" s="3"/>
      <c r="AC6348" s="3"/>
      <c r="AD6348" s="3"/>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row>
    <row r="6349" spans="1:77" ht="18">
      <c r="A6349" s="3" t="s">
        <v>17190</v>
      </c>
      <c r="B6349" s="3" t="s">
        <v>33043</v>
      </c>
      <c r="C6349" s="3" t="s">
        <v>33220</v>
      </c>
      <c r="D6349" s="3" t="s">
        <v>270</v>
      </c>
      <c r="E6349" s="3" t="s">
        <v>33221</v>
      </c>
      <c r="F6349" s="3" t="s">
        <v>33222</v>
      </c>
      <c r="G6349" s="3"/>
      <c r="H6349" s="3"/>
      <c r="I6349" s="3"/>
      <c r="J6349" s="3"/>
      <c r="K6349" s="3"/>
      <c r="L6349" s="3"/>
      <c r="M6349" s="3"/>
      <c r="N6349" s="3"/>
      <c r="O6349" s="3"/>
      <c r="P6349" s="3"/>
      <c r="Q6349" s="3"/>
      <c r="R6349" s="3"/>
      <c r="S6349" s="3"/>
      <c r="T6349" s="3"/>
      <c r="U6349" s="3"/>
      <c r="V6349" s="3"/>
      <c r="W6349" s="3"/>
      <c r="X6349" s="3"/>
      <c r="Y6349" s="3"/>
      <c r="Z6349" s="3"/>
      <c r="AA6349" s="3"/>
      <c r="AB6349" s="3"/>
      <c r="AC6349" s="3"/>
      <c r="AD6349" s="3"/>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row>
    <row r="6350" spans="1:77" ht="18">
      <c r="A6350" s="3" t="s">
        <v>19240</v>
      </c>
      <c r="B6350" s="3" t="s">
        <v>36306</v>
      </c>
      <c r="C6350" s="3" t="s">
        <v>33220</v>
      </c>
      <c r="D6350" s="3"/>
      <c r="E6350" s="3" t="s">
        <v>36316</v>
      </c>
      <c r="F6350" s="3"/>
      <c r="G6350" s="3"/>
      <c r="H6350" s="3"/>
      <c r="I6350" s="3"/>
      <c r="J6350" s="3"/>
      <c r="K6350" s="3"/>
      <c r="L6350" s="3"/>
      <c r="M6350" s="3"/>
      <c r="N6350" s="3"/>
      <c r="O6350" s="3"/>
      <c r="P6350" s="3"/>
      <c r="Q6350" s="3"/>
      <c r="R6350" s="3"/>
      <c r="S6350" s="3"/>
      <c r="T6350" s="3"/>
      <c r="U6350" s="3"/>
      <c r="V6350" s="3"/>
      <c r="W6350" s="3"/>
      <c r="X6350" s="3"/>
      <c r="Y6350" s="3"/>
      <c r="Z6350" s="3"/>
      <c r="AA6350" s="3"/>
      <c r="AB6350" s="3"/>
      <c r="AC6350" s="3"/>
      <c r="AD6350" s="3"/>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row>
    <row r="6351" spans="1:77" ht="18">
      <c r="A6351" s="3" t="s">
        <v>10198</v>
      </c>
      <c r="B6351" s="3" t="s">
        <v>28075</v>
      </c>
      <c r="C6351" s="3" t="s">
        <v>28300</v>
      </c>
      <c r="D6351" s="3"/>
      <c r="E6351" s="3" t="s">
        <v>28137</v>
      </c>
      <c r="F6351" s="3"/>
      <c r="G6351" s="3"/>
      <c r="H6351" s="3"/>
      <c r="I6351" s="3"/>
      <c r="J6351" s="3"/>
      <c r="K6351" s="3"/>
      <c r="L6351" s="3"/>
      <c r="M6351" s="3"/>
      <c r="N6351" s="3"/>
      <c r="O6351" s="3"/>
      <c r="P6351" s="3"/>
      <c r="Q6351" s="3"/>
      <c r="R6351" s="3"/>
      <c r="S6351" s="3"/>
      <c r="T6351" s="3"/>
      <c r="U6351" s="3"/>
      <c r="V6351" s="3"/>
      <c r="W6351" s="3"/>
      <c r="X6351" s="3"/>
      <c r="Y6351" s="3"/>
      <c r="Z6351" s="3"/>
      <c r="AA6351" s="3"/>
      <c r="AB6351" s="3"/>
      <c r="AC6351" s="3"/>
      <c r="AD6351" s="3"/>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row>
    <row r="6352" spans="1:77" ht="18">
      <c r="A6352" s="3" t="s">
        <v>28759</v>
      </c>
      <c r="B6352" s="3" t="s">
        <v>28622</v>
      </c>
      <c r="C6352" s="3" t="s">
        <v>28300</v>
      </c>
      <c r="D6352" s="3" t="s">
        <v>270</v>
      </c>
      <c r="E6352" s="3" t="s">
        <v>28760</v>
      </c>
      <c r="F6352" s="3" t="s">
        <v>28761</v>
      </c>
      <c r="G6352" s="3"/>
      <c r="H6352" s="3"/>
      <c r="I6352" s="3"/>
      <c r="J6352" s="3"/>
      <c r="K6352" s="3"/>
      <c r="L6352" s="3"/>
      <c r="M6352" s="3"/>
      <c r="N6352" s="3"/>
      <c r="O6352" s="3"/>
      <c r="P6352" s="3"/>
      <c r="Q6352" s="3"/>
      <c r="R6352" s="3"/>
      <c r="S6352" s="3"/>
      <c r="T6352" s="3"/>
      <c r="U6352" s="3"/>
      <c r="V6352" s="3"/>
      <c r="W6352" s="3"/>
      <c r="X6352" s="3"/>
      <c r="Y6352" s="3"/>
      <c r="Z6352" s="3"/>
      <c r="AA6352" s="3"/>
      <c r="AB6352" s="3"/>
      <c r="AC6352" s="3"/>
      <c r="AD6352" s="3"/>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row>
    <row r="6353" spans="1:77" ht="18">
      <c r="A6353" s="3" t="s">
        <v>19162</v>
      </c>
      <c r="B6353" s="3" t="s">
        <v>35848</v>
      </c>
      <c r="C6353" s="3" t="s">
        <v>36257</v>
      </c>
      <c r="D6353" s="3" t="s">
        <v>36258</v>
      </c>
      <c r="E6353" s="3" t="s">
        <v>36259</v>
      </c>
      <c r="F6353" s="3" t="s">
        <v>36260</v>
      </c>
      <c r="G6353" s="3"/>
      <c r="H6353" s="3"/>
      <c r="I6353" s="3"/>
      <c r="J6353" s="3"/>
      <c r="K6353" s="3"/>
      <c r="L6353" s="3"/>
      <c r="M6353" s="3"/>
      <c r="N6353" s="3"/>
      <c r="O6353" s="3"/>
      <c r="P6353" s="3"/>
      <c r="Q6353" s="3"/>
      <c r="R6353" s="3"/>
      <c r="S6353" s="3"/>
      <c r="T6353" s="3"/>
      <c r="U6353" s="3"/>
      <c r="V6353" s="3"/>
      <c r="W6353" s="3"/>
      <c r="X6353" s="3"/>
      <c r="Y6353" s="3"/>
      <c r="Z6353" s="3"/>
      <c r="AA6353" s="3"/>
      <c r="AB6353" s="3"/>
      <c r="AC6353" s="3"/>
      <c r="AD6353" s="3"/>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row>
    <row r="6354" spans="1:77" ht="18">
      <c r="A6354" s="3" t="s">
        <v>9908</v>
      </c>
      <c r="B6354" s="3" t="s">
        <v>27901</v>
      </c>
      <c r="C6354" s="3" t="s">
        <v>27902</v>
      </c>
      <c r="D6354" s="3" t="s">
        <v>73</v>
      </c>
      <c r="E6354" s="3" t="s">
        <v>27903</v>
      </c>
      <c r="F6354" s="3"/>
      <c r="G6354" s="3"/>
      <c r="H6354" s="3"/>
      <c r="I6354" s="3"/>
      <c r="J6354" s="3"/>
      <c r="K6354" s="3"/>
      <c r="L6354" s="3"/>
      <c r="M6354" s="3"/>
      <c r="N6354" s="3"/>
      <c r="O6354" s="3"/>
      <c r="P6354" s="3"/>
      <c r="Q6354" s="3"/>
      <c r="R6354" s="3"/>
      <c r="S6354" s="3"/>
      <c r="T6354" s="3"/>
      <c r="U6354" s="3"/>
      <c r="V6354" s="3"/>
      <c r="W6354" s="3"/>
      <c r="X6354" s="3"/>
      <c r="Y6354" s="3"/>
      <c r="Z6354" s="3"/>
      <c r="AA6354" s="3"/>
      <c r="AB6354" s="3"/>
      <c r="AC6354" s="3"/>
      <c r="AD6354" s="3"/>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row>
    <row r="6355" spans="1:77" ht="18">
      <c r="A6355" s="3" t="s">
        <v>20440</v>
      </c>
      <c r="B6355" s="3" t="s">
        <v>37993</v>
      </c>
      <c r="C6355" s="3" t="s">
        <v>27902</v>
      </c>
      <c r="D6355" s="3" t="s">
        <v>270</v>
      </c>
      <c r="E6355" s="3" t="s">
        <v>38846</v>
      </c>
      <c r="F6355" s="3"/>
      <c r="G6355" s="3"/>
      <c r="H6355" s="3"/>
      <c r="I6355" s="3"/>
      <c r="J6355" s="3"/>
      <c r="K6355" s="3"/>
      <c r="L6355" s="3"/>
      <c r="M6355" s="3"/>
      <c r="N6355" s="3"/>
      <c r="O6355" s="3"/>
      <c r="P6355" s="3"/>
      <c r="Q6355" s="3"/>
      <c r="R6355" s="3"/>
      <c r="S6355" s="3"/>
      <c r="T6355" s="3"/>
      <c r="U6355" s="3"/>
      <c r="V6355" s="3"/>
      <c r="W6355" s="3"/>
      <c r="X6355" s="3"/>
      <c r="Y6355" s="3"/>
      <c r="Z6355" s="3"/>
      <c r="AA6355" s="3"/>
      <c r="AB6355" s="3"/>
      <c r="AC6355" s="3"/>
      <c r="AD6355" s="3"/>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row>
    <row r="6356" spans="1:77" ht="18">
      <c r="A6356" s="3" t="s">
        <v>5244</v>
      </c>
      <c r="B6356" s="3" t="s">
        <v>23435</v>
      </c>
      <c r="C6356" s="3" t="s">
        <v>23669</v>
      </c>
      <c r="D6356" s="3"/>
      <c r="E6356" s="3" t="s">
        <v>23670</v>
      </c>
      <c r="F6356" s="3" t="s">
        <v>23451</v>
      </c>
      <c r="G6356" s="3"/>
      <c r="H6356" s="3"/>
      <c r="I6356" s="3"/>
      <c r="J6356" s="3"/>
      <c r="K6356" s="3"/>
      <c r="L6356" s="3"/>
      <c r="M6356" s="3"/>
      <c r="N6356" s="3"/>
      <c r="O6356" s="3"/>
      <c r="P6356" s="3"/>
      <c r="Q6356" s="3"/>
      <c r="R6356" s="3"/>
      <c r="S6356" s="3"/>
      <c r="T6356" s="3"/>
      <c r="U6356" s="3"/>
      <c r="V6356" s="3"/>
      <c r="W6356" s="3"/>
      <c r="X6356" s="3"/>
      <c r="Y6356" s="3"/>
      <c r="Z6356" s="3"/>
      <c r="AA6356" s="3"/>
      <c r="AB6356" s="3"/>
      <c r="AC6356" s="3"/>
      <c r="AD6356" s="3"/>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row>
    <row r="6357" spans="1:77" ht="18">
      <c r="A6357" s="3" t="s">
        <v>16750</v>
      </c>
      <c r="B6357" s="3" t="s">
        <v>32339</v>
      </c>
      <c r="C6357" s="3" t="s">
        <v>23669</v>
      </c>
      <c r="D6357" s="3"/>
      <c r="E6357" s="3" t="s">
        <v>32654</v>
      </c>
      <c r="F6357" s="3"/>
      <c r="G6357" s="3"/>
      <c r="H6357" s="3"/>
      <c r="I6357" s="3"/>
      <c r="J6357" s="3"/>
      <c r="K6357" s="3"/>
      <c r="L6357" s="3"/>
      <c r="M6357" s="3"/>
      <c r="N6357" s="3"/>
      <c r="O6357" s="3"/>
      <c r="P6357" s="3"/>
      <c r="Q6357" s="3"/>
      <c r="R6357" s="3"/>
      <c r="S6357" s="3"/>
      <c r="T6357" s="3"/>
      <c r="U6357" s="3"/>
      <c r="V6357" s="3"/>
      <c r="W6357" s="3"/>
      <c r="X6357" s="3"/>
      <c r="Y6357" s="3"/>
      <c r="Z6357" s="3"/>
      <c r="AA6357" s="3"/>
      <c r="AB6357" s="3"/>
      <c r="AC6357" s="3"/>
      <c r="AD6357" s="3"/>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row>
    <row r="6358" spans="1:77" ht="18">
      <c r="A6358" s="3" t="s">
        <v>33163</v>
      </c>
      <c r="B6358" s="3" t="s">
        <v>32998</v>
      </c>
      <c r="C6358" s="3" t="s">
        <v>23669</v>
      </c>
      <c r="D6358" s="3" t="s">
        <v>33164</v>
      </c>
      <c r="E6358" s="3" t="s">
        <v>33165</v>
      </c>
      <c r="F6358" s="3" t="s">
        <v>33166</v>
      </c>
      <c r="G6358" s="3"/>
      <c r="H6358" s="3"/>
      <c r="I6358" s="3"/>
      <c r="J6358" s="3"/>
      <c r="K6358" s="3"/>
      <c r="L6358" s="3"/>
      <c r="M6358" s="3"/>
      <c r="N6358" s="3"/>
      <c r="O6358" s="3"/>
      <c r="P6358" s="3"/>
      <c r="Q6358" s="3"/>
      <c r="R6358" s="3"/>
      <c r="S6358" s="3"/>
      <c r="T6358" s="3"/>
      <c r="U6358" s="3"/>
      <c r="V6358" s="3"/>
      <c r="W6358" s="3"/>
      <c r="X6358" s="3"/>
      <c r="Y6358" s="3"/>
      <c r="Z6358" s="3"/>
      <c r="AA6358" s="3"/>
      <c r="AB6358" s="3"/>
      <c r="AC6358" s="3"/>
      <c r="AD6358" s="3"/>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row>
    <row r="6359" spans="1:77" ht="18">
      <c r="A6359" s="3" t="s">
        <v>38186</v>
      </c>
      <c r="B6359" s="3" t="s">
        <v>37993</v>
      </c>
      <c r="C6359" s="3" t="s">
        <v>23669</v>
      </c>
      <c r="D6359" s="3" t="s">
        <v>270</v>
      </c>
      <c r="E6359" s="3" t="s">
        <v>38187</v>
      </c>
      <c r="F6359" s="3" t="s">
        <v>28761</v>
      </c>
      <c r="G6359" s="3"/>
      <c r="H6359" s="3"/>
      <c r="I6359" s="3"/>
      <c r="J6359" s="3"/>
      <c r="K6359" s="3"/>
      <c r="L6359" s="3"/>
      <c r="M6359" s="3"/>
      <c r="N6359" s="3"/>
      <c r="O6359" s="3"/>
      <c r="P6359" s="3"/>
      <c r="Q6359" s="3"/>
      <c r="R6359" s="3"/>
      <c r="S6359" s="3"/>
      <c r="T6359" s="3"/>
      <c r="U6359" s="3"/>
      <c r="V6359" s="3"/>
      <c r="W6359" s="3"/>
      <c r="X6359" s="3"/>
      <c r="Y6359" s="3"/>
      <c r="Z6359" s="3"/>
      <c r="AA6359" s="3"/>
      <c r="AB6359" s="3"/>
      <c r="AC6359" s="3"/>
      <c r="AD6359" s="3"/>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row>
    <row r="6360" spans="1:77" ht="18">
      <c r="A6360" s="3" t="s">
        <v>17646</v>
      </c>
      <c r="B6360" s="3" t="s">
        <v>33988</v>
      </c>
      <c r="C6360" s="3" t="s">
        <v>34597</v>
      </c>
      <c r="D6360" s="3"/>
      <c r="E6360" s="3" t="s">
        <v>34598</v>
      </c>
      <c r="F6360" s="3"/>
      <c r="G6360" s="3"/>
      <c r="H6360" s="3"/>
      <c r="I6360" s="3"/>
      <c r="J6360" s="3"/>
      <c r="K6360" s="3"/>
      <c r="L6360" s="3"/>
      <c r="M6360" s="3"/>
      <c r="N6360" s="3"/>
      <c r="O6360" s="3"/>
      <c r="P6360" s="3"/>
      <c r="Q6360" s="3"/>
      <c r="R6360" s="3"/>
      <c r="S6360" s="3"/>
      <c r="T6360" s="3"/>
      <c r="U6360" s="3"/>
      <c r="V6360" s="3"/>
      <c r="W6360" s="3"/>
      <c r="X6360" s="3"/>
      <c r="Y6360" s="3"/>
      <c r="Z6360" s="3"/>
      <c r="AA6360" s="3"/>
      <c r="AB6360" s="3"/>
      <c r="AC6360" s="3"/>
      <c r="AD6360" s="3"/>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row>
    <row r="6361" spans="1:77" ht="18">
      <c r="A6361" s="3" t="s">
        <v>18715</v>
      </c>
      <c r="B6361" s="3" t="s">
        <v>35848</v>
      </c>
      <c r="C6361" s="3" t="s">
        <v>35889</v>
      </c>
      <c r="D6361" s="3"/>
      <c r="E6361" s="3" t="s">
        <v>35890</v>
      </c>
      <c r="F6361" s="3" t="s">
        <v>35891</v>
      </c>
      <c r="G6361" s="3"/>
      <c r="H6361" s="3"/>
      <c r="I6361" s="3"/>
      <c r="J6361" s="3"/>
      <c r="K6361" s="3"/>
      <c r="L6361" s="3"/>
      <c r="M6361" s="3"/>
      <c r="N6361" s="3"/>
      <c r="O6361" s="3"/>
      <c r="P6361" s="3"/>
      <c r="Q6361" s="3"/>
      <c r="R6361" s="3"/>
      <c r="S6361" s="3"/>
      <c r="T6361" s="3"/>
      <c r="U6361" s="3"/>
      <c r="V6361" s="3"/>
      <c r="W6361" s="3"/>
      <c r="X6361" s="3"/>
      <c r="Y6361" s="3"/>
      <c r="Z6361" s="3"/>
      <c r="AA6361" s="3"/>
      <c r="AB6361" s="3"/>
      <c r="AC6361" s="3"/>
      <c r="AD6361" s="3"/>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row>
    <row r="6362" spans="1:77" ht="18">
      <c r="A6362" s="3" t="s">
        <v>19236</v>
      </c>
      <c r="B6362" s="3" t="s">
        <v>36306</v>
      </c>
      <c r="C6362" s="3" t="s">
        <v>36312</v>
      </c>
      <c r="D6362" s="3" t="s">
        <v>36313</v>
      </c>
      <c r="E6362" s="3" t="s">
        <v>36314</v>
      </c>
      <c r="F6362" s="3"/>
      <c r="G6362" s="3"/>
      <c r="H6362" s="3"/>
      <c r="I6362" s="3"/>
      <c r="J6362" s="3"/>
      <c r="K6362" s="3"/>
      <c r="L6362" s="3"/>
      <c r="M6362" s="3"/>
      <c r="N6362" s="3"/>
      <c r="O6362" s="3"/>
      <c r="P6362" s="3"/>
      <c r="Q6362" s="3"/>
      <c r="R6362" s="3"/>
      <c r="S6362" s="3"/>
      <c r="T6362" s="3"/>
      <c r="U6362" s="3"/>
      <c r="V6362" s="3"/>
      <c r="W6362" s="3"/>
      <c r="X6362" s="3"/>
      <c r="Y6362" s="3"/>
      <c r="Z6362" s="3"/>
      <c r="AA6362" s="3"/>
      <c r="AB6362" s="3"/>
      <c r="AC6362" s="3"/>
      <c r="AD6362" s="3"/>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row>
    <row r="6363" spans="1:77" ht="18">
      <c r="A6363" s="3" t="s">
        <v>19338</v>
      </c>
      <c r="B6363" s="3" t="s">
        <v>36306</v>
      </c>
      <c r="C6363" s="3" t="s">
        <v>36428</v>
      </c>
      <c r="D6363" s="3"/>
      <c r="E6363" s="3" t="s">
        <v>36427</v>
      </c>
      <c r="F6363" s="3"/>
      <c r="G6363" s="3"/>
      <c r="H6363" s="3"/>
      <c r="I6363" s="3"/>
      <c r="J6363" s="3"/>
      <c r="K6363" s="3"/>
      <c r="L6363" s="3"/>
      <c r="M6363" s="3"/>
      <c r="N6363" s="3"/>
      <c r="O6363" s="3"/>
      <c r="P6363" s="3"/>
      <c r="Q6363" s="3"/>
      <c r="R6363" s="3"/>
      <c r="S6363" s="3"/>
      <c r="T6363" s="3"/>
      <c r="U6363" s="3"/>
      <c r="V6363" s="3"/>
      <c r="W6363" s="3"/>
      <c r="X6363" s="3"/>
      <c r="Y6363" s="3"/>
      <c r="Z6363" s="3"/>
      <c r="AA6363" s="3"/>
      <c r="AB6363" s="3"/>
      <c r="AC6363" s="3"/>
      <c r="AD6363" s="3"/>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row>
    <row r="6364" spans="1:77" ht="18">
      <c r="A6364" s="3" t="s">
        <v>19336</v>
      </c>
      <c r="B6364" s="3" t="s">
        <v>36306</v>
      </c>
      <c r="C6364" s="3" t="s">
        <v>36426</v>
      </c>
      <c r="D6364" s="3"/>
      <c r="E6364" s="3" t="s">
        <v>36427</v>
      </c>
      <c r="F6364" s="3" t="s">
        <v>36427</v>
      </c>
      <c r="G6364" s="3"/>
      <c r="H6364" s="3"/>
      <c r="I6364" s="3"/>
      <c r="J6364" s="3"/>
      <c r="K6364" s="3"/>
      <c r="L6364" s="3"/>
      <c r="M6364" s="3"/>
      <c r="N6364" s="3"/>
      <c r="O6364" s="3"/>
      <c r="P6364" s="3"/>
      <c r="Q6364" s="3"/>
      <c r="R6364" s="3"/>
      <c r="S6364" s="3"/>
      <c r="T6364" s="3"/>
      <c r="U6364" s="3"/>
      <c r="V6364" s="3"/>
      <c r="W6364" s="3"/>
      <c r="X6364" s="3"/>
      <c r="Y6364" s="3"/>
      <c r="Z6364" s="3"/>
      <c r="AA6364" s="3"/>
      <c r="AB6364" s="3"/>
      <c r="AC6364" s="3"/>
      <c r="AD6364" s="3"/>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row>
    <row r="6365" spans="1:77" ht="18">
      <c r="A6365" s="3" t="s">
        <v>39548</v>
      </c>
      <c r="B6365" s="3" t="s">
        <v>39534</v>
      </c>
      <c r="C6365" s="3" t="s">
        <v>39549</v>
      </c>
      <c r="D6365" s="3" t="s">
        <v>25969</v>
      </c>
      <c r="E6365" s="3" t="s">
        <v>39550</v>
      </c>
      <c r="F6365" s="3" t="s">
        <v>39551</v>
      </c>
      <c r="G6365" s="3"/>
      <c r="H6365" s="3"/>
      <c r="I6365" s="3"/>
      <c r="J6365" s="3"/>
      <c r="K6365" s="3"/>
      <c r="L6365" s="3"/>
      <c r="M6365" s="3"/>
      <c r="N6365" s="3"/>
      <c r="O6365" s="3"/>
      <c r="P6365" s="3"/>
      <c r="Q6365" s="3"/>
      <c r="R6365" s="3"/>
      <c r="S6365" s="3"/>
      <c r="T6365" s="3"/>
      <c r="U6365" s="3"/>
      <c r="V6365" s="3"/>
      <c r="W6365" s="3"/>
      <c r="X6365" s="3"/>
      <c r="Y6365" s="3"/>
      <c r="Z6365" s="3"/>
      <c r="AA6365" s="3"/>
      <c r="AB6365" s="3"/>
      <c r="AC6365" s="3"/>
      <c r="AD6365" s="3"/>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row>
    <row r="6366" spans="1:77" ht="18">
      <c r="A6366" s="3" t="s">
        <v>3159</v>
      </c>
      <c r="B6366" s="3" t="s">
        <v>21893</v>
      </c>
      <c r="C6366" s="3" t="s">
        <v>38662</v>
      </c>
      <c r="D6366" s="3"/>
      <c r="E6366" s="3" t="s">
        <v>38663</v>
      </c>
      <c r="F6366" s="3"/>
      <c r="G6366" s="3"/>
      <c r="H6366" s="3"/>
      <c r="I6366" s="3"/>
      <c r="J6366" s="3"/>
      <c r="K6366" s="3"/>
      <c r="L6366" s="3"/>
      <c r="M6366" s="3"/>
      <c r="N6366" s="3"/>
      <c r="O6366" s="3"/>
      <c r="P6366" s="3"/>
      <c r="Q6366" s="3"/>
      <c r="R6366" s="3"/>
      <c r="S6366" s="3"/>
      <c r="T6366" s="3"/>
      <c r="U6366" s="3"/>
      <c r="V6366" s="3"/>
      <c r="W6366" s="3"/>
      <c r="X6366" s="3"/>
      <c r="Y6366" s="3"/>
      <c r="Z6366" s="3"/>
      <c r="AA6366" s="3"/>
      <c r="AB6366" s="3"/>
      <c r="AC6366" s="3"/>
      <c r="AD6366" s="3"/>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row>
    <row r="6367" spans="1:77" ht="18">
      <c r="A6367" s="3" t="s">
        <v>18250</v>
      </c>
      <c r="B6367" s="3" t="s">
        <v>35343</v>
      </c>
      <c r="C6367" s="3" t="s">
        <v>35659</v>
      </c>
      <c r="D6367" s="3" t="s">
        <v>35660</v>
      </c>
      <c r="E6367" s="3" t="s">
        <v>35661</v>
      </c>
      <c r="F6367" s="3" t="s">
        <v>35662</v>
      </c>
      <c r="G6367" s="3"/>
      <c r="H6367" s="3"/>
      <c r="I6367" s="3"/>
      <c r="J6367" s="3"/>
      <c r="K6367" s="3"/>
      <c r="L6367" s="3"/>
      <c r="M6367" s="3"/>
      <c r="N6367" s="3"/>
      <c r="O6367" s="3"/>
      <c r="P6367" s="3"/>
      <c r="Q6367" s="3"/>
      <c r="R6367" s="3"/>
      <c r="S6367" s="3"/>
      <c r="T6367" s="3"/>
      <c r="U6367" s="3"/>
      <c r="V6367" s="3"/>
      <c r="W6367" s="3"/>
      <c r="X6367" s="3"/>
      <c r="Y6367" s="3"/>
      <c r="Z6367" s="3"/>
      <c r="AA6367" s="3"/>
      <c r="AB6367" s="3"/>
      <c r="AC6367" s="3"/>
      <c r="AD6367" s="3"/>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row>
    <row r="6368" spans="1:77" ht="18">
      <c r="A6368" s="3" t="s">
        <v>27967</v>
      </c>
      <c r="B6368" s="3" t="s">
        <v>27189</v>
      </c>
      <c r="C6368" s="3" t="s">
        <v>27968</v>
      </c>
      <c r="D6368" s="3" t="s">
        <v>73</v>
      </c>
      <c r="E6368" s="3" t="s">
        <v>27969</v>
      </c>
      <c r="F6368" s="3" t="s">
        <v>27970</v>
      </c>
      <c r="G6368" s="3"/>
      <c r="H6368" s="3"/>
      <c r="I6368" s="3"/>
      <c r="J6368" s="3"/>
      <c r="K6368" s="3"/>
      <c r="L6368" s="3"/>
      <c r="M6368" s="3"/>
      <c r="N6368" s="3"/>
      <c r="O6368" s="3"/>
      <c r="P6368" s="3"/>
      <c r="Q6368" s="3"/>
      <c r="R6368" s="3"/>
      <c r="S6368" s="3"/>
      <c r="T6368" s="3"/>
      <c r="U6368" s="3"/>
      <c r="V6368" s="3"/>
      <c r="W6368" s="3"/>
      <c r="X6368" s="3"/>
      <c r="Y6368" s="3"/>
      <c r="Z6368" s="3"/>
      <c r="AA6368" s="3"/>
      <c r="AB6368" s="3"/>
      <c r="AC6368" s="3"/>
      <c r="AD6368" s="3"/>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row>
    <row r="6369" spans="1:77" ht="18">
      <c r="A6369" s="3" t="s">
        <v>10665</v>
      </c>
      <c r="B6369" s="3" t="s">
        <v>28622</v>
      </c>
      <c r="C6369" s="3" t="s">
        <v>27968</v>
      </c>
      <c r="D6369" s="3" t="s">
        <v>73</v>
      </c>
      <c r="E6369" s="3" t="s">
        <v>28811</v>
      </c>
      <c r="F6369" s="3" t="s">
        <v>27970</v>
      </c>
      <c r="G6369" s="3"/>
      <c r="H6369" s="3"/>
      <c r="I6369" s="3"/>
      <c r="J6369" s="3"/>
      <c r="K6369" s="3"/>
      <c r="L6369" s="3"/>
      <c r="M6369" s="3"/>
      <c r="N6369" s="3"/>
      <c r="O6369" s="3"/>
      <c r="P6369" s="3"/>
      <c r="Q6369" s="3"/>
      <c r="R6369" s="3"/>
      <c r="S6369" s="3"/>
      <c r="T6369" s="3"/>
      <c r="U6369" s="3"/>
      <c r="V6369" s="3"/>
      <c r="W6369" s="3"/>
      <c r="X6369" s="3"/>
      <c r="Y6369" s="3"/>
      <c r="Z6369" s="3"/>
      <c r="AA6369" s="3"/>
      <c r="AB6369" s="3"/>
      <c r="AC6369" s="3"/>
      <c r="AD6369" s="3"/>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row>
    <row r="6370" spans="1:77" ht="18">
      <c r="A6370" s="3" t="s">
        <v>33104</v>
      </c>
      <c r="B6370" s="3" t="s">
        <v>33053</v>
      </c>
      <c r="C6370" s="3" t="s">
        <v>33105</v>
      </c>
      <c r="D6370" s="3" t="s">
        <v>270</v>
      </c>
      <c r="E6370" s="3" t="s">
        <v>33106</v>
      </c>
      <c r="F6370" s="3" t="s">
        <v>33107</v>
      </c>
      <c r="G6370" s="3"/>
      <c r="H6370" s="3"/>
      <c r="I6370" s="3"/>
      <c r="J6370" s="3"/>
      <c r="K6370" s="3"/>
      <c r="L6370" s="3"/>
      <c r="M6370" s="3"/>
      <c r="N6370" s="3"/>
      <c r="O6370" s="3"/>
      <c r="P6370" s="3"/>
      <c r="Q6370" s="3"/>
      <c r="R6370" s="3"/>
      <c r="S6370" s="3"/>
      <c r="T6370" s="3"/>
      <c r="U6370" s="3"/>
      <c r="V6370" s="3"/>
      <c r="W6370" s="3"/>
      <c r="X6370" s="3"/>
      <c r="Y6370" s="3"/>
      <c r="Z6370" s="3"/>
      <c r="AA6370" s="3"/>
      <c r="AB6370" s="3"/>
      <c r="AC6370" s="3"/>
      <c r="AD6370" s="3"/>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row>
    <row r="6371" spans="1:77" ht="18">
      <c r="A6371" s="3" t="s">
        <v>38802</v>
      </c>
      <c r="B6371" s="3" t="s">
        <v>37993</v>
      </c>
      <c r="C6371" s="3" t="s">
        <v>33105</v>
      </c>
      <c r="D6371" s="3" t="s">
        <v>270</v>
      </c>
      <c r="E6371" s="3" t="s">
        <v>38803</v>
      </c>
      <c r="F6371" s="3" t="s">
        <v>33107</v>
      </c>
      <c r="G6371" s="3"/>
      <c r="H6371" s="3"/>
      <c r="I6371" s="3"/>
      <c r="J6371" s="3"/>
      <c r="K6371" s="3"/>
      <c r="L6371" s="3"/>
      <c r="M6371" s="3"/>
      <c r="N6371" s="3"/>
      <c r="O6371" s="3"/>
      <c r="P6371" s="3"/>
      <c r="Q6371" s="3"/>
      <c r="R6371" s="3"/>
      <c r="S6371" s="3"/>
      <c r="T6371" s="3"/>
      <c r="U6371" s="3"/>
      <c r="V6371" s="3"/>
      <c r="W6371" s="3"/>
      <c r="X6371" s="3"/>
      <c r="Y6371" s="3"/>
      <c r="Z6371" s="3"/>
      <c r="AA6371" s="3"/>
      <c r="AB6371" s="3"/>
      <c r="AC6371" s="3"/>
      <c r="AD6371" s="3"/>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row>
    <row r="6372" spans="1:77" ht="18">
      <c r="A6372" s="3" t="s">
        <v>5552</v>
      </c>
      <c r="B6372" s="3" t="s">
        <v>23435</v>
      </c>
      <c r="C6372" s="3" t="s">
        <v>23928</v>
      </c>
      <c r="D6372" s="3"/>
      <c r="E6372" s="3" t="s">
        <v>23929</v>
      </c>
      <c r="F6372" s="3" t="s">
        <v>23930</v>
      </c>
      <c r="G6372" s="3"/>
      <c r="H6372" s="3"/>
      <c r="I6372" s="3"/>
      <c r="J6372" s="3"/>
      <c r="K6372" s="3"/>
      <c r="L6372" s="3"/>
      <c r="M6372" s="3"/>
      <c r="N6372" s="3"/>
      <c r="O6372" s="3"/>
      <c r="P6372" s="3"/>
      <c r="Q6372" s="3"/>
      <c r="R6372" s="3"/>
      <c r="S6372" s="3"/>
      <c r="T6372" s="3"/>
      <c r="U6372" s="3"/>
      <c r="V6372" s="3"/>
      <c r="W6372" s="3"/>
      <c r="X6372" s="3"/>
      <c r="Y6372" s="3"/>
      <c r="Z6372" s="3"/>
      <c r="AA6372" s="3"/>
      <c r="AB6372" s="3"/>
      <c r="AC6372" s="3"/>
      <c r="AD6372" s="3"/>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row>
    <row r="6373" spans="1:77" ht="18">
      <c r="A6373" s="3" t="s">
        <v>11497</v>
      </c>
      <c r="B6373" s="3" t="s">
        <v>29192</v>
      </c>
      <c r="C6373" s="3" t="s">
        <v>23928</v>
      </c>
      <c r="D6373" s="3" t="s">
        <v>29327</v>
      </c>
      <c r="E6373" s="3" t="s">
        <v>29328</v>
      </c>
      <c r="F6373" s="3" t="s">
        <v>29329</v>
      </c>
      <c r="G6373" s="3"/>
      <c r="H6373" s="3"/>
      <c r="I6373" s="3"/>
      <c r="J6373" s="3"/>
      <c r="K6373" s="3"/>
      <c r="L6373" s="3"/>
      <c r="M6373" s="3"/>
      <c r="N6373" s="3"/>
      <c r="O6373" s="3"/>
      <c r="P6373" s="3"/>
      <c r="Q6373" s="3"/>
      <c r="R6373" s="3"/>
      <c r="S6373" s="3"/>
      <c r="T6373" s="3"/>
      <c r="U6373" s="3"/>
      <c r="V6373" s="3"/>
      <c r="W6373" s="3"/>
      <c r="X6373" s="3"/>
      <c r="Y6373" s="3"/>
      <c r="Z6373" s="3"/>
      <c r="AA6373" s="3"/>
      <c r="AB6373" s="3"/>
      <c r="AC6373" s="3"/>
      <c r="AD6373" s="3"/>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row>
    <row r="6374" spans="1:77" ht="18">
      <c r="A6374" s="3" t="s">
        <v>32895</v>
      </c>
      <c r="B6374" s="3" t="s">
        <v>32802</v>
      </c>
      <c r="C6374" s="3" t="s">
        <v>23928</v>
      </c>
      <c r="D6374" s="3"/>
      <c r="E6374" s="3" t="s">
        <v>32896</v>
      </c>
      <c r="F6374" s="3"/>
      <c r="G6374" s="3"/>
      <c r="H6374" s="3"/>
      <c r="I6374" s="3"/>
      <c r="J6374" s="3"/>
      <c r="K6374" s="3"/>
      <c r="L6374" s="3"/>
      <c r="M6374" s="3"/>
      <c r="N6374" s="3"/>
      <c r="O6374" s="3"/>
      <c r="P6374" s="3"/>
      <c r="Q6374" s="3"/>
      <c r="R6374" s="3"/>
      <c r="S6374" s="3"/>
      <c r="T6374" s="3"/>
      <c r="U6374" s="3"/>
      <c r="V6374" s="3"/>
      <c r="W6374" s="3"/>
      <c r="X6374" s="3"/>
      <c r="Y6374" s="3"/>
      <c r="Z6374" s="3"/>
      <c r="AA6374" s="3"/>
      <c r="AB6374" s="3"/>
      <c r="AC6374" s="3"/>
      <c r="AD6374" s="3"/>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row>
    <row r="6375" spans="1:77" ht="18">
      <c r="A6375" s="3" t="s">
        <v>19023</v>
      </c>
      <c r="B6375" s="3" t="s">
        <v>35848</v>
      </c>
      <c r="C6375" s="3" t="s">
        <v>23928</v>
      </c>
      <c r="D6375" s="3" t="s">
        <v>29327</v>
      </c>
      <c r="E6375" s="3" t="s">
        <v>36142</v>
      </c>
      <c r="F6375" s="3" t="s">
        <v>29329</v>
      </c>
      <c r="G6375" s="3"/>
      <c r="H6375" s="3"/>
      <c r="I6375" s="3"/>
      <c r="J6375" s="3"/>
      <c r="K6375" s="3"/>
      <c r="L6375" s="3"/>
      <c r="M6375" s="3"/>
      <c r="N6375" s="3"/>
      <c r="O6375" s="3"/>
      <c r="P6375" s="3"/>
      <c r="Q6375" s="3"/>
      <c r="R6375" s="3"/>
      <c r="S6375" s="3"/>
      <c r="T6375" s="3"/>
      <c r="U6375" s="3"/>
      <c r="V6375" s="3"/>
      <c r="W6375" s="3"/>
      <c r="X6375" s="3"/>
      <c r="Y6375" s="3"/>
      <c r="Z6375" s="3"/>
      <c r="AA6375" s="3"/>
      <c r="AB6375" s="3"/>
      <c r="AC6375" s="3"/>
      <c r="AD6375" s="3"/>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row>
    <row r="6376" spans="1:77" ht="18">
      <c r="A6376" s="3" t="s">
        <v>3655</v>
      </c>
      <c r="B6376" s="3" t="s">
        <v>21893</v>
      </c>
      <c r="C6376" s="3" t="s">
        <v>22167</v>
      </c>
      <c r="D6376" s="3"/>
      <c r="E6376" s="3" t="s">
        <v>22168</v>
      </c>
      <c r="F6376" s="3"/>
      <c r="G6376" s="3"/>
      <c r="H6376" s="3"/>
      <c r="I6376" s="3"/>
      <c r="J6376" s="3"/>
      <c r="K6376" s="3"/>
      <c r="L6376" s="3"/>
      <c r="M6376" s="3"/>
      <c r="N6376" s="3"/>
      <c r="O6376" s="3"/>
      <c r="P6376" s="3"/>
      <c r="Q6376" s="3"/>
      <c r="R6376" s="3"/>
      <c r="S6376" s="3"/>
      <c r="T6376" s="3"/>
      <c r="U6376" s="3"/>
      <c r="V6376" s="3"/>
      <c r="W6376" s="3"/>
      <c r="X6376" s="3"/>
      <c r="Y6376" s="3"/>
      <c r="Z6376" s="3"/>
      <c r="AA6376" s="3"/>
      <c r="AB6376" s="3"/>
      <c r="AC6376" s="3"/>
      <c r="AD6376" s="3"/>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row>
    <row r="6377" spans="1:77" ht="18">
      <c r="A6377" s="3" t="s">
        <v>38443</v>
      </c>
      <c r="B6377" s="3" t="s">
        <v>37993</v>
      </c>
      <c r="C6377" s="3" t="s">
        <v>38444</v>
      </c>
      <c r="D6377" s="3" t="s">
        <v>270</v>
      </c>
      <c r="E6377" s="3" t="s">
        <v>38445</v>
      </c>
      <c r="F6377" s="3" t="s">
        <v>38446</v>
      </c>
      <c r="G6377" s="3"/>
      <c r="H6377" s="3"/>
      <c r="I6377" s="3"/>
      <c r="J6377" s="3"/>
      <c r="K6377" s="3"/>
      <c r="L6377" s="3"/>
      <c r="M6377" s="3"/>
      <c r="N6377" s="3"/>
      <c r="O6377" s="3"/>
      <c r="P6377" s="3"/>
      <c r="Q6377" s="3"/>
      <c r="R6377" s="3"/>
      <c r="S6377" s="3"/>
      <c r="T6377" s="3"/>
      <c r="U6377" s="3"/>
      <c r="V6377" s="3"/>
      <c r="W6377" s="3"/>
      <c r="X6377" s="3"/>
      <c r="Y6377" s="3"/>
      <c r="Z6377" s="3"/>
      <c r="AA6377" s="3"/>
      <c r="AB6377" s="3"/>
      <c r="AC6377" s="3"/>
      <c r="AD6377" s="3"/>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row>
    <row r="6378" spans="1:77" ht="18">
      <c r="A6378" s="3" t="s">
        <v>7795</v>
      </c>
      <c r="B6378" s="3" t="s">
        <v>25216</v>
      </c>
      <c r="C6378" s="3" t="s">
        <v>25648</v>
      </c>
      <c r="D6378" s="3" t="s">
        <v>319</v>
      </c>
      <c r="E6378" s="3" t="s">
        <v>25649</v>
      </c>
      <c r="F6378" s="3"/>
      <c r="G6378" s="3"/>
      <c r="H6378" s="3"/>
      <c r="I6378" s="3"/>
      <c r="J6378" s="3"/>
      <c r="K6378" s="3"/>
      <c r="L6378" s="3"/>
      <c r="M6378" s="3"/>
      <c r="N6378" s="3"/>
      <c r="O6378" s="3"/>
      <c r="P6378" s="3"/>
      <c r="Q6378" s="3"/>
      <c r="R6378" s="3"/>
      <c r="S6378" s="3"/>
      <c r="T6378" s="3"/>
      <c r="U6378" s="3"/>
      <c r="V6378" s="3"/>
      <c r="W6378" s="3"/>
      <c r="X6378" s="3"/>
      <c r="Y6378" s="3"/>
      <c r="Z6378" s="3"/>
      <c r="AA6378" s="3"/>
      <c r="AB6378" s="3"/>
      <c r="AC6378" s="3"/>
      <c r="AD6378" s="3"/>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row>
    <row r="6379" spans="1:77" ht="18">
      <c r="A6379" s="3" t="s">
        <v>18855</v>
      </c>
      <c r="B6379" s="3" t="s">
        <v>35848</v>
      </c>
      <c r="C6379" s="3" t="s">
        <v>36017</v>
      </c>
      <c r="D6379" s="3"/>
      <c r="E6379" s="3" t="s">
        <v>36018</v>
      </c>
      <c r="F6379" s="3" t="s">
        <v>36019</v>
      </c>
      <c r="G6379" s="3"/>
      <c r="H6379" s="3"/>
      <c r="I6379" s="3"/>
      <c r="J6379" s="3"/>
      <c r="K6379" s="3"/>
      <c r="L6379" s="3"/>
      <c r="M6379" s="3"/>
      <c r="N6379" s="3"/>
      <c r="O6379" s="3"/>
      <c r="P6379" s="3"/>
      <c r="Q6379" s="3"/>
      <c r="R6379" s="3"/>
      <c r="S6379" s="3"/>
      <c r="T6379" s="3"/>
      <c r="U6379" s="3"/>
      <c r="V6379" s="3"/>
      <c r="W6379" s="3"/>
      <c r="X6379" s="3"/>
      <c r="Y6379" s="3"/>
      <c r="Z6379" s="3"/>
      <c r="AA6379" s="3"/>
      <c r="AB6379" s="3"/>
      <c r="AC6379" s="3"/>
      <c r="AD6379" s="3"/>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row>
    <row r="6380" spans="1:77" ht="18">
      <c r="A6380" s="3" t="s">
        <v>35581</v>
      </c>
      <c r="B6380" s="3" t="s">
        <v>35343</v>
      </c>
      <c r="C6380" s="3" t="s">
        <v>35582</v>
      </c>
      <c r="D6380" s="3" t="s">
        <v>35583</v>
      </c>
      <c r="E6380" s="3" t="s">
        <v>35584</v>
      </c>
      <c r="F6380" s="3"/>
      <c r="G6380" s="3"/>
      <c r="H6380" s="3"/>
      <c r="I6380" s="3"/>
      <c r="J6380" s="3"/>
      <c r="K6380" s="3"/>
      <c r="L6380" s="3"/>
      <c r="M6380" s="3"/>
      <c r="N6380" s="3"/>
      <c r="O6380" s="3"/>
      <c r="P6380" s="3"/>
      <c r="Q6380" s="3"/>
      <c r="R6380" s="3"/>
      <c r="S6380" s="3"/>
      <c r="T6380" s="3"/>
      <c r="U6380" s="3"/>
      <c r="V6380" s="3"/>
      <c r="W6380" s="3"/>
      <c r="X6380" s="3"/>
      <c r="Y6380" s="3"/>
      <c r="Z6380" s="3"/>
      <c r="AA6380" s="3"/>
      <c r="AB6380" s="3"/>
      <c r="AC6380" s="3"/>
      <c r="AD6380" s="3"/>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row>
    <row r="6381" spans="1:77" ht="18">
      <c r="A6381" s="3" t="s">
        <v>5189</v>
      </c>
      <c r="B6381" s="3" t="s">
        <v>23435</v>
      </c>
      <c r="C6381" s="3" t="s">
        <v>23625</v>
      </c>
      <c r="D6381" s="3"/>
      <c r="E6381" s="3" t="s">
        <v>23626</v>
      </c>
      <c r="F6381" s="3"/>
      <c r="G6381" s="3"/>
      <c r="H6381" s="3"/>
      <c r="I6381" s="3"/>
      <c r="J6381" s="3"/>
      <c r="K6381" s="3"/>
      <c r="L6381" s="3"/>
      <c r="M6381" s="3"/>
      <c r="N6381" s="3"/>
      <c r="O6381" s="3"/>
      <c r="P6381" s="3"/>
      <c r="Q6381" s="3"/>
      <c r="R6381" s="3"/>
      <c r="S6381" s="3"/>
      <c r="T6381" s="3"/>
      <c r="U6381" s="3"/>
      <c r="V6381" s="3"/>
      <c r="W6381" s="3"/>
      <c r="X6381" s="3"/>
      <c r="Y6381" s="3"/>
      <c r="Z6381" s="3"/>
      <c r="AA6381" s="3"/>
      <c r="AB6381" s="3"/>
      <c r="AC6381" s="3"/>
      <c r="AD6381" s="3"/>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row>
    <row r="6382" spans="1:77" ht="18">
      <c r="A6382" s="3" t="s">
        <v>15015</v>
      </c>
      <c r="B6382" s="3" t="s">
        <v>30903</v>
      </c>
      <c r="C6382" s="3" t="s">
        <v>31543</v>
      </c>
      <c r="D6382" s="3" t="s">
        <v>30995</v>
      </c>
      <c r="E6382" s="3" t="s">
        <v>31383</v>
      </c>
      <c r="F6382" s="3"/>
      <c r="G6382" s="3"/>
      <c r="H6382" s="3"/>
      <c r="I6382" s="3"/>
      <c r="J6382" s="3"/>
      <c r="K6382" s="3"/>
      <c r="L6382" s="3"/>
      <c r="M6382" s="3"/>
      <c r="N6382" s="3"/>
      <c r="O6382" s="3"/>
      <c r="P6382" s="3"/>
      <c r="Q6382" s="3"/>
      <c r="R6382" s="3"/>
      <c r="S6382" s="3"/>
      <c r="T6382" s="3"/>
      <c r="U6382" s="3"/>
      <c r="V6382" s="3"/>
      <c r="W6382" s="3"/>
      <c r="X6382" s="3"/>
      <c r="Y6382" s="3"/>
      <c r="Z6382" s="3"/>
      <c r="AA6382" s="3"/>
      <c r="AB6382" s="3"/>
      <c r="AC6382" s="3"/>
      <c r="AD6382" s="3"/>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row>
    <row r="6383" spans="1:77" ht="18">
      <c r="A6383" s="3" t="s">
        <v>18232</v>
      </c>
      <c r="B6383" s="3" t="s">
        <v>35343</v>
      </c>
      <c r="C6383" s="3" t="s">
        <v>35620</v>
      </c>
      <c r="D6383" s="3" t="s">
        <v>35621</v>
      </c>
      <c r="E6383" s="3" t="s">
        <v>35622</v>
      </c>
      <c r="F6383" s="3" t="s">
        <v>35623</v>
      </c>
      <c r="G6383" s="3"/>
      <c r="H6383" s="3"/>
      <c r="I6383" s="3"/>
      <c r="J6383" s="3"/>
      <c r="K6383" s="3"/>
      <c r="L6383" s="3"/>
      <c r="M6383" s="3"/>
      <c r="N6383" s="3"/>
      <c r="O6383" s="3"/>
      <c r="P6383" s="3"/>
      <c r="Q6383" s="3"/>
      <c r="R6383" s="3"/>
      <c r="S6383" s="3"/>
      <c r="T6383" s="3"/>
      <c r="U6383" s="3"/>
      <c r="V6383" s="3"/>
      <c r="W6383" s="3"/>
      <c r="X6383" s="3"/>
      <c r="Y6383" s="3"/>
      <c r="Z6383" s="3"/>
      <c r="AA6383" s="3"/>
      <c r="AB6383" s="3"/>
      <c r="AC6383" s="3"/>
      <c r="AD6383" s="3"/>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row>
    <row r="6384" spans="1:77" ht="18">
      <c r="A6384" s="3" t="s">
        <v>17147</v>
      </c>
      <c r="B6384" s="3" t="s">
        <v>32998</v>
      </c>
      <c r="C6384" s="3" t="s">
        <v>33079</v>
      </c>
      <c r="D6384" s="3" t="s">
        <v>1442</v>
      </c>
      <c r="E6384" s="3" t="s">
        <v>33080</v>
      </c>
      <c r="F6384" s="3" t="s">
        <v>33081</v>
      </c>
      <c r="G6384" s="3"/>
      <c r="H6384" s="3"/>
      <c r="I6384" s="3"/>
      <c r="J6384" s="3"/>
      <c r="K6384" s="3"/>
      <c r="L6384" s="3"/>
      <c r="M6384" s="3"/>
      <c r="N6384" s="3"/>
      <c r="O6384" s="3"/>
      <c r="P6384" s="3"/>
      <c r="Q6384" s="3"/>
      <c r="R6384" s="3"/>
      <c r="S6384" s="3"/>
      <c r="T6384" s="3"/>
      <c r="U6384" s="3"/>
      <c r="V6384" s="3"/>
      <c r="W6384" s="3"/>
      <c r="X6384" s="3"/>
      <c r="Y6384" s="3"/>
      <c r="Z6384" s="3"/>
      <c r="AA6384" s="3"/>
      <c r="AB6384" s="3"/>
      <c r="AC6384" s="3"/>
      <c r="AD6384" s="3"/>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row>
    <row r="6385" spans="1:77" ht="18">
      <c r="A6385" s="3" t="s">
        <v>34411</v>
      </c>
      <c r="B6385" s="3" t="s">
        <v>33988</v>
      </c>
      <c r="C6385" s="3" t="s">
        <v>33079</v>
      </c>
      <c r="D6385" s="3" t="s">
        <v>1442</v>
      </c>
      <c r="E6385" s="3" t="s">
        <v>33080</v>
      </c>
      <c r="F6385" s="3" t="s">
        <v>34412</v>
      </c>
      <c r="G6385" s="3"/>
      <c r="H6385" s="3"/>
      <c r="I6385" s="3"/>
      <c r="J6385" s="3"/>
      <c r="K6385" s="3"/>
      <c r="L6385" s="3"/>
      <c r="M6385" s="3"/>
      <c r="N6385" s="3"/>
      <c r="O6385" s="3"/>
      <c r="P6385" s="3"/>
      <c r="Q6385" s="3"/>
      <c r="R6385" s="3"/>
      <c r="S6385" s="3"/>
      <c r="T6385" s="3"/>
      <c r="U6385" s="3"/>
      <c r="V6385" s="3"/>
      <c r="W6385" s="3"/>
      <c r="X6385" s="3"/>
      <c r="Y6385" s="3"/>
      <c r="Z6385" s="3"/>
      <c r="AA6385" s="3"/>
      <c r="AB6385" s="3"/>
      <c r="AC6385" s="3"/>
      <c r="AD6385" s="3"/>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row>
    <row r="6386" spans="1:77" ht="18">
      <c r="A6386" s="3" t="s">
        <v>18758</v>
      </c>
      <c r="B6386" s="3" t="s">
        <v>35848</v>
      </c>
      <c r="C6386" s="3" t="s">
        <v>33079</v>
      </c>
      <c r="D6386" s="3"/>
      <c r="E6386" s="3" t="s">
        <v>35928</v>
      </c>
      <c r="F6386" s="3"/>
      <c r="G6386" s="3"/>
      <c r="H6386" s="3"/>
      <c r="I6386" s="3"/>
      <c r="J6386" s="3"/>
      <c r="K6386" s="3"/>
      <c r="L6386" s="3"/>
      <c r="M6386" s="3"/>
      <c r="N6386" s="3"/>
      <c r="O6386" s="3"/>
      <c r="P6386" s="3"/>
      <c r="Q6386" s="3"/>
      <c r="R6386" s="3"/>
      <c r="S6386" s="3"/>
      <c r="T6386" s="3"/>
      <c r="U6386" s="3"/>
      <c r="V6386" s="3"/>
      <c r="W6386" s="3"/>
      <c r="X6386" s="3"/>
      <c r="Y6386" s="3"/>
      <c r="Z6386" s="3"/>
      <c r="AA6386" s="3"/>
      <c r="AB6386" s="3"/>
      <c r="AC6386" s="3"/>
      <c r="AD6386" s="3"/>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row>
    <row r="6387" spans="1:77" ht="18">
      <c r="A6387" s="3" t="s">
        <v>1110</v>
      </c>
      <c r="B6387" s="3" t="s">
        <v>26854</v>
      </c>
      <c r="C6387" s="3" t="s">
        <v>26855</v>
      </c>
      <c r="D6387" s="3" t="s">
        <v>2580</v>
      </c>
      <c r="E6387" s="3" t="s">
        <v>26856</v>
      </c>
      <c r="F6387" s="3" t="s">
        <v>26857</v>
      </c>
      <c r="G6387" s="3"/>
      <c r="H6387" s="3"/>
      <c r="I6387" s="3"/>
      <c r="J6387" s="3"/>
      <c r="K6387" s="3"/>
      <c r="L6387" s="3"/>
      <c r="M6387" s="3"/>
      <c r="N6387" s="3"/>
      <c r="O6387" s="3"/>
      <c r="P6387" s="3"/>
      <c r="Q6387" s="3"/>
      <c r="R6387" s="3"/>
      <c r="S6387" s="3"/>
      <c r="T6387" s="3"/>
      <c r="U6387" s="3"/>
      <c r="V6387" s="3"/>
      <c r="W6387" s="3"/>
      <c r="X6387" s="3"/>
      <c r="Y6387" s="3"/>
      <c r="Z6387" s="3"/>
      <c r="AA6387" s="3"/>
      <c r="AB6387" s="3"/>
      <c r="AC6387" s="3"/>
      <c r="AD6387" s="3"/>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row>
    <row r="6388" spans="1:77" ht="18">
      <c r="A6388" s="3" t="s">
        <v>7742</v>
      </c>
      <c r="B6388" s="3" t="s">
        <v>25216</v>
      </c>
      <c r="C6388" s="3" t="s">
        <v>25620</v>
      </c>
      <c r="D6388" s="3"/>
      <c r="E6388" s="3" t="s">
        <v>25621</v>
      </c>
      <c r="F6388" s="3"/>
      <c r="G6388" s="3"/>
      <c r="H6388" s="3"/>
      <c r="I6388" s="3"/>
      <c r="J6388" s="3"/>
      <c r="K6388" s="3"/>
      <c r="L6388" s="3"/>
      <c r="M6388" s="3"/>
      <c r="N6388" s="3"/>
      <c r="O6388" s="3"/>
      <c r="P6388" s="3"/>
      <c r="Q6388" s="3"/>
      <c r="R6388" s="3"/>
      <c r="S6388" s="3"/>
      <c r="T6388" s="3"/>
      <c r="U6388" s="3"/>
      <c r="V6388" s="3"/>
      <c r="W6388" s="3"/>
      <c r="X6388" s="3"/>
      <c r="Y6388" s="3"/>
      <c r="Z6388" s="3"/>
      <c r="AA6388" s="3"/>
      <c r="AB6388" s="3"/>
      <c r="AC6388" s="3"/>
      <c r="AD6388" s="3"/>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row>
    <row r="6389" spans="1:77" ht="18">
      <c r="A6389" s="3" t="s">
        <v>7690</v>
      </c>
      <c r="B6389" s="3" t="s">
        <v>25216</v>
      </c>
      <c r="C6389" s="3" t="s">
        <v>25586</v>
      </c>
      <c r="D6389" s="3" t="s">
        <v>319</v>
      </c>
      <c r="E6389" s="3" t="s">
        <v>25587</v>
      </c>
      <c r="F6389" s="3"/>
      <c r="G6389" s="3"/>
      <c r="H6389" s="3"/>
      <c r="I6389" s="3"/>
      <c r="J6389" s="3"/>
      <c r="K6389" s="3"/>
      <c r="L6389" s="3"/>
      <c r="M6389" s="3"/>
      <c r="N6389" s="3"/>
      <c r="O6389" s="3"/>
      <c r="P6389" s="3"/>
      <c r="Q6389" s="3"/>
      <c r="R6389" s="3"/>
      <c r="S6389" s="3"/>
      <c r="T6389" s="3"/>
      <c r="U6389" s="3"/>
      <c r="V6389" s="3"/>
      <c r="W6389" s="3"/>
      <c r="X6389" s="3"/>
      <c r="Y6389" s="3"/>
      <c r="Z6389" s="3"/>
      <c r="AA6389" s="3"/>
      <c r="AB6389" s="3"/>
      <c r="AC6389" s="3"/>
      <c r="AD6389" s="3"/>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row>
    <row r="6390" spans="1:77" ht="18">
      <c r="A6390" s="3" t="s">
        <v>19113</v>
      </c>
      <c r="B6390" s="3" t="s">
        <v>35848</v>
      </c>
      <c r="C6390" s="3" t="s">
        <v>36224</v>
      </c>
      <c r="D6390" s="3" t="s">
        <v>36225</v>
      </c>
      <c r="E6390" s="3" t="s">
        <v>36226</v>
      </c>
      <c r="F6390" s="3"/>
      <c r="G6390" s="3"/>
      <c r="H6390" s="3"/>
      <c r="I6390" s="3"/>
      <c r="J6390" s="3"/>
      <c r="K6390" s="3"/>
      <c r="L6390" s="3"/>
      <c r="M6390" s="3"/>
      <c r="N6390" s="3"/>
      <c r="O6390" s="3"/>
      <c r="P6390" s="3"/>
      <c r="Q6390" s="3"/>
      <c r="R6390" s="3"/>
      <c r="S6390" s="3"/>
      <c r="T6390" s="3"/>
      <c r="U6390" s="3"/>
      <c r="V6390" s="3"/>
      <c r="W6390" s="3"/>
      <c r="X6390" s="3"/>
      <c r="Y6390" s="3"/>
      <c r="Z6390" s="3"/>
      <c r="AA6390" s="3"/>
      <c r="AB6390" s="3"/>
      <c r="AC6390" s="3"/>
      <c r="AD6390" s="3"/>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row>
    <row r="6391" spans="1:77" ht="18">
      <c r="A6391" s="3" t="s">
        <v>33397</v>
      </c>
      <c r="B6391" s="3" t="s">
        <v>32998</v>
      </c>
      <c r="C6391" s="3" t="s">
        <v>33398</v>
      </c>
      <c r="D6391" s="3" t="s">
        <v>270</v>
      </c>
      <c r="E6391" s="3" t="s">
        <v>33001</v>
      </c>
      <c r="F6391" s="3" t="s">
        <v>33399</v>
      </c>
      <c r="G6391" s="3"/>
      <c r="H6391" s="3"/>
      <c r="I6391" s="3"/>
      <c r="J6391" s="3"/>
      <c r="K6391" s="3"/>
      <c r="L6391" s="3"/>
      <c r="M6391" s="3"/>
      <c r="N6391" s="3"/>
      <c r="O6391" s="3"/>
      <c r="P6391" s="3"/>
      <c r="Q6391" s="3"/>
      <c r="R6391" s="3"/>
      <c r="S6391" s="3"/>
      <c r="T6391" s="3"/>
      <c r="U6391" s="3"/>
      <c r="V6391" s="3"/>
      <c r="W6391" s="3"/>
      <c r="X6391" s="3"/>
      <c r="Y6391" s="3"/>
      <c r="Z6391" s="3"/>
      <c r="AA6391" s="3"/>
      <c r="AB6391" s="3"/>
      <c r="AC6391" s="3"/>
      <c r="AD6391" s="3"/>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row>
    <row r="6392" spans="1:77" ht="18">
      <c r="A6392" s="3" t="s">
        <v>16432</v>
      </c>
      <c r="B6392" s="3" t="s">
        <v>32339</v>
      </c>
      <c r="C6392" s="3" t="s">
        <v>32436</v>
      </c>
      <c r="D6392" s="3"/>
      <c r="E6392" s="3" t="s">
        <v>32437</v>
      </c>
      <c r="F6392" s="3"/>
      <c r="G6392" s="3"/>
      <c r="H6392" s="3"/>
      <c r="I6392" s="3"/>
      <c r="J6392" s="3"/>
      <c r="K6392" s="3"/>
      <c r="L6392" s="3"/>
      <c r="M6392" s="3"/>
      <c r="N6392" s="3"/>
      <c r="O6392" s="3"/>
      <c r="P6392" s="3"/>
      <c r="Q6392" s="3"/>
      <c r="R6392" s="3"/>
      <c r="S6392" s="3"/>
      <c r="T6392" s="3"/>
      <c r="U6392" s="3"/>
      <c r="V6392" s="3"/>
      <c r="W6392" s="3"/>
      <c r="X6392" s="3"/>
      <c r="Y6392" s="3"/>
      <c r="Z6392" s="3"/>
      <c r="AA6392" s="3"/>
      <c r="AB6392" s="3"/>
      <c r="AC6392" s="3"/>
      <c r="AD6392" s="3"/>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row>
    <row r="6393" spans="1:77" ht="18">
      <c r="A6393" s="3" t="s">
        <v>7634</v>
      </c>
      <c r="B6393" s="3" t="s">
        <v>25216</v>
      </c>
      <c r="C6393" s="3" t="s">
        <v>25553</v>
      </c>
      <c r="D6393" s="3" t="s">
        <v>25554</v>
      </c>
      <c r="E6393" s="3" t="s">
        <v>25515</v>
      </c>
      <c r="F6393" s="3"/>
      <c r="G6393" s="3"/>
      <c r="H6393" s="3"/>
      <c r="I6393" s="3"/>
      <c r="J6393" s="3"/>
      <c r="K6393" s="3"/>
      <c r="L6393" s="3"/>
      <c r="M6393" s="3"/>
      <c r="N6393" s="3"/>
      <c r="O6393" s="3"/>
      <c r="P6393" s="3"/>
      <c r="Q6393" s="3"/>
      <c r="R6393" s="3"/>
      <c r="S6393" s="3"/>
      <c r="T6393" s="3"/>
      <c r="U6393" s="3"/>
      <c r="V6393" s="3"/>
      <c r="W6393" s="3"/>
      <c r="X6393" s="3"/>
      <c r="Y6393" s="3"/>
      <c r="Z6393" s="3"/>
      <c r="AA6393" s="3"/>
      <c r="AB6393" s="3"/>
      <c r="AC6393" s="3"/>
      <c r="AD6393" s="3"/>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row>
    <row r="6394" spans="1:77" ht="18">
      <c r="A6394" s="3" t="s">
        <v>38761</v>
      </c>
      <c r="B6394" s="3" t="s">
        <v>37993</v>
      </c>
      <c r="C6394" s="3" t="s">
        <v>25553</v>
      </c>
      <c r="D6394" s="3" t="s">
        <v>270</v>
      </c>
      <c r="E6394" s="3" t="s">
        <v>38762</v>
      </c>
      <c r="F6394" s="3" t="s">
        <v>38763</v>
      </c>
      <c r="G6394" s="3"/>
      <c r="H6394" s="3"/>
      <c r="I6394" s="3"/>
      <c r="J6394" s="3"/>
      <c r="K6394" s="3"/>
      <c r="L6394" s="3"/>
      <c r="M6394" s="3"/>
      <c r="N6394" s="3"/>
      <c r="O6394" s="3"/>
      <c r="P6394" s="3"/>
      <c r="Q6394" s="3"/>
      <c r="R6394" s="3"/>
      <c r="S6394" s="3"/>
      <c r="T6394" s="3"/>
      <c r="U6394" s="3"/>
      <c r="V6394" s="3"/>
      <c r="W6394" s="3"/>
      <c r="X6394" s="3"/>
      <c r="Y6394" s="3"/>
      <c r="Z6394" s="3"/>
      <c r="AA6394" s="3"/>
      <c r="AB6394" s="3"/>
      <c r="AC6394" s="3"/>
      <c r="AD6394" s="3"/>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row>
    <row r="6395" spans="1:77" ht="18">
      <c r="A6395" s="3" t="s">
        <v>5187</v>
      </c>
      <c r="B6395" s="3" t="s">
        <v>23435</v>
      </c>
      <c r="C6395" s="3" t="s">
        <v>23623</v>
      </c>
      <c r="D6395" s="3"/>
      <c r="E6395" s="3" t="s">
        <v>23624</v>
      </c>
      <c r="F6395" s="3"/>
      <c r="G6395" s="3"/>
      <c r="H6395" s="3"/>
      <c r="I6395" s="3"/>
      <c r="J6395" s="3"/>
      <c r="K6395" s="3"/>
      <c r="L6395" s="3"/>
      <c r="M6395" s="3"/>
      <c r="N6395" s="3"/>
      <c r="O6395" s="3"/>
      <c r="P6395" s="3"/>
      <c r="Q6395" s="3"/>
      <c r="R6395" s="3"/>
      <c r="S6395" s="3"/>
      <c r="T6395" s="3"/>
      <c r="U6395" s="3"/>
      <c r="V6395" s="3"/>
      <c r="W6395" s="3"/>
      <c r="X6395" s="3"/>
      <c r="Y6395" s="3"/>
      <c r="Z6395" s="3"/>
      <c r="AA6395" s="3"/>
      <c r="AB6395" s="3"/>
      <c r="AC6395" s="3"/>
      <c r="AD6395" s="3"/>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row>
    <row r="6396" spans="1:77" ht="18">
      <c r="A6396" s="3" t="s">
        <v>7576</v>
      </c>
      <c r="B6396" s="3" t="s">
        <v>25216</v>
      </c>
      <c r="C6396" s="3" t="s">
        <v>23623</v>
      </c>
      <c r="D6396" s="3" t="s">
        <v>319</v>
      </c>
      <c r="E6396" s="3" t="s">
        <v>25503</v>
      </c>
      <c r="F6396" s="3" t="s">
        <v>25504</v>
      </c>
      <c r="G6396" s="3"/>
      <c r="H6396" s="3"/>
      <c r="I6396" s="3"/>
      <c r="J6396" s="3"/>
      <c r="K6396" s="3"/>
      <c r="L6396" s="3"/>
      <c r="M6396" s="3"/>
      <c r="N6396" s="3"/>
      <c r="O6396" s="3"/>
      <c r="P6396" s="3"/>
      <c r="Q6396" s="3"/>
      <c r="R6396" s="3"/>
      <c r="S6396" s="3"/>
      <c r="T6396" s="3"/>
      <c r="U6396" s="3"/>
      <c r="V6396" s="3"/>
      <c r="W6396" s="3"/>
      <c r="X6396" s="3"/>
      <c r="Y6396" s="3"/>
      <c r="Z6396" s="3"/>
      <c r="AA6396" s="3"/>
      <c r="AB6396" s="3"/>
      <c r="AC6396" s="3"/>
      <c r="AD6396" s="3"/>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row>
    <row r="6397" spans="1:77" ht="18">
      <c r="A6397" s="3" t="s">
        <v>5184</v>
      </c>
      <c r="B6397" s="3" t="s">
        <v>23435</v>
      </c>
      <c r="C6397" s="3" t="s">
        <v>23621</v>
      </c>
      <c r="D6397" s="3"/>
      <c r="E6397" s="3" t="s">
        <v>23622</v>
      </c>
      <c r="F6397" s="3"/>
      <c r="G6397" s="3"/>
      <c r="H6397" s="3"/>
      <c r="I6397" s="3"/>
      <c r="J6397" s="3"/>
      <c r="K6397" s="3"/>
      <c r="L6397" s="3"/>
      <c r="M6397" s="3"/>
      <c r="N6397" s="3"/>
      <c r="O6397" s="3"/>
      <c r="P6397" s="3"/>
      <c r="Q6397" s="3"/>
      <c r="R6397" s="3"/>
      <c r="S6397" s="3"/>
      <c r="T6397" s="3"/>
      <c r="U6397" s="3"/>
      <c r="V6397" s="3"/>
      <c r="W6397" s="3"/>
      <c r="X6397" s="3"/>
      <c r="Y6397" s="3"/>
      <c r="Z6397" s="3"/>
      <c r="AA6397" s="3"/>
      <c r="AB6397" s="3"/>
      <c r="AC6397" s="3"/>
      <c r="AD6397" s="3"/>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row>
    <row r="6398" spans="1:77" ht="18">
      <c r="A6398" s="3" t="s">
        <v>5182</v>
      </c>
      <c r="B6398" s="3" t="s">
        <v>23435</v>
      </c>
      <c r="C6398" s="3" t="s">
        <v>23619</v>
      </c>
      <c r="D6398" s="3"/>
      <c r="E6398" s="3" t="s">
        <v>23620</v>
      </c>
      <c r="F6398" s="3"/>
      <c r="G6398" s="3"/>
      <c r="H6398" s="3"/>
      <c r="I6398" s="3"/>
      <c r="J6398" s="3"/>
      <c r="K6398" s="3"/>
      <c r="L6398" s="3"/>
      <c r="M6398" s="3"/>
      <c r="N6398" s="3"/>
      <c r="O6398" s="3"/>
      <c r="P6398" s="3"/>
      <c r="Q6398" s="3"/>
      <c r="R6398" s="3"/>
      <c r="S6398" s="3"/>
      <c r="T6398" s="3"/>
      <c r="U6398" s="3"/>
      <c r="V6398" s="3"/>
      <c r="W6398" s="3"/>
      <c r="X6398" s="3"/>
      <c r="Y6398" s="3"/>
      <c r="Z6398" s="3"/>
      <c r="AA6398" s="3"/>
      <c r="AB6398" s="3"/>
      <c r="AC6398" s="3"/>
      <c r="AD6398" s="3"/>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row>
    <row r="6399" spans="1:77" ht="18">
      <c r="A6399" s="3" t="s">
        <v>9854</v>
      </c>
      <c r="B6399" s="3" t="s">
        <v>27257</v>
      </c>
      <c r="C6399" s="3" t="s">
        <v>23619</v>
      </c>
      <c r="D6399" s="3" t="s">
        <v>73</v>
      </c>
      <c r="E6399" s="3" t="s">
        <v>27819</v>
      </c>
      <c r="F6399" s="3" t="s">
        <v>27820</v>
      </c>
      <c r="G6399" s="3"/>
      <c r="H6399" s="3"/>
      <c r="I6399" s="3"/>
      <c r="J6399" s="3"/>
      <c r="K6399" s="3"/>
      <c r="L6399" s="3"/>
      <c r="M6399" s="3"/>
      <c r="N6399" s="3"/>
      <c r="O6399" s="3"/>
      <c r="P6399" s="3"/>
      <c r="Q6399" s="3"/>
      <c r="R6399" s="3"/>
      <c r="S6399" s="3"/>
      <c r="T6399" s="3"/>
      <c r="U6399" s="3"/>
      <c r="V6399" s="3"/>
      <c r="W6399" s="3"/>
      <c r="X6399" s="3"/>
      <c r="Y6399" s="3"/>
      <c r="Z6399" s="3"/>
      <c r="AA6399" s="3"/>
      <c r="AB6399" s="3"/>
      <c r="AC6399" s="3"/>
      <c r="AD6399" s="3"/>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row>
    <row r="6400" spans="1:77" ht="18">
      <c r="A6400" s="3" t="s">
        <v>9788</v>
      </c>
      <c r="B6400" s="3" t="s">
        <v>27257</v>
      </c>
      <c r="C6400" s="3" t="s">
        <v>27691</v>
      </c>
      <c r="D6400" s="3" t="s">
        <v>73</v>
      </c>
      <c r="E6400" s="3" t="s">
        <v>27692</v>
      </c>
      <c r="F6400" s="3" t="s">
        <v>27693</v>
      </c>
      <c r="G6400" s="3"/>
      <c r="H6400" s="3"/>
      <c r="I6400" s="3"/>
      <c r="J6400" s="3"/>
      <c r="K6400" s="3"/>
      <c r="L6400" s="3"/>
      <c r="M6400" s="3"/>
      <c r="N6400" s="3"/>
      <c r="O6400" s="3"/>
      <c r="P6400" s="3"/>
      <c r="Q6400" s="3"/>
      <c r="R6400" s="3"/>
      <c r="S6400" s="3"/>
      <c r="T6400" s="3"/>
      <c r="U6400" s="3"/>
      <c r="V6400" s="3"/>
      <c r="W6400" s="3"/>
      <c r="X6400" s="3"/>
      <c r="Y6400" s="3"/>
      <c r="Z6400" s="3"/>
      <c r="AA6400" s="3"/>
      <c r="AB6400" s="3"/>
      <c r="AC6400" s="3"/>
      <c r="AD6400" s="3"/>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row>
    <row r="6401" spans="1:77" ht="18">
      <c r="A6401" s="3" t="s">
        <v>27542</v>
      </c>
      <c r="B6401" s="3" t="s">
        <v>27257</v>
      </c>
      <c r="C6401" s="3" t="s">
        <v>27543</v>
      </c>
      <c r="D6401" s="3" t="s">
        <v>73</v>
      </c>
      <c r="E6401" s="3" t="s">
        <v>27544</v>
      </c>
      <c r="F6401" s="3"/>
      <c r="G6401" s="3"/>
      <c r="H6401" s="3"/>
      <c r="I6401" s="3"/>
      <c r="J6401" s="3"/>
      <c r="K6401" s="3"/>
      <c r="L6401" s="3"/>
      <c r="M6401" s="3"/>
      <c r="N6401" s="3"/>
      <c r="O6401" s="3"/>
      <c r="P6401" s="3"/>
      <c r="Q6401" s="3"/>
      <c r="R6401" s="3"/>
      <c r="S6401" s="3"/>
      <c r="T6401" s="3"/>
      <c r="U6401" s="3"/>
      <c r="V6401" s="3"/>
      <c r="W6401" s="3"/>
      <c r="X6401" s="3"/>
      <c r="Y6401" s="3"/>
      <c r="Z6401" s="3"/>
      <c r="AA6401" s="3"/>
      <c r="AB6401" s="3"/>
      <c r="AC6401" s="3"/>
      <c r="AD6401" s="3"/>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row>
    <row r="6402" spans="1:77" ht="18">
      <c r="A6402" s="3" t="s">
        <v>18336</v>
      </c>
      <c r="B6402" s="3" t="s">
        <v>35343</v>
      </c>
      <c r="C6402" s="3" t="s">
        <v>35729</v>
      </c>
      <c r="D6402" s="3" t="s">
        <v>35730</v>
      </c>
      <c r="E6402" s="3" t="s">
        <v>35731</v>
      </c>
      <c r="F6402" s="3" t="s">
        <v>35732</v>
      </c>
      <c r="G6402" s="3"/>
      <c r="H6402" s="3"/>
      <c r="I6402" s="3"/>
      <c r="J6402" s="3"/>
      <c r="K6402" s="3"/>
      <c r="L6402" s="3"/>
      <c r="M6402" s="3"/>
      <c r="N6402" s="3"/>
      <c r="O6402" s="3"/>
      <c r="P6402" s="3"/>
      <c r="Q6402" s="3"/>
      <c r="R6402" s="3"/>
      <c r="S6402" s="3"/>
      <c r="T6402" s="3"/>
      <c r="U6402" s="3"/>
      <c r="V6402" s="3"/>
      <c r="W6402" s="3"/>
      <c r="X6402" s="3"/>
      <c r="Y6402" s="3"/>
      <c r="Z6402" s="3"/>
      <c r="AA6402" s="3"/>
      <c r="AB6402" s="3"/>
      <c r="AC6402" s="3"/>
      <c r="AD6402" s="3"/>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row>
    <row r="6403" spans="1:77" ht="18">
      <c r="A6403" s="3" t="s">
        <v>5181</v>
      </c>
      <c r="B6403" s="3" t="s">
        <v>23616</v>
      </c>
      <c r="C6403" s="3" t="s">
        <v>23617</v>
      </c>
      <c r="D6403" s="3" t="s">
        <v>2</v>
      </c>
      <c r="E6403" s="3" t="s">
        <v>23618</v>
      </c>
      <c r="F6403" s="3"/>
      <c r="G6403" s="3"/>
      <c r="H6403" s="3"/>
      <c r="I6403" s="3"/>
      <c r="J6403" s="3"/>
      <c r="K6403" s="3"/>
      <c r="L6403" s="3"/>
      <c r="M6403" s="3"/>
      <c r="N6403" s="3"/>
      <c r="O6403" s="3"/>
      <c r="P6403" s="3"/>
      <c r="Q6403" s="3"/>
      <c r="R6403" s="3"/>
      <c r="S6403" s="3"/>
      <c r="T6403" s="3"/>
      <c r="U6403" s="3"/>
      <c r="V6403" s="3"/>
      <c r="W6403" s="3"/>
      <c r="X6403" s="3"/>
      <c r="Y6403" s="3"/>
      <c r="Z6403" s="3"/>
      <c r="AA6403" s="3"/>
      <c r="AB6403" s="3"/>
      <c r="AC6403" s="3"/>
      <c r="AD6403" s="3"/>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row>
    <row r="6404" spans="1:77" ht="18">
      <c r="A6404" s="3" t="s">
        <v>34013</v>
      </c>
      <c r="B6404" s="3" t="s">
        <v>33988</v>
      </c>
      <c r="C6404" s="3" t="s">
        <v>23617</v>
      </c>
      <c r="D6404" s="3" t="s">
        <v>34014</v>
      </c>
      <c r="E6404" s="3" t="s">
        <v>34015</v>
      </c>
      <c r="F6404" s="3"/>
      <c r="G6404" s="3"/>
      <c r="H6404" s="3"/>
      <c r="I6404" s="3"/>
      <c r="J6404" s="3"/>
      <c r="K6404" s="3"/>
      <c r="L6404" s="3"/>
      <c r="M6404" s="3"/>
      <c r="N6404" s="3"/>
      <c r="O6404" s="3"/>
      <c r="P6404" s="3"/>
      <c r="Q6404" s="3"/>
      <c r="R6404" s="3"/>
      <c r="S6404" s="3"/>
      <c r="T6404" s="3"/>
      <c r="U6404" s="3"/>
      <c r="V6404" s="3"/>
      <c r="W6404" s="3"/>
      <c r="X6404" s="3"/>
      <c r="Y6404" s="3"/>
      <c r="Z6404" s="3"/>
      <c r="AA6404" s="3"/>
      <c r="AB6404" s="3"/>
      <c r="AC6404" s="3"/>
      <c r="AD6404" s="3"/>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row>
    <row r="6405" spans="1:77" ht="18">
      <c r="A6405" s="3" t="s">
        <v>20346</v>
      </c>
      <c r="B6405" s="3" t="s">
        <v>37993</v>
      </c>
      <c r="C6405" s="3" t="s">
        <v>23617</v>
      </c>
      <c r="D6405" s="3" t="s">
        <v>270</v>
      </c>
      <c r="E6405" s="3" t="s">
        <v>38236</v>
      </c>
      <c r="F6405" s="3" t="s">
        <v>38237</v>
      </c>
      <c r="G6405" s="3"/>
      <c r="H6405" s="3"/>
      <c r="I6405" s="3"/>
      <c r="J6405" s="3"/>
      <c r="K6405" s="3"/>
      <c r="L6405" s="3"/>
      <c r="M6405" s="3"/>
      <c r="N6405" s="3"/>
      <c r="O6405" s="3"/>
      <c r="P6405" s="3"/>
      <c r="Q6405" s="3"/>
      <c r="R6405" s="3"/>
      <c r="S6405" s="3"/>
      <c r="T6405" s="3"/>
      <c r="U6405" s="3"/>
      <c r="V6405" s="3"/>
      <c r="W6405" s="3"/>
      <c r="X6405" s="3"/>
      <c r="Y6405" s="3"/>
      <c r="Z6405" s="3"/>
      <c r="AA6405" s="3"/>
      <c r="AB6405" s="3"/>
      <c r="AC6405" s="3"/>
      <c r="AD6405" s="3"/>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row>
    <row r="6406" spans="1:77" ht="18">
      <c r="A6406" s="3" t="s">
        <v>38289</v>
      </c>
      <c r="B6406" s="3" t="s">
        <v>37993</v>
      </c>
      <c r="C6406" s="3" t="s">
        <v>38290</v>
      </c>
      <c r="D6406" s="3" t="s">
        <v>270</v>
      </c>
      <c r="E6406" s="3" t="s">
        <v>38291</v>
      </c>
      <c r="F6406" s="3" t="s">
        <v>38292</v>
      </c>
      <c r="G6406" s="3"/>
      <c r="H6406" s="3"/>
      <c r="I6406" s="3"/>
      <c r="J6406" s="3"/>
      <c r="K6406" s="3"/>
      <c r="L6406" s="3"/>
      <c r="M6406" s="3"/>
      <c r="N6406" s="3"/>
      <c r="O6406" s="3"/>
      <c r="P6406" s="3"/>
      <c r="Q6406" s="3"/>
      <c r="R6406" s="3"/>
      <c r="S6406" s="3"/>
      <c r="T6406" s="3"/>
      <c r="U6406" s="3"/>
      <c r="V6406" s="3"/>
      <c r="W6406" s="3"/>
      <c r="X6406" s="3"/>
      <c r="Y6406" s="3"/>
      <c r="Z6406" s="3"/>
      <c r="AA6406" s="3"/>
      <c r="AB6406" s="3"/>
      <c r="AC6406" s="3"/>
      <c r="AD6406" s="3"/>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row>
    <row r="6407" spans="1:77" ht="18">
      <c r="A6407" s="3" t="s">
        <v>1091</v>
      </c>
      <c r="B6407" s="3" t="s">
        <v>22767</v>
      </c>
      <c r="C6407" s="3" t="s">
        <v>26745</v>
      </c>
      <c r="D6407" s="3"/>
      <c r="E6407" s="3" t="s">
        <v>26746</v>
      </c>
      <c r="F6407" s="3"/>
      <c r="G6407" s="3"/>
      <c r="H6407" s="3"/>
      <c r="I6407" s="3"/>
      <c r="J6407" s="3"/>
      <c r="K6407" s="3"/>
      <c r="L6407" s="3"/>
      <c r="M6407" s="3"/>
      <c r="N6407" s="3"/>
      <c r="O6407" s="3"/>
      <c r="P6407" s="3"/>
      <c r="Q6407" s="3"/>
      <c r="R6407" s="3"/>
      <c r="S6407" s="3"/>
      <c r="T6407" s="3"/>
      <c r="U6407" s="3"/>
      <c r="V6407" s="3"/>
      <c r="W6407" s="3"/>
      <c r="X6407" s="3"/>
      <c r="Y6407" s="3"/>
      <c r="Z6407" s="3"/>
      <c r="AA6407" s="3"/>
      <c r="AB6407" s="3"/>
      <c r="AC6407" s="3"/>
      <c r="AD6407" s="3"/>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row>
    <row r="6408" spans="1:77" ht="18">
      <c r="A6408" s="3" t="s">
        <v>19295</v>
      </c>
      <c r="B6408" s="3" t="s">
        <v>36306</v>
      </c>
      <c r="C6408" s="3" t="s">
        <v>36361</v>
      </c>
      <c r="D6408" s="3"/>
      <c r="E6408" s="3" t="s">
        <v>36362</v>
      </c>
      <c r="F6408" s="3"/>
      <c r="G6408" s="3"/>
      <c r="H6408" s="3"/>
      <c r="I6408" s="3"/>
      <c r="J6408" s="3"/>
      <c r="K6408" s="3"/>
      <c r="L6408" s="3"/>
      <c r="M6408" s="3"/>
      <c r="N6408" s="3"/>
      <c r="O6408" s="3"/>
      <c r="P6408" s="3"/>
      <c r="Q6408" s="3"/>
      <c r="R6408" s="3"/>
      <c r="S6408" s="3"/>
      <c r="T6408" s="3"/>
      <c r="U6408" s="3"/>
      <c r="V6408" s="3"/>
      <c r="W6408" s="3"/>
      <c r="X6408" s="3"/>
      <c r="Y6408" s="3"/>
      <c r="Z6408" s="3"/>
      <c r="AA6408" s="3"/>
      <c r="AB6408" s="3"/>
      <c r="AC6408" s="3"/>
      <c r="AD6408" s="3"/>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row>
    <row r="6409" spans="1:77" ht="18">
      <c r="A6409" s="3" t="s">
        <v>36356</v>
      </c>
      <c r="B6409" s="3" t="s">
        <v>36306</v>
      </c>
      <c r="C6409" s="3" t="s">
        <v>36357</v>
      </c>
      <c r="D6409" s="3" t="s">
        <v>36358</v>
      </c>
      <c r="E6409" s="3" t="s">
        <v>36359</v>
      </c>
      <c r="F6409" s="3"/>
      <c r="G6409" s="3"/>
      <c r="H6409" s="3"/>
      <c r="I6409" s="3"/>
      <c r="J6409" s="3"/>
      <c r="K6409" s="3"/>
      <c r="L6409" s="3"/>
      <c r="M6409" s="3"/>
      <c r="N6409" s="3"/>
      <c r="O6409" s="3"/>
      <c r="P6409" s="3"/>
      <c r="Q6409" s="3"/>
      <c r="R6409" s="3"/>
      <c r="S6409" s="3"/>
      <c r="T6409" s="3"/>
      <c r="U6409" s="3"/>
      <c r="V6409" s="3"/>
      <c r="W6409" s="3"/>
      <c r="X6409" s="3"/>
      <c r="Y6409" s="3"/>
      <c r="Z6409" s="3"/>
      <c r="AA6409" s="3"/>
      <c r="AB6409" s="3"/>
      <c r="AC6409" s="3"/>
      <c r="AD6409" s="3"/>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row>
    <row r="6410" spans="1:77" ht="18">
      <c r="A6410" s="3" t="s">
        <v>5307</v>
      </c>
      <c r="B6410" s="3" t="s">
        <v>23435</v>
      </c>
      <c r="C6410" s="3" t="s">
        <v>23715</v>
      </c>
      <c r="D6410" s="3"/>
      <c r="E6410" s="3" t="s">
        <v>23716</v>
      </c>
      <c r="F6410" s="3"/>
      <c r="G6410" s="3"/>
      <c r="H6410" s="3"/>
      <c r="I6410" s="3"/>
      <c r="J6410" s="3"/>
      <c r="K6410" s="3"/>
      <c r="L6410" s="3"/>
      <c r="M6410" s="3"/>
      <c r="N6410" s="3"/>
      <c r="O6410" s="3"/>
      <c r="P6410" s="3"/>
      <c r="Q6410" s="3"/>
      <c r="R6410" s="3"/>
      <c r="S6410" s="3"/>
      <c r="T6410" s="3"/>
      <c r="U6410" s="3"/>
      <c r="V6410" s="3"/>
      <c r="W6410" s="3"/>
      <c r="X6410" s="3"/>
      <c r="Y6410" s="3"/>
      <c r="Z6410" s="3"/>
      <c r="AA6410" s="3"/>
      <c r="AB6410" s="3"/>
      <c r="AC6410" s="3"/>
      <c r="AD6410" s="3"/>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row>
    <row r="6411" spans="1:77" ht="18">
      <c r="A6411" s="3" t="s">
        <v>9544</v>
      </c>
      <c r="B6411" s="3" t="s">
        <v>27233</v>
      </c>
      <c r="C6411" s="3" t="s">
        <v>27381</v>
      </c>
      <c r="D6411" s="3" t="s">
        <v>2580</v>
      </c>
      <c r="E6411" s="3" t="s">
        <v>27382</v>
      </c>
      <c r="F6411" s="3" t="s">
        <v>27383</v>
      </c>
      <c r="G6411" s="3"/>
      <c r="H6411" s="3"/>
      <c r="I6411" s="3"/>
      <c r="J6411" s="3"/>
      <c r="K6411" s="3"/>
      <c r="L6411" s="3"/>
      <c r="M6411" s="3"/>
      <c r="N6411" s="3"/>
      <c r="O6411" s="3"/>
      <c r="P6411" s="3"/>
      <c r="Q6411" s="3"/>
      <c r="R6411" s="3"/>
      <c r="S6411" s="3"/>
      <c r="T6411" s="3"/>
      <c r="U6411" s="3"/>
      <c r="V6411" s="3"/>
      <c r="W6411" s="3"/>
      <c r="X6411" s="3"/>
      <c r="Y6411" s="3"/>
      <c r="Z6411" s="3"/>
      <c r="AA6411" s="3"/>
      <c r="AB6411" s="3"/>
      <c r="AC6411" s="3"/>
      <c r="AD6411" s="3"/>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row>
    <row r="6412" spans="1:77" ht="18">
      <c r="A6412" s="3" t="s">
        <v>20533</v>
      </c>
      <c r="B6412" s="3" t="s">
        <v>39700</v>
      </c>
      <c r="C6412" s="3" t="s">
        <v>27381</v>
      </c>
      <c r="D6412" s="3" t="s">
        <v>39711</v>
      </c>
      <c r="E6412" s="3" t="s">
        <v>39712</v>
      </c>
      <c r="F6412" s="3" t="s">
        <v>39713</v>
      </c>
      <c r="G6412" s="3"/>
      <c r="H6412" s="3"/>
      <c r="I6412" s="3"/>
      <c r="J6412" s="3"/>
      <c r="K6412" s="3"/>
      <c r="L6412" s="3"/>
      <c r="M6412" s="3"/>
      <c r="N6412" s="3"/>
      <c r="O6412" s="3"/>
      <c r="P6412" s="3"/>
      <c r="Q6412" s="3"/>
      <c r="R6412" s="3"/>
      <c r="S6412" s="3"/>
      <c r="T6412" s="3"/>
      <c r="U6412" s="3"/>
      <c r="V6412" s="3"/>
      <c r="W6412" s="3"/>
      <c r="X6412" s="3"/>
      <c r="Y6412" s="3"/>
      <c r="Z6412" s="3"/>
      <c r="AA6412" s="3"/>
      <c r="AB6412" s="3"/>
      <c r="AC6412" s="3"/>
      <c r="AD6412" s="3"/>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row>
    <row r="6413" spans="1:77" ht="18">
      <c r="A6413" s="3" t="s">
        <v>38378</v>
      </c>
      <c r="B6413" s="3" t="s">
        <v>37993</v>
      </c>
      <c r="C6413" s="3" t="s">
        <v>38379</v>
      </c>
      <c r="D6413" s="3" t="s">
        <v>48</v>
      </c>
      <c r="E6413" s="3" t="s">
        <v>38380</v>
      </c>
      <c r="F6413" s="3" t="s">
        <v>38381</v>
      </c>
      <c r="G6413" s="3"/>
      <c r="H6413" s="3"/>
      <c r="I6413" s="3"/>
      <c r="J6413" s="3"/>
      <c r="K6413" s="3"/>
      <c r="L6413" s="3"/>
      <c r="M6413" s="3"/>
      <c r="N6413" s="3"/>
      <c r="O6413" s="3"/>
      <c r="P6413" s="3"/>
      <c r="Q6413" s="3"/>
      <c r="R6413" s="3"/>
      <c r="S6413" s="3"/>
      <c r="T6413" s="3"/>
      <c r="U6413" s="3"/>
      <c r="V6413" s="3"/>
      <c r="W6413" s="3"/>
      <c r="X6413" s="3"/>
      <c r="Y6413" s="3"/>
      <c r="Z6413" s="3"/>
      <c r="AA6413" s="3"/>
      <c r="AB6413" s="3"/>
      <c r="AC6413" s="3"/>
      <c r="AD6413" s="3"/>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row>
    <row r="6414" spans="1:77" ht="18">
      <c r="A6414" s="3" t="s">
        <v>9562</v>
      </c>
      <c r="B6414" s="3" t="s">
        <v>27189</v>
      </c>
      <c r="C6414" s="3" t="s">
        <v>27410</v>
      </c>
      <c r="D6414" s="3" t="s">
        <v>1855</v>
      </c>
      <c r="E6414" s="3" t="s">
        <v>27411</v>
      </c>
      <c r="F6414" s="3"/>
      <c r="G6414" s="3"/>
      <c r="H6414" s="3"/>
      <c r="I6414" s="3"/>
      <c r="J6414" s="3"/>
      <c r="K6414" s="3"/>
      <c r="L6414" s="3"/>
      <c r="M6414" s="3"/>
      <c r="N6414" s="3"/>
      <c r="O6414" s="3"/>
      <c r="P6414" s="3"/>
      <c r="Q6414" s="3"/>
      <c r="R6414" s="3"/>
      <c r="S6414" s="3"/>
      <c r="T6414" s="3"/>
      <c r="U6414" s="3"/>
      <c r="V6414" s="3"/>
      <c r="W6414" s="3"/>
      <c r="X6414" s="3"/>
      <c r="Y6414" s="3"/>
      <c r="Z6414" s="3"/>
      <c r="AA6414" s="3"/>
      <c r="AB6414" s="3"/>
      <c r="AC6414" s="3"/>
      <c r="AD6414" s="3"/>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row>
    <row r="6415" spans="1:77" ht="18">
      <c r="A6415" s="3" t="s">
        <v>17543</v>
      </c>
      <c r="B6415" s="3" t="s">
        <v>33988</v>
      </c>
      <c r="C6415" s="3" t="s">
        <v>27410</v>
      </c>
      <c r="D6415" s="3" t="s">
        <v>30401</v>
      </c>
      <c r="E6415" s="3" t="s">
        <v>34123</v>
      </c>
      <c r="F6415" s="3" t="s">
        <v>34124</v>
      </c>
      <c r="G6415" s="3" t="s">
        <v>34125</v>
      </c>
      <c r="H6415" s="3" t="s">
        <v>34126</v>
      </c>
      <c r="I6415" s="3"/>
      <c r="J6415" s="3"/>
      <c r="K6415" s="3"/>
      <c r="L6415" s="3"/>
      <c r="M6415" s="3"/>
      <c r="N6415" s="3"/>
      <c r="O6415" s="3"/>
      <c r="P6415" s="3"/>
      <c r="Q6415" s="3"/>
      <c r="R6415" s="3"/>
      <c r="S6415" s="3"/>
      <c r="T6415" s="3"/>
      <c r="U6415" s="3"/>
      <c r="V6415" s="3"/>
      <c r="W6415" s="3"/>
      <c r="X6415" s="3"/>
      <c r="Y6415" s="3"/>
      <c r="Z6415" s="3"/>
      <c r="AA6415" s="3"/>
      <c r="AB6415" s="3"/>
      <c r="AC6415" s="3"/>
      <c r="AD6415" s="3"/>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row>
    <row r="6416" spans="1:77" ht="18">
      <c r="A6416" s="3" t="s">
        <v>7902</v>
      </c>
      <c r="B6416" s="3" t="s">
        <v>25216</v>
      </c>
      <c r="C6416" s="3" t="s">
        <v>25723</v>
      </c>
      <c r="D6416" s="3" t="s">
        <v>25724</v>
      </c>
      <c r="E6416" s="3" t="s">
        <v>25725</v>
      </c>
      <c r="F6416" s="3"/>
      <c r="G6416" s="3"/>
      <c r="H6416" s="3"/>
      <c r="I6416" s="3"/>
      <c r="J6416" s="3"/>
      <c r="K6416" s="3"/>
      <c r="L6416" s="3"/>
      <c r="M6416" s="3"/>
      <c r="N6416" s="3"/>
      <c r="O6416" s="3"/>
      <c r="P6416" s="3"/>
      <c r="Q6416" s="3"/>
      <c r="R6416" s="3"/>
      <c r="S6416" s="3"/>
      <c r="T6416" s="3"/>
      <c r="U6416" s="3"/>
      <c r="V6416" s="3"/>
      <c r="W6416" s="3"/>
      <c r="X6416" s="3"/>
      <c r="Y6416" s="3"/>
      <c r="Z6416" s="3"/>
      <c r="AA6416" s="3"/>
      <c r="AB6416" s="3"/>
      <c r="AC6416" s="3"/>
      <c r="AD6416" s="3"/>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row>
    <row r="6417" spans="1:77" ht="18">
      <c r="A6417" s="3" t="s">
        <v>16361</v>
      </c>
      <c r="B6417" s="3" t="s">
        <v>32387</v>
      </c>
      <c r="C6417" s="3" t="s">
        <v>25723</v>
      </c>
      <c r="D6417" s="3" t="s">
        <v>270</v>
      </c>
      <c r="E6417" s="3" t="s">
        <v>32388</v>
      </c>
      <c r="F6417" s="3" t="s">
        <v>32389</v>
      </c>
      <c r="G6417" s="3"/>
      <c r="H6417" s="3"/>
      <c r="I6417" s="3"/>
      <c r="J6417" s="3"/>
      <c r="K6417" s="3"/>
      <c r="L6417" s="3"/>
      <c r="M6417" s="3"/>
      <c r="N6417" s="3"/>
      <c r="O6417" s="3"/>
      <c r="P6417" s="3"/>
      <c r="Q6417" s="3"/>
      <c r="R6417" s="3"/>
      <c r="S6417" s="3"/>
      <c r="T6417" s="3"/>
      <c r="U6417" s="3"/>
      <c r="V6417" s="3"/>
      <c r="W6417" s="3"/>
      <c r="X6417" s="3"/>
      <c r="Y6417" s="3"/>
      <c r="Z6417" s="3"/>
      <c r="AA6417" s="3"/>
      <c r="AB6417" s="3"/>
      <c r="AC6417" s="3"/>
      <c r="AD6417" s="3"/>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row>
    <row r="6418" spans="1:77" ht="18">
      <c r="A6418" s="3" t="s">
        <v>3489</v>
      </c>
      <c r="B6418" s="3" t="s">
        <v>21893</v>
      </c>
      <c r="C6418" s="3" t="s">
        <v>21999</v>
      </c>
      <c r="D6418" s="3"/>
      <c r="E6418" s="3" t="s">
        <v>22000</v>
      </c>
      <c r="F6418" s="3" t="s">
        <v>22001</v>
      </c>
      <c r="G6418" s="3"/>
      <c r="H6418" s="3"/>
      <c r="I6418" s="3"/>
      <c r="J6418" s="3"/>
      <c r="K6418" s="3"/>
      <c r="L6418" s="3"/>
      <c r="M6418" s="3"/>
      <c r="N6418" s="3"/>
      <c r="O6418" s="3"/>
      <c r="P6418" s="3"/>
      <c r="Q6418" s="3"/>
      <c r="R6418" s="3"/>
      <c r="S6418" s="3"/>
      <c r="T6418" s="3"/>
      <c r="U6418" s="3"/>
      <c r="V6418" s="3"/>
      <c r="W6418" s="3"/>
      <c r="X6418" s="3"/>
      <c r="Y6418" s="3"/>
      <c r="Z6418" s="3"/>
      <c r="AA6418" s="3"/>
      <c r="AB6418" s="3"/>
      <c r="AC6418" s="3"/>
      <c r="AD6418" s="3"/>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row>
    <row r="6419" spans="1:77" ht="18">
      <c r="A6419" s="3" t="s">
        <v>34637</v>
      </c>
      <c r="B6419" s="3" t="s">
        <v>34282</v>
      </c>
      <c r="C6419" s="3" t="s">
        <v>21999</v>
      </c>
      <c r="D6419" s="3" t="s">
        <v>319</v>
      </c>
      <c r="E6419" s="3" t="s">
        <v>34638</v>
      </c>
      <c r="F6419" s="3"/>
      <c r="G6419" s="3"/>
      <c r="H6419" s="3"/>
      <c r="I6419" s="3"/>
      <c r="J6419" s="3"/>
      <c r="K6419" s="3"/>
      <c r="L6419" s="3"/>
      <c r="M6419" s="3"/>
      <c r="N6419" s="3"/>
      <c r="O6419" s="3"/>
      <c r="P6419" s="3"/>
      <c r="Q6419" s="3"/>
      <c r="R6419" s="3"/>
      <c r="S6419" s="3"/>
      <c r="T6419" s="3"/>
      <c r="U6419" s="3"/>
      <c r="V6419" s="3"/>
      <c r="W6419" s="3"/>
      <c r="X6419" s="3"/>
      <c r="Y6419" s="3"/>
      <c r="Z6419" s="3"/>
      <c r="AA6419" s="3"/>
      <c r="AB6419" s="3"/>
      <c r="AC6419" s="3"/>
      <c r="AD6419" s="3"/>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row>
    <row r="6420" spans="1:77" ht="18">
      <c r="A6420" s="3" t="s">
        <v>34899</v>
      </c>
      <c r="B6420" s="3" t="s">
        <v>33988</v>
      </c>
      <c r="C6420" s="3" t="s">
        <v>21999</v>
      </c>
      <c r="D6420" s="3"/>
      <c r="E6420" s="3" t="s">
        <v>34900</v>
      </c>
      <c r="F6420" s="3"/>
      <c r="G6420" s="3"/>
      <c r="H6420" s="3"/>
      <c r="I6420" s="3"/>
      <c r="J6420" s="3"/>
      <c r="K6420" s="3"/>
      <c r="L6420" s="3"/>
      <c r="M6420" s="3"/>
      <c r="N6420" s="3"/>
      <c r="O6420" s="3"/>
      <c r="P6420" s="3"/>
      <c r="Q6420" s="3"/>
      <c r="R6420" s="3"/>
      <c r="S6420" s="3"/>
      <c r="T6420" s="3"/>
      <c r="U6420" s="3"/>
      <c r="V6420" s="3"/>
      <c r="W6420" s="3"/>
      <c r="X6420" s="3"/>
      <c r="Y6420" s="3"/>
      <c r="Z6420" s="3"/>
      <c r="AA6420" s="3"/>
      <c r="AB6420" s="3"/>
      <c r="AC6420" s="3"/>
      <c r="AD6420" s="3"/>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row>
    <row r="6421" spans="1:77" ht="18">
      <c r="A6421" s="3" t="s">
        <v>9603</v>
      </c>
      <c r="B6421" s="3" t="s">
        <v>27189</v>
      </c>
      <c r="C6421" s="3" t="s">
        <v>27455</v>
      </c>
      <c r="D6421" s="3" t="s">
        <v>73</v>
      </c>
      <c r="E6421" s="3" t="s">
        <v>27456</v>
      </c>
      <c r="F6421" s="3" t="s">
        <v>27457</v>
      </c>
      <c r="G6421" s="3"/>
      <c r="H6421" s="3"/>
      <c r="I6421" s="3"/>
      <c r="J6421" s="3"/>
      <c r="K6421" s="3"/>
      <c r="L6421" s="3"/>
      <c r="M6421" s="3"/>
      <c r="N6421" s="3"/>
      <c r="O6421" s="3"/>
      <c r="P6421" s="3"/>
      <c r="Q6421" s="3"/>
      <c r="R6421" s="3"/>
      <c r="S6421" s="3"/>
      <c r="T6421" s="3"/>
      <c r="U6421" s="3"/>
      <c r="V6421" s="3"/>
      <c r="W6421" s="3"/>
      <c r="X6421" s="3"/>
      <c r="Y6421" s="3"/>
      <c r="Z6421" s="3"/>
      <c r="AA6421" s="3"/>
      <c r="AB6421" s="3"/>
      <c r="AC6421" s="3"/>
      <c r="AD6421" s="3"/>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row>
    <row r="6422" spans="1:77" ht="18">
      <c r="A6422" s="3" t="s">
        <v>7421</v>
      </c>
      <c r="B6422" s="3" t="s">
        <v>25216</v>
      </c>
      <c r="C6422" s="3" t="s">
        <v>25389</v>
      </c>
      <c r="D6422" s="3"/>
      <c r="E6422" s="3" t="s">
        <v>25390</v>
      </c>
      <c r="F6422" s="3"/>
      <c r="G6422" s="3"/>
      <c r="H6422" s="3"/>
      <c r="I6422" s="3"/>
      <c r="J6422" s="3"/>
      <c r="K6422" s="3"/>
      <c r="L6422" s="3"/>
      <c r="M6422" s="3"/>
      <c r="N6422" s="3"/>
      <c r="O6422" s="3"/>
      <c r="P6422" s="3"/>
      <c r="Q6422" s="3"/>
      <c r="R6422" s="3"/>
      <c r="S6422" s="3"/>
      <c r="T6422" s="3"/>
      <c r="U6422" s="3"/>
      <c r="V6422" s="3"/>
      <c r="W6422" s="3"/>
      <c r="X6422" s="3"/>
      <c r="Y6422" s="3"/>
      <c r="Z6422" s="3"/>
      <c r="AA6422" s="3"/>
      <c r="AB6422" s="3"/>
      <c r="AC6422" s="3"/>
      <c r="AD6422" s="3"/>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row>
    <row r="6423" spans="1:77" ht="18">
      <c r="A6423" s="3" t="s">
        <v>16519</v>
      </c>
      <c r="B6423" s="3" t="s">
        <v>32339</v>
      </c>
      <c r="C6423" s="3" t="s">
        <v>25389</v>
      </c>
      <c r="D6423" s="3" t="s">
        <v>32487</v>
      </c>
      <c r="E6423" s="3" t="s">
        <v>32488</v>
      </c>
      <c r="F6423" s="3" t="s">
        <v>32489</v>
      </c>
      <c r="G6423" s="3"/>
      <c r="H6423" s="3"/>
      <c r="I6423" s="3"/>
      <c r="J6423" s="3"/>
      <c r="K6423" s="3"/>
      <c r="L6423" s="3"/>
      <c r="M6423" s="3"/>
      <c r="N6423" s="3"/>
      <c r="O6423" s="3"/>
      <c r="P6423" s="3"/>
      <c r="Q6423" s="3"/>
      <c r="R6423" s="3"/>
      <c r="S6423" s="3"/>
      <c r="T6423" s="3"/>
      <c r="U6423" s="3"/>
      <c r="V6423" s="3"/>
      <c r="W6423" s="3"/>
      <c r="X6423" s="3"/>
      <c r="Y6423" s="3"/>
      <c r="Z6423" s="3"/>
      <c r="AA6423" s="3"/>
      <c r="AB6423" s="3"/>
      <c r="AC6423" s="3"/>
      <c r="AD6423" s="3"/>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row>
    <row r="6424" spans="1:77" ht="18">
      <c r="A6424" s="3" t="s">
        <v>11991</v>
      </c>
      <c r="B6424" s="3" t="s">
        <v>29357</v>
      </c>
      <c r="C6424" s="3" t="s">
        <v>29621</v>
      </c>
      <c r="D6424" s="3" t="s">
        <v>48</v>
      </c>
      <c r="E6424" s="3" t="s">
        <v>29622</v>
      </c>
      <c r="F6424" s="3" t="s">
        <v>29623</v>
      </c>
      <c r="G6424" s="3"/>
      <c r="H6424" s="3"/>
      <c r="I6424" s="3"/>
      <c r="J6424" s="3"/>
      <c r="K6424" s="3"/>
      <c r="L6424" s="3"/>
      <c r="M6424" s="3"/>
      <c r="N6424" s="3"/>
      <c r="O6424" s="3"/>
      <c r="P6424" s="3"/>
      <c r="Q6424" s="3"/>
      <c r="R6424" s="3"/>
      <c r="S6424" s="3"/>
      <c r="T6424" s="3"/>
      <c r="U6424" s="3"/>
      <c r="V6424" s="3"/>
      <c r="W6424" s="3"/>
      <c r="X6424" s="3"/>
      <c r="Y6424" s="3"/>
      <c r="Z6424" s="3"/>
      <c r="AA6424" s="3"/>
      <c r="AB6424" s="3"/>
      <c r="AC6424" s="3"/>
      <c r="AD6424" s="3"/>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row>
    <row r="6425" spans="1:77" ht="18">
      <c r="A6425" s="3" t="s">
        <v>9967</v>
      </c>
      <c r="B6425" s="3" t="s">
        <v>27813</v>
      </c>
      <c r="C6425" s="3" t="s">
        <v>28069</v>
      </c>
      <c r="D6425" s="3" t="s">
        <v>73</v>
      </c>
      <c r="E6425" s="3" t="s">
        <v>201</v>
      </c>
      <c r="F6425" s="3" t="s">
        <v>28070</v>
      </c>
      <c r="G6425" s="3"/>
      <c r="H6425" s="3"/>
      <c r="I6425" s="3"/>
      <c r="J6425" s="3"/>
      <c r="K6425" s="3"/>
      <c r="L6425" s="3"/>
      <c r="M6425" s="3"/>
      <c r="N6425" s="3"/>
      <c r="O6425" s="3"/>
      <c r="P6425" s="3"/>
      <c r="Q6425" s="3"/>
      <c r="R6425" s="3"/>
      <c r="S6425" s="3"/>
      <c r="T6425" s="3"/>
      <c r="U6425" s="3"/>
      <c r="V6425" s="3"/>
      <c r="W6425" s="3"/>
      <c r="X6425" s="3"/>
      <c r="Y6425" s="3"/>
      <c r="Z6425" s="3"/>
      <c r="AA6425" s="3"/>
      <c r="AB6425" s="3"/>
      <c r="AC6425" s="3"/>
      <c r="AD6425" s="3"/>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row>
    <row r="6426" spans="1:77" ht="18">
      <c r="A6426" s="3" t="s">
        <v>7316</v>
      </c>
      <c r="B6426" s="3" t="s">
        <v>25216</v>
      </c>
      <c r="C6426" s="3" t="s">
        <v>25299</v>
      </c>
      <c r="D6426" s="3"/>
      <c r="E6426" s="3" t="s">
        <v>25300</v>
      </c>
      <c r="F6426" s="3"/>
      <c r="G6426" s="3"/>
      <c r="H6426" s="3"/>
      <c r="I6426" s="3"/>
      <c r="J6426" s="3"/>
      <c r="K6426" s="3"/>
      <c r="L6426" s="3"/>
      <c r="M6426" s="3"/>
      <c r="N6426" s="3"/>
      <c r="O6426" s="3"/>
      <c r="P6426" s="3"/>
      <c r="Q6426" s="3"/>
      <c r="R6426" s="3"/>
      <c r="S6426" s="3"/>
      <c r="T6426" s="3"/>
      <c r="U6426" s="3"/>
      <c r="V6426" s="3"/>
      <c r="W6426" s="3"/>
      <c r="X6426" s="3"/>
      <c r="Y6426" s="3"/>
      <c r="Z6426" s="3"/>
      <c r="AA6426" s="3"/>
      <c r="AB6426" s="3"/>
      <c r="AC6426" s="3"/>
      <c r="AD6426" s="3"/>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row>
    <row r="6427" spans="1:77" ht="18">
      <c r="A6427" s="3" t="s">
        <v>38755</v>
      </c>
      <c r="B6427" s="3" t="s">
        <v>37993</v>
      </c>
      <c r="C6427" s="3" t="s">
        <v>25299</v>
      </c>
      <c r="D6427" s="3" t="s">
        <v>270</v>
      </c>
      <c r="E6427" s="3" t="s">
        <v>38756</v>
      </c>
      <c r="F6427" s="3"/>
      <c r="G6427" s="3"/>
      <c r="H6427" s="3"/>
      <c r="I6427" s="3"/>
      <c r="J6427" s="3"/>
      <c r="K6427" s="3"/>
      <c r="L6427" s="3"/>
      <c r="M6427" s="3"/>
      <c r="N6427" s="3"/>
      <c r="O6427" s="3"/>
      <c r="P6427" s="3"/>
      <c r="Q6427" s="3"/>
      <c r="R6427" s="3"/>
      <c r="S6427" s="3"/>
      <c r="T6427" s="3"/>
      <c r="U6427" s="3"/>
      <c r="V6427" s="3"/>
      <c r="W6427" s="3"/>
      <c r="X6427" s="3"/>
      <c r="Y6427" s="3"/>
      <c r="Z6427" s="3"/>
      <c r="AA6427" s="3"/>
      <c r="AB6427" s="3"/>
      <c r="AC6427" s="3"/>
      <c r="AD6427" s="3"/>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row>
    <row r="6428" spans="1:77" ht="18">
      <c r="A6428" s="3" t="s">
        <v>3622</v>
      </c>
      <c r="B6428" s="3" t="s">
        <v>21893</v>
      </c>
      <c r="C6428" s="3" t="s">
        <v>22138</v>
      </c>
      <c r="D6428" s="3"/>
      <c r="E6428" s="3" t="s">
        <v>22139</v>
      </c>
      <c r="F6428" s="3"/>
      <c r="G6428" s="3"/>
      <c r="H6428" s="3"/>
      <c r="I6428" s="3"/>
      <c r="J6428" s="3"/>
      <c r="K6428" s="3"/>
      <c r="L6428" s="3"/>
      <c r="M6428" s="3"/>
      <c r="N6428" s="3"/>
      <c r="O6428" s="3"/>
      <c r="P6428" s="3"/>
      <c r="Q6428" s="3"/>
      <c r="R6428" s="3"/>
      <c r="S6428" s="3"/>
      <c r="T6428" s="3"/>
      <c r="U6428" s="3"/>
      <c r="V6428" s="3"/>
      <c r="W6428" s="3"/>
      <c r="X6428" s="3"/>
      <c r="Y6428" s="3"/>
      <c r="Z6428" s="3"/>
      <c r="AA6428" s="3"/>
      <c r="AB6428" s="3"/>
      <c r="AC6428" s="3"/>
      <c r="AD6428" s="3"/>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row>
    <row r="6429" spans="1:77" ht="18">
      <c r="A6429" s="3" t="s">
        <v>11892</v>
      </c>
      <c r="B6429" s="3" t="s">
        <v>29483</v>
      </c>
      <c r="C6429" s="3" t="s">
        <v>22138</v>
      </c>
      <c r="D6429" s="3" t="s">
        <v>48</v>
      </c>
      <c r="E6429" s="3" t="s">
        <v>29548</v>
      </c>
      <c r="F6429" s="3" t="s">
        <v>29549</v>
      </c>
      <c r="G6429" s="3"/>
      <c r="H6429" s="3"/>
      <c r="I6429" s="3"/>
      <c r="J6429" s="3"/>
      <c r="K6429" s="3"/>
      <c r="L6429" s="3"/>
      <c r="M6429" s="3"/>
      <c r="N6429" s="3"/>
      <c r="O6429" s="3"/>
      <c r="P6429" s="3"/>
      <c r="Q6429" s="3"/>
      <c r="R6429" s="3"/>
      <c r="S6429" s="3"/>
      <c r="T6429" s="3"/>
      <c r="U6429" s="3"/>
      <c r="V6429" s="3"/>
      <c r="W6429" s="3"/>
      <c r="X6429" s="3"/>
      <c r="Y6429" s="3"/>
      <c r="Z6429" s="3"/>
      <c r="AA6429" s="3"/>
      <c r="AB6429" s="3"/>
      <c r="AC6429" s="3"/>
      <c r="AD6429" s="3"/>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row>
    <row r="6430" spans="1:77" ht="18">
      <c r="A6430" s="3" t="s">
        <v>34571</v>
      </c>
      <c r="B6430" s="3" t="s">
        <v>33988</v>
      </c>
      <c r="C6430" s="3" t="s">
        <v>22138</v>
      </c>
      <c r="D6430" s="3" t="s">
        <v>48</v>
      </c>
      <c r="E6430" s="3" t="s">
        <v>29548</v>
      </c>
      <c r="F6430" s="3" t="s">
        <v>34572</v>
      </c>
      <c r="G6430" s="3"/>
      <c r="H6430" s="3"/>
      <c r="I6430" s="3"/>
      <c r="J6430" s="3"/>
      <c r="K6430" s="3"/>
      <c r="L6430" s="3"/>
      <c r="M6430" s="3"/>
      <c r="N6430" s="3"/>
      <c r="O6430" s="3"/>
      <c r="P6430" s="3"/>
      <c r="Q6430" s="3"/>
      <c r="R6430" s="3"/>
      <c r="S6430" s="3"/>
      <c r="T6430" s="3"/>
      <c r="U6430" s="3"/>
      <c r="V6430" s="3"/>
      <c r="W6430" s="3"/>
      <c r="X6430" s="3"/>
      <c r="Y6430" s="3"/>
      <c r="Z6430" s="3"/>
      <c r="AA6430" s="3"/>
      <c r="AB6430" s="3"/>
      <c r="AC6430" s="3"/>
      <c r="AD6430" s="3"/>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row>
    <row r="6431" spans="1:77" ht="18">
      <c r="A6431" s="3" t="s">
        <v>9503</v>
      </c>
      <c r="B6431" s="3" t="s">
        <v>27257</v>
      </c>
      <c r="C6431" s="3" t="s">
        <v>27324</v>
      </c>
      <c r="D6431" s="3" t="s">
        <v>73</v>
      </c>
      <c r="E6431" s="3" t="s">
        <v>27325</v>
      </c>
      <c r="F6431" s="3"/>
      <c r="G6431" s="3"/>
      <c r="H6431" s="3"/>
      <c r="I6431" s="3"/>
      <c r="J6431" s="3"/>
      <c r="K6431" s="3"/>
      <c r="L6431" s="3"/>
      <c r="M6431" s="3"/>
      <c r="N6431" s="3"/>
      <c r="O6431" s="3"/>
      <c r="P6431" s="3"/>
      <c r="Q6431" s="3"/>
      <c r="R6431" s="3"/>
      <c r="S6431" s="3"/>
      <c r="T6431" s="3"/>
      <c r="U6431" s="3"/>
      <c r="V6431" s="3"/>
      <c r="W6431" s="3"/>
      <c r="X6431" s="3"/>
      <c r="Y6431" s="3"/>
      <c r="Z6431" s="3"/>
      <c r="AA6431" s="3"/>
      <c r="AB6431" s="3"/>
      <c r="AC6431" s="3"/>
      <c r="AD6431" s="3"/>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row>
    <row r="6432" spans="1:77" ht="18">
      <c r="A6432" s="3" t="s">
        <v>3582</v>
      </c>
      <c r="B6432" s="3" t="s">
        <v>21893</v>
      </c>
      <c r="C6432" s="3" t="s">
        <v>22095</v>
      </c>
      <c r="D6432" s="3"/>
      <c r="E6432" s="3" t="s">
        <v>22096</v>
      </c>
      <c r="F6432" s="3"/>
      <c r="G6432" s="3"/>
      <c r="H6432" s="3"/>
      <c r="I6432" s="3"/>
      <c r="J6432" s="3"/>
      <c r="K6432" s="3"/>
      <c r="L6432" s="3"/>
      <c r="M6432" s="3"/>
      <c r="N6432" s="3"/>
      <c r="O6432" s="3"/>
      <c r="P6432" s="3"/>
      <c r="Q6432" s="3"/>
      <c r="R6432" s="3"/>
      <c r="S6432" s="3"/>
      <c r="T6432" s="3"/>
      <c r="U6432" s="3"/>
      <c r="V6432" s="3"/>
      <c r="W6432" s="3"/>
      <c r="X6432" s="3"/>
      <c r="Y6432" s="3"/>
      <c r="Z6432" s="3"/>
      <c r="AA6432" s="3"/>
      <c r="AB6432" s="3"/>
      <c r="AC6432" s="3"/>
      <c r="AD6432" s="3"/>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row>
    <row r="6433" spans="1:77" ht="18">
      <c r="A6433" s="3" t="s">
        <v>12050</v>
      </c>
      <c r="B6433" s="3" t="s">
        <v>29357</v>
      </c>
      <c r="C6433" s="3" t="s">
        <v>29673</v>
      </c>
      <c r="D6433" s="3" t="s">
        <v>48</v>
      </c>
      <c r="E6433" s="3" t="s">
        <v>29674</v>
      </c>
      <c r="F6433" s="3"/>
      <c r="G6433" s="3"/>
      <c r="H6433" s="3"/>
      <c r="I6433" s="3"/>
      <c r="J6433" s="3"/>
      <c r="K6433" s="3"/>
      <c r="L6433" s="3"/>
      <c r="M6433" s="3"/>
      <c r="N6433" s="3"/>
      <c r="O6433" s="3"/>
      <c r="P6433" s="3"/>
      <c r="Q6433" s="3"/>
      <c r="R6433" s="3"/>
      <c r="S6433" s="3"/>
      <c r="T6433" s="3"/>
      <c r="U6433" s="3"/>
      <c r="V6433" s="3"/>
      <c r="W6433" s="3"/>
      <c r="X6433" s="3"/>
      <c r="Y6433" s="3"/>
      <c r="Z6433" s="3"/>
      <c r="AA6433" s="3"/>
      <c r="AB6433" s="3"/>
      <c r="AC6433" s="3"/>
      <c r="AD6433" s="3"/>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row>
    <row r="6434" spans="1:77" ht="18">
      <c r="A6434" s="3" t="s">
        <v>9452</v>
      </c>
      <c r="B6434" s="3" t="s">
        <v>27189</v>
      </c>
      <c r="C6434" s="3" t="s">
        <v>27263</v>
      </c>
      <c r="D6434" s="3" t="s">
        <v>73</v>
      </c>
      <c r="E6434" s="3" t="s">
        <v>27264</v>
      </c>
      <c r="F6434" s="3"/>
      <c r="G6434" s="3"/>
      <c r="H6434" s="3"/>
      <c r="I6434" s="3"/>
      <c r="J6434" s="3"/>
      <c r="K6434" s="3"/>
      <c r="L6434" s="3"/>
      <c r="M6434" s="3"/>
      <c r="N6434" s="3"/>
      <c r="O6434" s="3"/>
      <c r="P6434" s="3"/>
      <c r="Q6434" s="3"/>
      <c r="R6434" s="3"/>
      <c r="S6434" s="3"/>
      <c r="T6434" s="3"/>
      <c r="U6434" s="3"/>
      <c r="V6434" s="3"/>
      <c r="W6434" s="3"/>
      <c r="X6434" s="3"/>
      <c r="Y6434" s="3"/>
      <c r="Z6434" s="3"/>
      <c r="AA6434" s="3"/>
      <c r="AB6434" s="3"/>
      <c r="AC6434" s="3"/>
      <c r="AD6434" s="3"/>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row>
    <row r="6435" spans="1:77" ht="18">
      <c r="A6435" s="3" t="s">
        <v>32871</v>
      </c>
      <c r="B6435" s="3" t="s">
        <v>32802</v>
      </c>
      <c r="C6435" s="3" t="s">
        <v>32872</v>
      </c>
      <c r="D6435" s="3"/>
      <c r="E6435" s="3" t="s">
        <v>32873</v>
      </c>
      <c r="F6435" s="3" t="s">
        <v>32874</v>
      </c>
      <c r="G6435" s="3"/>
      <c r="H6435" s="3"/>
      <c r="I6435" s="3"/>
      <c r="J6435" s="3"/>
      <c r="K6435" s="3"/>
      <c r="L6435" s="3"/>
      <c r="M6435" s="3"/>
      <c r="N6435" s="3"/>
      <c r="O6435" s="3"/>
      <c r="P6435" s="3"/>
      <c r="Q6435" s="3"/>
      <c r="R6435" s="3"/>
      <c r="S6435" s="3"/>
      <c r="T6435" s="3"/>
      <c r="U6435" s="3"/>
      <c r="V6435" s="3"/>
      <c r="W6435" s="3"/>
      <c r="X6435" s="3"/>
      <c r="Y6435" s="3"/>
      <c r="Z6435" s="3"/>
      <c r="AA6435" s="3"/>
      <c r="AB6435" s="3"/>
      <c r="AC6435" s="3"/>
      <c r="AD6435" s="3"/>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row>
    <row r="6436" spans="1:77" ht="18">
      <c r="A6436" s="3" t="s">
        <v>3728</v>
      </c>
      <c r="B6436" s="3" t="s">
        <v>21893</v>
      </c>
      <c r="C6436" s="3" t="s">
        <v>22238</v>
      </c>
      <c r="D6436" s="3"/>
      <c r="E6436" s="3" t="s">
        <v>21960</v>
      </c>
      <c r="F6436" s="3" t="s">
        <v>22239</v>
      </c>
      <c r="G6436" s="3"/>
      <c r="H6436" s="3"/>
      <c r="I6436" s="3"/>
      <c r="J6436" s="3"/>
      <c r="K6436" s="3"/>
      <c r="L6436" s="3"/>
      <c r="M6436" s="3"/>
      <c r="N6436" s="3"/>
      <c r="O6436" s="3"/>
      <c r="P6436" s="3"/>
      <c r="Q6436" s="3"/>
      <c r="R6436" s="3"/>
      <c r="S6436" s="3"/>
      <c r="T6436" s="3"/>
      <c r="U6436" s="3"/>
      <c r="V6436" s="3"/>
      <c r="W6436" s="3"/>
      <c r="X6436" s="3"/>
      <c r="Y6436" s="3"/>
      <c r="Z6436" s="3"/>
      <c r="AA6436" s="3"/>
      <c r="AB6436" s="3"/>
      <c r="AC6436" s="3"/>
      <c r="AD6436" s="3"/>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row>
    <row r="6437" spans="1:77" ht="18">
      <c r="A6437" s="3" t="s">
        <v>38367</v>
      </c>
      <c r="B6437" s="3" t="s">
        <v>37993</v>
      </c>
      <c r="C6437" s="3" t="s">
        <v>38368</v>
      </c>
      <c r="D6437" s="3" t="s">
        <v>319</v>
      </c>
      <c r="E6437" s="3" t="s">
        <v>38369</v>
      </c>
      <c r="F6437" s="3"/>
      <c r="G6437" s="3"/>
      <c r="H6437" s="3"/>
      <c r="I6437" s="3"/>
      <c r="J6437" s="3"/>
      <c r="K6437" s="3"/>
      <c r="L6437" s="3"/>
      <c r="M6437" s="3"/>
      <c r="N6437" s="3"/>
      <c r="O6437" s="3"/>
      <c r="P6437" s="3"/>
      <c r="Q6437" s="3"/>
      <c r="R6437" s="3"/>
      <c r="S6437" s="3"/>
      <c r="T6437" s="3"/>
      <c r="U6437" s="3"/>
      <c r="V6437" s="3"/>
      <c r="W6437" s="3"/>
      <c r="X6437" s="3"/>
      <c r="Y6437" s="3"/>
      <c r="Z6437" s="3"/>
      <c r="AA6437" s="3"/>
      <c r="AB6437" s="3"/>
      <c r="AC6437" s="3"/>
      <c r="AD6437" s="3"/>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row>
    <row r="6438" spans="1:77" ht="18">
      <c r="A6438" s="3" t="s">
        <v>8232</v>
      </c>
      <c r="B6438" s="3" t="s">
        <v>25827</v>
      </c>
      <c r="C6438" s="3" t="s">
        <v>26059</v>
      </c>
      <c r="D6438" s="3"/>
      <c r="E6438" s="3" t="s">
        <v>26060</v>
      </c>
      <c r="F6438" s="3"/>
      <c r="G6438" s="3"/>
      <c r="H6438" s="3"/>
      <c r="I6438" s="3"/>
      <c r="J6438" s="3"/>
      <c r="K6438" s="3"/>
      <c r="L6438" s="3"/>
      <c r="M6438" s="3"/>
      <c r="N6438" s="3"/>
      <c r="O6438" s="3"/>
      <c r="P6438" s="3"/>
      <c r="Q6438" s="3"/>
      <c r="R6438" s="3"/>
      <c r="S6438" s="3"/>
      <c r="T6438" s="3"/>
      <c r="U6438" s="3"/>
      <c r="V6438" s="3"/>
      <c r="W6438" s="3"/>
      <c r="X6438" s="3"/>
      <c r="Y6438" s="3"/>
      <c r="Z6438" s="3"/>
      <c r="AA6438" s="3"/>
      <c r="AB6438" s="3"/>
      <c r="AC6438" s="3"/>
      <c r="AD6438" s="3"/>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row>
    <row r="6439" spans="1:77" ht="18">
      <c r="A6439" s="3" t="s">
        <v>5310</v>
      </c>
      <c r="B6439" s="3" t="s">
        <v>23435</v>
      </c>
      <c r="C6439" s="3" t="s">
        <v>23717</v>
      </c>
      <c r="D6439" s="3"/>
      <c r="E6439" s="3" t="s">
        <v>23718</v>
      </c>
      <c r="F6439" s="3"/>
      <c r="G6439" s="3"/>
      <c r="H6439" s="3"/>
      <c r="I6439" s="3"/>
      <c r="J6439" s="3"/>
      <c r="K6439" s="3"/>
      <c r="L6439" s="3"/>
      <c r="M6439" s="3"/>
      <c r="N6439" s="3"/>
      <c r="O6439" s="3"/>
      <c r="P6439" s="3"/>
      <c r="Q6439" s="3"/>
      <c r="R6439" s="3"/>
      <c r="S6439" s="3"/>
      <c r="T6439" s="3"/>
      <c r="U6439" s="3"/>
      <c r="V6439" s="3"/>
      <c r="W6439" s="3"/>
      <c r="X6439" s="3"/>
      <c r="Y6439" s="3"/>
      <c r="Z6439" s="3"/>
      <c r="AA6439" s="3"/>
      <c r="AB6439" s="3"/>
      <c r="AC6439" s="3"/>
      <c r="AD6439" s="3"/>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row>
    <row r="6440" spans="1:77" ht="18">
      <c r="A6440" s="3" t="s">
        <v>17240</v>
      </c>
      <c r="B6440" s="3" t="s">
        <v>32998</v>
      </c>
      <c r="C6440" s="3" t="s">
        <v>33369</v>
      </c>
      <c r="D6440" s="3"/>
      <c r="E6440" s="3" t="s">
        <v>33370</v>
      </c>
      <c r="F6440" s="3" t="s">
        <v>33371</v>
      </c>
      <c r="G6440" s="3" t="s">
        <v>33372</v>
      </c>
      <c r="H6440" s="3" t="e">
        <f>- Sr. Analyst, Dain Rauscher Wessels. * Subir Varma</f>
        <v>#NAME?</v>
      </c>
      <c r="I6440" s="3" t="s">
        <v>33373</v>
      </c>
      <c r="J6440" s="3"/>
      <c r="K6440" s="3"/>
      <c r="L6440" s="3"/>
      <c r="M6440" s="3"/>
      <c r="N6440" s="3"/>
      <c r="O6440" s="3"/>
      <c r="P6440" s="3"/>
      <c r="Q6440" s="3"/>
      <c r="R6440" s="3"/>
      <c r="S6440" s="3"/>
      <c r="T6440" s="3"/>
      <c r="U6440" s="3"/>
      <c r="V6440" s="3"/>
      <c r="W6440" s="3"/>
      <c r="X6440" s="3"/>
      <c r="Y6440" s="3"/>
      <c r="Z6440" s="3"/>
      <c r="AA6440" s="3"/>
      <c r="AB6440" s="3"/>
      <c r="AC6440" s="3"/>
      <c r="AD6440" s="3"/>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row>
    <row r="6441" spans="1:77" ht="18">
      <c r="A6441" s="3" t="s">
        <v>19289</v>
      </c>
      <c r="B6441" s="3" t="s">
        <v>36306</v>
      </c>
      <c r="C6441" s="3" t="s">
        <v>36353</v>
      </c>
      <c r="D6441" s="3"/>
      <c r="E6441" s="3" t="s">
        <v>36354</v>
      </c>
      <c r="F6441" s="3"/>
      <c r="G6441" s="3"/>
      <c r="H6441" s="3"/>
      <c r="I6441" s="3"/>
      <c r="J6441" s="3"/>
      <c r="K6441" s="3"/>
      <c r="L6441" s="3"/>
      <c r="M6441" s="3"/>
      <c r="N6441" s="3"/>
      <c r="O6441" s="3"/>
      <c r="P6441" s="3"/>
      <c r="Q6441" s="3"/>
      <c r="R6441" s="3"/>
      <c r="S6441" s="3"/>
      <c r="T6441" s="3"/>
      <c r="U6441" s="3"/>
      <c r="V6441" s="3"/>
      <c r="W6441" s="3"/>
      <c r="X6441" s="3"/>
      <c r="Y6441" s="3"/>
      <c r="Z6441" s="3"/>
      <c r="AA6441" s="3"/>
      <c r="AB6441" s="3"/>
      <c r="AC6441" s="3"/>
      <c r="AD6441" s="3"/>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row>
    <row r="6442" spans="1:77" ht="18">
      <c r="A6442" s="3" t="s">
        <v>25439</v>
      </c>
      <c r="B6442" s="3" t="s">
        <v>25216</v>
      </c>
      <c r="C6442" s="3" t="s">
        <v>25440</v>
      </c>
      <c r="D6442" s="3"/>
      <c r="E6442" s="3" t="s">
        <v>25441</v>
      </c>
      <c r="F6442" s="3"/>
      <c r="G6442" s="3"/>
      <c r="H6442" s="3"/>
      <c r="I6442" s="3"/>
      <c r="J6442" s="3"/>
      <c r="K6442" s="3"/>
      <c r="L6442" s="3"/>
      <c r="M6442" s="3"/>
      <c r="N6442" s="3"/>
      <c r="O6442" s="3"/>
      <c r="P6442" s="3"/>
      <c r="Q6442" s="3"/>
      <c r="R6442" s="3"/>
      <c r="S6442" s="3"/>
      <c r="T6442" s="3"/>
      <c r="U6442" s="3"/>
      <c r="V6442" s="3"/>
      <c r="W6442" s="3"/>
      <c r="X6442" s="3"/>
      <c r="Y6442" s="3"/>
      <c r="Z6442" s="3"/>
      <c r="AA6442" s="3"/>
      <c r="AB6442" s="3"/>
      <c r="AC6442" s="3"/>
      <c r="AD6442" s="3"/>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row>
    <row r="6443" spans="1:77" ht="18">
      <c r="A6443" s="3" t="s">
        <v>18134</v>
      </c>
      <c r="B6443" s="3" t="s">
        <v>35378</v>
      </c>
      <c r="C6443" s="3" t="s">
        <v>35466</v>
      </c>
      <c r="D6443" s="3" t="s">
        <v>35467</v>
      </c>
      <c r="E6443" s="3" t="s">
        <v>35468</v>
      </c>
      <c r="F6443" s="3" t="s">
        <v>35469</v>
      </c>
      <c r="G6443" s="3"/>
      <c r="H6443" s="3"/>
      <c r="I6443" s="3"/>
      <c r="J6443" s="3"/>
      <c r="K6443" s="3"/>
      <c r="L6443" s="3"/>
      <c r="M6443" s="3"/>
      <c r="N6443" s="3"/>
      <c r="O6443" s="3"/>
      <c r="P6443" s="3"/>
      <c r="Q6443" s="3"/>
      <c r="R6443" s="3"/>
      <c r="S6443" s="3"/>
      <c r="T6443" s="3"/>
      <c r="U6443" s="3"/>
      <c r="V6443" s="3"/>
      <c r="W6443" s="3"/>
      <c r="X6443" s="3"/>
      <c r="Y6443" s="3"/>
      <c r="Z6443" s="3"/>
      <c r="AA6443" s="3"/>
      <c r="AB6443" s="3"/>
      <c r="AC6443" s="3"/>
      <c r="AD6443" s="3"/>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row>
    <row r="6444" spans="1:77" ht="18">
      <c r="A6444" s="3" t="s">
        <v>39450</v>
      </c>
      <c r="B6444" s="3" t="s">
        <v>38999</v>
      </c>
      <c r="C6444" s="3" t="s">
        <v>35466</v>
      </c>
      <c r="D6444" s="3" t="s">
        <v>35467</v>
      </c>
      <c r="E6444" s="3" t="s">
        <v>35468</v>
      </c>
      <c r="F6444" s="3" t="s">
        <v>39451</v>
      </c>
      <c r="G6444" s="3" t="s">
        <v>39452</v>
      </c>
      <c r="H6444" s="3" t="s">
        <v>39453</v>
      </c>
      <c r="I6444" s="3" t="s">
        <v>39454</v>
      </c>
      <c r="J6444" s="3" t="s">
        <v>39455</v>
      </c>
      <c r="K6444" s="3" t="s">
        <v>39456</v>
      </c>
      <c r="L6444" s="3" t="s">
        <v>39457</v>
      </c>
      <c r="M6444" s="3" t="s">
        <v>39458</v>
      </c>
      <c r="N6444" s="3" t="s">
        <v>39459</v>
      </c>
      <c r="O6444" s="3"/>
      <c r="P6444" s="3"/>
      <c r="Q6444" s="3"/>
      <c r="R6444" s="3"/>
      <c r="S6444" s="3"/>
      <c r="T6444" s="3"/>
      <c r="U6444" s="3"/>
      <c r="V6444" s="3"/>
      <c r="W6444" s="3"/>
      <c r="X6444" s="3"/>
      <c r="Y6444" s="3"/>
      <c r="Z6444" s="3"/>
      <c r="AA6444" s="3"/>
      <c r="AB6444" s="3"/>
      <c r="AC6444" s="3"/>
      <c r="AD6444" s="3"/>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row>
    <row r="6445" spans="1:77" ht="18">
      <c r="A6445" s="3" t="s">
        <v>9927</v>
      </c>
      <c r="B6445" s="3" t="s">
        <v>27189</v>
      </c>
      <c r="C6445" s="3" t="s">
        <v>27959</v>
      </c>
      <c r="D6445" s="3" t="s">
        <v>73</v>
      </c>
      <c r="E6445" s="3" t="s">
        <v>27960</v>
      </c>
      <c r="F6445" s="3" t="s">
        <v>27961</v>
      </c>
      <c r="G6445" s="3"/>
      <c r="H6445" s="3"/>
      <c r="I6445" s="3"/>
      <c r="J6445" s="3"/>
      <c r="K6445" s="3"/>
      <c r="L6445" s="3"/>
      <c r="M6445" s="3"/>
      <c r="N6445" s="3"/>
      <c r="O6445" s="3"/>
      <c r="P6445" s="3"/>
      <c r="Q6445" s="3"/>
      <c r="R6445" s="3"/>
      <c r="S6445" s="3"/>
      <c r="T6445" s="3"/>
      <c r="U6445" s="3"/>
      <c r="V6445" s="3"/>
      <c r="W6445" s="3"/>
      <c r="X6445" s="3"/>
      <c r="Y6445" s="3"/>
      <c r="Z6445" s="3"/>
      <c r="AA6445" s="3"/>
      <c r="AB6445" s="3"/>
      <c r="AC6445" s="3"/>
      <c r="AD6445" s="3"/>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row>
    <row r="6446" spans="1:77" ht="18">
      <c r="A6446" s="3" t="s">
        <v>37592</v>
      </c>
      <c r="B6446" s="3" t="s">
        <v>37108</v>
      </c>
      <c r="C6446" s="3" t="s">
        <v>37593</v>
      </c>
      <c r="D6446" s="3"/>
      <c r="E6446" s="3" t="s">
        <v>37594</v>
      </c>
      <c r="F6446" s="3"/>
      <c r="G6446" s="3"/>
      <c r="H6446" s="3"/>
      <c r="I6446" s="3"/>
      <c r="J6446" s="3"/>
      <c r="K6446" s="3"/>
      <c r="L6446" s="3"/>
      <c r="M6446" s="3"/>
      <c r="N6446" s="3"/>
      <c r="O6446" s="3"/>
      <c r="P6446" s="3"/>
      <c r="Q6446" s="3"/>
      <c r="R6446" s="3"/>
      <c r="S6446" s="3"/>
      <c r="T6446" s="3"/>
      <c r="U6446" s="3"/>
      <c r="V6446" s="3"/>
      <c r="W6446" s="3"/>
      <c r="X6446" s="3"/>
      <c r="Y6446" s="3"/>
      <c r="Z6446" s="3"/>
      <c r="AA6446" s="3"/>
      <c r="AB6446" s="3"/>
      <c r="AC6446" s="3"/>
      <c r="AD6446" s="3"/>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row>
    <row r="6447" spans="1:77" ht="18">
      <c r="A6447" s="3" t="s">
        <v>38505</v>
      </c>
      <c r="B6447" s="3" t="s">
        <v>37993</v>
      </c>
      <c r="C6447" s="3" t="s">
        <v>38506</v>
      </c>
      <c r="D6447" s="3" t="s">
        <v>270</v>
      </c>
      <c r="E6447" s="3" t="s">
        <v>38507</v>
      </c>
      <c r="F6447" s="3" t="s">
        <v>38508</v>
      </c>
      <c r="G6447" s="3" t="s">
        <v>38509</v>
      </c>
      <c r="H6447" s="3" t="s">
        <v>38510</v>
      </c>
      <c r="I6447" s="3" t="s">
        <v>38511</v>
      </c>
      <c r="J6447" s="3" t="s">
        <v>38512</v>
      </c>
      <c r="K6447" s="3" t="s">
        <v>37854</v>
      </c>
      <c r="L6447" s="3" t="s">
        <v>38513</v>
      </c>
      <c r="M6447" s="3" t="s">
        <v>38514</v>
      </c>
      <c r="N6447" s="3" t="s">
        <v>38515</v>
      </c>
      <c r="O6447" s="3"/>
      <c r="P6447" s="3"/>
      <c r="Q6447" s="3"/>
      <c r="R6447" s="3"/>
      <c r="S6447" s="3"/>
      <c r="T6447" s="3"/>
      <c r="U6447" s="3"/>
      <c r="V6447" s="3"/>
      <c r="W6447" s="3"/>
      <c r="X6447" s="3"/>
      <c r="Y6447" s="3"/>
      <c r="Z6447" s="3"/>
      <c r="AA6447" s="3"/>
      <c r="AB6447" s="3"/>
      <c r="AC6447" s="3"/>
      <c r="AD6447" s="3"/>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row>
    <row r="6448" spans="1:77" ht="18">
      <c r="A6448" s="3" t="s">
        <v>7365</v>
      </c>
      <c r="B6448" s="3" t="s">
        <v>25271</v>
      </c>
      <c r="C6448" s="3" t="s">
        <v>25342</v>
      </c>
      <c r="D6448" s="3" t="s">
        <v>48</v>
      </c>
      <c r="E6448" s="3" t="s">
        <v>25343</v>
      </c>
      <c r="F6448" s="3"/>
      <c r="G6448" s="3"/>
      <c r="H6448" s="3"/>
      <c r="I6448" s="3"/>
      <c r="J6448" s="3"/>
      <c r="K6448" s="3"/>
      <c r="L6448" s="3"/>
      <c r="M6448" s="3"/>
      <c r="N6448" s="3"/>
      <c r="O6448" s="3"/>
      <c r="P6448" s="3"/>
      <c r="Q6448" s="3"/>
      <c r="R6448" s="3"/>
      <c r="S6448" s="3"/>
      <c r="T6448" s="3"/>
      <c r="U6448" s="3"/>
      <c r="V6448" s="3"/>
      <c r="W6448" s="3"/>
      <c r="X6448" s="3"/>
      <c r="Y6448" s="3"/>
      <c r="Z6448" s="3"/>
      <c r="AA6448" s="3"/>
      <c r="AB6448" s="3"/>
      <c r="AC6448" s="3"/>
      <c r="AD6448" s="3"/>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row>
    <row r="6449" spans="1:77" ht="18">
      <c r="A6449" s="3" t="s">
        <v>7946</v>
      </c>
      <c r="B6449" s="3" t="s">
        <v>25271</v>
      </c>
      <c r="C6449" s="3" t="s">
        <v>25752</v>
      </c>
      <c r="D6449" s="3" t="s">
        <v>48</v>
      </c>
      <c r="E6449" s="3" t="s">
        <v>25753</v>
      </c>
      <c r="F6449" s="3"/>
      <c r="G6449" s="3"/>
      <c r="H6449" s="3"/>
      <c r="I6449" s="3"/>
      <c r="J6449" s="3"/>
      <c r="K6449" s="3"/>
      <c r="L6449" s="3"/>
      <c r="M6449" s="3"/>
      <c r="N6449" s="3"/>
      <c r="O6449" s="3"/>
      <c r="P6449" s="3"/>
      <c r="Q6449" s="3"/>
      <c r="R6449" s="3"/>
      <c r="S6449" s="3"/>
      <c r="T6449" s="3"/>
      <c r="U6449" s="3"/>
      <c r="V6449" s="3"/>
      <c r="W6449" s="3"/>
      <c r="X6449" s="3"/>
      <c r="Y6449" s="3"/>
      <c r="Z6449" s="3"/>
      <c r="AA6449" s="3"/>
      <c r="AB6449" s="3"/>
      <c r="AC6449" s="3"/>
      <c r="AD6449" s="3"/>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row>
    <row r="6450" spans="1:77" ht="18">
      <c r="A6450" s="3" t="s">
        <v>16686</v>
      </c>
      <c r="B6450" s="3" t="s">
        <v>32339</v>
      </c>
      <c r="C6450" s="3" t="s">
        <v>32615</v>
      </c>
      <c r="D6450" s="3" t="s">
        <v>32487</v>
      </c>
      <c r="E6450" s="3" t="s">
        <v>32616</v>
      </c>
      <c r="F6450" s="3" t="s">
        <v>32617</v>
      </c>
      <c r="G6450" s="3"/>
      <c r="H6450" s="3"/>
      <c r="I6450" s="3"/>
      <c r="J6450" s="3"/>
      <c r="K6450" s="3"/>
      <c r="L6450" s="3"/>
      <c r="M6450" s="3"/>
      <c r="N6450" s="3"/>
      <c r="O6450" s="3"/>
      <c r="P6450" s="3"/>
      <c r="Q6450" s="3"/>
      <c r="R6450" s="3"/>
      <c r="S6450" s="3"/>
      <c r="T6450" s="3"/>
      <c r="U6450" s="3"/>
      <c r="V6450" s="3"/>
      <c r="W6450" s="3"/>
      <c r="X6450" s="3"/>
      <c r="Y6450" s="3"/>
      <c r="Z6450" s="3"/>
      <c r="AA6450" s="3"/>
      <c r="AB6450" s="3"/>
      <c r="AC6450" s="3"/>
      <c r="AD6450" s="3"/>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row>
    <row r="6451" spans="1:77" ht="18">
      <c r="A6451" s="3" t="s">
        <v>37509</v>
      </c>
      <c r="B6451" s="3" t="s">
        <v>37108</v>
      </c>
      <c r="C6451" s="3" t="s">
        <v>37510</v>
      </c>
      <c r="D6451" s="3" t="s">
        <v>73</v>
      </c>
      <c r="E6451" s="3" t="s">
        <v>27506</v>
      </c>
      <c r="F6451" s="3" t="s">
        <v>27507</v>
      </c>
      <c r="G6451" s="3"/>
      <c r="H6451" s="3"/>
      <c r="I6451" s="3"/>
      <c r="J6451" s="3"/>
      <c r="K6451" s="3"/>
      <c r="L6451" s="3"/>
      <c r="M6451" s="3"/>
      <c r="N6451" s="3"/>
      <c r="O6451" s="3"/>
      <c r="P6451" s="3"/>
      <c r="Q6451" s="3"/>
      <c r="R6451" s="3"/>
      <c r="S6451" s="3"/>
      <c r="T6451" s="3"/>
      <c r="U6451" s="3"/>
      <c r="V6451" s="3"/>
      <c r="W6451" s="3"/>
      <c r="X6451" s="3"/>
      <c r="Y6451" s="3"/>
      <c r="Z6451" s="3"/>
      <c r="AA6451" s="3"/>
      <c r="AB6451" s="3"/>
      <c r="AC6451" s="3"/>
      <c r="AD6451" s="3"/>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row>
    <row r="6452" spans="1:77" ht="18">
      <c r="A6452" s="3" t="s">
        <v>7899</v>
      </c>
      <c r="B6452" s="3" t="s">
        <v>25216</v>
      </c>
      <c r="C6452" s="3" t="s">
        <v>25721</v>
      </c>
      <c r="D6452" s="3"/>
      <c r="E6452" s="3" t="s">
        <v>25722</v>
      </c>
      <c r="F6452" s="3"/>
      <c r="G6452" s="3"/>
      <c r="H6452" s="3"/>
      <c r="I6452" s="3"/>
      <c r="J6452" s="3"/>
      <c r="K6452" s="3"/>
      <c r="L6452" s="3"/>
      <c r="M6452" s="3"/>
      <c r="N6452" s="3"/>
      <c r="O6452" s="3"/>
      <c r="P6452" s="3"/>
      <c r="Q6452" s="3"/>
      <c r="R6452" s="3"/>
      <c r="S6452" s="3"/>
      <c r="T6452" s="3"/>
      <c r="U6452" s="3"/>
      <c r="V6452" s="3"/>
      <c r="W6452" s="3"/>
      <c r="X6452" s="3"/>
      <c r="Y6452" s="3"/>
      <c r="Z6452" s="3"/>
      <c r="AA6452" s="3"/>
      <c r="AB6452" s="3"/>
      <c r="AC6452" s="3"/>
      <c r="AD6452" s="3"/>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row>
    <row r="6453" spans="1:77" ht="18">
      <c r="A6453" s="3" t="s">
        <v>34381</v>
      </c>
      <c r="B6453" s="3" t="s">
        <v>33988</v>
      </c>
      <c r="C6453" s="3" t="s">
        <v>25721</v>
      </c>
      <c r="D6453" s="3"/>
      <c r="E6453" s="3" t="s">
        <v>34382</v>
      </c>
      <c r="F6453" s="3"/>
      <c r="G6453" s="3"/>
      <c r="H6453" s="3"/>
      <c r="I6453" s="3"/>
      <c r="J6453" s="3"/>
      <c r="K6453" s="3"/>
      <c r="L6453" s="3"/>
      <c r="M6453" s="3"/>
      <c r="N6453" s="3"/>
      <c r="O6453" s="3"/>
      <c r="P6453" s="3"/>
      <c r="Q6453" s="3"/>
      <c r="R6453" s="3"/>
      <c r="S6453" s="3"/>
      <c r="T6453" s="3"/>
      <c r="U6453" s="3"/>
      <c r="V6453" s="3"/>
      <c r="W6453" s="3"/>
      <c r="X6453" s="3"/>
      <c r="Y6453" s="3"/>
      <c r="Z6453" s="3"/>
      <c r="AA6453" s="3"/>
      <c r="AB6453" s="3"/>
      <c r="AC6453" s="3"/>
      <c r="AD6453" s="3"/>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row>
    <row r="6454" spans="1:77" ht="18">
      <c r="A6454" s="3" t="s">
        <v>16610</v>
      </c>
      <c r="B6454" s="3" t="s">
        <v>32339</v>
      </c>
      <c r="C6454" s="3" t="s">
        <v>32543</v>
      </c>
      <c r="D6454" s="3" t="s">
        <v>32487</v>
      </c>
      <c r="E6454" s="3" t="s">
        <v>32544</v>
      </c>
      <c r="F6454" s="3"/>
      <c r="G6454" s="3"/>
      <c r="H6454" s="3"/>
      <c r="I6454" s="3"/>
      <c r="J6454" s="3"/>
      <c r="K6454" s="3"/>
      <c r="L6454" s="3"/>
      <c r="M6454" s="3"/>
      <c r="N6454" s="3"/>
      <c r="O6454" s="3"/>
      <c r="P6454" s="3"/>
      <c r="Q6454" s="3"/>
      <c r="R6454" s="3"/>
      <c r="S6454" s="3"/>
      <c r="T6454" s="3"/>
      <c r="U6454" s="3"/>
      <c r="V6454" s="3"/>
      <c r="W6454" s="3"/>
      <c r="X6454" s="3"/>
      <c r="Y6454" s="3"/>
      <c r="Z6454" s="3"/>
      <c r="AA6454" s="3"/>
      <c r="AB6454" s="3"/>
      <c r="AC6454" s="3"/>
      <c r="AD6454" s="3"/>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row>
    <row r="6455" spans="1:77" ht="18">
      <c r="A6455" s="3" t="s">
        <v>20405</v>
      </c>
      <c r="B6455" s="3" t="s">
        <v>37993</v>
      </c>
      <c r="C6455" s="3" t="s">
        <v>32543</v>
      </c>
      <c r="D6455" s="3" t="s">
        <v>270</v>
      </c>
      <c r="E6455" s="3" t="s">
        <v>38610</v>
      </c>
      <c r="F6455" s="3" t="s">
        <v>38611</v>
      </c>
      <c r="G6455" s="3"/>
      <c r="H6455" s="3"/>
      <c r="I6455" s="3"/>
      <c r="J6455" s="3"/>
      <c r="K6455" s="3"/>
      <c r="L6455" s="3"/>
      <c r="M6455" s="3"/>
      <c r="N6455" s="3"/>
      <c r="O6455" s="3"/>
      <c r="P6455" s="3"/>
      <c r="Q6455" s="3"/>
      <c r="R6455" s="3"/>
      <c r="S6455" s="3"/>
      <c r="T6455" s="3"/>
      <c r="U6455" s="3"/>
      <c r="V6455" s="3"/>
      <c r="W6455" s="3"/>
      <c r="X6455" s="3"/>
      <c r="Y6455" s="3"/>
      <c r="Z6455" s="3"/>
      <c r="AA6455" s="3"/>
      <c r="AB6455" s="3"/>
      <c r="AC6455" s="3"/>
      <c r="AD6455" s="3"/>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row>
    <row r="6456" spans="1:77" ht="18">
      <c r="A6456" s="3" t="s">
        <v>7470</v>
      </c>
      <c r="B6456" s="3" t="s">
        <v>25216</v>
      </c>
      <c r="C6456" s="3" t="s">
        <v>25430</v>
      </c>
      <c r="D6456" s="3" t="s">
        <v>25431</v>
      </c>
      <c r="E6456" s="3" t="s">
        <v>25432</v>
      </c>
      <c r="F6456" s="3"/>
      <c r="G6456" s="3"/>
      <c r="H6456" s="3"/>
      <c r="I6456" s="3"/>
      <c r="J6456" s="3"/>
      <c r="K6456" s="3"/>
      <c r="L6456" s="3"/>
      <c r="M6456" s="3"/>
      <c r="N6456" s="3"/>
      <c r="O6456" s="3"/>
      <c r="P6456" s="3"/>
      <c r="Q6456" s="3"/>
      <c r="R6456" s="3"/>
      <c r="S6456" s="3"/>
      <c r="T6456" s="3"/>
      <c r="U6456" s="3"/>
      <c r="V6456" s="3"/>
      <c r="W6456" s="3"/>
      <c r="X6456" s="3"/>
      <c r="Y6456" s="3"/>
      <c r="Z6456" s="3"/>
      <c r="AA6456" s="3"/>
      <c r="AB6456" s="3"/>
      <c r="AC6456" s="3"/>
      <c r="AD6456" s="3"/>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row>
    <row r="6457" spans="1:77" ht="18">
      <c r="A6457" s="3" t="s">
        <v>34278</v>
      </c>
      <c r="B6457" s="3" t="s">
        <v>33988</v>
      </c>
      <c r="C6457" s="3" t="s">
        <v>34279</v>
      </c>
      <c r="D6457" s="3" t="s">
        <v>33841</v>
      </c>
      <c r="E6457" s="3" t="s">
        <v>34280</v>
      </c>
      <c r="F6457" s="3"/>
      <c r="G6457" s="3"/>
      <c r="H6457" s="3"/>
      <c r="I6457" s="3"/>
      <c r="J6457" s="3"/>
      <c r="K6457" s="3"/>
      <c r="L6457" s="3"/>
      <c r="M6457" s="3"/>
      <c r="N6457" s="3"/>
      <c r="O6457" s="3"/>
      <c r="P6457" s="3"/>
      <c r="Q6457" s="3"/>
      <c r="R6457" s="3"/>
      <c r="S6457" s="3"/>
      <c r="T6457" s="3"/>
      <c r="U6457" s="3"/>
      <c r="V6457" s="3"/>
      <c r="W6457" s="3"/>
      <c r="X6457" s="3"/>
      <c r="Y6457" s="3"/>
      <c r="Z6457" s="3"/>
      <c r="AA6457" s="3"/>
      <c r="AB6457" s="3"/>
      <c r="AC6457" s="3"/>
      <c r="AD6457" s="3"/>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row>
    <row r="6458" spans="1:77" ht="18">
      <c r="A6458" s="3" t="s">
        <v>39218</v>
      </c>
      <c r="B6458" s="3" t="s">
        <v>38999</v>
      </c>
      <c r="C6458" s="3" t="s">
        <v>34279</v>
      </c>
      <c r="D6458" s="3"/>
      <c r="E6458" s="3" t="s">
        <v>39219</v>
      </c>
      <c r="F6458" s="3"/>
      <c r="G6458" s="3"/>
      <c r="H6458" s="3"/>
      <c r="I6458" s="3"/>
      <c r="J6458" s="3"/>
      <c r="K6458" s="3"/>
      <c r="L6458" s="3"/>
      <c r="M6458" s="3"/>
      <c r="N6458" s="3"/>
      <c r="O6458" s="3"/>
      <c r="P6458" s="3"/>
      <c r="Q6458" s="3"/>
      <c r="R6458" s="3"/>
      <c r="S6458" s="3"/>
      <c r="T6458" s="3"/>
      <c r="U6458" s="3"/>
      <c r="V6458" s="3"/>
      <c r="W6458" s="3"/>
      <c r="X6458" s="3"/>
      <c r="Y6458" s="3"/>
      <c r="Z6458" s="3"/>
      <c r="AA6458" s="3"/>
      <c r="AB6458" s="3"/>
      <c r="AC6458" s="3"/>
      <c r="AD6458" s="3"/>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row>
    <row r="6459" spans="1:77" ht="18">
      <c r="A6459" s="3" t="s">
        <v>25800</v>
      </c>
      <c r="B6459" s="3" t="s">
        <v>25216</v>
      </c>
      <c r="C6459" s="3" t="s">
        <v>25801</v>
      </c>
      <c r="D6459" s="3"/>
      <c r="E6459" s="3" t="s">
        <v>25802</v>
      </c>
      <c r="F6459" s="3"/>
      <c r="G6459" s="3"/>
      <c r="H6459" s="3"/>
      <c r="I6459" s="3"/>
      <c r="J6459" s="3"/>
      <c r="K6459" s="3"/>
      <c r="L6459" s="3"/>
      <c r="M6459" s="3"/>
      <c r="N6459" s="3"/>
      <c r="O6459" s="3"/>
      <c r="P6459" s="3"/>
      <c r="Q6459" s="3"/>
      <c r="R6459" s="3"/>
      <c r="S6459" s="3"/>
      <c r="T6459" s="3"/>
      <c r="U6459" s="3"/>
      <c r="V6459" s="3"/>
      <c r="W6459" s="3"/>
      <c r="X6459" s="3"/>
      <c r="Y6459" s="3"/>
      <c r="Z6459" s="3"/>
      <c r="AA6459" s="3"/>
      <c r="AB6459" s="3"/>
      <c r="AC6459" s="3"/>
      <c r="AD6459" s="3"/>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row>
    <row r="6460" spans="1:77" ht="18">
      <c r="A6460" s="3" t="s">
        <v>7841</v>
      </c>
      <c r="B6460" s="3" t="s">
        <v>25216</v>
      </c>
      <c r="C6460" s="3" t="s">
        <v>25683</v>
      </c>
      <c r="D6460" s="3"/>
      <c r="E6460" s="3" t="s">
        <v>25684</v>
      </c>
      <c r="F6460" s="3"/>
      <c r="G6460" s="3"/>
      <c r="H6460" s="3"/>
      <c r="I6460" s="3"/>
      <c r="J6460" s="3"/>
      <c r="K6460" s="3"/>
      <c r="L6460" s="3"/>
      <c r="M6460" s="3"/>
      <c r="N6460" s="3"/>
      <c r="O6460" s="3"/>
      <c r="P6460" s="3"/>
      <c r="Q6460" s="3"/>
      <c r="R6460" s="3"/>
      <c r="S6460" s="3"/>
      <c r="T6460" s="3"/>
      <c r="U6460" s="3"/>
      <c r="V6460" s="3"/>
      <c r="W6460" s="3"/>
      <c r="X6460" s="3"/>
      <c r="Y6460" s="3"/>
      <c r="Z6460" s="3"/>
      <c r="AA6460" s="3"/>
      <c r="AB6460" s="3"/>
      <c r="AC6460" s="3"/>
      <c r="AD6460" s="3"/>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row>
    <row r="6461" spans="1:77" ht="18">
      <c r="A6461" s="3" t="s">
        <v>1064</v>
      </c>
      <c r="B6461" s="3" t="s">
        <v>22767</v>
      </c>
      <c r="C6461" s="3" t="s">
        <v>26563</v>
      </c>
      <c r="D6461" s="3"/>
      <c r="E6461" s="3" t="s">
        <v>26564</v>
      </c>
      <c r="F6461" s="3"/>
      <c r="G6461" s="3"/>
      <c r="H6461" s="3"/>
      <c r="I6461" s="3"/>
      <c r="J6461" s="3"/>
      <c r="K6461" s="3"/>
      <c r="L6461" s="3"/>
      <c r="M6461" s="3"/>
      <c r="N6461" s="3"/>
      <c r="O6461" s="3"/>
      <c r="P6461" s="3"/>
      <c r="Q6461" s="3"/>
      <c r="R6461" s="3"/>
      <c r="S6461" s="3"/>
      <c r="T6461" s="3"/>
      <c r="U6461" s="3"/>
      <c r="V6461" s="3"/>
      <c r="W6461" s="3"/>
      <c r="X6461" s="3"/>
      <c r="Y6461" s="3"/>
      <c r="Z6461" s="3"/>
      <c r="AA6461" s="3"/>
      <c r="AB6461" s="3"/>
      <c r="AC6461" s="3"/>
      <c r="AD6461" s="3"/>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row>
    <row r="6462" spans="1:77" ht="18">
      <c r="A6462" s="3" t="s">
        <v>12186</v>
      </c>
      <c r="B6462" s="3" t="s">
        <v>29774</v>
      </c>
      <c r="C6462" s="3" t="s">
        <v>29775</v>
      </c>
      <c r="D6462" s="3" t="s">
        <v>48</v>
      </c>
      <c r="E6462" s="3" t="s">
        <v>29776</v>
      </c>
      <c r="F6462" s="3" t="s">
        <v>29777</v>
      </c>
      <c r="G6462" s="3"/>
      <c r="H6462" s="3"/>
      <c r="I6462" s="3"/>
      <c r="J6462" s="3"/>
      <c r="K6462" s="3"/>
      <c r="L6462" s="3"/>
      <c r="M6462" s="3"/>
      <c r="N6462" s="3"/>
      <c r="O6462" s="3"/>
      <c r="P6462" s="3"/>
      <c r="Q6462" s="3"/>
      <c r="R6462" s="3"/>
      <c r="S6462" s="3"/>
      <c r="T6462" s="3"/>
      <c r="U6462" s="3"/>
      <c r="V6462" s="3"/>
      <c r="W6462" s="3"/>
      <c r="X6462" s="3"/>
      <c r="Y6462" s="3"/>
      <c r="Z6462" s="3"/>
      <c r="AA6462" s="3"/>
      <c r="AB6462" s="3"/>
      <c r="AC6462" s="3"/>
      <c r="AD6462" s="3"/>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row>
    <row r="6463" spans="1:77" ht="18">
      <c r="A6463" s="3" t="s">
        <v>39187</v>
      </c>
      <c r="B6463" s="3" t="s">
        <v>38999</v>
      </c>
      <c r="C6463" s="3" t="s">
        <v>29775</v>
      </c>
      <c r="D6463" s="3" t="s">
        <v>39188</v>
      </c>
      <c r="E6463" s="3" t="s">
        <v>39189</v>
      </c>
      <c r="F6463" s="3" t="s">
        <v>39190</v>
      </c>
      <c r="G6463" s="3"/>
      <c r="H6463" s="3"/>
      <c r="I6463" s="3" t="s">
        <v>39191</v>
      </c>
      <c r="J6463" s="3"/>
      <c r="K6463" s="3" t="s">
        <v>39192</v>
      </c>
      <c r="L6463" s="3"/>
      <c r="M6463" s="3"/>
      <c r="N6463" s="3"/>
      <c r="O6463" s="3"/>
      <c r="P6463" s="3"/>
      <c r="Q6463" s="3"/>
      <c r="R6463" s="3"/>
      <c r="S6463" s="3"/>
      <c r="T6463" s="3"/>
      <c r="U6463" s="3"/>
      <c r="V6463" s="3"/>
      <c r="W6463" s="3"/>
      <c r="X6463" s="3"/>
      <c r="Y6463" s="3"/>
      <c r="Z6463" s="3"/>
      <c r="AA6463" s="3"/>
      <c r="AB6463" s="3"/>
      <c r="AC6463" s="3"/>
      <c r="AD6463" s="3"/>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row>
    <row r="6464" spans="1:77" ht="18">
      <c r="A6464" s="3" t="s">
        <v>12431</v>
      </c>
      <c r="B6464" s="3" t="s">
        <v>29962</v>
      </c>
      <c r="C6464" s="3" t="s">
        <v>29963</v>
      </c>
      <c r="D6464" s="3" t="s">
        <v>270</v>
      </c>
      <c r="E6464" s="3" t="s">
        <v>29964</v>
      </c>
      <c r="F6464" s="3" t="s">
        <v>29965</v>
      </c>
      <c r="G6464" s="3" t="s">
        <v>29966</v>
      </c>
      <c r="H6464" s="3" t="s">
        <v>29967</v>
      </c>
      <c r="I6464" s="3" t="s">
        <v>29968</v>
      </c>
      <c r="J6464" s="3" t="s">
        <v>29969</v>
      </c>
      <c r="K6464" s="3" t="s">
        <v>29970</v>
      </c>
      <c r="L6464" s="3"/>
      <c r="M6464" s="3"/>
      <c r="N6464" s="3"/>
      <c r="O6464" s="3"/>
      <c r="P6464" s="3"/>
      <c r="Q6464" s="3"/>
      <c r="R6464" s="3"/>
      <c r="S6464" s="3"/>
      <c r="T6464" s="3"/>
      <c r="U6464" s="3"/>
      <c r="V6464" s="3"/>
      <c r="W6464" s="3"/>
      <c r="X6464" s="3"/>
      <c r="Y6464" s="3"/>
      <c r="Z6464" s="3"/>
      <c r="AA6464" s="3"/>
      <c r="AB6464" s="3"/>
      <c r="AC6464" s="3"/>
      <c r="AD6464" s="3"/>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row>
    <row r="6465" spans="1:77" ht="18">
      <c r="A6465" s="3" t="s">
        <v>34050</v>
      </c>
      <c r="B6465" s="3" t="s">
        <v>34051</v>
      </c>
      <c r="C6465" s="3" t="s">
        <v>29963</v>
      </c>
      <c r="D6465" s="3" t="s">
        <v>270</v>
      </c>
      <c r="E6465" s="3" t="s">
        <v>34052</v>
      </c>
      <c r="F6465" s="3" t="s">
        <v>34053</v>
      </c>
      <c r="G6465" s="3"/>
      <c r="H6465" s="3"/>
      <c r="I6465" s="3"/>
      <c r="J6465" s="3"/>
      <c r="K6465" s="3"/>
      <c r="L6465" s="3"/>
      <c r="M6465" s="3"/>
      <c r="N6465" s="3"/>
      <c r="O6465" s="3"/>
      <c r="P6465" s="3"/>
      <c r="Q6465" s="3"/>
      <c r="R6465" s="3"/>
      <c r="S6465" s="3"/>
      <c r="T6465" s="3"/>
      <c r="U6465" s="3"/>
      <c r="V6465" s="3"/>
      <c r="W6465" s="3"/>
      <c r="X6465" s="3"/>
      <c r="Y6465" s="3"/>
      <c r="Z6465" s="3"/>
      <c r="AA6465" s="3"/>
      <c r="AB6465" s="3"/>
      <c r="AC6465" s="3"/>
      <c r="AD6465" s="3"/>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row>
    <row r="6466" spans="1:77" ht="18">
      <c r="A6466" s="3" t="s">
        <v>11844</v>
      </c>
      <c r="B6466" s="3" t="s">
        <v>29357</v>
      </c>
      <c r="C6466" s="3" t="s">
        <v>29514</v>
      </c>
      <c r="D6466" s="3" t="s">
        <v>48</v>
      </c>
      <c r="E6466" s="3" t="s">
        <v>29515</v>
      </c>
      <c r="F6466" s="3" t="s">
        <v>29516</v>
      </c>
      <c r="G6466" s="3"/>
      <c r="H6466" s="3"/>
      <c r="I6466" s="3"/>
      <c r="J6466" s="3"/>
      <c r="K6466" s="3"/>
      <c r="L6466" s="3"/>
      <c r="M6466" s="3"/>
      <c r="N6466" s="3"/>
      <c r="O6466" s="3"/>
      <c r="P6466" s="3"/>
      <c r="Q6466" s="3"/>
      <c r="R6466" s="3"/>
      <c r="S6466" s="3"/>
      <c r="T6466" s="3"/>
      <c r="U6466" s="3"/>
      <c r="V6466" s="3"/>
      <c r="W6466" s="3"/>
      <c r="X6466" s="3"/>
      <c r="Y6466" s="3"/>
      <c r="Z6466" s="3"/>
      <c r="AA6466" s="3"/>
      <c r="AB6466" s="3"/>
      <c r="AC6466" s="3"/>
      <c r="AD6466" s="3"/>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row>
    <row r="6467" spans="1:77" ht="18">
      <c r="A6467" s="3" t="s">
        <v>16188</v>
      </c>
      <c r="B6467" s="3" t="s">
        <v>32255</v>
      </c>
      <c r="C6467" s="3" t="s">
        <v>32260</v>
      </c>
      <c r="D6467" s="3"/>
      <c r="E6467" s="3" t="s">
        <v>32261</v>
      </c>
      <c r="F6467" s="3"/>
      <c r="G6467" s="3"/>
      <c r="H6467" s="3"/>
      <c r="I6467" s="3"/>
      <c r="J6467" s="3"/>
      <c r="K6467" s="3"/>
      <c r="L6467" s="3"/>
      <c r="M6467" s="3"/>
      <c r="N6467" s="3"/>
      <c r="O6467" s="3"/>
      <c r="P6467" s="3"/>
      <c r="Q6467" s="3"/>
      <c r="R6467" s="3"/>
      <c r="S6467" s="3"/>
      <c r="T6467" s="3"/>
      <c r="U6467" s="3"/>
      <c r="V6467" s="3"/>
      <c r="W6467" s="3"/>
      <c r="X6467" s="3"/>
      <c r="Y6467" s="3"/>
      <c r="Z6467" s="3"/>
      <c r="AA6467" s="3"/>
      <c r="AB6467" s="3"/>
      <c r="AC6467" s="3"/>
      <c r="AD6467" s="3"/>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row>
    <row r="6468" spans="1:77" ht="18">
      <c r="A6468" s="3" t="s">
        <v>37940</v>
      </c>
      <c r="B6468" s="3" t="s">
        <v>37932</v>
      </c>
      <c r="C6468" s="3" t="s">
        <v>32260</v>
      </c>
      <c r="D6468" s="3" t="s">
        <v>1442</v>
      </c>
      <c r="E6468" s="3" t="s">
        <v>37941</v>
      </c>
      <c r="F6468" s="3" t="s">
        <v>37942</v>
      </c>
      <c r="G6468" s="3"/>
      <c r="H6468" s="3"/>
      <c r="I6468" s="3"/>
      <c r="J6468" s="3"/>
      <c r="K6468" s="3"/>
      <c r="L6468" s="3"/>
      <c r="M6468" s="3"/>
      <c r="N6468" s="3"/>
      <c r="O6468" s="3"/>
      <c r="P6468" s="3"/>
      <c r="Q6468" s="3"/>
      <c r="R6468" s="3"/>
      <c r="S6468" s="3"/>
      <c r="T6468" s="3"/>
      <c r="U6468" s="3"/>
      <c r="V6468" s="3"/>
      <c r="W6468" s="3"/>
      <c r="X6468" s="3"/>
      <c r="Y6468" s="3"/>
      <c r="Z6468" s="3"/>
      <c r="AA6468" s="3"/>
      <c r="AB6468" s="3"/>
      <c r="AC6468" s="3"/>
      <c r="AD6468" s="3"/>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row>
    <row r="6469" spans="1:77" ht="18">
      <c r="A6469" s="3" t="s">
        <v>37692</v>
      </c>
      <c r="B6469" s="3" t="s">
        <v>37108</v>
      </c>
      <c r="C6469" s="3" t="s">
        <v>37693</v>
      </c>
      <c r="D6469" s="3" t="s">
        <v>270</v>
      </c>
      <c r="E6469" s="3" t="s">
        <v>32958</v>
      </c>
      <c r="F6469" s="3"/>
      <c r="G6469" s="3"/>
      <c r="H6469" s="3"/>
      <c r="I6469" s="3"/>
      <c r="J6469" s="3"/>
      <c r="K6469" s="3"/>
      <c r="L6469" s="3"/>
      <c r="M6469" s="3"/>
      <c r="N6469" s="3"/>
      <c r="O6469" s="3"/>
      <c r="P6469" s="3"/>
      <c r="Q6469" s="3"/>
      <c r="R6469" s="3"/>
      <c r="S6469" s="3"/>
      <c r="T6469" s="3"/>
      <c r="U6469" s="3"/>
      <c r="V6469" s="3"/>
      <c r="W6469" s="3"/>
      <c r="X6469" s="3"/>
      <c r="Y6469" s="3"/>
      <c r="Z6469" s="3"/>
      <c r="AA6469" s="3"/>
      <c r="AB6469" s="3"/>
      <c r="AC6469" s="3"/>
      <c r="AD6469" s="3"/>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row>
    <row r="6470" spans="1:77" ht="18">
      <c r="A6470" s="3" t="s">
        <v>39251</v>
      </c>
      <c r="B6470" s="3" t="s">
        <v>38999</v>
      </c>
      <c r="C6470" s="3" t="s">
        <v>39252</v>
      </c>
      <c r="D6470" s="3"/>
      <c r="E6470" s="3" t="s">
        <v>39253</v>
      </c>
      <c r="F6470" s="3"/>
      <c r="G6470" s="3"/>
      <c r="H6470" s="3"/>
      <c r="I6470" s="3"/>
      <c r="J6470" s="3"/>
      <c r="K6470" s="3"/>
      <c r="L6470" s="3"/>
      <c r="M6470" s="3"/>
      <c r="N6470" s="3"/>
      <c r="O6470" s="3"/>
      <c r="P6470" s="3"/>
      <c r="Q6470" s="3"/>
      <c r="R6470" s="3"/>
      <c r="S6470" s="3"/>
      <c r="T6470" s="3"/>
      <c r="U6470" s="3"/>
      <c r="V6470" s="3"/>
      <c r="W6470" s="3"/>
      <c r="X6470" s="3"/>
      <c r="Y6470" s="3"/>
      <c r="Z6470" s="3"/>
      <c r="AA6470" s="3"/>
      <c r="AB6470" s="3"/>
      <c r="AC6470" s="3"/>
      <c r="AD6470" s="3"/>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row>
    <row r="6471" spans="1:77" ht="18">
      <c r="A6471" s="3" t="s">
        <v>7776</v>
      </c>
      <c r="B6471" s="3" t="s">
        <v>25569</v>
      </c>
      <c r="C6471" s="3" t="s">
        <v>25637</v>
      </c>
      <c r="D6471" s="3" t="s">
        <v>270</v>
      </c>
      <c r="E6471" s="3" t="s">
        <v>25571</v>
      </c>
      <c r="F6471" s="3"/>
      <c r="G6471" s="3"/>
      <c r="H6471" s="3"/>
      <c r="I6471" s="3"/>
      <c r="J6471" s="3"/>
      <c r="K6471" s="3"/>
      <c r="L6471" s="3"/>
      <c r="M6471" s="3"/>
      <c r="N6471" s="3"/>
      <c r="O6471" s="3"/>
      <c r="P6471" s="3"/>
      <c r="Q6471" s="3"/>
      <c r="R6471" s="3"/>
      <c r="S6471" s="3"/>
      <c r="T6471" s="3"/>
      <c r="U6471" s="3"/>
      <c r="V6471" s="3"/>
      <c r="W6471" s="3"/>
      <c r="X6471" s="3"/>
      <c r="Y6471" s="3"/>
      <c r="Z6471" s="3"/>
      <c r="AA6471" s="3"/>
      <c r="AB6471" s="3"/>
      <c r="AC6471" s="3"/>
      <c r="AD6471" s="3"/>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row>
    <row r="6472" spans="1:77" ht="18">
      <c r="A6472" s="3" t="s">
        <v>32844</v>
      </c>
      <c r="B6472" s="3" t="s">
        <v>32802</v>
      </c>
      <c r="C6472" s="3" t="s">
        <v>25637</v>
      </c>
      <c r="D6472" s="3"/>
      <c r="E6472" s="3" t="s">
        <v>9167</v>
      </c>
      <c r="F6472" s="3"/>
      <c r="G6472" s="3"/>
      <c r="H6472" s="3"/>
      <c r="I6472" s="3"/>
      <c r="J6472" s="3"/>
      <c r="K6472" s="3"/>
      <c r="L6472" s="3"/>
      <c r="M6472" s="3"/>
      <c r="N6472" s="3"/>
      <c r="O6472" s="3"/>
      <c r="P6472" s="3"/>
      <c r="Q6472" s="3"/>
      <c r="R6472" s="3"/>
      <c r="S6472" s="3"/>
      <c r="T6472" s="3"/>
      <c r="U6472" s="3"/>
      <c r="V6472" s="3"/>
      <c r="W6472" s="3"/>
      <c r="X6472" s="3"/>
      <c r="Y6472" s="3"/>
      <c r="Z6472" s="3"/>
      <c r="AA6472" s="3"/>
      <c r="AB6472" s="3"/>
      <c r="AC6472" s="3"/>
      <c r="AD6472" s="3"/>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row>
    <row r="6473" spans="1:77" ht="18">
      <c r="A6473" s="3" t="s">
        <v>9742</v>
      </c>
      <c r="B6473" s="3" t="s">
        <v>27257</v>
      </c>
      <c r="C6473" s="3" t="s">
        <v>27638</v>
      </c>
      <c r="D6473" s="3" t="s">
        <v>73</v>
      </c>
      <c r="E6473" s="3" t="s">
        <v>27639</v>
      </c>
      <c r="F6473" s="3"/>
      <c r="G6473" s="3"/>
      <c r="H6473" s="3"/>
      <c r="I6473" s="3"/>
      <c r="J6473" s="3"/>
      <c r="K6473" s="3"/>
      <c r="L6473" s="3"/>
      <c r="M6473" s="3"/>
      <c r="N6473" s="3"/>
      <c r="O6473" s="3"/>
      <c r="P6473" s="3"/>
      <c r="Q6473" s="3"/>
      <c r="R6473" s="3"/>
      <c r="S6473" s="3"/>
      <c r="T6473" s="3"/>
      <c r="U6473" s="3"/>
      <c r="V6473" s="3"/>
      <c r="W6473" s="3"/>
      <c r="X6473" s="3"/>
      <c r="Y6473" s="3"/>
      <c r="Z6473" s="3"/>
      <c r="AA6473" s="3"/>
      <c r="AB6473" s="3"/>
      <c r="AC6473" s="3"/>
      <c r="AD6473" s="3"/>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row>
    <row r="6474" spans="1:77" ht="18">
      <c r="A6474" s="3" t="s">
        <v>32483</v>
      </c>
      <c r="B6474" s="3" t="s">
        <v>32339</v>
      </c>
      <c r="C6474" s="3" t="s">
        <v>32484</v>
      </c>
      <c r="D6474" s="3" t="s">
        <v>32485</v>
      </c>
      <c r="E6474" s="3" t="s">
        <v>32486</v>
      </c>
      <c r="F6474" s="3"/>
      <c r="G6474" s="3"/>
      <c r="H6474" s="3"/>
      <c r="I6474" s="3"/>
      <c r="J6474" s="3"/>
      <c r="K6474" s="3"/>
      <c r="L6474" s="3"/>
      <c r="M6474" s="3"/>
      <c r="N6474" s="3"/>
      <c r="O6474" s="3"/>
      <c r="P6474" s="3"/>
      <c r="Q6474" s="3"/>
      <c r="R6474" s="3"/>
      <c r="S6474" s="3"/>
      <c r="T6474" s="3"/>
      <c r="U6474" s="3"/>
      <c r="V6474" s="3"/>
      <c r="W6474" s="3"/>
      <c r="X6474" s="3"/>
      <c r="Y6474" s="3"/>
      <c r="Z6474" s="3"/>
      <c r="AA6474" s="3"/>
      <c r="AB6474" s="3"/>
      <c r="AC6474" s="3"/>
      <c r="AD6474" s="3"/>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row>
    <row r="6475" spans="1:77" ht="18">
      <c r="A6475" s="3" t="s">
        <v>12244</v>
      </c>
      <c r="B6475" s="3" t="s">
        <v>29357</v>
      </c>
      <c r="C6475" s="3" t="s">
        <v>29817</v>
      </c>
      <c r="D6475" s="3" t="s">
        <v>48</v>
      </c>
      <c r="E6475" s="3" t="s">
        <v>29818</v>
      </c>
      <c r="F6475" s="3" t="s">
        <v>29819</v>
      </c>
      <c r="G6475" s="3"/>
      <c r="H6475" s="3"/>
      <c r="I6475" s="3"/>
      <c r="J6475" s="3"/>
      <c r="K6475" s="3"/>
      <c r="L6475" s="3"/>
      <c r="M6475" s="3"/>
      <c r="N6475" s="3"/>
      <c r="O6475" s="3"/>
      <c r="P6475" s="3"/>
      <c r="Q6475" s="3"/>
      <c r="R6475" s="3"/>
      <c r="S6475" s="3"/>
      <c r="T6475" s="3"/>
      <c r="U6475" s="3"/>
      <c r="V6475" s="3"/>
      <c r="W6475" s="3"/>
      <c r="X6475" s="3"/>
      <c r="Y6475" s="3"/>
      <c r="Z6475" s="3"/>
      <c r="AA6475" s="3"/>
      <c r="AB6475" s="3"/>
      <c r="AC6475" s="3"/>
      <c r="AD6475" s="3"/>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row>
    <row r="6476" spans="1:77" ht="18">
      <c r="A6476" s="3" t="s">
        <v>16579</v>
      </c>
      <c r="B6476" s="3" t="s">
        <v>32339</v>
      </c>
      <c r="C6476" s="3" t="s">
        <v>32523</v>
      </c>
      <c r="D6476" s="3" t="s">
        <v>2778</v>
      </c>
      <c r="E6476" s="3" t="s">
        <v>32524</v>
      </c>
      <c r="F6476" s="3" t="s">
        <v>32525</v>
      </c>
      <c r="G6476" s="3"/>
      <c r="H6476" s="3"/>
      <c r="I6476" s="3"/>
      <c r="J6476" s="3"/>
      <c r="K6476" s="3"/>
      <c r="L6476" s="3"/>
      <c r="M6476" s="3"/>
      <c r="N6476" s="3"/>
      <c r="O6476" s="3"/>
      <c r="P6476" s="3"/>
      <c r="Q6476" s="3"/>
      <c r="R6476" s="3"/>
      <c r="S6476" s="3"/>
      <c r="T6476" s="3"/>
      <c r="U6476" s="3"/>
      <c r="V6476" s="3"/>
      <c r="W6476" s="3"/>
      <c r="X6476" s="3"/>
      <c r="Y6476" s="3"/>
      <c r="Z6476" s="3"/>
      <c r="AA6476" s="3"/>
      <c r="AB6476" s="3"/>
      <c r="AC6476" s="3"/>
      <c r="AD6476" s="3"/>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row>
    <row r="6477" spans="1:77" ht="18">
      <c r="A6477" s="3" t="s">
        <v>16176</v>
      </c>
      <c r="B6477" s="3" t="s">
        <v>32250</v>
      </c>
      <c r="C6477" s="3" t="s">
        <v>32251</v>
      </c>
      <c r="D6477" s="3" t="s">
        <v>32252</v>
      </c>
      <c r="E6477" s="3" t="s">
        <v>32253</v>
      </c>
      <c r="F6477" s="3" t="s">
        <v>32254</v>
      </c>
      <c r="G6477" s="3"/>
      <c r="H6477" s="3"/>
      <c r="I6477" s="3"/>
      <c r="J6477" s="3"/>
      <c r="K6477" s="3"/>
      <c r="L6477" s="3"/>
      <c r="M6477" s="3"/>
      <c r="N6477" s="3"/>
      <c r="O6477" s="3"/>
      <c r="P6477" s="3"/>
      <c r="Q6477" s="3"/>
      <c r="R6477" s="3"/>
      <c r="S6477" s="3"/>
      <c r="T6477" s="3"/>
      <c r="U6477" s="3"/>
      <c r="V6477" s="3"/>
      <c r="W6477" s="3"/>
      <c r="X6477" s="3"/>
      <c r="Y6477" s="3"/>
      <c r="Z6477" s="3"/>
      <c r="AA6477" s="3"/>
      <c r="AB6477" s="3"/>
      <c r="AC6477" s="3"/>
      <c r="AD6477" s="3"/>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row>
    <row r="6478" spans="1:77" ht="18">
      <c r="A6478" s="3" t="s">
        <v>11682</v>
      </c>
      <c r="B6478" s="3" t="s">
        <v>29357</v>
      </c>
      <c r="C6478" s="3" t="s">
        <v>29389</v>
      </c>
      <c r="D6478" s="3" t="s">
        <v>48</v>
      </c>
      <c r="E6478" s="3" t="s">
        <v>29390</v>
      </c>
      <c r="F6478" s="3" t="s">
        <v>29391</v>
      </c>
      <c r="G6478" s="3"/>
      <c r="H6478" s="3"/>
      <c r="I6478" s="3"/>
      <c r="J6478" s="3"/>
      <c r="K6478" s="3"/>
      <c r="L6478" s="3"/>
      <c r="M6478" s="3"/>
      <c r="N6478" s="3"/>
      <c r="O6478" s="3"/>
      <c r="P6478" s="3"/>
      <c r="Q6478" s="3"/>
      <c r="R6478" s="3"/>
      <c r="S6478" s="3"/>
      <c r="T6478" s="3"/>
      <c r="U6478" s="3"/>
      <c r="V6478" s="3"/>
      <c r="W6478" s="3"/>
      <c r="X6478" s="3"/>
      <c r="Y6478" s="3"/>
      <c r="Z6478" s="3"/>
      <c r="AA6478" s="3"/>
      <c r="AB6478" s="3"/>
      <c r="AC6478" s="3"/>
      <c r="AD6478" s="3"/>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row>
    <row r="6479" spans="1:77" ht="18">
      <c r="A6479" s="3" t="s">
        <v>9832</v>
      </c>
      <c r="B6479" s="3" t="s">
        <v>27257</v>
      </c>
      <c r="C6479" s="3" t="s">
        <v>27736</v>
      </c>
      <c r="D6479" s="3" t="s">
        <v>73</v>
      </c>
      <c r="E6479" s="3" t="s">
        <v>27737</v>
      </c>
      <c r="F6479" s="3" t="s">
        <v>27738</v>
      </c>
      <c r="G6479" s="3"/>
      <c r="H6479" s="3"/>
      <c r="I6479" s="3"/>
      <c r="J6479" s="3"/>
      <c r="K6479" s="3"/>
      <c r="L6479" s="3"/>
      <c r="M6479" s="3"/>
      <c r="N6479" s="3"/>
      <c r="O6479" s="3"/>
      <c r="P6479" s="3"/>
      <c r="Q6479" s="3"/>
      <c r="R6479" s="3"/>
      <c r="S6479" s="3"/>
      <c r="T6479" s="3"/>
      <c r="U6479" s="3"/>
      <c r="V6479" s="3"/>
      <c r="W6479" s="3"/>
      <c r="X6479" s="3"/>
      <c r="Y6479" s="3"/>
      <c r="Z6479" s="3"/>
      <c r="AA6479" s="3"/>
      <c r="AB6479" s="3"/>
      <c r="AC6479" s="3"/>
      <c r="AD6479" s="3"/>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row>
    <row r="6480" spans="1:77" ht="18">
      <c r="A6480" s="3" t="s">
        <v>38889</v>
      </c>
      <c r="B6480" s="3" t="s">
        <v>37993</v>
      </c>
      <c r="C6480" s="3" t="s">
        <v>38890</v>
      </c>
      <c r="D6480" s="3" t="s">
        <v>270</v>
      </c>
      <c r="E6480" s="3" t="s">
        <v>38891</v>
      </c>
      <c r="F6480" s="3" t="s">
        <v>38892</v>
      </c>
      <c r="G6480" s="3"/>
      <c r="H6480" s="3"/>
      <c r="I6480" s="3"/>
      <c r="J6480" s="3"/>
      <c r="K6480" s="3"/>
      <c r="L6480" s="3"/>
      <c r="M6480" s="3"/>
      <c r="N6480" s="3"/>
      <c r="O6480" s="3"/>
      <c r="P6480" s="3"/>
      <c r="Q6480" s="3"/>
      <c r="R6480" s="3"/>
      <c r="S6480" s="3"/>
      <c r="T6480" s="3"/>
      <c r="U6480" s="3"/>
      <c r="V6480" s="3"/>
      <c r="W6480" s="3"/>
      <c r="X6480" s="3"/>
      <c r="Y6480" s="3"/>
      <c r="Z6480" s="3"/>
      <c r="AA6480" s="3"/>
      <c r="AB6480" s="3"/>
      <c r="AC6480" s="3"/>
      <c r="AD6480" s="3"/>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row>
    <row r="6481" spans="1:77" ht="18">
      <c r="A6481" s="3" t="s">
        <v>34002</v>
      </c>
      <c r="B6481" s="3" t="s">
        <v>33988</v>
      </c>
      <c r="C6481" s="3" t="s">
        <v>34003</v>
      </c>
      <c r="D6481" s="3"/>
      <c r="E6481" s="3" t="s">
        <v>34004</v>
      </c>
      <c r="F6481" s="3"/>
      <c r="G6481" s="3"/>
      <c r="H6481" s="3"/>
      <c r="I6481" s="3"/>
      <c r="J6481" s="3"/>
      <c r="K6481" s="3"/>
      <c r="L6481" s="3"/>
      <c r="M6481" s="3"/>
      <c r="N6481" s="3"/>
      <c r="O6481" s="3"/>
      <c r="P6481" s="3"/>
      <c r="Q6481" s="3"/>
      <c r="R6481" s="3"/>
      <c r="S6481" s="3"/>
      <c r="T6481" s="3"/>
      <c r="U6481" s="3"/>
      <c r="V6481" s="3"/>
      <c r="W6481" s="3"/>
      <c r="X6481" s="3"/>
      <c r="Y6481" s="3"/>
      <c r="Z6481" s="3"/>
      <c r="AA6481" s="3"/>
      <c r="AB6481" s="3"/>
      <c r="AC6481" s="3"/>
      <c r="AD6481" s="3"/>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row>
    <row r="6482" spans="1:77" ht="18">
      <c r="A6482" s="3" t="s">
        <v>7625</v>
      </c>
      <c r="B6482" s="3" t="s">
        <v>25216</v>
      </c>
      <c r="C6482" s="3" t="s">
        <v>25550</v>
      </c>
      <c r="D6482" s="3" t="s">
        <v>25551</v>
      </c>
      <c r="E6482" s="3" t="s">
        <v>25552</v>
      </c>
      <c r="F6482" s="3"/>
      <c r="G6482" s="3"/>
      <c r="H6482" s="3"/>
      <c r="I6482" s="3"/>
      <c r="J6482" s="3"/>
      <c r="K6482" s="3"/>
      <c r="L6482" s="3"/>
      <c r="M6482" s="3"/>
      <c r="N6482" s="3"/>
      <c r="O6482" s="3"/>
      <c r="P6482" s="3"/>
      <c r="Q6482" s="3"/>
      <c r="R6482" s="3"/>
      <c r="S6482" s="3"/>
      <c r="T6482" s="3"/>
      <c r="U6482" s="3"/>
      <c r="V6482" s="3"/>
      <c r="W6482" s="3"/>
      <c r="X6482" s="3"/>
      <c r="Y6482" s="3"/>
      <c r="Z6482" s="3"/>
      <c r="AA6482" s="3"/>
      <c r="AB6482" s="3"/>
      <c r="AC6482" s="3"/>
      <c r="AD6482" s="3"/>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row>
    <row r="6483" spans="1:77" ht="18">
      <c r="A6483" s="3" t="s">
        <v>37217</v>
      </c>
      <c r="B6483" s="3" t="s">
        <v>37116</v>
      </c>
      <c r="C6483" s="3" t="s">
        <v>37218</v>
      </c>
      <c r="D6483" s="3" t="s">
        <v>270</v>
      </c>
      <c r="E6483" s="3" t="s">
        <v>37219</v>
      </c>
      <c r="F6483" s="3" t="s">
        <v>37220</v>
      </c>
      <c r="G6483" s="3"/>
      <c r="H6483" s="3"/>
      <c r="I6483" s="3"/>
      <c r="J6483" s="3"/>
      <c r="K6483" s="3"/>
      <c r="L6483" s="3"/>
      <c r="M6483" s="3"/>
      <c r="N6483" s="3"/>
      <c r="O6483" s="3"/>
      <c r="P6483" s="3"/>
      <c r="Q6483" s="3"/>
      <c r="R6483" s="3"/>
      <c r="S6483" s="3"/>
      <c r="T6483" s="3"/>
      <c r="U6483" s="3"/>
      <c r="V6483" s="3"/>
      <c r="W6483" s="3"/>
      <c r="X6483" s="3"/>
      <c r="Y6483" s="3"/>
      <c r="Z6483" s="3"/>
      <c r="AA6483" s="3"/>
      <c r="AB6483" s="3"/>
      <c r="AC6483" s="3"/>
      <c r="AD6483" s="3"/>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row>
    <row r="6484" spans="1:77" ht="18">
      <c r="A6484" s="3" t="s">
        <v>7563</v>
      </c>
      <c r="B6484" s="3" t="s">
        <v>25216</v>
      </c>
      <c r="C6484" s="3" t="s">
        <v>25497</v>
      </c>
      <c r="D6484" s="3"/>
      <c r="E6484" s="3" t="s">
        <v>25498</v>
      </c>
      <c r="F6484" s="3"/>
      <c r="G6484" s="3"/>
      <c r="H6484" s="3"/>
      <c r="I6484" s="3"/>
      <c r="J6484" s="3"/>
      <c r="K6484" s="3"/>
      <c r="L6484" s="3"/>
      <c r="M6484" s="3"/>
      <c r="N6484" s="3"/>
      <c r="O6484" s="3"/>
      <c r="P6484" s="3"/>
      <c r="Q6484" s="3"/>
      <c r="R6484" s="3"/>
      <c r="S6484" s="3"/>
      <c r="T6484" s="3"/>
      <c r="U6484" s="3"/>
      <c r="V6484" s="3"/>
      <c r="W6484" s="3"/>
      <c r="X6484" s="3"/>
      <c r="Y6484" s="3"/>
      <c r="Z6484" s="3"/>
      <c r="AA6484" s="3"/>
      <c r="AB6484" s="3"/>
      <c r="AC6484" s="3"/>
      <c r="AD6484" s="3"/>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row>
    <row r="6485" spans="1:77" ht="18">
      <c r="A6485" s="3" t="s">
        <v>16359</v>
      </c>
      <c r="B6485" s="3" t="s">
        <v>32339</v>
      </c>
      <c r="C6485" s="3" t="s">
        <v>25497</v>
      </c>
      <c r="D6485" s="3" t="s">
        <v>4533</v>
      </c>
      <c r="E6485" s="3" t="s">
        <v>32386</v>
      </c>
      <c r="F6485" s="3"/>
      <c r="G6485" s="3"/>
      <c r="H6485" s="3"/>
      <c r="I6485" s="3"/>
      <c r="J6485" s="3"/>
      <c r="K6485" s="3"/>
      <c r="L6485" s="3"/>
      <c r="M6485" s="3"/>
      <c r="N6485" s="3"/>
      <c r="O6485" s="3"/>
      <c r="P6485" s="3"/>
      <c r="Q6485" s="3"/>
      <c r="R6485" s="3"/>
      <c r="S6485" s="3"/>
      <c r="T6485" s="3"/>
      <c r="U6485" s="3"/>
      <c r="V6485" s="3"/>
      <c r="W6485" s="3"/>
      <c r="X6485" s="3"/>
      <c r="Y6485" s="3"/>
      <c r="Z6485" s="3"/>
      <c r="AA6485" s="3"/>
      <c r="AB6485" s="3"/>
      <c r="AC6485" s="3"/>
      <c r="AD6485" s="3"/>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row>
    <row r="6486" spans="1:77" ht="18">
      <c r="A6486" s="3" t="s">
        <v>37411</v>
      </c>
      <c r="B6486" s="3" t="s">
        <v>37412</v>
      </c>
      <c r="C6486" s="3" t="s">
        <v>37413</v>
      </c>
      <c r="D6486" s="3" t="s">
        <v>73</v>
      </c>
      <c r="E6486" s="3" t="s">
        <v>37414</v>
      </c>
      <c r="F6486" s="3" t="s">
        <v>37415</v>
      </c>
      <c r="G6486" s="3"/>
      <c r="H6486" s="3"/>
      <c r="I6486" s="3"/>
      <c r="J6486" s="3"/>
      <c r="K6486" s="3"/>
      <c r="L6486" s="3"/>
      <c r="M6486" s="3"/>
      <c r="N6486" s="3"/>
      <c r="O6486" s="3"/>
      <c r="P6486" s="3"/>
      <c r="Q6486" s="3"/>
      <c r="R6486" s="3"/>
      <c r="S6486" s="3"/>
      <c r="T6486" s="3"/>
      <c r="U6486" s="3"/>
      <c r="V6486" s="3"/>
      <c r="W6486" s="3"/>
      <c r="X6486" s="3"/>
      <c r="Y6486" s="3"/>
      <c r="Z6486" s="3"/>
      <c r="AA6486" s="3"/>
      <c r="AB6486" s="3"/>
      <c r="AC6486" s="3"/>
      <c r="AD6486" s="3"/>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row>
    <row r="6487" spans="1:77" ht="18">
      <c r="A6487" s="3" t="s">
        <v>39709</v>
      </c>
      <c r="B6487" s="3" t="s">
        <v>39700</v>
      </c>
      <c r="C6487" s="3" t="s">
        <v>37413</v>
      </c>
      <c r="D6487" s="3" t="s">
        <v>2580</v>
      </c>
      <c r="E6487" s="3" t="s">
        <v>39710</v>
      </c>
      <c r="F6487" s="3"/>
      <c r="G6487" s="3"/>
      <c r="H6487" s="3"/>
      <c r="I6487" s="3"/>
      <c r="J6487" s="3"/>
      <c r="K6487" s="3"/>
      <c r="L6487" s="3"/>
      <c r="M6487" s="3"/>
      <c r="N6487" s="3"/>
      <c r="O6487" s="3"/>
      <c r="P6487" s="3"/>
      <c r="Q6487" s="3"/>
      <c r="R6487" s="3"/>
      <c r="S6487" s="3"/>
      <c r="T6487" s="3"/>
      <c r="U6487" s="3"/>
      <c r="V6487" s="3"/>
      <c r="W6487" s="3"/>
      <c r="X6487" s="3"/>
      <c r="Y6487" s="3"/>
      <c r="Z6487" s="3"/>
      <c r="AA6487" s="3"/>
      <c r="AB6487" s="3"/>
      <c r="AC6487" s="3"/>
      <c r="AD6487" s="3"/>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row>
    <row r="6488" spans="1:77" ht="18">
      <c r="A6488" s="3" t="s">
        <v>39592</v>
      </c>
      <c r="B6488" s="3" t="s">
        <v>39563</v>
      </c>
      <c r="C6488" s="3" t="s">
        <v>39593</v>
      </c>
      <c r="D6488" s="3"/>
      <c r="E6488" s="3" t="s">
        <v>39594</v>
      </c>
      <c r="F6488" s="3"/>
      <c r="G6488" s="3"/>
      <c r="H6488" s="3"/>
      <c r="I6488" s="3"/>
      <c r="J6488" s="3"/>
      <c r="K6488" s="3"/>
      <c r="L6488" s="3"/>
      <c r="M6488" s="3"/>
      <c r="N6488" s="3"/>
      <c r="O6488" s="3"/>
      <c r="P6488" s="3"/>
      <c r="Q6488" s="3"/>
      <c r="R6488" s="3"/>
      <c r="S6488" s="3"/>
      <c r="T6488" s="3"/>
      <c r="U6488" s="3"/>
      <c r="V6488" s="3"/>
      <c r="W6488" s="3"/>
      <c r="X6488" s="3"/>
      <c r="Y6488" s="3"/>
      <c r="Z6488" s="3"/>
      <c r="AA6488" s="3"/>
      <c r="AB6488" s="3"/>
      <c r="AC6488" s="3"/>
      <c r="AD6488" s="3"/>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row>
    <row r="6489" spans="1:77" ht="18">
      <c r="A6489" s="3" t="s">
        <v>37559</v>
      </c>
      <c r="B6489" s="3" t="s">
        <v>37116</v>
      </c>
      <c r="C6489" s="3" t="s">
        <v>37560</v>
      </c>
      <c r="D6489" s="3" t="s">
        <v>270</v>
      </c>
      <c r="E6489" s="3" t="s">
        <v>37561</v>
      </c>
      <c r="F6489" s="3" t="s">
        <v>37562</v>
      </c>
      <c r="G6489" s="3" t="s">
        <v>37563</v>
      </c>
      <c r="H6489" s="3" t="s">
        <v>37564</v>
      </c>
      <c r="I6489" s="3" t="s">
        <v>37565</v>
      </c>
      <c r="J6489" s="3"/>
      <c r="K6489" s="3"/>
      <c r="L6489" s="3"/>
      <c r="M6489" s="3"/>
      <c r="N6489" s="3"/>
      <c r="O6489" s="3"/>
      <c r="P6489" s="3"/>
      <c r="Q6489" s="3"/>
      <c r="R6489" s="3"/>
      <c r="S6489" s="3"/>
      <c r="T6489" s="3"/>
      <c r="U6489" s="3"/>
      <c r="V6489" s="3"/>
      <c r="W6489" s="3"/>
      <c r="X6489" s="3"/>
      <c r="Y6489" s="3"/>
      <c r="Z6489" s="3"/>
      <c r="AA6489" s="3"/>
      <c r="AB6489" s="3"/>
      <c r="AC6489" s="3"/>
      <c r="AD6489" s="3"/>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row>
    <row r="6490" spans="1:77" ht="18">
      <c r="A6490" s="3" t="s">
        <v>7460</v>
      </c>
      <c r="B6490" s="3" t="s">
        <v>25216</v>
      </c>
      <c r="C6490" s="3" t="s">
        <v>25424</v>
      </c>
      <c r="D6490" s="3"/>
      <c r="E6490" s="3" t="s">
        <v>25425</v>
      </c>
      <c r="F6490" s="3"/>
      <c r="G6490" s="3"/>
      <c r="H6490" s="3"/>
      <c r="I6490" s="3"/>
      <c r="J6490" s="3"/>
      <c r="K6490" s="3"/>
      <c r="L6490" s="3"/>
      <c r="M6490" s="3"/>
      <c r="N6490" s="3"/>
      <c r="O6490" s="3"/>
      <c r="P6490" s="3"/>
      <c r="Q6490" s="3"/>
      <c r="R6490" s="3"/>
      <c r="S6490" s="3"/>
      <c r="T6490" s="3"/>
      <c r="U6490" s="3"/>
      <c r="V6490" s="3"/>
      <c r="W6490" s="3"/>
      <c r="X6490" s="3"/>
      <c r="Y6490" s="3"/>
      <c r="Z6490" s="3"/>
      <c r="AA6490" s="3"/>
      <c r="AB6490" s="3"/>
      <c r="AC6490" s="3"/>
      <c r="AD6490" s="3"/>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row>
    <row r="6491" spans="1:77" ht="18">
      <c r="A6491" s="3" t="s">
        <v>25384</v>
      </c>
      <c r="B6491" s="3" t="s">
        <v>25216</v>
      </c>
      <c r="C6491" s="3" t="s">
        <v>25385</v>
      </c>
      <c r="D6491" s="3"/>
      <c r="E6491" s="3" t="s">
        <v>25386</v>
      </c>
      <c r="F6491" s="3"/>
      <c r="G6491" s="3"/>
      <c r="H6491" s="3"/>
      <c r="I6491" s="3"/>
      <c r="J6491" s="3"/>
      <c r="K6491" s="3"/>
      <c r="L6491" s="3"/>
      <c r="M6491" s="3"/>
      <c r="N6491" s="3"/>
      <c r="O6491" s="3"/>
      <c r="P6491" s="3"/>
      <c r="Q6491" s="3"/>
      <c r="R6491" s="3"/>
      <c r="S6491" s="3"/>
      <c r="T6491" s="3"/>
      <c r="U6491" s="3"/>
      <c r="V6491" s="3"/>
      <c r="W6491" s="3"/>
      <c r="X6491" s="3"/>
      <c r="Y6491" s="3"/>
      <c r="Z6491" s="3"/>
      <c r="AA6491" s="3"/>
      <c r="AB6491" s="3"/>
      <c r="AC6491" s="3"/>
      <c r="AD6491" s="3"/>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row>
    <row r="6492" spans="1:77" ht="18">
      <c r="A6492" s="3" t="s">
        <v>9667</v>
      </c>
      <c r="B6492" s="3" t="s">
        <v>27321</v>
      </c>
      <c r="C6492" s="3" t="s">
        <v>27532</v>
      </c>
      <c r="D6492" s="3" t="s">
        <v>73</v>
      </c>
      <c r="E6492" s="3" t="s">
        <v>27533</v>
      </c>
      <c r="F6492" s="3" t="s">
        <v>27534</v>
      </c>
      <c r="G6492" s="3" t="e">
        <f>- AlwaysOn architectural overview</f>
        <v>#NAME?</v>
      </c>
      <c r="H6492" s="3" t="e">
        <f>- EPR language overview</f>
        <v>#NAME?</v>
      </c>
      <c r="I6492" s="3" t="s">
        <v>27535</v>
      </c>
      <c r="J6492" s="3"/>
      <c r="K6492" s="3"/>
      <c r="L6492" s="3"/>
      <c r="M6492" s="3"/>
      <c r="N6492" s="3"/>
      <c r="O6492" s="3"/>
      <c r="P6492" s="3"/>
      <c r="Q6492" s="3"/>
      <c r="R6492" s="3"/>
      <c r="S6492" s="3"/>
      <c r="T6492" s="3"/>
      <c r="U6492" s="3"/>
      <c r="V6492" s="3"/>
      <c r="W6492" s="3"/>
      <c r="X6492" s="3"/>
      <c r="Y6492" s="3"/>
      <c r="Z6492" s="3"/>
      <c r="AA6492" s="3"/>
      <c r="AB6492" s="3"/>
      <c r="AC6492" s="3"/>
      <c r="AD6492" s="3"/>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row>
    <row r="6493" spans="1:77" ht="18">
      <c r="A6493" s="3" t="s">
        <v>16332</v>
      </c>
      <c r="B6493" s="3" t="s">
        <v>32339</v>
      </c>
      <c r="C6493" s="3" t="s">
        <v>32362</v>
      </c>
      <c r="D6493" s="3" t="s">
        <v>32363</v>
      </c>
      <c r="E6493" s="3" t="s">
        <v>32364</v>
      </c>
      <c r="F6493" s="3"/>
      <c r="G6493" s="3"/>
      <c r="H6493" s="3"/>
      <c r="I6493" s="3"/>
      <c r="J6493" s="3"/>
      <c r="K6493" s="3"/>
      <c r="L6493" s="3"/>
      <c r="M6493" s="3"/>
      <c r="N6493" s="3"/>
      <c r="O6493" s="3"/>
      <c r="P6493" s="3"/>
      <c r="Q6493" s="3"/>
      <c r="R6493" s="3"/>
      <c r="S6493" s="3"/>
      <c r="T6493" s="3"/>
      <c r="U6493" s="3"/>
      <c r="V6493" s="3"/>
      <c r="W6493" s="3"/>
      <c r="X6493" s="3"/>
      <c r="Y6493" s="3"/>
      <c r="Z6493" s="3"/>
      <c r="AA6493" s="3"/>
      <c r="AB6493" s="3"/>
      <c r="AC6493" s="3"/>
      <c r="AD6493" s="3"/>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row>
    <row r="6494" spans="1:77" ht="18">
      <c r="A6494" s="3" t="s">
        <v>38111</v>
      </c>
      <c r="B6494" s="3" t="s">
        <v>37993</v>
      </c>
      <c r="C6494" s="3" t="s">
        <v>32362</v>
      </c>
      <c r="D6494" s="3" t="s">
        <v>270</v>
      </c>
      <c r="E6494" s="3" t="s">
        <v>38112</v>
      </c>
      <c r="F6494" s="3" t="s">
        <v>38113</v>
      </c>
      <c r="G6494" s="3"/>
      <c r="H6494" s="3"/>
      <c r="I6494" s="3"/>
      <c r="J6494" s="3"/>
      <c r="K6494" s="3"/>
      <c r="L6494" s="3"/>
      <c r="M6494" s="3"/>
      <c r="N6494" s="3"/>
      <c r="O6494" s="3"/>
      <c r="P6494" s="3"/>
      <c r="Q6494" s="3"/>
      <c r="R6494" s="3"/>
      <c r="S6494" s="3"/>
      <c r="T6494" s="3"/>
      <c r="U6494" s="3"/>
      <c r="V6494" s="3"/>
      <c r="W6494" s="3"/>
      <c r="X6494" s="3"/>
      <c r="Y6494" s="3"/>
      <c r="Z6494" s="3"/>
      <c r="AA6494" s="3"/>
      <c r="AB6494" s="3"/>
      <c r="AC6494" s="3"/>
      <c r="AD6494" s="3"/>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row>
    <row r="6495" spans="1:77" ht="18">
      <c r="A6495" s="3" t="s">
        <v>7352</v>
      </c>
      <c r="B6495" s="3" t="s">
        <v>25216</v>
      </c>
      <c r="C6495" s="3" t="s">
        <v>25336</v>
      </c>
      <c r="D6495" s="3"/>
      <c r="E6495" s="3" t="s">
        <v>25337</v>
      </c>
      <c r="F6495" s="3"/>
      <c r="G6495" s="3"/>
      <c r="H6495" s="3"/>
      <c r="I6495" s="3"/>
      <c r="J6495" s="3"/>
      <c r="K6495" s="3"/>
      <c r="L6495" s="3"/>
      <c r="M6495" s="3"/>
      <c r="N6495" s="3"/>
      <c r="O6495" s="3"/>
      <c r="P6495" s="3"/>
      <c r="Q6495" s="3"/>
      <c r="R6495" s="3"/>
      <c r="S6495" s="3"/>
      <c r="T6495" s="3"/>
      <c r="U6495" s="3"/>
      <c r="V6495" s="3"/>
      <c r="W6495" s="3"/>
      <c r="X6495" s="3"/>
      <c r="Y6495" s="3"/>
      <c r="Z6495" s="3"/>
      <c r="AA6495" s="3"/>
      <c r="AB6495" s="3"/>
      <c r="AC6495" s="3"/>
      <c r="AD6495" s="3"/>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row>
    <row r="6496" spans="1:77" ht="18">
      <c r="A6496" s="3" t="s">
        <v>16738</v>
      </c>
      <c r="B6496" s="3" t="s">
        <v>32339</v>
      </c>
      <c r="C6496" s="3" t="s">
        <v>32647</v>
      </c>
      <c r="D6496" s="3"/>
      <c r="E6496" s="3" t="s">
        <v>32648</v>
      </c>
      <c r="F6496" s="3" t="s">
        <v>32649</v>
      </c>
      <c r="G6496" s="3"/>
      <c r="H6496" s="3"/>
      <c r="I6496" s="3"/>
      <c r="J6496" s="3"/>
      <c r="K6496" s="3"/>
      <c r="L6496" s="3"/>
      <c r="M6496" s="3"/>
      <c r="N6496" s="3"/>
      <c r="O6496" s="3"/>
      <c r="P6496" s="3"/>
      <c r="Q6496" s="3"/>
      <c r="R6496" s="3"/>
      <c r="S6496" s="3"/>
      <c r="T6496" s="3"/>
      <c r="U6496" s="3"/>
      <c r="V6496" s="3"/>
      <c r="W6496" s="3"/>
      <c r="X6496" s="3"/>
      <c r="Y6496" s="3"/>
      <c r="Z6496" s="3"/>
      <c r="AA6496" s="3"/>
      <c r="AB6496" s="3"/>
      <c r="AC6496" s="3"/>
      <c r="AD6496" s="3"/>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row>
    <row r="6497" spans="1:77" ht="18">
      <c r="A6497" s="3" t="s">
        <v>25287</v>
      </c>
      <c r="B6497" s="3" t="s">
        <v>25216</v>
      </c>
      <c r="C6497" s="3" t="s">
        <v>25288</v>
      </c>
      <c r="D6497" s="3"/>
      <c r="E6497" s="3" t="s">
        <v>25289</v>
      </c>
      <c r="F6497" s="3"/>
      <c r="G6497" s="3"/>
      <c r="H6497" s="3"/>
      <c r="I6497" s="3"/>
      <c r="J6497" s="3"/>
      <c r="K6497" s="3"/>
      <c r="L6497" s="3"/>
      <c r="M6497" s="3"/>
      <c r="N6497" s="3"/>
      <c r="O6497" s="3"/>
      <c r="P6497" s="3"/>
      <c r="Q6497" s="3"/>
      <c r="R6497" s="3"/>
      <c r="S6497" s="3"/>
      <c r="T6497" s="3"/>
      <c r="U6497" s="3"/>
      <c r="V6497" s="3"/>
      <c r="W6497" s="3"/>
      <c r="X6497" s="3"/>
      <c r="Y6497" s="3"/>
      <c r="Z6497" s="3"/>
      <c r="AA6497" s="3"/>
      <c r="AB6497" s="3"/>
      <c r="AC6497" s="3"/>
      <c r="AD6497" s="3"/>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row>
    <row r="6498" spans="1:77" ht="18">
      <c r="A6498" s="3" t="s">
        <v>9851</v>
      </c>
      <c r="B6498" s="3" t="s">
        <v>27813</v>
      </c>
      <c r="C6498" s="3" t="s">
        <v>27814</v>
      </c>
      <c r="D6498" s="3" t="s">
        <v>73</v>
      </c>
      <c r="E6498" s="3" t="s">
        <v>201</v>
      </c>
      <c r="F6498" s="3" t="s">
        <v>27815</v>
      </c>
      <c r="G6498" s="3"/>
      <c r="H6498" s="3"/>
      <c r="I6498" s="3"/>
      <c r="J6498" s="3"/>
      <c r="K6498" s="3"/>
      <c r="L6498" s="3"/>
      <c r="M6498" s="3"/>
      <c r="N6498" s="3"/>
      <c r="O6498" s="3"/>
      <c r="P6498" s="3"/>
      <c r="Q6498" s="3"/>
      <c r="R6498" s="3"/>
      <c r="S6498" s="3"/>
      <c r="T6498" s="3"/>
      <c r="U6498" s="3"/>
      <c r="V6498" s="3"/>
      <c r="W6498" s="3"/>
      <c r="X6498" s="3"/>
      <c r="Y6498" s="3"/>
      <c r="Z6498" s="3"/>
      <c r="AA6498" s="3"/>
      <c r="AB6498" s="3"/>
      <c r="AC6498" s="3"/>
      <c r="AD6498" s="3"/>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row>
    <row r="6499" spans="1:77" ht="18">
      <c r="A6499" s="3" t="s">
        <v>37474</v>
      </c>
      <c r="B6499" s="3" t="s">
        <v>37108</v>
      </c>
      <c r="C6499" s="3" t="s">
        <v>37475</v>
      </c>
      <c r="D6499" s="3" t="s">
        <v>4533</v>
      </c>
      <c r="E6499" s="3" t="s">
        <v>37476</v>
      </c>
      <c r="F6499" s="3"/>
      <c r="G6499" s="3"/>
      <c r="H6499" s="3"/>
      <c r="I6499" s="3"/>
      <c r="J6499" s="3"/>
      <c r="K6499" s="3"/>
      <c r="L6499" s="3"/>
      <c r="M6499" s="3"/>
      <c r="N6499" s="3"/>
      <c r="O6499" s="3"/>
      <c r="P6499" s="3"/>
      <c r="Q6499" s="3"/>
      <c r="R6499" s="3"/>
      <c r="S6499" s="3"/>
      <c r="T6499" s="3"/>
      <c r="U6499" s="3"/>
      <c r="V6499" s="3"/>
      <c r="W6499" s="3"/>
      <c r="X6499" s="3"/>
      <c r="Y6499" s="3"/>
      <c r="Z6499" s="3"/>
      <c r="AA6499" s="3"/>
      <c r="AB6499" s="3"/>
      <c r="AC6499" s="3"/>
      <c r="AD6499" s="3"/>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row>
    <row r="6500" spans="1:77" ht="18">
      <c r="A6500" s="3" t="s">
        <v>12085</v>
      </c>
      <c r="B6500" s="3" t="s">
        <v>29508</v>
      </c>
      <c r="C6500" s="3" t="s">
        <v>29706</v>
      </c>
      <c r="D6500" s="3" t="s">
        <v>48</v>
      </c>
      <c r="E6500" s="3" t="s">
        <v>29707</v>
      </c>
      <c r="F6500" s="3" t="s">
        <v>29708</v>
      </c>
      <c r="G6500" s="3"/>
      <c r="H6500" s="3"/>
      <c r="I6500" s="3"/>
      <c r="J6500" s="3"/>
      <c r="K6500" s="3"/>
      <c r="L6500" s="3"/>
      <c r="M6500" s="3"/>
      <c r="N6500" s="3"/>
      <c r="O6500" s="3"/>
      <c r="P6500" s="3"/>
      <c r="Q6500" s="3"/>
      <c r="R6500" s="3"/>
      <c r="S6500" s="3"/>
      <c r="T6500" s="3"/>
      <c r="U6500" s="3"/>
      <c r="V6500" s="3"/>
      <c r="W6500" s="3"/>
      <c r="X6500" s="3"/>
      <c r="Y6500" s="3"/>
      <c r="Z6500" s="3"/>
      <c r="AA6500" s="3"/>
      <c r="AB6500" s="3"/>
      <c r="AC6500" s="3"/>
      <c r="AD6500" s="3"/>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row>
    <row r="6501" spans="1:77" ht="18">
      <c r="A6501" s="3" t="s">
        <v>7893</v>
      </c>
      <c r="B6501" s="3" t="s">
        <v>25216</v>
      </c>
      <c r="C6501" s="3" t="s">
        <v>25717</v>
      </c>
      <c r="D6501" s="3" t="s">
        <v>25490</v>
      </c>
      <c r="E6501" s="3" t="s">
        <v>25718</v>
      </c>
      <c r="F6501" s="3"/>
      <c r="G6501" s="3"/>
      <c r="H6501" s="3"/>
      <c r="I6501" s="3"/>
      <c r="J6501" s="3"/>
      <c r="K6501" s="3"/>
      <c r="L6501" s="3"/>
      <c r="M6501" s="3"/>
      <c r="N6501" s="3"/>
      <c r="O6501" s="3"/>
      <c r="P6501" s="3"/>
      <c r="Q6501" s="3"/>
      <c r="R6501" s="3"/>
      <c r="S6501" s="3"/>
      <c r="T6501" s="3"/>
      <c r="U6501" s="3"/>
      <c r="V6501" s="3"/>
      <c r="W6501" s="3"/>
      <c r="X6501" s="3"/>
      <c r="Y6501" s="3"/>
      <c r="Z6501" s="3"/>
      <c r="AA6501" s="3"/>
      <c r="AB6501" s="3"/>
      <c r="AC6501" s="3"/>
      <c r="AD6501" s="3"/>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row>
    <row r="6502" spans="1:77" ht="18">
      <c r="A6502" s="3" t="s">
        <v>7830</v>
      </c>
      <c r="B6502" s="3" t="s">
        <v>25216</v>
      </c>
      <c r="C6502" s="3" t="s">
        <v>25676</v>
      </c>
      <c r="D6502" s="3" t="s">
        <v>1458</v>
      </c>
      <c r="E6502" s="3" t="s">
        <v>25677</v>
      </c>
      <c r="F6502" s="3"/>
      <c r="G6502" s="3"/>
      <c r="H6502" s="3"/>
      <c r="I6502" s="3"/>
      <c r="J6502" s="3"/>
      <c r="K6502" s="3"/>
      <c r="L6502" s="3"/>
      <c r="M6502" s="3"/>
      <c r="N6502" s="3"/>
      <c r="O6502" s="3"/>
      <c r="P6502" s="3"/>
      <c r="Q6502" s="3"/>
      <c r="R6502" s="3"/>
      <c r="S6502" s="3"/>
      <c r="T6502" s="3"/>
      <c r="U6502" s="3"/>
      <c r="V6502" s="3"/>
      <c r="W6502" s="3"/>
      <c r="X6502" s="3"/>
      <c r="Y6502" s="3"/>
      <c r="Z6502" s="3"/>
      <c r="AA6502" s="3"/>
      <c r="AB6502" s="3"/>
      <c r="AC6502" s="3"/>
      <c r="AD6502" s="3"/>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row>
    <row r="6503" spans="1:77" ht="18">
      <c r="A6503" s="3" t="s">
        <v>8540</v>
      </c>
      <c r="B6503" s="3" t="s">
        <v>26364</v>
      </c>
      <c r="C6503" s="3" t="s">
        <v>25676</v>
      </c>
      <c r="D6503" s="3" t="s">
        <v>1442</v>
      </c>
      <c r="E6503" s="3" t="s">
        <v>26365</v>
      </c>
      <c r="F6503" s="3" t="s">
        <v>26366</v>
      </c>
      <c r="G6503" s="3" t="s">
        <v>26367</v>
      </c>
      <c r="H6503" s="3" t="s">
        <v>26368</v>
      </c>
      <c r="I6503" s="3" t="s">
        <v>26369</v>
      </c>
      <c r="J6503" s="3" t="s">
        <v>26370</v>
      </c>
      <c r="K6503" s="3" t="s">
        <v>26371</v>
      </c>
      <c r="L6503" s="3" t="s">
        <v>26372</v>
      </c>
      <c r="M6503" s="3"/>
      <c r="N6503" s="3"/>
      <c r="O6503" s="3"/>
      <c r="P6503" s="3"/>
      <c r="Q6503" s="3"/>
      <c r="R6503" s="3"/>
      <c r="S6503" s="3"/>
      <c r="T6503" s="3"/>
      <c r="U6503" s="3"/>
      <c r="V6503" s="3"/>
      <c r="W6503" s="3"/>
      <c r="X6503" s="3"/>
      <c r="Y6503" s="3"/>
      <c r="Z6503" s="3"/>
      <c r="AA6503" s="3"/>
      <c r="AB6503" s="3"/>
      <c r="AC6503" s="3"/>
      <c r="AD6503" s="3"/>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row>
    <row r="6504" spans="1:77" ht="18">
      <c r="A6504" s="3" t="s">
        <v>20290</v>
      </c>
      <c r="B6504" s="3" t="s">
        <v>37932</v>
      </c>
      <c r="C6504" s="3" t="s">
        <v>25676</v>
      </c>
      <c r="D6504" s="3" t="s">
        <v>1442</v>
      </c>
      <c r="E6504" s="3" t="s">
        <v>37935</v>
      </c>
      <c r="F6504" s="3" t="s">
        <v>37936</v>
      </c>
      <c r="G6504" s="3"/>
      <c r="H6504" s="3"/>
      <c r="I6504" s="3"/>
      <c r="J6504" s="3"/>
      <c r="K6504" s="3"/>
      <c r="L6504" s="3"/>
      <c r="M6504" s="3"/>
      <c r="N6504" s="3"/>
      <c r="O6504" s="3"/>
      <c r="P6504" s="3"/>
      <c r="Q6504" s="3"/>
      <c r="R6504" s="3"/>
      <c r="S6504" s="3"/>
      <c r="T6504" s="3"/>
      <c r="U6504" s="3"/>
      <c r="V6504" s="3"/>
      <c r="W6504" s="3"/>
      <c r="X6504" s="3"/>
      <c r="Y6504" s="3"/>
      <c r="Z6504" s="3"/>
      <c r="AA6504" s="3"/>
      <c r="AB6504" s="3"/>
      <c r="AC6504" s="3"/>
      <c r="AD6504" s="3"/>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row>
    <row r="6505" spans="1:77" ht="18">
      <c r="A6505" s="3" t="s">
        <v>34228</v>
      </c>
      <c r="B6505" s="3" t="s">
        <v>33988</v>
      </c>
      <c r="C6505" s="3" t="s">
        <v>34229</v>
      </c>
      <c r="D6505" s="3"/>
      <c r="E6505" s="3" t="s">
        <v>34230</v>
      </c>
      <c r="F6505" s="3"/>
      <c r="G6505" s="3"/>
      <c r="H6505" s="3"/>
      <c r="I6505" s="3"/>
      <c r="J6505" s="3"/>
      <c r="K6505" s="3"/>
      <c r="L6505" s="3"/>
      <c r="M6505" s="3"/>
      <c r="N6505" s="3"/>
      <c r="O6505" s="3"/>
      <c r="P6505" s="3"/>
      <c r="Q6505" s="3"/>
      <c r="R6505" s="3"/>
      <c r="S6505" s="3"/>
      <c r="T6505" s="3"/>
      <c r="U6505" s="3"/>
      <c r="V6505" s="3"/>
      <c r="W6505" s="3"/>
      <c r="X6505" s="3"/>
      <c r="Y6505" s="3"/>
      <c r="Z6505" s="3"/>
      <c r="AA6505" s="3"/>
      <c r="AB6505" s="3"/>
      <c r="AC6505" s="3"/>
      <c r="AD6505" s="3"/>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row>
    <row r="6506" spans="1:77" ht="18">
      <c r="A6506" s="3" t="s">
        <v>32575</v>
      </c>
      <c r="B6506" s="3" t="s">
        <v>32387</v>
      </c>
      <c r="C6506" s="3" t="s">
        <v>32576</v>
      </c>
      <c r="D6506" s="3" t="s">
        <v>2</v>
      </c>
      <c r="E6506" s="3" t="s">
        <v>32577</v>
      </c>
      <c r="F6506" s="3" t="s">
        <v>32578</v>
      </c>
      <c r="G6506" s="3"/>
      <c r="H6506" s="3"/>
      <c r="I6506" s="3"/>
      <c r="J6506" s="3"/>
      <c r="K6506" s="3"/>
      <c r="L6506" s="3"/>
      <c r="M6506" s="3"/>
      <c r="N6506" s="3"/>
      <c r="O6506" s="3"/>
      <c r="P6506" s="3"/>
      <c r="Q6506" s="3"/>
      <c r="R6506" s="3"/>
      <c r="S6506" s="3"/>
      <c r="T6506" s="3"/>
      <c r="U6506" s="3"/>
      <c r="V6506" s="3"/>
      <c r="W6506" s="3"/>
      <c r="X6506" s="3"/>
      <c r="Y6506" s="3"/>
      <c r="Z6506" s="3"/>
      <c r="AA6506" s="3"/>
      <c r="AB6506" s="3"/>
      <c r="AC6506" s="3"/>
      <c r="AD6506" s="3"/>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row>
    <row r="6507" spans="1:77" ht="18">
      <c r="A6507" s="3" t="s">
        <v>37274</v>
      </c>
      <c r="B6507" s="3" t="s">
        <v>37108</v>
      </c>
      <c r="C6507" s="3" t="s">
        <v>37275</v>
      </c>
      <c r="D6507" s="3"/>
      <c r="E6507" s="3" t="s">
        <v>37276</v>
      </c>
      <c r="F6507" s="3"/>
      <c r="G6507" s="3"/>
      <c r="H6507" s="3"/>
      <c r="I6507" s="3"/>
      <c r="J6507" s="3"/>
      <c r="K6507" s="3"/>
      <c r="L6507" s="3"/>
      <c r="M6507" s="3"/>
      <c r="N6507" s="3"/>
      <c r="O6507" s="3"/>
      <c r="P6507" s="3"/>
      <c r="Q6507" s="3"/>
      <c r="R6507" s="3"/>
      <c r="S6507" s="3"/>
      <c r="T6507" s="3"/>
      <c r="U6507" s="3"/>
      <c r="V6507" s="3"/>
      <c r="W6507" s="3"/>
      <c r="X6507" s="3"/>
      <c r="Y6507" s="3"/>
      <c r="Z6507" s="3"/>
      <c r="AA6507" s="3"/>
      <c r="AB6507" s="3"/>
      <c r="AC6507" s="3"/>
      <c r="AD6507" s="3"/>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row>
    <row r="6508" spans="1:77" ht="18">
      <c r="A6508" s="3" t="s">
        <v>37208</v>
      </c>
      <c r="B6508" s="3" t="s">
        <v>37108</v>
      </c>
      <c r="C6508" s="3" t="s">
        <v>37209</v>
      </c>
      <c r="D6508" s="3"/>
      <c r="E6508" s="3" t="s">
        <v>37210</v>
      </c>
      <c r="F6508" s="3" t="s">
        <v>37211</v>
      </c>
      <c r="G6508" s="3" t="s">
        <v>26408</v>
      </c>
      <c r="H6508" s="3" t="s">
        <v>37212</v>
      </c>
      <c r="I6508" s="3" t="s">
        <v>37213</v>
      </c>
      <c r="J6508" s="3" t="s">
        <v>37214</v>
      </c>
      <c r="K6508" s="3"/>
      <c r="L6508" s="3"/>
      <c r="M6508" s="3"/>
      <c r="N6508" s="3"/>
      <c r="O6508" s="3"/>
      <c r="P6508" s="3"/>
      <c r="Q6508" s="3"/>
      <c r="R6508" s="3"/>
      <c r="S6508" s="3"/>
      <c r="T6508" s="3"/>
      <c r="U6508" s="3"/>
      <c r="V6508" s="3"/>
      <c r="W6508" s="3"/>
      <c r="X6508" s="3"/>
      <c r="Y6508" s="3"/>
      <c r="Z6508" s="3"/>
      <c r="AA6508" s="3"/>
      <c r="AB6508" s="3"/>
      <c r="AC6508" s="3"/>
      <c r="AD6508" s="3"/>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row>
    <row r="6509" spans="1:77" ht="18">
      <c r="A6509" s="3" t="s">
        <v>34378</v>
      </c>
      <c r="B6509" s="3" t="s">
        <v>33988</v>
      </c>
      <c r="C6509" s="3" t="s">
        <v>34379</v>
      </c>
      <c r="D6509" s="3" t="s">
        <v>34176</v>
      </c>
      <c r="E6509" s="3" t="s">
        <v>34380</v>
      </c>
      <c r="F6509" s="3"/>
      <c r="G6509" s="3"/>
      <c r="H6509" s="3"/>
      <c r="I6509" s="3"/>
      <c r="J6509" s="3"/>
      <c r="K6509" s="3"/>
      <c r="L6509" s="3"/>
      <c r="M6509" s="3"/>
      <c r="N6509" s="3"/>
      <c r="O6509" s="3"/>
      <c r="P6509" s="3"/>
      <c r="Q6509" s="3"/>
      <c r="R6509" s="3"/>
      <c r="S6509" s="3"/>
      <c r="T6509" s="3"/>
      <c r="U6509" s="3"/>
      <c r="V6509" s="3"/>
      <c r="W6509" s="3"/>
      <c r="X6509" s="3"/>
      <c r="Y6509" s="3"/>
      <c r="Z6509" s="3"/>
      <c r="AA6509" s="3"/>
      <c r="AB6509" s="3"/>
      <c r="AC6509" s="3"/>
      <c r="AD6509" s="3"/>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row>
    <row r="6510" spans="1:77" ht="18">
      <c r="A6510" s="3" t="s">
        <v>39077</v>
      </c>
      <c r="B6510" s="3" t="s">
        <v>38999</v>
      </c>
      <c r="C6510" s="3" t="s">
        <v>39078</v>
      </c>
      <c r="D6510" s="3"/>
      <c r="E6510" s="3" t="s">
        <v>39079</v>
      </c>
      <c r="F6510" s="3"/>
      <c r="G6510" s="3"/>
      <c r="H6510" s="3"/>
      <c r="I6510" s="3"/>
      <c r="J6510" s="3"/>
      <c r="K6510" s="3"/>
      <c r="L6510" s="3"/>
      <c r="M6510" s="3"/>
      <c r="N6510" s="3"/>
      <c r="O6510" s="3"/>
      <c r="P6510" s="3"/>
      <c r="Q6510" s="3"/>
      <c r="R6510" s="3"/>
      <c r="S6510" s="3"/>
      <c r="T6510" s="3"/>
      <c r="U6510" s="3"/>
      <c r="V6510" s="3"/>
      <c r="W6510" s="3"/>
      <c r="X6510" s="3"/>
      <c r="Y6510" s="3"/>
      <c r="Z6510" s="3"/>
      <c r="AA6510" s="3"/>
      <c r="AB6510" s="3"/>
      <c r="AC6510" s="3"/>
      <c r="AD6510" s="3"/>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row>
    <row r="6511" spans="1:77" ht="18">
      <c r="A6511" s="3" t="s">
        <v>17553</v>
      </c>
      <c r="B6511" s="3" t="s">
        <v>33988</v>
      </c>
      <c r="C6511" s="3" t="s">
        <v>34165</v>
      </c>
      <c r="D6511" s="3" t="s">
        <v>1442</v>
      </c>
      <c r="E6511" s="3" t="s">
        <v>34166</v>
      </c>
      <c r="F6511" s="3" t="s">
        <v>34167</v>
      </c>
      <c r="G6511" s="3"/>
      <c r="H6511" s="3"/>
      <c r="I6511" s="3"/>
      <c r="J6511" s="3"/>
      <c r="K6511" s="3"/>
      <c r="L6511" s="3"/>
      <c r="M6511" s="3"/>
      <c r="N6511" s="3"/>
      <c r="O6511" s="3"/>
      <c r="P6511" s="3"/>
      <c r="Q6511" s="3"/>
      <c r="R6511" s="3"/>
      <c r="S6511" s="3"/>
      <c r="T6511" s="3"/>
      <c r="U6511" s="3"/>
      <c r="V6511" s="3"/>
      <c r="W6511" s="3"/>
      <c r="X6511" s="3"/>
      <c r="Y6511" s="3"/>
      <c r="Z6511" s="3"/>
      <c r="AA6511" s="3"/>
      <c r="AB6511" s="3"/>
      <c r="AC6511" s="3"/>
      <c r="AD6511" s="3"/>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row>
    <row r="6512" spans="1:77" ht="18">
      <c r="A6512" s="3" t="s">
        <v>8558</v>
      </c>
      <c r="B6512" s="3" t="s">
        <v>26364</v>
      </c>
      <c r="C6512" s="3" t="s">
        <v>26390</v>
      </c>
      <c r="D6512" s="3" t="s">
        <v>26391</v>
      </c>
      <c r="E6512" s="3" t="s">
        <v>26392</v>
      </c>
      <c r="F6512" s="3" t="s">
        <v>26393</v>
      </c>
      <c r="G6512" s="3"/>
      <c r="H6512" s="3"/>
      <c r="I6512" s="3"/>
      <c r="J6512" s="3"/>
      <c r="K6512" s="3"/>
      <c r="L6512" s="3"/>
      <c r="M6512" s="3"/>
      <c r="N6512" s="3"/>
      <c r="O6512" s="3"/>
      <c r="P6512" s="3"/>
      <c r="Q6512" s="3"/>
      <c r="R6512" s="3"/>
      <c r="S6512" s="3"/>
      <c r="T6512" s="3"/>
      <c r="U6512" s="3"/>
      <c r="V6512" s="3"/>
      <c r="W6512" s="3"/>
      <c r="X6512" s="3"/>
      <c r="Y6512" s="3"/>
      <c r="Z6512" s="3"/>
      <c r="AA6512" s="3"/>
      <c r="AB6512" s="3"/>
      <c r="AC6512" s="3"/>
      <c r="AD6512" s="3"/>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row>
    <row r="6513" spans="1:77" ht="18">
      <c r="A6513" s="3" t="s">
        <v>11836</v>
      </c>
      <c r="B6513" s="3" t="s">
        <v>29357</v>
      </c>
      <c r="C6513" s="3" t="s">
        <v>26390</v>
      </c>
      <c r="D6513" s="3" t="s">
        <v>48</v>
      </c>
      <c r="E6513" s="3" t="s">
        <v>29504</v>
      </c>
      <c r="F6513" s="3" t="s">
        <v>29505</v>
      </c>
      <c r="G6513" s="3"/>
      <c r="H6513" s="3"/>
      <c r="I6513" s="3"/>
      <c r="J6513" s="3"/>
      <c r="K6513" s="3"/>
      <c r="L6513" s="3"/>
      <c r="M6513" s="3"/>
      <c r="N6513" s="3"/>
      <c r="O6513" s="3"/>
      <c r="P6513" s="3"/>
      <c r="Q6513" s="3"/>
      <c r="R6513" s="3"/>
      <c r="S6513" s="3"/>
      <c r="T6513" s="3"/>
      <c r="U6513" s="3"/>
      <c r="V6513" s="3"/>
      <c r="W6513" s="3"/>
      <c r="X6513" s="3"/>
      <c r="Y6513" s="3"/>
      <c r="Z6513" s="3"/>
      <c r="AA6513" s="3"/>
      <c r="AB6513" s="3"/>
      <c r="AC6513" s="3"/>
      <c r="AD6513" s="3"/>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row>
    <row r="6514" spans="1:77" ht="18">
      <c r="A6514" s="3" t="s">
        <v>9538</v>
      </c>
      <c r="B6514" s="3" t="s">
        <v>27257</v>
      </c>
      <c r="C6514" s="3" t="s">
        <v>27371</v>
      </c>
      <c r="D6514" s="3" t="s">
        <v>73</v>
      </c>
      <c r="E6514" s="3" t="s">
        <v>27372</v>
      </c>
      <c r="F6514" s="3" t="s">
        <v>27373</v>
      </c>
      <c r="G6514" s="3" t="e">
        <f>- fix migration tool (Jin)</f>
        <v>#NAME?</v>
      </c>
      <c r="H6514" s="3" t="s">
        <v>27374</v>
      </c>
      <c r="I6514" s="3"/>
      <c r="J6514" s="3"/>
      <c r="K6514" s="3"/>
      <c r="L6514" s="3"/>
      <c r="M6514" s="3"/>
      <c r="N6514" s="3"/>
      <c r="O6514" s="3"/>
      <c r="P6514" s="3"/>
      <c r="Q6514" s="3"/>
      <c r="R6514" s="3"/>
      <c r="S6514" s="3"/>
      <c r="T6514" s="3"/>
      <c r="U6514" s="3"/>
      <c r="V6514" s="3"/>
      <c r="W6514" s="3"/>
      <c r="X6514" s="3"/>
      <c r="Y6514" s="3"/>
      <c r="Z6514" s="3"/>
      <c r="AA6514" s="3"/>
      <c r="AB6514" s="3"/>
      <c r="AC6514" s="3"/>
      <c r="AD6514" s="3"/>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row>
    <row r="6515" spans="1:77" ht="18">
      <c r="A6515" s="3" t="s">
        <v>12855</v>
      </c>
      <c r="B6515" s="3" t="s">
        <v>30145</v>
      </c>
      <c r="C6515" s="3" t="s">
        <v>30306</v>
      </c>
      <c r="D6515" s="3"/>
      <c r="E6515" s="3" t="s">
        <v>30307</v>
      </c>
      <c r="F6515" s="3"/>
      <c r="G6515" s="3"/>
      <c r="H6515" s="3"/>
      <c r="I6515" s="3"/>
      <c r="J6515" s="3"/>
      <c r="K6515" s="3"/>
      <c r="L6515" s="3"/>
      <c r="M6515" s="3"/>
      <c r="N6515" s="3"/>
      <c r="O6515" s="3"/>
      <c r="P6515" s="3"/>
      <c r="Q6515" s="3"/>
      <c r="R6515" s="3"/>
      <c r="S6515" s="3"/>
      <c r="T6515" s="3"/>
      <c r="U6515" s="3"/>
      <c r="V6515" s="3"/>
      <c r="W6515" s="3"/>
      <c r="X6515" s="3"/>
      <c r="Y6515" s="3"/>
      <c r="Z6515" s="3"/>
      <c r="AA6515" s="3"/>
      <c r="AB6515" s="3"/>
      <c r="AC6515" s="3"/>
      <c r="AD6515" s="3"/>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row>
    <row r="6516" spans="1:77" ht="18">
      <c r="A6516" s="3" t="s">
        <v>11943</v>
      </c>
      <c r="B6516" s="3" t="s">
        <v>29357</v>
      </c>
      <c r="C6516" s="3" t="s">
        <v>29585</v>
      </c>
      <c r="D6516" s="3" t="s">
        <v>48</v>
      </c>
      <c r="E6516" s="3" t="s">
        <v>29586</v>
      </c>
      <c r="F6516" s="3"/>
      <c r="G6516" s="3"/>
      <c r="H6516" s="3"/>
      <c r="I6516" s="3"/>
      <c r="J6516" s="3"/>
      <c r="K6516" s="3"/>
      <c r="L6516" s="3"/>
      <c r="M6516" s="3"/>
      <c r="N6516" s="3"/>
      <c r="O6516" s="3"/>
      <c r="P6516" s="3"/>
      <c r="Q6516" s="3"/>
      <c r="R6516" s="3"/>
      <c r="S6516" s="3"/>
      <c r="T6516" s="3"/>
      <c r="U6516" s="3"/>
      <c r="V6516" s="3"/>
      <c r="W6516" s="3"/>
      <c r="X6516" s="3"/>
      <c r="Y6516" s="3"/>
      <c r="Z6516" s="3"/>
      <c r="AA6516" s="3"/>
      <c r="AB6516" s="3"/>
      <c r="AC6516" s="3"/>
      <c r="AD6516" s="3"/>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row>
    <row r="6517" spans="1:77" ht="18">
      <c r="A6517" s="3" t="s">
        <v>9496</v>
      </c>
      <c r="B6517" s="3" t="s">
        <v>27189</v>
      </c>
      <c r="C6517" s="3" t="s">
        <v>27310</v>
      </c>
      <c r="D6517" s="3" t="s">
        <v>73</v>
      </c>
      <c r="E6517" s="3" t="s">
        <v>27311</v>
      </c>
      <c r="F6517" s="3" t="s">
        <v>27312</v>
      </c>
      <c r="G6517" s="3" t="s">
        <v>27313</v>
      </c>
      <c r="H6517" s="3" t="s">
        <v>27314</v>
      </c>
      <c r="I6517" s="3" t="s">
        <v>27315</v>
      </c>
      <c r="J6517" s="3" t="s">
        <v>27316</v>
      </c>
      <c r="K6517" s="3" t="s">
        <v>27317</v>
      </c>
      <c r="L6517" s="3"/>
      <c r="M6517" s="3"/>
      <c r="N6517" s="3"/>
      <c r="O6517" s="3"/>
      <c r="P6517" s="3"/>
      <c r="Q6517" s="3"/>
      <c r="R6517" s="3"/>
      <c r="S6517" s="3"/>
      <c r="T6517" s="3"/>
      <c r="U6517" s="3"/>
      <c r="V6517" s="3"/>
      <c r="W6517" s="3"/>
      <c r="X6517" s="3"/>
      <c r="Y6517" s="3"/>
      <c r="Z6517" s="3"/>
      <c r="AA6517" s="3"/>
      <c r="AB6517" s="3"/>
      <c r="AC6517" s="3"/>
      <c r="AD6517" s="3"/>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row>
    <row r="6518" spans="1:77" ht="18">
      <c r="A6518" s="3" t="s">
        <v>16641</v>
      </c>
      <c r="B6518" s="3" t="s">
        <v>32339</v>
      </c>
      <c r="C6518" s="3" t="s">
        <v>32561</v>
      </c>
      <c r="D6518" s="3" t="s">
        <v>25490</v>
      </c>
      <c r="E6518" s="3" t="s">
        <v>32562</v>
      </c>
      <c r="F6518" s="3" t="s">
        <v>32563</v>
      </c>
      <c r="G6518" s="3"/>
      <c r="H6518" s="3"/>
      <c r="I6518" s="3"/>
      <c r="J6518" s="3"/>
      <c r="K6518" s="3"/>
      <c r="L6518" s="3"/>
      <c r="M6518" s="3"/>
      <c r="N6518" s="3"/>
      <c r="O6518" s="3"/>
      <c r="P6518" s="3"/>
      <c r="Q6518" s="3"/>
      <c r="R6518" s="3"/>
      <c r="S6518" s="3"/>
      <c r="T6518" s="3"/>
      <c r="U6518" s="3"/>
      <c r="V6518" s="3"/>
      <c r="W6518" s="3"/>
      <c r="X6518" s="3"/>
      <c r="Y6518" s="3"/>
      <c r="Z6518" s="3"/>
      <c r="AA6518" s="3"/>
      <c r="AB6518" s="3"/>
      <c r="AC6518" s="3"/>
      <c r="AD6518" s="3"/>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row>
    <row r="6519" spans="1:77" ht="18">
      <c r="A6519" s="3" t="s">
        <v>34885</v>
      </c>
      <c r="B6519" s="3" t="s">
        <v>33988</v>
      </c>
      <c r="C6519" s="3" t="s">
        <v>32561</v>
      </c>
      <c r="D6519" s="3"/>
      <c r="E6519" s="3" t="s">
        <v>34886</v>
      </c>
      <c r="F6519" s="3" t="s">
        <v>34887</v>
      </c>
      <c r="G6519" s="3"/>
      <c r="H6519" s="3"/>
      <c r="I6519" s="3"/>
      <c r="J6519" s="3"/>
      <c r="K6519" s="3"/>
      <c r="L6519" s="3"/>
      <c r="M6519" s="3"/>
      <c r="N6519" s="3"/>
      <c r="O6519" s="3"/>
      <c r="P6519" s="3"/>
      <c r="Q6519" s="3"/>
      <c r="R6519" s="3"/>
      <c r="S6519" s="3"/>
      <c r="T6519" s="3"/>
      <c r="U6519" s="3"/>
      <c r="V6519" s="3"/>
      <c r="W6519" s="3"/>
      <c r="X6519" s="3"/>
      <c r="Y6519" s="3"/>
      <c r="Z6519" s="3"/>
      <c r="AA6519" s="3"/>
      <c r="AB6519" s="3"/>
      <c r="AC6519" s="3"/>
      <c r="AD6519" s="3"/>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row>
    <row r="6520" spans="1:77" ht="18">
      <c r="A6520" s="3" t="s">
        <v>37158</v>
      </c>
      <c r="B6520" s="3" t="s">
        <v>37116</v>
      </c>
      <c r="C6520" s="3" t="s">
        <v>32561</v>
      </c>
      <c r="D6520" s="3" t="s">
        <v>270</v>
      </c>
      <c r="E6520" s="3" t="s">
        <v>27613</v>
      </c>
      <c r="F6520" s="3" t="s">
        <v>37159</v>
      </c>
      <c r="G6520" s="3"/>
      <c r="H6520" s="3"/>
      <c r="I6520" s="3"/>
      <c r="J6520" s="3"/>
      <c r="K6520" s="3"/>
      <c r="L6520" s="3"/>
      <c r="M6520" s="3"/>
      <c r="N6520" s="3"/>
      <c r="O6520" s="3"/>
      <c r="P6520" s="3"/>
      <c r="Q6520" s="3"/>
      <c r="R6520" s="3"/>
      <c r="S6520" s="3"/>
      <c r="T6520" s="3"/>
      <c r="U6520" s="3"/>
      <c r="V6520" s="3"/>
      <c r="W6520" s="3"/>
      <c r="X6520" s="3"/>
      <c r="Y6520" s="3"/>
      <c r="Z6520" s="3"/>
      <c r="AA6520" s="3"/>
      <c r="AB6520" s="3"/>
      <c r="AC6520" s="3"/>
      <c r="AD6520" s="3"/>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row>
    <row r="6521" spans="1:77" ht="18">
      <c r="A6521" s="3" t="s">
        <v>9448</v>
      </c>
      <c r="B6521" s="3" t="s">
        <v>27189</v>
      </c>
      <c r="C6521" s="3" t="s">
        <v>27261</v>
      </c>
      <c r="D6521" s="3" t="s">
        <v>73</v>
      </c>
      <c r="E6521" s="3" t="s">
        <v>27262</v>
      </c>
      <c r="F6521" s="3"/>
      <c r="G6521" s="3"/>
      <c r="H6521" s="3"/>
      <c r="I6521" s="3"/>
      <c r="J6521" s="3"/>
      <c r="K6521" s="3"/>
      <c r="L6521" s="3"/>
      <c r="M6521" s="3"/>
      <c r="N6521" s="3"/>
      <c r="O6521" s="3"/>
      <c r="P6521" s="3"/>
      <c r="Q6521" s="3"/>
      <c r="R6521" s="3"/>
      <c r="S6521" s="3"/>
      <c r="T6521" s="3"/>
      <c r="U6521" s="3"/>
      <c r="V6521" s="3"/>
      <c r="W6521" s="3"/>
      <c r="X6521" s="3"/>
      <c r="Y6521" s="3"/>
      <c r="Z6521" s="3"/>
      <c r="AA6521" s="3"/>
      <c r="AB6521" s="3"/>
      <c r="AC6521" s="3"/>
      <c r="AD6521" s="3"/>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row>
    <row r="6522" spans="1:77" ht="18">
      <c r="A6522" s="3" t="s">
        <v>16570</v>
      </c>
      <c r="B6522" s="3" t="s">
        <v>32339</v>
      </c>
      <c r="C6522" s="3" t="s">
        <v>27261</v>
      </c>
      <c r="D6522" s="3" t="s">
        <v>32343</v>
      </c>
      <c r="E6522" s="3" t="s">
        <v>32521</v>
      </c>
      <c r="F6522" s="3" t="s">
        <v>32522</v>
      </c>
      <c r="G6522" s="3"/>
      <c r="H6522" s="3"/>
      <c r="I6522" s="3"/>
      <c r="J6522" s="3"/>
      <c r="K6522" s="3"/>
      <c r="L6522" s="3"/>
      <c r="M6522" s="3"/>
      <c r="N6522" s="3"/>
      <c r="O6522" s="3"/>
      <c r="P6522" s="3"/>
      <c r="Q6522" s="3"/>
      <c r="R6522" s="3"/>
      <c r="S6522" s="3"/>
      <c r="T6522" s="3"/>
      <c r="U6522" s="3"/>
      <c r="V6522" s="3"/>
      <c r="W6522" s="3"/>
      <c r="X6522" s="3"/>
      <c r="Y6522" s="3"/>
      <c r="Z6522" s="3"/>
      <c r="AA6522" s="3"/>
      <c r="AB6522" s="3"/>
      <c r="AC6522" s="3"/>
      <c r="AD6522" s="3"/>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row>
    <row r="6523" spans="1:77" ht="18">
      <c r="A6523" s="3" t="s">
        <v>37713</v>
      </c>
      <c r="B6523" s="3" t="s">
        <v>37108</v>
      </c>
      <c r="C6523" s="3" t="s">
        <v>37714</v>
      </c>
      <c r="D6523" s="3"/>
      <c r="E6523" s="3" t="s">
        <v>37715</v>
      </c>
      <c r="F6523" s="3"/>
      <c r="G6523" s="3"/>
      <c r="H6523" s="3"/>
      <c r="I6523" s="3"/>
      <c r="J6523" s="3"/>
      <c r="K6523" s="3"/>
      <c r="L6523" s="3"/>
      <c r="M6523" s="3"/>
      <c r="N6523" s="3"/>
      <c r="O6523" s="3"/>
      <c r="P6523" s="3"/>
      <c r="Q6523" s="3"/>
      <c r="R6523" s="3"/>
      <c r="S6523" s="3"/>
      <c r="T6523" s="3"/>
      <c r="U6523" s="3"/>
      <c r="V6523" s="3"/>
      <c r="W6523" s="3"/>
      <c r="X6523" s="3"/>
      <c r="Y6523" s="3"/>
      <c r="Z6523" s="3"/>
      <c r="AA6523" s="3"/>
      <c r="AB6523" s="3"/>
      <c r="AC6523" s="3"/>
      <c r="AD6523" s="3"/>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row>
    <row r="6524" spans="1:77" ht="18">
      <c r="A6524" s="3" t="s">
        <v>39370</v>
      </c>
      <c r="B6524" s="3" t="s">
        <v>38999</v>
      </c>
      <c r="C6524" s="3" t="s">
        <v>39371</v>
      </c>
      <c r="D6524" s="3"/>
      <c r="E6524" s="3" t="s">
        <v>39372</v>
      </c>
      <c r="F6524" s="3" t="s">
        <v>39373</v>
      </c>
      <c r="G6524" s="3" t="s">
        <v>39374</v>
      </c>
      <c r="H6524" s="3" t="s">
        <v>39375</v>
      </c>
      <c r="I6524" s="3" t="s">
        <v>39376</v>
      </c>
      <c r="J6524" s="3" t="s">
        <v>39377</v>
      </c>
      <c r="K6524" s="3" t="s">
        <v>39378</v>
      </c>
      <c r="L6524" s="3" t="s">
        <v>39379</v>
      </c>
      <c r="M6524" s="3" t="s">
        <v>39380</v>
      </c>
      <c r="N6524" s="3" t="s">
        <v>39381</v>
      </c>
      <c r="O6524" s="3" t="s">
        <v>39190</v>
      </c>
      <c r="P6524" s="3"/>
      <c r="Q6524" s="3"/>
      <c r="R6524" s="3" t="s">
        <v>39191</v>
      </c>
      <c r="S6524" s="3"/>
      <c r="T6524" s="3" t="s">
        <v>39192</v>
      </c>
      <c r="U6524" s="3"/>
      <c r="V6524" s="3"/>
      <c r="W6524" s="3"/>
      <c r="X6524" s="3"/>
      <c r="Y6524" s="3"/>
      <c r="Z6524" s="3"/>
      <c r="AA6524" s="3"/>
      <c r="AB6524" s="3"/>
      <c r="AC6524" s="3"/>
      <c r="AD6524" s="3"/>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row>
    <row r="6525" spans="1:77" ht="18">
      <c r="A6525" s="3" t="s">
        <v>7943</v>
      </c>
      <c r="B6525" s="3" t="s">
        <v>25216</v>
      </c>
      <c r="C6525" s="3" t="s">
        <v>25750</v>
      </c>
      <c r="D6525" s="3"/>
      <c r="E6525" s="3" t="s">
        <v>25751</v>
      </c>
      <c r="F6525" s="3"/>
      <c r="G6525" s="3"/>
      <c r="H6525" s="3"/>
      <c r="I6525" s="3"/>
      <c r="J6525" s="3"/>
      <c r="K6525" s="3"/>
      <c r="L6525" s="3"/>
      <c r="M6525" s="3"/>
      <c r="N6525" s="3"/>
      <c r="O6525" s="3"/>
      <c r="P6525" s="3"/>
      <c r="Q6525" s="3"/>
      <c r="R6525" s="3"/>
      <c r="S6525" s="3"/>
      <c r="T6525" s="3"/>
      <c r="U6525" s="3"/>
      <c r="V6525" s="3"/>
      <c r="W6525" s="3"/>
      <c r="X6525" s="3"/>
      <c r="Y6525" s="3"/>
      <c r="Z6525" s="3"/>
      <c r="AA6525" s="3"/>
      <c r="AB6525" s="3"/>
      <c r="AC6525" s="3"/>
      <c r="AD6525" s="3"/>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row>
    <row r="6526" spans="1:77" ht="18">
      <c r="A6526" s="3" t="s">
        <v>39418</v>
      </c>
      <c r="B6526" s="3" t="s">
        <v>38999</v>
      </c>
      <c r="C6526" s="3" t="s">
        <v>25750</v>
      </c>
      <c r="D6526" s="3"/>
      <c r="E6526" s="3" t="s">
        <v>39419</v>
      </c>
      <c r="F6526" s="3"/>
      <c r="G6526" s="3"/>
      <c r="H6526" s="3"/>
      <c r="I6526" s="3"/>
      <c r="J6526" s="3"/>
      <c r="K6526" s="3"/>
      <c r="L6526" s="3"/>
      <c r="M6526" s="3"/>
      <c r="N6526" s="3"/>
      <c r="O6526" s="3"/>
      <c r="P6526" s="3"/>
      <c r="Q6526" s="3"/>
      <c r="R6526" s="3"/>
      <c r="S6526" s="3"/>
      <c r="T6526" s="3"/>
      <c r="U6526" s="3"/>
      <c r="V6526" s="3"/>
      <c r="W6526" s="3"/>
      <c r="X6526" s="3"/>
      <c r="Y6526" s="3"/>
      <c r="Z6526" s="3"/>
      <c r="AA6526" s="3"/>
      <c r="AB6526" s="3"/>
      <c r="AC6526" s="3"/>
      <c r="AD6526" s="3"/>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row>
    <row r="6527" spans="1:77" ht="18">
      <c r="A6527" s="3" t="s">
        <v>28038</v>
      </c>
      <c r="B6527" s="3" t="s">
        <v>27189</v>
      </c>
      <c r="C6527" s="3" t="s">
        <v>28039</v>
      </c>
      <c r="D6527" s="3" t="s">
        <v>73</v>
      </c>
      <c r="E6527" s="3" t="s">
        <v>28040</v>
      </c>
      <c r="F6527" s="3" t="s">
        <v>28041</v>
      </c>
      <c r="G6527" s="3" t="s">
        <v>28042</v>
      </c>
      <c r="H6527" s="3" t="s">
        <v>28043</v>
      </c>
      <c r="I6527" s="3" t="s">
        <v>28044</v>
      </c>
      <c r="J6527" s="3" t="s">
        <v>28045</v>
      </c>
      <c r="K6527" s="3" t="s">
        <v>28046</v>
      </c>
      <c r="L6527" s="3" t="s">
        <v>28047</v>
      </c>
      <c r="M6527" s="3" t="s">
        <v>28048</v>
      </c>
      <c r="N6527" s="3" t="s">
        <v>28049</v>
      </c>
      <c r="O6527" s="3" t="s">
        <v>28050</v>
      </c>
      <c r="P6527" s="3" t="s">
        <v>28051</v>
      </c>
      <c r="Q6527" s="3" t="s">
        <v>28052</v>
      </c>
      <c r="R6527" s="3" t="s">
        <v>28053</v>
      </c>
      <c r="S6527" s="3"/>
      <c r="T6527" s="3"/>
      <c r="U6527" s="3"/>
      <c r="V6527" s="3"/>
      <c r="W6527" s="3"/>
      <c r="X6527" s="3"/>
      <c r="Y6527" s="3"/>
      <c r="Z6527" s="3"/>
      <c r="AA6527" s="3"/>
      <c r="AB6527" s="3"/>
      <c r="AC6527" s="3"/>
      <c r="AD6527" s="3"/>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row>
    <row r="6528" spans="1:77" ht="18">
      <c r="A6528" s="3" t="s">
        <v>20107</v>
      </c>
      <c r="B6528" s="3" t="s">
        <v>37108</v>
      </c>
      <c r="C6528" s="3" t="s">
        <v>28039</v>
      </c>
      <c r="D6528" s="3" t="s">
        <v>73</v>
      </c>
      <c r="E6528" s="3" t="s">
        <v>37111</v>
      </c>
      <c r="F6528" s="3" t="s">
        <v>28041</v>
      </c>
      <c r="G6528" s="3" t="s">
        <v>28042</v>
      </c>
      <c r="H6528" s="3" t="s">
        <v>28043</v>
      </c>
      <c r="I6528" s="3" t="s">
        <v>28044</v>
      </c>
      <c r="J6528" s="3" t="s">
        <v>28045</v>
      </c>
      <c r="K6528" s="3" t="s">
        <v>28046</v>
      </c>
      <c r="L6528" s="3" t="s">
        <v>28047</v>
      </c>
      <c r="M6528" s="3" t="s">
        <v>28048</v>
      </c>
      <c r="N6528" s="3" t="s">
        <v>28049</v>
      </c>
      <c r="O6528" s="3" t="s">
        <v>28050</v>
      </c>
      <c r="P6528" s="3" t="s">
        <v>28051</v>
      </c>
      <c r="Q6528" s="3" t="s">
        <v>28052</v>
      </c>
      <c r="R6528" s="3" t="s">
        <v>28053</v>
      </c>
      <c r="S6528" s="3"/>
      <c r="T6528" s="3"/>
      <c r="U6528" s="3"/>
      <c r="V6528" s="3"/>
      <c r="W6528" s="3"/>
      <c r="X6528" s="3"/>
      <c r="Y6528" s="3"/>
      <c r="Z6528" s="3"/>
      <c r="AA6528" s="3"/>
      <c r="AB6528" s="3"/>
      <c r="AC6528" s="3"/>
      <c r="AD6528" s="3"/>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row>
    <row r="6529" spans="1:77" ht="18">
      <c r="A6529" s="3" t="s">
        <v>7960</v>
      </c>
      <c r="B6529" s="3" t="s">
        <v>25271</v>
      </c>
      <c r="C6529" s="3" t="s">
        <v>25789</v>
      </c>
      <c r="D6529" s="3" t="s">
        <v>48</v>
      </c>
      <c r="E6529" s="3" t="s">
        <v>25790</v>
      </c>
      <c r="F6529" s="3"/>
      <c r="G6529" s="3"/>
      <c r="H6529" s="3"/>
      <c r="I6529" s="3"/>
      <c r="J6529" s="3"/>
      <c r="K6529" s="3"/>
      <c r="L6529" s="3"/>
      <c r="M6529" s="3"/>
      <c r="N6529" s="3"/>
      <c r="O6529" s="3"/>
      <c r="P6529" s="3"/>
      <c r="Q6529" s="3"/>
      <c r="R6529" s="3"/>
      <c r="S6529" s="3"/>
      <c r="T6529" s="3"/>
      <c r="U6529" s="3"/>
      <c r="V6529" s="3"/>
      <c r="W6529" s="3"/>
      <c r="X6529" s="3"/>
      <c r="Y6529" s="3"/>
      <c r="Z6529" s="3"/>
      <c r="AA6529" s="3"/>
      <c r="AB6529" s="3"/>
      <c r="AC6529" s="3"/>
      <c r="AD6529" s="3"/>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row>
    <row r="6530" spans="1:77" ht="18">
      <c r="A6530" s="3" t="s">
        <v>7824</v>
      </c>
      <c r="B6530" s="3" t="s">
        <v>25216</v>
      </c>
      <c r="C6530" s="3" t="s">
        <v>25673</v>
      </c>
      <c r="D6530" s="3" t="s">
        <v>319</v>
      </c>
      <c r="E6530" s="3" t="s">
        <v>25674</v>
      </c>
      <c r="F6530" s="3"/>
      <c r="G6530" s="3"/>
      <c r="H6530" s="3"/>
      <c r="I6530" s="3"/>
      <c r="J6530" s="3"/>
      <c r="K6530" s="3"/>
      <c r="L6530" s="3"/>
      <c r="M6530" s="3"/>
      <c r="N6530" s="3"/>
      <c r="O6530" s="3"/>
      <c r="P6530" s="3"/>
      <c r="Q6530" s="3"/>
      <c r="R6530" s="3"/>
      <c r="S6530" s="3"/>
      <c r="T6530" s="3"/>
      <c r="U6530" s="3"/>
      <c r="V6530" s="3"/>
      <c r="W6530" s="3"/>
      <c r="X6530" s="3"/>
      <c r="Y6530" s="3"/>
      <c r="Z6530" s="3"/>
      <c r="AA6530" s="3"/>
      <c r="AB6530" s="3"/>
      <c r="AC6530" s="3"/>
      <c r="AD6530" s="3"/>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row>
    <row r="6531" spans="1:77" ht="18">
      <c r="A6531" s="3" t="s">
        <v>32480</v>
      </c>
      <c r="B6531" s="3" t="s">
        <v>32339</v>
      </c>
      <c r="C6531" s="3" t="s">
        <v>25673</v>
      </c>
      <c r="D6531" s="3" t="s">
        <v>32359</v>
      </c>
      <c r="E6531" s="3" t="s">
        <v>32481</v>
      </c>
      <c r="F6531" s="3" t="s">
        <v>32482</v>
      </c>
      <c r="G6531" s="3"/>
      <c r="H6531" s="3"/>
      <c r="I6531" s="3"/>
      <c r="J6531" s="3"/>
      <c r="K6531" s="3"/>
      <c r="L6531" s="3"/>
      <c r="M6531" s="3"/>
      <c r="N6531" s="3"/>
      <c r="O6531" s="3"/>
      <c r="P6531" s="3"/>
      <c r="Q6531" s="3"/>
      <c r="R6531" s="3"/>
      <c r="S6531" s="3"/>
      <c r="T6531" s="3"/>
      <c r="U6531" s="3"/>
      <c r="V6531" s="3"/>
      <c r="W6531" s="3"/>
      <c r="X6531" s="3"/>
      <c r="Y6531" s="3"/>
      <c r="Z6531" s="3"/>
      <c r="AA6531" s="3"/>
      <c r="AB6531" s="3"/>
      <c r="AC6531" s="3"/>
      <c r="AD6531" s="3"/>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row>
    <row r="6532" spans="1:77" ht="18">
      <c r="A6532" s="3" t="s">
        <v>16547</v>
      </c>
      <c r="B6532" s="3" t="s">
        <v>32339</v>
      </c>
      <c r="C6532" s="3" t="s">
        <v>25673</v>
      </c>
      <c r="D6532" s="3"/>
      <c r="E6532" s="3" t="s">
        <v>32501</v>
      </c>
      <c r="F6532" s="3" t="s">
        <v>32502</v>
      </c>
      <c r="G6532" s="3"/>
      <c r="H6532" s="3"/>
      <c r="I6532" s="3"/>
      <c r="J6532" s="3"/>
      <c r="K6532" s="3"/>
      <c r="L6532" s="3"/>
      <c r="M6532" s="3"/>
      <c r="N6532" s="3"/>
      <c r="O6532" s="3"/>
      <c r="P6532" s="3"/>
      <c r="Q6532" s="3"/>
      <c r="R6532" s="3"/>
      <c r="S6532" s="3"/>
      <c r="T6532" s="3"/>
      <c r="U6532" s="3"/>
      <c r="V6532" s="3"/>
      <c r="W6532" s="3"/>
      <c r="X6532" s="3"/>
      <c r="Y6532" s="3"/>
      <c r="Z6532" s="3"/>
      <c r="AA6532" s="3"/>
      <c r="AB6532" s="3"/>
      <c r="AC6532" s="3"/>
      <c r="AD6532" s="3"/>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row>
    <row r="6533" spans="1:77" ht="18">
      <c r="A6533" s="3" t="s">
        <v>20390</v>
      </c>
      <c r="B6533" s="3" t="s">
        <v>37993</v>
      </c>
      <c r="C6533" s="3" t="s">
        <v>38566</v>
      </c>
      <c r="D6533" s="3" t="s">
        <v>270</v>
      </c>
      <c r="E6533" s="3" t="s">
        <v>38567</v>
      </c>
      <c r="F6533" s="3"/>
      <c r="G6533" s="3"/>
      <c r="H6533" s="3"/>
      <c r="I6533" s="3"/>
      <c r="J6533" s="3"/>
      <c r="K6533" s="3"/>
      <c r="L6533" s="3"/>
      <c r="M6533" s="3"/>
      <c r="N6533" s="3"/>
      <c r="O6533" s="3"/>
      <c r="P6533" s="3"/>
      <c r="Q6533" s="3"/>
      <c r="R6533" s="3"/>
      <c r="S6533" s="3"/>
      <c r="T6533" s="3"/>
      <c r="U6533" s="3"/>
      <c r="V6533" s="3"/>
      <c r="W6533" s="3"/>
      <c r="X6533" s="3"/>
      <c r="Y6533" s="3"/>
      <c r="Z6533" s="3"/>
      <c r="AA6533" s="3"/>
      <c r="AB6533" s="3"/>
      <c r="AC6533" s="3"/>
      <c r="AD6533" s="3"/>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row>
    <row r="6534" spans="1:77" ht="18">
      <c r="A6534" s="3" t="s">
        <v>12434</v>
      </c>
      <c r="B6534" s="3" t="s">
        <v>29971</v>
      </c>
      <c r="C6534" s="3" t="s">
        <v>29972</v>
      </c>
      <c r="D6534" s="3" t="s">
        <v>2</v>
      </c>
      <c r="E6534" s="3" t="s">
        <v>29973</v>
      </c>
      <c r="F6534" s="3" t="s">
        <v>29974</v>
      </c>
      <c r="G6534" s="3"/>
      <c r="H6534" s="3"/>
      <c r="I6534" s="3"/>
      <c r="J6534" s="3"/>
      <c r="K6534" s="3"/>
      <c r="L6534" s="3"/>
      <c r="M6534" s="3"/>
      <c r="N6534" s="3"/>
      <c r="O6534" s="3"/>
      <c r="P6534" s="3"/>
      <c r="Q6534" s="3"/>
      <c r="R6534" s="3"/>
      <c r="S6534" s="3"/>
      <c r="T6534" s="3"/>
      <c r="U6534" s="3"/>
      <c r="V6534" s="3"/>
      <c r="W6534" s="3"/>
      <c r="X6534" s="3"/>
      <c r="Y6534" s="3"/>
      <c r="Z6534" s="3"/>
      <c r="AA6534" s="3"/>
      <c r="AB6534" s="3"/>
      <c r="AC6534" s="3"/>
      <c r="AD6534" s="3"/>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row>
    <row r="6535" spans="1:77" ht="18">
      <c r="A6535" s="3" t="s">
        <v>37650</v>
      </c>
      <c r="B6535" s="3" t="s">
        <v>37108</v>
      </c>
      <c r="C6535" s="3" t="s">
        <v>29972</v>
      </c>
      <c r="D6535" s="3" t="s">
        <v>2</v>
      </c>
      <c r="E6535" s="3" t="s">
        <v>37651</v>
      </c>
      <c r="F6535" s="3" t="s">
        <v>29974</v>
      </c>
      <c r="G6535" s="3"/>
      <c r="H6535" s="3"/>
      <c r="I6535" s="3"/>
      <c r="J6535" s="3"/>
      <c r="K6535" s="3"/>
      <c r="L6535" s="3"/>
      <c r="M6535" s="3"/>
      <c r="N6535" s="3"/>
      <c r="O6535" s="3"/>
      <c r="P6535" s="3"/>
      <c r="Q6535" s="3"/>
      <c r="R6535" s="3"/>
      <c r="S6535" s="3"/>
      <c r="T6535" s="3"/>
      <c r="U6535" s="3"/>
      <c r="V6535" s="3"/>
      <c r="W6535" s="3"/>
      <c r="X6535" s="3"/>
      <c r="Y6535" s="3"/>
      <c r="Z6535" s="3"/>
      <c r="AA6535" s="3"/>
      <c r="AB6535" s="3"/>
      <c r="AC6535" s="3"/>
      <c r="AD6535" s="3"/>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row>
    <row r="6536" spans="1:77" ht="18">
      <c r="A6536" s="3" t="s">
        <v>11673</v>
      </c>
      <c r="B6536" s="3" t="s">
        <v>29357</v>
      </c>
      <c r="C6536" s="3" t="s">
        <v>29380</v>
      </c>
      <c r="D6536" s="3" t="s">
        <v>48</v>
      </c>
      <c r="E6536" s="3" t="s">
        <v>29381</v>
      </c>
      <c r="F6536" s="3"/>
      <c r="G6536" s="3"/>
      <c r="H6536" s="3"/>
      <c r="I6536" s="3"/>
      <c r="J6536" s="3"/>
      <c r="K6536" s="3"/>
      <c r="L6536" s="3"/>
      <c r="M6536" s="3"/>
      <c r="N6536" s="3"/>
      <c r="O6536" s="3"/>
      <c r="P6536" s="3"/>
      <c r="Q6536" s="3"/>
      <c r="R6536" s="3"/>
      <c r="S6536" s="3"/>
      <c r="T6536" s="3"/>
      <c r="U6536" s="3"/>
      <c r="V6536" s="3"/>
      <c r="W6536" s="3"/>
      <c r="X6536" s="3"/>
      <c r="Y6536" s="3"/>
      <c r="Z6536" s="3"/>
      <c r="AA6536" s="3"/>
      <c r="AB6536" s="3"/>
      <c r="AC6536" s="3"/>
      <c r="AD6536" s="3"/>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row>
    <row r="6537" spans="1:77" ht="18">
      <c r="A6537" s="3" t="s">
        <v>7667</v>
      </c>
      <c r="B6537" s="3" t="s">
        <v>25216</v>
      </c>
      <c r="C6537" s="3" t="s">
        <v>25567</v>
      </c>
      <c r="D6537" s="3"/>
      <c r="E6537" s="3" t="s">
        <v>25568</v>
      </c>
      <c r="F6537" s="3"/>
      <c r="G6537" s="3"/>
      <c r="H6537" s="3"/>
      <c r="I6537" s="3"/>
      <c r="J6537" s="3"/>
      <c r="K6537" s="3"/>
      <c r="L6537" s="3"/>
      <c r="M6537" s="3"/>
      <c r="N6537" s="3"/>
      <c r="O6537" s="3"/>
      <c r="P6537" s="3"/>
      <c r="Q6537" s="3"/>
      <c r="R6537" s="3"/>
      <c r="S6537" s="3"/>
      <c r="T6537" s="3"/>
      <c r="U6537" s="3"/>
      <c r="V6537" s="3"/>
      <c r="W6537" s="3"/>
      <c r="X6537" s="3"/>
      <c r="Y6537" s="3"/>
      <c r="Z6537" s="3"/>
      <c r="AA6537" s="3"/>
      <c r="AB6537" s="3"/>
      <c r="AC6537" s="3"/>
      <c r="AD6537" s="3"/>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row>
    <row r="6538" spans="1:77" ht="18">
      <c r="A6538" s="3" t="s">
        <v>12041</v>
      </c>
      <c r="B6538" s="3" t="s">
        <v>29357</v>
      </c>
      <c r="C6538" s="3" t="s">
        <v>25567</v>
      </c>
      <c r="D6538" s="3" t="s">
        <v>48</v>
      </c>
      <c r="E6538" s="3" t="s">
        <v>29666</v>
      </c>
      <c r="F6538" s="3"/>
      <c r="G6538" s="3"/>
      <c r="H6538" s="3"/>
      <c r="I6538" s="3"/>
      <c r="J6538" s="3"/>
      <c r="K6538" s="3"/>
      <c r="L6538" s="3"/>
      <c r="M6538" s="3"/>
      <c r="N6538" s="3"/>
      <c r="O6538" s="3"/>
      <c r="P6538" s="3"/>
      <c r="Q6538" s="3"/>
      <c r="R6538" s="3"/>
      <c r="S6538" s="3"/>
      <c r="T6538" s="3"/>
      <c r="U6538" s="3"/>
      <c r="V6538" s="3"/>
      <c r="W6538" s="3"/>
      <c r="X6538" s="3"/>
      <c r="Y6538" s="3"/>
      <c r="Z6538" s="3"/>
      <c r="AA6538" s="3"/>
      <c r="AB6538" s="3"/>
      <c r="AC6538" s="3"/>
      <c r="AD6538" s="3"/>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row>
    <row r="6539" spans="1:77" ht="18">
      <c r="A6539" s="3" t="s">
        <v>34799</v>
      </c>
      <c r="B6539" s="3" t="s">
        <v>33988</v>
      </c>
      <c r="C6539" s="3" t="s">
        <v>25567</v>
      </c>
      <c r="D6539" s="3" t="s">
        <v>48</v>
      </c>
      <c r="E6539" s="3" t="s">
        <v>34800</v>
      </c>
      <c r="F6539" s="3" t="s">
        <v>34801</v>
      </c>
      <c r="G6539" s="3"/>
      <c r="H6539" s="3"/>
      <c r="I6539" s="3"/>
      <c r="J6539" s="3"/>
      <c r="K6539" s="3"/>
      <c r="L6539" s="3"/>
      <c r="M6539" s="3"/>
      <c r="N6539" s="3"/>
      <c r="O6539" s="3"/>
      <c r="P6539" s="3"/>
      <c r="Q6539" s="3"/>
      <c r="R6539" s="3"/>
      <c r="S6539" s="3"/>
      <c r="T6539" s="3"/>
      <c r="U6539" s="3"/>
      <c r="V6539" s="3"/>
      <c r="W6539" s="3"/>
      <c r="X6539" s="3"/>
      <c r="Y6539" s="3"/>
      <c r="Z6539" s="3"/>
      <c r="AA6539" s="3"/>
      <c r="AB6539" s="3"/>
      <c r="AC6539" s="3"/>
      <c r="AD6539" s="3"/>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row>
    <row r="6540" spans="1:77" ht="18">
      <c r="A6540" s="3" t="s">
        <v>34616</v>
      </c>
      <c r="B6540" s="3" t="s">
        <v>33988</v>
      </c>
      <c r="C6540" s="3" t="s">
        <v>34617</v>
      </c>
      <c r="D6540" s="3" t="s">
        <v>11581</v>
      </c>
      <c r="E6540" s="3" t="s">
        <v>34618</v>
      </c>
      <c r="F6540" s="3" t="s">
        <v>34619</v>
      </c>
      <c r="G6540" s="3"/>
      <c r="H6540" s="3"/>
      <c r="I6540" s="3"/>
      <c r="J6540" s="3"/>
      <c r="K6540" s="3"/>
      <c r="L6540" s="3"/>
      <c r="M6540" s="3"/>
      <c r="N6540" s="3"/>
      <c r="O6540" s="3"/>
      <c r="P6540" s="3"/>
      <c r="Q6540" s="3"/>
      <c r="R6540" s="3"/>
      <c r="S6540" s="3"/>
      <c r="T6540" s="3"/>
      <c r="U6540" s="3"/>
      <c r="V6540" s="3"/>
      <c r="W6540" s="3"/>
      <c r="X6540" s="3"/>
      <c r="Y6540" s="3"/>
      <c r="Z6540" s="3"/>
      <c r="AA6540" s="3"/>
      <c r="AB6540" s="3"/>
      <c r="AC6540" s="3"/>
      <c r="AD6540" s="3"/>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row>
    <row r="6541" spans="1:77" ht="18">
      <c r="A6541" s="3" t="s">
        <v>9542</v>
      </c>
      <c r="B6541" s="3" t="s">
        <v>27189</v>
      </c>
      <c r="C6541" s="3" t="s">
        <v>27377</v>
      </c>
      <c r="D6541" s="3" t="s">
        <v>27378</v>
      </c>
      <c r="E6541" s="3" t="s">
        <v>27379</v>
      </c>
      <c r="F6541" s="3" t="s">
        <v>27380</v>
      </c>
      <c r="G6541" s="3"/>
      <c r="H6541" s="3"/>
      <c r="I6541" s="3"/>
      <c r="J6541" s="3"/>
      <c r="K6541" s="3"/>
      <c r="L6541" s="3"/>
      <c r="M6541" s="3"/>
      <c r="N6541" s="3"/>
      <c r="O6541" s="3"/>
      <c r="P6541" s="3"/>
      <c r="Q6541" s="3"/>
      <c r="R6541" s="3"/>
      <c r="S6541" s="3"/>
      <c r="T6541" s="3"/>
      <c r="U6541" s="3"/>
      <c r="V6541" s="3"/>
      <c r="W6541" s="3"/>
      <c r="X6541" s="3"/>
      <c r="Y6541" s="3"/>
      <c r="Z6541" s="3"/>
      <c r="AA6541" s="3"/>
      <c r="AB6541" s="3"/>
      <c r="AC6541" s="3"/>
      <c r="AD6541" s="3"/>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row>
    <row r="6542" spans="1:77" ht="18">
      <c r="A6542" s="3" t="s">
        <v>16521</v>
      </c>
      <c r="B6542" s="3" t="s">
        <v>32339</v>
      </c>
      <c r="C6542" s="3" t="s">
        <v>27377</v>
      </c>
      <c r="D6542" s="3" t="s">
        <v>27378</v>
      </c>
      <c r="E6542" s="3" t="s">
        <v>27187</v>
      </c>
      <c r="F6542" s="3" t="s">
        <v>32490</v>
      </c>
      <c r="G6542" s="3"/>
      <c r="H6542" s="3"/>
      <c r="I6542" s="3"/>
      <c r="J6542" s="3"/>
      <c r="K6542" s="3"/>
      <c r="L6542" s="3"/>
      <c r="M6542" s="3"/>
      <c r="N6542" s="3"/>
      <c r="O6542" s="3"/>
      <c r="P6542" s="3"/>
      <c r="Q6542" s="3"/>
      <c r="R6542" s="3"/>
      <c r="S6542" s="3"/>
      <c r="T6542" s="3"/>
      <c r="U6542" s="3"/>
      <c r="V6542" s="3"/>
      <c r="W6542" s="3"/>
      <c r="X6542" s="3"/>
      <c r="Y6542" s="3"/>
      <c r="Z6542" s="3"/>
      <c r="AA6542" s="3"/>
      <c r="AB6542" s="3"/>
      <c r="AC6542" s="3"/>
      <c r="AD6542" s="3"/>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row>
    <row r="6543" spans="1:77" ht="18">
      <c r="A6543" s="3" t="s">
        <v>11979</v>
      </c>
      <c r="B6543" s="3" t="s">
        <v>29357</v>
      </c>
      <c r="C6543" s="3" t="s">
        <v>29613</v>
      </c>
      <c r="D6543" s="3" t="s">
        <v>48</v>
      </c>
      <c r="E6543" s="3" t="s">
        <v>11502</v>
      </c>
      <c r="F6543" s="3" t="s">
        <v>29614</v>
      </c>
      <c r="G6543" s="3"/>
      <c r="H6543" s="3"/>
      <c r="I6543" s="3"/>
      <c r="J6543" s="3"/>
      <c r="K6543" s="3"/>
      <c r="L6543" s="3"/>
      <c r="M6543" s="3"/>
      <c r="N6543" s="3"/>
      <c r="O6543" s="3"/>
      <c r="P6543" s="3"/>
      <c r="Q6543" s="3"/>
      <c r="R6543" s="3"/>
      <c r="S6543" s="3"/>
      <c r="T6543" s="3"/>
      <c r="U6543" s="3"/>
      <c r="V6543" s="3"/>
      <c r="W6543" s="3"/>
      <c r="X6543" s="3"/>
      <c r="Y6543" s="3"/>
      <c r="Z6543" s="3"/>
      <c r="AA6543" s="3"/>
      <c r="AB6543" s="3"/>
      <c r="AC6543" s="3"/>
      <c r="AD6543" s="3"/>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row>
    <row r="6544" spans="1:77" ht="18">
      <c r="A6544" s="3" t="s">
        <v>38428</v>
      </c>
      <c r="B6544" s="3" t="s">
        <v>37993</v>
      </c>
      <c r="C6544" s="3" t="s">
        <v>38429</v>
      </c>
      <c r="D6544" s="3" t="s">
        <v>270</v>
      </c>
      <c r="E6544" s="3" t="s">
        <v>38430</v>
      </c>
      <c r="F6544" s="3"/>
      <c r="G6544" s="3"/>
      <c r="H6544" s="3"/>
      <c r="I6544" s="3"/>
      <c r="J6544" s="3"/>
      <c r="K6544" s="3"/>
      <c r="L6544" s="3"/>
      <c r="M6544" s="3"/>
      <c r="N6544" s="3"/>
      <c r="O6544" s="3"/>
      <c r="P6544" s="3"/>
      <c r="Q6544" s="3"/>
      <c r="R6544" s="3"/>
      <c r="S6544" s="3"/>
      <c r="T6544" s="3"/>
      <c r="U6544" s="3"/>
      <c r="V6544" s="3"/>
      <c r="W6544" s="3"/>
      <c r="X6544" s="3"/>
      <c r="Y6544" s="3"/>
      <c r="Z6544" s="3"/>
      <c r="AA6544" s="3"/>
      <c r="AB6544" s="3"/>
      <c r="AC6544" s="3"/>
      <c r="AD6544" s="3"/>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row>
    <row r="6545" spans="1:77" ht="18">
      <c r="A6545" s="3" t="s">
        <v>12417</v>
      </c>
      <c r="B6545" s="3" t="s">
        <v>29357</v>
      </c>
      <c r="C6545" s="3" t="s">
        <v>29946</v>
      </c>
      <c r="D6545" s="3" t="s">
        <v>48</v>
      </c>
      <c r="E6545" s="3" t="s">
        <v>29381</v>
      </c>
      <c r="F6545" s="3"/>
      <c r="G6545" s="3"/>
      <c r="H6545" s="3"/>
      <c r="I6545" s="3"/>
      <c r="J6545" s="3"/>
      <c r="K6545" s="3"/>
      <c r="L6545" s="3"/>
      <c r="M6545" s="3"/>
      <c r="N6545" s="3"/>
      <c r="O6545" s="3"/>
      <c r="P6545" s="3"/>
      <c r="Q6545" s="3"/>
      <c r="R6545" s="3"/>
      <c r="S6545" s="3"/>
      <c r="T6545" s="3"/>
      <c r="U6545" s="3"/>
      <c r="V6545" s="3"/>
      <c r="W6545" s="3"/>
      <c r="X6545" s="3"/>
      <c r="Y6545" s="3"/>
      <c r="Z6545" s="3"/>
      <c r="AA6545" s="3"/>
      <c r="AB6545" s="3"/>
      <c r="AC6545" s="3"/>
      <c r="AD6545" s="3"/>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row>
    <row r="6546" spans="1:77" ht="18">
      <c r="A6546" s="3" t="s">
        <v>11730</v>
      </c>
      <c r="B6546" s="3" t="s">
        <v>29401</v>
      </c>
      <c r="C6546" s="3" t="s">
        <v>29427</v>
      </c>
      <c r="D6546" s="3" t="s">
        <v>25490</v>
      </c>
      <c r="E6546" s="3" t="s">
        <v>29428</v>
      </c>
      <c r="F6546" s="3" t="s">
        <v>29429</v>
      </c>
      <c r="G6546" s="3"/>
      <c r="H6546" s="3"/>
      <c r="I6546" s="3"/>
      <c r="J6546" s="3"/>
      <c r="K6546" s="3"/>
      <c r="L6546" s="3"/>
      <c r="M6546" s="3"/>
      <c r="N6546" s="3"/>
      <c r="O6546" s="3"/>
      <c r="P6546" s="3"/>
      <c r="Q6546" s="3"/>
      <c r="R6546" s="3"/>
      <c r="S6546" s="3"/>
      <c r="T6546" s="3"/>
      <c r="U6546" s="3"/>
      <c r="V6546" s="3"/>
      <c r="W6546" s="3"/>
      <c r="X6546" s="3"/>
      <c r="Y6546" s="3"/>
      <c r="Z6546" s="3"/>
      <c r="AA6546" s="3"/>
      <c r="AB6546" s="3"/>
      <c r="AC6546" s="3"/>
      <c r="AD6546" s="3"/>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row>
    <row r="6547" spans="1:77" ht="18">
      <c r="A6547" s="3" t="s">
        <v>7721</v>
      </c>
      <c r="B6547" s="3" t="s">
        <v>25216</v>
      </c>
      <c r="C6547" s="3" t="s">
        <v>25608</v>
      </c>
      <c r="D6547" s="3"/>
      <c r="E6547" s="3" t="s">
        <v>25609</v>
      </c>
      <c r="F6547" s="3"/>
      <c r="G6547" s="3"/>
      <c r="H6547" s="3"/>
      <c r="I6547" s="3"/>
      <c r="J6547" s="3"/>
      <c r="K6547" s="3"/>
      <c r="L6547" s="3"/>
      <c r="M6547" s="3"/>
      <c r="N6547" s="3"/>
      <c r="O6547" s="3"/>
      <c r="P6547" s="3"/>
      <c r="Q6547" s="3"/>
      <c r="R6547" s="3"/>
      <c r="S6547" s="3"/>
      <c r="T6547" s="3"/>
      <c r="U6547" s="3"/>
      <c r="V6547" s="3"/>
      <c r="W6547" s="3"/>
      <c r="X6547" s="3"/>
      <c r="Y6547" s="3"/>
      <c r="Z6547" s="3"/>
      <c r="AA6547" s="3"/>
      <c r="AB6547" s="3"/>
      <c r="AC6547" s="3"/>
      <c r="AD6547" s="3"/>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row>
    <row r="6548" spans="1:77" ht="18">
      <c r="A6548" s="3" t="s">
        <v>38338</v>
      </c>
      <c r="B6548" s="3" t="s">
        <v>37993</v>
      </c>
      <c r="C6548" s="3" t="s">
        <v>38339</v>
      </c>
      <c r="D6548" s="3" t="s">
        <v>270</v>
      </c>
      <c r="E6548" s="3" t="s">
        <v>38340</v>
      </c>
      <c r="F6548" s="3" t="s">
        <v>38341</v>
      </c>
      <c r="G6548" s="3"/>
      <c r="H6548" s="3"/>
      <c r="I6548" s="3"/>
      <c r="J6548" s="3"/>
      <c r="K6548" s="3"/>
      <c r="L6548" s="3"/>
      <c r="M6548" s="3"/>
      <c r="N6548" s="3"/>
      <c r="O6548" s="3"/>
      <c r="P6548" s="3"/>
      <c r="Q6548" s="3"/>
      <c r="R6548" s="3"/>
      <c r="S6548" s="3"/>
      <c r="T6548" s="3"/>
      <c r="U6548" s="3"/>
      <c r="V6548" s="3"/>
      <c r="W6548" s="3"/>
      <c r="X6548" s="3"/>
      <c r="Y6548" s="3"/>
      <c r="Z6548" s="3"/>
      <c r="AA6548" s="3"/>
      <c r="AB6548" s="3"/>
      <c r="AC6548" s="3"/>
      <c r="AD6548" s="3"/>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row>
    <row r="6549" spans="1:77" ht="18">
      <c r="A6549" s="3" t="s">
        <v>38271</v>
      </c>
      <c r="B6549" s="3" t="s">
        <v>37993</v>
      </c>
      <c r="C6549" s="3" t="s">
        <v>38272</v>
      </c>
      <c r="D6549" s="3" t="s">
        <v>270</v>
      </c>
      <c r="E6549" s="3" t="s">
        <v>38273</v>
      </c>
      <c r="F6549" s="3" t="s">
        <v>38274</v>
      </c>
      <c r="G6549" s="3"/>
      <c r="H6549" s="3"/>
      <c r="I6549" s="3"/>
      <c r="J6549" s="3"/>
      <c r="K6549" s="3"/>
      <c r="L6549" s="3"/>
      <c r="M6549" s="3"/>
      <c r="N6549" s="3"/>
      <c r="O6549" s="3"/>
      <c r="P6549" s="3"/>
      <c r="Q6549" s="3"/>
      <c r="R6549" s="3"/>
      <c r="S6549" s="3"/>
      <c r="T6549" s="3"/>
      <c r="U6549" s="3"/>
      <c r="V6549" s="3"/>
      <c r="W6549" s="3"/>
      <c r="X6549" s="3"/>
      <c r="Y6549" s="3"/>
      <c r="Z6549" s="3"/>
      <c r="AA6549" s="3"/>
      <c r="AB6549" s="3"/>
      <c r="AC6549" s="3"/>
      <c r="AD6549" s="3"/>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row>
    <row r="6550" spans="1:77" ht="18">
      <c r="A6550" s="3" t="s">
        <v>7610</v>
      </c>
      <c r="B6550" s="3" t="s">
        <v>25216</v>
      </c>
      <c r="C6550" s="3" t="s">
        <v>25519</v>
      </c>
      <c r="D6550" s="3"/>
      <c r="E6550" s="3" t="s">
        <v>25520</v>
      </c>
      <c r="F6550" s="3" t="s">
        <v>25521</v>
      </c>
      <c r="G6550" s="3" t="s">
        <v>25522</v>
      </c>
      <c r="H6550" s="3" t="s">
        <v>25523</v>
      </c>
      <c r="I6550" s="3" t="s">
        <v>25524</v>
      </c>
      <c r="J6550" s="3" t="s">
        <v>25525</v>
      </c>
      <c r="K6550" s="3" t="s">
        <v>25526</v>
      </c>
      <c r="L6550" s="3" t="s">
        <v>25527</v>
      </c>
      <c r="M6550" s="3" t="s">
        <v>25528</v>
      </c>
      <c r="N6550" s="3" t="s">
        <v>25529</v>
      </c>
      <c r="O6550" s="3" t="s">
        <v>25530</v>
      </c>
      <c r="P6550" s="3" t="s">
        <v>25531</v>
      </c>
      <c r="Q6550" s="3" t="s">
        <v>25532</v>
      </c>
      <c r="R6550" s="3" t="s">
        <v>25533</v>
      </c>
      <c r="S6550" s="3" t="s">
        <v>25534</v>
      </c>
      <c r="T6550" s="3" t="s">
        <v>25535</v>
      </c>
      <c r="U6550" s="3" t="s">
        <v>25536</v>
      </c>
      <c r="V6550" s="3" t="s">
        <v>25537</v>
      </c>
      <c r="W6550" s="3" t="s">
        <v>25538</v>
      </c>
      <c r="X6550" s="3" t="s">
        <v>25539</v>
      </c>
      <c r="Y6550" s="3"/>
      <c r="Z6550" s="3"/>
      <c r="AA6550" s="3"/>
      <c r="AB6550" s="3"/>
      <c r="AC6550" s="3"/>
      <c r="AD6550" s="3"/>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row>
    <row r="6551" spans="1:77" ht="18">
      <c r="A6551" s="3" t="s">
        <v>9860</v>
      </c>
      <c r="B6551" s="3" t="s">
        <v>27257</v>
      </c>
      <c r="C6551" s="3" t="s">
        <v>27828</v>
      </c>
      <c r="D6551" s="3" t="s">
        <v>73</v>
      </c>
      <c r="E6551" s="3" t="s">
        <v>27829</v>
      </c>
      <c r="F6551" s="3" t="s">
        <v>27830</v>
      </c>
      <c r="G6551" s="3"/>
      <c r="H6551" s="3"/>
      <c r="I6551" s="3"/>
      <c r="J6551" s="3"/>
      <c r="K6551" s="3"/>
      <c r="L6551" s="3"/>
      <c r="M6551" s="3"/>
      <c r="N6551" s="3"/>
      <c r="O6551" s="3"/>
      <c r="P6551" s="3"/>
      <c r="Q6551" s="3"/>
      <c r="R6551" s="3"/>
      <c r="S6551" s="3"/>
      <c r="T6551" s="3"/>
      <c r="U6551" s="3"/>
      <c r="V6551" s="3"/>
      <c r="W6551" s="3"/>
      <c r="X6551" s="3"/>
      <c r="Y6551" s="3"/>
      <c r="Z6551" s="3"/>
      <c r="AA6551" s="3"/>
      <c r="AB6551" s="3"/>
      <c r="AC6551" s="3"/>
      <c r="AD6551" s="3"/>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row>
    <row r="6552" spans="1:77" ht="18">
      <c r="A6552" s="3" t="s">
        <v>7402</v>
      </c>
      <c r="B6552" s="3" t="s">
        <v>25271</v>
      </c>
      <c r="C6552" s="3" t="s">
        <v>25370</v>
      </c>
      <c r="D6552" s="3" t="s">
        <v>48</v>
      </c>
      <c r="E6552" s="3" t="s">
        <v>25371</v>
      </c>
      <c r="F6552" s="3"/>
      <c r="G6552" s="3"/>
      <c r="H6552" s="3"/>
      <c r="I6552" s="3"/>
      <c r="J6552" s="3"/>
      <c r="K6552" s="3"/>
      <c r="L6552" s="3"/>
      <c r="M6552" s="3"/>
      <c r="N6552" s="3"/>
      <c r="O6552" s="3"/>
      <c r="P6552" s="3"/>
      <c r="Q6552" s="3"/>
      <c r="R6552" s="3"/>
      <c r="S6552" s="3"/>
      <c r="T6552" s="3"/>
      <c r="U6552" s="3"/>
      <c r="V6552" s="3"/>
      <c r="W6552" s="3"/>
      <c r="X6552" s="3"/>
      <c r="Y6552" s="3"/>
      <c r="Z6552" s="3"/>
      <c r="AA6552" s="3"/>
      <c r="AB6552" s="3"/>
      <c r="AC6552" s="3"/>
      <c r="AD6552" s="3"/>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row>
    <row r="6553" spans="1:77" ht="18">
      <c r="A6553" s="3" t="s">
        <v>7887</v>
      </c>
      <c r="B6553" s="3" t="s">
        <v>25216</v>
      </c>
      <c r="C6553" s="3" t="s">
        <v>25713</v>
      </c>
      <c r="D6553" s="3"/>
      <c r="E6553" s="3" t="s">
        <v>25714</v>
      </c>
      <c r="F6553" s="3"/>
      <c r="G6553" s="3"/>
      <c r="H6553" s="3"/>
      <c r="I6553" s="3"/>
      <c r="J6553" s="3"/>
      <c r="K6553" s="3"/>
      <c r="L6553" s="3"/>
      <c r="M6553" s="3"/>
      <c r="N6553" s="3"/>
      <c r="O6553" s="3"/>
      <c r="P6553" s="3"/>
      <c r="Q6553" s="3"/>
      <c r="R6553" s="3"/>
      <c r="S6553" s="3"/>
      <c r="T6553" s="3"/>
      <c r="U6553" s="3"/>
      <c r="V6553" s="3"/>
      <c r="W6553" s="3"/>
      <c r="X6553" s="3"/>
      <c r="Y6553" s="3"/>
      <c r="Z6553" s="3"/>
      <c r="AA6553" s="3"/>
      <c r="AB6553" s="3"/>
      <c r="AC6553" s="3"/>
      <c r="AD6553" s="3"/>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row>
    <row r="6554" spans="1:77" ht="18">
      <c r="A6554" s="3" t="s">
        <v>39546</v>
      </c>
      <c r="B6554" s="3" t="s">
        <v>39534</v>
      </c>
      <c r="C6554" s="3" t="s">
        <v>39547</v>
      </c>
      <c r="D6554" s="3"/>
      <c r="E6554" s="3" t="s">
        <v>25829</v>
      </c>
      <c r="F6554" s="3"/>
      <c r="G6554" s="3"/>
      <c r="H6554" s="3"/>
      <c r="I6554" s="3"/>
      <c r="J6554" s="3"/>
      <c r="K6554" s="3"/>
      <c r="L6554" s="3"/>
      <c r="M6554" s="3"/>
      <c r="N6554" s="3"/>
      <c r="O6554" s="3"/>
      <c r="P6554" s="3"/>
      <c r="Q6554" s="3"/>
      <c r="R6554" s="3"/>
      <c r="S6554" s="3"/>
      <c r="T6554" s="3"/>
      <c r="U6554" s="3"/>
      <c r="V6554" s="3"/>
      <c r="W6554" s="3"/>
      <c r="X6554" s="3"/>
      <c r="Y6554" s="3"/>
      <c r="Z6554" s="3"/>
      <c r="AA6554" s="3"/>
      <c r="AB6554" s="3"/>
      <c r="AC6554" s="3"/>
      <c r="AD6554" s="3"/>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row>
    <row r="6555" spans="1:77" ht="18">
      <c r="A6555" s="3" t="s">
        <v>34561</v>
      </c>
      <c r="B6555" s="3" t="s">
        <v>33988</v>
      </c>
      <c r="C6555" s="3" t="s">
        <v>34562</v>
      </c>
      <c r="D6555" s="3"/>
      <c r="E6555" s="3" t="s">
        <v>34563</v>
      </c>
      <c r="F6555" s="3"/>
      <c r="G6555" s="3"/>
      <c r="H6555" s="3"/>
      <c r="I6555" s="3"/>
      <c r="J6555" s="3"/>
      <c r="K6555" s="3"/>
      <c r="L6555" s="3"/>
      <c r="M6555" s="3"/>
      <c r="N6555" s="3"/>
      <c r="O6555" s="3"/>
      <c r="P6555" s="3"/>
      <c r="Q6555" s="3"/>
      <c r="R6555" s="3"/>
      <c r="S6555" s="3"/>
      <c r="T6555" s="3"/>
      <c r="U6555" s="3"/>
      <c r="V6555" s="3"/>
      <c r="W6555" s="3"/>
      <c r="X6555" s="3"/>
      <c r="Y6555" s="3"/>
      <c r="Z6555" s="3"/>
      <c r="AA6555" s="3"/>
      <c r="AB6555" s="3"/>
      <c r="AC6555" s="3"/>
      <c r="AD6555" s="3"/>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row>
    <row r="6556" spans="1:77" ht="18">
      <c r="A6556" s="3" t="s">
        <v>20243</v>
      </c>
      <c r="B6556" s="3" t="s">
        <v>37382</v>
      </c>
      <c r="C6556" s="3" t="s">
        <v>37640</v>
      </c>
      <c r="D6556" s="3" t="s">
        <v>1442</v>
      </c>
      <c r="E6556" s="3" t="s">
        <v>37641</v>
      </c>
      <c r="F6556" s="3" t="s">
        <v>37642</v>
      </c>
      <c r="G6556" s="3"/>
      <c r="H6556" s="3"/>
      <c r="I6556" s="3"/>
      <c r="J6556" s="3"/>
      <c r="K6556" s="3"/>
      <c r="L6556" s="3"/>
      <c r="M6556" s="3"/>
      <c r="N6556" s="3"/>
      <c r="O6556" s="3"/>
      <c r="P6556" s="3"/>
      <c r="Q6556" s="3"/>
      <c r="R6556" s="3"/>
      <c r="S6556" s="3"/>
      <c r="T6556" s="3"/>
      <c r="U6556" s="3"/>
      <c r="V6556" s="3"/>
      <c r="W6556" s="3"/>
      <c r="X6556" s="3"/>
      <c r="Y6556" s="3"/>
      <c r="Z6556" s="3"/>
      <c r="AA6556" s="3"/>
      <c r="AB6556" s="3"/>
      <c r="AC6556" s="3"/>
      <c r="AD6556" s="3"/>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row>
    <row r="6557" spans="1:77" ht="18">
      <c r="A6557" s="3" t="s">
        <v>12369</v>
      </c>
      <c r="B6557" s="3" t="s">
        <v>29357</v>
      </c>
      <c r="C6557" s="3" t="s">
        <v>29921</v>
      </c>
      <c r="D6557" s="3" t="s">
        <v>48</v>
      </c>
      <c r="E6557" s="3" t="s">
        <v>29922</v>
      </c>
      <c r="F6557" s="3"/>
      <c r="G6557" s="3"/>
      <c r="H6557" s="3"/>
      <c r="I6557" s="3"/>
      <c r="J6557" s="3"/>
      <c r="K6557" s="3"/>
      <c r="L6557" s="3"/>
      <c r="M6557" s="3"/>
      <c r="N6557" s="3"/>
      <c r="O6557" s="3"/>
      <c r="P6557" s="3"/>
      <c r="Q6557" s="3"/>
      <c r="R6557" s="3"/>
      <c r="S6557" s="3"/>
      <c r="T6557" s="3"/>
      <c r="U6557" s="3"/>
      <c r="V6557" s="3"/>
      <c r="W6557" s="3"/>
      <c r="X6557" s="3"/>
      <c r="Y6557" s="3"/>
      <c r="Z6557" s="3"/>
      <c r="AA6557" s="3"/>
      <c r="AB6557" s="3"/>
      <c r="AC6557" s="3"/>
      <c r="AD6557" s="3"/>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row>
    <row r="6558" spans="1:77" ht="18">
      <c r="A6558" s="3" t="s">
        <v>37637</v>
      </c>
      <c r="B6558" s="3" t="s">
        <v>37108</v>
      </c>
      <c r="C6558" s="3" t="s">
        <v>29921</v>
      </c>
      <c r="D6558" s="3" t="s">
        <v>29161</v>
      </c>
      <c r="E6558" s="3" t="s">
        <v>37638</v>
      </c>
      <c r="F6558" s="3" t="s">
        <v>37639</v>
      </c>
      <c r="G6558" s="3"/>
      <c r="H6558" s="3"/>
      <c r="I6558" s="3"/>
      <c r="J6558" s="3"/>
      <c r="K6558" s="3"/>
      <c r="L6558" s="3"/>
      <c r="M6558" s="3"/>
      <c r="N6558" s="3"/>
      <c r="O6558" s="3"/>
      <c r="P6558" s="3"/>
      <c r="Q6558" s="3"/>
      <c r="R6558" s="3"/>
      <c r="S6558" s="3"/>
      <c r="T6558" s="3"/>
      <c r="U6558" s="3"/>
      <c r="V6558" s="3"/>
      <c r="W6558" s="3"/>
      <c r="X6558" s="3"/>
      <c r="Y6558" s="3"/>
      <c r="Z6558" s="3"/>
      <c r="AA6558" s="3"/>
      <c r="AB6558" s="3"/>
      <c r="AC6558" s="3"/>
      <c r="AD6558" s="3"/>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row>
    <row r="6559" spans="1:77" ht="18">
      <c r="A6559" s="3" t="s">
        <v>7243</v>
      </c>
      <c r="B6559" s="3" t="s">
        <v>25216</v>
      </c>
      <c r="C6559" s="3" t="s">
        <v>25242</v>
      </c>
      <c r="D6559" s="3"/>
      <c r="E6559" s="3" t="s">
        <v>25243</v>
      </c>
      <c r="F6559" s="3"/>
      <c r="G6559" s="3"/>
      <c r="H6559" s="3"/>
      <c r="I6559" s="3"/>
      <c r="J6559" s="3"/>
      <c r="K6559" s="3"/>
      <c r="L6559" s="3"/>
      <c r="M6559" s="3"/>
      <c r="N6559" s="3"/>
      <c r="O6559" s="3"/>
      <c r="P6559" s="3"/>
      <c r="Q6559" s="3"/>
      <c r="R6559" s="3"/>
      <c r="S6559" s="3"/>
      <c r="T6559" s="3"/>
      <c r="U6559" s="3"/>
      <c r="V6559" s="3"/>
      <c r="W6559" s="3"/>
      <c r="X6559" s="3"/>
      <c r="Y6559" s="3"/>
      <c r="Z6559" s="3"/>
      <c r="AA6559" s="3"/>
      <c r="AB6559" s="3"/>
      <c r="AC6559" s="3"/>
      <c r="AD6559" s="3"/>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row>
    <row r="6560" spans="1:77" ht="18">
      <c r="A6560" s="3" t="s">
        <v>3410</v>
      </c>
      <c r="B6560" s="3" t="s">
        <v>21903</v>
      </c>
      <c r="C6560" s="3" t="s">
        <v>21904</v>
      </c>
      <c r="D6560" s="3" t="s">
        <v>48</v>
      </c>
      <c r="E6560" s="3" t="s">
        <v>21905</v>
      </c>
      <c r="F6560" s="3"/>
      <c r="G6560" s="3"/>
      <c r="H6560" s="3"/>
      <c r="I6560" s="3"/>
      <c r="J6560" s="3"/>
      <c r="K6560" s="3"/>
      <c r="L6560" s="3"/>
      <c r="M6560" s="3"/>
      <c r="N6560" s="3"/>
      <c r="O6560" s="3"/>
      <c r="P6560" s="3"/>
      <c r="Q6560" s="3"/>
      <c r="R6560" s="3"/>
      <c r="S6560" s="3"/>
      <c r="T6560" s="3"/>
      <c r="U6560" s="3"/>
      <c r="V6560" s="3"/>
      <c r="W6560" s="3"/>
      <c r="X6560" s="3"/>
      <c r="Y6560" s="3"/>
      <c r="Z6560" s="3"/>
      <c r="AA6560" s="3"/>
      <c r="AB6560" s="3"/>
      <c r="AC6560" s="3"/>
      <c r="AD6560" s="3"/>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row>
    <row r="6561" spans="1:77" ht="18">
      <c r="A6561" s="3" t="s">
        <v>7292</v>
      </c>
      <c r="B6561" s="3" t="s">
        <v>25276</v>
      </c>
      <c r="C6561" s="3" t="s">
        <v>25277</v>
      </c>
      <c r="D6561" s="3"/>
      <c r="E6561" s="3" t="s">
        <v>25278</v>
      </c>
      <c r="F6561" s="3"/>
      <c r="G6561" s="3"/>
      <c r="H6561" s="3"/>
      <c r="I6561" s="3"/>
      <c r="J6561" s="3"/>
      <c r="K6561" s="3"/>
      <c r="L6561" s="3"/>
      <c r="M6561" s="3"/>
      <c r="N6561" s="3"/>
      <c r="O6561" s="3"/>
      <c r="P6561" s="3"/>
      <c r="Q6561" s="3"/>
      <c r="R6561" s="3"/>
      <c r="S6561" s="3"/>
      <c r="T6561" s="3"/>
      <c r="U6561" s="3"/>
      <c r="V6561" s="3"/>
      <c r="W6561" s="3"/>
      <c r="X6561" s="3"/>
      <c r="Y6561" s="3"/>
      <c r="Z6561" s="3"/>
      <c r="AA6561" s="3"/>
      <c r="AB6561" s="3"/>
      <c r="AC6561" s="3"/>
      <c r="AD6561" s="3"/>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row>
    <row r="6562" spans="1:77" ht="18">
      <c r="A6562" s="3" t="s">
        <v>32374</v>
      </c>
      <c r="B6562" s="3" t="s">
        <v>32339</v>
      </c>
      <c r="C6562" s="3" t="s">
        <v>32375</v>
      </c>
      <c r="D6562" s="3" t="s">
        <v>28706</v>
      </c>
      <c r="E6562" s="3" t="s">
        <v>32376</v>
      </c>
      <c r="F6562" s="3" t="s">
        <v>32377</v>
      </c>
      <c r="G6562" s="3"/>
      <c r="H6562" s="3"/>
      <c r="I6562" s="3"/>
      <c r="J6562" s="3"/>
      <c r="K6562" s="3"/>
      <c r="L6562" s="3"/>
      <c r="M6562" s="3"/>
      <c r="N6562" s="3"/>
      <c r="O6562" s="3"/>
      <c r="P6562" s="3"/>
      <c r="Q6562" s="3"/>
      <c r="R6562" s="3"/>
      <c r="S6562" s="3"/>
      <c r="T6562" s="3"/>
      <c r="U6562" s="3"/>
      <c r="V6562" s="3"/>
      <c r="W6562" s="3"/>
      <c r="X6562" s="3"/>
      <c r="Y6562" s="3"/>
      <c r="Z6562" s="3"/>
      <c r="AA6562" s="3"/>
      <c r="AB6562" s="3"/>
      <c r="AC6562" s="3"/>
      <c r="AD6562" s="3"/>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row>
    <row r="6563" spans="1:77" ht="18">
      <c r="A6563" s="3" t="s">
        <v>38954</v>
      </c>
      <c r="B6563" s="3" t="s">
        <v>38950</v>
      </c>
      <c r="C6563" s="3" t="s">
        <v>38955</v>
      </c>
      <c r="D6563" s="3" t="s">
        <v>32359</v>
      </c>
      <c r="E6563" s="3" t="s">
        <v>38956</v>
      </c>
      <c r="F6563" s="3"/>
      <c r="G6563" s="3"/>
      <c r="H6563" s="3"/>
      <c r="I6563" s="3"/>
      <c r="J6563" s="3"/>
      <c r="K6563" s="3"/>
      <c r="L6563" s="3"/>
      <c r="M6563" s="3"/>
      <c r="N6563" s="3"/>
      <c r="O6563" s="3"/>
      <c r="P6563" s="3"/>
      <c r="Q6563" s="3"/>
      <c r="R6563" s="3"/>
      <c r="S6563" s="3"/>
      <c r="T6563" s="3"/>
      <c r="U6563" s="3"/>
      <c r="V6563" s="3"/>
      <c r="W6563" s="3"/>
      <c r="X6563" s="3"/>
      <c r="Y6563" s="3"/>
      <c r="Z6563" s="3"/>
      <c r="AA6563" s="3"/>
      <c r="AB6563" s="3"/>
      <c r="AC6563" s="3"/>
      <c r="AD6563" s="3"/>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row>
    <row r="6564" spans="1:77" ht="18">
      <c r="A6564" s="3" t="s">
        <v>33994</v>
      </c>
      <c r="B6564" s="3" t="s">
        <v>33988</v>
      </c>
      <c r="C6564" s="3" t="s">
        <v>33995</v>
      </c>
      <c r="D6564" s="3" t="s">
        <v>32315</v>
      </c>
      <c r="E6564" s="3" t="s">
        <v>33996</v>
      </c>
      <c r="F6564" s="3" t="s">
        <v>33997</v>
      </c>
      <c r="G6564" s="3"/>
      <c r="H6564" s="3"/>
      <c r="I6564" s="3"/>
      <c r="J6564" s="3"/>
      <c r="K6564" s="3"/>
      <c r="L6564" s="3"/>
      <c r="M6564" s="3"/>
      <c r="N6564" s="3"/>
      <c r="O6564" s="3"/>
      <c r="P6564" s="3"/>
      <c r="Q6564" s="3"/>
      <c r="R6564" s="3"/>
      <c r="S6564" s="3"/>
      <c r="T6564" s="3"/>
      <c r="U6564" s="3"/>
      <c r="V6564" s="3"/>
      <c r="W6564" s="3"/>
      <c r="X6564" s="3"/>
      <c r="Y6564" s="3"/>
      <c r="Z6564" s="3"/>
      <c r="AA6564" s="3"/>
      <c r="AB6564" s="3"/>
      <c r="AC6564" s="3"/>
      <c r="AD6564" s="3"/>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row>
    <row r="6565" spans="1:77" ht="18">
      <c r="A6565" s="3" t="s">
        <v>7621</v>
      </c>
      <c r="B6565" s="3" t="s">
        <v>25216</v>
      </c>
      <c r="C6565" s="3" t="s">
        <v>25548</v>
      </c>
      <c r="D6565" s="3"/>
      <c r="E6565" s="3" t="s">
        <v>25549</v>
      </c>
      <c r="F6565" s="3"/>
      <c r="G6565" s="3"/>
      <c r="H6565" s="3"/>
      <c r="I6565" s="3"/>
      <c r="J6565" s="3"/>
      <c r="K6565" s="3"/>
      <c r="L6565" s="3"/>
      <c r="M6565" s="3"/>
      <c r="N6565" s="3"/>
      <c r="O6565" s="3"/>
      <c r="P6565" s="3"/>
      <c r="Q6565" s="3"/>
      <c r="R6565" s="3"/>
      <c r="S6565" s="3"/>
      <c r="T6565" s="3"/>
      <c r="U6565" s="3"/>
      <c r="V6565" s="3"/>
      <c r="W6565" s="3"/>
      <c r="X6565" s="3"/>
      <c r="Y6565" s="3"/>
      <c r="Z6565" s="3"/>
      <c r="AA6565" s="3"/>
      <c r="AB6565" s="3"/>
      <c r="AC6565" s="3"/>
      <c r="AD6565" s="3"/>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row>
    <row r="6566" spans="1:77" ht="18">
      <c r="A6566" s="3" t="s">
        <v>34367</v>
      </c>
      <c r="B6566" s="3" t="s">
        <v>33988</v>
      </c>
      <c r="C6566" s="3" t="s">
        <v>34368</v>
      </c>
      <c r="D6566" s="3"/>
      <c r="E6566" s="3" t="s">
        <v>34369</v>
      </c>
      <c r="F6566" s="3" t="s">
        <v>34370</v>
      </c>
      <c r="G6566" s="3"/>
      <c r="H6566" s="3"/>
      <c r="I6566" s="3"/>
      <c r="J6566" s="3"/>
      <c r="K6566" s="3"/>
      <c r="L6566" s="3"/>
      <c r="M6566" s="3"/>
      <c r="N6566" s="3"/>
      <c r="O6566" s="3"/>
      <c r="P6566" s="3"/>
      <c r="Q6566" s="3"/>
      <c r="R6566" s="3"/>
      <c r="S6566" s="3"/>
      <c r="T6566" s="3"/>
      <c r="U6566" s="3"/>
      <c r="V6566" s="3"/>
      <c r="W6566" s="3"/>
      <c r="X6566" s="3"/>
      <c r="Y6566" s="3"/>
      <c r="Z6566" s="3"/>
      <c r="AA6566" s="3"/>
      <c r="AB6566" s="3"/>
      <c r="AC6566" s="3"/>
      <c r="AD6566" s="3"/>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row>
    <row r="6567" spans="1:77" ht="18">
      <c r="A6567" s="3" t="s">
        <v>12015</v>
      </c>
      <c r="B6567" s="3" t="s">
        <v>29357</v>
      </c>
      <c r="C6567" s="3" t="s">
        <v>29645</v>
      </c>
      <c r="D6567" s="3" t="s">
        <v>48</v>
      </c>
      <c r="E6567" s="3" t="s">
        <v>29646</v>
      </c>
      <c r="F6567" s="3"/>
      <c r="G6567" s="3"/>
      <c r="H6567" s="3"/>
      <c r="I6567" s="3"/>
      <c r="J6567" s="3"/>
      <c r="K6567" s="3"/>
      <c r="L6567" s="3"/>
      <c r="M6567" s="3"/>
      <c r="N6567" s="3"/>
      <c r="O6567" s="3"/>
      <c r="P6567" s="3"/>
      <c r="Q6567" s="3"/>
      <c r="R6567" s="3"/>
      <c r="S6567" s="3"/>
      <c r="T6567" s="3"/>
      <c r="U6567" s="3"/>
      <c r="V6567" s="3"/>
      <c r="W6567" s="3"/>
      <c r="X6567" s="3"/>
      <c r="Y6567" s="3"/>
      <c r="Z6567" s="3"/>
      <c r="AA6567" s="3"/>
      <c r="AB6567" s="3"/>
      <c r="AC6567" s="3"/>
      <c r="AD6567" s="3"/>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row>
    <row r="6568" spans="1:77" ht="18">
      <c r="A6568" s="3" t="s">
        <v>7969</v>
      </c>
      <c r="B6568" s="3" t="s">
        <v>25216</v>
      </c>
      <c r="C6568" s="3" t="s">
        <v>25795</v>
      </c>
      <c r="D6568" s="3"/>
      <c r="E6568" s="3" t="s">
        <v>25796</v>
      </c>
      <c r="F6568" s="3"/>
      <c r="G6568" s="3"/>
      <c r="H6568" s="3"/>
      <c r="I6568" s="3"/>
      <c r="J6568" s="3"/>
      <c r="K6568" s="3"/>
      <c r="L6568" s="3"/>
      <c r="M6568" s="3"/>
      <c r="N6568" s="3"/>
      <c r="O6568" s="3"/>
      <c r="P6568" s="3"/>
      <c r="Q6568" s="3"/>
      <c r="R6568" s="3"/>
      <c r="S6568" s="3"/>
      <c r="T6568" s="3"/>
      <c r="U6568" s="3"/>
      <c r="V6568" s="3"/>
      <c r="W6568" s="3"/>
      <c r="X6568" s="3"/>
      <c r="Y6568" s="3"/>
      <c r="Z6568" s="3"/>
      <c r="AA6568" s="3"/>
      <c r="AB6568" s="3"/>
      <c r="AC6568" s="3"/>
      <c r="AD6568" s="3"/>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row>
    <row r="6569" spans="1:77" ht="18">
      <c r="A6569" s="3" t="s">
        <v>16421</v>
      </c>
      <c r="B6569" s="3" t="s">
        <v>32387</v>
      </c>
      <c r="C6569" s="3" t="s">
        <v>25795</v>
      </c>
      <c r="D6569" s="3"/>
      <c r="E6569" s="3" t="s">
        <v>32429</v>
      </c>
      <c r="F6569" s="3" t="s">
        <v>32430</v>
      </c>
      <c r="G6569" s="3"/>
      <c r="H6569" s="3"/>
      <c r="I6569" s="3"/>
      <c r="J6569" s="3"/>
      <c r="K6569" s="3"/>
      <c r="L6569" s="3"/>
      <c r="M6569" s="3"/>
      <c r="N6569" s="3"/>
      <c r="O6569" s="3"/>
      <c r="P6569" s="3"/>
      <c r="Q6569" s="3"/>
      <c r="R6569" s="3"/>
      <c r="S6569" s="3"/>
      <c r="T6569" s="3"/>
      <c r="U6569" s="3"/>
      <c r="V6569" s="3"/>
      <c r="W6569" s="3"/>
      <c r="X6569" s="3"/>
      <c r="Y6569" s="3"/>
      <c r="Z6569" s="3"/>
      <c r="AA6569" s="3"/>
      <c r="AB6569" s="3"/>
      <c r="AC6569" s="3"/>
      <c r="AD6569" s="3"/>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row>
    <row r="6570" spans="1:77" ht="18">
      <c r="A6570" s="3" t="s">
        <v>12267</v>
      </c>
      <c r="B6570" s="3" t="s">
        <v>29357</v>
      </c>
      <c r="C6570" s="3" t="s">
        <v>29843</v>
      </c>
      <c r="D6570" s="3" t="s">
        <v>48</v>
      </c>
      <c r="E6570" s="3" t="s">
        <v>29844</v>
      </c>
      <c r="F6570" s="3" t="s">
        <v>29845</v>
      </c>
      <c r="G6570" s="3"/>
      <c r="H6570" s="3"/>
      <c r="I6570" s="3"/>
      <c r="J6570" s="3"/>
      <c r="K6570" s="3"/>
      <c r="L6570" s="3"/>
      <c r="M6570" s="3"/>
      <c r="N6570" s="3"/>
      <c r="O6570" s="3"/>
      <c r="P6570" s="3"/>
      <c r="Q6570" s="3"/>
      <c r="R6570" s="3"/>
      <c r="S6570" s="3"/>
      <c r="T6570" s="3"/>
      <c r="U6570" s="3"/>
      <c r="V6570" s="3"/>
      <c r="W6570" s="3"/>
      <c r="X6570" s="3"/>
      <c r="Y6570" s="3"/>
      <c r="Z6570" s="3"/>
      <c r="AA6570" s="3"/>
      <c r="AB6570" s="3"/>
      <c r="AC6570" s="3"/>
      <c r="AD6570" s="3"/>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row>
    <row r="6571" spans="1:77" ht="18">
      <c r="A6571" s="3" t="s">
        <v>7344</v>
      </c>
      <c r="B6571" s="3" t="s">
        <v>25216</v>
      </c>
      <c r="C6571" s="3" t="s">
        <v>25325</v>
      </c>
      <c r="D6571" s="3"/>
      <c r="E6571" s="3" t="s">
        <v>25326</v>
      </c>
      <c r="F6571" s="3"/>
      <c r="G6571" s="3"/>
      <c r="H6571" s="3"/>
      <c r="I6571" s="3"/>
      <c r="J6571" s="3"/>
      <c r="K6571" s="3"/>
      <c r="L6571" s="3"/>
      <c r="M6571" s="3"/>
      <c r="N6571" s="3"/>
      <c r="O6571" s="3"/>
      <c r="P6571" s="3"/>
      <c r="Q6571" s="3"/>
      <c r="R6571" s="3"/>
      <c r="S6571" s="3"/>
      <c r="T6571" s="3"/>
      <c r="U6571" s="3"/>
      <c r="V6571" s="3"/>
      <c r="W6571" s="3"/>
      <c r="X6571" s="3"/>
      <c r="Y6571" s="3"/>
      <c r="Z6571" s="3"/>
      <c r="AA6571" s="3"/>
      <c r="AB6571" s="3"/>
      <c r="AC6571" s="3"/>
      <c r="AD6571" s="3"/>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row>
    <row r="6572" spans="1:77" ht="18">
      <c r="A6572" s="3" t="s">
        <v>38214</v>
      </c>
      <c r="B6572" s="3" t="s">
        <v>37993</v>
      </c>
      <c r="C6572" s="3" t="s">
        <v>38215</v>
      </c>
      <c r="D6572" s="3" t="s">
        <v>270</v>
      </c>
      <c r="E6572" s="3" t="s">
        <v>38216</v>
      </c>
      <c r="F6572" s="3"/>
      <c r="G6572" s="3"/>
      <c r="H6572" s="3"/>
      <c r="I6572" s="3"/>
      <c r="J6572" s="3"/>
      <c r="K6572" s="3"/>
      <c r="L6572" s="3"/>
      <c r="M6572" s="3"/>
      <c r="N6572" s="3"/>
      <c r="O6572" s="3"/>
      <c r="P6572" s="3"/>
      <c r="Q6572" s="3"/>
      <c r="R6572" s="3"/>
      <c r="S6572" s="3"/>
      <c r="T6572" s="3"/>
      <c r="U6572" s="3"/>
      <c r="V6572" s="3"/>
      <c r="W6572" s="3"/>
      <c r="X6572" s="3"/>
      <c r="Y6572" s="3"/>
      <c r="Z6572" s="3"/>
      <c r="AA6572" s="3"/>
      <c r="AB6572" s="3"/>
      <c r="AC6572" s="3"/>
      <c r="AD6572" s="3"/>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row>
    <row r="6573" spans="1:77" ht="18">
      <c r="A6573" s="3" t="s">
        <v>27709</v>
      </c>
      <c r="B6573" s="3" t="s">
        <v>27321</v>
      </c>
      <c r="C6573" s="3" t="s">
        <v>27710</v>
      </c>
      <c r="D6573" s="3" t="s">
        <v>73</v>
      </c>
      <c r="E6573" s="3" t="s">
        <v>27711</v>
      </c>
      <c r="F6573" s="3"/>
      <c r="G6573" s="3"/>
      <c r="H6573" s="3"/>
      <c r="I6573" s="3"/>
      <c r="J6573" s="3"/>
      <c r="K6573" s="3"/>
      <c r="L6573" s="3"/>
      <c r="M6573" s="3"/>
      <c r="N6573" s="3"/>
      <c r="O6573" s="3"/>
      <c r="P6573" s="3"/>
      <c r="Q6573" s="3"/>
      <c r="R6573" s="3"/>
      <c r="S6573" s="3"/>
      <c r="T6573" s="3"/>
      <c r="U6573" s="3"/>
      <c r="V6573" s="3"/>
      <c r="W6573" s="3"/>
      <c r="X6573" s="3"/>
      <c r="Y6573" s="3"/>
      <c r="Z6573" s="3"/>
      <c r="AA6573" s="3"/>
      <c r="AB6573" s="3"/>
      <c r="AC6573" s="3"/>
      <c r="AD6573" s="3"/>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row>
    <row r="6574" spans="1:77" ht="18">
      <c r="A6574" s="3" t="s">
        <v>7735</v>
      </c>
      <c r="B6574" s="3" t="s">
        <v>25216</v>
      </c>
      <c r="C6574" s="3" t="s">
        <v>25617</v>
      </c>
      <c r="D6574" s="3"/>
      <c r="E6574" s="3" t="s">
        <v>25618</v>
      </c>
      <c r="F6574" s="3"/>
      <c r="G6574" s="3"/>
      <c r="H6574" s="3"/>
      <c r="I6574" s="3"/>
      <c r="J6574" s="3"/>
      <c r="K6574" s="3"/>
      <c r="L6574" s="3"/>
      <c r="M6574" s="3"/>
      <c r="N6574" s="3"/>
      <c r="O6574" s="3"/>
      <c r="P6574" s="3"/>
      <c r="Q6574" s="3"/>
      <c r="R6574" s="3"/>
      <c r="S6574" s="3"/>
      <c r="T6574" s="3"/>
      <c r="U6574" s="3"/>
      <c r="V6574" s="3"/>
      <c r="W6574" s="3"/>
      <c r="X6574" s="3"/>
      <c r="Y6574" s="3"/>
      <c r="Z6574" s="3"/>
      <c r="AA6574" s="3"/>
      <c r="AB6574" s="3"/>
      <c r="AC6574" s="3"/>
      <c r="AD6574" s="3"/>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row>
    <row r="6575" spans="1:77" ht="18">
      <c r="A6575" s="3" t="s">
        <v>7449</v>
      </c>
      <c r="B6575" s="3" t="s">
        <v>25216</v>
      </c>
      <c r="C6575" s="3" t="s">
        <v>25410</v>
      </c>
      <c r="D6575" s="3"/>
      <c r="E6575" s="3" t="s">
        <v>25411</v>
      </c>
      <c r="F6575" s="3"/>
      <c r="G6575" s="3"/>
      <c r="H6575" s="3"/>
      <c r="I6575" s="3"/>
      <c r="J6575" s="3"/>
      <c r="K6575" s="3"/>
      <c r="L6575" s="3"/>
      <c r="M6575" s="3"/>
      <c r="N6575" s="3"/>
      <c r="O6575" s="3"/>
      <c r="P6575" s="3"/>
      <c r="Q6575" s="3"/>
      <c r="R6575" s="3"/>
      <c r="S6575" s="3"/>
      <c r="T6575" s="3"/>
      <c r="U6575" s="3"/>
      <c r="V6575" s="3"/>
      <c r="W6575" s="3"/>
      <c r="X6575" s="3"/>
      <c r="Y6575" s="3"/>
      <c r="Z6575" s="3"/>
      <c r="AA6575" s="3"/>
      <c r="AB6575" s="3"/>
      <c r="AC6575" s="3"/>
      <c r="AD6575" s="3"/>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row>
    <row r="6576" spans="1:77" ht="18">
      <c r="A6576" s="3" t="s">
        <v>37381</v>
      </c>
      <c r="B6576" s="3" t="s">
        <v>37382</v>
      </c>
      <c r="C6576" s="3" t="s">
        <v>25410</v>
      </c>
      <c r="D6576" s="3" t="s">
        <v>1442</v>
      </c>
      <c r="E6576" s="3" t="s">
        <v>37383</v>
      </c>
      <c r="F6576" s="3"/>
      <c r="G6576" s="3"/>
      <c r="H6576" s="3"/>
      <c r="I6576" s="3"/>
      <c r="J6576" s="3"/>
      <c r="K6576" s="3"/>
      <c r="L6576" s="3"/>
      <c r="M6576" s="3"/>
      <c r="N6576" s="3"/>
      <c r="O6576" s="3"/>
      <c r="P6576" s="3"/>
      <c r="Q6576" s="3"/>
      <c r="R6576" s="3"/>
      <c r="S6576" s="3"/>
      <c r="T6576" s="3"/>
      <c r="U6576" s="3"/>
      <c r="V6576" s="3"/>
      <c r="W6576" s="3"/>
      <c r="X6576" s="3"/>
      <c r="Y6576" s="3"/>
      <c r="Z6576" s="3"/>
      <c r="AA6576" s="3"/>
      <c r="AB6576" s="3"/>
      <c r="AC6576" s="3"/>
      <c r="AD6576" s="3"/>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row>
    <row r="6577" spans="1:77" ht="18">
      <c r="A6577" s="3" t="s">
        <v>20288</v>
      </c>
      <c r="B6577" s="3" t="s">
        <v>37108</v>
      </c>
      <c r="C6577" s="3" t="s">
        <v>25410</v>
      </c>
      <c r="D6577" s="3" t="s">
        <v>27378</v>
      </c>
      <c r="E6577" s="3" t="s">
        <v>27187</v>
      </c>
      <c r="F6577" s="3" t="s">
        <v>27874</v>
      </c>
      <c r="G6577" s="3"/>
      <c r="H6577" s="3"/>
      <c r="I6577" s="3"/>
      <c r="J6577" s="3"/>
      <c r="K6577" s="3"/>
      <c r="L6577" s="3"/>
      <c r="M6577" s="3"/>
      <c r="N6577" s="3"/>
      <c r="O6577" s="3"/>
      <c r="P6577" s="3"/>
      <c r="Q6577" s="3"/>
      <c r="R6577" s="3"/>
      <c r="S6577" s="3"/>
      <c r="T6577" s="3"/>
      <c r="U6577" s="3"/>
      <c r="V6577" s="3"/>
      <c r="W6577" s="3"/>
      <c r="X6577" s="3"/>
      <c r="Y6577" s="3"/>
      <c r="Z6577" s="3"/>
      <c r="AA6577" s="3"/>
      <c r="AB6577" s="3"/>
      <c r="AC6577" s="3"/>
      <c r="AD6577" s="3"/>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row>
    <row r="6578" spans="1:77" ht="18">
      <c r="A6578" s="3" t="s">
        <v>34936</v>
      </c>
      <c r="B6578" s="3" t="s">
        <v>33988</v>
      </c>
      <c r="C6578" s="3" t="s">
        <v>34937</v>
      </c>
      <c r="D6578" s="3"/>
      <c r="E6578" s="3" t="s">
        <v>34938</v>
      </c>
      <c r="F6578" s="3"/>
      <c r="G6578" s="3"/>
      <c r="H6578" s="3"/>
      <c r="I6578" s="3"/>
      <c r="J6578" s="3"/>
      <c r="K6578" s="3"/>
      <c r="L6578" s="3"/>
      <c r="M6578" s="3"/>
      <c r="N6578" s="3"/>
      <c r="O6578" s="3"/>
      <c r="P6578" s="3"/>
      <c r="Q6578" s="3"/>
      <c r="R6578" s="3"/>
      <c r="S6578" s="3"/>
      <c r="T6578" s="3"/>
      <c r="U6578" s="3"/>
      <c r="V6578" s="3"/>
      <c r="W6578" s="3"/>
      <c r="X6578" s="3"/>
      <c r="Y6578" s="3"/>
      <c r="Z6578" s="3"/>
      <c r="AA6578" s="3"/>
      <c r="AB6578" s="3"/>
      <c r="AC6578" s="3"/>
      <c r="AD6578" s="3"/>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row>
    <row r="6579" spans="1:77" ht="18">
      <c r="A6579" s="3" t="s">
        <v>34086</v>
      </c>
      <c r="B6579" s="3" t="s">
        <v>33988</v>
      </c>
      <c r="C6579" s="3" t="s">
        <v>34087</v>
      </c>
      <c r="D6579" s="3"/>
      <c r="E6579" s="3" t="s">
        <v>34088</v>
      </c>
      <c r="F6579" s="3"/>
      <c r="G6579" s="3"/>
      <c r="H6579" s="3"/>
      <c r="I6579" s="3"/>
      <c r="J6579" s="3"/>
      <c r="K6579" s="3"/>
      <c r="L6579" s="3"/>
      <c r="M6579" s="3"/>
      <c r="N6579" s="3"/>
      <c r="O6579" s="3"/>
      <c r="P6579" s="3"/>
      <c r="Q6579" s="3"/>
      <c r="R6579" s="3"/>
      <c r="S6579" s="3"/>
      <c r="T6579" s="3"/>
      <c r="U6579" s="3"/>
      <c r="V6579" s="3"/>
      <c r="W6579" s="3"/>
      <c r="X6579" s="3"/>
      <c r="Y6579" s="3"/>
      <c r="Z6579" s="3"/>
      <c r="AA6579" s="3"/>
      <c r="AB6579" s="3"/>
      <c r="AC6579" s="3"/>
      <c r="AD6579" s="3"/>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row>
    <row r="6580" spans="1:77" ht="18">
      <c r="A6580" s="3" t="s">
        <v>7656</v>
      </c>
      <c r="B6580" s="3" t="s">
        <v>25216</v>
      </c>
      <c r="C6580" s="3" t="s">
        <v>25564</v>
      </c>
      <c r="D6580" s="3"/>
      <c r="E6580" s="3" t="s">
        <v>25565</v>
      </c>
      <c r="F6580" s="3"/>
      <c r="G6580" s="3"/>
      <c r="H6580" s="3"/>
      <c r="I6580" s="3"/>
      <c r="J6580" s="3"/>
      <c r="K6580" s="3"/>
      <c r="L6580" s="3"/>
      <c r="M6580" s="3"/>
      <c r="N6580" s="3"/>
      <c r="O6580" s="3"/>
      <c r="P6580" s="3"/>
      <c r="Q6580" s="3"/>
      <c r="R6580" s="3"/>
      <c r="S6580" s="3"/>
      <c r="T6580" s="3"/>
      <c r="U6580" s="3"/>
      <c r="V6580" s="3"/>
      <c r="W6580" s="3"/>
      <c r="X6580" s="3"/>
      <c r="Y6580" s="3"/>
      <c r="Z6580" s="3"/>
      <c r="AA6580" s="3"/>
      <c r="AB6580" s="3"/>
      <c r="AC6580" s="3"/>
      <c r="AD6580" s="3"/>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row>
    <row r="6581" spans="1:77" ht="18">
      <c r="A6581" s="3" t="s">
        <v>38053</v>
      </c>
      <c r="B6581" s="3" t="s">
        <v>37993</v>
      </c>
      <c r="C6581" s="3" t="s">
        <v>25564</v>
      </c>
      <c r="D6581" s="3" t="s">
        <v>270</v>
      </c>
      <c r="E6581" s="3" t="s">
        <v>38054</v>
      </c>
      <c r="F6581" s="3"/>
      <c r="G6581" s="3"/>
      <c r="H6581" s="3"/>
      <c r="I6581" s="3"/>
      <c r="J6581" s="3"/>
      <c r="K6581" s="3"/>
      <c r="L6581" s="3"/>
      <c r="M6581" s="3"/>
      <c r="N6581" s="3"/>
      <c r="O6581" s="3"/>
      <c r="P6581" s="3"/>
      <c r="Q6581" s="3"/>
      <c r="R6581" s="3"/>
      <c r="S6581" s="3"/>
      <c r="T6581" s="3"/>
      <c r="U6581" s="3"/>
      <c r="V6581" s="3"/>
      <c r="W6581" s="3"/>
      <c r="X6581" s="3"/>
      <c r="Y6581" s="3"/>
      <c r="Z6581" s="3"/>
      <c r="AA6581" s="3"/>
      <c r="AB6581" s="3"/>
      <c r="AC6581" s="3"/>
      <c r="AD6581" s="3"/>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row>
    <row r="6582" spans="1:77" ht="18">
      <c r="A6582" s="3" t="s">
        <v>27554</v>
      </c>
      <c r="B6582" s="3" t="s">
        <v>27189</v>
      </c>
      <c r="C6582" s="3" t="s">
        <v>27555</v>
      </c>
      <c r="D6582" s="3" t="s">
        <v>73</v>
      </c>
      <c r="E6582" s="3" t="s">
        <v>27556</v>
      </c>
      <c r="F6582" s="3"/>
      <c r="G6582" s="3"/>
      <c r="H6582" s="3"/>
      <c r="I6582" s="3"/>
      <c r="J6582" s="3"/>
      <c r="K6582" s="3"/>
      <c r="L6582" s="3"/>
      <c r="M6582" s="3"/>
      <c r="N6582" s="3"/>
      <c r="O6582" s="3"/>
      <c r="P6582" s="3"/>
      <c r="Q6582" s="3"/>
      <c r="R6582" s="3"/>
      <c r="S6582" s="3"/>
      <c r="T6582" s="3"/>
      <c r="U6582" s="3"/>
      <c r="V6582" s="3"/>
      <c r="W6582" s="3"/>
      <c r="X6582" s="3"/>
      <c r="Y6582" s="3"/>
      <c r="Z6582" s="3"/>
      <c r="AA6582" s="3"/>
      <c r="AB6582" s="3"/>
      <c r="AC6582" s="3"/>
      <c r="AD6582" s="3"/>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row>
    <row r="6583" spans="1:77" ht="18">
      <c r="A6583" s="3" t="s">
        <v>17692</v>
      </c>
      <c r="B6583" s="3" t="s">
        <v>34873</v>
      </c>
      <c r="C6583" s="3" t="s">
        <v>34874</v>
      </c>
      <c r="D6583" s="3" t="s">
        <v>1442</v>
      </c>
      <c r="E6583" s="3" t="s">
        <v>34875</v>
      </c>
      <c r="F6583" s="3" t="s">
        <v>34876</v>
      </c>
      <c r="G6583" s="3"/>
      <c r="H6583" s="3"/>
      <c r="I6583" s="3"/>
      <c r="J6583" s="3"/>
      <c r="K6583" s="3"/>
      <c r="L6583" s="3"/>
      <c r="M6583" s="3"/>
      <c r="N6583" s="3"/>
      <c r="O6583" s="3"/>
      <c r="P6583" s="3"/>
      <c r="Q6583" s="3"/>
      <c r="R6583" s="3"/>
      <c r="S6583" s="3"/>
      <c r="T6583" s="3"/>
      <c r="U6583" s="3"/>
      <c r="V6583" s="3"/>
      <c r="W6583" s="3"/>
      <c r="X6583" s="3"/>
      <c r="Y6583" s="3"/>
      <c r="Z6583" s="3"/>
      <c r="AA6583" s="3"/>
      <c r="AB6583" s="3"/>
      <c r="AC6583" s="3"/>
      <c r="AD6583" s="3"/>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row>
    <row r="6584" spans="1:77" ht="18">
      <c r="A6584" s="3" t="s">
        <v>34152</v>
      </c>
      <c r="B6584" s="3" t="s">
        <v>33988</v>
      </c>
      <c r="C6584" s="3" t="s">
        <v>34153</v>
      </c>
      <c r="D6584" s="3"/>
      <c r="E6584" s="3" t="s">
        <v>34154</v>
      </c>
      <c r="F6584" s="3" t="s">
        <v>34155</v>
      </c>
      <c r="G6584" s="3" t="s">
        <v>34156</v>
      </c>
      <c r="H6584" s="3" t="s">
        <v>34157</v>
      </c>
      <c r="I6584" s="3">
        <v>7132246</v>
      </c>
      <c r="J6584" s="3"/>
      <c r="K6584" s="3"/>
      <c r="L6584" s="3"/>
      <c r="M6584" s="3"/>
      <c r="N6584" s="3"/>
      <c r="O6584" s="3"/>
      <c r="P6584" s="3"/>
      <c r="Q6584" s="3"/>
      <c r="R6584" s="3"/>
      <c r="S6584" s="3"/>
      <c r="T6584" s="3"/>
      <c r="U6584" s="3"/>
      <c r="V6584" s="3"/>
      <c r="W6584" s="3"/>
      <c r="X6584" s="3"/>
      <c r="Y6584" s="3"/>
      <c r="Z6584" s="3"/>
      <c r="AA6584" s="3"/>
      <c r="AB6584" s="3"/>
      <c r="AC6584" s="3"/>
      <c r="AD6584" s="3"/>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row>
    <row r="6585" spans="1:77" ht="18">
      <c r="A6585" s="3" t="s">
        <v>7598</v>
      </c>
      <c r="B6585" s="3" t="s">
        <v>25216</v>
      </c>
      <c r="C6585" s="3" t="s">
        <v>25516</v>
      </c>
      <c r="D6585" s="3"/>
      <c r="E6585" s="3" t="s">
        <v>25517</v>
      </c>
      <c r="F6585" s="3"/>
      <c r="G6585" s="3"/>
      <c r="H6585" s="3"/>
      <c r="I6585" s="3"/>
      <c r="J6585" s="3"/>
      <c r="K6585" s="3"/>
      <c r="L6585" s="3"/>
      <c r="M6585" s="3"/>
      <c r="N6585" s="3"/>
      <c r="O6585" s="3"/>
      <c r="P6585" s="3"/>
      <c r="Q6585" s="3"/>
      <c r="R6585" s="3"/>
      <c r="S6585" s="3"/>
      <c r="T6585" s="3"/>
      <c r="U6585" s="3"/>
      <c r="V6585" s="3"/>
      <c r="W6585" s="3"/>
      <c r="X6585" s="3"/>
      <c r="Y6585" s="3"/>
      <c r="Z6585" s="3"/>
      <c r="AA6585" s="3"/>
      <c r="AB6585" s="3"/>
      <c r="AC6585" s="3"/>
      <c r="AD6585" s="3"/>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row>
    <row r="6586" spans="1:77" ht="18">
      <c r="A6586" s="3" t="s">
        <v>38177</v>
      </c>
      <c r="B6586" s="3" t="s">
        <v>37993</v>
      </c>
      <c r="C6586" s="3" t="s">
        <v>38178</v>
      </c>
      <c r="D6586" s="3" t="s">
        <v>270</v>
      </c>
      <c r="E6586" s="3" t="s">
        <v>38179</v>
      </c>
      <c r="F6586" s="3"/>
      <c r="G6586" s="3"/>
      <c r="H6586" s="3"/>
      <c r="I6586" s="3"/>
      <c r="J6586" s="3"/>
      <c r="K6586" s="3"/>
      <c r="L6586" s="3"/>
      <c r="M6586" s="3"/>
      <c r="N6586" s="3"/>
      <c r="O6586" s="3"/>
      <c r="P6586" s="3"/>
      <c r="Q6586" s="3"/>
      <c r="R6586" s="3"/>
      <c r="S6586" s="3"/>
      <c r="T6586" s="3"/>
      <c r="U6586" s="3"/>
      <c r="V6586" s="3"/>
      <c r="W6586" s="3"/>
      <c r="X6586" s="3"/>
      <c r="Y6586" s="3"/>
      <c r="Z6586" s="3"/>
      <c r="AA6586" s="3"/>
      <c r="AB6586" s="3"/>
      <c r="AC6586" s="3"/>
      <c r="AD6586" s="3"/>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row>
    <row r="6587" spans="1:77" ht="18">
      <c r="A6587" s="3" t="s">
        <v>39106</v>
      </c>
      <c r="B6587" s="3" t="s">
        <v>38999</v>
      </c>
      <c r="C6587" s="3" t="s">
        <v>39107</v>
      </c>
      <c r="D6587" s="3"/>
      <c r="E6587" s="3" t="s">
        <v>39108</v>
      </c>
      <c r="F6587" s="3"/>
      <c r="G6587" s="3"/>
      <c r="H6587" s="3"/>
      <c r="I6587" s="3"/>
      <c r="J6587" s="3"/>
      <c r="K6587" s="3"/>
      <c r="L6587" s="3"/>
      <c r="M6587" s="3"/>
      <c r="N6587" s="3"/>
      <c r="O6587" s="3"/>
      <c r="P6587" s="3"/>
      <c r="Q6587" s="3"/>
      <c r="R6587" s="3"/>
      <c r="S6587" s="3"/>
      <c r="T6587" s="3"/>
      <c r="U6587" s="3"/>
      <c r="V6587" s="3"/>
      <c r="W6587" s="3"/>
      <c r="X6587" s="3"/>
      <c r="Y6587" s="3"/>
      <c r="Z6587" s="3"/>
      <c r="AA6587" s="3"/>
      <c r="AB6587" s="3"/>
      <c r="AC6587" s="3"/>
      <c r="AD6587" s="3"/>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row>
    <row r="6588" spans="1:77" ht="18">
      <c r="A6588" s="3" t="s">
        <v>11916</v>
      </c>
      <c r="B6588" s="3" t="s">
        <v>29357</v>
      </c>
      <c r="C6588" s="3" t="s">
        <v>29568</v>
      </c>
      <c r="D6588" s="3" t="s">
        <v>48</v>
      </c>
      <c r="E6588" s="3" t="s">
        <v>29569</v>
      </c>
      <c r="F6588" s="3" t="s">
        <v>29570</v>
      </c>
      <c r="G6588" s="3"/>
      <c r="H6588" s="3"/>
      <c r="I6588" s="3"/>
      <c r="J6588" s="3"/>
      <c r="K6588" s="3"/>
      <c r="L6588" s="3"/>
      <c r="M6588" s="3"/>
      <c r="N6588" s="3"/>
      <c r="O6588" s="3"/>
      <c r="P6588" s="3"/>
      <c r="Q6588" s="3"/>
      <c r="R6588" s="3"/>
      <c r="S6588" s="3"/>
      <c r="T6588" s="3"/>
      <c r="U6588" s="3"/>
      <c r="V6588" s="3"/>
      <c r="W6588" s="3"/>
      <c r="X6588" s="3"/>
      <c r="Y6588" s="3"/>
      <c r="Z6588" s="3"/>
      <c r="AA6588" s="3"/>
      <c r="AB6588" s="3"/>
      <c r="AC6588" s="3"/>
      <c r="AD6588" s="3"/>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row>
    <row r="6589" spans="1:77" ht="18">
      <c r="A6589" s="3" t="s">
        <v>39544</v>
      </c>
      <c r="B6589" s="3" t="s">
        <v>39534</v>
      </c>
      <c r="C6589" s="3" t="s">
        <v>39545</v>
      </c>
      <c r="D6589" s="3"/>
      <c r="E6589" s="3" t="s">
        <v>39541</v>
      </c>
      <c r="F6589" s="3"/>
      <c r="G6589" s="3"/>
      <c r="H6589" s="3"/>
      <c r="I6589" s="3"/>
      <c r="J6589" s="3"/>
      <c r="K6589" s="3"/>
      <c r="L6589" s="3"/>
      <c r="M6589" s="3"/>
      <c r="N6589" s="3"/>
      <c r="O6589" s="3"/>
      <c r="P6589" s="3"/>
      <c r="Q6589" s="3"/>
      <c r="R6589" s="3"/>
      <c r="S6589" s="3"/>
      <c r="T6589" s="3"/>
      <c r="U6589" s="3"/>
      <c r="V6589" s="3"/>
      <c r="W6589" s="3"/>
      <c r="X6589" s="3"/>
      <c r="Y6589" s="3"/>
      <c r="Z6589" s="3"/>
      <c r="AA6589" s="3"/>
      <c r="AB6589" s="3"/>
      <c r="AC6589" s="3"/>
      <c r="AD6589" s="3"/>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row>
    <row r="6590" spans="1:77" ht="18">
      <c r="A6590" s="3" t="s">
        <v>34428</v>
      </c>
      <c r="B6590" s="3" t="s">
        <v>34282</v>
      </c>
      <c r="C6590" s="3" t="s">
        <v>34429</v>
      </c>
      <c r="D6590" s="3" t="s">
        <v>319</v>
      </c>
      <c r="E6590" s="3" t="s">
        <v>34430</v>
      </c>
      <c r="F6590" s="3"/>
      <c r="G6590" s="3"/>
      <c r="H6590" s="3"/>
      <c r="I6590" s="3"/>
      <c r="J6590" s="3"/>
      <c r="K6590" s="3"/>
      <c r="L6590" s="3"/>
      <c r="M6590" s="3"/>
      <c r="N6590" s="3"/>
      <c r="O6590" s="3"/>
      <c r="P6590" s="3"/>
      <c r="Q6590" s="3"/>
      <c r="R6590" s="3"/>
      <c r="S6590" s="3"/>
      <c r="T6590" s="3"/>
      <c r="U6590" s="3"/>
      <c r="V6590" s="3"/>
      <c r="W6590" s="3"/>
      <c r="X6590" s="3"/>
      <c r="Y6590" s="3"/>
      <c r="Z6590" s="3"/>
      <c r="AA6590" s="3"/>
      <c r="AB6590" s="3"/>
      <c r="AC6590" s="3"/>
      <c r="AD6590" s="3"/>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row>
    <row r="6591" spans="1:77" ht="18">
      <c r="A6591" s="3" t="s">
        <v>7545</v>
      </c>
      <c r="B6591" s="3" t="s">
        <v>25216</v>
      </c>
      <c r="C6591" s="3" t="s">
        <v>25480</v>
      </c>
      <c r="D6591" s="3"/>
      <c r="E6591" s="3" t="s">
        <v>3654</v>
      </c>
      <c r="F6591" s="3"/>
      <c r="G6591" s="3"/>
      <c r="H6591" s="3"/>
      <c r="I6591" s="3"/>
      <c r="J6591" s="3"/>
      <c r="K6591" s="3"/>
      <c r="L6591" s="3"/>
      <c r="M6591" s="3"/>
      <c r="N6591" s="3"/>
      <c r="O6591" s="3"/>
      <c r="P6591" s="3"/>
      <c r="Q6591" s="3"/>
      <c r="R6591" s="3"/>
      <c r="S6591" s="3"/>
      <c r="T6591" s="3"/>
      <c r="U6591" s="3"/>
      <c r="V6591" s="3"/>
      <c r="W6591" s="3"/>
      <c r="X6591" s="3"/>
      <c r="Y6591" s="3"/>
      <c r="Z6591" s="3"/>
      <c r="AA6591" s="3"/>
      <c r="AB6591" s="3"/>
      <c r="AC6591" s="3"/>
      <c r="AD6591" s="3"/>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row>
    <row r="6592" spans="1:77" ht="18">
      <c r="A6592" s="3" t="s">
        <v>16327</v>
      </c>
      <c r="B6592" s="3" t="s">
        <v>32339</v>
      </c>
      <c r="C6592" s="3" t="s">
        <v>32358</v>
      </c>
      <c r="D6592" s="3" t="s">
        <v>32359</v>
      </c>
      <c r="E6592" s="3" t="s">
        <v>32360</v>
      </c>
      <c r="F6592" s="3" t="s">
        <v>32361</v>
      </c>
      <c r="G6592" s="3"/>
      <c r="H6592" s="3"/>
      <c r="I6592" s="3"/>
      <c r="J6592" s="3"/>
      <c r="K6592" s="3"/>
      <c r="L6592" s="3"/>
      <c r="M6592" s="3"/>
      <c r="N6592" s="3"/>
      <c r="O6592" s="3"/>
      <c r="P6592" s="3"/>
      <c r="Q6592" s="3"/>
      <c r="R6592" s="3"/>
      <c r="S6592" s="3"/>
      <c r="T6592" s="3"/>
      <c r="U6592" s="3"/>
      <c r="V6592" s="3"/>
      <c r="W6592" s="3"/>
      <c r="X6592" s="3"/>
      <c r="Y6592" s="3"/>
      <c r="Z6592" s="3"/>
      <c r="AA6592" s="3"/>
      <c r="AB6592" s="3"/>
      <c r="AC6592" s="3"/>
      <c r="AD6592" s="3"/>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row>
    <row r="6593" spans="1:77" ht="18">
      <c r="A6593" s="3" t="s">
        <v>37545</v>
      </c>
      <c r="B6593" s="3" t="s">
        <v>37108</v>
      </c>
      <c r="C6593" s="3" t="s">
        <v>32358</v>
      </c>
      <c r="D6593" s="3"/>
      <c r="E6593" s="3" t="s">
        <v>37328</v>
      </c>
      <c r="F6593" s="3"/>
      <c r="G6593" s="3"/>
      <c r="H6593" s="3"/>
      <c r="I6593" s="3"/>
      <c r="J6593" s="3"/>
      <c r="K6593" s="3"/>
      <c r="L6593" s="3"/>
      <c r="M6593" s="3"/>
      <c r="N6593" s="3"/>
      <c r="O6593" s="3"/>
      <c r="P6593" s="3"/>
      <c r="Q6593" s="3"/>
      <c r="R6593" s="3"/>
      <c r="S6593" s="3"/>
      <c r="T6593" s="3"/>
      <c r="U6593" s="3"/>
      <c r="V6593" s="3"/>
      <c r="W6593" s="3"/>
      <c r="X6593" s="3"/>
      <c r="Y6593" s="3"/>
      <c r="Z6593" s="3"/>
      <c r="AA6593" s="3"/>
      <c r="AB6593" s="3"/>
      <c r="AC6593" s="3"/>
      <c r="AD6593" s="3"/>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row>
    <row r="6594" spans="1:77" ht="18">
      <c r="A6594" s="3" t="s">
        <v>8642</v>
      </c>
      <c r="B6594" s="3" t="s">
        <v>26463</v>
      </c>
      <c r="C6594" s="3" t="s">
        <v>26464</v>
      </c>
      <c r="D6594" s="3" t="s">
        <v>270</v>
      </c>
      <c r="E6594" s="3" t="s">
        <v>26465</v>
      </c>
      <c r="F6594" s="3" t="s">
        <v>26466</v>
      </c>
      <c r="G6594" s="3"/>
      <c r="H6594" s="3"/>
      <c r="I6594" s="3"/>
      <c r="J6594" s="3"/>
      <c r="K6594" s="3"/>
      <c r="L6594" s="3"/>
      <c r="M6594" s="3"/>
      <c r="N6594" s="3"/>
      <c r="O6594" s="3"/>
      <c r="P6594" s="3"/>
      <c r="Q6594" s="3"/>
      <c r="R6594" s="3"/>
      <c r="S6594" s="3"/>
      <c r="T6594" s="3"/>
      <c r="U6594" s="3"/>
      <c r="V6594" s="3"/>
      <c r="W6594" s="3"/>
      <c r="X6594" s="3"/>
      <c r="Y6594" s="3"/>
      <c r="Z6594" s="3"/>
      <c r="AA6594" s="3"/>
      <c r="AB6594" s="3"/>
      <c r="AC6594" s="3"/>
      <c r="AD6594" s="3"/>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row>
    <row r="6595" spans="1:77" ht="18">
      <c r="A6595" s="3" t="s">
        <v>37349</v>
      </c>
      <c r="B6595" s="3" t="s">
        <v>37108</v>
      </c>
      <c r="C6595" s="3" t="s">
        <v>26464</v>
      </c>
      <c r="D6595" s="3" t="s">
        <v>270</v>
      </c>
      <c r="E6595" s="3" t="s">
        <v>37350</v>
      </c>
      <c r="F6595" s="3" t="s">
        <v>26466</v>
      </c>
      <c r="G6595" s="3"/>
      <c r="H6595" s="3"/>
      <c r="I6595" s="3"/>
      <c r="J6595" s="3"/>
      <c r="K6595" s="3"/>
      <c r="L6595" s="3"/>
      <c r="M6595" s="3"/>
      <c r="N6595" s="3"/>
      <c r="O6595" s="3"/>
      <c r="P6595" s="3"/>
      <c r="Q6595" s="3"/>
      <c r="R6595" s="3"/>
      <c r="S6595" s="3"/>
      <c r="T6595" s="3"/>
      <c r="U6595" s="3"/>
      <c r="V6595" s="3"/>
      <c r="W6595" s="3"/>
      <c r="X6595" s="3"/>
      <c r="Y6595" s="3"/>
      <c r="Z6595" s="3"/>
      <c r="AA6595" s="3"/>
      <c r="AB6595" s="3"/>
      <c r="AC6595" s="3"/>
      <c r="AD6595" s="3"/>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row>
    <row r="6596" spans="1:77" ht="18">
      <c r="A6596" s="3" t="s">
        <v>39015</v>
      </c>
      <c r="B6596" s="3" t="s">
        <v>38999</v>
      </c>
      <c r="C6596" s="3" t="s">
        <v>26464</v>
      </c>
      <c r="D6596" s="3"/>
      <c r="E6596" s="3" t="s">
        <v>39016</v>
      </c>
      <c r="F6596" s="3" t="s">
        <v>1443</v>
      </c>
      <c r="G6596" s="3" t="s">
        <v>5822</v>
      </c>
      <c r="H6596" s="3" t="s">
        <v>39017</v>
      </c>
      <c r="I6596" s="3" t="s">
        <v>39018</v>
      </c>
      <c r="J6596" s="3" t="s">
        <v>39019</v>
      </c>
      <c r="K6596" s="3" t="s">
        <v>39020</v>
      </c>
      <c r="L6596" s="3"/>
      <c r="M6596" s="3"/>
      <c r="N6596" s="3"/>
      <c r="O6596" s="3"/>
      <c r="P6596" s="3"/>
      <c r="Q6596" s="3"/>
      <c r="R6596" s="3"/>
      <c r="S6596" s="3"/>
      <c r="T6596" s="3"/>
      <c r="U6596" s="3"/>
      <c r="V6596" s="3"/>
      <c r="W6596" s="3"/>
      <c r="X6596" s="3"/>
      <c r="Y6596" s="3"/>
      <c r="Z6596" s="3"/>
      <c r="AA6596" s="3"/>
      <c r="AB6596" s="3"/>
      <c r="AC6596" s="3"/>
      <c r="AD6596" s="3"/>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row>
    <row r="6597" spans="1:77" ht="18">
      <c r="A6597" s="3" t="s">
        <v>16278</v>
      </c>
      <c r="B6597" s="3" t="s">
        <v>32281</v>
      </c>
      <c r="C6597" s="3" t="s">
        <v>32326</v>
      </c>
      <c r="D6597" s="3"/>
      <c r="E6597" s="3" t="s">
        <v>32327</v>
      </c>
      <c r="F6597" s="3"/>
      <c r="G6597" s="3"/>
      <c r="H6597" s="3"/>
      <c r="I6597" s="3"/>
      <c r="J6597" s="3"/>
      <c r="K6597" s="3"/>
      <c r="L6597" s="3"/>
      <c r="M6597" s="3"/>
      <c r="N6597" s="3"/>
      <c r="O6597" s="3"/>
      <c r="P6597" s="3"/>
      <c r="Q6597" s="3"/>
      <c r="R6597" s="3"/>
      <c r="S6597" s="3"/>
      <c r="T6597" s="3"/>
      <c r="U6597" s="3"/>
      <c r="V6597" s="3"/>
      <c r="W6597" s="3"/>
      <c r="X6597" s="3"/>
      <c r="Y6597" s="3"/>
      <c r="Z6597" s="3"/>
      <c r="AA6597" s="3"/>
      <c r="AB6597" s="3"/>
      <c r="AC6597" s="3"/>
      <c r="AD6597" s="3"/>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row>
    <row r="6598" spans="1:77" ht="18">
      <c r="A6598" s="3" t="s">
        <v>20233</v>
      </c>
      <c r="B6598" s="3" t="s">
        <v>37108</v>
      </c>
      <c r="C6598" s="3" t="s">
        <v>37584</v>
      </c>
      <c r="D6598" s="3" t="s">
        <v>270</v>
      </c>
      <c r="E6598" s="3" t="s">
        <v>26484</v>
      </c>
      <c r="F6598" s="3" t="s">
        <v>37585</v>
      </c>
      <c r="G6598" s="3"/>
      <c r="H6598" s="3"/>
      <c r="I6598" s="3"/>
      <c r="J6598" s="3"/>
      <c r="K6598" s="3"/>
      <c r="L6598" s="3"/>
      <c r="M6598" s="3"/>
      <c r="N6598" s="3"/>
      <c r="O6598" s="3"/>
      <c r="P6598" s="3"/>
      <c r="Q6598" s="3"/>
      <c r="R6598" s="3"/>
      <c r="S6598" s="3"/>
      <c r="T6598" s="3"/>
      <c r="U6598" s="3"/>
      <c r="V6598" s="3"/>
      <c r="W6598" s="3"/>
      <c r="X6598" s="3"/>
      <c r="Y6598" s="3"/>
      <c r="Z6598" s="3"/>
      <c r="AA6598" s="3"/>
      <c r="AB6598" s="3"/>
      <c r="AC6598" s="3"/>
      <c r="AD6598" s="3"/>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row>
    <row r="6599" spans="1:77" ht="18">
      <c r="A6599" s="3" t="s">
        <v>11859</v>
      </c>
      <c r="B6599" s="3" t="s">
        <v>29357</v>
      </c>
      <c r="C6599" s="3" t="s">
        <v>29521</v>
      </c>
      <c r="D6599" s="3" t="s">
        <v>48</v>
      </c>
      <c r="E6599" s="3" t="s">
        <v>29522</v>
      </c>
      <c r="F6599" s="3"/>
      <c r="G6599" s="3"/>
      <c r="H6599" s="3"/>
      <c r="I6599" s="3"/>
      <c r="J6599" s="3"/>
      <c r="K6599" s="3"/>
      <c r="L6599" s="3"/>
      <c r="M6599" s="3"/>
      <c r="N6599" s="3"/>
      <c r="O6599" s="3"/>
      <c r="P6599" s="3"/>
      <c r="Q6599" s="3"/>
      <c r="R6599" s="3"/>
      <c r="S6599" s="3"/>
      <c r="T6599" s="3"/>
      <c r="U6599" s="3"/>
      <c r="V6599" s="3"/>
      <c r="W6599" s="3"/>
      <c r="X6599" s="3"/>
      <c r="Y6599" s="3"/>
      <c r="Z6599" s="3"/>
      <c r="AA6599" s="3"/>
      <c r="AB6599" s="3"/>
      <c r="AC6599" s="3"/>
      <c r="AD6599" s="3"/>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row>
    <row r="6600" spans="1:77" ht="18">
      <c r="A6600" s="3" t="s">
        <v>11810</v>
      </c>
      <c r="B6600" s="3" t="s">
        <v>29483</v>
      </c>
      <c r="C6600" s="3" t="s">
        <v>29484</v>
      </c>
      <c r="D6600" s="3" t="s">
        <v>48</v>
      </c>
      <c r="E6600" s="3" t="s">
        <v>29485</v>
      </c>
      <c r="F6600" s="3" t="s">
        <v>29486</v>
      </c>
      <c r="G6600" s="3"/>
      <c r="H6600" s="3"/>
      <c r="I6600" s="3"/>
      <c r="J6600" s="3"/>
      <c r="K6600" s="3"/>
      <c r="L6600" s="3"/>
      <c r="M6600" s="3"/>
      <c r="N6600" s="3"/>
      <c r="O6600" s="3"/>
      <c r="P6600" s="3"/>
      <c r="Q6600" s="3"/>
      <c r="R6600" s="3"/>
      <c r="S6600" s="3"/>
      <c r="T6600" s="3"/>
      <c r="U6600" s="3"/>
      <c r="V6600" s="3"/>
      <c r="W6600" s="3"/>
      <c r="X6600" s="3"/>
      <c r="Y6600" s="3"/>
      <c r="Z6600" s="3"/>
      <c r="AA6600" s="3"/>
      <c r="AB6600" s="3"/>
      <c r="AC6600" s="3"/>
      <c r="AD6600" s="3"/>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row>
    <row r="6601" spans="1:77" ht="18">
      <c r="A6601" s="3" t="s">
        <v>38783</v>
      </c>
      <c r="B6601" s="3" t="s">
        <v>37993</v>
      </c>
      <c r="C6601" s="3" t="s">
        <v>38784</v>
      </c>
      <c r="D6601" s="3" t="s">
        <v>270</v>
      </c>
      <c r="E6601" s="3" t="s">
        <v>38785</v>
      </c>
      <c r="F6601" s="3"/>
      <c r="G6601" s="3"/>
      <c r="H6601" s="3"/>
      <c r="I6601" s="3"/>
      <c r="J6601" s="3"/>
      <c r="K6601" s="3"/>
      <c r="L6601" s="3"/>
      <c r="M6601" s="3"/>
      <c r="N6601" s="3"/>
      <c r="O6601" s="3"/>
      <c r="P6601" s="3"/>
      <c r="Q6601" s="3"/>
      <c r="R6601" s="3"/>
      <c r="S6601" s="3"/>
      <c r="T6601" s="3"/>
      <c r="U6601" s="3"/>
      <c r="V6601" s="3"/>
      <c r="W6601" s="3"/>
      <c r="X6601" s="3"/>
      <c r="Y6601" s="3"/>
      <c r="Z6601" s="3"/>
      <c r="AA6601" s="3"/>
      <c r="AB6601" s="3"/>
      <c r="AC6601" s="3"/>
      <c r="AD6601" s="3"/>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row>
    <row r="6602" spans="1:77" ht="18">
      <c r="A6602" s="3" t="s">
        <v>11698</v>
      </c>
      <c r="B6602" s="3" t="s">
        <v>29401</v>
      </c>
      <c r="C6602" s="3" t="s">
        <v>29402</v>
      </c>
      <c r="D6602" s="3" t="s">
        <v>48</v>
      </c>
      <c r="E6602" s="3" t="s">
        <v>29403</v>
      </c>
      <c r="F6602" s="3"/>
      <c r="G6602" s="3"/>
      <c r="H6602" s="3"/>
      <c r="I6602" s="3"/>
      <c r="J6602" s="3"/>
      <c r="K6602" s="3"/>
      <c r="L6602" s="3"/>
      <c r="M6602" s="3"/>
      <c r="N6602" s="3"/>
      <c r="O6602" s="3"/>
      <c r="P6602" s="3"/>
      <c r="Q6602" s="3"/>
      <c r="R6602" s="3"/>
      <c r="S6602" s="3"/>
      <c r="T6602" s="3"/>
      <c r="U6602" s="3"/>
      <c r="V6602" s="3"/>
      <c r="W6602" s="3"/>
      <c r="X6602" s="3"/>
      <c r="Y6602" s="3"/>
      <c r="Z6602" s="3"/>
      <c r="AA6602" s="3"/>
      <c r="AB6602" s="3"/>
      <c r="AC6602" s="3"/>
      <c r="AD6602" s="3"/>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row>
    <row r="6603" spans="1:77" ht="18">
      <c r="A6603" s="3" t="s">
        <v>17627</v>
      </c>
      <c r="B6603" s="3" t="s">
        <v>33988</v>
      </c>
      <c r="C6603" s="3" t="s">
        <v>34501</v>
      </c>
      <c r="D6603" s="3" t="s">
        <v>34502</v>
      </c>
      <c r="E6603" s="3" t="s">
        <v>34503</v>
      </c>
      <c r="F6603" s="3" t="s">
        <v>34504</v>
      </c>
      <c r="G6603" s="3"/>
      <c r="H6603" s="3"/>
      <c r="I6603" s="3"/>
      <c r="J6603" s="3"/>
      <c r="K6603" s="3"/>
      <c r="L6603" s="3"/>
      <c r="M6603" s="3"/>
      <c r="N6603" s="3"/>
      <c r="O6603" s="3"/>
      <c r="P6603" s="3"/>
      <c r="Q6603" s="3"/>
      <c r="R6603" s="3"/>
      <c r="S6603" s="3"/>
      <c r="T6603" s="3"/>
      <c r="U6603" s="3"/>
      <c r="V6603" s="3"/>
      <c r="W6603" s="3"/>
      <c r="X6603" s="3"/>
      <c r="Y6603" s="3"/>
      <c r="Z6603" s="3"/>
      <c r="AA6603" s="3"/>
      <c r="AB6603" s="3"/>
      <c r="AC6603" s="3"/>
      <c r="AD6603" s="3"/>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row>
    <row r="6604" spans="1:77" ht="18">
      <c r="A6604" s="3" t="s">
        <v>9549</v>
      </c>
      <c r="B6604" s="3" t="s">
        <v>27189</v>
      </c>
      <c r="C6604" s="3" t="s">
        <v>27390</v>
      </c>
      <c r="D6604" s="3" t="s">
        <v>73</v>
      </c>
      <c r="E6604" s="3" t="s">
        <v>27391</v>
      </c>
      <c r="F6604" s="3" t="s">
        <v>27392</v>
      </c>
      <c r="G6604" s="3"/>
      <c r="H6604" s="3"/>
      <c r="I6604" s="3"/>
      <c r="J6604" s="3"/>
      <c r="K6604" s="3"/>
      <c r="L6604" s="3"/>
      <c r="M6604" s="3"/>
      <c r="N6604" s="3"/>
      <c r="O6604" s="3"/>
      <c r="P6604" s="3"/>
      <c r="Q6604" s="3"/>
      <c r="R6604" s="3"/>
      <c r="S6604" s="3"/>
      <c r="T6604" s="3"/>
      <c r="U6604" s="3"/>
      <c r="V6604" s="3"/>
      <c r="W6604" s="3"/>
      <c r="X6604" s="3"/>
      <c r="Y6604" s="3"/>
      <c r="Z6604" s="3"/>
      <c r="AA6604" s="3"/>
      <c r="AB6604" s="3"/>
      <c r="AC6604" s="3"/>
      <c r="AD6604" s="3"/>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row>
    <row r="6605" spans="1:77" ht="18">
      <c r="A6605" s="3" t="s">
        <v>7500</v>
      </c>
      <c r="B6605" s="3" t="s">
        <v>25216</v>
      </c>
      <c r="C6605" s="3" t="s">
        <v>25451</v>
      </c>
      <c r="D6605" s="3" t="s">
        <v>25452</v>
      </c>
      <c r="E6605" s="3" t="s">
        <v>25453</v>
      </c>
      <c r="F6605" s="3"/>
      <c r="G6605" s="3"/>
      <c r="H6605" s="3"/>
      <c r="I6605" s="3"/>
      <c r="J6605" s="3"/>
      <c r="K6605" s="3"/>
      <c r="L6605" s="3"/>
      <c r="M6605" s="3"/>
      <c r="N6605" s="3"/>
      <c r="O6605" s="3"/>
      <c r="P6605" s="3"/>
      <c r="Q6605" s="3"/>
      <c r="R6605" s="3"/>
      <c r="S6605" s="3"/>
      <c r="T6605" s="3"/>
      <c r="U6605" s="3"/>
      <c r="V6605" s="3"/>
      <c r="W6605" s="3"/>
      <c r="X6605" s="3"/>
      <c r="Y6605" s="3"/>
      <c r="Z6605" s="3"/>
      <c r="AA6605" s="3"/>
      <c r="AB6605" s="3"/>
      <c r="AC6605" s="3"/>
      <c r="AD6605" s="3"/>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row>
    <row r="6606" spans="1:77" ht="18">
      <c r="A6606" s="3" t="s">
        <v>11757</v>
      </c>
      <c r="B6606" s="3" t="s">
        <v>29357</v>
      </c>
      <c r="C6606" s="3" t="s">
        <v>29445</v>
      </c>
      <c r="D6606" s="3" t="s">
        <v>48</v>
      </c>
      <c r="E6606" s="3" t="s">
        <v>29446</v>
      </c>
      <c r="F6606" s="3" t="s">
        <v>29447</v>
      </c>
      <c r="G6606" s="3"/>
      <c r="H6606" s="3"/>
      <c r="I6606" s="3"/>
      <c r="J6606" s="3"/>
      <c r="K6606" s="3"/>
      <c r="L6606" s="3"/>
      <c r="M6606" s="3"/>
      <c r="N6606" s="3"/>
      <c r="O6606" s="3"/>
      <c r="P6606" s="3"/>
      <c r="Q6606" s="3"/>
      <c r="R6606" s="3"/>
      <c r="S6606" s="3"/>
      <c r="T6606" s="3"/>
      <c r="U6606" s="3"/>
      <c r="V6606" s="3"/>
      <c r="W6606" s="3"/>
      <c r="X6606" s="3"/>
      <c r="Y6606" s="3"/>
      <c r="Z6606" s="3"/>
      <c r="AA6606" s="3"/>
      <c r="AB6606" s="3"/>
      <c r="AC6606" s="3"/>
      <c r="AD6606" s="3"/>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row>
    <row r="6607" spans="1:77" ht="18">
      <c r="A6607" s="3" t="s">
        <v>34311</v>
      </c>
      <c r="B6607" s="3" t="s">
        <v>33988</v>
      </c>
      <c r="C6607" s="3" t="s">
        <v>29445</v>
      </c>
      <c r="D6607" s="3"/>
      <c r="E6607" s="3" t="s">
        <v>34312</v>
      </c>
      <c r="F6607" s="3" t="s">
        <v>34313</v>
      </c>
      <c r="G6607" s="3" t="s">
        <v>34314</v>
      </c>
      <c r="H6607" s="3" t="s">
        <v>34315</v>
      </c>
      <c r="I6607" s="3">
        <v>4957500</v>
      </c>
      <c r="J6607" s="3"/>
      <c r="K6607" s="3"/>
      <c r="L6607" s="3"/>
      <c r="M6607" s="3"/>
      <c r="N6607" s="3"/>
      <c r="O6607" s="3"/>
      <c r="P6607" s="3"/>
      <c r="Q6607" s="3"/>
      <c r="R6607" s="3"/>
      <c r="S6607" s="3"/>
      <c r="T6607" s="3"/>
      <c r="U6607" s="3"/>
      <c r="V6607" s="3"/>
      <c r="W6607" s="3"/>
      <c r="X6607" s="3"/>
      <c r="Y6607" s="3"/>
      <c r="Z6607" s="3"/>
      <c r="AA6607" s="3"/>
      <c r="AB6607" s="3"/>
      <c r="AC6607" s="3"/>
      <c r="AD6607" s="3"/>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row>
    <row r="6608" spans="1:77" ht="18">
      <c r="A6608" s="3" t="s">
        <v>5682</v>
      </c>
      <c r="B6608" s="3" t="s">
        <v>24039</v>
      </c>
      <c r="C6608" s="3" t="s">
        <v>24040</v>
      </c>
      <c r="D6608" s="3" t="s">
        <v>2</v>
      </c>
      <c r="E6608" s="3" t="s">
        <v>24041</v>
      </c>
      <c r="F6608" s="3" t="s">
        <v>24042</v>
      </c>
      <c r="G6608" s="3"/>
      <c r="H6608" s="3"/>
      <c r="I6608" s="3"/>
      <c r="J6608" s="3"/>
      <c r="K6608" s="3"/>
      <c r="L6608" s="3"/>
      <c r="M6608" s="3"/>
      <c r="N6608" s="3"/>
      <c r="O6608" s="3"/>
      <c r="P6608" s="3"/>
      <c r="Q6608" s="3"/>
      <c r="R6608" s="3"/>
      <c r="S6608" s="3"/>
      <c r="T6608" s="3"/>
      <c r="U6608" s="3"/>
      <c r="V6608" s="3"/>
      <c r="W6608" s="3"/>
      <c r="X6608" s="3"/>
      <c r="Y6608" s="3"/>
      <c r="Z6608" s="3"/>
      <c r="AA6608" s="3"/>
      <c r="AB6608" s="3"/>
      <c r="AC6608" s="3"/>
      <c r="AD6608" s="3"/>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row>
    <row r="6609" spans="1:77" ht="18">
      <c r="A6609" s="3" t="s">
        <v>39560</v>
      </c>
      <c r="B6609" s="3" t="s">
        <v>39534</v>
      </c>
      <c r="C6609" s="3" t="s">
        <v>24040</v>
      </c>
      <c r="D6609" s="3"/>
      <c r="E6609" s="3" t="s">
        <v>39561</v>
      </c>
      <c r="F6609" s="3"/>
      <c r="G6609" s="3"/>
      <c r="H6609" s="3"/>
      <c r="I6609" s="3"/>
      <c r="J6609" s="3"/>
      <c r="K6609" s="3"/>
      <c r="L6609" s="3"/>
      <c r="M6609" s="3"/>
      <c r="N6609" s="3"/>
      <c r="O6609" s="3"/>
      <c r="P6609" s="3"/>
      <c r="Q6609" s="3"/>
      <c r="R6609" s="3"/>
      <c r="S6609" s="3"/>
      <c r="T6609" s="3"/>
      <c r="U6609" s="3"/>
      <c r="V6609" s="3"/>
      <c r="W6609" s="3"/>
      <c r="X6609" s="3"/>
      <c r="Y6609" s="3"/>
      <c r="Z6609" s="3"/>
      <c r="AA6609" s="3"/>
      <c r="AB6609" s="3"/>
      <c r="AC6609" s="3"/>
      <c r="AD6609" s="3"/>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row>
    <row r="6610" spans="1:77" ht="18">
      <c r="A6610" s="3" t="s">
        <v>9894</v>
      </c>
      <c r="B6610" s="3" t="s">
        <v>27321</v>
      </c>
      <c r="C6610" s="3" t="s">
        <v>27873</v>
      </c>
      <c r="D6610" s="3" t="s">
        <v>27378</v>
      </c>
      <c r="E6610" s="3" t="s">
        <v>27379</v>
      </c>
      <c r="F6610" s="3" t="s">
        <v>27874</v>
      </c>
      <c r="G6610" s="3"/>
      <c r="H6610" s="3"/>
      <c r="I6610" s="3"/>
      <c r="J6610" s="3"/>
      <c r="K6610" s="3"/>
      <c r="L6610" s="3"/>
      <c r="M6610" s="3"/>
      <c r="N6610" s="3"/>
      <c r="O6610" s="3"/>
      <c r="P6610" s="3"/>
      <c r="Q6610" s="3"/>
      <c r="R6610" s="3"/>
      <c r="S6610" s="3"/>
      <c r="T6610" s="3"/>
      <c r="U6610" s="3"/>
      <c r="V6610" s="3"/>
      <c r="W6610" s="3"/>
      <c r="X6610" s="3"/>
      <c r="Y6610" s="3"/>
      <c r="Z6610" s="3"/>
      <c r="AA6610" s="3"/>
      <c r="AB6610" s="3"/>
      <c r="AC6610" s="3"/>
      <c r="AD6610" s="3"/>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row>
    <row r="6611" spans="1:77" ht="18">
      <c r="A6611" s="3" t="s">
        <v>7393</v>
      </c>
      <c r="B6611" s="3" t="s">
        <v>25216</v>
      </c>
      <c r="C6611" s="3" t="s">
        <v>25362</v>
      </c>
      <c r="D6611" s="3"/>
      <c r="E6611" s="3" t="s">
        <v>25363</v>
      </c>
      <c r="F6611" s="3"/>
      <c r="G6611" s="3"/>
      <c r="H6611" s="3"/>
      <c r="I6611" s="3"/>
      <c r="J6611" s="3"/>
      <c r="K6611" s="3"/>
      <c r="L6611" s="3"/>
      <c r="M6611" s="3"/>
      <c r="N6611" s="3"/>
      <c r="O6611" s="3"/>
      <c r="P6611" s="3"/>
      <c r="Q6611" s="3"/>
      <c r="R6611" s="3"/>
      <c r="S6611" s="3"/>
      <c r="T6611" s="3"/>
      <c r="U6611" s="3"/>
      <c r="V6611" s="3"/>
      <c r="W6611" s="3"/>
      <c r="X6611" s="3"/>
      <c r="Y6611" s="3"/>
      <c r="Z6611" s="3"/>
      <c r="AA6611" s="3"/>
      <c r="AB6611" s="3"/>
      <c r="AC6611" s="3"/>
      <c r="AD6611" s="3"/>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row>
    <row r="6612" spans="1:77" ht="18">
      <c r="A6612" s="3" t="s">
        <v>12345</v>
      </c>
      <c r="B6612" s="3" t="s">
        <v>29508</v>
      </c>
      <c r="C6612" s="3" t="s">
        <v>29899</v>
      </c>
      <c r="D6612" s="3" t="s">
        <v>48</v>
      </c>
      <c r="E6612" s="3" t="s">
        <v>29900</v>
      </c>
      <c r="F6612" s="3" t="s">
        <v>29901</v>
      </c>
      <c r="G6612" s="3"/>
      <c r="H6612" s="3"/>
      <c r="I6612" s="3"/>
      <c r="J6612" s="3"/>
      <c r="K6612" s="3"/>
      <c r="L6612" s="3"/>
      <c r="M6612" s="3"/>
      <c r="N6612" s="3"/>
      <c r="O6612" s="3"/>
      <c r="P6612" s="3"/>
      <c r="Q6612" s="3"/>
      <c r="R6612" s="3"/>
      <c r="S6612" s="3"/>
      <c r="T6612" s="3"/>
      <c r="U6612" s="3"/>
      <c r="V6612" s="3"/>
      <c r="W6612" s="3"/>
      <c r="X6612" s="3"/>
      <c r="Y6612" s="3"/>
      <c r="Z6612" s="3"/>
      <c r="AA6612" s="3"/>
      <c r="AB6612" s="3"/>
      <c r="AC6612" s="3"/>
      <c r="AD6612" s="3"/>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row>
    <row r="6613" spans="1:77" ht="18">
      <c r="A6613" s="3" t="s">
        <v>12211</v>
      </c>
      <c r="B6613" s="3" t="s">
        <v>21903</v>
      </c>
      <c r="C6613" s="3" t="s">
        <v>29794</v>
      </c>
      <c r="D6613" s="3" t="s">
        <v>25490</v>
      </c>
      <c r="E6613" s="3" t="s">
        <v>29795</v>
      </c>
      <c r="F6613" s="3" t="s">
        <v>29796</v>
      </c>
      <c r="G6613" s="3"/>
      <c r="H6613" s="3"/>
      <c r="I6613" s="3"/>
      <c r="J6613" s="3"/>
      <c r="K6613" s="3"/>
      <c r="L6613" s="3"/>
      <c r="M6613" s="3"/>
      <c r="N6613" s="3"/>
      <c r="O6613" s="3"/>
      <c r="P6613" s="3"/>
      <c r="Q6613" s="3"/>
      <c r="R6613" s="3"/>
      <c r="S6613" s="3"/>
      <c r="T6613" s="3"/>
      <c r="U6613" s="3"/>
      <c r="V6613" s="3"/>
      <c r="W6613" s="3"/>
      <c r="X6613" s="3"/>
      <c r="Y6613" s="3"/>
      <c r="Z6613" s="3"/>
      <c r="AA6613" s="3"/>
      <c r="AB6613" s="3"/>
      <c r="AC6613" s="3"/>
      <c r="AD6613" s="3"/>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row>
    <row r="6614" spans="1:77" ht="18">
      <c r="A6614" s="3" t="s">
        <v>26450</v>
      </c>
      <c r="B6614" s="3" t="s">
        <v>26451</v>
      </c>
      <c r="C6614" s="3" t="s">
        <v>26452</v>
      </c>
      <c r="D6614" s="3" t="s">
        <v>270</v>
      </c>
      <c r="E6614" s="3" t="s">
        <v>26453</v>
      </c>
      <c r="F6614" s="3" t="s">
        <v>26454</v>
      </c>
      <c r="G6614" s="3"/>
      <c r="H6614" s="3"/>
      <c r="I6614" s="3"/>
      <c r="J6614" s="3"/>
      <c r="K6614" s="3"/>
      <c r="L6614" s="3"/>
      <c r="M6614" s="3"/>
      <c r="N6614" s="3"/>
      <c r="O6614" s="3"/>
      <c r="P6614" s="3"/>
      <c r="Q6614" s="3"/>
      <c r="R6614" s="3"/>
      <c r="S6614" s="3"/>
      <c r="T6614" s="3"/>
      <c r="U6614" s="3"/>
      <c r="V6614" s="3"/>
      <c r="W6614" s="3"/>
      <c r="X6614" s="3"/>
      <c r="Y6614" s="3"/>
      <c r="Z6614" s="3"/>
      <c r="AA6614" s="3"/>
      <c r="AB6614" s="3"/>
      <c r="AC6614" s="3"/>
      <c r="AD6614" s="3"/>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row>
    <row r="6615" spans="1:77" ht="18">
      <c r="A6615" s="3" t="s">
        <v>12302</v>
      </c>
      <c r="B6615" s="3" t="s">
        <v>29357</v>
      </c>
      <c r="C6615" s="3" t="s">
        <v>29872</v>
      </c>
      <c r="D6615" s="3" t="s">
        <v>48</v>
      </c>
      <c r="E6615" s="3" t="s">
        <v>29873</v>
      </c>
      <c r="F6615" s="3"/>
      <c r="G6615" s="3"/>
      <c r="H6615" s="3"/>
      <c r="I6615" s="3"/>
      <c r="J6615" s="3"/>
      <c r="K6615" s="3"/>
      <c r="L6615" s="3"/>
      <c r="M6615" s="3"/>
      <c r="N6615" s="3"/>
      <c r="O6615" s="3"/>
      <c r="P6615" s="3"/>
      <c r="Q6615" s="3"/>
      <c r="R6615" s="3"/>
      <c r="S6615" s="3"/>
      <c r="T6615" s="3"/>
      <c r="U6615" s="3"/>
      <c r="V6615" s="3"/>
      <c r="W6615" s="3"/>
      <c r="X6615" s="3"/>
      <c r="Y6615" s="3"/>
      <c r="Z6615" s="3"/>
      <c r="AA6615" s="3"/>
      <c r="AB6615" s="3"/>
      <c r="AC6615" s="3"/>
      <c r="AD6615" s="3"/>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row>
    <row r="6616" spans="1:77" ht="18">
      <c r="A6616" s="3" t="s">
        <v>38495</v>
      </c>
      <c r="B6616" s="3" t="s">
        <v>37993</v>
      </c>
      <c r="C6616" s="3" t="s">
        <v>38496</v>
      </c>
      <c r="D6616" s="3" t="s">
        <v>270</v>
      </c>
      <c r="E6616" s="3" t="s">
        <v>33966</v>
      </c>
      <c r="F6616" s="3"/>
      <c r="G6616" s="3"/>
      <c r="H6616" s="3"/>
      <c r="I6616" s="3"/>
      <c r="J6616" s="3"/>
      <c r="K6616" s="3"/>
      <c r="L6616" s="3"/>
      <c r="M6616" s="3"/>
      <c r="N6616" s="3"/>
      <c r="O6616" s="3"/>
      <c r="P6616" s="3"/>
      <c r="Q6616" s="3"/>
      <c r="R6616" s="3"/>
      <c r="S6616" s="3"/>
      <c r="T6616" s="3"/>
      <c r="U6616" s="3"/>
      <c r="V6616" s="3"/>
      <c r="W6616" s="3"/>
      <c r="X6616" s="3"/>
      <c r="Y6616" s="3"/>
      <c r="Z6616" s="3"/>
      <c r="AA6616" s="3"/>
      <c r="AB6616" s="3"/>
      <c r="AC6616" s="3"/>
      <c r="AD6616" s="3"/>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row>
    <row r="6617" spans="1:77" ht="18">
      <c r="A6617" s="3" t="s">
        <v>38668</v>
      </c>
      <c r="B6617" s="3" t="s">
        <v>37993</v>
      </c>
      <c r="C6617" s="3" t="s">
        <v>38669</v>
      </c>
      <c r="D6617" s="3" t="s">
        <v>270</v>
      </c>
      <c r="E6617" s="3" t="s">
        <v>38670</v>
      </c>
      <c r="F6617" s="3" t="s">
        <v>38671</v>
      </c>
      <c r="G6617" s="3"/>
      <c r="H6617" s="3"/>
      <c r="I6617" s="3"/>
      <c r="J6617" s="3"/>
      <c r="K6617" s="3"/>
      <c r="L6617" s="3"/>
      <c r="M6617" s="3"/>
      <c r="N6617" s="3"/>
      <c r="O6617" s="3"/>
      <c r="P6617" s="3"/>
      <c r="Q6617" s="3"/>
      <c r="R6617" s="3"/>
      <c r="S6617" s="3"/>
      <c r="T6617" s="3"/>
      <c r="U6617" s="3"/>
      <c r="V6617" s="3"/>
      <c r="W6617" s="3"/>
      <c r="X6617" s="3"/>
      <c r="Y6617" s="3"/>
      <c r="Z6617" s="3"/>
      <c r="AA6617" s="3"/>
      <c r="AB6617" s="3"/>
      <c r="AC6617" s="3"/>
      <c r="AD6617" s="3"/>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row>
    <row r="6618" spans="1:77" ht="18">
      <c r="A6618" s="3" t="s">
        <v>12202</v>
      </c>
      <c r="B6618" s="3" t="s">
        <v>29357</v>
      </c>
      <c r="C6618" s="3" t="s">
        <v>29788</v>
      </c>
      <c r="D6618" s="3" t="s">
        <v>48</v>
      </c>
      <c r="E6618" s="3" t="s">
        <v>29789</v>
      </c>
      <c r="F6618" s="3" t="s">
        <v>29790</v>
      </c>
      <c r="G6618" s="3"/>
      <c r="H6618" s="3"/>
      <c r="I6618" s="3"/>
      <c r="J6618" s="3"/>
      <c r="K6618" s="3"/>
      <c r="L6618" s="3"/>
      <c r="M6618" s="3"/>
      <c r="N6618" s="3"/>
      <c r="O6618" s="3"/>
      <c r="P6618" s="3"/>
      <c r="Q6618" s="3"/>
      <c r="R6618" s="3"/>
      <c r="S6618" s="3"/>
      <c r="T6618" s="3"/>
      <c r="U6618" s="3"/>
      <c r="V6618" s="3"/>
      <c r="W6618" s="3"/>
      <c r="X6618" s="3"/>
      <c r="Y6618" s="3"/>
      <c r="Z6618" s="3"/>
      <c r="AA6618" s="3"/>
      <c r="AB6618" s="3"/>
      <c r="AC6618" s="3"/>
      <c r="AD6618" s="3"/>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row>
    <row r="6619" spans="1:77" ht="18">
      <c r="A6619" s="3" t="s">
        <v>12109</v>
      </c>
      <c r="B6619" s="3" t="s">
        <v>29357</v>
      </c>
      <c r="C6619" s="3" t="s">
        <v>29721</v>
      </c>
      <c r="D6619" s="3" t="s">
        <v>48</v>
      </c>
      <c r="E6619" s="3" t="s">
        <v>29722</v>
      </c>
      <c r="F6619" s="3" t="s">
        <v>29482</v>
      </c>
      <c r="G6619" s="3"/>
      <c r="H6619" s="3"/>
      <c r="I6619" s="3"/>
      <c r="J6619" s="3"/>
      <c r="K6619" s="3"/>
      <c r="L6619" s="3"/>
      <c r="M6619" s="3"/>
      <c r="N6619" s="3"/>
      <c r="O6619" s="3"/>
      <c r="P6619" s="3"/>
      <c r="Q6619" s="3"/>
      <c r="R6619" s="3"/>
      <c r="S6619" s="3"/>
      <c r="T6619" s="3"/>
      <c r="U6619" s="3"/>
      <c r="V6619" s="3"/>
      <c r="W6619" s="3"/>
      <c r="X6619" s="3"/>
      <c r="Y6619" s="3"/>
      <c r="Z6619" s="3"/>
      <c r="AA6619" s="3"/>
      <c r="AB6619" s="3"/>
      <c r="AC6619" s="3"/>
      <c r="AD6619" s="3"/>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row>
    <row r="6620" spans="1:77" ht="18">
      <c r="A6620" s="3" t="s">
        <v>37534</v>
      </c>
      <c r="B6620" s="3" t="s">
        <v>37108</v>
      </c>
      <c r="C6620" s="3" t="s">
        <v>37535</v>
      </c>
      <c r="D6620" s="3"/>
      <c r="E6620" s="3" t="s">
        <v>37536</v>
      </c>
      <c r="F6620" s="3" t="s">
        <v>1443</v>
      </c>
      <c r="G6620" s="3" t="s">
        <v>37537</v>
      </c>
      <c r="H6620" s="3" t="s">
        <v>37538</v>
      </c>
      <c r="I6620" s="3" t="s">
        <v>37539</v>
      </c>
      <c r="J6620" s="3" t="s">
        <v>37540</v>
      </c>
      <c r="K6620" s="3" t="s">
        <v>37541</v>
      </c>
      <c r="L6620" s="3"/>
      <c r="M6620" s="3"/>
      <c r="N6620" s="3"/>
      <c r="O6620" s="3"/>
      <c r="P6620" s="3"/>
      <c r="Q6620" s="3"/>
      <c r="R6620" s="3"/>
      <c r="S6620" s="3"/>
      <c r="T6620" s="3"/>
      <c r="U6620" s="3"/>
      <c r="V6620" s="3"/>
      <c r="W6620" s="3"/>
      <c r="X6620" s="3"/>
      <c r="Y6620" s="3"/>
      <c r="Z6620" s="3"/>
      <c r="AA6620" s="3"/>
      <c r="AB6620" s="3"/>
      <c r="AC6620" s="3"/>
      <c r="AD6620" s="3"/>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row>
    <row r="6621" spans="1:77" ht="18">
      <c r="A6621" s="3" t="s">
        <v>12006</v>
      </c>
      <c r="B6621" s="3" t="s">
        <v>29357</v>
      </c>
      <c r="C6621" s="3" t="s">
        <v>29635</v>
      </c>
      <c r="D6621" s="3" t="s">
        <v>48</v>
      </c>
      <c r="E6621" s="3" t="s">
        <v>29636</v>
      </c>
      <c r="F6621" s="3" t="s">
        <v>29482</v>
      </c>
      <c r="G6621" s="3"/>
      <c r="H6621" s="3"/>
      <c r="I6621" s="3"/>
      <c r="J6621" s="3"/>
      <c r="K6621" s="3"/>
      <c r="L6621" s="3"/>
      <c r="M6621" s="3"/>
      <c r="N6621" s="3"/>
      <c r="O6621" s="3"/>
      <c r="P6621" s="3"/>
      <c r="Q6621" s="3"/>
      <c r="R6621" s="3"/>
      <c r="S6621" s="3"/>
      <c r="T6621" s="3"/>
      <c r="U6621" s="3"/>
      <c r="V6621" s="3"/>
      <c r="W6621" s="3"/>
      <c r="X6621" s="3"/>
      <c r="Y6621" s="3"/>
      <c r="Z6621" s="3"/>
      <c r="AA6621" s="3"/>
      <c r="AB6621" s="3"/>
      <c r="AC6621" s="3"/>
      <c r="AD6621" s="3"/>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row>
    <row r="6622" spans="1:77" ht="18">
      <c r="A6622" s="3" t="s">
        <v>34863</v>
      </c>
      <c r="B6622" s="3" t="s">
        <v>33988</v>
      </c>
      <c r="C6622" s="3" t="s">
        <v>29635</v>
      </c>
      <c r="D6622" s="3" t="s">
        <v>30401</v>
      </c>
      <c r="E6622" s="3" t="s">
        <v>34864</v>
      </c>
      <c r="F6622" s="3" t="s">
        <v>34865</v>
      </c>
      <c r="G6622" s="3" t="s">
        <v>34866</v>
      </c>
      <c r="H6622" s="3">
        <v>7037588</v>
      </c>
      <c r="I6622" s="3"/>
      <c r="J6622" s="3"/>
      <c r="K6622" s="3"/>
      <c r="L6622" s="3"/>
      <c r="M6622" s="3"/>
      <c r="N6622" s="3"/>
      <c r="O6622" s="3"/>
      <c r="P6622" s="3"/>
      <c r="Q6622" s="3"/>
      <c r="R6622" s="3"/>
      <c r="S6622" s="3"/>
      <c r="T6622" s="3"/>
      <c r="U6622" s="3"/>
      <c r="V6622" s="3"/>
      <c r="W6622" s="3"/>
      <c r="X6622" s="3"/>
      <c r="Y6622" s="3"/>
      <c r="Z6622" s="3"/>
      <c r="AA6622" s="3"/>
      <c r="AB6622" s="3"/>
      <c r="AC6622" s="3"/>
      <c r="AD6622" s="3"/>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row>
    <row r="6623" spans="1:77" ht="18">
      <c r="A6623" s="3" t="s">
        <v>11907</v>
      </c>
      <c r="B6623" s="3" t="s">
        <v>29357</v>
      </c>
      <c r="C6623" s="3" t="s">
        <v>29560</v>
      </c>
      <c r="D6623" s="3" t="s">
        <v>48</v>
      </c>
      <c r="E6623" s="3" t="s">
        <v>29561</v>
      </c>
      <c r="F6623" s="3" t="s">
        <v>29562</v>
      </c>
      <c r="G6623" s="3"/>
      <c r="H6623" s="3"/>
      <c r="I6623" s="3"/>
      <c r="J6623" s="3"/>
      <c r="K6623" s="3"/>
      <c r="L6623" s="3"/>
      <c r="M6623" s="3"/>
      <c r="N6623" s="3"/>
      <c r="O6623" s="3"/>
      <c r="P6623" s="3"/>
      <c r="Q6623" s="3"/>
      <c r="R6623" s="3"/>
      <c r="S6623" s="3"/>
      <c r="T6623" s="3"/>
      <c r="U6623" s="3"/>
      <c r="V6623" s="3"/>
      <c r="W6623" s="3"/>
      <c r="X6623" s="3"/>
      <c r="Y6623" s="3"/>
      <c r="Z6623" s="3"/>
      <c r="AA6623" s="3"/>
      <c r="AB6623" s="3"/>
      <c r="AC6623" s="3"/>
      <c r="AD6623" s="3"/>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row>
    <row r="6624" spans="1:77" ht="18">
      <c r="A6624" s="3" t="s">
        <v>11805</v>
      </c>
      <c r="B6624" s="3" t="s">
        <v>29357</v>
      </c>
      <c r="C6624" s="3" t="s">
        <v>29480</v>
      </c>
      <c r="D6624" s="3" t="s">
        <v>48</v>
      </c>
      <c r="E6624" s="3" t="s">
        <v>29481</v>
      </c>
      <c r="F6624" s="3" t="s">
        <v>29482</v>
      </c>
      <c r="G6624" s="3"/>
      <c r="H6624" s="3"/>
      <c r="I6624" s="3"/>
      <c r="J6624" s="3"/>
      <c r="K6624" s="3"/>
      <c r="L6624" s="3"/>
      <c r="M6624" s="3"/>
      <c r="N6624" s="3"/>
      <c r="O6624" s="3"/>
      <c r="P6624" s="3"/>
      <c r="Q6624" s="3"/>
      <c r="R6624" s="3"/>
      <c r="S6624" s="3"/>
      <c r="T6624" s="3"/>
      <c r="U6624" s="3"/>
      <c r="V6624" s="3"/>
      <c r="W6624" s="3"/>
      <c r="X6624" s="3"/>
      <c r="Y6624" s="3"/>
      <c r="Z6624" s="3"/>
      <c r="AA6624" s="3"/>
      <c r="AB6624" s="3"/>
      <c r="AC6624" s="3"/>
      <c r="AD6624" s="3"/>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row>
    <row r="6625" spans="1:77" ht="18">
      <c r="A6625" s="3" t="s">
        <v>37860</v>
      </c>
      <c r="B6625" s="3" t="s">
        <v>37108</v>
      </c>
      <c r="C6625" s="3" t="s">
        <v>37861</v>
      </c>
      <c r="D6625" s="3" t="s">
        <v>270</v>
      </c>
      <c r="E6625" s="3" t="s">
        <v>37862</v>
      </c>
      <c r="F6625" s="3" t="s">
        <v>37863</v>
      </c>
      <c r="G6625" s="3"/>
      <c r="H6625" s="3"/>
      <c r="I6625" s="3"/>
      <c r="J6625" s="3"/>
      <c r="K6625" s="3"/>
      <c r="L6625" s="3"/>
      <c r="M6625" s="3"/>
      <c r="N6625" s="3"/>
      <c r="O6625" s="3"/>
      <c r="P6625" s="3"/>
      <c r="Q6625" s="3"/>
      <c r="R6625" s="3"/>
      <c r="S6625" s="3"/>
      <c r="T6625" s="3"/>
      <c r="U6625" s="3"/>
      <c r="V6625" s="3"/>
      <c r="W6625" s="3"/>
      <c r="X6625" s="3"/>
      <c r="Y6625" s="3"/>
      <c r="Z6625" s="3"/>
      <c r="AA6625" s="3"/>
      <c r="AB6625" s="3"/>
      <c r="AC6625" s="3"/>
      <c r="AD6625" s="3"/>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row>
    <row r="6626" spans="1:77" ht="18">
      <c r="A6626" s="3" t="s">
        <v>38330</v>
      </c>
      <c r="B6626" s="3" t="s">
        <v>37993</v>
      </c>
      <c r="C6626" s="3" t="s">
        <v>38331</v>
      </c>
      <c r="D6626" s="3" t="s">
        <v>270</v>
      </c>
      <c r="E6626" s="3" t="s">
        <v>38332</v>
      </c>
      <c r="F6626" s="3"/>
      <c r="G6626" s="3"/>
      <c r="H6626" s="3"/>
      <c r="I6626" s="3"/>
      <c r="J6626" s="3"/>
      <c r="K6626" s="3"/>
      <c r="L6626" s="3"/>
      <c r="M6626" s="3"/>
      <c r="N6626" s="3"/>
      <c r="O6626" s="3"/>
      <c r="P6626" s="3"/>
      <c r="Q6626" s="3"/>
      <c r="R6626" s="3"/>
      <c r="S6626" s="3"/>
      <c r="T6626" s="3"/>
      <c r="U6626" s="3"/>
      <c r="V6626" s="3"/>
      <c r="W6626" s="3"/>
      <c r="X6626" s="3"/>
      <c r="Y6626" s="3"/>
      <c r="Z6626" s="3"/>
      <c r="AA6626" s="3"/>
      <c r="AB6626" s="3"/>
      <c r="AC6626" s="3"/>
      <c r="AD6626" s="3"/>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row>
    <row r="6627" spans="1:77" ht="18">
      <c r="A6627" s="3" t="s">
        <v>34037</v>
      </c>
      <c r="B6627" s="3" t="s">
        <v>33988</v>
      </c>
      <c r="C6627" s="3" t="s">
        <v>34038</v>
      </c>
      <c r="D6627" s="3" t="s">
        <v>34039</v>
      </c>
      <c r="E6627" s="3" t="s">
        <v>34040</v>
      </c>
      <c r="F6627" s="3" t="s">
        <v>34041</v>
      </c>
      <c r="G6627" s="3"/>
      <c r="H6627" s="3"/>
      <c r="I6627" s="3"/>
      <c r="J6627" s="3"/>
      <c r="K6627" s="3"/>
      <c r="L6627" s="3"/>
      <c r="M6627" s="3"/>
      <c r="N6627" s="3"/>
      <c r="O6627" s="3"/>
      <c r="P6627" s="3"/>
      <c r="Q6627" s="3"/>
      <c r="R6627" s="3"/>
      <c r="S6627" s="3"/>
      <c r="T6627" s="3"/>
      <c r="U6627" s="3"/>
      <c r="V6627" s="3"/>
      <c r="W6627" s="3"/>
      <c r="X6627" s="3"/>
      <c r="Y6627" s="3"/>
      <c r="Z6627" s="3"/>
      <c r="AA6627" s="3"/>
      <c r="AB6627" s="3"/>
      <c r="AC6627" s="3"/>
      <c r="AD6627" s="3"/>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row>
    <row r="6628" spans="1:77" ht="18">
      <c r="A6628" s="3" t="s">
        <v>37247</v>
      </c>
      <c r="B6628" s="3" t="s">
        <v>37108</v>
      </c>
      <c r="C6628" s="3" t="s">
        <v>37248</v>
      </c>
      <c r="D6628" s="3"/>
      <c r="E6628" s="3" t="s">
        <v>37249</v>
      </c>
      <c r="F6628" s="3"/>
      <c r="G6628" s="3"/>
      <c r="H6628" s="3"/>
      <c r="I6628" s="3"/>
      <c r="J6628" s="3"/>
      <c r="K6628" s="3"/>
      <c r="L6628" s="3"/>
      <c r="M6628" s="3"/>
      <c r="N6628" s="3"/>
      <c r="O6628" s="3"/>
      <c r="P6628" s="3"/>
      <c r="Q6628" s="3"/>
      <c r="R6628" s="3"/>
      <c r="S6628" s="3"/>
      <c r="T6628" s="3"/>
      <c r="U6628" s="3"/>
      <c r="V6628" s="3"/>
      <c r="W6628" s="3"/>
      <c r="X6628" s="3"/>
      <c r="Y6628" s="3"/>
      <c r="Z6628" s="3"/>
      <c r="AA6628" s="3"/>
      <c r="AB6628" s="3"/>
      <c r="AC6628" s="3"/>
      <c r="AD6628" s="3"/>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row>
    <row r="6629" spans="1:77" ht="18">
      <c r="A6629" s="3" t="s">
        <v>8613</v>
      </c>
      <c r="B6629" s="3" t="s">
        <v>26381</v>
      </c>
      <c r="C6629" s="3" t="s">
        <v>26439</v>
      </c>
      <c r="D6629" s="3" t="s">
        <v>270</v>
      </c>
      <c r="E6629" s="3" t="s">
        <v>26440</v>
      </c>
      <c r="F6629" s="3" t="s">
        <v>26441</v>
      </c>
      <c r="G6629" s="3"/>
      <c r="H6629" s="3"/>
      <c r="I6629" s="3"/>
      <c r="J6629" s="3"/>
      <c r="K6629" s="3"/>
      <c r="L6629" s="3"/>
      <c r="M6629" s="3"/>
      <c r="N6629" s="3"/>
      <c r="O6629" s="3"/>
      <c r="P6629" s="3"/>
      <c r="Q6629" s="3"/>
      <c r="R6629" s="3"/>
      <c r="S6629" s="3"/>
      <c r="T6629" s="3"/>
      <c r="U6629" s="3"/>
      <c r="V6629" s="3"/>
      <c r="W6629" s="3"/>
      <c r="X6629" s="3"/>
      <c r="Y6629" s="3"/>
      <c r="Z6629" s="3"/>
      <c r="AA6629" s="3"/>
      <c r="AB6629" s="3"/>
      <c r="AC6629" s="3"/>
      <c r="AD6629" s="3"/>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row>
    <row r="6630" spans="1:77" ht="18">
      <c r="A6630" s="3" t="s">
        <v>12254</v>
      </c>
      <c r="B6630" s="3" t="s">
        <v>29357</v>
      </c>
      <c r="C6630" s="3" t="s">
        <v>29832</v>
      </c>
      <c r="D6630" s="3" t="s">
        <v>48</v>
      </c>
      <c r="E6630" s="3" t="s">
        <v>29833</v>
      </c>
      <c r="F6630" s="3" t="s">
        <v>29834</v>
      </c>
      <c r="G6630" s="3"/>
      <c r="H6630" s="3"/>
      <c r="I6630" s="3"/>
      <c r="J6630" s="3"/>
      <c r="K6630" s="3"/>
      <c r="L6630" s="3"/>
      <c r="M6630" s="3"/>
      <c r="N6630" s="3"/>
      <c r="O6630" s="3"/>
      <c r="P6630" s="3"/>
      <c r="Q6630" s="3"/>
      <c r="R6630" s="3"/>
      <c r="S6630" s="3"/>
      <c r="T6630" s="3"/>
      <c r="U6630" s="3"/>
      <c r="V6630" s="3"/>
      <c r="W6630" s="3"/>
      <c r="X6630" s="3"/>
      <c r="Y6630" s="3"/>
      <c r="Z6630" s="3"/>
      <c r="AA6630" s="3"/>
      <c r="AB6630" s="3"/>
      <c r="AC6630" s="3"/>
      <c r="AD6630" s="3"/>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row>
    <row r="6631" spans="1:77" ht="18">
      <c r="A6631" s="3" t="s">
        <v>34262</v>
      </c>
      <c r="B6631" s="3" t="s">
        <v>33988</v>
      </c>
      <c r="C6631" s="3" t="s">
        <v>34263</v>
      </c>
      <c r="D6631" s="3" t="s">
        <v>34264</v>
      </c>
      <c r="E6631" s="3" t="s">
        <v>34265</v>
      </c>
      <c r="F6631" s="3"/>
      <c r="G6631" s="3"/>
      <c r="H6631" s="3"/>
      <c r="I6631" s="3"/>
      <c r="J6631" s="3"/>
      <c r="K6631" s="3"/>
      <c r="L6631" s="3"/>
      <c r="M6631" s="3"/>
      <c r="N6631" s="3"/>
      <c r="O6631" s="3"/>
      <c r="P6631" s="3"/>
      <c r="Q6631" s="3"/>
      <c r="R6631" s="3"/>
      <c r="S6631" s="3"/>
      <c r="T6631" s="3"/>
      <c r="U6631" s="3"/>
      <c r="V6631" s="3"/>
      <c r="W6631" s="3"/>
      <c r="X6631" s="3"/>
      <c r="Y6631" s="3"/>
      <c r="Z6631" s="3"/>
      <c r="AA6631" s="3"/>
      <c r="AB6631" s="3"/>
      <c r="AC6631" s="3"/>
      <c r="AD6631" s="3"/>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row>
    <row r="6632" spans="1:77" ht="18">
      <c r="A6632" s="3" t="s">
        <v>9461</v>
      </c>
      <c r="B6632" s="3" t="s">
        <v>27189</v>
      </c>
      <c r="C6632" s="3" t="s">
        <v>27279</v>
      </c>
      <c r="D6632" s="3" t="s">
        <v>73</v>
      </c>
      <c r="E6632" s="3" t="s">
        <v>27280</v>
      </c>
      <c r="F6632" s="3"/>
      <c r="G6632" s="3"/>
      <c r="H6632" s="3"/>
      <c r="I6632" s="3"/>
      <c r="J6632" s="3"/>
      <c r="K6632" s="3"/>
      <c r="L6632" s="3"/>
      <c r="M6632" s="3"/>
      <c r="N6632" s="3"/>
      <c r="O6632" s="3"/>
      <c r="P6632" s="3"/>
      <c r="Q6632" s="3"/>
      <c r="R6632" s="3"/>
      <c r="S6632" s="3"/>
      <c r="T6632" s="3"/>
      <c r="U6632" s="3"/>
      <c r="V6632" s="3"/>
      <c r="W6632" s="3"/>
      <c r="X6632" s="3"/>
      <c r="Y6632" s="3"/>
      <c r="Z6632" s="3"/>
      <c r="AA6632" s="3"/>
      <c r="AB6632" s="3"/>
      <c r="AC6632" s="3"/>
      <c r="AD6632" s="3"/>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row>
    <row r="6633" spans="1:77" ht="18">
      <c r="A6633" s="3" t="s">
        <v>20352</v>
      </c>
      <c r="B6633" s="3" t="s">
        <v>37993</v>
      </c>
      <c r="C6633" s="3" t="s">
        <v>38256</v>
      </c>
      <c r="D6633" s="3" t="s">
        <v>270</v>
      </c>
      <c r="E6633" s="3" t="s">
        <v>38257</v>
      </c>
      <c r="F6633" s="3" t="s">
        <v>38258</v>
      </c>
      <c r="G6633" s="3" t="s">
        <v>38259</v>
      </c>
      <c r="H6633" s="3"/>
      <c r="I6633" s="3"/>
      <c r="J6633" s="3"/>
      <c r="K6633" s="3"/>
      <c r="L6633" s="3"/>
      <c r="M6633" s="3"/>
      <c r="N6633" s="3"/>
      <c r="O6633" s="3"/>
      <c r="P6633" s="3"/>
      <c r="Q6633" s="3"/>
      <c r="R6633" s="3"/>
      <c r="S6633" s="3"/>
      <c r="T6633" s="3"/>
      <c r="U6633" s="3"/>
      <c r="V6633" s="3"/>
      <c r="W6633" s="3"/>
      <c r="X6633" s="3"/>
      <c r="Y6633" s="3"/>
      <c r="Z6633" s="3"/>
      <c r="AA6633" s="3"/>
      <c r="AB6633" s="3"/>
      <c r="AC6633" s="3"/>
      <c r="AD6633" s="3"/>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row>
    <row r="6634" spans="1:77" ht="18">
      <c r="A6634" s="3" t="s">
        <v>8603</v>
      </c>
      <c r="B6634" s="3" t="s">
        <v>26335</v>
      </c>
      <c r="C6634" s="3" t="s">
        <v>26434</v>
      </c>
      <c r="D6634" s="3" t="s">
        <v>26435</v>
      </c>
      <c r="E6634" s="3" t="s">
        <v>26436</v>
      </c>
      <c r="F6634" s="3" t="s">
        <v>26437</v>
      </c>
      <c r="G6634" s="3"/>
      <c r="H6634" s="3"/>
      <c r="I6634" s="3"/>
      <c r="J6634" s="3"/>
      <c r="K6634" s="3"/>
      <c r="L6634" s="3"/>
      <c r="M6634" s="3"/>
      <c r="N6634" s="3"/>
      <c r="O6634" s="3"/>
      <c r="P6634" s="3"/>
      <c r="Q6634" s="3"/>
      <c r="R6634" s="3"/>
      <c r="S6634" s="3"/>
      <c r="T6634" s="3"/>
      <c r="U6634" s="3"/>
      <c r="V6634" s="3"/>
      <c r="W6634" s="3"/>
      <c r="X6634" s="3"/>
      <c r="Y6634" s="3"/>
      <c r="Z6634" s="3"/>
      <c r="AA6634" s="3"/>
      <c r="AB6634" s="3"/>
      <c r="AC6634" s="3"/>
      <c r="AD6634" s="3"/>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row>
    <row r="6635" spans="1:77" ht="18">
      <c r="A6635" s="3" t="s">
        <v>7439</v>
      </c>
      <c r="B6635" s="3" t="s">
        <v>25271</v>
      </c>
      <c r="C6635" s="3" t="s">
        <v>25408</v>
      </c>
      <c r="D6635" s="3" t="s">
        <v>48</v>
      </c>
      <c r="E6635" s="3" t="s">
        <v>25409</v>
      </c>
      <c r="F6635" s="3"/>
      <c r="G6635" s="3"/>
      <c r="H6635" s="3"/>
      <c r="I6635" s="3"/>
      <c r="J6635" s="3"/>
      <c r="K6635" s="3"/>
      <c r="L6635" s="3"/>
      <c r="M6635" s="3"/>
      <c r="N6635" s="3"/>
      <c r="O6635" s="3"/>
      <c r="P6635" s="3"/>
      <c r="Q6635" s="3"/>
      <c r="R6635" s="3"/>
      <c r="S6635" s="3"/>
      <c r="T6635" s="3"/>
      <c r="U6635" s="3"/>
      <c r="V6635" s="3"/>
      <c r="W6635" s="3"/>
      <c r="X6635" s="3"/>
      <c r="Y6635" s="3"/>
      <c r="Z6635" s="3"/>
      <c r="AA6635" s="3"/>
      <c r="AB6635" s="3"/>
      <c r="AC6635" s="3"/>
      <c r="AD6635" s="3"/>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row>
    <row r="6636" spans="1:77" ht="18">
      <c r="A6636" s="3" t="s">
        <v>3866</v>
      </c>
      <c r="B6636" s="3" t="s">
        <v>22425</v>
      </c>
      <c r="C6636" s="3" t="s">
        <v>22426</v>
      </c>
      <c r="D6636" s="3" t="s">
        <v>22427</v>
      </c>
      <c r="E6636" s="3" t="s">
        <v>22428</v>
      </c>
      <c r="F6636" s="3" t="s">
        <v>22429</v>
      </c>
      <c r="G6636" s="3"/>
      <c r="H6636" s="3"/>
      <c r="I6636" s="3"/>
      <c r="J6636" s="3"/>
      <c r="K6636" s="3"/>
      <c r="L6636" s="3"/>
      <c r="M6636" s="3"/>
      <c r="N6636" s="3"/>
      <c r="O6636" s="3"/>
      <c r="P6636" s="3"/>
      <c r="Q6636" s="3"/>
      <c r="R6636" s="3"/>
      <c r="S6636" s="3"/>
      <c r="T6636" s="3"/>
      <c r="U6636" s="3"/>
      <c r="V6636" s="3"/>
      <c r="W6636" s="3"/>
      <c r="X6636" s="3"/>
      <c r="Y6636" s="3"/>
      <c r="Z6636" s="3"/>
      <c r="AA6636" s="3"/>
      <c r="AB6636" s="3"/>
      <c r="AC6636" s="3"/>
      <c r="AD6636" s="3"/>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row>
    <row r="6637" spans="1:77" ht="18">
      <c r="A6637" s="3" t="s">
        <v>8573</v>
      </c>
      <c r="B6637" s="3" t="s">
        <v>26405</v>
      </c>
      <c r="C6637" s="3" t="s">
        <v>22426</v>
      </c>
      <c r="D6637" s="3" t="s">
        <v>22427</v>
      </c>
      <c r="E6637" s="3" t="s">
        <v>26406</v>
      </c>
      <c r="F6637" s="3" t="s">
        <v>26407</v>
      </c>
      <c r="G6637" s="3" t="s">
        <v>26408</v>
      </c>
      <c r="H6637" s="3" t="s">
        <v>26409</v>
      </c>
      <c r="I6637" s="3" t="s">
        <v>26410</v>
      </c>
      <c r="J6637" s="3" t="s">
        <v>26411</v>
      </c>
      <c r="K6637" s="3" t="s">
        <v>26412</v>
      </c>
      <c r="L6637" s="3" t="s">
        <v>26413</v>
      </c>
      <c r="M6637" s="3" t="s">
        <v>26414</v>
      </c>
      <c r="N6637" s="3"/>
      <c r="O6637" s="3"/>
      <c r="P6637" s="3"/>
      <c r="Q6637" s="3"/>
      <c r="R6637" s="3"/>
      <c r="S6637" s="3"/>
      <c r="T6637" s="3"/>
      <c r="U6637" s="3"/>
      <c r="V6637" s="3"/>
      <c r="W6637" s="3"/>
      <c r="X6637" s="3"/>
      <c r="Y6637" s="3"/>
      <c r="Z6637" s="3"/>
      <c r="AA6637" s="3"/>
      <c r="AB6637" s="3"/>
      <c r="AC6637" s="3"/>
      <c r="AD6637" s="3"/>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row>
    <row r="6638" spans="1:77" ht="18">
      <c r="A6638" s="3" t="s">
        <v>11690</v>
      </c>
      <c r="B6638" s="3" t="s">
        <v>29357</v>
      </c>
      <c r="C6638" s="3" t="s">
        <v>29395</v>
      </c>
      <c r="D6638" s="3" t="s">
        <v>48</v>
      </c>
      <c r="E6638" s="3" t="s">
        <v>29396</v>
      </c>
      <c r="F6638" s="3"/>
      <c r="G6638" s="3"/>
      <c r="H6638" s="3"/>
      <c r="I6638" s="3"/>
      <c r="J6638" s="3"/>
      <c r="K6638" s="3"/>
      <c r="L6638" s="3"/>
      <c r="M6638" s="3"/>
      <c r="N6638" s="3"/>
      <c r="O6638" s="3"/>
      <c r="P6638" s="3"/>
      <c r="Q6638" s="3"/>
      <c r="R6638" s="3"/>
      <c r="S6638" s="3"/>
      <c r="T6638" s="3"/>
      <c r="U6638" s="3"/>
      <c r="V6638" s="3"/>
      <c r="W6638" s="3"/>
      <c r="X6638" s="3"/>
      <c r="Y6638" s="3"/>
      <c r="Z6638" s="3"/>
      <c r="AA6638" s="3"/>
      <c r="AB6638" s="3"/>
      <c r="AC6638" s="3"/>
      <c r="AD6638" s="3"/>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row>
    <row r="6639" spans="1:77" ht="18">
      <c r="A6639" s="3" t="s">
        <v>9811</v>
      </c>
      <c r="B6639" s="3" t="s">
        <v>27189</v>
      </c>
      <c r="C6639" s="3" t="s">
        <v>27705</v>
      </c>
      <c r="D6639" s="3" t="s">
        <v>73</v>
      </c>
      <c r="E6639" s="3" t="s">
        <v>27266</v>
      </c>
      <c r="F6639" s="3"/>
      <c r="G6639" s="3"/>
      <c r="H6639" s="3"/>
      <c r="I6639" s="3"/>
      <c r="J6639" s="3"/>
      <c r="K6639" s="3"/>
      <c r="L6639" s="3"/>
      <c r="M6639" s="3"/>
      <c r="N6639" s="3"/>
      <c r="O6639" s="3"/>
      <c r="P6639" s="3"/>
      <c r="Q6639" s="3"/>
      <c r="R6639" s="3"/>
      <c r="S6639" s="3"/>
      <c r="T6639" s="3"/>
      <c r="U6639" s="3"/>
      <c r="V6639" s="3"/>
      <c r="W6639" s="3"/>
      <c r="X6639" s="3"/>
      <c r="Y6639" s="3"/>
      <c r="Z6639" s="3"/>
      <c r="AA6639" s="3"/>
      <c r="AB6639" s="3"/>
      <c r="AC6639" s="3"/>
      <c r="AD6639" s="3"/>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row>
    <row r="6640" spans="1:77" ht="18">
      <c r="A6640" s="3" t="s">
        <v>12390</v>
      </c>
      <c r="B6640" s="3" t="s">
        <v>29357</v>
      </c>
      <c r="C6640" s="3" t="s">
        <v>29934</v>
      </c>
      <c r="D6640" s="3" t="s">
        <v>48</v>
      </c>
      <c r="E6640" s="3" t="s">
        <v>29396</v>
      </c>
      <c r="F6640" s="3"/>
      <c r="G6640" s="3"/>
      <c r="H6640" s="3"/>
      <c r="I6640" s="3"/>
      <c r="J6640" s="3"/>
      <c r="K6640" s="3"/>
      <c r="L6640" s="3"/>
      <c r="M6640" s="3"/>
      <c r="N6640" s="3"/>
      <c r="O6640" s="3"/>
      <c r="P6640" s="3"/>
      <c r="Q6640" s="3"/>
      <c r="R6640" s="3"/>
      <c r="S6640" s="3"/>
      <c r="T6640" s="3"/>
      <c r="U6640" s="3"/>
      <c r="V6640" s="3"/>
      <c r="W6640" s="3"/>
      <c r="X6640" s="3"/>
      <c r="Y6640" s="3"/>
      <c r="Z6640" s="3"/>
      <c r="AA6640" s="3"/>
      <c r="AB6640" s="3"/>
      <c r="AC6640" s="3"/>
      <c r="AD6640" s="3"/>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row>
    <row r="6641" spans="1:77" ht="18">
      <c r="A6641" s="3" t="s">
        <v>12055</v>
      </c>
      <c r="B6641" s="3" t="s">
        <v>29357</v>
      </c>
      <c r="C6641" s="3" t="s">
        <v>29678</v>
      </c>
      <c r="D6641" s="3" t="s">
        <v>25490</v>
      </c>
      <c r="E6641" s="3" t="s">
        <v>29679</v>
      </c>
      <c r="F6641" s="3"/>
      <c r="G6641" s="3"/>
      <c r="H6641" s="3"/>
      <c r="I6641" s="3"/>
      <c r="J6641" s="3"/>
      <c r="K6641" s="3"/>
      <c r="L6641" s="3"/>
      <c r="M6641" s="3"/>
      <c r="N6641" s="3"/>
      <c r="O6641" s="3"/>
      <c r="P6641" s="3"/>
      <c r="Q6641" s="3"/>
      <c r="R6641" s="3"/>
      <c r="S6641" s="3"/>
      <c r="T6641" s="3"/>
      <c r="U6641" s="3"/>
      <c r="V6641" s="3"/>
      <c r="W6641" s="3"/>
      <c r="X6641" s="3"/>
      <c r="Y6641" s="3"/>
      <c r="Z6641" s="3"/>
      <c r="AA6641" s="3"/>
      <c r="AB6641" s="3"/>
      <c r="AC6641" s="3"/>
      <c r="AD6641" s="3"/>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row>
    <row r="6642" spans="1:77" ht="18">
      <c r="A6642" s="3" t="s">
        <v>12149</v>
      </c>
      <c r="B6642" s="3" t="s">
        <v>29357</v>
      </c>
      <c r="C6642" s="3" t="s">
        <v>29747</v>
      </c>
      <c r="D6642" s="3" t="s">
        <v>25490</v>
      </c>
      <c r="E6642" s="3" t="s">
        <v>29679</v>
      </c>
      <c r="F6642" s="3"/>
      <c r="G6642" s="3"/>
      <c r="H6642" s="3"/>
      <c r="I6642" s="3"/>
      <c r="J6642" s="3"/>
      <c r="K6642" s="3"/>
      <c r="L6642" s="3"/>
      <c r="M6642" s="3"/>
      <c r="N6642" s="3"/>
      <c r="O6642" s="3"/>
      <c r="P6642" s="3"/>
      <c r="Q6642" s="3"/>
      <c r="R6642" s="3"/>
      <c r="S6642" s="3"/>
      <c r="T6642" s="3"/>
      <c r="U6642" s="3"/>
      <c r="V6642" s="3"/>
      <c r="W6642" s="3"/>
      <c r="X6642" s="3"/>
      <c r="Y6642" s="3"/>
      <c r="Z6642" s="3"/>
      <c r="AA6642" s="3"/>
      <c r="AB6642" s="3"/>
      <c r="AC6642" s="3"/>
      <c r="AD6642" s="3"/>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row>
    <row r="6643" spans="1:77" ht="18">
      <c r="A6643" s="3" t="s">
        <v>12293</v>
      </c>
      <c r="B6643" s="3" t="s">
        <v>29357</v>
      </c>
      <c r="C6643" s="3" t="s">
        <v>29747</v>
      </c>
      <c r="D6643" s="3" t="s">
        <v>48</v>
      </c>
      <c r="E6643" s="3" t="s">
        <v>29396</v>
      </c>
      <c r="F6643" s="3"/>
      <c r="G6643" s="3"/>
      <c r="H6643" s="3"/>
      <c r="I6643" s="3"/>
      <c r="J6643" s="3"/>
      <c r="K6643" s="3"/>
      <c r="L6643" s="3"/>
      <c r="M6643" s="3"/>
      <c r="N6643" s="3"/>
      <c r="O6643" s="3"/>
      <c r="P6643" s="3"/>
      <c r="Q6643" s="3"/>
      <c r="R6643" s="3"/>
      <c r="S6643" s="3"/>
      <c r="T6643" s="3"/>
      <c r="U6643" s="3"/>
      <c r="V6643" s="3"/>
      <c r="W6643" s="3"/>
      <c r="X6643" s="3"/>
      <c r="Y6643" s="3"/>
      <c r="Z6643" s="3"/>
      <c r="AA6643" s="3"/>
      <c r="AB6643" s="3"/>
      <c r="AC6643" s="3"/>
      <c r="AD6643" s="3"/>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row>
    <row r="6644" spans="1:77" ht="18">
      <c r="A6644" s="3" t="s">
        <v>39542</v>
      </c>
      <c r="B6644" s="3" t="s">
        <v>39534</v>
      </c>
      <c r="C6644" s="3" t="s">
        <v>39543</v>
      </c>
      <c r="D6644" s="3"/>
      <c r="E6644" s="3" t="s">
        <v>25829</v>
      </c>
      <c r="F6644" s="3"/>
      <c r="G6644" s="3"/>
      <c r="H6644" s="3"/>
      <c r="I6644" s="3"/>
      <c r="J6644" s="3"/>
      <c r="K6644" s="3"/>
      <c r="L6644" s="3"/>
      <c r="M6644" s="3"/>
      <c r="N6644" s="3"/>
      <c r="O6644" s="3"/>
      <c r="P6644" s="3"/>
      <c r="Q6644" s="3"/>
      <c r="R6644" s="3"/>
      <c r="S6644" s="3"/>
      <c r="T6644" s="3"/>
      <c r="U6644" s="3"/>
      <c r="V6644" s="3"/>
      <c r="W6644" s="3"/>
      <c r="X6644" s="3"/>
      <c r="Y6644" s="3"/>
      <c r="Z6644" s="3"/>
      <c r="AA6644" s="3"/>
      <c r="AB6644" s="3"/>
      <c r="AC6644" s="3"/>
      <c r="AD6644" s="3"/>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row>
    <row r="6645" spans="1:77" ht="18">
      <c r="A6645" s="3" t="s">
        <v>34491</v>
      </c>
      <c r="B6645" s="3" t="s">
        <v>33988</v>
      </c>
      <c r="C6645" s="3" t="s">
        <v>34492</v>
      </c>
      <c r="D6645" s="3"/>
      <c r="E6645" s="3" t="s">
        <v>34493</v>
      </c>
      <c r="F6645" s="3"/>
      <c r="G6645" s="3"/>
      <c r="H6645" s="3"/>
      <c r="I6645" s="3"/>
      <c r="J6645" s="3"/>
      <c r="K6645" s="3"/>
      <c r="L6645" s="3"/>
      <c r="M6645" s="3"/>
      <c r="N6645" s="3"/>
      <c r="O6645" s="3"/>
      <c r="P6645" s="3"/>
      <c r="Q6645" s="3"/>
      <c r="R6645" s="3"/>
      <c r="S6645" s="3"/>
      <c r="T6645" s="3"/>
      <c r="U6645" s="3"/>
      <c r="V6645" s="3"/>
      <c r="W6645" s="3"/>
      <c r="X6645" s="3"/>
      <c r="Y6645" s="3"/>
      <c r="Z6645" s="3"/>
      <c r="AA6645" s="3"/>
      <c r="AB6645" s="3"/>
      <c r="AC6645" s="3"/>
      <c r="AD6645" s="3"/>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row>
    <row r="6646" spans="1:77" ht="18">
      <c r="A6646" s="3" t="s">
        <v>9683</v>
      </c>
      <c r="B6646" s="3" t="s">
        <v>27189</v>
      </c>
      <c r="C6646" s="3" t="s">
        <v>27553</v>
      </c>
      <c r="D6646" s="3" t="s">
        <v>73</v>
      </c>
      <c r="E6646" s="3" t="s">
        <v>27266</v>
      </c>
      <c r="F6646" s="3"/>
      <c r="G6646" s="3"/>
      <c r="H6646" s="3"/>
      <c r="I6646" s="3"/>
      <c r="J6646" s="3"/>
      <c r="K6646" s="3"/>
      <c r="L6646" s="3"/>
      <c r="M6646" s="3"/>
      <c r="N6646" s="3"/>
      <c r="O6646" s="3"/>
      <c r="P6646" s="3"/>
      <c r="Q6646" s="3"/>
      <c r="R6646" s="3"/>
      <c r="S6646" s="3"/>
      <c r="T6646" s="3"/>
      <c r="U6646" s="3"/>
      <c r="V6646" s="3"/>
      <c r="W6646" s="3"/>
      <c r="X6646" s="3"/>
      <c r="Y6646" s="3"/>
      <c r="Z6646" s="3"/>
      <c r="AA6646" s="3"/>
      <c r="AB6646" s="3"/>
      <c r="AC6646" s="3"/>
      <c r="AD6646" s="3"/>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row>
    <row r="6647" spans="1:77" ht="18">
      <c r="A6647" s="3" t="s">
        <v>34073</v>
      </c>
      <c r="B6647" s="3" t="s">
        <v>33988</v>
      </c>
      <c r="C6647" s="3" t="s">
        <v>34074</v>
      </c>
      <c r="D6647" s="3" t="s">
        <v>34075</v>
      </c>
      <c r="E6647" s="3" t="s">
        <v>34076</v>
      </c>
      <c r="F6647" s="3" t="s">
        <v>34077</v>
      </c>
      <c r="G6647" s="3"/>
      <c r="H6647" s="3"/>
      <c r="I6647" s="3"/>
      <c r="J6647" s="3"/>
      <c r="K6647" s="3"/>
      <c r="L6647" s="3"/>
      <c r="M6647" s="3"/>
      <c r="N6647" s="3"/>
      <c r="O6647" s="3"/>
      <c r="P6647" s="3"/>
      <c r="Q6647" s="3"/>
      <c r="R6647" s="3"/>
      <c r="S6647" s="3"/>
      <c r="T6647" s="3"/>
      <c r="U6647" s="3"/>
      <c r="V6647" s="3"/>
      <c r="W6647" s="3"/>
      <c r="X6647" s="3"/>
      <c r="Y6647" s="3"/>
      <c r="Z6647" s="3"/>
      <c r="AA6647" s="3"/>
      <c r="AB6647" s="3"/>
      <c r="AC6647" s="3"/>
      <c r="AD6647" s="3"/>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row>
    <row r="6648" spans="1:77" ht="18">
      <c r="A6648" s="3" t="s">
        <v>38030</v>
      </c>
      <c r="B6648" s="3" t="s">
        <v>37993</v>
      </c>
      <c r="C6648" s="3" t="s">
        <v>34074</v>
      </c>
      <c r="D6648" s="3" t="s">
        <v>270</v>
      </c>
      <c r="E6648" s="3" t="s">
        <v>38031</v>
      </c>
      <c r="F6648" s="3" t="s">
        <v>38032</v>
      </c>
      <c r="G6648" s="3" t="s">
        <v>38033</v>
      </c>
      <c r="H6648" s="3" t="s">
        <v>38034</v>
      </c>
      <c r="I6648" s="3" t="s">
        <v>38035</v>
      </c>
      <c r="J6648" s="3" t="s">
        <v>38036</v>
      </c>
      <c r="K6648" s="3" t="s">
        <v>38037</v>
      </c>
      <c r="L6648" s="3" t="s">
        <v>38038</v>
      </c>
      <c r="M6648" s="3" t="s">
        <v>38039</v>
      </c>
      <c r="N6648" s="3" t="s">
        <v>38040</v>
      </c>
      <c r="O6648" s="3" t="s">
        <v>38041</v>
      </c>
      <c r="P6648" s="3"/>
      <c r="Q6648" s="3"/>
      <c r="R6648" s="3"/>
      <c r="S6648" s="3"/>
      <c r="T6648" s="3"/>
      <c r="U6648" s="3"/>
      <c r="V6648" s="3"/>
      <c r="W6648" s="3"/>
      <c r="X6648" s="3"/>
      <c r="Y6648" s="3"/>
      <c r="Z6648" s="3"/>
      <c r="AA6648" s="3"/>
      <c r="AB6648" s="3"/>
      <c r="AC6648" s="3"/>
      <c r="AD6648" s="3"/>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row>
    <row r="6649" spans="1:77" ht="18">
      <c r="A6649" s="3" t="s">
        <v>9718</v>
      </c>
      <c r="B6649" s="3" t="s">
        <v>27189</v>
      </c>
      <c r="C6649" s="3" t="s">
        <v>27592</v>
      </c>
      <c r="D6649" s="3" t="s">
        <v>22427</v>
      </c>
      <c r="E6649" s="3" t="s">
        <v>22428</v>
      </c>
      <c r="F6649" s="3" t="s">
        <v>27593</v>
      </c>
      <c r="G6649" s="3"/>
      <c r="H6649" s="3"/>
      <c r="I6649" s="3"/>
      <c r="J6649" s="3"/>
      <c r="K6649" s="3"/>
      <c r="L6649" s="3"/>
      <c r="M6649" s="3"/>
      <c r="N6649" s="3"/>
      <c r="O6649" s="3"/>
      <c r="P6649" s="3"/>
      <c r="Q6649" s="3"/>
      <c r="R6649" s="3"/>
      <c r="S6649" s="3"/>
      <c r="T6649" s="3"/>
      <c r="U6649" s="3"/>
      <c r="V6649" s="3"/>
      <c r="W6649" s="3"/>
      <c r="X6649" s="3"/>
      <c r="Y6649" s="3"/>
      <c r="Z6649" s="3"/>
      <c r="AA6649" s="3"/>
      <c r="AB6649" s="3"/>
      <c r="AC6649" s="3"/>
      <c r="AD6649" s="3"/>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row>
    <row r="6650" spans="1:77" ht="18">
      <c r="A6650" s="3" t="s">
        <v>20263</v>
      </c>
      <c r="B6650" s="3" t="s">
        <v>37116</v>
      </c>
      <c r="C6650" s="3" t="s">
        <v>37750</v>
      </c>
      <c r="D6650" s="3" t="s">
        <v>270</v>
      </c>
      <c r="E6650" s="3" t="s">
        <v>37751</v>
      </c>
      <c r="F6650" s="3"/>
      <c r="G6650" s="3"/>
      <c r="H6650" s="3"/>
      <c r="I6650" s="3"/>
      <c r="J6650" s="3"/>
      <c r="K6650" s="3"/>
      <c r="L6650" s="3"/>
      <c r="M6650" s="3"/>
      <c r="N6650" s="3"/>
      <c r="O6650" s="3"/>
      <c r="P6650" s="3"/>
      <c r="Q6650" s="3"/>
      <c r="R6650" s="3"/>
      <c r="S6650" s="3"/>
      <c r="T6650" s="3"/>
      <c r="U6650" s="3"/>
      <c r="V6650" s="3"/>
      <c r="W6650" s="3"/>
      <c r="X6650" s="3"/>
      <c r="Y6650" s="3"/>
      <c r="Z6650" s="3"/>
      <c r="AA6650" s="3"/>
      <c r="AB6650" s="3"/>
      <c r="AC6650" s="3"/>
      <c r="AD6650" s="3"/>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row>
    <row r="6651" spans="1:77" ht="18">
      <c r="A6651" s="3" t="s">
        <v>9611</v>
      </c>
      <c r="B6651" s="3" t="s">
        <v>27189</v>
      </c>
      <c r="C6651" s="3" t="s">
        <v>27465</v>
      </c>
      <c r="D6651" s="3" t="s">
        <v>73</v>
      </c>
      <c r="E6651" s="3" t="s">
        <v>27372</v>
      </c>
      <c r="F6651" s="3" t="s">
        <v>27466</v>
      </c>
      <c r="G6651" s="3"/>
      <c r="H6651" s="3"/>
      <c r="I6651" s="3"/>
      <c r="J6651" s="3"/>
      <c r="K6651" s="3"/>
      <c r="L6651" s="3"/>
      <c r="M6651" s="3"/>
      <c r="N6651" s="3"/>
      <c r="O6651" s="3"/>
      <c r="P6651" s="3"/>
      <c r="Q6651" s="3"/>
      <c r="R6651" s="3"/>
      <c r="S6651" s="3"/>
      <c r="T6651" s="3"/>
      <c r="U6651" s="3"/>
      <c r="V6651" s="3"/>
      <c r="W6651" s="3"/>
      <c r="X6651" s="3"/>
      <c r="Y6651" s="3"/>
      <c r="Z6651" s="3"/>
      <c r="AA6651" s="3"/>
      <c r="AB6651" s="3"/>
      <c r="AC6651" s="3"/>
      <c r="AD6651" s="3"/>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row>
    <row r="6652" spans="1:77" ht="18">
      <c r="A6652" s="3" t="s">
        <v>16263</v>
      </c>
      <c r="B6652" s="3" t="s">
        <v>32281</v>
      </c>
      <c r="C6652" s="3" t="s">
        <v>32314</v>
      </c>
      <c r="D6652" s="3" t="s">
        <v>32315</v>
      </c>
      <c r="E6652" s="3" t="s">
        <v>32316</v>
      </c>
      <c r="F6652" s="3" t="s">
        <v>32317</v>
      </c>
      <c r="G6652" s="3" t="s">
        <v>32318</v>
      </c>
      <c r="H6652" s="3">
        <v>7035735</v>
      </c>
      <c r="I6652" s="3"/>
      <c r="J6652" s="3"/>
      <c r="K6652" s="3"/>
      <c r="L6652" s="3"/>
      <c r="M6652" s="3"/>
      <c r="N6652" s="3"/>
      <c r="O6652" s="3"/>
      <c r="P6652" s="3"/>
      <c r="Q6652" s="3"/>
      <c r="R6652" s="3"/>
      <c r="S6652" s="3"/>
      <c r="T6652" s="3"/>
      <c r="U6652" s="3"/>
      <c r="V6652" s="3"/>
      <c r="W6652" s="3"/>
      <c r="X6652" s="3"/>
      <c r="Y6652" s="3"/>
      <c r="Z6652" s="3"/>
      <c r="AA6652" s="3"/>
      <c r="AB6652" s="3"/>
      <c r="AC6652" s="3"/>
      <c r="AD6652" s="3"/>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row>
    <row r="6653" spans="1:77" ht="18">
      <c r="A6653" s="3" t="s">
        <v>37707</v>
      </c>
      <c r="B6653" s="3" t="s">
        <v>37116</v>
      </c>
      <c r="C6653" s="3" t="s">
        <v>37708</v>
      </c>
      <c r="D6653" s="3" t="s">
        <v>270</v>
      </c>
      <c r="E6653" s="3" t="s">
        <v>37709</v>
      </c>
      <c r="F6653" s="3"/>
      <c r="G6653" s="3"/>
      <c r="H6653" s="3"/>
      <c r="I6653" s="3"/>
      <c r="J6653" s="3"/>
      <c r="K6653" s="3"/>
      <c r="L6653" s="3"/>
      <c r="M6653" s="3"/>
      <c r="N6653" s="3"/>
      <c r="O6653" s="3"/>
      <c r="P6653" s="3"/>
      <c r="Q6653" s="3"/>
      <c r="R6653" s="3"/>
      <c r="S6653" s="3"/>
      <c r="T6653" s="3"/>
      <c r="U6653" s="3"/>
      <c r="V6653" s="3"/>
      <c r="W6653" s="3"/>
      <c r="X6653" s="3"/>
      <c r="Y6653" s="3"/>
      <c r="Z6653" s="3"/>
      <c r="AA6653" s="3"/>
      <c r="AB6653" s="3"/>
      <c r="AC6653" s="3"/>
      <c r="AD6653" s="3"/>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row>
    <row r="6654" spans="1:77" ht="18">
      <c r="A6654" s="3" t="s">
        <v>9547</v>
      </c>
      <c r="B6654" s="3" t="s">
        <v>27189</v>
      </c>
      <c r="C6654" s="3" t="s">
        <v>27384</v>
      </c>
      <c r="D6654" s="3" t="s">
        <v>73</v>
      </c>
      <c r="E6654" s="3" t="s">
        <v>7632</v>
      </c>
      <c r="F6654" s="3" t="s">
        <v>27385</v>
      </c>
      <c r="G6654" s="3"/>
      <c r="H6654" s="3"/>
      <c r="I6654" s="3"/>
      <c r="J6654" s="3"/>
      <c r="K6654" s="3"/>
      <c r="L6654" s="3"/>
      <c r="M6654" s="3"/>
      <c r="N6654" s="3"/>
      <c r="O6654" s="3"/>
      <c r="P6654" s="3"/>
      <c r="Q6654" s="3"/>
      <c r="R6654" s="3"/>
      <c r="S6654" s="3"/>
      <c r="T6654" s="3"/>
      <c r="U6654" s="3"/>
      <c r="V6654" s="3"/>
      <c r="W6654" s="3"/>
      <c r="X6654" s="3"/>
      <c r="Y6654" s="3"/>
      <c r="Z6654" s="3"/>
      <c r="AA6654" s="3"/>
      <c r="AB6654" s="3"/>
      <c r="AC6654" s="3"/>
      <c r="AD6654" s="3"/>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row>
    <row r="6655" spans="1:77" ht="18">
      <c r="A6655" s="3" t="s">
        <v>14887</v>
      </c>
      <c r="B6655" s="3" t="s">
        <v>30903</v>
      </c>
      <c r="C6655" s="3" t="s">
        <v>27384</v>
      </c>
      <c r="D6655" s="3"/>
      <c r="E6655" s="3" t="s">
        <v>31465</v>
      </c>
      <c r="F6655" s="3"/>
      <c r="G6655" s="3"/>
      <c r="H6655" s="3"/>
      <c r="I6655" s="3"/>
      <c r="J6655" s="3"/>
      <c r="K6655" s="3"/>
      <c r="L6655" s="3"/>
      <c r="M6655" s="3"/>
      <c r="N6655" s="3"/>
      <c r="O6655" s="3"/>
      <c r="P6655" s="3"/>
      <c r="Q6655" s="3"/>
      <c r="R6655" s="3"/>
      <c r="S6655" s="3"/>
      <c r="T6655" s="3"/>
      <c r="U6655" s="3"/>
      <c r="V6655" s="3"/>
      <c r="W6655" s="3"/>
      <c r="X6655" s="3"/>
      <c r="Y6655" s="3"/>
      <c r="Z6655" s="3"/>
      <c r="AA6655" s="3"/>
      <c r="AB6655" s="3"/>
      <c r="AC6655" s="3"/>
      <c r="AD6655" s="3"/>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row>
    <row r="6656" spans="1:77" ht="18">
      <c r="A6656" s="3" t="s">
        <v>37895</v>
      </c>
      <c r="B6656" s="3" t="s">
        <v>37108</v>
      </c>
      <c r="C6656" s="3" t="s">
        <v>37896</v>
      </c>
      <c r="D6656" s="3" t="s">
        <v>22427</v>
      </c>
      <c r="E6656" s="3" t="s">
        <v>22428</v>
      </c>
      <c r="F6656" s="3" t="s">
        <v>22429</v>
      </c>
      <c r="G6656" s="3"/>
      <c r="H6656" s="3"/>
      <c r="I6656" s="3"/>
      <c r="J6656" s="3"/>
      <c r="K6656" s="3"/>
      <c r="L6656" s="3"/>
      <c r="M6656" s="3"/>
      <c r="N6656" s="3"/>
      <c r="O6656" s="3"/>
      <c r="P6656" s="3"/>
      <c r="Q6656" s="3"/>
      <c r="R6656" s="3"/>
      <c r="S6656" s="3"/>
      <c r="T6656" s="3"/>
      <c r="U6656" s="3"/>
      <c r="V6656" s="3"/>
      <c r="W6656" s="3"/>
      <c r="X6656" s="3"/>
      <c r="Y6656" s="3"/>
      <c r="Z6656" s="3"/>
      <c r="AA6656" s="3"/>
      <c r="AB6656" s="3"/>
      <c r="AC6656" s="3"/>
      <c r="AD6656" s="3"/>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row>
    <row r="6657" spans="1:77" ht="18">
      <c r="A6657" s="3" t="s">
        <v>17565</v>
      </c>
      <c r="B6657" s="3" t="s">
        <v>34194</v>
      </c>
      <c r="C6657" s="3" t="s">
        <v>34195</v>
      </c>
      <c r="D6657" s="3" t="s">
        <v>270</v>
      </c>
      <c r="E6657" s="3" t="s">
        <v>34196</v>
      </c>
      <c r="F6657" s="3" t="s">
        <v>34197</v>
      </c>
      <c r="G6657" s="3"/>
      <c r="H6657" s="3"/>
      <c r="I6657" s="3"/>
      <c r="J6657" s="3"/>
      <c r="K6657" s="3"/>
      <c r="L6657" s="3"/>
      <c r="M6657" s="3"/>
      <c r="N6657" s="3"/>
      <c r="O6657" s="3"/>
      <c r="P6657" s="3"/>
      <c r="Q6657" s="3"/>
      <c r="R6657" s="3"/>
      <c r="S6657" s="3"/>
      <c r="T6657" s="3"/>
      <c r="U6657" s="3"/>
      <c r="V6657" s="3"/>
      <c r="W6657" s="3"/>
      <c r="X6657" s="3"/>
      <c r="Y6657" s="3"/>
      <c r="Z6657" s="3"/>
      <c r="AA6657" s="3"/>
      <c r="AB6657" s="3"/>
      <c r="AC6657" s="3"/>
      <c r="AD6657" s="3"/>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row>
    <row r="6658" spans="1:77" ht="18">
      <c r="A6658" s="3" t="s">
        <v>12396</v>
      </c>
      <c r="B6658" s="3" t="s">
        <v>29357</v>
      </c>
      <c r="C6658" s="3" t="s">
        <v>29935</v>
      </c>
      <c r="D6658" s="3" t="s">
        <v>48</v>
      </c>
      <c r="E6658" s="3" t="s">
        <v>29936</v>
      </c>
      <c r="F6658" s="3"/>
      <c r="G6658" s="3"/>
      <c r="H6658" s="3"/>
      <c r="I6658" s="3"/>
      <c r="J6658" s="3"/>
      <c r="K6658" s="3"/>
      <c r="L6658" s="3"/>
      <c r="M6658" s="3"/>
      <c r="N6658" s="3"/>
      <c r="O6658" s="3"/>
      <c r="P6658" s="3"/>
      <c r="Q6658" s="3"/>
      <c r="R6658" s="3"/>
      <c r="S6658" s="3"/>
      <c r="T6658" s="3"/>
      <c r="U6658" s="3"/>
      <c r="V6658" s="3"/>
      <c r="W6658" s="3"/>
      <c r="X6658" s="3"/>
      <c r="Y6658" s="3"/>
      <c r="Z6658" s="3"/>
      <c r="AA6658" s="3"/>
      <c r="AB6658" s="3"/>
      <c r="AC6658" s="3"/>
      <c r="AD6658" s="3"/>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row>
    <row r="6659" spans="1:77" ht="18">
      <c r="A6659" s="3" t="s">
        <v>37661</v>
      </c>
      <c r="B6659" s="3" t="s">
        <v>37108</v>
      </c>
      <c r="C6659" s="3" t="s">
        <v>29935</v>
      </c>
      <c r="D6659" s="3"/>
      <c r="E6659" s="3" t="s">
        <v>37662</v>
      </c>
      <c r="F6659" s="3" t="s">
        <v>37663</v>
      </c>
      <c r="G6659" s="3"/>
      <c r="H6659" s="3"/>
      <c r="I6659" s="3"/>
      <c r="J6659" s="3"/>
      <c r="K6659" s="3"/>
      <c r="L6659" s="3"/>
      <c r="M6659" s="3"/>
      <c r="N6659" s="3"/>
      <c r="O6659" s="3"/>
      <c r="P6659" s="3"/>
      <c r="Q6659" s="3"/>
      <c r="R6659" s="3"/>
      <c r="S6659" s="3"/>
      <c r="T6659" s="3"/>
      <c r="U6659" s="3"/>
      <c r="V6659" s="3"/>
      <c r="W6659" s="3"/>
      <c r="X6659" s="3"/>
      <c r="Y6659" s="3"/>
      <c r="Z6659" s="3"/>
      <c r="AA6659" s="3"/>
      <c r="AB6659" s="3"/>
      <c r="AC6659" s="3"/>
      <c r="AD6659" s="3"/>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row>
    <row r="6660" spans="1:77" ht="18">
      <c r="A6660" s="3" t="s">
        <v>39362</v>
      </c>
      <c r="B6660" s="3" t="s">
        <v>38999</v>
      </c>
      <c r="C6660" s="3" t="s">
        <v>39363</v>
      </c>
      <c r="D6660" s="3"/>
      <c r="E6660" s="3" t="s">
        <v>39364</v>
      </c>
      <c r="F6660" s="3" t="s">
        <v>39365</v>
      </c>
      <c r="G6660" s="3"/>
      <c r="H6660" s="3"/>
      <c r="I6660" s="3"/>
      <c r="J6660" s="3"/>
      <c r="K6660" s="3"/>
      <c r="L6660" s="3"/>
      <c r="M6660" s="3"/>
      <c r="N6660" s="3"/>
      <c r="O6660" s="3"/>
      <c r="P6660" s="3"/>
      <c r="Q6660" s="3"/>
      <c r="R6660" s="3"/>
      <c r="S6660" s="3"/>
      <c r="T6660" s="3"/>
      <c r="U6660" s="3"/>
      <c r="V6660" s="3"/>
      <c r="W6660" s="3"/>
      <c r="X6660" s="3"/>
      <c r="Y6660" s="3"/>
      <c r="Z6660" s="3"/>
      <c r="AA6660" s="3"/>
      <c r="AB6660" s="3"/>
      <c r="AC6660" s="3"/>
      <c r="AD6660" s="3"/>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row>
    <row r="6661" spans="1:77" ht="18">
      <c r="A6661" s="3" t="s">
        <v>9513</v>
      </c>
      <c r="B6661" s="3" t="s">
        <v>27189</v>
      </c>
      <c r="C6661" s="3" t="s">
        <v>27338</v>
      </c>
      <c r="D6661" s="3" t="s">
        <v>73</v>
      </c>
      <c r="E6661" s="3" t="s">
        <v>27299</v>
      </c>
      <c r="F6661" s="3" t="e">
        <f>- status on test automation. - what are we doing with relative paths?</f>
        <v>#NAME?</v>
      </c>
      <c r="G6661" s="3"/>
      <c r="H6661" s="3"/>
      <c r="I6661" s="3"/>
      <c r="J6661" s="3"/>
      <c r="K6661" s="3"/>
      <c r="L6661" s="3"/>
      <c r="M6661" s="3"/>
      <c r="N6661" s="3"/>
      <c r="O6661" s="3"/>
      <c r="P6661" s="3"/>
      <c r="Q6661" s="3"/>
      <c r="R6661" s="3"/>
      <c r="S6661" s="3"/>
      <c r="T6661" s="3"/>
      <c r="U6661" s="3"/>
      <c r="V6661" s="3"/>
      <c r="W6661" s="3"/>
      <c r="X6661" s="3"/>
      <c r="Y6661" s="3"/>
      <c r="Z6661" s="3"/>
      <c r="AA6661" s="3"/>
      <c r="AB6661" s="3"/>
      <c r="AC6661" s="3"/>
      <c r="AD6661" s="3"/>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row>
    <row r="6662" spans="1:77" ht="18">
      <c r="A6662" s="3" t="s">
        <v>17688</v>
      </c>
      <c r="B6662" s="3" t="s">
        <v>34194</v>
      </c>
      <c r="C6662" s="3" t="s">
        <v>34860</v>
      </c>
      <c r="D6662" s="3" t="s">
        <v>270</v>
      </c>
      <c r="E6662" s="3" t="s">
        <v>34861</v>
      </c>
      <c r="F6662" s="3" t="s">
        <v>34862</v>
      </c>
      <c r="G6662" s="3"/>
      <c r="H6662" s="3"/>
      <c r="I6662" s="3"/>
      <c r="J6662" s="3"/>
      <c r="K6662" s="3"/>
      <c r="L6662" s="3"/>
      <c r="M6662" s="3"/>
      <c r="N6662" s="3"/>
      <c r="O6662" s="3"/>
      <c r="P6662" s="3"/>
      <c r="Q6662" s="3"/>
      <c r="R6662" s="3"/>
      <c r="S6662" s="3"/>
      <c r="T6662" s="3"/>
      <c r="U6662" s="3"/>
      <c r="V6662" s="3"/>
      <c r="W6662" s="3"/>
      <c r="X6662" s="3"/>
      <c r="Y6662" s="3"/>
      <c r="Z6662" s="3"/>
      <c r="AA6662" s="3"/>
      <c r="AB6662" s="3"/>
      <c r="AC6662" s="3"/>
      <c r="AD6662" s="3"/>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row>
    <row r="6663" spans="1:77" ht="18">
      <c r="A6663" s="3" t="s">
        <v>13487</v>
      </c>
      <c r="B6663" s="3" t="s">
        <v>30462</v>
      </c>
      <c r="C6663" s="3" t="s">
        <v>30546</v>
      </c>
      <c r="D6663" s="3" t="s">
        <v>30547</v>
      </c>
      <c r="E6663" s="3" t="s">
        <v>30548</v>
      </c>
      <c r="F6663" s="3"/>
      <c r="G6663" s="3"/>
      <c r="H6663" s="3"/>
      <c r="I6663" s="3"/>
      <c r="J6663" s="3"/>
      <c r="K6663" s="3"/>
      <c r="L6663" s="3"/>
      <c r="M6663" s="3"/>
      <c r="N6663" s="3"/>
      <c r="O6663" s="3"/>
      <c r="P6663" s="3"/>
      <c r="Q6663" s="3"/>
      <c r="R6663" s="3"/>
      <c r="S6663" s="3"/>
      <c r="T6663" s="3"/>
      <c r="U6663" s="3"/>
      <c r="V6663" s="3"/>
      <c r="W6663" s="3"/>
      <c r="X6663" s="3"/>
      <c r="Y6663" s="3"/>
      <c r="Z6663" s="3"/>
      <c r="AA6663" s="3"/>
      <c r="AB6663" s="3"/>
      <c r="AC6663" s="3"/>
      <c r="AD6663" s="3"/>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row>
    <row r="6664" spans="1:77" ht="18">
      <c r="A6664" s="3" t="s">
        <v>9884</v>
      </c>
      <c r="B6664" s="3" t="s">
        <v>27813</v>
      </c>
      <c r="C6664" s="3" t="s">
        <v>27861</v>
      </c>
      <c r="D6664" s="3" t="s">
        <v>27378</v>
      </c>
      <c r="E6664" s="3" t="s">
        <v>27187</v>
      </c>
      <c r="F6664" s="3" t="s">
        <v>27862</v>
      </c>
      <c r="G6664" s="3"/>
      <c r="H6664" s="3"/>
      <c r="I6664" s="3"/>
      <c r="J6664" s="3"/>
      <c r="K6664" s="3"/>
      <c r="L6664" s="3"/>
      <c r="M6664" s="3"/>
      <c r="N6664" s="3"/>
      <c r="O6664" s="3"/>
      <c r="P6664" s="3"/>
      <c r="Q6664" s="3"/>
      <c r="R6664" s="3"/>
      <c r="S6664" s="3"/>
      <c r="T6664" s="3"/>
      <c r="U6664" s="3"/>
      <c r="V6664" s="3"/>
      <c r="W6664" s="3"/>
      <c r="X6664" s="3"/>
      <c r="Y6664" s="3"/>
      <c r="Z6664" s="3"/>
      <c r="AA6664" s="3"/>
      <c r="AB6664" s="3"/>
      <c r="AC6664" s="3"/>
      <c r="AD6664" s="3"/>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row>
    <row r="6665" spans="1:77" ht="18">
      <c r="A6665" s="3" t="s">
        <v>34599</v>
      </c>
      <c r="B6665" s="3" t="s">
        <v>33988</v>
      </c>
      <c r="C6665" s="3" t="s">
        <v>34600</v>
      </c>
      <c r="D6665" s="3"/>
      <c r="E6665" s="3" t="s">
        <v>34601</v>
      </c>
      <c r="F6665" s="3" t="s">
        <v>32284</v>
      </c>
      <c r="G6665" s="3"/>
      <c r="H6665" s="3" t="s">
        <v>32278</v>
      </c>
      <c r="I6665" s="3" t="s">
        <v>34602</v>
      </c>
      <c r="J6665" s="3" t="s">
        <v>34603</v>
      </c>
      <c r="K6665" s="3"/>
      <c r="L6665" s="3" t="s">
        <v>32278</v>
      </c>
      <c r="M6665" s="3" t="s">
        <v>34602</v>
      </c>
      <c r="N6665" s="3">
        <v>5035541</v>
      </c>
      <c r="O6665" s="3"/>
      <c r="P6665" s="3"/>
      <c r="Q6665" s="3"/>
      <c r="R6665" s="3"/>
      <c r="S6665" s="3"/>
      <c r="T6665" s="3"/>
      <c r="U6665" s="3"/>
      <c r="V6665" s="3"/>
      <c r="W6665" s="3"/>
      <c r="X6665" s="3"/>
      <c r="Y6665" s="3"/>
      <c r="Z6665" s="3"/>
      <c r="AA6665" s="3"/>
      <c r="AB6665" s="3"/>
      <c r="AC6665" s="3"/>
      <c r="AD6665" s="3"/>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row>
    <row r="6666" spans="1:77" ht="18">
      <c r="A6666" s="3" t="s">
        <v>9432</v>
      </c>
      <c r="B6666" s="3" t="s">
        <v>27189</v>
      </c>
      <c r="C6666" s="3" t="s">
        <v>27191</v>
      </c>
      <c r="D6666" s="3" t="s">
        <v>22427</v>
      </c>
      <c r="E6666" s="3" t="s">
        <v>22428</v>
      </c>
      <c r="F6666" s="3" t="s">
        <v>22429</v>
      </c>
      <c r="G6666" s="3"/>
      <c r="H6666" s="3"/>
      <c r="I6666" s="3"/>
      <c r="J6666" s="3"/>
      <c r="K6666" s="3"/>
      <c r="L6666" s="3"/>
      <c r="M6666" s="3"/>
      <c r="N6666" s="3"/>
      <c r="O6666" s="3"/>
      <c r="P6666" s="3"/>
      <c r="Q6666" s="3"/>
      <c r="R6666" s="3"/>
      <c r="S6666" s="3"/>
      <c r="T6666" s="3"/>
      <c r="U6666" s="3"/>
      <c r="V6666" s="3"/>
      <c r="W6666" s="3"/>
      <c r="X6666" s="3"/>
      <c r="Y6666" s="3"/>
      <c r="Z6666" s="3"/>
      <c r="AA6666" s="3"/>
      <c r="AB6666" s="3"/>
      <c r="AC6666" s="3"/>
      <c r="AD6666" s="3"/>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row>
    <row r="6667" spans="1:77" ht="18">
      <c r="A6667" s="3" t="s">
        <v>9936</v>
      </c>
      <c r="B6667" s="3" t="s">
        <v>27189</v>
      </c>
      <c r="C6667" s="3" t="s">
        <v>27979</v>
      </c>
      <c r="D6667" s="3" t="s">
        <v>73</v>
      </c>
      <c r="E6667" s="3" t="s">
        <v>27980</v>
      </c>
      <c r="F6667" s="3"/>
      <c r="G6667" s="3"/>
      <c r="H6667" s="3"/>
      <c r="I6667" s="3"/>
      <c r="J6667" s="3"/>
      <c r="K6667" s="3"/>
      <c r="L6667" s="3"/>
      <c r="M6667" s="3"/>
      <c r="N6667" s="3"/>
      <c r="O6667" s="3"/>
      <c r="P6667" s="3"/>
      <c r="Q6667" s="3"/>
      <c r="R6667" s="3"/>
      <c r="S6667" s="3"/>
      <c r="T6667" s="3"/>
      <c r="U6667" s="3"/>
      <c r="V6667" s="3"/>
      <c r="W6667" s="3"/>
      <c r="X6667" s="3"/>
      <c r="Y6667" s="3"/>
      <c r="Z6667" s="3"/>
      <c r="AA6667" s="3"/>
      <c r="AB6667" s="3"/>
      <c r="AC6667" s="3"/>
      <c r="AD6667" s="3"/>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row>
    <row r="6668" spans="1:77" ht="18">
      <c r="A6668" s="3" t="s">
        <v>17664</v>
      </c>
      <c r="B6668" s="3" t="s">
        <v>34282</v>
      </c>
      <c r="C6668" s="3" t="s">
        <v>34723</v>
      </c>
      <c r="D6668" s="3" t="s">
        <v>34724</v>
      </c>
      <c r="E6668" s="3" t="s">
        <v>34725</v>
      </c>
      <c r="F6668" s="3" t="s">
        <v>34726</v>
      </c>
      <c r="G6668" s="3" t="e">
        <f>+ user Case Scenarios</f>
        <v>#NAME?</v>
      </c>
      <c r="H6668" s="3" t="s">
        <v>34727</v>
      </c>
      <c r="I6668" s="3" t="e">
        <f>+ Installed Base Profile, current Siebel Usage</f>
        <v>#NAME?</v>
      </c>
      <c r="J6668" s="3" t="e">
        <f>+ Mobility needs</f>
        <v>#NAME?</v>
      </c>
      <c r="K6668" s="3" t="s">
        <v>34728</v>
      </c>
      <c r="L6668" s="3"/>
      <c r="M6668" s="3"/>
      <c r="N6668" s="3"/>
      <c r="O6668" s="3"/>
      <c r="P6668" s="3"/>
      <c r="Q6668" s="3"/>
      <c r="R6668" s="3"/>
      <c r="S6668" s="3"/>
      <c r="T6668" s="3"/>
      <c r="U6668" s="3"/>
      <c r="V6668" s="3"/>
      <c r="W6668" s="3"/>
      <c r="X6668" s="3"/>
      <c r="Y6668" s="3"/>
      <c r="Z6668" s="3"/>
      <c r="AA6668" s="3"/>
      <c r="AB6668" s="3"/>
      <c r="AC6668" s="3"/>
      <c r="AD6668" s="3"/>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row>
    <row r="6669" spans="1:77" ht="18">
      <c r="A6669" s="3" t="s">
        <v>16708</v>
      </c>
      <c r="B6669" s="3" t="s">
        <v>32339</v>
      </c>
      <c r="C6669" s="3" t="s">
        <v>32628</v>
      </c>
      <c r="D6669" s="3" t="s">
        <v>32629</v>
      </c>
      <c r="E6669" s="3" t="s">
        <v>32630</v>
      </c>
      <c r="F6669" s="3" t="s">
        <v>32631</v>
      </c>
      <c r="G6669" s="3"/>
      <c r="H6669" s="3"/>
      <c r="I6669" s="3"/>
      <c r="J6669" s="3"/>
      <c r="K6669" s="3"/>
      <c r="L6669" s="3"/>
      <c r="M6669" s="3"/>
      <c r="N6669" s="3"/>
      <c r="O6669" s="3"/>
      <c r="P6669" s="3"/>
      <c r="Q6669" s="3"/>
      <c r="R6669" s="3"/>
      <c r="S6669" s="3"/>
      <c r="T6669" s="3"/>
      <c r="U6669" s="3"/>
      <c r="V6669" s="3"/>
      <c r="W6669" s="3"/>
      <c r="X6669" s="3"/>
      <c r="Y6669" s="3"/>
      <c r="Z6669" s="3"/>
      <c r="AA6669" s="3"/>
      <c r="AB6669" s="3"/>
      <c r="AC6669" s="3"/>
      <c r="AD6669" s="3"/>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row>
    <row r="6670" spans="1:77" ht="18">
      <c r="A6670" s="3" t="s">
        <v>34029</v>
      </c>
      <c r="B6670" s="3" t="s">
        <v>33988</v>
      </c>
      <c r="C6670" s="3" t="s">
        <v>34030</v>
      </c>
      <c r="D6670" s="3"/>
      <c r="E6670" s="3" t="s">
        <v>34031</v>
      </c>
      <c r="F6670" s="3" t="s">
        <v>20954</v>
      </c>
      <c r="G6670" s="3" t="s">
        <v>34032</v>
      </c>
      <c r="H6670" s="3" t="s">
        <v>34033</v>
      </c>
      <c r="I6670" s="3"/>
      <c r="J6670" s="3" t="s">
        <v>34034</v>
      </c>
      <c r="K6670" s="3" t="s">
        <v>34035</v>
      </c>
      <c r="L6670" s="3" t="s">
        <v>34036</v>
      </c>
      <c r="M6670" s="3"/>
      <c r="N6670" s="3" t="e">
        <f>- etrade</f>
        <v>#NAME?</v>
      </c>
      <c r="O6670" s="3"/>
      <c r="P6670" s="3" t="e">
        <f>- USPS</f>
        <v>#NAME?</v>
      </c>
      <c r="Q6670" s="3"/>
      <c r="R6670" s="3" t="e">
        <f>- Siebel offline/Pharma</f>
        <v>#NAME?</v>
      </c>
      <c r="S6670" s="3"/>
      <c r="T6670" s="3"/>
      <c r="U6670" s="3"/>
      <c r="V6670" s="3"/>
      <c r="W6670" s="3"/>
      <c r="X6670" s="3"/>
      <c r="Y6670" s="3"/>
      <c r="Z6670" s="3"/>
      <c r="AA6670" s="3"/>
      <c r="AB6670" s="3"/>
      <c r="AC6670" s="3"/>
      <c r="AD6670" s="3"/>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row>
    <row r="6671" spans="1:77" ht="18">
      <c r="A6671" s="3" t="s">
        <v>7724</v>
      </c>
      <c r="B6671" s="3" t="s">
        <v>25569</v>
      </c>
      <c r="C6671" s="3" t="s">
        <v>25610</v>
      </c>
      <c r="D6671" s="3" t="s">
        <v>270</v>
      </c>
      <c r="E6671" s="3" t="s">
        <v>25571</v>
      </c>
      <c r="F6671" s="3"/>
      <c r="G6671" s="3"/>
      <c r="H6671" s="3"/>
      <c r="I6671" s="3"/>
      <c r="J6671" s="3"/>
      <c r="K6671" s="3"/>
      <c r="L6671" s="3"/>
      <c r="M6671" s="3"/>
      <c r="N6671" s="3"/>
      <c r="O6671" s="3"/>
      <c r="P6671" s="3"/>
      <c r="Q6671" s="3"/>
      <c r="R6671" s="3"/>
      <c r="S6671" s="3"/>
      <c r="T6671" s="3"/>
      <c r="U6671" s="3"/>
      <c r="V6671" s="3"/>
      <c r="W6671" s="3"/>
      <c r="X6671" s="3"/>
      <c r="Y6671" s="3"/>
      <c r="Z6671" s="3"/>
      <c r="AA6671" s="3"/>
      <c r="AB6671" s="3"/>
      <c r="AC6671" s="3"/>
      <c r="AD6671" s="3"/>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row>
    <row r="6672" spans="1:77" ht="18">
      <c r="A6672" s="3" t="s">
        <v>32843</v>
      </c>
      <c r="B6672" s="3" t="s">
        <v>32802</v>
      </c>
      <c r="C6672" s="3" t="s">
        <v>25610</v>
      </c>
      <c r="D6672" s="3"/>
      <c r="E6672" s="3" t="s">
        <v>9167</v>
      </c>
      <c r="F6672" s="3"/>
      <c r="G6672" s="3"/>
      <c r="H6672" s="3"/>
      <c r="I6672" s="3"/>
      <c r="J6672" s="3"/>
      <c r="K6672" s="3"/>
      <c r="L6672" s="3"/>
      <c r="M6672" s="3"/>
      <c r="N6672" s="3"/>
      <c r="O6672" s="3"/>
      <c r="P6672" s="3"/>
      <c r="Q6672" s="3"/>
      <c r="R6672" s="3"/>
      <c r="S6672" s="3"/>
      <c r="T6672" s="3"/>
      <c r="U6672" s="3"/>
      <c r="V6672" s="3"/>
      <c r="W6672" s="3"/>
      <c r="X6672" s="3"/>
      <c r="Y6672" s="3"/>
      <c r="Z6672" s="3"/>
      <c r="AA6672" s="3"/>
      <c r="AB6672" s="3"/>
      <c r="AC6672" s="3"/>
      <c r="AD6672" s="3"/>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row>
    <row r="6673" spans="1:77" ht="18">
      <c r="A6673" s="3" t="s">
        <v>39176</v>
      </c>
      <c r="B6673" s="3" t="s">
        <v>38999</v>
      </c>
      <c r="C6673" s="3" t="s">
        <v>39177</v>
      </c>
      <c r="D6673" s="3" t="s">
        <v>39178</v>
      </c>
      <c r="E6673" s="3" t="s">
        <v>39179</v>
      </c>
      <c r="F6673" s="3" t="s">
        <v>39180</v>
      </c>
      <c r="G6673" s="3"/>
      <c r="H6673" s="3"/>
      <c r="I6673" s="3"/>
      <c r="J6673" s="3"/>
      <c r="K6673" s="3"/>
      <c r="L6673" s="3"/>
      <c r="M6673" s="3"/>
      <c r="N6673" s="3"/>
      <c r="O6673" s="3"/>
      <c r="P6673" s="3"/>
      <c r="Q6673" s="3"/>
      <c r="R6673" s="3"/>
      <c r="S6673" s="3"/>
      <c r="T6673" s="3"/>
      <c r="U6673" s="3"/>
      <c r="V6673" s="3"/>
      <c r="W6673" s="3"/>
      <c r="X6673" s="3"/>
      <c r="Y6673" s="3"/>
      <c r="Z6673" s="3"/>
      <c r="AA6673" s="3"/>
      <c r="AB6673" s="3"/>
      <c r="AC6673" s="3"/>
      <c r="AD6673" s="3"/>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row>
    <row r="6674" spans="1:77" ht="18">
      <c r="A6674" s="3" t="s">
        <v>39539</v>
      </c>
      <c r="B6674" s="3" t="s">
        <v>39534</v>
      </c>
      <c r="C6674" s="3" t="s">
        <v>39540</v>
      </c>
      <c r="D6674" s="3"/>
      <c r="E6674" s="3" t="s">
        <v>39541</v>
      </c>
      <c r="F6674" s="3"/>
      <c r="G6674" s="3"/>
      <c r="H6674" s="3"/>
      <c r="I6674" s="3"/>
      <c r="J6674" s="3"/>
      <c r="K6674" s="3"/>
      <c r="L6674" s="3"/>
      <c r="M6674" s="3"/>
      <c r="N6674" s="3"/>
      <c r="O6674" s="3"/>
      <c r="P6674" s="3"/>
      <c r="Q6674" s="3"/>
      <c r="R6674" s="3"/>
      <c r="S6674" s="3"/>
      <c r="T6674" s="3"/>
      <c r="U6674" s="3"/>
      <c r="V6674" s="3"/>
      <c r="W6674" s="3"/>
      <c r="X6674" s="3"/>
      <c r="Y6674" s="3"/>
      <c r="Z6674" s="3"/>
      <c r="AA6674" s="3"/>
      <c r="AB6674" s="3"/>
      <c r="AC6674" s="3"/>
      <c r="AD6674" s="3"/>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row>
    <row r="6675" spans="1:77" ht="18">
      <c r="A6675" s="3" t="s">
        <v>34541</v>
      </c>
      <c r="B6675" s="3" t="s">
        <v>33988</v>
      </c>
      <c r="C6675" s="3" t="s">
        <v>34542</v>
      </c>
      <c r="D6675" s="3" t="s">
        <v>34543</v>
      </c>
      <c r="E6675" s="3" t="s">
        <v>34544</v>
      </c>
      <c r="F6675" s="3" t="s">
        <v>34545</v>
      </c>
      <c r="G6675" s="3" t="e">
        <f>+ user Case Scenarios</f>
        <v>#NAME?</v>
      </c>
      <c r="H6675" s="3" t="e">
        <f>+ Felxible UI, Selective Functionality</f>
        <v>#NAME?</v>
      </c>
      <c r="I6675" s="3" t="s">
        <v>34546</v>
      </c>
      <c r="J6675" s="3" t="e">
        <f>+ current Siebel Usage, Installed Base Profile</f>
        <v>#NAME?</v>
      </c>
      <c r="K6675" s="3" t="e">
        <f>+ Mobility needs</f>
        <v>#NAME?</v>
      </c>
      <c r="L6675" s="3" t="e">
        <f>+ user Scenario</f>
        <v>#NAME?</v>
      </c>
      <c r="M6675" s="3" t="s">
        <v>34547</v>
      </c>
      <c r="N6675" s="3"/>
      <c r="O6675" s="3"/>
      <c r="P6675" s="3"/>
      <c r="Q6675" s="3"/>
      <c r="R6675" s="3"/>
      <c r="S6675" s="3"/>
      <c r="T6675" s="3"/>
      <c r="U6675" s="3"/>
      <c r="V6675" s="3"/>
      <c r="W6675" s="3"/>
      <c r="X6675" s="3"/>
      <c r="Y6675" s="3"/>
      <c r="Z6675" s="3"/>
      <c r="AA6675" s="3"/>
      <c r="AB6675" s="3"/>
      <c r="AC6675" s="3"/>
      <c r="AD6675" s="3"/>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row>
    <row r="6676" spans="1:77" ht="18">
      <c r="A6676" s="3" t="s">
        <v>11999</v>
      </c>
      <c r="B6676" s="3" t="s">
        <v>29357</v>
      </c>
      <c r="C6676" s="3" t="s">
        <v>29629</v>
      </c>
      <c r="D6676" s="3" t="s">
        <v>48</v>
      </c>
      <c r="E6676" s="3" t="s">
        <v>29630</v>
      </c>
      <c r="F6676" s="3"/>
      <c r="G6676" s="3"/>
      <c r="H6676" s="3"/>
      <c r="I6676" s="3"/>
      <c r="J6676" s="3"/>
      <c r="K6676" s="3"/>
      <c r="L6676" s="3"/>
      <c r="M6676" s="3"/>
      <c r="N6676" s="3"/>
      <c r="O6676" s="3"/>
      <c r="P6676" s="3"/>
      <c r="Q6676" s="3"/>
      <c r="R6676" s="3"/>
      <c r="S6676" s="3"/>
      <c r="T6676" s="3"/>
      <c r="U6676" s="3"/>
      <c r="V6676" s="3"/>
      <c r="W6676" s="3"/>
      <c r="X6676" s="3"/>
      <c r="Y6676" s="3"/>
      <c r="Z6676" s="3"/>
      <c r="AA6676" s="3"/>
      <c r="AB6676" s="3"/>
      <c r="AC6676" s="3"/>
      <c r="AD6676" s="3"/>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row>
    <row r="6677" spans="1:77" ht="18">
      <c r="A6677" s="3" t="s">
        <v>8556</v>
      </c>
      <c r="B6677" s="3" t="s">
        <v>26332</v>
      </c>
      <c r="C6677" s="3" t="s">
        <v>26388</v>
      </c>
      <c r="D6677" s="3" t="s">
        <v>11208</v>
      </c>
      <c r="E6677" s="3" t="s">
        <v>26389</v>
      </c>
      <c r="F6677" s="3"/>
      <c r="G6677" s="3"/>
      <c r="H6677" s="3"/>
      <c r="I6677" s="3"/>
      <c r="J6677" s="3"/>
      <c r="K6677" s="3"/>
      <c r="L6677" s="3"/>
      <c r="M6677" s="3"/>
      <c r="N6677" s="3"/>
      <c r="O6677" s="3"/>
      <c r="P6677" s="3"/>
      <c r="Q6677" s="3"/>
      <c r="R6677" s="3"/>
      <c r="S6677" s="3"/>
      <c r="T6677" s="3"/>
      <c r="U6677" s="3"/>
      <c r="V6677" s="3"/>
      <c r="W6677" s="3"/>
      <c r="X6677" s="3"/>
      <c r="Y6677" s="3"/>
      <c r="Z6677" s="3"/>
      <c r="AA6677" s="3"/>
      <c r="AB6677" s="3"/>
      <c r="AC6677" s="3"/>
      <c r="AD6677" s="3"/>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row>
    <row r="6678" spans="1:77" ht="18">
      <c r="A6678" s="3" t="s">
        <v>27747</v>
      </c>
      <c r="B6678" s="3" t="s">
        <v>27189</v>
      </c>
      <c r="C6678" s="3" t="s">
        <v>27748</v>
      </c>
      <c r="D6678" s="3" t="s">
        <v>73</v>
      </c>
      <c r="E6678" s="3" t="s">
        <v>27749</v>
      </c>
      <c r="F6678" s="3" t="s">
        <v>27750</v>
      </c>
      <c r="G6678" s="3"/>
      <c r="H6678" s="3"/>
      <c r="I6678" s="3"/>
      <c r="J6678" s="3"/>
      <c r="K6678" s="3"/>
      <c r="L6678" s="3"/>
      <c r="M6678" s="3"/>
      <c r="N6678" s="3"/>
      <c r="O6678" s="3"/>
      <c r="P6678" s="3"/>
      <c r="Q6678" s="3"/>
      <c r="R6678" s="3"/>
      <c r="S6678" s="3"/>
      <c r="T6678" s="3"/>
      <c r="U6678" s="3"/>
      <c r="V6678" s="3"/>
      <c r="W6678" s="3"/>
      <c r="X6678" s="3"/>
      <c r="Y6678" s="3"/>
      <c r="Z6678" s="3"/>
      <c r="AA6678" s="3"/>
      <c r="AB6678" s="3"/>
      <c r="AC6678" s="3"/>
      <c r="AD6678" s="3"/>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row>
    <row r="6679" spans="1:77" ht="18">
      <c r="A6679" s="3" t="s">
        <v>17590</v>
      </c>
      <c r="B6679" s="3" t="s">
        <v>33988</v>
      </c>
      <c r="C6679" s="3" t="s">
        <v>27748</v>
      </c>
      <c r="D6679" s="3"/>
      <c r="E6679" s="3" t="s">
        <v>34300</v>
      </c>
      <c r="F6679" s="3"/>
      <c r="G6679" s="3"/>
      <c r="H6679" s="3"/>
      <c r="I6679" s="3"/>
      <c r="J6679" s="3"/>
      <c r="K6679" s="3"/>
      <c r="L6679" s="3"/>
      <c r="M6679" s="3"/>
      <c r="N6679" s="3"/>
      <c r="O6679" s="3"/>
      <c r="P6679" s="3"/>
      <c r="Q6679" s="3"/>
      <c r="R6679" s="3"/>
      <c r="S6679" s="3"/>
      <c r="T6679" s="3"/>
      <c r="U6679" s="3"/>
      <c r="V6679" s="3"/>
      <c r="W6679" s="3"/>
      <c r="X6679" s="3"/>
      <c r="Y6679" s="3"/>
      <c r="Z6679" s="3"/>
      <c r="AA6679" s="3"/>
      <c r="AB6679" s="3"/>
      <c r="AC6679" s="3"/>
      <c r="AD6679" s="3"/>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row>
    <row r="6680" spans="1:77" ht="18">
      <c r="A6680" s="3" t="s">
        <v>37493</v>
      </c>
      <c r="B6680" s="3" t="s">
        <v>37108</v>
      </c>
      <c r="C6680" s="3" t="s">
        <v>27748</v>
      </c>
      <c r="D6680" s="3" t="s">
        <v>73</v>
      </c>
      <c r="E6680" s="3" t="s">
        <v>37494</v>
      </c>
      <c r="F6680" s="3" t="s">
        <v>27750</v>
      </c>
      <c r="G6680" s="3"/>
      <c r="H6680" s="3"/>
      <c r="I6680" s="3"/>
      <c r="J6680" s="3"/>
      <c r="K6680" s="3"/>
      <c r="L6680" s="3"/>
      <c r="M6680" s="3"/>
      <c r="N6680" s="3"/>
      <c r="O6680" s="3"/>
      <c r="P6680" s="3"/>
      <c r="Q6680" s="3"/>
      <c r="R6680" s="3"/>
      <c r="S6680" s="3"/>
      <c r="T6680" s="3"/>
      <c r="U6680" s="3"/>
      <c r="V6680" s="3"/>
      <c r="W6680" s="3"/>
      <c r="X6680" s="3"/>
      <c r="Y6680" s="3"/>
      <c r="Z6680" s="3"/>
      <c r="AA6680" s="3"/>
      <c r="AB6680" s="3"/>
      <c r="AC6680" s="3"/>
      <c r="AD6680" s="3"/>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row>
    <row r="6681" spans="1:77" ht="18">
      <c r="A6681" s="3" t="s">
        <v>9794</v>
      </c>
      <c r="B6681" s="3" t="s">
        <v>27189</v>
      </c>
      <c r="C6681" s="3" t="s">
        <v>27700</v>
      </c>
      <c r="D6681" s="3" t="s">
        <v>73</v>
      </c>
      <c r="E6681" s="3" t="s">
        <v>27266</v>
      </c>
      <c r="F6681" s="3" t="s">
        <v>27701</v>
      </c>
      <c r="G6681" s="3"/>
      <c r="H6681" s="3"/>
      <c r="I6681" s="3"/>
      <c r="J6681" s="3"/>
      <c r="K6681" s="3"/>
      <c r="L6681" s="3"/>
      <c r="M6681" s="3"/>
      <c r="N6681" s="3"/>
      <c r="O6681" s="3"/>
      <c r="P6681" s="3"/>
      <c r="Q6681" s="3"/>
      <c r="R6681" s="3"/>
      <c r="S6681" s="3"/>
      <c r="T6681" s="3"/>
      <c r="U6681" s="3"/>
      <c r="V6681" s="3"/>
      <c r="W6681" s="3"/>
      <c r="X6681" s="3"/>
      <c r="Y6681" s="3"/>
      <c r="Z6681" s="3"/>
      <c r="AA6681" s="3"/>
      <c r="AB6681" s="3"/>
      <c r="AC6681" s="3"/>
      <c r="AD6681" s="3"/>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row>
    <row r="6682" spans="1:77" ht="18">
      <c r="A6682" s="3" t="s">
        <v>38949</v>
      </c>
      <c r="B6682" s="3" t="s">
        <v>38950</v>
      </c>
      <c r="C6682" s="3" t="s">
        <v>38951</v>
      </c>
      <c r="D6682" s="3"/>
      <c r="E6682" s="3" t="s">
        <v>38952</v>
      </c>
      <c r="F6682" s="3" t="s">
        <v>38953</v>
      </c>
      <c r="G6682" s="3"/>
      <c r="H6682" s="3"/>
      <c r="I6682" s="3"/>
      <c r="J6682" s="3"/>
      <c r="K6682" s="3"/>
      <c r="L6682" s="3"/>
      <c r="M6682" s="3"/>
      <c r="N6682" s="3"/>
      <c r="O6682" s="3"/>
      <c r="P6682" s="3"/>
      <c r="Q6682" s="3"/>
      <c r="R6682" s="3"/>
      <c r="S6682" s="3"/>
      <c r="T6682" s="3"/>
      <c r="U6682" s="3"/>
      <c r="V6682" s="3"/>
      <c r="W6682" s="3"/>
      <c r="X6682" s="3"/>
      <c r="Y6682" s="3"/>
      <c r="Z6682" s="3"/>
      <c r="AA6682" s="3"/>
      <c r="AB6682" s="3"/>
      <c r="AC6682" s="3"/>
      <c r="AD6682" s="3"/>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row>
    <row r="6683" spans="1:77" ht="18">
      <c r="A6683" s="3" t="s">
        <v>16657</v>
      </c>
      <c r="B6683" s="3" t="s">
        <v>32339</v>
      </c>
      <c r="C6683" s="3" t="s">
        <v>32572</v>
      </c>
      <c r="D6683" s="3"/>
      <c r="E6683" s="3" t="s">
        <v>32573</v>
      </c>
      <c r="F6683" s="3" t="s">
        <v>32574</v>
      </c>
      <c r="G6683" s="3"/>
      <c r="H6683" s="3"/>
      <c r="I6683" s="3"/>
      <c r="J6683" s="3"/>
      <c r="K6683" s="3"/>
      <c r="L6683" s="3"/>
      <c r="M6683" s="3"/>
      <c r="N6683" s="3"/>
      <c r="O6683" s="3"/>
      <c r="P6683" s="3"/>
      <c r="Q6683" s="3"/>
      <c r="R6683" s="3"/>
      <c r="S6683" s="3"/>
      <c r="T6683" s="3"/>
      <c r="U6683" s="3"/>
      <c r="V6683" s="3"/>
      <c r="W6683" s="3"/>
      <c r="X6683" s="3"/>
      <c r="Y6683" s="3"/>
      <c r="Z6683" s="3"/>
      <c r="AA6683" s="3"/>
      <c r="AB6683" s="3"/>
      <c r="AC6683" s="3"/>
      <c r="AD6683" s="3"/>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row>
    <row r="6684" spans="1:77" ht="18">
      <c r="A6684" s="3" t="s">
        <v>34778</v>
      </c>
      <c r="B6684" s="3" t="s">
        <v>33988</v>
      </c>
      <c r="C6684" s="3" t="s">
        <v>34779</v>
      </c>
      <c r="D6684" s="3" t="s">
        <v>34780</v>
      </c>
      <c r="E6684" s="3" t="s">
        <v>34781</v>
      </c>
      <c r="F6684" s="3" t="s">
        <v>34782</v>
      </c>
      <c r="G6684" s="3" t="s">
        <v>34783</v>
      </c>
      <c r="H6684" s="3" t="s">
        <v>34784</v>
      </c>
      <c r="I6684" s="3" t="e">
        <f>+ on-line and Off-line technical overview + Siebel sales demo (Webex)</f>
        <v>#NAME?</v>
      </c>
      <c r="J6684" s="3" t="s">
        <v>34785</v>
      </c>
      <c r="K6684" s="3" t="e">
        <f>+ Installed Base Profile, current Siebel Usage</f>
        <v>#NAME?</v>
      </c>
      <c r="L6684" s="3" t="s">
        <v>34786</v>
      </c>
      <c r="M6684" s="3" t="s">
        <v>34787</v>
      </c>
      <c r="N6684" s="3"/>
      <c r="O6684" s="3"/>
      <c r="P6684" s="3"/>
      <c r="Q6684" s="3"/>
      <c r="R6684" s="3"/>
      <c r="S6684" s="3"/>
      <c r="T6684" s="3"/>
      <c r="U6684" s="3"/>
      <c r="V6684" s="3"/>
      <c r="W6684" s="3"/>
      <c r="X6684" s="3"/>
      <c r="Y6684" s="3"/>
      <c r="Z6684" s="3"/>
      <c r="AA6684" s="3"/>
      <c r="AB6684" s="3"/>
      <c r="AC6684" s="3"/>
      <c r="AD6684" s="3"/>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row>
    <row r="6685" spans="1:77" ht="18">
      <c r="A6685" s="3" t="s">
        <v>20460</v>
      </c>
      <c r="B6685" s="3" t="s">
        <v>38999</v>
      </c>
      <c r="C6685" s="3" t="s">
        <v>34779</v>
      </c>
      <c r="D6685" s="3" t="s">
        <v>34780</v>
      </c>
      <c r="E6685" s="3" t="s">
        <v>34781</v>
      </c>
      <c r="F6685" s="3" t="s">
        <v>39004</v>
      </c>
      <c r="G6685" s="3" t="e">
        <f>+ user Case Scenarios</f>
        <v>#NAME?</v>
      </c>
      <c r="H6685" s="3" t="s">
        <v>34727</v>
      </c>
      <c r="I6685" s="3" t="e">
        <f>+ Installed Base Profile, current Siebel Usage - what does the prospect look like?</f>
        <v>#NAME?</v>
      </c>
      <c r="J6685" s="3" t="e">
        <f>+ Mobility needs</f>
        <v>#NAME?</v>
      </c>
      <c r="K6685" s="3" t="s">
        <v>39005</v>
      </c>
      <c r="L6685" s="3"/>
      <c r="M6685" s="3"/>
      <c r="N6685" s="3"/>
      <c r="O6685" s="3"/>
      <c r="P6685" s="3"/>
      <c r="Q6685" s="3"/>
      <c r="R6685" s="3"/>
      <c r="S6685" s="3"/>
      <c r="T6685" s="3"/>
      <c r="U6685" s="3"/>
      <c r="V6685" s="3"/>
      <c r="W6685" s="3"/>
      <c r="X6685" s="3"/>
      <c r="Y6685" s="3"/>
      <c r="Z6685" s="3"/>
      <c r="AA6685" s="3"/>
      <c r="AB6685" s="3"/>
      <c r="AC6685" s="3"/>
      <c r="AD6685" s="3"/>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row>
    <row r="6686" spans="1:77" ht="18">
      <c r="A6686" s="3" t="s">
        <v>11956</v>
      </c>
      <c r="B6686" s="3" t="s">
        <v>29357</v>
      </c>
      <c r="C6686" s="3" t="s">
        <v>29596</v>
      </c>
      <c r="D6686" s="3" t="s">
        <v>48</v>
      </c>
      <c r="E6686" s="3" t="s">
        <v>29597</v>
      </c>
      <c r="F6686" s="3" t="s">
        <v>29598</v>
      </c>
      <c r="G6686" s="3"/>
      <c r="H6686" s="3"/>
      <c r="I6686" s="3"/>
      <c r="J6686" s="3"/>
      <c r="K6686" s="3"/>
      <c r="L6686" s="3"/>
      <c r="M6686" s="3"/>
      <c r="N6686" s="3"/>
      <c r="O6686" s="3"/>
      <c r="P6686" s="3"/>
      <c r="Q6686" s="3"/>
      <c r="R6686" s="3"/>
      <c r="S6686" s="3"/>
      <c r="T6686" s="3"/>
      <c r="U6686" s="3"/>
      <c r="V6686" s="3"/>
      <c r="W6686" s="3"/>
      <c r="X6686" s="3"/>
      <c r="Y6686" s="3"/>
      <c r="Z6686" s="3"/>
      <c r="AA6686" s="3"/>
      <c r="AB6686" s="3"/>
      <c r="AC6686" s="3"/>
      <c r="AD6686" s="3"/>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row>
    <row r="6687" spans="1:77" ht="18">
      <c r="A6687" s="3" t="s">
        <v>34258</v>
      </c>
      <c r="B6687" s="3" t="s">
        <v>33988</v>
      </c>
      <c r="C6687" s="3" t="s">
        <v>34259</v>
      </c>
      <c r="D6687" s="3" t="s">
        <v>6029</v>
      </c>
      <c r="E6687" s="3" t="s">
        <v>34260</v>
      </c>
      <c r="F6687" s="3" t="s">
        <v>34261</v>
      </c>
      <c r="G6687" s="3"/>
      <c r="H6687" s="3"/>
      <c r="I6687" s="3"/>
      <c r="J6687" s="3"/>
      <c r="K6687" s="3"/>
      <c r="L6687" s="3"/>
      <c r="M6687" s="3"/>
      <c r="N6687" s="3"/>
      <c r="O6687" s="3"/>
      <c r="P6687" s="3"/>
      <c r="Q6687" s="3"/>
      <c r="R6687" s="3"/>
      <c r="S6687" s="3"/>
      <c r="T6687" s="3"/>
      <c r="U6687" s="3"/>
      <c r="V6687" s="3"/>
      <c r="W6687" s="3"/>
      <c r="X6687" s="3"/>
      <c r="Y6687" s="3"/>
      <c r="Z6687" s="3"/>
      <c r="AA6687" s="3"/>
      <c r="AB6687" s="3"/>
      <c r="AC6687" s="3"/>
      <c r="AD6687" s="3"/>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row>
    <row r="6688" spans="1:77" ht="18">
      <c r="A6688" s="3" t="s">
        <v>17525</v>
      </c>
      <c r="B6688" s="3" t="s">
        <v>33988</v>
      </c>
      <c r="C6688" s="3" t="s">
        <v>34063</v>
      </c>
      <c r="D6688" s="3"/>
      <c r="E6688" s="3" t="s">
        <v>34064</v>
      </c>
      <c r="F6688" s="3"/>
      <c r="G6688" s="3"/>
      <c r="H6688" s="3"/>
      <c r="I6688" s="3"/>
      <c r="J6688" s="3"/>
      <c r="K6688" s="3"/>
      <c r="L6688" s="3"/>
      <c r="M6688" s="3"/>
      <c r="N6688" s="3"/>
      <c r="O6688" s="3"/>
      <c r="P6688" s="3"/>
      <c r="Q6688" s="3"/>
      <c r="R6688" s="3"/>
      <c r="S6688" s="3"/>
      <c r="T6688" s="3"/>
      <c r="U6688" s="3"/>
      <c r="V6688" s="3"/>
      <c r="W6688" s="3"/>
      <c r="X6688" s="3"/>
      <c r="Y6688" s="3"/>
      <c r="Z6688" s="3"/>
      <c r="AA6688" s="3"/>
      <c r="AB6688" s="3"/>
      <c r="AC6688" s="3"/>
      <c r="AD6688" s="3"/>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row>
    <row r="6689" spans="1:77" ht="18">
      <c r="A6689" s="3" t="s">
        <v>9710</v>
      </c>
      <c r="B6689" s="3" t="s">
        <v>27189</v>
      </c>
      <c r="C6689" s="3" t="s">
        <v>27583</v>
      </c>
      <c r="D6689" s="3" t="s">
        <v>73</v>
      </c>
      <c r="E6689" s="3" t="s">
        <v>27584</v>
      </c>
      <c r="F6689" s="3"/>
      <c r="G6689" s="3"/>
      <c r="H6689" s="3"/>
      <c r="I6689" s="3"/>
      <c r="J6689" s="3"/>
      <c r="K6689" s="3"/>
      <c r="L6689" s="3"/>
      <c r="M6689" s="3"/>
      <c r="N6689" s="3"/>
      <c r="O6689" s="3"/>
      <c r="P6689" s="3"/>
      <c r="Q6689" s="3"/>
      <c r="R6689" s="3"/>
      <c r="S6689" s="3"/>
      <c r="T6689" s="3"/>
      <c r="U6689" s="3"/>
      <c r="V6689" s="3"/>
      <c r="W6689" s="3"/>
      <c r="X6689" s="3"/>
      <c r="Y6689" s="3"/>
      <c r="Z6689" s="3"/>
      <c r="AA6689" s="3"/>
      <c r="AB6689" s="3"/>
      <c r="AC6689" s="3"/>
      <c r="AD6689" s="3"/>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row>
    <row r="6690" spans="1:77" ht="18">
      <c r="A6690" s="3" t="s">
        <v>20189</v>
      </c>
      <c r="B6690" s="3" t="s">
        <v>37108</v>
      </c>
      <c r="C6690" s="3" t="s">
        <v>27583</v>
      </c>
      <c r="D6690" s="3" t="s">
        <v>73</v>
      </c>
      <c r="E6690" s="3" t="s">
        <v>37369</v>
      </c>
      <c r="F6690" s="3"/>
      <c r="G6690" s="3"/>
      <c r="H6690" s="3"/>
      <c r="I6690" s="3"/>
      <c r="J6690" s="3"/>
      <c r="K6690" s="3"/>
      <c r="L6690" s="3"/>
      <c r="M6690" s="3"/>
      <c r="N6690" s="3"/>
      <c r="O6690" s="3"/>
      <c r="P6690" s="3"/>
      <c r="Q6690" s="3"/>
      <c r="R6690" s="3"/>
      <c r="S6690" s="3"/>
      <c r="T6690" s="3"/>
      <c r="U6690" s="3"/>
      <c r="V6690" s="3"/>
      <c r="W6690" s="3"/>
      <c r="X6690" s="3"/>
      <c r="Y6690" s="3"/>
      <c r="Z6690" s="3"/>
      <c r="AA6690" s="3"/>
      <c r="AB6690" s="3"/>
      <c r="AC6690" s="3"/>
      <c r="AD6690" s="3"/>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row>
    <row r="6691" spans="1:77" ht="18">
      <c r="A6691" s="3" t="s">
        <v>9751</v>
      </c>
      <c r="B6691" s="3" t="s">
        <v>27189</v>
      </c>
      <c r="C6691" s="3" t="s">
        <v>27650</v>
      </c>
      <c r="D6691" s="3" t="s">
        <v>73</v>
      </c>
      <c r="E6691" s="3" t="s">
        <v>27651</v>
      </c>
      <c r="F6691" s="3" t="s">
        <v>27652</v>
      </c>
      <c r="G6691" s="3"/>
      <c r="H6691" s="3"/>
      <c r="I6691" s="3"/>
      <c r="J6691" s="3"/>
      <c r="K6691" s="3"/>
      <c r="L6691" s="3"/>
      <c r="M6691" s="3"/>
      <c r="N6691" s="3"/>
      <c r="O6691" s="3"/>
      <c r="P6691" s="3"/>
      <c r="Q6691" s="3"/>
      <c r="R6691" s="3"/>
      <c r="S6691" s="3"/>
      <c r="T6691" s="3"/>
      <c r="U6691" s="3"/>
      <c r="V6691" s="3"/>
      <c r="W6691" s="3"/>
      <c r="X6691" s="3"/>
      <c r="Y6691" s="3"/>
      <c r="Z6691" s="3"/>
      <c r="AA6691" s="3"/>
      <c r="AB6691" s="3"/>
      <c r="AC6691" s="3"/>
      <c r="AD6691" s="3"/>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row>
    <row r="6692" spans="1:77" ht="18">
      <c r="A6692" s="3" t="s">
        <v>11901</v>
      </c>
      <c r="B6692" s="3" t="s">
        <v>29357</v>
      </c>
      <c r="C6692" s="3" t="s">
        <v>27650</v>
      </c>
      <c r="D6692" s="3" t="s">
        <v>48</v>
      </c>
      <c r="E6692" s="3" t="s">
        <v>29555</v>
      </c>
      <c r="F6692" s="3" t="s">
        <v>29556</v>
      </c>
      <c r="G6692" s="3"/>
      <c r="H6692" s="3"/>
      <c r="I6692" s="3"/>
      <c r="J6692" s="3"/>
      <c r="K6692" s="3"/>
      <c r="L6692" s="3"/>
      <c r="M6692" s="3"/>
      <c r="N6692" s="3"/>
      <c r="O6692" s="3"/>
      <c r="P6692" s="3"/>
      <c r="Q6692" s="3"/>
      <c r="R6692" s="3"/>
      <c r="S6692" s="3"/>
      <c r="T6692" s="3"/>
      <c r="U6692" s="3"/>
      <c r="V6692" s="3"/>
      <c r="W6692" s="3"/>
      <c r="X6692" s="3"/>
      <c r="Y6692" s="3"/>
      <c r="Z6692" s="3"/>
      <c r="AA6692" s="3"/>
      <c r="AB6692" s="3"/>
      <c r="AC6692" s="3"/>
      <c r="AD6692" s="3"/>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row>
    <row r="6693" spans="1:77" ht="18">
      <c r="A6693" s="3" t="s">
        <v>9676</v>
      </c>
      <c r="B6693" s="3" t="s">
        <v>27189</v>
      </c>
      <c r="C6693" s="3" t="s">
        <v>27545</v>
      </c>
      <c r="D6693" s="3" t="s">
        <v>73</v>
      </c>
      <c r="E6693" s="3" t="s">
        <v>27546</v>
      </c>
      <c r="F6693" s="3"/>
      <c r="G6693" s="3"/>
      <c r="H6693" s="3"/>
      <c r="I6693" s="3"/>
      <c r="J6693" s="3"/>
      <c r="K6693" s="3"/>
      <c r="L6693" s="3"/>
      <c r="M6693" s="3"/>
      <c r="N6693" s="3"/>
      <c r="O6693" s="3"/>
      <c r="P6693" s="3"/>
      <c r="Q6693" s="3"/>
      <c r="R6693" s="3"/>
      <c r="S6693" s="3"/>
      <c r="T6693" s="3"/>
      <c r="U6693" s="3"/>
      <c r="V6693" s="3"/>
      <c r="W6693" s="3"/>
      <c r="X6693" s="3"/>
      <c r="Y6693" s="3"/>
      <c r="Z6693" s="3"/>
      <c r="AA6693" s="3"/>
      <c r="AB6693" s="3"/>
      <c r="AC6693" s="3"/>
      <c r="AD6693" s="3"/>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row>
    <row r="6694" spans="1:77" ht="18">
      <c r="A6694" s="3" t="s">
        <v>37325</v>
      </c>
      <c r="B6694" s="3" t="s">
        <v>37108</v>
      </c>
      <c r="C6694" s="3" t="s">
        <v>27545</v>
      </c>
      <c r="D6694" s="3" t="s">
        <v>73</v>
      </c>
      <c r="E6694" s="3" t="s">
        <v>37326</v>
      </c>
      <c r="F6694" s="3"/>
      <c r="G6694" s="3"/>
      <c r="H6694" s="3"/>
      <c r="I6694" s="3"/>
      <c r="J6694" s="3"/>
      <c r="K6694" s="3"/>
      <c r="L6694" s="3"/>
      <c r="M6694" s="3"/>
      <c r="N6694" s="3"/>
      <c r="O6694" s="3"/>
      <c r="P6694" s="3"/>
      <c r="Q6694" s="3"/>
      <c r="R6694" s="3"/>
      <c r="S6694" s="3"/>
      <c r="T6694" s="3"/>
      <c r="U6694" s="3"/>
      <c r="V6694" s="3"/>
      <c r="W6694" s="3"/>
      <c r="X6694" s="3"/>
      <c r="Y6694" s="3"/>
      <c r="Z6694" s="3"/>
      <c r="AA6694" s="3"/>
      <c r="AB6694" s="3"/>
      <c r="AC6694" s="3"/>
      <c r="AD6694" s="3"/>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row>
    <row r="6695" spans="1:77" ht="18">
      <c r="A6695" s="3" t="s">
        <v>34840</v>
      </c>
      <c r="B6695" s="3" t="s">
        <v>33988</v>
      </c>
      <c r="C6695" s="3" t="s">
        <v>34841</v>
      </c>
      <c r="D6695" s="3" t="s">
        <v>34842</v>
      </c>
      <c r="E6695" s="3" t="s">
        <v>34843</v>
      </c>
      <c r="F6695" s="3" t="s">
        <v>34844</v>
      </c>
      <c r="G6695" s="3" t="s">
        <v>34845</v>
      </c>
      <c r="H6695" s="3" t="s">
        <v>34846</v>
      </c>
      <c r="I6695" s="3" t="s">
        <v>34847</v>
      </c>
      <c r="J6695" s="3" t="s">
        <v>34848</v>
      </c>
      <c r="K6695" s="3" t="s">
        <v>34849</v>
      </c>
      <c r="L6695" s="3" t="s">
        <v>34850</v>
      </c>
      <c r="M6695" s="3" t="s">
        <v>34851</v>
      </c>
      <c r="N6695" s="3"/>
      <c r="O6695" s="3"/>
      <c r="P6695" s="3"/>
      <c r="Q6695" s="3"/>
      <c r="R6695" s="3"/>
      <c r="S6695" s="3"/>
      <c r="T6695" s="3"/>
      <c r="U6695" s="3"/>
      <c r="V6695" s="3"/>
      <c r="W6695" s="3"/>
      <c r="X6695" s="3"/>
      <c r="Y6695" s="3"/>
      <c r="Z6695" s="3"/>
      <c r="AA6695" s="3"/>
      <c r="AB6695" s="3"/>
      <c r="AC6695" s="3"/>
      <c r="AD6695" s="3"/>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row>
    <row r="6696" spans="1:77" ht="18">
      <c r="A6696" s="3" t="s">
        <v>9636</v>
      </c>
      <c r="B6696" s="3" t="s">
        <v>27321</v>
      </c>
      <c r="C6696" s="3" t="s">
        <v>27499</v>
      </c>
      <c r="D6696" s="3" t="s">
        <v>27378</v>
      </c>
      <c r="E6696" s="3" t="s">
        <v>27187</v>
      </c>
      <c r="F6696" s="3" t="s">
        <v>27500</v>
      </c>
      <c r="G6696" s="3"/>
      <c r="H6696" s="3"/>
      <c r="I6696" s="3"/>
      <c r="J6696" s="3"/>
      <c r="K6696" s="3"/>
      <c r="L6696" s="3"/>
      <c r="M6696" s="3"/>
      <c r="N6696" s="3"/>
      <c r="O6696" s="3"/>
      <c r="P6696" s="3"/>
      <c r="Q6696" s="3"/>
      <c r="R6696" s="3"/>
      <c r="S6696" s="3"/>
      <c r="T6696" s="3"/>
      <c r="U6696" s="3"/>
      <c r="V6696" s="3"/>
      <c r="W6696" s="3"/>
      <c r="X6696" s="3"/>
      <c r="Y6696" s="3"/>
      <c r="Z6696" s="3"/>
      <c r="AA6696" s="3"/>
      <c r="AB6696" s="3"/>
      <c r="AC6696" s="3"/>
      <c r="AD6696" s="3"/>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row>
    <row r="6697" spans="1:77" ht="18">
      <c r="A6697" s="3" t="s">
        <v>38552</v>
      </c>
      <c r="B6697" s="3" t="s">
        <v>37993</v>
      </c>
      <c r="C6697" s="3" t="s">
        <v>38553</v>
      </c>
      <c r="D6697" s="3" t="s">
        <v>270</v>
      </c>
      <c r="E6697" s="3" t="s">
        <v>38554</v>
      </c>
      <c r="F6697" s="3" t="s">
        <v>38555</v>
      </c>
      <c r="G6697" s="3"/>
      <c r="H6697" s="3"/>
      <c r="I6697" s="3"/>
      <c r="J6697" s="3"/>
      <c r="K6697" s="3"/>
      <c r="L6697" s="3"/>
      <c r="M6697" s="3"/>
      <c r="N6697" s="3"/>
      <c r="O6697" s="3"/>
      <c r="P6697" s="3"/>
      <c r="Q6697" s="3"/>
      <c r="R6697" s="3"/>
      <c r="S6697" s="3"/>
      <c r="T6697" s="3"/>
      <c r="U6697" s="3"/>
      <c r="V6697" s="3"/>
      <c r="W6697" s="3"/>
      <c r="X6697" s="3"/>
      <c r="Y6697" s="3"/>
      <c r="Z6697" s="3"/>
      <c r="AA6697" s="3"/>
      <c r="AB6697" s="3"/>
      <c r="AC6697" s="3"/>
      <c r="AD6697" s="3"/>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row>
    <row r="6698" spans="1:77" ht="18">
      <c r="A6698" s="3" t="s">
        <v>9605</v>
      </c>
      <c r="B6698" s="3" t="s">
        <v>27321</v>
      </c>
      <c r="C6698" s="3" t="s">
        <v>27458</v>
      </c>
      <c r="D6698" s="3" t="s">
        <v>73</v>
      </c>
      <c r="E6698" s="3" t="s">
        <v>27459</v>
      </c>
      <c r="F6698" s="3"/>
      <c r="G6698" s="3"/>
      <c r="H6698" s="3"/>
      <c r="I6698" s="3"/>
      <c r="J6698" s="3"/>
      <c r="K6698" s="3"/>
      <c r="L6698" s="3"/>
      <c r="M6698" s="3"/>
      <c r="N6698" s="3"/>
      <c r="O6698" s="3"/>
      <c r="P6698" s="3"/>
      <c r="Q6698" s="3"/>
      <c r="R6698" s="3"/>
      <c r="S6698" s="3"/>
      <c r="T6698" s="3"/>
      <c r="U6698" s="3"/>
      <c r="V6698" s="3"/>
      <c r="W6698" s="3"/>
      <c r="X6698" s="3"/>
      <c r="Y6698" s="3"/>
      <c r="Z6698" s="3"/>
      <c r="AA6698" s="3"/>
      <c r="AB6698" s="3"/>
      <c r="AC6698" s="3"/>
      <c r="AD6698" s="3"/>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row>
    <row r="6699" spans="1:77" ht="18">
      <c r="A6699" s="3" t="s">
        <v>38317</v>
      </c>
      <c r="B6699" s="3" t="s">
        <v>37993</v>
      </c>
      <c r="C6699" s="3" t="s">
        <v>27458</v>
      </c>
      <c r="D6699" s="3" t="s">
        <v>270</v>
      </c>
      <c r="E6699" s="3" t="s">
        <v>38318</v>
      </c>
      <c r="F6699" s="3"/>
      <c r="G6699" s="3"/>
      <c r="H6699" s="3"/>
      <c r="I6699" s="3"/>
      <c r="J6699" s="3"/>
      <c r="K6699" s="3"/>
      <c r="L6699" s="3"/>
      <c r="M6699" s="3"/>
      <c r="N6699" s="3"/>
      <c r="O6699" s="3"/>
      <c r="P6699" s="3"/>
      <c r="Q6699" s="3"/>
      <c r="R6699" s="3"/>
      <c r="S6699" s="3"/>
      <c r="T6699" s="3"/>
      <c r="U6699" s="3"/>
      <c r="V6699" s="3"/>
      <c r="W6699" s="3"/>
      <c r="X6699" s="3"/>
      <c r="Y6699" s="3"/>
      <c r="Z6699" s="3"/>
      <c r="AA6699" s="3"/>
      <c r="AB6699" s="3"/>
      <c r="AC6699" s="3"/>
      <c r="AD6699" s="3"/>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row>
    <row r="6700" spans="1:77" ht="18">
      <c r="A6700" s="3" t="s">
        <v>34527</v>
      </c>
      <c r="B6700" s="3" t="s">
        <v>33988</v>
      </c>
      <c r="C6700" s="3" t="s">
        <v>34528</v>
      </c>
      <c r="D6700" s="3" t="s">
        <v>34529</v>
      </c>
      <c r="E6700" s="3" t="s">
        <v>34530</v>
      </c>
      <c r="F6700" s="3" t="s">
        <v>34531</v>
      </c>
      <c r="G6700" s="3"/>
      <c r="H6700" s="3"/>
      <c r="I6700" s="3"/>
      <c r="J6700" s="3"/>
      <c r="K6700" s="3"/>
      <c r="L6700" s="3"/>
      <c r="M6700" s="3"/>
      <c r="N6700" s="3"/>
      <c r="O6700" s="3"/>
      <c r="P6700" s="3"/>
      <c r="Q6700" s="3"/>
      <c r="R6700" s="3"/>
      <c r="S6700" s="3"/>
      <c r="T6700" s="3"/>
      <c r="U6700" s="3"/>
      <c r="V6700" s="3"/>
      <c r="W6700" s="3"/>
      <c r="X6700" s="3"/>
      <c r="Y6700" s="3"/>
      <c r="Z6700" s="3"/>
      <c r="AA6700" s="3"/>
      <c r="AB6700" s="3"/>
      <c r="AC6700" s="3"/>
      <c r="AD6700" s="3"/>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row>
    <row r="6701" spans="1:77" ht="18">
      <c r="A6701" s="3" t="s">
        <v>37282</v>
      </c>
      <c r="B6701" s="3" t="s">
        <v>37116</v>
      </c>
      <c r="C6701" s="3" t="s">
        <v>37283</v>
      </c>
      <c r="D6701" s="3" t="s">
        <v>270</v>
      </c>
      <c r="E6701" s="3" t="s">
        <v>37284</v>
      </c>
      <c r="F6701" s="3"/>
      <c r="G6701" s="3"/>
      <c r="H6701" s="3"/>
      <c r="I6701" s="3"/>
      <c r="J6701" s="3"/>
      <c r="K6701" s="3"/>
      <c r="L6701" s="3"/>
      <c r="M6701" s="3"/>
      <c r="N6701" s="3"/>
      <c r="O6701" s="3"/>
      <c r="P6701" s="3"/>
      <c r="Q6701" s="3"/>
      <c r="R6701" s="3"/>
      <c r="S6701" s="3"/>
      <c r="T6701" s="3"/>
      <c r="U6701" s="3"/>
      <c r="V6701" s="3"/>
      <c r="W6701" s="3"/>
      <c r="X6701" s="3"/>
      <c r="Y6701" s="3"/>
      <c r="Z6701" s="3"/>
      <c r="AA6701" s="3"/>
      <c r="AB6701" s="3"/>
      <c r="AC6701" s="3"/>
      <c r="AD6701" s="3"/>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row>
    <row r="6702" spans="1:77" ht="18">
      <c r="A6702" s="3" t="s">
        <v>11898</v>
      </c>
      <c r="B6702" s="3" t="s">
        <v>29357</v>
      </c>
      <c r="C6702" s="3" t="s">
        <v>29553</v>
      </c>
      <c r="D6702" s="3" t="s">
        <v>48</v>
      </c>
      <c r="E6702" s="3" t="s">
        <v>29554</v>
      </c>
      <c r="F6702" s="3"/>
      <c r="G6702" s="3"/>
      <c r="H6702" s="3"/>
      <c r="I6702" s="3"/>
      <c r="J6702" s="3"/>
      <c r="K6702" s="3"/>
      <c r="L6702" s="3"/>
      <c r="M6702" s="3"/>
      <c r="N6702" s="3"/>
      <c r="O6702" s="3"/>
      <c r="P6702" s="3"/>
      <c r="Q6702" s="3"/>
      <c r="R6702" s="3"/>
      <c r="S6702" s="3"/>
      <c r="T6702" s="3"/>
      <c r="U6702" s="3"/>
      <c r="V6702" s="3"/>
      <c r="W6702" s="3"/>
      <c r="X6702" s="3"/>
      <c r="Y6702" s="3"/>
      <c r="Z6702" s="3"/>
      <c r="AA6702" s="3"/>
      <c r="AB6702" s="3"/>
      <c r="AC6702" s="3"/>
      <c r="AD6702" s="3"/>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row>
    <row r="6703" spans="1:77" ht="18">
      <c r="A6703" s="3" t="s">
        <v>39101</v>
      </c>
      <c r="B6703" s="3" t="s">
        <v>38999</v>
      </c>
      <c r="C6703" s="3" t="s">
        <v>39102</v>
      </c>
      <c r="D6703" s="3"/>
      <c r="E6703" s="3" t="s">
        <v>39103</v>
      </c>
      <c r="F6703" s="3"/>
      <c r="G6703" s="3"/>
      <c r="H6703" s="3"/>
      <c r="I6703" s="3"/>
      <c r="J6703" s="3"/>
      <c r="K6703" s="3"/>
      <c r="L6703" s="3"/>
      <c r="M6703" s="3"/>
      <c r="N6703" s="3"/>
      <c r="O6703" s="3"/>
      <c r="P6703" s="3"/>
      <c r="Q6703" s="3"/>
      <c r="R6703" s="3"/>
      <c r="S6703" s="3"/>
      <c r="T6703" s="3"/>
      <c r="U6703" s="3"/>
      <c r="V6703" s="3"/>
      <c r="W6703" s="3"/>
      <c r="X6703" s="3"/>
      <c r="Y6703" s="3"/>
      <c r="Z6703" s="3"/>
      <c r="AA6703" s="3"/>
      <c r="AB6703" s="3"/>
      <c r="AC6703" s="3"/>
      <c r="AD6703" s="3"/>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row>
    <row r="6704" spans="1:77" ht="18">
      <c r="A6704" s="3" t="s">
        <v>32516</v>
      </c>
      <c r="B6704" s="3" t="s">
        <v>32339</v>
      </c>
      <c r="C6704" s="3" t="s">
        <v>32517</v>
      </c>
      <c r="D6704" s="3" t="s">
        <v>32518</v>
      </c>
      <c r="E6704" s="3" t="s">
        <v>32519</v>
      </c>
      <c r="F6704" s="3" t="s">
        <v>32520</v>
      </c>
      <c r="G6704" s="3"/>
      <c r="H6704" s="3"/>
      <c r="I6704" s="3"/>
      <c r="J6704" s="3"/>
      <c r="K6704" s="3"/>
      <c r="L6704" s="3"/>
      <c r="M6704" s="3"/>
      <c r="N6704" s="3"/>
      <c r="O6704" s="3"/>
      <c r="P6704" s="3"/>
      <c r="Q6704" s="3"/>
      <c r="R6704" s="3"/>
      <c r="S6704" s="3"/>
      <c r="T6704" s="3"/>
      <c r="U6704" s="3"/>
      <c r="V6704" s="3"/>
      <c r="W6704" s="3"/>
      <c r="X6704" s="3"/>
      <c r="Y6704" s="3"/>
      <c r="Z6704" s="3"/>
      <c r="AA6704" s="3"/>
      <c r="AB6704" s="3"/>
      <c r="AC6704" s="3"/>
      <c r="AD6704" s="3"/>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row>
    <row r="6705" spans="1:77" ht="18">
      <c r="A6705" s="3" t="s">
        <v>37526</v>
      </c>
      <c r="B6705" s="3" t="s">
        <v>37116</v>
      </c>
      <c r="C6705" s="3" t="s">
        <v>37527</v>
      </c>
      <c r="D6705" s="3" t="s">
        <v>270</v>
      </c>
      <c r="E6705" s="3" t="s">
        <v>37528</v>
      </c>
      <c r="F6705" s="3" t="s">
        <v>37529</v>
      </c>
      <c r="G6705" s="3"/>
      <c r="H6705" s="3"/>
      <c r="I6705" s="3"/>
      <c r="J6705" s="3"/>
      <c r="K6705" s="3"/>
      <c r="L6705" s="3"/>
      <c r="M6705" s="3"/>
      <c r="N6705" s="3"/>
      <c r="O6705" s="3"/>
      <c r="P6705" s="3"/>
      <c r="Q6705" s="3"/>
      <c r="R6705" s="3"/>
      <c r="S6705" s="3"/>
      <c r="T6705" s="3"/>
      <c r="U6705" s="3"/>
      <c r="V6705" s="3"/>
      <c r="W6705" s="3"/>
      <c r="X6705" s="3"/>
      <c r="Y6705" s="3"/>
      <c r="Z6705" s="3"/>
      <c r="AA6705" s="3"/>
      <c r="AB6705" s="3"/>
      <c r="AC6705" s="3"/>
      <c r="AD6705" s="3"/>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row>
    <row r="6706" spans="1:77" ht="18">
      <c r="A6706" s="3" t="s">
        <v>16606</v>
      </c>
      <c r="B6706" s="3" t="s">
        <v>32339</v>
      </c>
      <c r="C6706" s="3" t="s">
        <v>32532</v>
      </c>
      <c r="D6706" s="3" t="s">
        <v>32359</v>
      </c>
      <c r="E6706" s="3" t="s">
        <v>32533</v>
      </c>
      <c r="F6706" s="3"/>
      <c r="G6706" s="3"/>
      <c r="H6706" s="3"/>
      <c r="I6706" s="3"/>
      <c r="J6706" s="3"/>
      <c r="K6706" s="3"/>
      <c r="L6706" s="3"/>
      <c r="M6706" s="3"/>
      <c r="N6706" s="3"/>
      <c r="O6706" s="3"/>
      <c r="P6706" s="3"/>
      <c r="Q6706" s="3"/>
      <c r="R6706" s="3"/>
      <c r="S6706" s="3"/>
      <c r="T6706" s="3"/>
      <c r="U6706" s="3"/>
      <c r="V6706" s="3"/>
      <c r="W6706" s="3"/>
      <c r="X6706" s="3"/>
      <c r="Y6706" s="3"/>
      <c r="Z6706" s="3"/>
      <c r="AA6706" s="3"/>
      <c r="AB6706" s="3"/>
      <c r="AC6706" s="3"/>
      <c r="AD6706" s="3"/>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row>
    <row r="6707" spans="1:77" ht="18">
      <c r="A6707" s="3" t="s">
        <v>16473</v>
      </c>
      <c r="B6707" s="3" t="s">
        <v>32339</v>
      </c>
      <c r="C6707" s="3" t="s">
        <v>32456</v>
      </c>
      <c r="D6707" s="3" t="s">
        <v>4381</v>
      </c>
      <c r="E6707" s="3" t="s">
        <v>32457</v>
      </c>
      <c r="F6707" s="3" t="s">
        <v>32458</v>
      </c>
      <c r="G6707" s="3"/>
      <c r="H6707" s="3"/>
      <c r="I6707" s="3"/>
      <c r="J6707" s="3"/>
      <c r="K6707" s="3"/>
      <c r="L6707" s="3"/>
      <c r="M6707" s="3"/>
      <c r="N6707" s="3"/>
      <c r="O6707" s="3"/>
      <c r="P6707" s="3"/>
      <c r="Q6707" s="3"/>
      <c r="R6707" s="3"/>
      <c r="S6707" s="3"/>
      <c r="T6707" s="3"/>
      <c r="U6707" s="3"/>
      <c r="V6707" s="3"/>
      <c r="W6707" s="3"/>
      <c r="X6707" s="3"/>
      <c r="Y6707" s="3"/>
      <c r="Z6707" s="3"/>
      <c r="AA6707" s="3"/>
      <c r="AB6707" s="3"/>
      <c r="AC6707" s="3"/>
      <c r="AD6707" s="3"/>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row>
    <row r="6708" spans="1:77" ht="18">
      <c r="A6708" s="3" t="s">
        <v>14741</v>
      </c>
      <c r="B6708" s="3" t="s">
        <v>30903</v>
      </c>
      <c r="C6708" s="3" t="s">
        <v>31382</v>
      </c>
      <c r="D6708" s="3" t="s">
        <v>30995</v>
      </c>
      <c r="E6708" s="3" t="s">
        <v>31383</v>
      </c>
      <c r="F6708" s="3" t="s">
        <v>31384</v>
      </c>
      <c r="G6708" s="3"/>
      <c r="H6708" s="3"/>
      <c r="I6708" s="3"/>
      <c r="J6708" s="3"/>
      <c r="K6708" s="3"/>
      <c r="L6708" s="3"/>
      <c r="M6708" s="3"/>
      <c r="N6708" s="3"/>
      <c r="O6708" s="3"/>
      <c r="P6708" s="3"/>
      <c r="Q6708" s="3"/>
      <c r="R6708" s="3"/>
      <c r="S6708" s="3"/>
      <c r="T6708" s="3"/>
      <c r="U6708" s="3"/>
      <c r="V6708" s="3"/>
      <c r="W6708" s="3"/>
      <c r="X6708" s="3"/>
      <c r="Y6708" s="3"/>
      <c r="Z6708" s="3"/>
      <c r="AA6708" s="3"/>
      <c r="AB6708" s="3"/>
      <c r="AC6708" s="3"/>
      <c r="AD6708" s="3"/>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row>
    <row r="6709" spans="1:77" ht="18">
      <c r="A6709" s="3" t="s">
        <v>34589</v>
      </c>
      <c r="B6709" s="3" t="s">
        <v>33988</v>
      </c>
      <c r="C6709" s="3" t="s">
        <v>34590</v>
      </c>
      <c r="D6709" s="3"/>
      <c r="E6709" s="3" t="s">
        <v>34591</v>
      </c>
      <c r="F6709" s="3" t="s">
        <v>34592</v>
      </c>
      <c r="G6709" s="3" t="s">
        <v>34593</v>
      </c>
      <c r="H6709" s="3" t="s">
        <v>34594</v>
      </c>
      <c r="I6709" s="3" t="s">
        <v>34595</v>
      </c>
      <c r="J6709" s="3" t="s">
        <v>34596</v>
      </c>
      <c r="K6709" s="3"/>
      <c r="L6709" s="3"/>
      <c r="M6709" s="3"/>
      <c r="N6709" s="3"/>
      <c r="O6709" s="3"/>
      <c r="P6709" s="3"/>
      <c r="Q6709" s="3"/>
      <c r="R6709" s="3"/>
      <c r="S6709" s="3"/>
      <c r="T6709" s="3"/>
      <c r="U6709" s="3"/>
      <c r="V6709" s="3"/>
      <c r="W6709" s="3"/>
      <c r="X6709" s="3"/>
      <c r="Y6709" s="3"/>
      <c r="Z6709" s="3"/>
      <c r="AA6709" s="3"/>
      <c r="AB6709" s="3"/>
      <c r="AC6709" s="3"/>
      <c r="AD6709" s="3"/>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row>
    <row r="6710" spans="1:77" ht="18">
      <c r="A6710" s="3" t="s">
        <v>34476</v>
      </c>
      <c r="B6710" s="3" t="s">
        <v>33988</v>
      </c>
      <c r="C6710" s="3" t="s">
        <v>34477</v>
      </c>
      <c r="D6710" s="3"/>
      <c r="E6710" s="3" t="s">
        <v>34478</v>
      </c>
      <c r="F6710" s="3"/>
      <c r="G6710" s="3"/>
      <c r="H6710" s="3"/>
      <c r="I6710" s="3"/>
      <c r="J6710" s="3"/>
      <c r="K6710" s="3"/>
      <c r="L6710" s="3"/>
      <c r="M6710" s="3"/>
      <c r="N6710" s="3"/>
      <c r="O6710" s="3"/>
      <c r="P6710" s="3"/>
      <c r="Q6710" s="3"/>
      <c r="R6710" s="3"/>
      <c r="S6710" s="3"/>
      <c r="T6710" s="3"/>
      <c r="U6710" s="3"/>
      <c r="V6710" s="3"/>
      <c r="W6710" s="3"/>
      <c r="X6710" s="3"/>
      <c r="Y6710" s="3"/>
      <c r="Z6710" s="3"/>
      <c r="AA6710" s="3"/>
      <c r="AB6710" s="3"/>
      <c r="AC6710" s="3"/>
      <c r="AD6710" s="3"/>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row>
    <row r="6711" spans="1:77" ht="18">
      <c r="A6711" s="3" t="s">
        <v>9569</v>
      </c>
      <c r="B6711" s="3" t="s">
        <v>27189</v>
      </c>
      <c r="C6711" s="3" t="s">
        <v>27418</v>
      </c>
      <c r="D6711" s="3" t="s">
        <v>73</v>
      </c>
      <c r="E6711" s="3" t="s">
        <v>27419</v>
      </c>
      <c r="F6711" s="3" t="s">
        <v>27420</v>
      </c>
      <c r="G6711" s="3"/>
      <c r="H6711" s="3"/>
      <c r="I6711" s="3"/>
      <c r="J6711" s="3"/>
      <c r="K6711" s="3"/>
      <c r="L6711" s="3"/>
      <c r="M6711" s="3"/>
      <c r="N6711" s="3"/>
      <c r="O6711" s="3"/>
      <c r="P6711" s="3"/>
      <c r="Q6711" s="3"/>
      <c r="R6711" s="3"/>
      <c r="S6711" s="3"/>
      <c r="T6711" s="3"/>
      <c r="U6711" s="3"/>
      <c r="V6711" s="3"/>
      <c r="W6711" s="3"/>
      <c r="X6711" s="3"/>
      <c r="Y6711" s="3"/>
      <c r="Z6711" s="3"/>
      <c r="AA6711" s="3"/>
      <c r="AB6711" s="3"/>
      <c r="AC6711" s="3"/>
      <c r="AD6711" s="3"/>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row>
    <row r="6712" spans="1:77" ht="18">
      <c r="A6712" s="3" t="s">
        <v>20129</v>
      </c>
      <c r="B6712" s="3" t="s">
        <v>37108</v>
      </c>
      <c r="C6712" s="3" t="s">
        <v>27418</v>
      </c>
      <c r="D6712" s="3" t="s">
        <v>73</v>
      </c>
      <c r="E6712" s="3" t="s">
        <v>37131</v>
      </c>
      <c r="F6712" s="3" t="s">
        <v>27420</v>
      </c>
      <c r="G6712" s="3"/>
      <c r="H6712" s="3"/>
      <c r="I6712" s="3"/>
      <c r="J6712" s="3"/>
      <c r="K6712" s="3"/>
      <c r="L6712" s="3"/>
      <c r="M6712" s="3"/>
      <c r="N6712" s="3"/>
      <c r="O6712" s="3"/>
      <c r="P6712" s="3"/>
      <c r="Q6712" s="3"/>
      <c r="R6712" s="3"/>
      <c r="S6712" s="3"/>
      <c r="T6712" s="3"/>
      <c r="U6712" s="3"/>
      <c r="V6712" s="3"/>
      <c r="W6712" s="3"/>
      <c r="X6712" s="3"/>
      <c r="Y6712" s="3"/>
      <c r="Z6712" s="3"/>
      <c r="AA6712" s="3"/>
      <c r="AB6712" s="3"/>
      <c r="AC6712" s="3"/>
      <c r="AD6712" s="3"/>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row>
    <row r="6713" spans="1:77" ht="18">
      <c r="A6713" s="3" t="s">
        <v>26334</v>
      </c>
      <c r="B6713" s="3" t="s">
        <v>26335</v>
      </c>
      <c r="C6713" s="3" t="s">
        <v>26336</v>
      </c>
      <c r="D6713" s="3" t="s">
        <v>270</v>
      </c>
      <c r="E6713" s="3" t="s">
        <v>26337</v>
      </c>
      <c r="F6713" s="3" t="s">
        <v>1443</v>
      </c>
      <c r="G6713" s="3" t="s">
        <v>26338</v>
      </c>
      <c r="H6713" s="3" t="s">
        <v>26339</v>
      </c>
      <c r="I6713" s="3" t="s">
        <v>26340</v>
      </c>
      <c r="J6713" s="3" t="s">
        <v>26341</v>
      </c>
      <c r="K6713" s="3" t="s">
        <v>270</v>
      </c>
      <c r="L6713" s="3"/>
      <c r="M6713" s="3"/>
      <c r="N6713" s="3"/>
      <c r="O6713" s="3"/>
      <c r="P6713" s="3"/>
      <c r="Q6713" s="3"/>
      <c r="R6713" s="3"/>
      <c r="S6713" s="3"/>
      <c r="T6713" s="3"/>
      <c r="U6713" s="3"/>
      <c r="V6713" s="3"/>
      <c r="W6713" s="3"/>
      <c r="X6713" s="3"/>
      <c r="Y6713" s="3"/>
      <c r="Z6713" s="3"/>
      <c r="AA6713" s="3"/>
      <c r="AB6713" s="3"/>
      <c r="AC6713" s="3"/>
      <c r="AD6713" s="3"/>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row>
    <row r="6714" spans="1:77" ht="18">
      <c r="A6714" s="3" t="s">
        <v>37179</v>
      </c>
      <c r="B6714" s="3" t="s">
        <v>37116</v>
      </c>
      <c r="C6714" s="3" t="s">
        <v>37180</v>
      </c>
      <c r="D6714" s="3" t="s">
        <v>37181</v>
      </c>
      <c r="E6714" s="3" t="s">
        <v>37182</v>
      </c>
      <c r="F6714" s="3" t="s">
        <v>37183</v>
      </c>
      <c r="G6714" s="3"/>
      <c r="H6714" s="3"/>
      <c r="I6714" s="3"/>
      <c r="J6714" s="3"/>
      <c r="K6714" s="3"/>
      <c r="L6714" s="3"/>
      <c r="M6714" s="3"/>
      <c r="N6714" s="3"/>
      <c r="O6714" s="3"/>
      <c r="P6714" s="3"/>
      <c r="Q6714" s="3"/>
      <c r="R6714" s="3"/>
      <c r="S6714" s="3"/>
      <c r="T6714" s="3"/>
      <c r="U6714" s="3"/>
      <c r="V6714" s="3"/>
      <c r="W6714" s="3"/>
      <c r="X6714" s="3"/>
      <c r="Y6714" s="3"/>
      <c r="Z6714" s="3"/>
      <c r="AA6714" s="3"/>
      <c r="AB6714" s="3"/>
      <c r="AC6714" s="3"/>
      <c r="AD6714" s="3"/>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row>
    <row r="6715" spans="1:77" ht="18">
      <c r="A6715" s="3" t="s">
        <v>9506</v>
      </c>
      <c r="B6715" s="3" t="s">
        <v>27189</v>
      </c>
      <c r="C6715" s="3" t="s">
        <v>27330</v>
      </c>
      <c r="D6715" s="3" t="s">
        <v>73</v>
      </c>
      <c r="E6715" s="3" t="s">
        <v>7186</v>
      </c>
      <c r="F6715" s="3" t="s">
        <v>27331</v>
      </c>
      <c r="G6715" s="3"/>
      <c r="H6715" s="3"/>
      <c r="I6715" s="3"/>
      <c r="J6715" s="3"/>
      <c r="K6715" s="3"/>
      <c r="L6715" s="3"/>
      <c r="M6715" s="3"/>
      <c r="N6715" s="3"/>
      <c r="O6715" s="3"/>
      <c r="P6715" s="3"/>
      <c r="Q6715" s="3"/>
      <c r="R6715" s="3"/>
      <c r="S6715" s="3"/>
      <c r="T6715" s="3"/>
      <c r="U6715" s="3"/>
      <c r="V6715" s="3"/>
      <c r="W6715" s="3"/>
      <c r="X6715" s="3"/>
      <c r="Y6715" s="3"/>
      <c r="Z6715" s="3"/>
      <c r="AA6715" s="3"/>
      <c r="AB6715" s="3"/>
      <c r="AC6715" s="3"/>
      <c r="AD6715" s="3"/>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row>
    <row r="6716" spans="1:77" ht="18">
      <c r="A6716" s="3" t="s">
        <v>37614</v>
      </c>
      <c r="B6716" s="3" t="s">
        <v>37108</v>
      </c>
      <c r="C6716" s="3" t="s">
        <v>37615</v>
      </c>
      <c r="D6716" s="3" t="s">
        <v>27308</v>
      </c>
      <c r="E6716" s="3" t="s">
        <v>37616</v>
      </c>
      <c r="F6716" s="3" t="s">
        <v>37617</v>
      </c>
      <c r="G6716" s="3"/>
      <c r="H6716" s="3"/>
      <c r="I6716" s="3"/>
      <c r="J6716" s="3"/>
      <c r="K6716" s="3"/>
      <c r="L6716" s="3"/>
      <c r="M6716" s="3"/>
      <c r="N6716" s="3"/>
      <c r="O6716" s="3"/>
      <c r="P6716" s="3"/>
      <c r="Q6716" s="3"/>
      <c r="R6716" s="3"/>
      <c r="S6716" s="3"/>
      <c r="T6716" s="3"/>
      <c r="U6716" s="3"/>
      <c r="V6716" s="3"/>
      <c r="W6716" s="3"/>
      <c r="X6716" s="3"/>
      <c r="Y6716" s="3"/>
      <c r="Z6716" s="3"/>
      <c r="AA6716" s="3"/>
      <c r="AB6716" s="3"/>
      <c r="AC6716" s="3"/>
      <c r="AD6716" s="3"/>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row>
    <row r="6717" spans="1:77" ht="18">
      <c r="A6717" s="3" t="s">
        <v>9453</v>
      </c>
      <c r="B6717" s="3" t="s">
        <v>27189</v>
      </c>
      <c r="C6717" s="3" t="s">
        <v>27265</v>
      </c>
      <c r="D6717" s="3" t="s">
        <v>73</v>
      </c>
      <c r="E6717" s="3" t="s">
        <v>27266</v>
      </c>
      <c r="F6717" s="3" t="s">
        <v>27267</v>
      </c>
      <c r="G6717" s="3"/>
      <c r="H6717" s="3"/>
      <c r="I6717" s="3"/>
      <c r="J6717" s="3"/>
      <c r="K6717" s="3"/>
      <c r="L6717" s="3"/>
      <c r="M6717" s="3"/>
      <c r="N6717" s="3"/>
      <c r="O6717" s="3"/>
      <c r="P6717" s="3"/>
      <c r="Q6717" s="3"/>
      <c r="R6717" s="3"/>
      <c r="S6717" s="3"/>
      <c r="T6717" s="3"/>
      <c r="U6717" s="3"/>
      <c r="V6717" s="3"/>
      <c r="W6717" s="3"/>
      <c r="X6717" s="3"/>
      <c r="Y6717" s="3"/>
      <c r="Z6717" s="3"/>
      <c r="AA6717" s="3"/>
      <c r="AB6717" s="3"/>
      <c r="AC6717" s="3"/>
      <c r="AD6717" s="3"/>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row>
    <row r="6718" spans="1:77" ht="18">
      <c r="A6718" s="3" t="s">
        <v>16537</v>
      </c>
      <c r="B6718" s="3" t="s">
        <v>32339</v>
      </c>
      <c r="C6718" s="3" t="s">
        <v>32496</v>
      </c>
      <c r="D6718" s="3" t="s">
        <v>7631</v>
      </c>
      <c r="E6718" s="3" t="s">
        <v>32497</v>
      </c>
      <c r="F6718" s="3" t="s">
        <v>32498</v>
      </c>
      <c r="G6718" s="3"/>
      <c r="H6718" s="3"/>
      <c r="I6718" s="3"/>
      <c r="J6718" s="3"/>
      <c r="K6718" s="3"/>
      <c r="L6718" s="3"/>
      <c r="M6718" s="3"/>
      <c r="N6718" s="3"/>
      <c r="O6718" s="3"/>
      <c r="P6718" s="3"/>
      <c r="Q6718" s="3"/>
      <c r="R6718" s="3"/>
      <c r="S6718" s="3"/>
      <c r="T6718" s="3"/>
      <c r="U6718" s="3"/>
      <c r="V6718" s="3"/>
      <c r="W6718" s="3"/>
      <c r="X6718" s="3"/>
      <c r="Y6718" s="3"/>
      <c r="Z6718" s="3"/>
      <c r="AA6718" s="3"/>
      <c r="AB6718" s="3"/>
      <c r="AC6718" s="3"/>
      <c r="AD6718" s="3"/>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row>
    <row r="6719" spans="1:77" ht="18">
      <c r="A6719" s="3" t="s">
        <v>11847</v>
      </c>
      <c r="B6719" s="3" t="s">
        <v>29357</v>
      </c>
      <c r="C6719" s="3" t="s">
        <v>29517</v>
      </c>
      <c r="D6719" s="3" t="s">
        <v>48</v>
      </c>
      <c r="E6719" s="3" t="s">
        <v>29518</v>
      </c>
      <c r="F6719" s="3" t="s">
        <v>29519</v>
      </c>
      <c r="G6719" s="3"/>
      <c r="H6719" s="3"/>
      <c r="I6719" s="3"/>
      <c r="J6719" s="3"/>
      <c r="K6719" s="3"/>
      <c r="L6719" s="3"/>
      <c r="M6719" s="3"/>
      <c r="N6719" s="3"/>
      <c r="O6719" s="3"/>
      <c r="P6719" s="3"/>
      <c r="Q6719" s="3"/>
      <c r="R6719" s="3"/>
      <c r="S6719" s="3"/>
      <c r="T6719" s="3"/>
      <c r="U6719" s="3"/>
      <c r="V6719" s="3"/>
      <c r="W6719" s="3"/>
      <c r="X6719" s="3"/>
      <c r="Y6719" s="3"/>
      <c r="Z6719" s="3"/>
      <c r="AA6719" s="3"/>
      <c r="AB6719" s="3"/>
      <c r="AC6719" s="3"/>
      <c r="AD6719" s="3"/>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row>
    <row r="6720" spans="1:77" ht="18">
      <c r="A6720" s="3" t="s">
        <v>20158</v>
      </c>
      <c r="B6720" s="3" t="s">
        <v>37108</v>
      </c>
      <c r="C6720" s="3" t="s">
        <v>37241</v>
      </c>
      <c r="D6720" s="3"/>
      <c r="E6720" s="3" t="s">
        <v>37242</v>
      </c>
      <c r="F6720" s="3"/>
      <c r="G6720" s="3"/>
      <c r="H6720" s="3"/>
      <c r="I6720" s="3"/>
      <c r="J6720" s="3"/>
      <c r="K6720" s="3"/>
      <c r="L6720" s="3"/>
      <c r="M6720" s="3"/>
      <c r="N6720" s="3"/>
      <c r="O6720" s="3"/>
      <c r="P6720" s="3"/>
      <c r="Q6720" s="3"/>
      <c r="R6720" s="3"/>
      <c r="S6720" s="3"/>
      <c r="T6720" s="3"/>
      <c r="U6720" s="3"/>
      <c r="V6720" s="3"/>
      <c r="W6720" s="3"/>
      <c r="X6720" s="3"/>
      <c r="Y6720" s="3"/>
      <c r="Z6720" s="3"/>
      <c r="AA6720" s="3"/>
      <c r="AB6720" s="3"/>
      <c r="AC6720" s="3"/>
      <c r="AD6720" s="3"/>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row>
    <row r="6721" spans="1:77" ht="18">
      <c r="A6721" s="3" t="s">
        <v>16507</v>
      </c>
      <c r="B6721" s="3" t="s">
        <v>32339</v>
      </c>
      <c r="C6721" s="3" t="s">
        <v>32477</v>
      </c>
      <c r="D6721" s="3" t="s">
        <v>7631</v>
      </c>
      <c r="E6721" s="3" t="s">
        <v>32478</v>
      </c>
      <c r="F6721" s="3" t="s">
        <v>32479</v>
      </c>
      <c r="G6721" s="3"/>
      <c r="H6721" s="3"/>
      <c r="I6721" s="3"/>
      <c r="J6721" s="3"/>
      <c r="K6721" s="3"/>
      <c r="L6721" s="3"/>
      <c r="M6721" s="3"/>
      <c r="N6721" s="3"/>
      <c r="O6721" s="3"/>
      <c r="P6721" s="3"/>
      <c r="Q6721" s="3"/>
      <c r="R6721" s="3"/>
      <c r="S6721" s="3"/>
      <c r="T6721" s="3"/>
      <c r="U6721" s="3"/>
      <c r="V6721" s="3"/>
      <c r="W6721" s="3"/>
      <c r="X6721" s="3"/>
      <c r="Y6721" s="3"/>
      <c r="Z6721" s="3"/>
      <c r="AA6721" s="3"/>
      <c r="AB6721" s="3"/>
      <c r="AC6721" s="3"/>
      <c r="AD6721" s="3"/>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row>
    <row r="6722" spans="1:77" ht="18">
      <c r="A6722" s="3" t="s">
        <v>34418</v>
      </c>
      <c r="B6722" s="3" t="s">
        <v>33988</v>
      </c>
      <c r="C6722" s="3" t="s">
        <v>34419</v>
      </c>
      <c r="D6722" s="3"/>
      <c r="E6722" s="3" t="s">
        <v>34420</v>
      </c>
      <c r="F6722" s="3"/>
      <c r="G6722" s="3"/>
      <c r="H6722" s="3"/>
      <c r="I6722" s="3"/>
      <c r="J6722" s="3"/>
      <c r="K6722" s="3"/>
      <c r="L6722" s="3"/>
      <c r="M6722" s="3"/>
      <c r="N6722" s="3"/>
      <c r="O6722" s="3"/>
      <c r="P6722" s="3"/>
      <c r="Q6722" s="3"/>
      <c r="R6722" s="3"/>
      <c r="S6722" s="3"/>
      <c r="T6722" s="3"/>
      <c r="U6722" s="3"/>
      <c r="V6722" s="3"/>
      <c r="W6722" s="3"/>
      <c r="X6722" s="3"/>
      <c r="Y6722" s="3"/>
      <c r="Z6722" s="3"/>
      <c r="AA6722" s="3"/>
      <c r="AB6722" s="3"/>
      <c r="AC6722" s="3"/>
      <c r="AD6722" s="3"/>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row>
    <row r="6723" spans="1:77" ht="18">
      <c r="A6723" s="3" t="s">
        <v>9905</v>
      </c>
      <c r="B6723" s="3" t="s">
        <v>27189</v>
      </c>
      <c r="C6723" s="3" t="s">
        <v>27892</v>
      </c>
      <c r="D6723" s="3" t="s">
        <v>73</v>
      </c>
      <c r="E6723" s="3" t="s">
        <v>27893</v>
      </c>
      <c r="F6723" s="3" t="s">
        <v>27894</v>
      </c>
      <c r="G6723" s="3" t="s">
        <v>27895</v>
      </c>
      <c r="H6723" s="3" t="s">
        <v>27896</v>
      </c>
      <c r="I6723" s="3" t="s">
        <v>27897</v>
      </c>
      <c r="J6723" s="3" t="s">
        <v>27898</v>
      </c>
      <c r="K6723" s="3" t="s">
        <v>27899</v>
      </c>
      <c r="L6723" s="3" t="s">
        <v>27900</v>
      </c>
      <c r="M6723" s="3"/>
      <c r="N6723" s="3"/>
      <c r="O6723" s="3"/>
      <c r="P6723" s="3"/>
      <c r="Q6723" s="3"/>
      <c r="R6723" s="3"/>
      <c r="S6723" s="3"/>
      <c r="T6723" s="3"/>
      <c r="U6723" s="3"/>
      <c r="V6723" s="3"/>
      <c r="W6723" s="3"/>
      <c r="X6723" s="3"/>
      <c r="Y6723" s="3"/>
      <c r="Z6723" s="3"/>
      <c r="AA6723" s="3"/>
      <c r="AB6723" s="3"/>
      <c r="AC6723" s="3"/>
      <c r="AD6723" s="3"/>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row>
    <row r="6724" spans="1:77" ht="18">
      <c r="A6724" s="3" t="s">
        <v>37221</v>
      </c>
      <c r="B6724" s="3" t="s">
        <v>37108</v>
      </c>
      <c r="C6724" s="3" t="s">
        <v>27892</v>
      </c>
      <c r="D6724" s="3" t="s">
        <v>73</v>
      </c>
      <c r="E6724" s="3" t="s">
        <v>37222</v>
      </c>
      <c r="F6724" s="3" t="s">
        <v>27894</v>
      </c>
      <c r="G6724" s="3" t="s">
        <v>27895</v>
      </c>
      <c r="H6724" s="3" t="s">
        <v>27896</v>
      </c>
      <c r="I6724" s="3" t="s">
        <v>27897</v>
      </c>
      <c r="J6724" s="3" t="s">
        <v>27898</v>
      </c>
      <c r="K6724" s="3" t="s">
        <v>27899</v>
      </c>
      <c r="L6724" s="3" t="s">
        <v>27900</v>
      </c>
      <c r="M6724" s="3"/>
      <c r="N6724" s="3"/>
      <c r="O6724" s="3"/>
      <c r="P6724" s="3"/>
      <c r="Q6724" s="3"/>
      <c r="R6724" s="3"/>
      <c r="S6724" s="3"/>
      <c r="T6724" s="3"/>
      <c r="U6724" s="3"/>
      <c r="V6724" s="3"/>
      <c r="W6724" s="3"/>
      <c r="X6724" s="3"/>
      <c r="Y6724" s="3"/>
      <c r="Z6724" s="3"/>
      <c r="AA6724" s="3"/>
      <c r="AB6724" s="3"/>
      <c r="AC6724" s="3"/>
      <c r="AD6724" s="3"/>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row>
    <row r="6725" spans="1:77" ht="18">
      <c r="A6725" s="3" t="s">
        <v>37573</v>
      </c>
      <c r="B6725" s="3" t="s">
        <v>37108</v>
      </c>
      <c r="C6725" s="3" t="s">
        <v>37574</v>
      </c>
      <c r="D6725" s="3"/>
      <c r="E6725" s="3" t="s">
        <v>37575</v>
      </c>
      <c r="F6725" s="3" t="s">
        <v>37576</v>
      </c>
      <c r="G6725" s="3" t="s">
        <v>37577</v>
      </c>
      <c r="H6725" s="3" t="s">
        <v>37578</v>
      </c>
      <c r="I6725" s="3"/>
      <c r="J6725" s="3"/>
      <c r="K6725" s="3"/>
      <c r="L6725" s="3"/>
      <c r="M6725" s="3"/>
      <c r="N6725" s="3"/>
      <c r="O6725" s="3"/>
      <c r="P6725" s="3"/>
      <c r="Q6725" s="3"/>
      <c r="R6725" s="3"/>
      <c r="S6725" s="3"/>
      <c r="T6725" s="3"/>
      <c r="U6725" s="3"/>
      <c r="V6725" s="3"/>
      <c r="W6725" s="3"/>
      <c r="X6725" s="3"/>
      <c r="Y6725" s="3"/>
      <c r="Z6725" s="3"/>
      <c r="AA6725" s="3"/>
      <c r="AB6725" s="3"/>
      <c r="AC6725" s="3"/>
      <c r="AD6725" s="3"/>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row>
    <row r="6726" spans="1:77" ht="18">
      <c r="A6726" s="3" t="s">
        <v>9881</v>
      </c>
      <c r="B6726" s="3" t="s">
        <v>27189</v>
      </c>
      <c r="C6726" s="3" t="s">
        <v>27854</v>
      </c>
      <c r="D6726" s="3" t="s">
        <v>73</v>
      </c>
      <c r="E6726" s="3" t="s">
        <v>27855</v>
      </c>
      <c r="F6726" s="3" t="s">
        <v>27856</v>
      </c>
      <c r="G6726" s="3"/>
      <c r="H6726" s="3"/>
      <c r="I6726" s="3"/>
      <c r="J6726" s="3"/>
      <c r="K6726" s="3"/>
      <c r="L6726" s="3"/>
      <c r="M6726" s="3"/>
      <c r="N6726" s="3"/>
      <c r="O6726" s="3"/>
      <c r="P6726" s="3"/>
      <c r="Q6726" s="3"/>
      <c r="R6726" s="3"/>
      <c r="S6726" s="3"/>
      <c r="T6726" s="3"/>
      <c r="U6726" s="3"/>
      <c r="V6726" s="3"/>
      <c r="W6726" s="3"/>
      <c r="X6726" s="3"/>
      <c r="Y6726" s="3"/>
      <c r="Z6726" s="3"/>
      <c r="AA6726" s="3"/>
      <c r="AB6726" s="3"/>
      <c r="AC6726" s="3"/>
      <c r="AD6726" s="3"/>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row>
    <row r="6727" spans="1:77" ht="18">
      <c r="A6727" s="3" t="s">
        <v>16452</v>
      </c>
      <c r="B6727" s="3" t="s">
        <v>32339</v>
      </c>
      <c r="C6727" s="3" t="s">
        <v>32443</v>
      </c>
      <c r="D6727" s="3" t="s">
        <v>7631</v>
      </c>
      <c r="E6727" s="3" t="s">
        <v>32444</v>
      </c>
      <c r="F6727" s="3" t="s">
        <v>32445</v>
      </c>
      <c r="G6727" s="3"/>
      <c r="H6727" s="3"/>
      <c r="I6727" s="3"/>
      <c r="J6727" s="3"/>
      <c r="K6727" s="3"/>
      <c r="L6727" s="3"/>
      <c r="M6727" s="3"/>
      <c r="N6727" s="3"/>
      <c r="O6727" s="3"/>
      <c r="P6727" s="3"/>
      <c r="Q6727" s="3"/>
      <c r="R6727" s="3"/>
      <c r="S6727" s="3"/>
      <c r="T6727" s="3"/>
      <c r="U6727" s="3"/>
      <c r="V6727" s="3"/>
      <c r="W6727" s="3"/>
      <c r="X6727" s="3"/>
      <c r="Y6727" s="3"/>
      <c r="Z6727" s="3"/>
      <c r="AA6727" s="3"/>
      <c r="AB6727" s="3"/>
      <c r="AC6727" s="3"/>
      <c r="AD6727" s="3"/>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row>
    <row r="6728" spans="1:77" ht="18">
      <c r="A6728" s="3" t="s">
        <v>11797</v>
      </c>
      <c r="B6728" s="3" t="s">
        <v>29357</v>
      </c>
      <c r="C6728" s="3" t="s">
        <v>29473</v>
      </c>
      <c r="D6728" s="3" t="s">
        <v>48</v>
      </c>
      <c r="E6728" s="3" t="s">
        <v>29474</v>
      </c>
      <c r="F6728" s="3"/>
      <c r="G6728" s="3"/>
      <c r="H6728" s="3"/>
      <c r="I6728" s="3"/>
      <c r="J6728" s="3"/>
      <c r="K6728" s="3"/>
      <c r="L6728" s="3"/>
      <c r="M6728" s="3"/>
      <c r="N6728" s="3"/>
      <c r="O6728" s="3"/>
      <c r="P6728" s="3"/>
      <c r="Q6728" s="3"/>
      <c r="R6728" s="3"/>
      <c r="S6728" s="3"/>
      <c r="T6728" s="3"/>
      <c r="U6728" s="3"/>
      <c r="V6728" s="3"/>
      <c r="W6728" s="3"/>
      <c r="X6728" s="3"/>
      <c r="Y6728" s="3"/>
      <c r="Z6728" s="3"/>
      <c r="AA6728" s="3"/>
      <c r="AB6728" s="3"/>
      <c r="AC6728" s="3"/>
      <c r="AD6728" s="3"/>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row>
    <row r="6729" spans="1:77" ht="18">
      <c r="A6729" s="3" t="s">
        <v>17588</v>
      </c>
      <c r="B6729" s="3" t="s">
        <v>33988</v>
      </c>
      <c r="C6729" s="3" t="s">
        <v>34297</v>
      </c>
      <c r="D6729" s="3"/>
      <c r="E6729" s="3" t="s">
        <v>34298</v>
      </c>
      <c r="F6729" s="3" t="s">
        <v>34299</v>
      </c>
      <c r="G6729" s="3"/>
      <c r="H6729" s="3"/>
      <c r="I6729" s="3"/>
      <c r="J6729" s="3"/>
      <c r="K6729" s="3"/>
      <c r="L6729" s="3"/>
      <c r="M6729" s="3"/>
      <c r="N6729" s="3"/>
      <c r="O6729" s="3"/>
      <c r="P6729" s="3"/>
      <c r="Q6729" s="3"/>
      <c r="R6729" s="3"/>
      <c r="S6729" s="3"/>
      <c r="T6729" s="3"/>
      <c r="U6729" s="3"/>
      <c r="V6729" s="3"/>
      <c r="W6729" s="3"/>
      <c r="X6729" s="3"/>
      <c r="Y6729" s="3"/>
      <c r="Z6729" s="3"/>
      <c r="AA6729" s="3"/>
      <c r="AB6729" s="3"/>
      <c r="AC6729" s="3"/>
      <c r="AD6729" s="3"/>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row>
    <row r="6730" spans="1:77" ht="18">
      <c r="A6730" s="3" t="s">
        <v>37126</v>
      </c>
      <c r="B6730" s="3" t="s">
        <v>37108</v>
      </c>
      <c r="C6730" s="3" t="s">
        <v>37127</v>
      </c>
      <c r="D6730" s="3" t="s">
        <v>37128</v>
      </c>
      <c r="E6730" s="3" t="s">
        <v>37129</v>
      </c>
      <c r="F6730" s="3"/>
      <c r="G6730" s="3"/>
      <c r="H6730" s="3"/>
      <c r="I6730" s="3"/>
      <c r="J6730" s="3"/>
      <c r="K6730" s="3"/>
      <c r="L6730" s="3"/>
      <c r="M6730" s="3"/>
      <c r="N6730" s="3"/>
      <c r="O6730" s="3"/>
      <c r="P6730" s="3"/>
      <c r="Q6730" s="3"/>
      <c r="R6730" s="3"/>
      <c r="S6730" s="3"/>
      <c r="T6730" s="3"/>
      <c r="U6730" s="3"/>
      <c r="V6730" s="3"/>
      <c r="W6730" s="3"/>
      <c r="X6730" s="3"/>
      <c r="Y6730" s="3"/>
      <c r="Z6730" s="3"/>
      <c r="AA6730" s="3"/>
      <c r="AB6730" s="3"/>
      <c r="AC6730" s="3"/>
      <c r="AD6730" s="3"/>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row>
    <row r="6731" spans="1:77" ht="18">
      <c r="A6731" s="3" t="s">
        <v>9930</v>
      </c>
      <c r="B6731" s="3" t="s">
        <v>27189</v>
      </c>
      <c r="C6731" s="3" t="s">
        <v>27964</v>
      </c>
      <c r="D6731" s="3" t="s">
        <v>73</v>
      </c>
      <c r="E6731" s="3" t="s">
        <v>27965</v>
      </c>
      <c r="F6731" s="3" t="s">
        <v>27966</v>
      </c>
      <c r="G6731" s="3"/>
      <c r="H6731" s="3"/>
      <c r="I6731" s="3"/>
      <c r="J6731" s="3"/>
      <c r="K6731" s="3"/>
      <c r="L6731" s="3"/>
      <c r="M6731" s="3"/>
      <c r="N6731" s="3"/>
      <c r="O6731" s="3"/>
      <c r="P6731" s="3"/>
      <c r="Q6731" s="3"/>
      <c r="R6731" s="3"/>
      <c r="S6731" s="3"/>
      <c r="T6731" s="3"/>
      <c r="U6731" s="3"/>
      <c r="V6731" s="3"/>
      <c r="W6731" s="3"/>
      <c r="X6731" s="3"/>
      <c r="Y6731" s="3"/>
      <c r="Z6731" s="3"/>
      <c r="AA6731" s="3"/>
      <c r="AB6731" s="3"/>
      <c r="AC6731" s="3"/>
      <c r="AD6731" s="3"/>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row>
    <row r="6732" spans="1:77" ht="18">
      <c r="A6732" s="3" t="s">
        <v>37487</v>
      </c>
      <c r="B6732" s="3" t="s">
        <v>37108</v>
      </c>
      <c r="C6732" s="3" t="s">
        <v>27964</v>
      </c>
      <c r="D6732" s="3" t="s">
        <v>73</v>
      </c>
      <c r="E6732" s="3" t="s">
        <v>37488</v>
      </c>
      <c r="F6732" s="3" t="s">
        <v>27966</v>
      </c>
      <c r="G6732" s="3"/>
      <c r="H6732" s="3"/>
      <c r="I6732" s="3"/>
      <c r="J6732" s="3"/>
      <c r="K6732" s="3"/>
      <c r="L6732" s="3"/>
      <c r="M6732" s="3"/>
      <c r="N6732" s="3"/>
      <c r="O6732" s="3"/>
      <c r="P6732" s="3"/>
      <c r="Q6732" s="3"/>
      <c r="R6732" s="3"/>
      <c r="S6732" s="3"/>
      <c r="T6732" s="3"/>
      <c r="U6732" s="3"/>
      <c r="V6732" s="3"/>
      <c r="W6732" s="3"/>
      <c r="X6732" s="3"/>
      <c r="Y6732" s="3"/>
      <c r="Z6732" s="3"/>
      <c r="AA6732" s="3"/>
      <c r="AB6732" s="3"/>
      <c r="AC6732" s="3"/>
      <c r="AD6732" s="3"/>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row>
    <row r="6733" spans="1:77" ht="18">
      <c r="A6733" s="3" t="s">
        <v>9853</v>
      </c>
      <c r="B6733" s="3" t="s">
        <v>27189</v>
      </c>
      <c r="C6733" s="3" t="s">
        <v>27817</v>
      </c>
      <c r="D6733" s="3" t="s">
        <v>73</v>
      </c>
      <c r="E6733" s="3" t="s">
        <v>27818</v>
      </c>
      <c r="F6733" s="3"/>
      <c r="G6733" s="3"/>
      <c r="H6733" s="3"/>
      <c r="I6733" s="3"/>
      <c r="J6733" s="3"/>
      <c r="K6733" s="3"/>
      <c r="L6733" s="3"/>
      <c r="M6733" s="3"/>
      <c r="N6733" s="3"/>
      <c r="O6733" s="3"/>
      <c r="P6733" s="3"/>
      <c r="Q6733" s="3"/>
      <c r="R6733" s="3"/>
      <c r="S6733" s="3"/>
      <c r="T6733" s="3"/>
      <c r="U6733" s="3"/>
      <c r="V6733" s="3"/>
      <c r="W6733" s="3"/>
      <c r="X6733" s="3"/>
      <c r="Y6733" s="3"/>
      <c r="Z6733" s="3"/>
      <c r="AA6733" s="3"/>
      <c r="AB6733" s="3"/>
      <c r="AC6733" s="3"/>
      <c r="AD6733" s="3"/>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row>
    <row r="6734" spans="1:77" ht="18">
      <c r="A6734" s="3" t="s">
        <v>37731</v>
      </c>
      <c r="B6734" s="3" t="s">
        <v>37108</v>
      </c>
      <c r="C6734" s="3" t="s">
        <v>37732</v>
      </c>
      <c r="D6734" s="3" t="s">
        <v>34529</v>
      </c>
      <c r="E6734" s="3" t="s">
        <v>37733</v>
      </c>
      <c r="F6734" s="3" t="s">
        <v>37734</v>
      </c>
      <c r="G6734" s="3" t="s">
        <v>37735</v>
      </c>
      <c r="H6734" s="3" t="s">
        <v>37736</v>
      </c>
      <c r="I6734" s="3" t="s">
        <v>37737</v>
      </c>
      <c r="J6734" s="3" t="s">
        <v>37738</v>
      </c>
      <c r="K6734" s="3" t="s">
        <v>37739</v>
      </c>
      <c r="L6734" s="3"/>
      <c r="M6734" s="3"/>
      <c r="N6734" s="3"/>
      <c r="O6734" s="3"/>
      <c r="P6734" s="3"/>
      <c r="Q6734" s="3"/>
      <c r="R6734" s="3"/>
      <c r="S6734" s="3"/>
      <c r="T6734" s="3"/>
      <c r="U6734" s="3"/>
      <c r="V6734" s="3"/>
      <c r="W6734" s="3"/>
      <c r="X6734" s="3"/>
      <c r="Y6734" s="3"/>
      <c r="Z6734" s="3"/>
      <c r="AA6734" s="3"/>
      <c r="AB6734" s="3"/>
      <c r="AC6734" s="3"/>
      <c r="AD6734" s="3"/>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row>
    <row r="6735" spans="1:77" ht="18">
      <c r="A6735" s="3" t="s">
        <v>37172</v>
      </c>
      <c r="B6735" s="3" t="s">
        <v>37108</v>
      </c>
      <c r="C6735" s="3" t="s">
        <v>37173</v>
      </c>
      <c r="D6735" s="3" t="s">
        <v>6891</v>
      </c>
      <c r="E6735" s="3" t="s">
        <v>37174</v>
      </c>
      <c r="F6735" s="3" t="s">
        <v>37175</v>
      </c>
      <c r="G6735" s="3"/>
      <c r="H6735" s="3"/>
      <c r="I6735" s="3"/>
      <c r="J6735" s="3"/>
      <c r="K6735" s="3"/>
      <c r="L6735" s="3"/>
      <c r="M6735" s="3"/>
      <c r="N6735" s="3"/>
      <c r="O6735" s="3"/>
      <c r="P6735" s="3"/>
      <c r="Q6735" s="3"/>
      <c r="R6735" s="3"/>
      <c r="S6735" s="3"/>
      <c r="T6735" s="3"/>
      <c r="U6735" s="3"/>
      <c r="V6735" s="3"/>
      <c r="W6735" s="3"/>
      <c r="X6735" s="3"/>
      <c r="Y6735" s="3"/>
      <c r="Z6735" s="3"/>
      <c r="AA6735" s="3"/>
      <c r="AB6735" s="3"/>
      <c r="AC6735" s="3"/>
      <c r="AD6735" s="3"/>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row>
    <row r="6736" spans="1:77" ht="18">
      <c r="A6736" s="3" t="s">
        <v>37570</v>
      </c>
      <c r="B6736" s="3" t="s">
        <v>37108</v>
      </c>
      <c r="C6736" s="3" t="s">
        <v>37571</v>
      </c>
      <c r="D6736" s="3"/>
      <c r="E6736" s="3" t="s">
        <v>37572</v>
      </c>
      <c r="F6736" s="3"/>
      <c r="G6736" s="3"/>
      <c r="H6736" s="3"/>
      <c r="I6736" s="3"/>
      <c r="J6736" s="3"/>
      <c r="K6736" s="3"/>
      <c r="L6736" s="3"/>
      <c r="M6736" s="3"/>
      <c r="N6736" s="3"/>
      <c r="O6736" s="3"/>
      <c r="P6736" s="3"/>
      <c r="Q6736" s="3"/>
      <c r="R6736" s="3"/>
      <c r="S6736" s="3"/>
      <c r="T6736" s="3"/>
      <c r="U6736" s="3"/>
      <c r="V6736" s="3"/>
      <c r="W6736" s="3"/>
      <c r="X6736" s="3"/>
      <c r="Y6736" s="3"/>
      <c r="Z6736" s="3"/>
      <c r="AA6736" s="3"/>
      <c r="AB6736" s="3"/>
      <c r="AC6736" s="3"/>
      <c r="AD6736" s="3"/>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row>
    <row r="6737" spans="1:77" ht="18">
      <c r="A6737" s="3" t="s">
        <v>20267</v>
      </c>
      <c r="B6737" s="3" t="s">
        <v>37108</v>
      </c>
      <c r="C6737" s="3" t="s">
        <v>37835</v>
      </c>
      <c r="D6737" s="3" t="s">
        <v>27308</v>
      </c>
      <c r="E6737" s="3" t="s">
        <v>37836</v>
      </c>
      <c r="F6737" s="3" t="s">
        <v>37837</v>
      </c>
      <c r="G6737" s="3"/>
      <c r="H6737" s="3"/>
      <c r="I6737" s="3"/>
      <c r="J6737" s="3"/>
      <c r="K6737" s="3"/>
      <c r="L6737" s="3"/>
      <c r="M6737" s="3"/>
      <c r="N6737" s="3"/>
      <c r="O6737" s="3"/>
      <c r="P6737" s="3"/>
      <c r="Q6737" s="3"/>
      <c r="R6737" s="3"/>
      <c r="S6737" s="3"/>
      <c r="T6737" s="3"/>
      <c r="U6737" s="3"/>
      <c r="V6737" s="3"/>
      <c r="W6737" s="3"/>
      <c r="X6737" s="3"/>
      <c r="Y6737" s="3"/>
      <c r="Z6737" s="3"/>
      <c r="AA6737" s="3"/>
      <c r="AB6737" s="3"/>
      <c r="AC6737" s="3"/>
      <c r="AD6737" s="3"/>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row>
    <row r="6738" spans="1:77" ht="18">
      <c r="A6738" s="3" t="s">
        <v>34069</v>
      </c>
      <c r="B6738" s="3" t="s">
        <v>33988</v>
      </c>
      <c r="C6738" s="3" t="s">
        <v>34070</v>
      </c>
      <c r="D6738" s="3"/>
      <c r="E6738" s="3" t="s">
        <v>34071</v>
      </c>
      <c r="F6738" s="3"/>
      <c r="G6738" s="3"/>
      <c r="H6738" s="3"/>
      <c r="I6738" s="3"/>
      <c r="J6738" s="3"/>
      <c r="K6738" s="3"/>
      <c r="L6738" s="3"/>
      <c r="M6738" s="3"/>
      <c r="N6738" s="3"/>
      <c r="O6738" s="3"/>
      <c r="P6738" s="3"/>
      <c r="Q6738" s="3"/>
      <c r="R6738" s="3"/>
      <c r="S6738" s="3"/>
      <c r="T6738" s="3"/>
      <c r="U6738" s="3"/>
      <c r="V6738" s="3"/>
      <c r="W6738" s="3"/>
      <c r="X6738" s="3"/>
      <c r="Y6738" s="3"/>
      <c r="Z6738" s="3"/>
      <c r="AA6738" s="3"/>
      <c r="AB6738" s="3"/>
      <c r="AC6738" s="3"/>
      <c r="AD6738" s="3"/>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row>
    <row r="6739" spans="1:77" ht="18">
      <c r="A6739" s="3" t="s">
        <v>37312</v>
      </c>
      <c r="B6739" s="3" t="s">
        <v>37108</v>
      </c>
      <c r="C6739" s="3" t="s">
        <v>37313</v>
      </c>
      <c r="D6739" s="3"/>
      <c r="E6739" s="3" t="s">
        <v>37314</v>
      </c>
      <c r="F6739" s="3"/>
      <c r="G6739" s="3"/>
      <c r="H6739" s="3"/>
      <c r="I6739" s="3"/>
      <c r="J6739" s="3"/>
      <c r="K6739" s="3"/>
      <c r="L6739" s="3"/>
      <c r="M6739" s="3"/>
      <c r="N6739" s="3"/>
      <c r="O6739" s="3"/>
      <c r="P6739" s="3"/>
      <c r="Q6739" s="3"/>
      <c r="R6739" s="3"/>
      <c r="S6739" s="3"/>
      <c r="T6739" s="3"/>
      <c r="U6739" s="3"/>
      <c r="V6739" s="3"/>
      <c r="W6739" s="3"/>
      <c r="X6739" s="3"/>
      <c r="Y6739" s="3"/>
      <c r="Z6739" s="3"/>
      <c r="AA6739" s="3"/>
      <c r="AB6739" s="3"/>
      <c r="AC6739" s="3"/>
      <c r="AD6739" s="3"/>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row>
    <row r="6740" spans="1:77" ht="18">
      <c r="A6740" s="3" t="s">
        <v>20211</v>
      </c>
      <c r="B6740" s="3" t="s">
        <v>37108</v>
      </c>
      <c r="C6740" s="3" t="s">
        <v>37513</v>
      </c>
      <c r="D6740" s="3"/>
      <c r="E6740" s="3" t="s">
        <v>37514</v>
      </c>
      <c r="F6740" s="3"/>
      <c r="G6740" s="3"/>
      <c r="H6740" s="3"/>
      <c r="I6740" s="3"/>
      <c r="J6740" s="3"/>
      <c r="K6740" s="3"/>
      <c r="L6740" s="3"/>
      <c r="M6740" s="3"/>
      <c r="N6740" s="3"/>
      <c r="O6740" s="3"/>
      <c r="P6740" s="3"/>
      <c r="Q6740" s="3"/>
      <c r="R6740" s="3"/>
      <c r="S6740" s="3"/>
      <c r="T6740" s="3"/>
      <c r="U6740" s="3"/>
      <c r="V6740" s="3"/>
      <c r="W6740" s="3"/>
      <c r="X6740" s="3"/>
      <c r="Y6740" s="3"/>
      <c r="Z6740" s="3"/>
      <c r="AA6740" s="3"/>
      <c r="AB6740" s="3"/>
      <c r="AC6740" s="3"/>
      <c r="AD6740" s="3"/>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row>
    <row r="6741" spans="1:77" ht="18">
      <c r="A6741" s="3" t="s">
        <v>37277</v>
      </c>
      <c r="B6741" s="3" t="s">
        <v>37108</v>
      </c>
      <c r="C6741" s="3" t="s">
        <v>37278</v>
      </c>
      <c r="D6741" s="3" t="s">
        <v>270</v>
      </c>
      <c r="E6741" s="3" t="s">
        <v>37279</v>
      </c>
      <c r="F6741" s="3" t="s">
        <v>37280</v>
      </c>
      <c r="G6741" s="3"/>
      <c r="H6741" s="3"/>
      <c r="I6741" s="3"/>
      <c r="J6741" s="3"/>
      <c r="K6741" s="3"/>
      <c r="L6741" s="3"/>
      <c r="M6741" s="3"/>
      <c r="N6741" s="3"/>
      <c r="O6741" s="3"/>
      <c r="P6741" s="3"/>
      <c r="Q6741" s="3"/>
      <c r="R6741" s="3"/>
      <c r="S6741" s="3"/>
      <c r="T6741" s="3"/>
      <c r="U6741" s="3"/>
      <c r="V6741" s="3"/>
      <c r="W6741" s="3"/>
      <c r="X6741" s="3"/>
      <c r="Y6741" s="3"/>
      <c r="Z6741" s="3"/>
      <c r="AA6741" s="3"/>
      <c r="AB6741" s="3"/>
      <c r="AC6741" s="3"/>
      <c r="AD6741" s="3"/>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row>
    <row r="6742" spans="1:77" ht="18">
      <c r="A6742" s="3" t="s">
        <v>9709</v>
      </c>
      <c r="B6742" s="3" t="s">
        <v>27321</v>
      </c>
      <c r="C6742" s="3" t="s">
        <v>27581</v>
      </c>
      <c r="D6742" s="3" t="s">
        <v>27378</v>
      </c>
      <c r="E6742" s="3" t="s">
        <v>27379</v>
      </c>
      <c r="F6742" s="3" t="s">
        <v>27582</v>
      </c>
      <c r="G6742" s="3"/>
      <c r="H6742" s="3"/>
      <c r="I6742" s="3"/>
      <c r="J6742" s="3"/>
      <c r="K6742" s="3"/>
      <c r="L6742" s="3"/>
      <c r="M6742" s="3"/>
      <c r="N6742" s="3"/>
      <c r="O6742" s="3"/>
      <c r="P6742" s="3"/>
      <c r="Q6742" s="3"/>
      <c r="R6742" s="3"/>
      <c r="S6742" s="3"/>
      <c r="T6742" s="3"/>
      <c r="U6742" s="3"/>
      <c r="V6742" s="3"/>
      <c r="W6742" s="3"/>
      <c r="X6742" s="3"/>
      <c r="Y6742" s="3"/>
      <c r="Z6742" s="3"/>
      <c r="AA6742" s="3"/>
      <c r="AB6742" s="3"/>
      <c r="AC6742" s="3"/>
      <c r="AD6742" s="3"/>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row>
    <row r="6743" spans="1:77" ht="18">
      <c r="A6743" s="3" t="s">
        <v>12428</v>
      </c>
      <c r="B6743" s="3" t="s">
        <v>29357</v>
      </c>
      <c r="C6743" s="3" t="s">
        <v>29959</v>
      </c>
      <c r="D6743" s="3" t="s">
        <v>48</v>
      </c>
      <c r="E6743" s="3" t="s">
        <v>29960</v>
      </c>
      <c r="F6743" s="3" t="s">
        <v>29961</v>
      </c>
      <c r="G6743" s="3"/>
      <c r="H6743" s="3"/>
      <c r="I6743" s="3"/>
      <c r="J6743" s="3"/>
      <c r="K6743" s="3"/>
      <c r="L6743" s="3"/>
      <c r="M6743" s="3"/>
      <c r="N6743" s="3"/>
      <c r="O6743" s="3"/>
      <c r="P6743" s="3"/>
      <c r="Q6743" s="3"/>
      <c r="R6743" s="3"/>
      <c r="S6743" s="3"/>
      <c r="T6743" s="3"/>
      <c r="U6743" s="3"/>
      <c r="V6743" s="3"/>
      <c r="W6743" s="3"/>
      <c r="X6743" s="3"/>
      <c r="Y6743" s="3"/>
      <c r="Z6743" s="3"/>
      <c r="AA6743" s="3"/>
      <c r="AB6743" s="3"/>
      <c r="AC6743" s="3"/>
      <c r="AD6743" s="3"/>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row>
    <row r="6744" spans="1:77" ht="18">
      <c r="A6744" s="3" t="s">
        <v>39065</v>
      </c>
      <c r="B6744" s="3" t="s">
        <v>38999</v>
      </c>
      <c r="C6744" s="3" t="s">
        <v>39066</v>
      </c>
      <c r="D6744" s="3" t="s">
        <v>39067</v>
      </c>
      <c r="E6744" s="3" t="s">
        <v>39068</v>
      </c>
      <c r="F6744" s="3" t="s">
        <v>39069</v>
      </c>
      <c r="G6744" s="3"/>
      <c r="H6744" s="3"/>
      <c r="I6744" s="3"/>
      <c r="J6744" s="3"/>
      <c r="K6744" s="3"/>
      <c r="L6744" s="3"/>
      <c r="M6744" s="3"/>
      <c r="N6744" s="3"/>
      <c r="O6744" s="3"/>
      <c r="P6744" s="3"/>
      <c r="Q6744" s="3"/>
      <c r="R6744" s="3"/>
      <c r="S6744" s="3"/>
      <c r="T6744" s="3"/>
      <c r="U6744" s="3"/>
      <c r="V6744" s="3"/>
      <c r="W6744" s="3"/>
      <c r="X6744" s="3"/>
      <c r="Y6744" s="3"/>
      <c r="Z6744" s="3"/>
      <c r="AA6744" s="3"/>
      <c r="AB6744" s="3"/>
      <c r="AC6744" s="3"/>
      <c r="AD6744" s="3"/>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row>
    <row r="6745" spans="1:77" ht="18">
      <c r="A6745" s="3" t="s">
        <v>34130</v>
      </c>
      <c r="B6745" s="3" t="s">
        <v>33988</v>
      </c>
      <c r="C6745" s="3" t="s">
        <v>34131</v>
      </c>
      <c r="D6745" s="3" t="s">
        <v>34132</v>
      </c>
      <c r="E6745" s="3" t="s">
        <v>34133</v>
      </c>
      <c r="F6745" s="3"/>
      <c r="G6745" s="3"/>
      <c r="H6745" s="3"/>
      <c r="I6745" s="3"/>
      <c r="J6745" s="3"/>
      <c r="K6745" s="3"/>
      <c r="L6745" s="3"/>
      <c r="M6745" s="3"/>
      <c r="N6745" s="3"/>
      <c r="O6745" s="3"/>
      <c r="P6745" s="3"/>
      <c r="Q6745" s="3"/>
      <c r="R6745" s="3"/>
      <c r="S6745" s="3"/>
      <c r="T6745" s="3"/>
      <c r="U6745" s="3"/>
      <c r="V6745" s="3"/>
      <c r="W6745" s="3"/>
      <c r="X6745" s="3"/>
      <c r="Y6745" s="3"/>
      <c r="Z6745" s="3"/>
      <c r="AA6745" s="3"/>
      <c r="AB6745" s="3"/>
      <c r="AC6745" s="3"/>
      <c r="AD6745" s="3"/>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row>
    <row r="6746" spans="1:77" ht="18">
      <c r="A6746" s="3" t="s">
        <v>38097</v>
      </c>
      <c r="B6746" s="3" t="s">
        <v>37993</v>
      </c>
      <c r="C6746" s="3" t="s">
        <v>34131</v>
      </c>
      <c r="D6746" s="3" t="s">
        <v>270</v>
      </c>
      <c r="E6746" s="3" t="s">
        <v>38098</v>
      </c>
      <c r="F6746" s="3" t="s">
        <v>38099</v>
      </c>
      <c r="G6746" s="3"/>
      <c r="H6746" s="3"/>
      <c r="I6746" s="3"/>
      <c r="J6746" s="3"/>
      <c r="K6746" s="3"/>
      <c r="L6746" s="3"/>
      <c r="M6746" s="3"/>
      <c r="N6746" s="3"/>
      <c r="O6746" s="3"/>
      <c r="P6746" s="3"/>
      <c r="Q6746" s="3"/>
      <c r="R6746" s="3"/>
      <c r="S6746" s="3"/>
      <c r="T6746" s="3"/>
      <c r="U6746" s="3"/>
      <c r="V6746" s="3"/>
      <c r="W6746" s="3"/>
      <c r="X6746" s="3"/>
      <c r="Y6746" s="3"/>
      <c r="Z6746" s="3"/>
      <c r="AA6746" s="3"/>
      <c r="AB6746" s="3"/>
      <c r="AC6746" s="3"/>
      <c r="AD6746" s="3"/>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row>
    <row r="6747" spans="1:77" ht="18">
      <c r="A6747" s="3" t="s">
        <v>9785</v>
      </c>
      <c r="B6747" s="3" t="s">
        <v>27189</v>
      </c>
      <c r="C6747" s="3" t="s">
        <v>27686</v>
      </c>
      <c r="D6747" s="3" t="s">
        <v>73</v>
      </c>
      <c r="E6747" s="3" t="s">
        <v>27687</v>
      </c>
      <c r="F6747" s="3"/>
      <c r="G6747" s="3"/>
      <c r="H6747" s="3"/>
      <c r="I6747" s="3"/>
      <c r="J6747" s="3"/>
      <c r="K6747" s="3"/>
      <c r="L6747" s="3"/>
      <c r="M6747" s="3"/>
      <c r="N6747" s="3"/>
      <c r="O6747" s="3"/>
      <c r="P6747" s="3"/>
      <c r="Q6747" s="3"/>
      <c r="R6747" s="3"/>
      <c r="S6747" s="3"/>
      <c r="T6747" s="3"/>
      <c r="U6747" s="3"/>
      <c r="V6747" s="3"/>
      <c r="W6747" s="3"/>
      <c r="X6747" s="3"/>
      <c r="Y6747" s="3"/>
      <c r="Z6747" s="3"/>
      <c r="AA6747" s="3"/>
      <c r="AB6747" s="3"/>
      <c r="AC6747" s="3"/>
      <c r="AD6747" s="3"/>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row>
    <row r="6748" spans="1:77" ht="18">
      <c r="A6748" s="3" t="s">
        <v>20238</v>
      </c>
      <c r="B6748" s="3" t="s">
        <v>37108</v>
      </c>
      <c r="C6748" s="3" t="s">
        <v>27686</v>
      </c>
      <c r="D6748" s="3" t="s">
        <v>73</v>
      </c>
      <c r="E6748" s="3" t="s">
        <v>37598</v>
      </c>
      <c r="F6748" s="3" t="s">
        <v>37599</v>
      </c>
      <c r="G6748" s="3" t="s">
        <v>37600</v>
      </c>
      <c r="H6748" s="3" t="s">
        <v>37601</v>
      </c>
      <c r="I6748" s="3" t="s">
        <v>37602</v>
      </c>
      <c r="J6748" s="3" t="s">
        <v>37603</v>
      </c>
      <c r="K6748" s="3" t="s">
        <v>37604</v>
      </c>
      <c r="L6748" s="3" t="s">
        <v>37605</v>
      </c>
      <c r="M6748" s="3" t="s">
        <v>37606</v>
      </c>
      <c r="N6748" s="3" t="s">
        <v>37607</v>
      </c>
      <c r="O6748" s="3" t="s">
        <v>37608</v>
      </c>
      <c r="P6748" s="3" t="s">
        <v>37609</v>
      </c>
      <c r="Q6748" s="3" t="s">
        <v>37610</v>
      </c>
      <c r="R6748" s="3" t="s">
        <v>37611</v>
      </c>
      <c r="S6748" s="3" t="s">
        <v>37612</v>
      </c>
      <c r="T6748" s="3"/>
      <c r="U6748" s="3"/>
      <c r="V6748" s="3"/>
      <c r="W6748" s="3"/>
      <c r="X6748" s="3"/>
      <c r="Y6748" s="3"/>
      <c r="Z6748" s="3"/>
      <c r="AA6748" s="3"/>
      <c r="AB6748" s="3"/>
      <c r="AC6748" s="3"/>
      <c r="AD6748" s="3"/>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row>
    <row r="6749" spans="1:77" ht="18">
      <c r="A6749" s="3" t="s">
        <v>11742</v>
      </c>
      <c r="B6749" s="3" t="s">
        <v>29357</v>
      </c>
      <c r="C6749" s="3" t="s">
        <v>29438</v>
      </c>
      <c r="D6749" s="3" t="s">
        <v>48</v>
      </c>
      <c r="E6749" s="3" t="s">
        <v>29439</v>
      </c>
      <c r="F6749" s="3"/>
      <c r="G6749" s="3"/>
      <c r="H6749" s="3"/>
      <c r="I6749" s="3"/>
      <c r="J6749" s="3"/>
      <c r="K6749" s="3"/>
      <c r="L6749" s="3"/>
      <c r="M6749" s="3"/>
      <c r="N6749" s="3"/>
      <c r="O6749" s="3"/>
      <c r="P6749" s="3"/>
      <c r="Q6749" s="3"/>
      <c r="R6749" s="3"/>
      <c r="S6749" s="3"/>
      <c r="T6749" s="3"/>
      <c r="U6749" s="3"/>
      <c r="V6749" s="3"/>
      <c r="W6749" s="3"/>
      <c r="X6749" s="3"/>
      <c r="Y6749" s="3"/>
      <c r="Z6749" s="3"/>
      <c r="AA6749" s="3"/>
      <c r="AB6749" s="3"/>
      <c r="AC6749" s="3"/>
      <c r="AD6749" s="3"/>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row>
    <row r="6750" spans="1:77" ht="18">
      <c r="A6750" s="3" t="s">
        <v>37429</v>
      </c>
      <c r="B6750" s="3" t="s">
        <v>37108</v>
      </c>
      <c r="C6750" s="3" t="s">
        <v>37430</v>
      </c>
      <c r="D6750" s="3"/>
      <c r="E6750" s="3" t="s">
        <v>37431</v>
      </c>
      <c r="F6750" s="3"/>
      <c r="G6750" s="3"/>
      <c r="H6750" s="3"/>
      <c r="I6750" s="3"/>
      <c r="J6750" s="3"/>
      <c r="K6750" s="3"/>
      <c r="L6750" s="3"/>
      <c r="M6750" s="3"/>
      <c r="N6750" s="3"/>
      <c r="O6750" s="3"/>
      <c r="P6750" s="3"/>
      <c r="Q6750" s="3"/>
      <c r="R6750" s="3"/>
      <c r="S6750" s="3"/>
      <c r="T6750" s="3"/>
      <c r="U6750" s="3"/>
      <c r="V6750" s="3"/>
      <c r="W6750" s="3"/>
      <c r="X6750" s="3"/>
      <c r="Y6750" s="3"/>
      <c r="Z6750" s="3"/>
      <c r="AA6750" s="3"/>
      <c r="AB6750" s="3"/>
      <c r="AC6750" s="3"/>
      <c r="AD6750" s="3"/>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row>
    <row r="6751" spans="1:77" ht="18">
      <c r="A6751" s="3" t="s">
        <v>37304</v>
      </c>
      <c r="B6751" s="3" t="s">
        <v>37108</v>
      </c>
      <c r="C6751" s="3" t="s">
        <v>37305</v>
      </c>
      <c r="D6751" s="3"/>
      <c r="E6751" s="3" t="s">
        <v>37306</v>
      </c>
      <c r="F6751" s="3" t="s">
        <v>37307</v>
      </c>
      <c r="G6751" s="3"/>
      <c r="H6751" s="3"/>
      <c r="I6751" s="3"/>
      <c r="J6751" s="3"/>
      <c r="K6751" s="3"/>
      <c r="L6751" s="3"/>
      <c r="M6751" s="3"/>
      <c r="N6751" s="3"/>
      <c r="O6751" s="3"/>
      <c r="P6751" s="3"/>
      <c r="Q6751" s="3"/>
      <c r="R6751" s="3"/>
      <c r="S6751" s="3"/>
      <c r="T6751" s="3"/>
      <c r="U6751" s="3"/>
      <c r="V6751" s="3"/>
      <c r="W6751" s="3"/>
      <c r="X6751" s="3"/>
      <c r="Y6751" s="3"/>
      <c r="Z6751" s="3"/>
      <c r="AA6751" s="3"/>
      <c r="AB6751" s="3"/>
      <c r="AC6751" s="3"/>
      <c r="AD6751" s="3"/>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row>
    <row r="6752" spans="1:77" ht="18">
      <c r="A6752" s="3" t="s">
        <v>38159</v>
      </c>
      <c r="B6752" s="3" t="s">
        <v>37993</v>
      </c>
      <c r="C6752" s="3" t="s">
        <v>38160</v>
      </c>
      <c r="D6752" s="3" t="s">
        <v>38161</v>
      </c>
      <c r="E6752" s="3" t="s">
        <v>38162</v>
      </c>
      <c r="F6752" s="3" t="s">
        <v>38163</v>
      </c>
      <c r="G6752" s="3"/>
      <c r="H6752" s="3"/>
      <c r="I6752" s="3"/>
      <c r="J6752" s="3"/>
      <c r="K6752" s="3"/>
      <c r="L6752" s="3"/>
      <c r="M6752" s="3"/>
      <c r="N6752" s="3"/>
      <c r="O6752" s="3"/>
      <c r="P6752" s="3"/>
      <c r="Q6752" s="3"/>
      <c r="R6752" s="3"/>
      <c r="S6752" s="3"/>
      <c r="T6752" s="3"/>
      <c r="U6752" s="3"/>
      <c r="V6752" s="3"/>
      <c r="W6752" s="3"/>
      <c r="X6752" s="3"/>
      <c r="Y6752" s="3"/>
      <c r="Z6752" s="3"/>
      <c r="AA6752" s="3"/>
      <c r="AB6752" s="3"/>
      <c r="AC6752" s="3"/>
      <c r="AD6752" s="3"/>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row>
    <row r="6753" spans="1:77" ht="18">
      <c r="A6753" s="3" t="s">
        <v>39150</v>
      </c>
      <c r="B6753" s="3" t="s">
        <v>38999</v>
      </c>
      <c r="C6753" s="3" t="s">
        <v>39151</v>
      </c>
      <c r="D6753" s="3"/>
      <c r="E6753" s="3" t="s">
        <v>39152</v>
      </c>
      <c r="F6753" s="3"/>
      <c r="G6753" s="3"/>
      <c r="H6753" s="3"/>
      <c r="I6753" s="3"/>
      <c r="J6753" s="3"/>
      <c r="K6753" s="3"/>
      <c r="L6753" s="3"/>
      <c r="M6753" s="3"/>
      <c r="N6753" s="3"/>
      <c r="O6753" s="3"/>
      <c r="P6753" s="3"/>
      <c r="Q6753" s="3"/>
      <c r="R6753" s="3"/>
      <c r="S6753" s="3"/>
      <c r="T6753" s="3"/>
      <c r="U6753" s="3"/>
      <c r="V6753" s="3"/>
      <c r="W6753" s="3"/>
      <c r="X6753" s="3"/>
      <c r="Y6753" s="3"/>
      <c r="Z6753" s="3"/>
      <c r="AA6753" s="3"/>
      <c r="AB6753" s="3"/>
      <c r="AC6753" s="3"/>
      <c r="AD6753" s="3"/>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row>
    <row r="6754" spans="1:77" ht="18">
      <c r="A6754" s="3" t="s">
        <v>9633</v>
      </c>
      <c r="B6754" s="3" t="s">
        <v>27321</v>
      </c>
      <c r="C6754" s="3" t="s">
        <v>27493</v>
      </c>
      <c r="D6754" s="3" t="s">
        <v>73</v>
      </c>
      <c r="E6754" s="3" t="s">
        <v>27494</v>
      </c>
      <c r="F6754" s="3"/>
      <c r="G6754" s="3"/>
      <c r="H6754" s="3"/>
      <c r="I6754" s="3"/>
      <c r="J6754" s="3"/>
      <c r="K6754" s="3"/>
      <c r="L6754" s="3"/>
      <c r="M6754" s="3"/>
      <c r="N6754" s="3"/>
      <c r="O6754" s="3"/>
      <c r="P6754" s="3"/>
      <c r="Q6754" s="3"/>
      <c r="R6754" s="3"/>
      <c r="S6754" s="3"/>
      <c r="T6754" s="3"/>
      <c r="U6754" s="3"/>
      <c r="V6754" s="3"/>
      <c r="W6754" s="3"/>
      <c r="X6754" s="3"/>
      <c r="Y6754" s="3"/>
      <c r="Z6754" s="3"/>
      <c r="AA6754" s="3"/>
      <c r="AB6754" s="3"/>
      <c r="AC6754" s="3"/>
      <c r="AD6754" s="3"/>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row>
    <row r="6755" spans="1:77" ht="18">
      <c r="A6755" s="3" t="s">
        <v>37825</v>
      </c>
      <c r="B6755" s="3" t="s">
        <v>37108</v>
      </c>
      <c r="C6755" s="3" t="s">
        <v>37826</v>
      </c>
      <c r="D6755" s="3" t="s">
        <v>426</v>
      </c>
      <c r="E6755" s="3" t="s">
        <v>37827</v>
      </c>
      <c r="F6755" s="3"/>
      <c r="G6755" s="3"/>
      <c r="H6755" s="3"/>
      <c r="I6755" s="3"/>
      <c r="J6755" s="3"/>
      <c r="K6755" s="3"/>
      <c r="L6755" s="3"/>
      <c r="M6755" s="3"/>
      <c r="N6755" s="3"/>
      <c r="O6755" s="3"/>
      <c r="P6755" s="3"/>
      <c r="Q6755" s="3"/>
      <c r="R6755" s="3"/>
      <c r="S6755" s="3"/>
      <c r="T6755" s="3"/>
      <c r="U6755" s="3"/>
      <c r="V6755" s="3"/>
      <c r="W6755" s="3"/>
      <c r="X6755" s="3"/>
      <c r="Y6755" s="3"/>
      <c r="Z6755" s="3"/>
      <c r="AA6755" s="3"/>
      <c r="AB6755" s="3"/>
      <c r="AC6755" s="3"/>
      <c r="AD6755" s="3"/>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row>
    <row r="6756" spans="1:77" ht="18">
      <c r="A6756" s="3" t="s">
        <v>11950</v>
      </c>
      <c r="B6756" s="3" t="s">
        <v>29508</v>
      </c>
      <c r="C6756" s="3" t="s">
        <v>29589</v>
      </c>
      <c r="D6756" s="3" t="s">
        <v>48</v>
      </c>
      <c r="E6756" s="3" t="s">
        <v>29590</v>
      </c>
      <c r="F6756" s="3" t="s">
        <v>29591</v>
      </c>
      <c r="G6756" s="3"/>
      <c r="H6756" s="3"/>
      <c r="I6756" s="3"/>
      <c r="J6756" s="3"/>
      <c r="K6756" s="3"/>
      <c r="L6756" s="3"/>
      <c r="M6756" s="3"/>
      <c r="N6756" s="3"/>
      <c r="O6756" s="3"/>
      <c r="P6756" s="3"/>
      <c r="Q6756" s="3"/>
      <c r="R6756" s="3"/>
      <c r="S6756" s="3"/>
      <c r="T6756" s="3"/>
      <c r="U6756" s="3"/>
      <c r="V6756" s="3"/>
      <c r="W6756" s="3"/>
      <c r="X6756" s="3"/>
      <c r="Y6756" s="3"/>
      <c r="Z6756" s="3"/>
      <c r="AA6756" s="3"/>
      <c r="AB6756" s="3"/>
      <c r="AC6756" s="3"/>
      <c r="AD6756" s="3"/>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row>
    <row r="6757" spans="1:77" ht="18">
      <c r="A6757" s="3" t="s">
        <v>12383</v>
      </c>
      <c r="B6757" s="3" t="s">
        <v>29357</v>
      </c>
      <c r="C6757" s="3" t="s">
        <v>29931</v>
      </c>
      <c r="D6757" s="3" t="s">
        <v>48</v>
      </c>
      <c r="E6757" s="3" t="s">
        <v>29932</v>
      </c>
      <c r="F6757" s="3" t="s">
        <v>29933</v>
      </c>
      <c r="G6757" s="3"/>
      <c r="H6757" s="3"/>
      <c r="I6757" s="3"/>
      <c r="J6757" s="3"/>
      <c r="K6757" s="3"/>
      <c r="L6757" s="3"/>
      <c r="M6757" s="3"/>
      <c r="N6757" s="3"/>
      <c r="O6757" s="3"/>
      <c r="P6757" s="3"/>
      <c r="Q6757" s="3"/>
      <c r="R6757" s="3"/>
      <c r="S6757" s="3"/>
      <c r="T6757" s="3"/>
      <c r="U6757" s="3"/>
      <c r="V6757" s="3"/>
      <c r="W6757" s="3"/>
      <c r="X6757" s="3"/>
      <c r="Y6757" s="3"/>
      <c r="Z6757" s="3"/>
      <c r="AA6757" s="3"/>
      <c r="AB6757" s="3"/>
      <c r="AC6757" s="3"/>
      <c r="AD6757" s="3"/>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row>
    <row r="6758" spans="1:77" ht="18">
      <c r="A6758" s="3" t="s">
        <v>11890</v>
      </c>
      <c r="B6758" s="3" t="s">
        <v>29357</v>
      </c>
      <c r="C6758" s="3" t="s">
        <v>29545</v>
      </c>
      <c r="D6758" s="3" t="s">
        <v>48</v>
      </c>
      <c r="E6758" s="3" t="s">
        <v>29546</v>
      </c>
      <c r="F6758" s="3" t="s">
        <v>29547</v>
      </c>
      <c r="G6758" s="3"/>
      <c r="H6758" s="3"/>
      <c r="I6758" s="3"/>
      <c r="J6758" s="3"/>
      <c r="K6758" s="3"/>
      <c r="L6758" s="3"/>
      <c r="M6758" s="3"/>
      <c r="N6758" s="3"/>
      <c r="O6758" s="3"/>
      <c r="P6758" s="3"/>
      <c r="Q6758" s="3"/>
      <c r="R6758" s="3"/>
      <c r="S6758" s="3"/>
      <c r="T6758" s="3"/>
      <c r="U6758" s="3"/>
      <c r="V6758" s="3"/>
      <c r="W6758" s="3"/>
      <c r="X6758" s="3"/>
      <c r="Y6758" s="3"/>
      <c r="Z6758" s="3"/>
      <c r="AA6758" s="3"/>
      <c r="AB6758" s="3"/>
      <c r="AC6758" s="3"/>
      <c r="AD6758" s="3"/>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row>
    <row r="6759" spans="1:77" ht="18">
      <c r="A6759" s="3" t="s">
        <v>17674</v>
      </c>
      <c r="B6759" s="3" t="s">
        <v>34194</v>
      </c>
      <c r="C6759" s="3" t="s">
        <v>29545</v>
      </c>
      <c r="D6759" s="3" t="s">
        <v>270</v>
      </c>
      <c r="E6759" s="3" t="s">
        <v>34753</v>
      </c>
      <c r="F6759" s="3" t="s">
        <v>34754</v>
      </c>
      <c r="G6759" s="3"/>
      <c r="H6759" s="3"/>
      <c r="I6759" s="3"/>
      <c r="J6759" s="3"/>
      <c r="K6759" s="3"/>
      <c r="L6759" s="3"/>
      <c r="M6759" s="3"/>
      <c r="N6759" s="3"/>
      <c r="O6759" s="3"/>
      <c r="P6759" s="3"/>
      <c r="Q6759" s="3"/>
      <c r="R6759" s="3"/>
      <c r="S6759" s="3"/>
      <c r="T6759" s="3"/>
      <c r="U6759" s="3"/>
      <c r="V6759" s="3"/>
      <c r="W6759" s="3"/>
      <c r="X6759" s="3"/>
      <c r="Y6759" s="3"/>
      <c r="Z6759" s="3"/>
      <c r="AA6759" s="3"/>
      <c r="AB6759" s="3"/>
      <c r="AC6759" s="3"/>
      <c r="AD6759" s="3"/>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row>
    <row r="6760" spans="1:77" ht="18">
      <c r="A6760" s="3" t="s">
        <v>34906</v>
      </c>
      <c r="B6760" s="3" t="s">
        <v>33988</v>
      </c>
      <c r="C6760" s="3" t="s">
        <v>34907</v>
      </c>
      <c r="D6760" s="3"/>
      <c r="E6760" s="3" t="s">
        <v>34908</v>
      </c>
      <c r="F6760" s="3" t="s">
        <v>34909</v>
      </c>
      <c r="G6760" s="3"/>
      <c r="H6760" s="3"/>
      <c r="I6760" s="3"/>
      <c r="J6760" s="3"/>
      <c r="K6760" s="3"/>
      <c r="L6760" s="3"/>
      <c r="M6760" s="3"/>
      <c r="N6760" s="3"/>
      <c r="O6760" s="3"/>
      <c r="P6760" s="3"/>
      <c r="Q6760" s="3"/>
      <c r="R6760" s="3"/>
      <c r="S6760" s="3"/>
      <c r="T6760" s="3"/>
      <c r="U6760" s="3"/>
      <c r="V6760" s="3"/>
      <c r="W6760" s="3"/>
      <c r="X6760" s="3"/>
      <c r="Y6760" s="3"/>
      <c r="Z6760" s="3"/>
      <c r="AA6760" s="3"/>
      <c r="AB6760" s="3"/>
      <c r="AC6760" s="3"/>
      <c r="AD6760" s="3"/>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row>
    <row r="6761" spans="1:77" ht="18">
      <c r="A6761" s="3" t="s">
        <v>17634</v>
      </c>
      <c r="B6761" s="3" t="s">
        <v>33988</v>
      </c>
      <c r="C6761" s="3" t="s">
        <v>34524</v>
      </c>
      <c r="D6761" s="3"/>
      <c r="E6761" s="3" t="s">
        <v>34525</v>
      </c>
      <c r="F6761" s="3" t="s">
        <v>34526</v>
      </c>
      <c r="G6761" s="3"/>
      <c r="H6761" s="3"/>
      <c r="I6761" s="3"/>
      <c r="J6761" s="3"/>
      <c r="K6761" s="3"/>
      <c r="L6761" s="3"/>
      <c r="M6761" s="3"/>
      <c r="N6761" s="3"/>
      <c r="O6761" s="3"/>
      <c r="P6761" s="3"/>
      <c r="Q6761" s="3"/>
      <c r="R6761" s="3"/>
      <c r="S6761" s="3"/>
      <c r="T6761" s="3"/>
      <c r="U6761" s="3"/>
      <c r="V6761" s="3"/>
      <c r="W6761" s="3"/>
      <c r="X6761" s="3"/>
      <c r="Y6761" s="3"/>
      <c r="Z6761" s="3"/>
      <c r="AA6761" s="3"/>
      <c r="AB6761" s="3"/>
      <c r="AC6761" s="3"/>
      <c r="AD6761" s="3"/>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row>
    <row r="6762" spans="1:77" ht="18">
      <c r="A6762" s="3" t="s">
        <v>12191</v>
      </c>
      <c r="B6762" s="3" t="s">
        <v>29357</v>
      </c>
      <c r="C6762" s="3" t="s">
        <v>29779</v>
      </c>
      <c r="D6762" s="3" t="s">
        <v>48</v>
      </c>
      <c r="E6762" s="3" t="s">
        <v>29780</v>
      </c>
      <c r="F6762" s="3"/>
      <c r="G6762" s="3"/>
      <c r="H6762" s="3"/>
      <c r="I6762" s="3"/>
      <c r="J6762" s="3"/>
      <c r="K6762" s="3"/>
      <c r="L6762" s="3"/>
      <c r="M6762" s="3"/>
      <c r="N6762" s="3"/>
      <c r="O6762" s="3"/>
      <c r="P6762" s="3"/>
      <c r="Q6762" s="3"/>
      <c r="R6762" s="3"/>
      <c r="S6762" s="3"/>
      <c r="T6762" s="3"/>
      <c r="U6762" s="3"/>
      <c r="V6762" s="3"/>
      <c r="W6762" s="3"/>
      <c r="X6762" s="3"/>
      <c r="Y6762" s="3"/>
      <c r="Z6762" s="3"/>
      <c r="AA6762" s="3"/>
      <c r="AB6762" s="3"/>
      <c r="AC6762" s="3"/>
      <c r="AD6762" s="3"/>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row>
    <row r="6763" spans="1:77" ht="18">
      <c r="A6763" s="3" t="s">
        <v>12288</v>
      </c>
      <c r="B6763" s="3" t="s">
        <v>29357</v>
      </c>
      <c r="C6763" s="3" t="s">
        <v>29862</v>
      </c>
      <c r="D6763" s="3" t="s">
        <v>48</v>
      </c>
      <c r="E6763" s="3" t="s">
        <v>29863</v>
      </c>
      <c r="F6763" s="3"/>
      <c r="G6763" s="3"/>
      <c r="H6763" s="3"/>
      <c r="I6763" s="3"/>
      <c r="J6763" s="3"/>
      <c r="K6763" s="3"/>
      <c r="L6763" s="3"/>
      <c r="M6763" s="3"/>
      <c r="N6763" s="3"/>
      <c r="O6763" s="3"/>
      <c r="P6763" s="3"/>
      <c r="Q6763" s="3"/>
      <c r="R6763" s="3"/>
      <c r="S6763" s="3"/>
      <c r="T6763" s="3"/>
      <c r="U6763" s="3"/>
      <c r="V6763" s="3"/>
      <c r="W6763" s="3"/>
      <c r="X6763" s="3"/>
      <c r="Y6763" s="3"/>
      <c r="Z6763" s="3"/>
      <c r="AA6763" s="3"/>
      <c r="AB6763" s="3"/>
      <c r="AC6763" s="3"/>
      <c r="AD6763" s="3"/>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row>
    <row r="6764" spans="1:77" ht="18">
      <c r="A6764" s="3" t="s">
        <v>12094</v>
      </c>
      <c r="B6764" s="3" t="s">
        <v>29357</v>
      </c>
      <c r="C6764" s="3" t="s">
        <v>29711</v>
      </c>
      <c r="D6764" s="3" t="s">
        <v>48</v>
      </c>
      <c r="E6764" s="3" t="s">
        <v>29712</v>
      </c>
      <c r="F6764" s="3"/>
      <c r="G6764" s="3"/>
      <c r="H6764" s="3"/>
      <c r="I6764" s="3"/>
      <c r="J6764" s="3"/>
      <c r="K6764" s="3"/>
      <c r="L6764" s="3"/>
      <c r="M6764" s="3"/>
      <c r="N6764" s="3"/>
      <c r="O6764" s="3"/>
      <c r="P6764" s="3"/>
      <c r="Q6764" s="3"/>
      <c r="R6764" s="3"/>
      <c r="S6764" s="3"/>
      <c r="T6764" s="3"/>
      <c r="U6764" s="3"/>
      <c r="V6764" s="3"/>
      <c r="W6764" s="3"/>
      <c r="X6764" s="3"/>
      <c r="Y6764" s="3"/>
      <c r="Z6764" s="3"/>
      <c r="AA6764" s="3"/>
      <c r="AB6764" s="3"/>
      <c r="AC6764" s="3"/>
      <c r="AD6764" s="3"/>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row>
    <row r="6765" spans="1:77" ht="18">
      <c r="A6765" s="3" t="s">
        <v>11841</v>
      </c>
      <c r="B6765" s="3" t="s">
        <v>29508</v>
      </c>
      <c r="C6765" s="3" t="s">
        <v>29509</v>
      </c>
      <c r="D6765" s="3" t="s">
        <v>48</v>
      </c>
      <c r="E6765" s="3" t="s">
        <v>29510</v>
      </c>
      <c r="F6765" s="3" t="s">
        <v>29511</v>
      </c>
      <c r="G6765" s="3"/>
      <c r="H6765" s="3"/>
      <c r="I6765" s="3"/>
      <c r="J6765" s="3"/>
      <c r="K6765" s="3"/>
      <c r="L6765" s="3"/>
      <c r="M6765" s="3"/>
      <c r="N6765" s="3"/>
      <c r="O6765" s="3"/>
      <c r="P6765" s="3"/>
      <c r="Q6765" s="3"/>
      <c r="R6765" s="3"/>
      <c r="S6765" s="3"/>
      <c r="T6765" s="3"/>
      <c r="U6765" s="3"/>
      <c r="V6765" s="3"/>
      <c r="W6765" s="3"/>
      <c r="X6765" s="3"/>
      <c r="Y6765" s="3"/>
      <c r="Z6765" s="3"/>
      <c r="AA6765" s="3"/>
      <c r="AB6765" s="3"/>
      <c r="AC6765" s="3"/>
      <c r="AD6765" s="3"/>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row>
    <row r="6766" spans="1:77" ht="18">
      <c r="A6766" s="3" t="s">
        <v>34281</v>
      </c>
      <c r="B6766" s="3" t="s">
        <v>34282</v>
      </c>
      <c r="C6766" s="3" t="s">
        <v>34283</v>
      </c>
      <c r="D6766" s="3" t="s">
        <v>34284</v>
      </c>
      <c r="E6766" s="3" t="s">
        <v>34285</v>
      </c>
      <c r="F6766" s="3" t="s">
        <v>34286</v>
      </c>
      <c r="G6766" s="3"/>
      <c r="H6766" s="3"/>
      <c r="I6766" s="3"/>
      <c r="J6766" s="3"/>
      <c r="K6766" s="3"/>
      <c r="L6766" s="3"/>
      <c r="M6766" s="3"/>
      <c r="N6766" s="3"/>
      <c r="O6766" s="3"/>
      <c r="P6766" s="3"/>
      <c r="Q6766" s="3"/>
      <c r="R6766" s="3"/>
      <c r="S6766" s="3"/>
      <c r="T6766" s="3"/>
      <c r="U6766" s="3"/>
      <c r="V6766" s="3"/>
      <c r="W6766" s="3"/>
      <c r="X6766" s="3"/>
      <c r="Y6766" s="3"/>
      <c r="Z6766" s="3"/>
      <c r="AA6766" s="3"/>
      <c r="AB6766" s="3"/>
      <c r="AC6766" s="3"/>
      <c r="AD6766" s="3"/>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row>
    <row r="6767" spans="1:77" ht="18">
      <c r="A6767" s="3" t="s">
        <v>34242</v>
      </c>
      <c r="B6767" s="3" t="s">
        <v>33988</v>
      </c>
      <c r="C6767" s="3" t="s">
        <v>34243</v>
      </c>
      <c r="D6767" s="3"/>
      <c r="E6767" s="3" t="s">
        <v>34244</v>
      </c>
      <c r="F6767" s="3" t="s">
        <v>34245</v>
      </c>
      <c r="G6767" s="3"/>
      <c r="H6767" s="3"/>
      <c r="I6767" s="3"/>
      <c r="J6767" s="3"/>
      <c r="K6767" s="3"/>
      <c r="L6767" s="3"/>
      <c r="M6767" s="3"/>
      <c r="N6767" s="3"/>
      <c r="O6767" s="3"/>
      <c r="P6767" s="3"/>
      <c r="Q6767" s="3"/>
      <c r="R6767" s="3"/>
      <c r="S6767" s="3"/>
      <c r="T6767" s="3"/>
      <c r="U6767" s="3"/>
      <c r="V6767" s="3"/>
      <c r="W6767" s="3"/>
      <c r="X6767" s="3"/>
      <c r="Y6767" s="3"/>
      <c r="Z6767" s="3"/>
      <c r="AA6767" s="3"/>
      <c r="AB6767" s="3"/>
      <c r="AC6767" s="3"/>
      <c r="AD6767" s="3"/>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row>
    <row r="6768" spans="1:77" ht="18">
      <c r="A6768" s="3" t="s">
        <v>12047</v>
      </c>
      <c r="B6768" s="3" t="s">
        <v>29357</v>
      </c>
      <c r="C6768" s="3" t="s">
        <v>29670</v>
      </c>
      <c r="D6768" s="3" t="s">
        <v>48</v>
      </c>
      <c r="E6768" s="3" t="s">
        <v>29671</v>
      </c>
      <c r="F6768" s="3" t="s">
        <v>29672</v>
      </c>
      <c r="G6768" s="3"/>
      <c r="H6768" s="3"/>
      <c r="I6768" s="3"/>
      <c r="J6768" s="3"/>
      <c r="K6768" s="3"/>
      <c r="L6768" s="3"/>
      <c r="M6768" s="3"/>
      <c r="N6768" s="3"/>
      <c r="O6768" s="3"/>
      <c r="P6768" s="3"/>
      <c r="Q6768" s="3"/>
      <c r="R6768" s="3"/>
      <c r="S6768" s="3"/>
      <c r="T6768" s="3"/>
      <c r="U6768" s="3"/>
      <c r="V6768" s="3"/>
      <c r="W6768" s="3"/>
      <c r="X6768" s="3"/>
      <c r="Y6768" s="3"/>
      <c r="Z6768" s="3"/>
      <c r="AA6768" s="3"/>
      <c r="AB6768" s="3"/>
      <c r="AC6768" s="3"/>
      <c r="AD6768" s="3"/>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row>
    <row r="6769" spans="1:77" ht="18">
      <c r="A6769" s="3" t="s">
        <v>37652</v>
      </c>
      <c r="B6769" s="3" t="s">
        <v>37108</v>
      </c>
      <c r="C6769" s="3" t="s">
        <v>37653</v>
      </c>
      <c r="D6769" s="3" t="s">
        <v>32589</v>
      </c>
      <c r="E6769" s="3" t="s">
        <v>37654</v>
      </c>
      <c r="F6769" s="3" t="s">
        <v>37655</v>
      </c>
      <c r="G6769" s="3"/>
      <c r="H6769" s="3"/>
      <c r="I6769" s="3"/>
      <c r="J6769" s="3"/>
      <c r="K6769" s="3"/>
      <c r="L6769" s="3"/>
      <c r="M6769" s="3"/>
      <c r="N6769" s="3"/>
      <c r="O6769" s="3"/>
      <c r="P6769" s="3"/>
      <c r="Q6769" s="3"/>
      <c r="R6769" s="3"/>
      <c r="S6769" s="3"/>
      <c r="T6769" s="3"/>
      <c r="U6769" s="3"/>
      <c r="V6769" s="3"/>
      <c r="W6769" s="3"/>
      <c r="X6769" s="3"/>
      <c r="Y6769" s="3"/>
      <c r="Z6769" s="3"/>
      <c r="AA6769" s="3"/>
      <c r="AB6769" s="3"/>
      <c r="AC6769" s="3"/>
      <c r="AD6769" s="3"/>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row>
    <row r="6770" spans="1:77" ht="18">
      <c r="A6770" s="3" t="s">
        <v>38868</v>
      </c>
      <c r="B6770" s="3" t="s">
        <v>37993</v>
      </c>
      <c r="C6770" s="3" t="s">
        <v>38869</v>
      </c>
      <c r="D6770" s="3" t="s">
        <v>270</v>
      </c>
      <c r="E6770" s="3" t="s">
        <v>38649</v>
      </c>
      <c r="F6770" s="3" t="s">
        <v>38870</v>
      </c>
      <c r="G6770" s="3"/>
      <c r="H6770" s="3"/>
      <c r="I6770" s="3"/>
      <c r="J6770" s="3"/>
      <c r="K6770" s="3"/>
      <c r="L6770" s="3"/>
      <c r="M6770" s="3"/>
      <c r="N6770" s="3"/>
      <c r="O6770" s="3"/>
      <c r="P6770" s="3"/>
      <c r="Q6770" s="3"/>
      <c r="R6770" s="3"/>
      <c r="S6770" s="3"/>
      <c r="T6770" s="3"/>
      <c r="U6770" s="3"/>
      <c r="V6770" s="3"/>
      <c r="W6770" s="3"/>
      <c r="X6770" s="3"/>
      <c r="Y6770" s="3"/>
      <c r="Z6770" s="3"/>
      <c r="AA6770" s="3"/>
      <c r="AB6770" s="3"/>
      <c r="AC6770" s="3"/>
      <c r="AD6770" s="3"/>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row>
    <row r="6771" spans="1:77" ht="18">
      <c r="A6771" s="3" t="s">
        <v>17523</v>
      </c>
      <c r="B6771" s="3" t="s">
        <v>33988</v>
      </c>
      <c r="C6771" s="3" t="s">
        <v>34055</v>
      </c>
      <c r="D6771" s="3"/>
      <c r="E6771" s="3" t="s">
        <v>34056</v>
      </c>
      <c r="F6771" s="3" t="s">
        <v>34057</v>
      </c>
      <c r="G6771" s="3"/>
      <c r="H6771" s="3"/>
      <c r="I6771" s="3"/>
      <c r="J6771" s="3"/>
      <c r="K6771" s="3"/>
      <c r="L6771" s="3"/>
      <c r="M6771" s="3"/>
      <c r="N6771" s="3"/>
      <c r="O6771" s="3"/>
      <c r="P6771" s="3"/>
      <c r="Q6771" s="3"/>
      <c r="R6771" s="3"/>
      <c r="S6771" s="3"/>
      <c r="T6771" s="3"/>
      <c r="U6771" s="3"/>
      <c r="V6771" s="3"/>
      <c r="W6771" s="3"/>
      <c r="X6771" s="3"/>
      <c r="Y6771" s="3"/>
      <c r="Z6771" s="3"/>
      <c r="AA6771" s="3"/>
      <c r="AB6771" s="3"/>
      <c r="AC6771" s="3"/>
      <c r="AD6771" s="3"/>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row>
    <row r="6772" spans="1:77" ht="18">
      <c r="A6772" s="3" t="s">
        <v>34183</v>
      </c>
      <c r="B6772" s="3" t="s">
        <v>33988</v>
      </c>
      <c r="C6772" s="3" t="s">
        <v>34055</v>
      </c>
      <c r="D6772" s="3"/>
      <c r="E6772" s="3" t="s">
        <v>34184</v>
      </c>
      <c r="F6772" s="3"/>
      <c r="G6772" s="3"/>
      <c r="H6772" s="3"/>
      <c r="I6772" s="3"/>
      <c r="J6772" s="3"/>
      <c r="K6772" s="3"/>
      <c r="L6772" s="3"/>
      <c r="M6772" s="3"/>
      <c r="N6772" s="3"/>
      <c r="O6772" s="3"/>
      <c r="P6772" s="3"/>
      <c r="Q6772" s="3"/>
      <c r="R6772" s="3"/>
      <c r="S6772" s="3"/>
      <c r="T6772" s="3"/>
      <c r="U6772" s="3"/>
      <c r="V6772" s="3"/>
      <c r="W6772" s="3"/>
      <c r="X6772" s="3"/>
      <c r="Y6772" s="3"/>
      <c r="Z6772" s="3"/>
      <c r="AA6772" s="3"/>
      <c r="AB6772" s="3"/>
      <c r="AC6772" s="3"/>
      <c r="AD6772" s="3"/>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row>
    <row r="6773" spans="1:77" ht="18">
      <c r="A6773" s="3" t="s">
        <v>11989</v>
      </c>
      <c r="B6773" s="3" t="s">
        <v>29357</v>
      </c>
      <c r="C6773" s="3" t="s">
        <v>29619</v>
      </c>
      <c r="D6773" s="3" t="s">
        <v>48</v>
      </c>
      <c r="E6773" s="3" t="s">
        <v>29620</v>
      </c>
      <c r="F6773" s="3"/>
      <c r="G6773" s="3"/>
      <c r="H6773" s="3"/>
      <c r="I6773" s="3"/>
      <c r="J6773" s="3"/>
      <c r="K6773" s="3"/>
      <c r="L6773" s="3"/>
      <c r="M6773" s="3"/>
      <c r="N6773" s="3"/>
      <c r="O6773" s="3"/>
      <c r="P6773" s="3"/>
      <c r="Q6773" s="3"/>
      <c r="R6773" s="3"/>
      <c r="S6773" s="3"/>
      <c r="T6773" s="3"/>
      <c r="U6773" s="3"/>
      <c r="V6773" s="3"/>
      <c r="W6773" s="3"/>
      <c r="X6773" s="3"/>
      <c r="Y6773" s="3"/>
      <c r="Z6773" s="3"/>
      <c r="AA6773" s="3"/>
      <c r="AB6773" s="3"/>
      <c r="AC6773" s="3"/>
      <c r="AD6773" s="3"/>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row>
    <row r="6774" spans="1:77" ht="18">
      <c r="A6774" s="3" t="s">
        <v>39537</v>
      </c>
      <c r="B6774" s="3" t="s">
        <v>39534</v>
      </c>
      <c r="C6774" s="3" t="s">
        <v>39538</v>
      </c>
      <c r="D6774" s="3"/>
      <c r="E6774" s="3" t="s">
        <v>25829</v>
      </c>
      <c r="F6774" s="3"/>
      <c r="G6774" s="3"/>
      <c r="H6774" s="3"/>
      <c r="I6774" s="3"/>
      <c r="J6774" s="3"/>
      <c r="K6774" s="3"/>
      <c r="L6774" s="3"/>
      <c r="M6774" s="3"/>
      <c r="N6774" s="3"/>
      <c r="O6774" s="3"/>
      <c r="P6774" s="3"/>
      <c r="Q6774" s="3"/>
      <c r="R6774" s="3"/>
      <c r="S6774" s="3"/>
      <c r="T6774" s="3"/>
      <c r="U6774" s="3"/>
      <c r="V6774" s="3"/>
      <c r="W6774" s="3"/>
      <c r="X6774" s="3"/>
      <c r="Y6774" s="3"/>
      <c r="Z6774" s="3"/>
      <c r="AA6774" s="3"/>
      <c r="AB6774" s="3"/>
      <c r="AC6774" s="3"/>
      <c r="AD6774" s="3"/>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row>
    <row r="6775" spans="1:77" ht="18">
      <c r="A6775" s="3" t="s">
        <v>11785</v>
      </c>
      <c r="B6775" s="3" t="s">
        <v>29357</v>
      </c>
      <c r="C6775" s="3" t="s">
        <v>29470</v>
      </c>
      <c r="D6775" s="3" t="s">
        <v>48</v>
      </c>
      <c r="E6775" s="3" t="s">
        <v>29471</v>
      </c>
      <c r="F6775" s="3"/>
      <c r="G6775" s="3"/>
      <c r="H6775" s="3"/>
      <c r="I6775" s="3"/>
      <c r="J6775" s="3"/>
      <c r="K6775" s="3"/>
      <c r="L6775" s="3"/>
      <c r="M6775" s="3"/>
      <c r="N6775" s="3"/>
      <c r="O6775" s="3"/>
      <c r="P6775" s="3"/>
      <c r="Q6775" s="3"/>
      <c r="R6775" s="3"/>
      <c r="S6775" s="3"/>
      <c r="T6775" s="3"/>
      <c r="U6775" s="3"/>
      <c r="V6775" s="3"/>
      <c r="W6775" s="3"/>
      <c r="X6775" s="3"/>
      <c r="Y6775" s="3"/>
      <c r="Z6775" s="3"/>
      <c r="AA6775" s="3"/>
      <c r="AB6775" s="3"/>
      <c r="AC6775" s="3"/>
      <c r="AD6775" s="3"/>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row>
    <row r="6776" spans="1:77" ht="18">
      <c r="A6776" s="3" t="s">
        <v>39356</v>
      </c>
      <c r="B6776" s="3" t="s">
        <v>38999</v>
      </c>
      <c r="C6776" s="3" t="s">
        <v>39357</v>
      </c>
      <c r="D6776" s="3"/>
      <c r="E6776" s="3" t="s">
        <v>39358</v>
      </c>
      <c r="F6776" s="3"/>
      <c r="G6776" s="3"/>
      <c r="H6776" s="3"/>
      <c r="I6776" s="3"/>
      <c r="J6776" s="3"/>
      <c r="K6776" s="3"/>
      <c r="L6776" s="3"/>
      <c r="M6776" s="3"/>
      <c r="N6776" s="3"/>
      <c r="O6776" s="3"/>
      <c r="P6776" s="3"/>
      <c r="Q6776" s="3"/>
      <c r="R6776" s="3"/>
      <c r="S6776" s="3"/>
      <c r="T6776" s="3"/>
      <c r="U6776" s="3"/>
      <c r="V6776" s="3"/>
      <c r="W6776" s="3"/>
      <c r="X6776" s="3"/>
      <c r="Y6776" s="3"/>
      <c r="Z6776" s="3"/>
      <c r="AA6776" s="3"/>
      <c r="AB6776" s="3"/>
      <c r="AC6776" s="3"/>
      <c r="AD6776" s="3"/>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row>
    <row r="6777" spans="1:77" ht="18">
      <c r="A6777" s="3" t="s">
        <v>34010</v>
      </c>
      <c r="B6777" s="3" t="s">
        <v>33988</v>
      </c>
      <c r="C6777" s="3" t="s">
        <v>34011</v>
      </c>
      <c r="D6777" s="3"/>
      <c r="E6777" s="3" t="s">
        <v>34012</v>
      </c>
      <c r="F6777" s="3"/>
      <c r="G6777" s="3"/>
      <c r="H6777" s="3"/>
      <c r="I6777" s="3"/>
      <c r="J6777" s="3"/>
      <c r="K6777" s="3"/>
      <c r="L6777" s="3"/>
      <c r="M6777" s="3"/>
      <c r="N6777" s="3"/>
      <c r="O6777" s="3"/>
      <c r="P6777" s="3"/>
      <c r="Q6777" s="3"/>
      <c r="R6777" s="3"/>
      <c r="S6777" s="3"/>
      <c r="T6777" s="3"/>
      <c r="U6777" s="3"/>
      <c r="V6777" s="3"/>
      <c r="W6777" s="3"/>
      <c r="X6777" s="3"/>
      <c r="Y6777" s="3"/>
      <c r="Z6777" s="3"/>
      <c r="AA6777" s="3"/>
      <c r="AB6777" s="3"/>
      <c r="AC6777" s="3"/>
      <c r="AD6777" s="3"/>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row>
    <row r="6778" spans="1:77" ht="18">
      <c r="A6778" s="3" t="s">
        <v>34827</v>
      </c>
      <c r="B6778" s="3" t="s">
        <v>33988</v>
      </c>
      <c r="C6778" s="3" t="s">
        <v>34011</v>
      </c>
      <c r="D6778" s="3"/>
      <c r="E6778" s="3" t="s">
        <v>34828</v>
      </c>
      <c r="F6778" s="3" t="s">
        <v>34829</v>
      </c>
      <c r="G6778" s="3"/>
      <c r="H6778" s="3"/>
      <c r="I6778" s="3"/>
      <c r="J6778" s="3"/>
      <c r="K6778" s="3"/>
      <c r="L6778" s="3"/>
      <c r="M6778" s="3"/>
      <c r="N6778" s="3"/>
      <c r="O6778" s="3"/>
      <c r="P6778" s="3"/>
      <c r="Q6778" s="3"/>
      <c r="R6778" s="3"/>
      <c r="S6778" s="3"/>
      <c r="T6778" s="3"/>
      <c r="U6778" s="3"/>
      <c r="V6778" s="3"/>
      <c r="W6778" s="3"/>
      <c r="X6778" s="3"/>
      <c r="Y6778" s="3"/>
      <c r="Z6778" s="3"/>
      <c r="AA6778" s="3"/>
      <c r="AB6778" s="3"/>
      <c r="AC6778" s="3"/>
      <c r="AD6778" s="3"/>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row>
    <row r="6779" spans="1:77" ht="18">
      <c r="A6779" s="3" t="s">
        <v>38998</v>
      </c>
      <c r="B6779" s="3" t="s">
        <v>38999</v>
      </c>
      <c r="C6779" s="3" t="s">
        <v>34011</v>
      </c>
      <c r="D6779" s="3"/>
      <c r="E6779" s="3" t="s">
        <v>39000</v>
      </c>
      <c r="F6779" s="3"/>
      <c r="G6779" s="3"/>
      <c r="H6779" s="3"/>
      <c r="I6779" s="3"/>
      <c r="J6779" s="3"/>
      <c r="K6779" s="3"/>
      <c r="L6779" s="3"/>
      <c r="M6779" s="3"/>
      <c r="N6779" s="3"/>
      <c r="O6779" s="3"/>
      <c r="P6779" s="3"/>
      <c r="Q6779" s="3"/>
      <c r="R6779" s="3"/>
      <c r="S6779" s="3"/>
      <c r="T6779" s="3"/>
      <c r="U6779" s="3"/>
      <c r="V6779" s="3"/>
      <c r="W6779" s="3"/>
      <c r="X6779" s="3"/>
      <c r="Y6779" s="3"/>
      <c r="Z6779" s="3"/>
      <c r="AA6779" s="3"/>
      <c r="AB6779" s="3"/>
      <c r="AC6779" s="3"/>
      <c r="AD6779" s="3"/>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row>
    <row r="6780" spans="1:77" ht="18">
      <c r="A6780" s="3" t="s">
        <v>34414</v>
      </c>
      <c r="B6780" s="3" t="s">
        <v>33988</v>
      </c>
      <c r="C6780" s="3" t="s">
        <v>34415</v>
      </c>
      <c r="D6780" s="3"/>
      <c r="E6780" s="3" t="s">
        <v>34416</v>
      </c>
      <c r="F6780" s="3" t="s">
        <v>34417</v>
      </c>
      <c r="G6780" s="3"/>
      <c r="H6780" s="3"/>
      <c r="I6780" s="3"/>
      <c r="J6780" s="3"/>
      <c r="K6780" s="3"/>
      <c r="L6780" s="3"/>
      <c r="M6780" s="3"/>
      <c r="N6780" s="3"/>
      <c r="O6780" s="3"/>
      <c r="P6780" s="3"/>
      <c r="Q6780" s="3"/>
      <c r="R6780" s="3"/>
      <c r="S6780" s="3"/>
      <c r="T6780" s="3"/>
      <c r="U6780" s="3"/>
      <c r="V6780" s="3"/>
      <c r="W6780" s="3"/>
      <c r="X6780" s="3"/>
      <c r="Y6780" s="3"/>
      <c r="Z6780" s="3"/>
      <c r="AA6780" s="3"/>
      <c r="AB6780" s="3"/>
      <c r="AC6780" s="3"/>
      <c r="AD6780" s="3"/>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row>
    <row r="6781" spans="1:77" ht="18">
      <c r="A6781" s="3" t="s">
        <v>17510</v>
      </c>
      <c r="B6781" s="3" t="s">
        <v>33988</v>
      </c>
      <c r="C6781" s="3" t="s">
        <v>34001</v>
      </c>
      <c r="D6781" s="3"/>
      <c r="E6781" s="3" t="s">
        <v>5517</v>
      </c>
      <c r="F6781" s="3"/>
      <c r="G6781" s="3"/>
      <c r="H6781" s="3"/>
      <c r="I6781" s="3"/>
      <c r="J6781" s="3"/>
      <c r="K6781" s="3"/>
      <c r="L6781" s="3"/>
      <c r="M6781" s="3"/>
      <c r="N6781" s="3"/>
      <c r="O6781" s="3"/>
      <c r="P6781" s="3"/>
      <c r="Q6781" s="3"/>
      <c r="R6781" s="3"/>
      <c r="S6781" s="3"/>
      <c r="T6781" s="3"/>
      <c r="U6781" s="3"/>
      <c r="V6781" s="3"/>
      <c r="W6781" s="3"/>
      <c r="X6781" s="3"/>
      <c r="Y6781" s="3"/>
      <c r="Z6781" s="3"/>
      <c r="AA6781" s="3"/>
      <c r="AB6781" s="3"/>
      <c r="AC6781" s="3"/>
      <c r="AD6781" s="3"/>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row>
    <row r="6782" spans="1:77" ht="18">
      <c r="A6782" s="3" t="s">
        <v>37479</v>
      </c>
      <c r="B6782" s="3" t="s">
        <v>37108</v>
      </c>
      <c r="C6782" s="3" t="s">
        <v>37480</v>
      </c>
      <c r="D6782" s="3" t="s">
        <v>37331</v>
      </c>
      <c r="E6782" s="3" t="s">
        <v>37481</v>
      </c>
      <c r="F6782" s="3" t="s">
        <v>37482</v>
      </c>
      <c r="G6782" s="3"/>
      <c r="H6782" s="3"/>
      <c r="I6782" s="3"/>
      <c r="J6782" s="3"/>
      <c r="K6782" s="3"/>
      <c r="L6782" s="3"/>
      <c r="M6782" s="3"/>
      <c r="N6782" s="3"/>
      <c r="O6782" s="3"/>
      <c r="P6782" s="3"/>
      <c r="Q6782" s="3"/>
      <c r="R6782" s="3"/>
      <c r="S6782" s="3"/>
      <c r="T6782" s="3"/>
      <c r="U6782" s="3"/>
      <c r="V6782" s="3"/>
      <c r="W6782" s="3"/>
      <c r="X6782" s="3"/>
      <c r="Y6782" s="3"/>
      <c r="Z6782" s="3"/>
      <c r="AA6782" s="3"/>
      <c r="AB6782" s="3"/>
      <c r="AC6782" s="3"/>
      <c r="AD6782" s="3"/>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row>
    <row r="6783" spans="1:77" ht="18">
      <c r="A6783" s="3" t="s">
        <v>16323</v>
      </c>
      <c r="B6783" s="3" t="s">
        <v>32339</v>
      </c>
      <c r="C6783" s="3" t="s">
        <v>32355</v>
      </c>
      <c r="D6783" s="3"/>
      <c r="E6783" s="3" t="s">
        <v>32356</v>
      </c>
      <c r="F6783" s="3" t="s">
        <v>32357</v>
      </c>
      <c r="G6783" s="3"/>
      <c r="H6783" s="3"/>
      <c r="I6783" s="3"/>
      <c r="J6783" s="3"/>
      <c r="K6783" s="3"/>
      <c r="L6783" s="3"/>
      <c r="M6783" s="3"/>
      <c r="N6783" s="3"/>
      <c r="O6783" s="3"/>
      <c r="P6783" s="3"/>
      <c r="Q6783" s="3"/>
      <c r="R6783" s="3"/>
      <c r="S6783" s="3"/>
      <c r="T6783" s="3"/>
      <c r="U6783" s="3"/>
      <c r="V6783" s="3"/>
      <c r="W6783" s="3"/>
      <c r="X6783" s="3"/>
      <c r="Y6783" s="3"/>
      <c r="Z6783" s="3"/>
      <c r="AA6783" s="3"/>
      <c r="AB6783" s="3"/>
      <c r="AC6783" s="3"/>
      <c r="AD6783" s="3"/>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row>
    <row r="6784" spans="1:77" ht="18">
      <c r="A6784" s="3" t="s">
        <v>17630</v>
      </c>
      <c r="B6784" s="3" t="s">
        <v>33988</v>
      </c>
      <c r="C6784" s="3" t="s">
        <v>34518</v>
      </c>
      <c r="D6784" s="3"/>
      <c r="E6784" s="3" t="s">
        <v>34519</v>
      </c>
      <c r="F6784" s="3" t="s">
        <v>34520</v>
      </c>
      <c r="G6784" s="3"/>
      <c r="H6784" s="3"/>
      <c r="I6784" s="3"/>
      <c r="J6784" s="3"/>
      <c r="K6784" s="3"/>
      <c r="L6784" s="3"/>
      <c r="M6784" s="3"/>
      <c r="N6784" s="3"/>
      <c r="O6784" s="3"/>
      <c r="P6784" s="3"/>
      <c r="Q6784" s="3"/>
      <c r="R6784" s="3"/>
      <c r="S6784" s="3"/>
      <c r="T6784" s="3"/>
      <c r="U6784" s="3"/>
      <c r="V6784" s="3"/>
      <c r="W6784" s="3"/>
      <c r="X6784" s="3"/>
      <c r="Y6784" s="3"/>
      <c r="Z6784" s="3"/>
      <c r="AA6784" s="3"/>
      <c r="AB6784" s="3"/>
      <c r="AC6784" s="3"/>
      <c r="AD6784" s="3"/>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row>
    <row r="6785" spans="1:77" ht="18">
      <c r="A6785" s="3" t="s">
        <v>34631</v>
      </c>
      <c r="B6785" s="3" t="s">
        <v>33988</v>
      </c>
      <c r="C6785" s="3" t="s">
        <v>34632</v>
      </c>
      <c r="D6785" s="3" t="s">
        <v>30401</v>
      </c>
      <c r="E6785" s="3" t="s">
        <v>34633</v>
      </c>
      <c r="F6785" s="3" t="s">
        <v>34634</v>
      </c>
      <c r="G6785" s="3" t="s">
        <v>34635</v>
      </c>
      <c r="H6785" s="3" t="s">
        <v>34636</v>
      </c>
      <c r="I6785" s="3"/>
      <c r="J6785" s="3"/>
      <c r="K6785" s="3"/>
      <c r="L6785" s="3"/>
      <c r="M6785" s="3"/>
      <c r="N6785" s="3"/>
      <c r="O6785" s="3"/>
      <c r="P6785" s="3"/>
      <c r="Q6785" s="3"/>
      <c r="R6785" s="3"/>
      <c r="S6785" s="3"/>
      <c r="T6785" s="3"/>
      <c r="U6785" s="3"/>
      <c r="V6785" s="3"/>
      <c r="W6785" s="3"/>
      <c r="X6785" s="3"/>
      <c r="Y6785" s="3"/>
      <c r="Z6785" s="3"/>
      <c r="AA6785" s="3"/>
      <c r="AB6785" s="3"/>
      <c r="AC6785" s="3"/>
      <c r="AD6785" s="3"/>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row>
    <row r="6786" spans="1:77" ht="18">
      <c r="A6786" s="3" t="s">
        <v>37360</v>
      </c>
      <c r="B6786" s="3" t="s">
        <v>37108</v>
      </c>
      <c r="C6786" s="3" t="s">
        <v>37361</v>
      </c>
      <c r="D6786" s="3"/>
      <c r="E6786" s="3" t="s">
        <v>37362</v>
      </c>
      <c r="F6786" s="3"/>
      <c r="G6786" s="3"/>
      <c r="H6786" s="3"/>
      <c r="I6786" s="3"/>
      <c r="J6786" s="3"/>
      <c r="K6786" s="3"/>
      <c r="L6786" s="3"/>
      <c r="M6786" s="3"/>
      <c r="N6786" s="3"/>
      <c r="O6786" s="3"/>
      <c r="P6786" s="3"/>
      <c r="Q6786" s="3"/>
      <c r="R6786" s="3"/>
      <c r="S6786" s="3"/>
      <c r="T6786" s="3"/>
      <c r="U6786" s="3"/>
      <c r="V6786" s="3"/>
      <c r="W6786" s="3"/>
      <c r="X6786" s="3"/>
      <c r="Y6786" s="3"/>
      <c r="Z6786" s="3"/>
      <c r="AA6786" s="3"/>
      <c r="AB6786" s="3"/>
      <c r="AC6786" s="3"/>
      <c r="AD6786" s="3"/>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row>
    <row r="6787" spans="1:77" ht="18">
      <c r="A6787" s="3" t="s">
        <v>34111</v>
      </c>
      <c r="B6787" s="3" t="s">
        <v>33988</v>
      </c>
      <c r="C6787" s="3" t="s">
        <v>34112</v>
      </c>
      <c r="D6787" s="3"/>
      <c r="E6787" s="3" t="s">
        <v>34113</v>
      </c>
      <c r="F6787" s="3" t="s">
        <v>34114</v>
      </c>
      <c r="G6787" s="3" t="s">
        <v>34115</v>
      </c>
      <c r="H6787" s="3" t="s">
        <v>34116</v>
      </c>
      <c r="I6787" s="3" t="s">
        <v>34117</v>
      </c>
      <c r="J6787" s="3" t="s">
        <v>34118</v>
      </c>
      <c r="K6787" s="3" t="s">
        <v>34119</v>
      </c>
      <c r="L6787" s="3" t="s">
        <v>34120</v>
      </c>
      <c r="M6787" s="3"/>
      <c r="N6787" s="3" t="s">
        <v>34121</v>
      </c>
      <c r="O6787" s="3" t="s">
        <v>34122</v>
      </c>
      <c r="P6787" s="3"/>
      <c r="Q6787" s="3"/>
      <c r="R6787" s="3"/>
      <c r="S6787" s="3"/>
      <c r="T6787" s="3"/>
      <c r="U6787" s="3"/>
      <c r="V6787" s="3"/>
      <c r="W6787" s="3"/>
      <c r="X6787" s="3"/>
      <c r="Y6787" s="3"/>
      <c r="Z6787" s="3"/>
      <c r="AA6787" s="3"/>
      <c r="AB6787" s="3"/>
      <c r="AC6787" s="3"/>
      <c r="AD6787" s="3"/>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row>
    <row r="6788" spans="1:77" ht="18">
      <c r="A6788" s="3" t="s">
        <v>17670</v>
      </c>
      <c r="B6788" s="3" t="s">
        <v>33988</v>
      </c>
      <c r="C6788" s="3" t="s">
        <v>34745</v>
      </c>
      <c r="D6788" s="3"/>
      <c r="E6788" s="3" t="s">
        <v>34746</v>
      </c>
      <c r="F6788" s="3"/>
      <c r="G6788" s="3"/>
      <c r="H6788" s="3"/>
      <c r="I6788" s="3"/>
      <c r="J6788" s="3"/>
      <c r="K6788" s="3"/>
      <c r="L6788" s="3"/>
      <c r="M6788" s="3"/>
      <c r="N6788" s="3"/>
      <c r="O6788" s="3"/>
      <c r="P6788" s="3"/>
      <c r="Q6788" s="3"/>
      <c r="R6788" s="3"/>
      <c r="S6788" s="3"/>
      <c r="T6788" s="3"/>
      <c r="U6788" s="3"/>
      <c r="V6788" s="3"/>
      <c r="W6788" s="3"/>
      <c r="X6788" s="3"/>
      <c r="Y6788" s="3"/>
      <c r="Z6788" s="3"/>
      <c r="AA6788" s="3"/>
      <c r="AB6788" s="3"/>
      <c r="AC6788" s="3"/>
      <c r="AD6788" s="3"/>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row>
    <row r="6789" spans="1:77" ht="18">
      <c r="A6789" s="3" t="s">
        <v>17621</v>
      </c>
      <c r="B6789" s="3" t="s">
        <v>33988</v>
      </c>
      <c r="C6789" s="3" t="s">
        <v>34460</v>
      </c>
      <c r="D6789" s="3"/>
      <c r="E6789" s="3" t="s">
        <v>34461</v>
      </c>
      <c r="F6789" s="3" t="s">
        <v>34462</v>
      </c>
      <c r="G6789" s="3"/>
      <c r="H6789" s="3"/>
      <c r="I6789" s="3"/>
      <c r="J6789" s="3"/>
      <c r="K6789" s="3"/>
      <c r="L6789" s="3"/>
      <c r="M6789" s="3"/>
      <c r="N6789" s="3"/>
      <c r="O6789" s="3"/>
      <c r="P6789" s="3"/>
      <c r="Q6789" s="3"/>
      <c r="R6789" s="3"/>
      <c r="S6789" s="3"/>
      <c r="T6789" s="3"/>
      <c r="U6789" s="3"/>
      <c r="V6789" s="3"/>
      <c r="W6789" s="3"/>
      <c r="X6789" s="3"/>
      <c r="Y6789" s="3"/>
      <c r="Z6789" s="3"/>
      <c r="AA6789" s="3"/>
      <c r="AB6789" s="3"/>
      <c r="AC6789" s="3"/>
      <c r="AD6789" s="3"/>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row>
    <row r="6790" spans="1:77" ht="18">
      <c r="A6790" s="3" t="s">
        <v>9501</v>
      </c>
      <c r="B6790" s="3" t="s">
        <v>27321</v>
      </c>
      <c r="C6790" s="3" t="s">
        <v>27322</v>
      </c>
      <c r="D6790" s="3" t="s">
        <v>73</v>
      </c>
      <c r="E6790" s="3" t="s">
        <v>27323</v>
      </c>
      <c r="F6790" s="3"/>
      <c r="G6790" s="3"/>
      <c r="H6790" s="3"/>
      <c r="I6790" s="3"/>
      <c r="J6790" s="3"/>
      <c r="K6790" s="3"/>
      <c r="L6790" s="3"/>
      <c r="M6790" s="3"/>
      <c r="N6790" s="3"/>
      <c r="O6790" s="3"/>
      <c r="P6790" s="3"/>
      <c r="Q6790" s="3"/>
      <c r="R6790" s="3"/>
      <c r="S6790" s="3"/>
      <c r="T6790" s="3"/>
      <c r="U6790" s="3"/>
      <c r="V6790" s="3"/>
      <c r="W6790" s="3"/>
      <c r="X6790" s="3"/>
      <c r="Y6790" s="3"/>
      <c r="Z6790" s="3"/>
      <c r="AA6790" s="3"/>
      <c r="AB6790" s="3"/>
      <c r="AC6790" s="3"/>
      <c r="AD6790" s="3"/>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row>
    <row r="6791" spans="1:77" ht="18">
      <c r="A6791" s="3" t="s">
        <v>34275</v>
      </c>
      <c r="B6791" s="3" t="s">
        <v>33988</v>
      </c>
      <c r="C6791" s="3" t="s">
        <v>34276</v>
      </c>
      <c r="D6791" s="3"/>
      <c r="E6791" s="3" t="s">
        <v>34277</v>
      </c>
      <c r="F6791" s="3"/>
      <c r="G6791" s="3"/>
      <c r="H6791" s="3"/>
      <c r="I6791" s="3"/>
      <c r="J6791" s="3"/>
      <c r="K6791" s="3"/>
      <c r="L6791" s="3"/>
      <c r="M6791" s="3"/>
      <c r="N6791" s="3"/>
      <c r="O6791" s="3"/>
      <c r="P6791" s="3"/>
      <c r="Q6791" s="3"/>
      <c r="R6791" s="3"/>
      <c r="S6791" s="3"/>
      <c r="T6791" s="3"/>
      <c r="U6791" s="3"/>
      <c r="V6791" s="3"/>
      <c r="W6791" s="3"/>
      <c r="X6791" s="3"/>
      <c r="Y6791" s="3"/>
      <c r="Z6791" s="3"/>
      <c r="AA6791" s="3"/>
      <c r="AB6791" s="3"/>
      <c r="AC6791" s="3"/>
      <c r="AD6791" s="3"/>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row>
    <row r="6792" spans="1:77" ht="18">
      <c r="A6792" s="3" t="s">
        <v>7670</v>
      </c>
      <c r="B6792" s="3" t="s">
        <v>25569</v>
      </c>
      <c r="C6792" s="3" t="s">
        <v>25570</v>
      </c>
      <c r="D6792" s="3" t="s">
        <v>270</v>
      </c>
      <c r="E6792" s="3" t="s">
        <v>25571</v>
      </c>
      <c r="F6792" s="3"/>
      <c r="G6792" s="3"/>
      <c r="H6792" s="3"/>
      <c r="I6792" s="3"/>
      <c r="J6792" s="3"/>
      <c r="K6792" s="3"/>
      <c r="L6792" s="3"/>
      <c r="M6792" s="3"/>
      <c r="N6792" s="3"/>
      <c r="O6792" s="3"/>
      <c r="P6792" s="3"/>
      <c r="Q6792" s="3"/>
      <c r="R6792" s="3"/>
      <c r="S6792" s="3"/>
      <c r="T6792" s="3"/>
      <c r="U6792" s="3"/>
      <c r="V6792" s="3"/>
      <c r="W6792" s="3"/>
      <c r="X6792" s="3"/>
      <c r="Y6792" s="3"/>
      <c r="Z6792" s="3"/>
      <c r="AA6792" s="3"/>
      <c r="AB6792" s="3"/>
      <c r="AC6792" s="3"/>
      <c r="AD6792" s="3"/>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row>
    <row r="6793" spans="1:77" ht="18">
      <c r="A6793" s="3" t="s">
        <v>32835</v>
      </c>
      <c r="B6793" s="3" t="s">
        <v>32802</v>
      </c>
      <c r="C6793" s="3" t="s">
        <v>25570</v>
      </c>
      <c r="D6793" s="3"/>
      <c r="E6793" s="3" t="s">
        <v>9167</v>
      </c>
      <c r="F6793" s="3"/>
      <c r="G6793" s="3"/>
      <c r="H6793" s="3"/>
      <c r="I6793" s="3"/>
      <c r="J6793" s="3"/>
      <c r="K6793" s="3"/>
      <c r="L6793" s="3"/>
      <c r="M6793" s="3"/>
      <c r="N6793" s="3"/>
      <c r="O6793" s="3"/>
      <c r="P6793" s="3"/>
      <c r="Q6793" s="3"/>
      <c r="R6793" s="3"/>
      <c r="S6793" s="3"/>
      <c r="T6793" s="3"/>
      <c r="U6793" s="3"/>
      <c r="V6793" s="3"/>
      <c r="W6793" s="3"/>
      <c r="X6793" s="3"/>
      <c r="Y6793" s="3"/>
      <c r="Z6793" s="3"/>
      <c r="AA6793" s="3"/>
      <c r="AB6793" s="3"/>
      <c r="AC6793" s="3"/>
      <c r="AD6793" s="3"/>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row>
    <row r="6794" spans="1:77" ht="18">
      <c r="A6794" s="3" t="s">
        <v>8639</v>
      </c>
      <c r="B6794" s="3" t="s">
        <v>26332</v>
      </c>
      <c r="C6794" s="3" t="s">
        <v>26462</v>
      </c>
      <c r="D6794" s="3" t="s">
        <v>26447</v>
      </c>
      <c r="E6794" s="3" t="s">
        <v>26448</v>
      </c>
      <c r="F6794" s="3" t="s">
        <v>26449</v>
      </c>
      <c r="G6794" s="3"/>
      <c r="H6794" s="3"/>
      <c r="I6794" s="3"/>
      <c r="J6794" s="3"/>
      <c r="K6794" s="3"/>
      <c r="L6794" s="3"/>
      <c r="M6794" s="3"/>
      <c r="N6794" s="3"/>
      <c r="O6794" s="3"/>
      <c r="P6794" s="3"/>
      <c r="Q6794" s="3"/>
      <c r="R6794" s="3"/>
      <c r="S6794" s="3"/>
      <c r="T6794" s="3"/>
      <c r="U6794" s="3"/>
      <c r="V6794" s="3"/>
      <c r="W6794" s="3"/>
      <c r="X6794" s="3"/>
      <c r="Y6794" s="3"/>
      <c r="Z6794" s="3"/>
      <c r="AA6794" s="3"/>
      <c r="AB6794" s="3"/>
      <c r="AC6794" s="3"/>
      <c r="AD6794" s="3"/>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row>
    <row r="6795" spans="1:77" ht="18">
      <c r="A6795" s="3" t="s">
        <v>39533</v>
      </c>
      <c r="B6795" s="3" t="s">
        <v>39534</v>
      </c>
      <c r="C6795" s="3" t="s">
        <v>39535</v>
      </c>
      <c r="D6795" s="3"/>
      <c r="E6795" s="3" t="s">
        <v>39536</v>
      </c>
      <c r="F6795" s="3"/>
      <c r="G6795" s="3"/>
      <c r="H6795" s="3"/>
      <c r="I6795" s="3"/>
      <c r="J6795" s="3"/>
      <c r="K6795" s="3"/>
      <c r="L6795" s="3"/>
      <c r="M6795" s="3"/>
      <c r="N6795" s="3"/>
      <c r="O6795" s="3"/>
      <c r="P6795" s="3"/>
      <c r="Q6795" s="3"/>
      <c r="R6795" s="3"/>
      <c r="S6795" s="3"/>
      <c r="T6795" s="3"/>
      <c r="U6795" s="3"/>
      <c r="V6795" s="3"/>
      <c r="W6795" s="3"/>
      <c r="X6795" s="3"/>
      <c r="Y6795" s="3"/>
      <c r="Z6795" s="3"/>
      <c r="AA6795" s="3"/>
      <c r="AB6795" s="3"/>
      <c r="AC6795" s="3"/>
      <c r="AD6795" s="3"/>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row>
    <row r="6796" spans="1:77" ht="18">
      <c r="A6796" s="3" t="s">
        <v>8621</v>
      </c>
      <c r="B6796" s="3" t="s">
        <v>26332</v>
      </c>
      <c r="C6796" s="3" t="s">
        <v>26446</v>
      </c>
      <c r="D6796" s="3" t="s">
        <v>26447</v>
      </c>
      <c r="E6796" s="3" t="s">
        <v>26448</v>
      </c>
      <c r="F6796" s="3" t="s">
        <v>26449</v>
      </c>
      <c r="G6796" s="3"/>
      <c r="H6796" s="3"/>
      <c r="I6796" s="3"/>
      <c r="J6796" s="3"/>
      <c r="K6796" s="3"/>
      <c r="L6796" s="3"/>
      <c r="M6796" s="3"/>
      <c r="N6796" s="3"/>
      <c r="O6796" s="3"/>
      <c r="P6796" s="3"/>
      <c r="Q6796" s="3"/>
      <c r="R6796" s="3"/>
      <c r="S6796" s="3"/>
      <c r="T6796" s="3"/>
      <c r="U6796" s="3"/>
      <c r="V6796" s="3"/>
      <c r="W6796" s="3"/>
      <c r="X6796" s="3"/>
      <c r="Y6796" s="3"/>
      <c r="Z6796" s="3"/>
      <c r="AA6796" s="3"/>
      <c r="AB6796" s="3"/>
      <c r="AC6796" s="3"/>
      <c r="AD6796" s="3"/>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row>
    <row r="6797" spans="1:77" ht="18">
      <c r="A6797" s="3" t="s">
        <v>7337</v>
      </c>
      <c r="B6797" s="3" t="s">
        <v>25320</v>
      </c>
      <c r="C6797" s="3" t="s">
        <v>25321</v>
      </c>
      <c r="D6797" s="3"/>
      <c r="E6797" s="3" t="s">
        <v>25322</v>
      </c>
      <c r="F6797" s="3" t="s">
        <v>25322</v>
      </c>
      <c r="G6797" s="3"/>
      <c r="H6797" s="3"/>
      <c r="I6797" s="3"/>
      <c r="J6797" s="3"/>
      <c r="K6797" s="3"/>
      <c r="L6797" s="3"/>
      <c r="M6797" s="3"/>
      <c r="N6797" s="3"/>
      <c r="O6797" s="3"/>
      <c r="P6797" s="3"/>
      <c r="Q6797" s="3"/>
      <c r="R6797" s="3"/>
      <c r="S6797" s="3"/>
      <c r="T6797" s="3"/>
      <c r="U6797" s="3"/>
      <c r="V6797" s="3"/>
      <c r="W6797" s="3"/>
      <c r="X6797" s="3"/>
      <c r="Y6797" s="3"/>
      <c r="Z6797" s="3"/>
      <c r="AA6797" s="3"/>
      <c r="AB6797" s="3"/>
      <c r="AC6797" s="3"/>
      <c r="AD6797" s="3"/>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row>
    <row r="6798" spans="1:77" ht="18">
      <c r="A6798" s="3" t="s">
        <v>37166</v>
      </c>
      <c r="B6798" s="3" t="s">
        <v>37108</v>
      </c>
      <c r="C6798" s="3" t="s">
        <v>25321</v>
      </c>
      <c r="D6798" s="3"/>
      <c r="E6798" s="3" t="s">
        <v>37167</v>
      </c>
      <c r="F6798" s="3" t="s">
        <v>25322</v>
      </c>
      <c r="G6798" s="3"/>
      <c r="H6798" s="3"/>
      <c r="I6798" s="3"/>
      <c r="J6798" s="3"/>
      <c r="K6798" s="3"/>
      <c r="L6798" s="3"/>
      <c r="M6798" s="3"/>
      <c r="N6798" s="3"/>
      <c r="O6798" s="3"/>
      <c r="P6798" s="3"/>
      <c r="Q6798" s="3"/>
      <c r="R6798" s="3"/>
      <c r="S6798" s="3"/>
      <c r="T6798" s="3"/>
      <c r="U6798" s="3"/>
      <c r="V6798" s="3"/>
      <c r="W6798" s="3"/>
      <c r="X6798" s="3"/>
      <c r="Y6798" s="3"/>
      <c r="Z6798" s="3"/>
      <c r="AA6798" s="3"/>
      <c r="AB6798" s="3"/>
      <c r="AC6798" s="3"/>
      <c r="AD6798" s="3"/>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row>
    <row r="6799" spans="1:77" ht="18">
      <c r="A6799" s="3" t="s">
        <v>38766</v>
      </c>
      <c r="B6799" s="3" t="s">
        <v>37993</v>
      </c>
      <c r="C6799" s="3" t="s">
        <v>38767</v>
      </c>
      <c r="D6799" s="3" t="s">
        <v>270</v>
      </c>
      <c r="E6799" s="3" t="s">
        <v>38768</v>
      </c>
      <c r="F6799" s="3" t="s">
        <v>38769</v>
      </c>
      <c r="G6799" s="3"/>
      <c r="H6799" s="3"/>
      <c r="I6799" s="3"/>
      <c r="J6799" s="3"/>
      <c r="K6799" s="3"/>
      <c r="L6799" s="3"/>
      <c r="M6799" s="3"/>
      <c r="N6799" s="3"/>
      <c r="O6799" s="3"/>
      <c r="P6799" s="3"/>
      <c r="Q6799" s="3"/>
      <c r="R6799" s="3"/>
      <c r="S6799" s="3"/>
      <c r="T6799" s="3"/>
      <c r="U6799" s="3"/>
      <c r="V6799" s="3"/>
      <c r="W6799" s="3"/>
      <c r="X6799" s="3"/>
      <c r="Y6799" s="3"/>
      <c r="Z6799" s="3"/>
      <c r="AA6799" s="3"/>
      <c r="AB6799" s="3"/>
      <c r="AC6799" s="3"/>
      <c r="AD6799" s="3"/>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row>
    <row r="6800" spans="1:77" ht="18">
      <c r="A6800" s="3" t="s">
        <v>34407</v>
      </c>
      <c r="B6800" s="3" t="s">
        <v>33988</v>
      </c>
      <c r="C6800" s="3" t="s">
        <v>34408</v>
      </c>
      <c r="D6800" s="3"/>
      <c r="E6800" s="3" t="s">
        <v>34409</v>
      </c>
      <c r="F6800" s="3"/>
      <c r="G6800" s="3"/>
      <c r="H6800" s="3"/>
      <c r="I6800" s="3"/>
      <c r="J6800" s="3"/>
      <c r="K6800" s="3"/>
      <c r="L6800" s="3"/>
      <c r="M6800" s="3"/>
      <c r="N6800" s="3"/>
      <c r="O6800" s="3"/>
      <c r="P6800" s="3"/>
      <c r="Q6800" s="3"/>
      <c r="R6800" s="3"/>
      <c r="S6800" s="3"/>
      <c r="T6800" s="3"/>
      <c r="U6800" s="3"/>
      <c r="V6800" s="3"/>
      <c r="W6800" s="3"/>
      <c r="X6800" s="3"/>
      <c r="Y6800" s="3"/>
      <c r="Z6800" s="3"/>
      <c r="AA6800" s="3"/>
      <c r="AB6800" s="3"/>
      <c r="AC6800" s="3"/>
      <c r="AD6800" s="3"/>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row>
    <row r="6801" spans="1:77" ht="18">
      <c r="A6801" s="3" t="s">
        <v>13457</v>
      </c>
      <c r="B6801" s="3" t="s">
        <v>30462</v>
      </c>
      <c r="C6801" s="3" t="s">
        <v>30531</v>
      </c>
      <c r="D6801" s="3" t="s">
        <v>30464</v>
      </c>
      <c r="E6801" s="3" t="s">
        <v>30532</v>
      </c>
      <c r="F6801" s="3"/>
      <c r="G6801" s="3"/>
      <c r="H6801" s="3"/>
      <c r="I6801" s="3"/>
      <c r="J6801" s="3"/>
      <c r="K6801" s="3"/>
      <c r="L6801" s="3"/>
      <c r="M6801" s="3"/>
      <c r="N6801" s="3"/>
      <c r="O6801" s="3"/>
      <c r="P6801" s="3"/>
      <c r="Q6801" s="3"/>
      <c r="R6801" s="3"/>
      <c r="S6801" s="3"/>
      <c r="T6801" s="3"/>
      <c r="U6801" s="3"/>
      <c r="V6801" s="3"/>
      <c r="W6801" s="3"/>
      <c r="X6801" s="3"/>
      <c r="Y6801" s="3"/>
      <c r="Z6801" s="3"/>
      <c r="AA6801" s="3"/>
      <c r="AB6801" s="3"/>
      <c r="AC6801" s="3"/>
      <c r="AD6801" s="3"/>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row>
    <row r="6802" spans="1:77" ht="18">
      <c r="A6802" s="3" t="s">
        <v>11736</v>
      </c>
      <c r="B6802" s="3" t="s">
        <v>29401</v>
      </c>
      <c r="C6802" s="3" t="s">
        <v>29435</v>
      </c>
      <c r="D6802" s="3" t="s">
        <v>48</v>
      </c>
      <c r="E6802" s="3" t="s">
        <v>29436</v>
      </c>
      <c r="F6802" s="3" t="s">
        <v>29437</v>
      </c>
      <c r="G6802" s="3"/>
      <c r="H6802" s="3"/>
      <c r="I6802" s="3"/>
      <c r="J6802" s="3"/>
      <c r="K6802" s="3"/>
      <c r="L6802" s="3"/>
      <c r="M6802" s="3"/>
      <c r="N6802" s="3"/>
      <c r="O6802" s="3"/>
      <c r="P6802" s="3"/>
      <c r="Q6802" s="3"/>
      <c r="R6802" s="3"/>
      <c r="S6802" s="3"/>
      <c r="T6802" s="3"/>
      <c r="U6802" s="3"/>
      <c r="V6802" s="3"/>
      <c r="W6802" s="3"/>
      <c r="X6802" s="3"/>
      <c r="Y6802" s="3"/>
      <c r="Z6802" s="3"/>
      <c r="AA6802" s="3"/>
      <c r="AB6802" s="3"/>
      <c r="AC6802" s="3"/>
      <c r="AD6802" s="3"/>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row>
    <row r="6803" spans="1:77" ht="18">
      <c r="A6803" s="3" t="s">
        <v>37878</v>
      </c>
      <c r="B6803" s="3" t="s">
        <v>37116</v>
      </c>
      <c r="C6803" s="3" t="s">
        <v>37879</v>
      </c>
      <c r="D6803" s="3" t="s">
        <v>270</v>
      </c>
      <c r="E6803" s="3" t="s">
        <v>37880</v>
      </c>
      <c r="F6803" s="3" t="s">
        <v>37881</v>
      </c>
      <c r="G6803" s="3"/>
      <c r="H6803" s="3"/>
      <c r="I6803" s="3"/>
      <c r="J6803" s="3"/>
      <c r="K6803" s="3"/>
      <c r="L6803" s="3"/>
      <c r="M6803" s="3"/>
      <c r="N6803" s="3"/>
      <c r="O6803" s="3"/>
      <c r="P6803" s="3"/>
      <c r="Q6803" s="3"/>
      <c r="R6803" s="3"/>
      <c r="S6803" s="3"/>
      <c r="T6803" s="3"/>
      <c r="U6803" s="3"/>
      <c r="V6803" s="3"/>
      <c r="W6803" s="3"/>
      <c r="X6803" s="3"/>
      <c r="Y6803" s="3"/>
      <c r="Z6803" s="3"/>
      <c r="AA6803" s="3"/>
      <c r="AB6803" s="3"/>
      <c r="AC6803" s="3"/>
      <c r="AD6803" s="3"/>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row>
    <row r="6804" spans="1:77" ht="18">
      <c r="A6804" s="3" t="s">
        <v>37718</v>
      </c>
      <c r="B6804" s="3" t="s">
        <v>37108</v>
      </c>
      <c r="C6804" s="3" t="s">
        <v>37719</v>
      </c>
      <c r="D6804" s="3" t="s">
        <v>270</v>
      </c>
      <c r="E6804" s="3" t="s">
        <v>26484</v>
      </c>
      <c r="F6804" s="3" t="s">
        <v>37720</v>
      </c>
      <c r="G6804" s="3"/>
      <c r="H6804" s="3"/>
      <c r="I6804" s="3"/>
      <c r="J6804" s="3"/>
      <c r="K6804" s="3"/>
      <c r="L6804" s="3"/>
      <c r="M6804" s="3"/>
      <c r="N6804" s="3"/>
      <c r="O6804" s="3"/>
      <c r="P6804" s="3"/>
      <c r="Q6804" s="3"/>
      <c r="R6804" s="3"/>
      <c r="S6804" s="3"/>
      <c r="T6804" s="3"/>
      <c r="U6804" s="3"/>
      <c r="V6804" s="3"/>
      <c r="W6804" s="3"/>
      <c r="X6804" s="3"/>
      <c r="Y6804" s="3"/>
      <c r="Z6804" s="3"/>
      <c r="AA6804" s="3"/>
      <c r="AB6804" s="3"/>
      <c r="AC6804" s="3"/>
      <c r="AD6804" s="3"/>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row>
    <row r="6805" spans="1:77" ht="18">
      <c r="A6805" s="3" t="s">
        <v>12426</v>
      </c>
      <c r="B6805" s="3" t="s">
        <v>29357</v>
      </c>
      <c r="C6805" s="3" t="s">
        <v>29951</v>
      </c>
      <c r="D6805" s="3" t="s">
        <v>48</v>
      </c>
      <c r="E6805" s="3" t="s">
        <v>29952</v>
      </c>
      <c r="F6805" s="3"/>
      <c r="G6805" s="3"/>
      <c r="H6805" s="3"/>
      <c r="I6805" s="3"/>
      <c r="J6805" s="3"/>
      <c r="K6805" s="3"/>
      <c r="L6805" s="3"/>
      <c r="M6805" s="3"/>
      <c r="N6805" s="3"/>
      <c r="O6805" s="3"/>
      <c r="P6805" s="3"/>
      <c r="Q6805" s="3"/>
      <c r="R6805" s="3"/>
      <c r="S6805" s="3"/>
      <c r="T6805" s="3"/>
      <c r="U6805" s="3"/>
      <c r="V6805" s="3"/>
      <c r="W6805" s="3"/>
      <c r="X6805" s="3"/>
      <c r="Y6805" s="3"/>
      <c r="Z6805" s="3"/>
      <c r="AA6805" s="3"/>
      <c r="AB6805" s="3"/>
      <c r="AC6805" s="3"/>
      <c r="AD6805" s="3"/>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row>
    <row r="6806" spans="1:77" ht="18">
      <c r="A6806" s="3" t="s">
        <v>38647</v>
      </c>
      <c r="B6806" s="3" t="s">
        <v>37993</v>
      </c>
      <c r="C6806" s="3" t="s">
        <v>38648</v>
      </c>
      <c r="D6806" s="3" t="s">
        <v>270</v>
      </c>
      <c r="E6806" s="3" t="s">
        <v>38649</v>
      </c>
      <c r="F6806" s="3" t="s">
        <v>38650</v>
      </c>
      <c r="G6806" s="3"/>
      <c r="H6806" s="3"/>
      <c r="I6806" s="3"/>
      <c r="J6806" s="3"/>
      <c r="K6806" s="3"/>
      <c r="L6806" s="3"/>
      <c r="M6806" s="3"/>
      <c r="N6806" s="3"/>
      <c r="O6806" s="3"/>
      <c r="P6806" s="3"/>
      <c r="Q6806" s="3"/>
      <c r="R6806" s="3"/>
      <c r="S6806" s="3"/>
      <c r="T6806" s="3"/>
      <c r="U6806" s="3"/>
      <c r="V6806" s="3"/>
      <c r="W6806" s="3"/>
      <c r="X6806" s="3"/>
      <c r="Y6806" s="3"/>
      <c r="Z6806" s="3"/>
      <c r="AA6806" s="3"/>
      <c r="AB6806" s="3"/>
      <c r="AC6806" s="3"/>
      <c r="AD6806" s="3"/>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row>
    <row r="6807" spans="1:77" ht="18">
      <c r="A6807" s="3" t="s">
        <v>12375</v>
      </c>
      <c r="B6807" s="3" t="s">
        <v>29357</v>
      </c>
      <c r="C6807" s="3" t="s">
        <v>29927</v>
      </c>
      <c r="D6807" s="3" t="s">
        <v>48</v>
      </c>
      <c r="E6807" s="3" t="s">
        <v>29928</v>
      </c>
      <c r="F6807" s="3"/>
      <c r="G6807" s="3"/>
      <c r="H6807" s="3"/>
      <c r="I6807" s="3"/>
      <c r="J6807" s="3"/>
      <c r="K6807" s="3"/>
      <c r="L6807" s="3"/>
      <c r="M6807" s="3"/>
      <c r="N6807" s="3"/>
      <c r="O6807" s="3"/>
      <c r="P6807" s="3"/>
      <c r="Q6807" s="3"/>
      <c r="R6807" s="3"/>
      <c r="S6807" s="3"/>
      <c r="T6807" s="3"/>
      <c r="U6807" s="3"/>
      <c r="V6807" s="3"/>
      <c r="W6807" s="3"/>
      <c r="X6807" s="3"/>
      <c r="Y6807" s="3"/>
      <c r="Z6807" s="3"/>
      <c r="AA6807" s="3"/>
      <c r="AB6807" s="3"/>
      <c r="AC6807" s="3"/>
      <c r="AD6807" s="3"/>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row>
    <row r="6808" spans="1:77" ht="18">
      <c r="A6808" s="3" t="s">
        <v>39271</v>
      </c>
      <c r="B6808" s="3" t="s">
        <v>38999</v>
      </c>
      <c r="C6808" s="3" t="s">
        <v>39272</v>
      </c>
      <c r="D6808" s="3" t="s">
        <v>39273</v>
      </c>
      <c r="E6808" s="3" t="s">
        <v>39274</v>
      </c>
      <c r="F6808" s="3" t="s">
        <v>39275</v>
      </c>
      <c r="G6808" s="3"/>
      <c r="H6808" s="3"/>
      <c r="I6808" s="3"/>
      <c r="J6808" s="3"/>
      <c r="K6808" s="3"/>
      <c r="L6808" s="3"/>
      <c r="M6808" s="3"/>
      <c r="N6808" s="3"/>
      <c r="O6808" s="3"/>
      <c r="P6808" s="3"/>
      <c r="Q6808" s="3"/>
      <c r="R6808" s="3"/>
      <c r="S6808" s="3"/>
      <c r="T6808" s="3"/>
      <c r="U6808" s="3"/>
      <c r="V6808" s="3"/>
      <c r="W6808" s="3"/>
      <c r="X6808" s="3"/>
      <c r="Y6808" s="3"/>
      <c r="Z6808" s="3"/>
      <c r="AA6808" s="3"/>
      <c r="AB6808" s="3"/>
      <c r="AC6808" s="3"/>
      <c r="AD6808" s="3"/>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row>
    <row r="6809" spans="1:77" ht="18">
      <c r="A6809" s="3" t="s">
        <v>39203</v>
      </c>
      <c r="B6809" s="3" t="s">
        <v>38999</v>
      </c>
      <c r="C6809" s="3" t="s">
        <v>39204</v>
      </c>
      <c r="D6809" s="3"/>
      <c r="E6809" s="3" t="s">
        <v>39205</v>
      </c>
      <c r="F6809" s="3"/>
      <c r="G6809" s="3"/>
      <c r="H6809" s="3"/>
      <c r="I6809" s="3"/>
      <c r="J6809" s="3"/>
      <c r="K6809" s="3"/>
      <c r="L6809" s="3"/>
      <c r="M6809" s="3"/>
      <c r="N6809" s="3"/>
      <c r="O6809" s="3"/>
      <c r="P6809" s="3"/>
      <c r="Q6809" s="3"/>
      <c r="R6809" s="3"/>
      <c r="S6809" s="3"/>
      <c r="T6809" s="3"/>
      <c r="U6809" s="3"/>
      <c r="V6809" s="3"/>
      <c r="W6809" s="3"/>
      <c r="X6809" s="3"/>
      <c r="Y6809" s="3"/>
      <c r="Z6809" s="3"/>
      <c r="AA6809" s="3"/>
      <c r="AB6809" s="3"/>
      <c r="AC6809" s="3"/>
      <c r="AD6809" s="3"/>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row>
    <row r="6810" spans="1:77" ht="18">
      <c r="A6810" s="3" t="s">
        <v>11679</v>
      </c>
      <c r="B6810" s="3" t="s">
        <v>29357</v>
      </c>
      <c r="C6810" s="3" t="s">
        <v>29384</v>
      </c>
      <c r="D6810" s="3" t="s">
        <v>48</v>
      </c>
      <c r="E6810" s="3" t="s">
        <v>29385</v>
      </c>
      <c r="F6810" s="3"/>
      <c r="G6810" s="3"/>
      <c r="H6810" s="3"/>
      <c r="I6810" s="3"/>
      <c r="J6810" s="3"/>
      <c r="K6810" s="3"/>
      <c r="L6810" s="3"/>
      <c r="M6810" s="3"/>
      <c r="N6810" s="3"/>
      <c r="O6810" s="3"/>
      <c r="P6810" s="3"/>
      <c r="Q6810" s="3"/>
      <c r="R6810" s="3"/>
      <c r="S6810" s="3"/>
      <c r="T6810" s="3"/>
      <c r="U6810" s="3"/>
      <c r="V6810" s="3"/>
      <c r="W6810" s="3"/>
      <c r="X6810" s="3"/>
      <c r="Y6810" s="3"/>
      <c r="Z6810" s="3"/>
      <c r="AA6810" s="3"/>
      <c r="AB6810" s="3"/>
      <c r="AC6810" s="3"/>
      <c r="AD6810" s="3"/>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row>
    <row r="6811" spans="1:77" ht="18">
      <c r="A6811" s="3" t="s">
        <v>39166</v>
      </c>
      <c r="B6811" s="3" t="s">
        <v>38999</v>
      </c>
      <c r="C6811" s="3" t="s">
        <v>29384</v>
      </c>
      <c r="D6811" s="3" t="s">
        <v>39167</v>
      </c>
      <c r="E6811" s="3" t="s">
        <v>39168</v>
      </c>
      <c r="F6811" s="3"/>
      <c r="G6811" s="3"/>
      <c r="H6811" s="3"/>
      <c r="I6811" s="3"/>
      <c r="J6811" s="3"/>
      <c r="K6811" s="3"/>
      <c r="L6811" s="3"/>
      <c r="M6811" s="3"/>
      <c r="N6811" s="3"/>
      <c r="O6811" s="3"/>
      <c r="P6811" s="3"/>
      <c r="Q6811" s="3"/>
      <c r="R6811" s="3"/>
      <c r="S6811" s="3"/>
      <c r="T6811" s="3"/>
      <c r="U6811" s="3"/>
      <c r="V6811" s="3"/>
      <c r="W6811" s="3"/>
      <c r="X6811" s="3"/>
      <c r="Y6811" s="3"/>
      <c r="Z6811" s="3"/>
      <c r="AA6811" s="3"/>
      <c r="AB6811" s="3"/>
      <c r="AC6811" s="3"/>
      <c r="AD6811" s="3"/>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row>
    <row r="6812" spans="1:77" ht="18">
      <c r="A6812" s="3" t="s">
        <v>39320</v>
      </c>
      <c r="B6812" s="3" t="s">
        <v>38999</v>
      </c>
      <c r="C6812" s="3" t="s">
        <v>39321</v>
      </c>
      <c r="D6812" s="3"/>
      <c r="E6812" s="3" t="s">
        <v>39322</v>
      </c>
      <c r="F6812" s="3"/>
      <c r="G6812" s="3"/>
      <c r="H6812" s="3"/>
      <c r="I6812" s="3"/>
      <c r="J6812" s="3"/>
      <c r="K6812" s="3"/>
      <c r="L6812" s="3"/>
      <c r="M6812" s="3"/>
      <c r="N6812" s="3"/>
      <c r="O6812" s="3"/>
      <c r="P6812" s="3"/>
      <c r="Q6812" s="3"/>
      <c r="R6812" s="3"/>
      <c r="S6812" s="3"/>
      <c r="T6812" s="3"/>
      <c r="U6812" s="3"/>
      <c r="V6812" s="3"/>
      <c r="W6812" s="3"/>
      <c r="X6812" s="3"/>
      <c r="Y6812" s="3"/>
      <c r="Z6812" s="3"/>
      <c r="AA6812" s="3"/>
      <c r="AB6812" s="3"/>
      <c r="AC6812" s="3"/>
      <c r="AD6812" s="3"/>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row>
    <row r="6813" spans="1:77" ht="18">
      <c r="A6813" s="3" t="s">
        <v>37293</v>
      </c>
      <c r="B6813" s="3" t="s">
        <v>37116</v>
      </c>
      <c r="C6813" s="3" t="s">
        <v>37294</v>
      </c>
      <c r="D6813" s="3" t="s">
        <v>270</v>
      </c>
      <c r="E6813" s="3" t="s">
        <v>37295</v>
      </c>
      <c r="F6813" s="3" t="s">
        <v>37296</v>
      </c>
      <c r="G6813" s="3"/>
      <c r="H6813" s="3"/>
      <c r="I6813" s="3"/>
      <c r="J6813" s="3"/>
      <c r="K6813" s="3"/>
      <c r="L6813" s="3"/>
      <c r="M6813" s="3"/>
      <c r="N6813" s="3"/>
      <c r="O6813" s="3"/>
      <c r="P6813" s="3"/>
      <c r="Q6813" s="3"/>
      <c r="R6813" s="3"/>
      <c r="S6813" s="3"/>
      <c r="T6813" s="3"/>
      <c r="U6813" s="3"/>
      <c r="V6813" s="3"/>
      <c r="W6813" s="3"/>
      <c r="X6813" s="3"/>
      <c r="Y6813" s="3"/>
      <c r="Z6813" s="3"/>
      <c r="AA6813" s="3"/>
      <c r="AB6813" s="3"/>
      <c r="AC6813" s="3"/>
      <c r="AD6813" s="3"/>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row>
    <row r="6814" spans="1:77" ht="18">
      <c r="A6814" s="3" t="s">
        <v>15728</v>
      </c>
      <c r="B6814" s="3" t="s">
        <v>31873</v>
      </c>
      <c r="C6814" s="3" t="s">
        <v>31937</v>
      </c>
      <c r="D6814" s="3"/>
      <c r="E6814" s="3" t="s">
        <v>31938</v>
      </c>
      <c r="F6814" s="3"/>
      <c r="G6814" s="3"/>
      <c r="H6814" s="3"/>
      <c r="I6814" s="3"/>
      <c r="J6814" s="3"/>
      <c r="K6814" s="3"/>
      <c r="L6814" s="3"/>
      <c r="M6814" s="3"/>
      <c r="N6814" s="3"/>
      <c r="O6814" s="3"/>
      <c r="P6814" s="3"/>
      <c r="Q6814" s="3"/>
      <c r="R6814" s="3"/>
      <c r="S6814" s="3"/>
      <c r="T6814" s="3"/>
      <c r="U6814" s="3"/>
      <c r="V6814" s="3"/>
      <c r="W6814" s="3"/>
      <c r="X6814" s="3"/>
      <c r="Y6814" s="3"/>
      <c r="Z6814" s="3"/>
      <c r="AA6814" s="3"/>
      <c r="AB6814" s="3"/>
      <c r="AC6814" s="3"/>
      <c r="AD6814" s="3"/>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row>
    <row r="6815" spans="1:77" ht="18">
      <c r="A6815" s="3" t="s">
        <v>34806</v>
      </c>
      <c r="B6815" s="3" t="s">
        <v>33988</v>
      </c>
      <c r="C6815" s="3" t="s">
        <v>34807</v>
      </c>
      <c r="D6815" s="3"/>
      <c r="E6815" s="3" t="s">
        <v>34808</v>
      </c>
      <c r="F6815" s="3" t="s">
        <v>34809</v>
      </c>
      <c r="G6815" s="3"/>
      <c r="H6815" s="3"/>
      <c r="I6815" s="3"/>
      <c r="J6815" s="3"/>
      <c r="K6815" s="3"/>
      <c r="L6815" s="3"/>
      <c r="M6815" s="3"/>
      <c r="N6815" s="3"/>
      <c r="O6815" s="3"/>
      <c r="P6815" s="3"/>
      <c r="Q6815" s="3"/>
      <c r="R6815" s="3"/>
      <c r="S6815" s="3"/>
      <c r="T6815" s="3"/>
      <c r="U6815" s="3"/>
      <c r="V6815" s="3"/>
      <c r="W6815" s="3"/>
      <c r="X6815" s="3"/>
      <c r="Y6815" s="3"/>
      <c r="Z6815" s="3"/>
      <c r="AA6815" s="3"/>
      <c r="AB6815" s="3"/>
      <c r="AC6815" s="3"/>
      <c r="AD6815" s="3"/>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row>
    <row r="6816" spans="1:77" ht="18">
      <c r="A6816" s="3" t="s">
        <v>17601</v>
      </c>
      <c r="B6816" s="3" t="s">
        <v>33988</v>
      </c>
      <c r="C6816" s="3" t="s">
        <v>34375</v>
      </c>
      <c r="D6816" s="3" t="s">
        <v>34376</v>
      </c>
      <c r="E6816" s="3" t="s">
        <v>34377</v>
      </c>
      <c r="F6816" s="3"/>
      <c r="G6816" s="3"/>
      <c r="H6816" s="3"/>
      <c r="I6816" s="3"/>
      <c r="J6816" s="3"/>
      <c r="K6816" s="3"/>
      <c r="L6816" s="3"/>
      <c r="M6816" s="3"/>
      <c r="N6816" s="3"/>
      <c r="O6816" s="3"/>
      <c r="P6816" s="3"/>
      <c r="Q6816" s="3"/>
      <c r="R6816" s="3"/>
      <c r="S6816" s="3"/>
      <c r="T6816" s="3"/>
      <c r="U6816" s="3"/>
      <c r="V6816" s="3"/>
      <c r="W6816" s="3"/>
      <c r="X6816" s="3"/>
      <c r="Y6816" s="3"/>
      <c r="Z6816" s="3"/>
      <c r="AA6816" s="3"/>
      <c r="AB6816" s="3"/>
      <c r="AC6816" s="3"/>
      <c r="AD6816" s="3"/>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row>
    <row r="6817" spans="1:77" ht="18">
      <c r="A6817" s="3" t="s">
        <v>37271</v>
      </c>
      <c r="B6817" s="3" t="s">
        <v>37108</v>
      </c>
      <c r="C6817" s="3" t="s">
        <v>37272</v>
      </c>
      <c r="D6817" s="3"/>
      <c r="E6817" s="3" t="s">
        <v>37273</v>
      </c>
      <c r="F6817" s="3"/>
      <c r="G6817" s="3"/>
      <c r="H6817" s="3"/>
      <c r="I6817" s="3"/>
      <c r="J6817" s="3"/>
      <c r="K6817" s="3"/>
      <c r="L6817" s="3"/>
      <c r="M6817" s="3"/>
      <c r="N6817" s="3"/>
      <c r="O6817" s="3"/>
      <c r="P6817" s="3"/>
      <c r="Q6817" s="3"/>
      <c r="R6817" s="3"/>
      <c r="S6817" s="3"/>
      <c r="T6817" s="3"/>
      <c r="U6817" s="3"/>
      <c r="V6817" s="3"/>
      <c r="W6817" s="3"/>
      <c r="X6817" s="3"/>
      <c r="Y6817" s="3"/>
      <c r="Z6817" s="3"/>
      <c r="AA6817" s="3"/>
      <c r="AB6817" s="3"/>
      <c r="AC6817" s="3"/>
      <c r="AD6817" s="3"/>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row>
    <row r="6818" spans="1:77" ht="18">
      <c r="A6818" s="3" t="s">
        <v>39471</v>
      </c>
      <c r="B6818" s="3" t="s">
        <v>38999</v>
      </c>
      <c r="C6818" s="3" t="s">
        <v>39472</v>
      </c>
      <c r="D6818" s="3"/>
      <c r="E6818" s="3" t="s">
        <v>39473</v>
      </c>
      <c r="F6818" s="3"/>
      <c r="G6818" s="3"/>
      <c r="H6818" s="3"/>
      <c r="I6818" s="3"/>
      <c r="J6818" s="3"/>
      <c r="K6818" s="3"/>
      <c r="L6818" s="3"/>
      <c r="M6818" s="3"/>
      <c r="N6818" s="3"/>
      <c r="O6818" s="3"/>
      <c r="P6818" s="3"/>
      <c r="Q6818" s="3"/>
      <c r="R6818" s="3"/>
      <c r="S6818" s="3"/>
      <c r="T6818" s="3"/>
      <c r="U6818" s="3"/>
      <c r="V6818" s="3"/>
      <c r="W6818" s="3"/>
      <c r="X6818" s="3"/>
      <c r="Y6818" s="3"/>
      <c r="Z6818" s="3"/>
      <c r="AA6818" s="3"/>
      <c r="AB6818" s="3"/>
      <c r="AC6818" s="3"/>
      <c r="AD6818" s="3"/>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row>
    <row r="6819" spans="1:77" ht="18">
      <c r="A6819" s="3" t="s">
        <v>12285</v>
      </c>
      <c r="B6819" s="3" t="s">
        <v>29357</v>
      </c>
      <c r="C6819" s="3" t="s">
        <v>29860</v>
      </c>
      <c r="D6819" s="3" t="s">
        <v>48</v>
      </c>
      <c r="E6819" s="3" t="s">
        <v>29861</v>
      </c>
      <c r="F6819" s="3"/>
      <c r="G6819" s="3"/>
      <c r="H6819" s="3"/>
      <c r="I6819" s="3"/>
      <c r="J6819" s="3"/>
      <c r="K6819" s="3"/>
      <c r="L6819" s="3"/>
      <c r="M6819" s="3"/>
      <c r="N6819" s="3"/>
      <c r="O6819" s="3"/>
      <c r="P6819" s="3"/>
      <c r="Q6819" s="3"/>
      <c r="R6819" s="3"/>
      <c r="S6819" s="3"/>
      <c r="T6819" s="3"/>
      <c r="U6819" s="3"/>
      <c r="V6819" s="3"/>
      <c r="W6819" s="3"/>
      <c r="X6819" s="3"/>
      <c r="Y6819" s="3"/>
      <c r="Z6819" s="3"/>
      <c r="AA6819" s="3"/>
      <c r="AB6819" s="3"/>
      <c r="AC6819" s="3"/>
      <c r="AD6819" s="3"/>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row>
    <row r="6820" spans="1:77" ht="18">
      <c r="A6820" s="3" t="s">
        <v>8544</v>
      </c>
      <c r="B6820" s="3" t="s">
        <v>26381</v>
      </c>
      <c r="C6820" s="3" t="s">
        <v>26382</v>
      </c>
      <c r="D6820" s="3" t="s">
        <v>270</v>
      </c>
      <c r="E6820" s="3" t="s">
        <v>26383</v>
      </c>
      <c r="F6820" s="3" t="s">
        <v>26384</v>
      </c>
      <c r="G6820" s="3"/>
      <c r="H6820" s="3"/>
      <c r="I6820" s="3"/>
      <c r="J6820" s="3"/>
      <c r="K6820" s="3"/>
      <c r="L6820" s="3"/>
      <c r="M6820" s="3"/>
      <c r="N6820" s="3"/>
      <c r="O6820" s="3"/>
      <c r="P6820" s="3"/>
      <c r="Q6820" s="3"/>
      <c r="R6820" s="3"/>
      <c r="S6820" s="3"/>
      <c r="T6820" s="3"/>
      <c r="U6820" s="3"/>
      <c r="V6820" s="3"/>
      <c r="W6820" s="3"/>
      <c r="X6820" s="3"/>
      <c r="Y6820" s="3"/>
      <c r="Z6820" s="3"/>
      <c r="AA6820" s="3"/>
      <c r="AB6820" s="3"/>
      <c r="AC6820" s="3"/>
      <c r="AD6820" s="3"/>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row>
    <row r="6821" spans="1:77" ht="18">
      <c r="A6821" s="3" t="s">
        <v>37204</v>
      </c>
      <c r="B6821" s="3" t="s">
        <v>37108</v>
      </c>
      <c r="C6821" s="3" t="s">
        <v>37205</v>
      </c>
      <c r="D6821" s="3" t="s">
        <v>426</v>
      </c>
      <c r="E6821" s="3" t="s">
        <v>37206</v>
      </c>
      <c r="F6821" s="3" t="s">
        <v>37207</v>
      </c>
      <c r="G6821" s="3"/>
      <c r="H6821" s="3"/>
      <c r="I6821" s="3"/>
      <c r="J6821" s="3"/>
      <c r="K6821" s="3"/>
      <c r="L6821" s="3"/>
      <c r="M6821" s="3"/>
      <c r="N6821" s="3"/>
      <c r="O6821" s="3"/>
      <c r="P6821" s="3"/>
      <c r="Q6821" s="3"/>
      <c r="R6821" s="3"/>
      <c r="S6821" s="3"/>
      <c r="T6821" s="3"/>
      <c r="U6821" s="3"/>
      <c r="V6821" s="3"/>
      <c r="W6821" s="3"/>
      <c r="X6821" s="3"/>
      <c r="Y6821" s="3"/>
      <c r="Z6821" s="3"/>
      <c r="AA6821" s="3"/>
      <c r="AB6821" s="3"/>
      <c r="AC6821" s="3"/>
      <c r="AD6821" s="3"/>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row>
    <row r="6822" spans="1:77" ht="18">
      <c r="A6822" s="3" t="s">
        <v>17584</v>
      </c>
      <c r="B6822" s="3" t="s">
        <v>34194</v>
      </c>
      <c r="C6822" s="3" t="s">
        <v>34272</v>
      </c>
      <c r="D6822" s="3" t="s">
        <v>270</v>
      </c>
      <c r="E6822" s="3" t="s">
        <v>34273</v>
      </c>
      <c r="F6822" s="3" t="s">
        <v>34274</v>
      </c>
      <c r="G6822" s="3"/>
      <c r="H6822" s="3"/>
      <c r="I6822" s="3"/>
      <c r="J6822" s="3"/>
      <c r="K6822" s="3"/>
      <c r="L6822" s="3"/>
      <c r="M6822" s="3"/>
      <c r="N6822" s="3"/>
      <c r="O6822" s="3"/>
      <c r="P6822" s="3"/>
      <c r="Q6822" s="3"/>
      <c r="R6822" s="3"/>
      <c r="S6822" s="3"/>
      <c r="T6822" s="3"/>
      <c r="U6822" s="3"/>
      <c r="V6822" s="3"/>
      <c r="W6822" s="3"/>
      <c r="X6822" s="3"/>
      <c r="Y6822" s="3"/>
      <c r="Z6822" s="3"/>
      <c r="AA6822" s="3"/>
      <c r="AB6822" s="3"/>
      <c r="AC6822" s="3"/>
      <c r="AD6822" s="3"/>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row>
    <row r="6823" spans="1:77" ht="18">
      <c r="A6823" s="3" t="s">
        <v>9902</v>
      </c>
      <c r="B6823" s="3" t="s">
        <v>27321</v>
      </c>
      <c r="C6823" s="3" t="s">
        <v>27884</v>
      </c>
      <c r="D6823" s="3" t="s">
        <v>73</v>
      </c>
      <c r="E6823" s="3" t="s">
        <v>7186</v>
      </c>
      <c r="F6823" s="3" t="s">
        <v>27885</v>
      </c>
      <c r="G6823" s="3"/>
      <c r="H6823" s="3"/>
      <c r="I6823" s="3"/>
      <c r="J6823" s="3"/>
      <c r="K6823" s="3"/>
      <c r="L6823" s="3"/>
      <c r="M6823" s="3"/>
      <c r="N6823" s="3"/>
      <c r="O6823" s="3"/>
      <c r="P6823" s="3"/>
      <c r="Q6823" s="3"/>
      <c r="R6823" s="3"/>
      <c r="S6823" s="3"/>
      <c r="T6823" s="3"/>
      <c r="U6823" s="3"/>
      <c r="V6823" s="3"/>
      <c r="W6823" s="3"/>
      <c r="X6823" s="3"/>
      <c r="Y6823" s="3"/>
      <c r="Z6823" s="3"/>
      <c r="AA6823" s="3"/>
      <c r="AB6823" s="3"/>
      <c r="AC6823" s="3"/>
      <c r="AD6823" s="3"/>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row>
    <row r="6824" spans="1:77" ht="18">
      <c r="A6824" s="3" t="s">
        <v>12330</v>
      </c>
      <c r="B6824" s="3" t="s">
        <v>29357</v>
      </c>
      <c r="C6824" s="3" t="s">
        <v>29890</v>
      </c>
      <c r="D6824" s="3" t="s">
        <v>48</v>
      </c>
      <c r="E6824" s="3" t="s">
        <v>29891</v>
      </c>
      <c r="F6824" s="3" t="s">
        <v>29892</v>
      </c>
      <c r="G6824" s="3"/>
      <c r="H6824" s="3"/>
      <c r="I6824" s="3"/>
      <c r="J6824" s="3"/>
      <c r="K6824" s="3"/>
      <c r="L6824" s="3"/>
      <c r="M6824" s="3"/>
      <c r="N6824" s="3"/>
      <c r="O6824" s="3"/>
      <c r="P6824" s="3"/>
      <c r="Q6824" s="3"/>
      <c r="R6824" s="3"/>
      <c r="S6824" s="3"/>
      <c r="T6824" s="3"/>
      <c r="U6824" s="3"/>
      <c r="V6824" s="3"/>
      <c r="W6824" s="3"/>
      <c r="X6824" s="3"/>
      <c r="Y6824" s="3"/>
      <c r="Z6824" s="3"/>
      <c r="AA6824" s="3"/>
      <c r="AB6824" s="3"/>
      <c r="AC6824" s="3"/>
      <c r="AD6824" s="3"/>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row>
    <row r="6825" spans="1:77" ht="18">
      <c r="A6825" s="3" t="s">
        <v>38245</v>
      </c>
      <c r="B6825" s="3" t="s">
        <v>37993</v>
      </c>
      <c r="C6825" s="3" t="s">
        <v>38246</v>
      </c>
      <c r="D6825" s="3" t="s">
        <v>270</v>
      </c>
      <c r="E6825" s="3" t="s">
        <v>38247</v>
      </c>
      <c r="F6825" s="3"/>
      <c r="G6825" s="3"/>
      <c r="H6825" s="3"/>
      <c r="I6825" s="3"/>
      <c r="J6825" s="3"/>
      <c r="K6825" s="3"/>
      <c r="L6825" s="3"/>
      <c r="M6825" s="3"/>
      <c r="N6825" s="3"/>
      <c r="O6825" s="3"/>
      <c r="P6825" s="3"/>
      <c r="Q6825" s="3"/>
      <c r="R6825" s="3"/>
      <c r="S6825" s="3"/>
      <c r="T6825" s="3"/>
      <c r="U6825" s="3"/>
      <c r="V6825" s="3"/>
      <c r="W6825" s="3"/>
      <c r="X6825" s="3"/>
      <c r="Y6825" s="3"/>
      <c r="Z6825" s="3"/>
      <c r="AA6825" s="3"/>
      <c r="AB6825" s="3"/>
      <c r="AC6825" s="3"/>
      <c r="AD6825" s="3"/>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row>
    <row r="6826" spans="1:77" ht="18">
      <c r="A6826" s="3" t="s">
        <v>8676</v>
      </c>
      <c r="B6826" s="3" t="s">
        <v>26491</v>
      </c>
      <c r="C6826" s="3" t="s">
        <v>26492</v>
      </c>
      <c r="D6826" s="3" t="s">
        <v>270</v>
      </c>
      <c r="E6826" s="3" t="s">
        <v>26337</v>
      </c>
      <c r="F6826" s="3" t="s">
        <v>26493</v>
      </c>
      <c r="G6826" s="3" t="s">
        <v>26338</v>
      </c>
      <c r="H6826" s="3" t="s">
        <v>26494</v>
      </c>
      <c r="I6826" s="3" t="s">
        <v>26495</v>
      </c>
      <c r="J6826" s="3" t="s">
        <v>26496</v>
      </c>
      <c r="K6826" s="3" t="s">
        <v>26497</v>
      </c>
      <c r="L6826" s="3"/>
      <c r="M6826" s="3"/>
      <c r="N6826" s="3"/>
      <c r="O6826" s="3"/>
      <c r="P6826" s="3"/>
      <c r="Q6826" s="3"/>
      <c r="R6826" s="3"/>
      <c r="S6826" s="3"/>
      <c r="T6826" s="3"/>
      <c r="U6826" s="3"/>
      <c r="V6826" s="3"/>
      <c r="W6826" s="3"/>
      <c r="X6826" s="3"/>
      <c r="Y6826" s="3"/>
      <c r="Z6826" s="3"/>
      <c r="AA6826" s="3"/>
      <c r="AB6826" s="3"/>
      <c r="AC6826" s="3"/>
      <c r="AD6826" s="3"/>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row>
    <row r="6827" spans="1:77" ht="18">
      <c r="A6827" s="3" t="s">
        <v>27955</v>
      </c>
      <c r="B6827" s="3" t="s">
        <v>27189</v>
      </c>
      <c r="C6827" s="3" t="s">
        <v>27956</v>
      </c>
      <c r="D6827" s="3" t="s">
        <v>73</v>
      </c>
      <c r="E6827" s="3" t="s">
        <v>27957</v>
      </c>
      <c r="F6827" s="3" t="s">
        <v>27958</v>
      </c>
      <c r="G6827" s="3"/>
      <c r="H6827" s="3"/>
      <c r="I6827" s="3"/>
      <c r="J6827" s="3"/>
      <c r="K6827" s="3"/>
      <c r="L6827" s="3"/>
      <c r="M6827" s="3"/>
      <c r="N6827" s="3"/>
      <c r="O6827" s="3"/>
      <c r="P6827" s="3"/>
      <c r="Q6827" s="3"/>
      <c r="R6827" s="3"/>
      <c r="S6827" s="3"/>
      <c r="T6827" s="3"/>
      <c r="U6827" s="3"/>
      <c r="V6827" s="3"/>
      <c r="W6827" s="3"/>
      <c r="X6827" s="3"/>
      <c r="Y6827" s="3"/>
      <c r="Z6827" s="3"/>
      <c r="AA6827" s="3"/>
      <c r="AB6827" s="3"/>
      <c r="AC6827" s="3"/>
      <c r="AD6827" s="3"/>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row>
    <row r="6828" spans="1:77" ht="18">
      <c r="A6828" s="3" t="s">
        <v>38309</v>
      </c>
      <c r="B6828" s="3" t="s">
        <v>37993</v>
      </c>
      <c r="C6828" s="3" t="s">
        <v>38310</v>
      </c>
      <c r="D6828" s="3" t="s">
        <v>270</v>
      </c>
      <c r="E6828" s="3" t="s">
        <v>38247</v>
      </c>
      <c r="F6828" s="3"/>
      <c r="G6828" s="3"/>
      <c r="H6828" s="3"/>
      <c r="I6828" s="3"/>
      <c r="J6828" s="3"/>
      <c r="K6828" s="3"/>
      <c r="L6828" s="3"/>
      <c r="M6828" s="3"/>
      <c r="N6828" s="3"/>
      <c r="O6828" s="3"/>
      <c r="P6828" s="3"/>
      <c r="Q6828" s="3"/>
      <c r="R6828" s="3"/>
      <c r="S6828" s="3"/>
      <c r="T6828" s="3"/>
      <c r="U6828" s="3"/>
      <c r="V6828" s="3"/>
      <c r="W6828" s="3"/>
      <c r="X6828" s="3"/>
      <c r="Y6828" s="3"/>
      <c r="Z6828" s="3"/>
      <c r="AA6828" s="3"/>
      <c r="AB6828" s="3"/>
      <c r="AC6828" s="3"/>
      <c r="AD6828" s="3"/>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row>
    <row r="6829" spans="1:77" ht="18">
      <c r="A6829" s="3" t="s">
        <v>27848</v>
      </c>
      <c r="B6829" s="3" t="s">
        <v>27608</v>
      </c>
      <c r="C6829" s="3" t="s">
        <v>27849</v>
      </c>
      <c r="D6829" s="3" t="s">
        <v>73</v>
      </c>
      <c r="E6829" s="3" t="s">
        <v>27653</v>
      </c>
      <c r="F6829" s="3" t="s">
        <v>20954</v>
      </c>
      <c r="G6829" s="3" t="s">
        <v>27654</v>
      </c>
      <c r="H6829" s="3"/>
      <c r="I6829" s="3" t="e">
        <f>- walk through the tasks in the project plan</f>
        <v>#NAME?</v>
      </c>
      <c r="J6829" s="3" t="s">
        <v>27655</v>
      </c>
      <c r="K6829" s="3"/>
      <c r="L6829" s="3" t="e">
        <f>- make sure that all integration/dependency Issues are addressed</f>
        <v>#NAME?</v>
      </c>
      <c r="M6829" s="3"/>
      <c r="N6829" s="3"/>
      <c r="O6829" s="3"/>
      <c r="P6829" s="3"/>
      <c r="Q6829" s="3"/>
      <c r="R6829" s="3"/>
      <c r="S6829" s="3"/>
      <c r="T6829" s="3"/>
      <c r="U6829" s="3"/>
      <c r="V6829" s="3"/>
      <c r="W6829" s="3"/>
      <c r="X6829" s="3"/>
      <c r="Y6829" s="3"/>
      <c r="Z6829" s="3"/>
      <c r="AA6829" s="3"/>
      <c r="AB6829" s="3"/>
      <c r="AC6829" s="3"/>
      <c r="AD6829" s="3"/>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row>
    <row r="6830" spans="1:77" ht="18">
      <c r="A6830" s="3" t="s">
        <v>9850</v>
      </c>
      <c r="B6830" s="3" t="s">
        <v>27189</v>
      </c>
      <c r="C6830" s="3" t="s">
        <v>27812</v>
      </c>
      <c r="D6830" s="3" t="s">
        <v>73</v>
      </c>
      <c r="E6830" s="3" t="s">
        <v>27266</v>
      </c>
      <c r="F6830" s="3"/>
      <c r="G6830" s="3"/>
      <c r="H6830" s="3"/>
      <c r="I6830" s="3"/>
      <c r="J6830" s="3"/>
      <c r="K6830" s="3"/>
      <c r="L6830" s="3"/>
      <c r="M6830" s="3"/>
      <c r="N6830" s="3"/>
      <c r="O6830" s="3"/>
      <c r="P6830" s="3"/>
      <c r="Q6830" s="3"/>
      <c r="R6830" s="3"/>
      <c r="S6830" s="3"/>
      <c r="T6830" s="3"/>
      <c r="U6830" s="3"/>
      <c r="V6830" s="3"/>
      <c r="W6830" s="3"/>
      <c r="X6830" s="3"/>
      <c r="Y6830" s="3"/>
      <c r="Z6830" s="3"/>
      <c r="AA6830" s="3"/>
      <c r="AB6830" s="3"/>
      <c r="AC6830" s="3"/>
      <c r="AD6830" s="3"/>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row>
    <row r="6831" spans="1:77" ht="18">
      <c r="A6831" s="3" t="s">
        <v>12184</v>
      </c>
      <c r="B6831" s="3" t="s">
        <v>29357</v>
      </c>
      <c r="C6831" s="3" t="s">
        <v>29772</v>
      </c>
      <c r="D6831" s="3" t="s">
        <v>48</v>
      </c>
      <c r="E6831" s="3" t="s">
        <v>29773</v>
      </c>
      <c r="F6831" s="3"/>
      <c r="G6831" s="3"/>
      <c r="H6831" s="3"/>
      <c r="I6831" s="3"/>
      <c r="J6831" s="3"/>
      <c r="K6831" s="3"/>
      <c r="L6831" s="3"/>
      <c r="M6831" s="3"/>
      <c r="N6831" s="3"/>
      <c r="O6831" s="3"/>
      <c r="P6831" s="3"/>
      <c r="Q6831" s="3"/>
      <c r="R6831" s="3"/>
      <c r="S6831" s="3"/>
      <c r="T6831" s="3"/>
      <c r="U6831" s="3"/>
      <c r="V6831" s="3"/>
      <c r="W6831" s="3"/>
      <c r="X6831" s="3"/>
      <c r="Y6831" s="3"/>
      <c r="Z6831" s="3"/>
      <c r="AA6831" s="3"/>
      <c r="AB6831" s="3"/>
      <c r="AC6831" s="3"/>
      <c r="AD6831" s="3"/>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row>
    <row r="6832" spans="1:77" ht="18">
      <c r="A6832" s="3" t="s">
        <v>20103</v>
      </c>
      <c r="B6832" s="3" t="s">
        <v>37108</v>
      </c>
      <c r="C6832" s="3" t="s">
        <v>37109</v>
      </c>
      <c r="D6832" s="3"/>
      <c r="E6832" s="3" t="s">
        <v>37110</v>
      </c>
      <c r="F6832" s="3"/>
      <c r="G6832" s="3"/>
      <c r="H6832" s="3"/>
      <c r="I6832" s="3"/>
      <c r="J6832" s="3"/>
      <c r="K6832" s="3"/>
      <c r="L6832" s="3"/>
      <c r="M6832" s="3"/>
      <c r="N6832" s="3"/>
      <c r="O6832" s="3"/>
      <c r="P6832" s="3"/>
      <c r="Q6832" s="3"/>
      <c r="R6832" s="3"/>
      <c r="S6832" s="3"/>
      <c r="T6832" s="3"/>
      <c r="U6832" s="3"/>
      <c r="V6832" s="3"/>
      <c r="W6832" s="3"/>
      <c r="X6832" s="3"/>
      <c r="Y6832" s="3"/>
      <c r="Z6832" s="3"/>
      <c r="AA6832" s="3"/>
      <c r="AB6832" s="3"/>
      <c r="AC6832" s="3"/>
      <c r="AD6832" s="3"/>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row>
    <row r="6833" spans="1:77" ht="18">
      <c r="A6833" s="3" t="s">
        <v>12241</v>
      </c>
      <c r="B6833" s="3" t="s">
        <v>29357</v>
      </c>
      <c r="C6833" s="3" t="s">
        <v>29814</v>
      </c>
      <c r="D6833" s="3" t="s">
        <v>48</v>
      </c>
      <c r="E6833" s="3" t="s">
        <v>29815</v>
      </c>
      <c r="F6833" s="3" t="s">
        <v>29816</v>
      </c>
      <c r="G6833" s="3"/>
      <c r="H6833" s="3"/>
      <c r="I6833" s="3"/>
      <c r="J6833" s="3"/>
      <c r="K6833" s="3"/>
      <c r="L6833" s="3"/>
      <c r="M6833" s="3"/>
      <c r="N6833" s="3"/>
      <c r="O6833" s="3"/>
      <c r="P6833" s="3"/>
      <c r="Q6833" s="3"/>
      <c r="R6833" s="3"/>
      <c r="S6833" s="3"/>
      <c r="T6833" s="3"/>
      <c r="U6833" s="3"/>
      <c r="V6833" s="3"/>
      <c r="W6833" s="3"/>
      <c r="X6833" s="3"/>
      <c r="Y6833" s="3"/>
      <c r="Z6833" s="3"/>
      <c r="AA6833" s="3"/>
      <c r="AB6833" s="3"/>
      <c r="AC6833" s="3"/>
      <c r="AD6833" s="3"/>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row>
    <row r="6834" spans="1:77" ht="18">
      <c r="A6834" s="3" t="s">
        <v>25776</v>
      </c>
      <c r="B6834" s="3" t="s">
        <v>25216</v>
      </c>
      <c r="C6834" s="3" t="s">
        <v>25777</v>
      </c>
      <c r="D6834" s="3"/>
      <c r="E6834" s="3" t="s">
        <v>25778</v>
      </c>
      <c r="F6834" s="3"/>
      <c r="G6834" s="3"/>
      <c r="H6834" s="3"/>
      <c r="I6834" s="3"/>
      <c r="J6834" s="3"/>
      <c r="K6834" s="3"/>
      <c r="L6834" s="3"/>
      <c r="M6834" s="3"/>
      <c r="N6834" s="3"/>
      <c r="O6834" s="3"/>
      <c r="P6834" s="3"/>
      <c r="Q6834" s="3"/>
      <c r="R6834" s="3"/>
      <c r="S6834" s="3"/>
      <c r="T6834" s="3"/>
      <c r="U6834" s="3"/>
      <c r="V6834" s="3"/>
      <c r="W6834" s="3"/>
      <c r="X6834" s="3"/>
      <c r="Y6834" s="3"/>
      <c r="Z6834" s="3"/>
      <c r="AA6834" s="3"/>
      <c r="AB6834" s="3"/>
      <c r="AC6834" s="3"/>
      <c r="AD6834" s="3"/>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row>
    <row r="6835" spans="1:77" ht="18">
      <c r="A6835" s="3" t="s">
        <v>38148</v>
      </c>
      <c r="B6835" s="3" t="s">
        <v>37993</v>
      </c>
      <c r="C6835" s="3" t="s">
        <v>38149</v>
      </c>
      <c r="D6835" s="3" t="s">
        <v>270</v>
      </c>
      <c r="E6835" s="3" t="s">
        <v>38150</v>
      </c>
      <c r="F6835" s="3"/>
      <c r="G6835" s="3"/>
      <c r="H6835" s="3"/>
      <c r="I6835" s="3"/>
      <c r="J6835" s="3"/>
      <c r="K6835" s="3"/>
      <c r="L6835" s="3"/>
      <c r="M6835" s="3"/>
      <c r="N6835" s="3"/>
      <c r="O6835" s="3"/>
      <c r="P6835" s="3"/>
      <c r="Q6835" s="3"/>
      <c r="R6835" s="3"/>
      <c r="S6835" s="3"/>
      <c r="T6835" s="3"/>
      <c r="U6835" s="3"/>
      <c r="V6835" s="3"/>
      <c r="W6835" s="3"/>
      <c r="X6835" s="3"/>
      <c r="Y6835" s="3"/>
      <c r="Z6835" s="3"/>
      <c r="AA6835" s="3"/>
      <c r="AB6835" s="3"/>
      <c r="AC6835" s="3"/>
      <c r="AD6835" s="3"/>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row>
    <row r="6836" spans="1:77" ht="18">
      <c r="A6836" s="3" t="s">
        <v>12038</v>
      </c>
      <c r="B6836" s="3" t="s">
        <v>29357</v>
      </c>
      <c r="C6836" s="3" t="s">
        <v>29664</v>
      </c>
      <c r="D6836" s="3" t="s">
        <v>48</v>
      </c>
      <c r="E6836" s="3" t="s">
        <v>29665</v>
      </c>
      <c r="F6836" s="3"/>
      <c r="G6836" s="3"/>
      <c r="H6836" s="3"/>
      <c r="I6836" s="3"/>
      <c r="J6836" s="3"/>
      <c r="K6836" s="3"/>
      <c r="L6836" s="3"/>
      <c r="M6836" s="3"/>
      <c r="N6836" s="3"/>
      <c r="O6836" s="3"/>
      <c r="P6836" s="3"/>
      <c r="Q6836" s="3"/>
      <c r="R6836" s="3"/>
      <c r="S6836" s="3"/>
      <c r="T6836" s="3"/>
      <c r="U6836" s="3"/>
      <c r="V6836" s="3"/>
      <c r="W6836" s="3"/>
      <c r="X6836" s="3"/>
      <c r="Y6836" s="3"/>
      <c r="Z6836" s="3"/>
      <c r="AA6836" s="3"/>
      <c r="AB6836" s="3"/>
      <c r="AC6836" s="3"/>
      <c r="AD6836" s="3"/>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row>
    <row r="6837" spans="1:77" ht="18">
      <c r="A6837" s="3" t="s">
        <v>34438</v>
      </c>
      <c r="B6837" s="3" t="s">
        <v>34282</v>
      </c>
      <c r="C6837" s="3" t="s">
        <v>34439</v>
      </c>
      <c r="D6837" s="3" t="s">
        <v>34440</v>
      </c>
      <c r="E6837" s="3" t="s">
        <v>34441</v>
      </c>
      <c r="F6837" s="3" t="s">
        <v>34440</v>
      </c>
      <c r="G6837" s="3"/>
      <c r="H6837" s="3"/>
      <c r="I6837" s="3"/>
      <c r="J6837" s="3"/>
      <c r="K6837" s="3"/>
      <c r="L6837" s="3"/>
      <c r="M6837" s="3"/>
      <c r="N6837" s="3"/>
      <c r="O6837" s="3"/>
      <c r="P6837" s="3"/>
      <c r="Q6837" s="3"/>
      <c r="R6837" s="3"/>
      <c r="S6837" s="3"/>
      <c r="T6837" s="3"/>
      <c r="U6837" s="3"/>
      <c r="V6837" s="3"/>
      <c r="W6837" s="3"/>
      <c r="X6837" s="3"/>
      <c r="Y6837" s="3"/>
      <c r="Z6837" s="3"/>
      <c r="AA6837" s="3"/>
      <c r="AB6837" s="3"/>
      <c r="AC6837" s="3"/>
      <c r="AD6837" s="3"/>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row>
    <row r="6838" spans="1:77" ht="18">
      <c r="A6838" s="3" t="s">
        <v>34512</v>
      </c>
      <c r="B6838" s="3" t="s">
        <v>33988</v>
      </c>
      <c r="C6838" s="3" t="s">
        <v>34439</v>
      </c>
      <c r="D6838" s="3"/>
      <c r="E6838" s="3" t="s">
        <v>34513</v>
      </c>
      <c r="F6838" s="3"/>
      <c r="G6838" s="3"/>
      <c r="H6838" s="3"/>
      <c r="I6838" s="3"/>
      <c r="J6838" s="3"/>
      <c r="K6838" s="3"/>
      <c r="L6838" s="3"/>
      <c r="M6838" s="3"/>
      <c r="N6838" s="3"/>
      <c r="O6838" s="3"/>
      <c r="P6838" s="3"/>
      <c r="Q6838" s="3"/>
      <c r="R6838" s="3"/>
      <c r="S6838" s="3"/>
      <c r="T6838" s="3"/>
      <c r="U6838" s="3"/>
      <c r="V6838" s="3"/>
      <c r="W6838" s="3"/>
      <c r="X6838" s="3"/>
      <c r="Y6838" s="3"/>
      <c r="Z6838" s="3"/>
      <c r="AA6838" s="3"/>
      <c r="AB6838" s="3"/>
      <c r="AC6838" s="3"/>
      <c r="AD6838" s="3"/>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row>
    <row r="6839" spans="1:77" ht="18">
      <c r="A6839" s="3" t="s">
        <v>11976</v>
      </c>
      <c r="B6839" s="3" t="s">
        <v>29357</v>
      </c>
      <c r="C6839" s="3" t="s">
        <v>29610</v>
      </c>
      <c r="D6839" s="3" t="s">
        <v>48</v>
      </c>
      <c r="E6839" s="3" t="s">
        <v>29611</v>
      </c>
      <c r="F6839" s="3" t="s">
        <v>29612</v>
      </c>
      <c r="G6839" s="3"/>
      <c r="H6839" s="3"/>
      <c r="I6839" s="3"/>
      <c r="J6839" s="3"/>
      <c r="K6839" s="3"/>
      <c r="L6839" s="3"/>
      <c r="M6839" s="3"/>
      <c r="N6839" s="3"/>
      <c r="O6839" s="3"/>
      <c r="P6839" s="3"/>
      <c r="Q6839" s="3"/>
      <c r="R6839" s="3"/>
      <c r="S6839" s="3"/>
      <c r="T6839" s="3"/>
      <c r="U6839" s="3"/>
      <c r="V6839" s="3"/>
      <c r="W6839" s="3"/>
      <c r="X6839" s="3"/>
      <c r="Y6839" s="3"/>
      <c r="Z6839" s="3"/>
      <c r="AA6839" s="3"/>
      <c r="AB6839" s="3"/>
      <c r="AC6839" s="3"/>
      <c r="AD6839" s="3"/>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row>
    <row r="6840" spans="1:77" ht="18">
      <c r="A6840" s="3" t="s">
        <v>33987</v>
      </c>
      <c r="B6840" s="3" t="s">
        <v>33988</v>
      </c>
      <c r="C6840" s="3" t="s">
        <v>33989</v>
      </c>
      <c r="D6840" s="3"/>
      <c r="E6840" s="3" t="s">
        <v>33990</v>
      </c>
      <c r="F6840" s="3" t="s">
        <v>33991</v>
      </c>
      <c r="G6840" s="3" t="s">
        <v>33992</v>
      </c>
      <c r="H6840" s="3" t="s">
        <v>33993</v>
      </c>
      <c r="I6840" s="3"/>
      <c r="J6840" s="3"/>
      <c r="K6840" s="3"/>
      <c r="L6840" s="3"/>
      <c r="M6840" s="3"/>
      <c r="N6840" s="3"/>
      <c r="O6840" s="3"/>
      <c r="P6840" s="3"/>
      <c r="Q6840" s="3"/>
      <c r="R6840" s="3"/>
      <c r="S6840" s="3"/>
      <c r="T6840" s="3"/>
      <c r="U6840" s="3"/>
      <c r="V6840" s="3"/>
      <c r="W6840" s="3"/>
      <c r="X6840" s="3"/>
      <c r="Y6840" s="3"/>
      <c r="Z6840" s="3"/>
      <c r="AA6840" s="3"/>
      <c r="AB6840" s="3"/>
      <c r="AC6840" s="3"/>
      <c r="AD6840" s="3"/>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row>
    <row r="6841" spans="1:77" ht="18">
      <c r="A6841" s="3" t="s">
        <v>39058</v>
      </c>
      <c r="B6841" s="3" t="s">
        <v>38999</v>
      </c>
      <c r="C6841" s="3" t="s">
        <v>33989</v>
      </c>
      <c r="D6841" s="3"/>
      <c r="E6841" s="3" t="s">
        <v>39059</v>
      </c>
      <c r="F6841" s="3" t="s">
        <v>33991</v>
      </c>
      <c r="G6841" s="3" t="s">
        <v>33992</v>
      </c>
      <c r="H6841" s="3" t="s">
        <v>33993</v>
      </c>
      <c r="I6841" s="3"/>
      <c r="J6841" s="3"/>
      <c r="K6841" s="3"/>
      <c r="L6841" s="3"/>
      <c r="M6841" s="3"/>
      <c r="N6841" s="3"/>
      <c r="O6841" s="3"/>
      <c r="P6841" s="3"/>
      <c r="Q6841" s="3"/>
      <c r="R6841" s="3"/>
      <c r="S6841" s="3"/>
      <c r="T6841" s="3"/>
      <c r="U6841" s="3"/>
      <c r="V6841" s="3"/>
      <c r="W6841" s="3"/>
      <c r="X6841" s="3"/>
      <c r="Y6841" s="3"/>
      <c r="Z6841" s="3"/>
      <c r="AA6841" s="3"/>
      <c r="AB6841" s="3"/>
      <c r="AC6841" s="3"/>
      <c r="AD6841" s="3"/>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row>
    <row r="6842" spans="1:77" ht="18">
      <c r="A6842" s="3" t="s">
        <v>27732</v>
      </c>
      <c r="B6842" s="3" t="s">
        <v>27189</v>
      </c>
      <c r="C6842" s="3" t="s">
        <v>27733</v>
      </c>
      <c r="D6842" s="3" t="s">
        <v>73</v>
      </c>
      <c r="E6842" s="3" t="s">
        <v>27734</v>
      </c>
      <c r="F6842" s="3" t="s">
        <v>27735</v>
      </c>
      <c r="G6842" s="3"/>
      <c r="H6842" s="3"/>
      <c r="I6842" s="3"/>
      <c r="J6842" s="3"/>
      <c r="K6842" s="3"/>
      <c r="L6842" s="3"/>
      <c r="M6842" s="3"/>
      <c r="N6842" s="3"/>
      <c r="O6842" s="3"/>
      <c r="P6842" s="3"/>
      <c r="Q6842" s="3"/>
      <c r="R6842" s="3"/>
      <c r="S6842" s="3"/>
      <c r="T6842" s="3"/>
      <c r="U6842" s="3"/>
      <c r="V6842" s="3"/>
      <c r="W6842" s="3"/>
      <c r="X6842" s="3"/>
      <c r="Y6842" s="3"/>
      <c r="Z6842" s="3"/>
      <c r="AA6842" s="3"/>
      <c r="AB6842" s="3"/>
      <c r="AC6842" s="3"/>
      <c r="AD6842" s="3"/>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row>
    <row r="6843" spans="1:77" ht="18">
      <c r="A6843" s="3" t="s">
        <v>37716</v>
      </c>
      <c r="B6843" s="3" t="s">
        <v>37108</v>
      </c>
      <c r="C6843" s="3" t="s">
        <v>27733</v>
      </c>
      <c r="D6843" s="3" t="s">
        <v>73</v>
      </c>
      <c r="E6843" s="3" t="s">
        <v>37717</v>
      </c>
      <c r="F6843" s="3" t="s">
        <v>27735</v>
      </c>
      <c r="G6843" s="3"/>
      <c r="H6843" s="3"/>
      <c r="I6843" s="3"/>
      <c r="J6843" s="3"/>
      <c r="K6843" s="3"/>
      <c r="L6843" s="3"/>
      <c r="M6843" s="3"/>
      <c r="N6843" s="3"/>
      <c r="O6843" s="3"/>
      <c r="P6843" s="3"/>
      <c r="Q6843" s="3"/>
      <c r="R6843" s="3"/>
      <c r="S6843" s="3"/>
      <c r="T6843" s="3"/>
      <c r="U6843" s="3"/>
      <c r="V6843" s="3"/>
      <c r="W6843" s="3"/>
      <c r="X6843" s="3"/>
      <c r="Y6843" s="3"/>
      <c r="Z6843" s="3"/>
      <c r="AA6843" s="3"/>
      <c r="AB6843" s="3"/>
      <c r="AC6843" s="3"/>
      <c r="AD6843" s="3"/>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row>
    <row r="6844" spans="1:77" ht="18">
      <c r="A6844" s="3" t="s">
        <v>12140</v>
      </c>
      <c r="B6844" s="3" t="s">
        <v>29357</v>
      </c>
      <c r="C6844" s="3" t="s">
        <v>29739</v>
      </c>
      <c r="D6844" s="3" t="s">
        <v>48</v>
      </c>
      <c r="E6844" s="3" t="s">
        <v>29740</v>
      </c>
      <c r="F6844" s="3"/>
      <c r="G6844" s="3"/>
      <c r="H6844" s="3"/>
      <c r="I6844" s="3"/>
      <c r="J6844" s="3"/>
      <c r="K6844" s="3"/>
      <c r="L6844" s="3"/>
      <c r="M6844" s="3"/>
      <c r="N6844" s="3"/>
      <c r="O6844" s="3"/>
      <c r="P6844" s="3"/>
      <c r="Q6844" s="3"/>
      <c r="R6844" s="3"/>
      <c r="S6844" s="3"/>
      <c r="T6844" s="3"/>
      <c r="U6844" s="3"/>
      <c r="V6844" s="3"/>
      <c r="W6844" s="3"/>
      <c r="X6844" s="3"/>
      <c r="Y6844" s="3"/>
      <c r="Z6844" s="3"/>
      <c r="AA6844" s="3"/>
      <c r="AB6844" s="3"/>
      <c r="AC6844" s="3"/>
      <c r="AD6844" s="3"/>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row>
    <row r="6845" spans="1:77" ht="18">
      <c r="A6845" s="3" t="s">
        <v>13405</v>
      </c>
      <c r="B6845" s="3" t="s">
        <v>30462</v>
      </c>
      <c r="C6845" s="3" t="s">
        <v>30514</v>
      </c>
      <c r="D6845" s="3" t="s">
        <v>30464</v>
      </c>
      <c r="E6845" s="3" t="s">
        <v>30515</v>
      </c>
      <c r="F6845" s="3"/>
      <c r="G6845" s="3"/>
      <c r="H6845" s="3"/>
      <c r="I6845" s="3"/>
      <c r="J6845" s="3"/>
      <c r="K6845" s="3"/>
      <c r="L6845" s="3"/>
      <c r="M6845" s="3"/>
      <c r="N6845" s="3"/>
      <c r="O6845" s="3"/>
      <c r="P6845" s="3"/>
      <c r="Q6845" s="3"/>
      <c r="R6845" s="3"/>
      <c r="S6845" s="3"/>
      <c r="T6845" s="3"/>
      <c r="U6845" s="3"/>
      <c r="V6845" s="3"/>
      <c r="W6845" s="3"/>
      <c r="X6845" s="3"/>
      <c r="Y6845" s="3"/>
      <c r="Z6845" s="3"/>
      <c r="AA6845" s="3"/>
      <c r="AB6845" s="3"/>
      <c r="AC6845" s="3"/>
      <c r="AD6845" s="3"/>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row>
    <row r="6846" spans="1:77" ht="18">
      <c r="A6846" s="3" t="s">
        <v>38410</v>
      </c>
      <c r="B6846" s="3" t="s">
        <v>37993</v>
      </c>
      <c r="C6846" s="3" t="s">
        <v>30514</v>
      </c>
      <c r="D6846" s="3" t="s">
        <v>270</v>
      </c>
      <c r="E6846" s="3" t="s">
        <v>38411</v>
      </c>
      <c r="F6846" s="3" t="s">
        <v>38412</v>
      </c>
      <c r="G6846" s="3"/>
      <c r="H6846" s="3"/>
      <c r="I6846" s="3"/>
      <c r="J6846" s="3"/>
      <c r="K6846" s="3"/>
      <c r="L6846" s="3"/>
      <c r="M6846" s="3"/>
      <c r="N6846" s="3"/>
      <c r="O6846" s="3"/>
      <c r="P6846" s="3"/>
      <c r="Q6846" s="3"/>
      <c r="R6846" s="3"/>
      <c r="S6846" s="3"/>
      <c r="T6846" s="3"/>
      <c r="U6846" s="3"/>
      <c r="V6846" s="3"/>
      <c r="W6846" s="3"/>
      <c r="X6846" s="3"/>
      <c r="Y6846" s="3"/>
      <c r="Z6846" s="3"/>
      <c r="AA6846" s="3"/>
      <c r="AB6846" s="3"/>
      <c r="AC6846" s="3"/>
      <c r="AD6846" s="3"/>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row>
    <row r="6847" spans="1:77" ht="18">
      <c r="A6847" s="3" t="s">
        <v>11882</v>
      </c>
      <c r="B6847" s="3" t="s">
        <v>29357</v>
      </c>
      <c r="C6847" s="3" t="s">
        <v>29538</v>
      </c>
      <c r="D6847" s="3" t="s">
        <v>48</v>
      </c>
      <c r="E6847" s="3" t="s">
        <v>29539</v>
      </c>
      <c r="F6847" s="3" t="s">
        <v>29540</v>
      </c>
      <c r="G6847" s="3"/>
      <c r="H6847" s="3"/>
      <c r="I6847" s="3"/>
      <c r="J6847" s="3"/>
      <c r="K6847" s="3"/>
      <c r="L6847" s="3"/>
      <c r="M6847" s="3"/>
      <c r="N6847" s="3"/>
      <c r="O6847" s="3"/>
      <c r="P6847" s="3"/>
      <c r="Q6847" s="3"/>
      <c r="R6847" s="3"/>
      <c r="S6847" s="3"/>
      <c r="T6847" s="3"/>
      <c r="U6847" s="3"/>
      <c r="V6847" s="3"/>
      <c r="W6847" s="3"/>
      <c r="X6847" s="3"/>
      <c r="Y6847" s="3"/>
      <c r="Z6847" s="3"/>
      <c r="AA6847" s="3"/>
      <c r="AB6847" s="3"/>
      <c r="AC6847" s="3"/>
      <c r="AD6847" s="3"/>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row>
    <row r="6848" spans="1:77" ht="18">
      <c r="A6848" s="3" t="s">
        <v>34402</v>
      </c>
      <c r="B6848" s="3" t="s">
        <v>33988</v>
      </c>
      <c r="C6848" s="3" t="s">
        <v>34403</v>
      </c>
      <c r="D6848" s="3" t="s">
        <v>34404</v>
      </c>
      <c r="E6848" s="3" t="s">
        <v>34405</v>
      </c>
      <c r="F6848" s="3" t="s">
        <v>34406</v>
      </c>
      <c r="G6848" s="3"/>
      <c r="H6848" s="3"/>
      <c r="I6848" s="3"/>
      <c r="J6848" s="3"/>
      <c r="K6848" s="3"/>
      <c r="L6848" s="3"/>
      <c r="M6848" s="3"/>
      <c r="N6848" s="3"/>
      <c r="O6848" s="3"/>
      <c r="P6848" s="3"/>
      <c r="Q6848" s="3"/>
      <c r="R6848" s="3"/>
      <c r="S6848" s="3"/>
      <c r="T6848" s="3"/>
      <c r="U6848" s="3"/>
      <c r="V6848" s="3"/>
      <c r="W6848" s="3"/>
      <c r="X6848" s="3"/>
      <c r="Y6848" s="3"/>
      <c r="Z6848" s="3"/>
      <c r="AA6848" s="3"/>
      <c r="AB6848" s="3"/>
      <c r="AC6848" s="3"/>
      <c r="AD6848" s="3"/>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row>
    <row r="6849" spans="1:77" ht="18">
      <c r="A6849" s="3" t="s">
        <v>12082</v>
      </c>
      <c r="B6849" s="3" t="s">
        <v>29357</v>
      </c>
      <c r="C6849" s="3" t="s">
        <v>29700</v>
      </c>
      <c r="D6849" s="3" t="s">
        <v>48</v>
      </c>
      <c r="E6849" s="3" t="s">
        <v>29701</v>
      </c>
      <c r="F6849" s="3"/>
      <c r="G6849" s="3"/>
      <c r="H6849" s="3"/>
      <c r="I6849" s="3"/>
      <c r="J6849" s="3"/>
      <c r="K6849" s="3"/>
      <c r="L6849" s="3"/>
      <c r="M6849" s="3"/>
      <c r="N6849" s="3"/>
      <c r="O6849" s="3"/>
      <c r="P6849" s="3"/>
      <c r="Q6849" s="3"/>
      <c r="R6849" s="3"/>
      <c r="S6849" s="3"/>
      <c r="T6849" s="3"/>
      <c r="U6849" s="3"/>
      <c r="V6849" s="3"/>
      <c r="W6849" s="3"/>
      <c r="X6849" s="3"/>
      <c r="Y6849" s="3"/>
      <c r="Z6849" s="3"/>
      <c r="AA6849" s="3"/>
      <c r="AB6849" s="3"/>
      <c r="AC6849" s="3"/>
      <c r="AD6849" s="3"/>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row>
    <row r="6850" spans="1:77" ht="18">
      <c r="A6850" s="3" t="s">
        <v>38012</v>
      </c>
      <c r="B6850" s="3" t="s">
        <v>37993</v>
      </c>
      <c r="C6850" s="3" t="s">
        <v>29700</v>
      </c>
      <c r="D6850" s="3" t="s">
        <v>270</v>
      </c>
      <c r="E6850" s="3" t="s">
        <v>38013</v>
      </c>
      <c r="F6850" s="3" t="s">
        <v>38014</v>
      </c>
      <c r="G6850" s="3"/>
      <c r="H6850" s="3"/>
      <c r="I6850" s="3"/>
      <c r="J6850" s="3"/>
      <c r="K6850" s="3"/>
      <c r="L6850" s="3"/>
      <c r="M6850" s="3"/>
      <c r="N6850" s="3"/>
      <c r="O6850" s="3"/>
      <c r="P6850" s="3"/>
      <c r="Q6850" s="3"/>
      <c r="R6850" s="3"/>
      <c r="S6850" s="3"/>
      <c r="T6850" s="3"/>
      <c r="U6850" s="3"/>
      <c r="V6850" s="3"/>
      <c r="W6850" s="3"/>
      <c r="X6850" s="3"/>
      <c r="Y6850" s="3"/>
      <c r="Z6850" s="3"/>
      <c r="AA6850" s="3"/>
      <c r="AB6850" s="3"/>
      <c r="AC6850" s="3"/>
      <c r="AD6850" s="3"/>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row>
    <row r="6851" spans="1:77" ht="18">
      <c r="A6851" s="3" t="s">
        <v>38819</v>
      </c>
      <c r="B6851" s="3" t="s">
        <v>37993</v>
      </c>
      <c r="C6851" s="3" t="s">
        <v>38820</v>
      </c>
      <c r="D6851" s="3" t="s">
        <v>270</v>
      </c>
      <c r="E6851" s="3" t="s">
        <v>38821</v>
      </c>
      <c r="F6851" s="3" t="s">
        <v>38822</v>
      </c>
      <c r="G6851" s="3"/>
      <c r="H6851" s="3"/>
      <c r="I6851" s="3"/>
      <c r="J6851" s="3"/>
      <c r="K6851" s="3"/>
      <c r="L6851" s="3"/>
      <c r="M6851" s="3"/>
      <c r="N6851" s="3"/>
      <c r="O6851" s="3"/>
      <c r="P6851" s="3"/>
      <c r="Q6851" s="3"/>
      <c r="R6851" s="3"/>
      <c r="S6851" s="3"/>
      <c r="T6851" s="3"/>
      <c r="U6851" s="3"/>
      <c r="V6851" s="3"/>
      <c r="W6851" s="3"/>
      <c r="X6851" s="3"/>
      <c r="Y6851" s="3"/>
      <c r="Z6851" s="3"/>
      <c r="AA6851" s="3"/>
      <c r="AB6851" s="3"/>
      <c r="AC6851" s="3"/>
      <c r="AD6851" s="3"/>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row>
    <row r="6852" spans="1:77" ht="18">
      <c r="A6852" s="3" t="s">
        <v>38540</v>
      </c>
      <c r="B6852" s="3" t="s">
        <v>37993</v>
      </c>
      <c r="C6852" s="3" t="s">
        <v>38541</v>
      </c>
      <c r="D6852" s="3" t="s">
        <v>270</v>
      </c>
      <c r="E6852" s="3" t="s">
        <v>38542</v>
      </c>
      <c r="F6852" s="3"/>
      <c r="G6852" s="3"/>
      <c r="H6852" s="3"/>
      <c r="I6852" s="3"/>
      <c r="J6852" s="3"/>
      <c r="K6852" s="3"/>
      <c r="L6852" s="3"/>
      <c r="M6852" s="3"/>
      <c r="N6852" s="3"/>
      <c r="O6852" s="3"/>
      <c r="P6852" s="3"/>
      <c r="Q6852" s="3"/>
      <c r="R6852" s="3"/>
      <c r="S6852" s="3"/>
      <c r="T6852" s="3"/>
      <c r="U6852" s="3"/>
      <c r="V6852" s="3"/>
      <c r="W6852" s="3"/>
      <c r="X6852" s="3"/>
      <c r="Y6852" s="3"/>
      <c r="Z6852" s="3"/>
      <c r="AA6852" s="3"/>
      <c r="AB6852" s="3"/>
      <c r="AC6852" s="3"/>
      <c r="AD6852" s="3"/>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row>
    <row r="6853" spans="1:77" ht="18">
      <c r="A6853" s="3" t="s">
        <v>39029</v>
      </c>
      <c r="B6853" s="3" t="s">
        <v>38999</v>
      </c>
      <c r="C6853" s="3" t="s">
        <v>39030</v>
      </c>
      <c r="D6853" s="3"/>
      <c r="E6853" s="3" t="s">
        <v>39031</v>
      </c>
      <c r="F6853" s="3"/>
      <c r="G6853" s="3"/>
      <c r="H6853" s="3"/>
      <c r="I6853" s="3"/>
      <c r="J6853" s="3"/>
      <c r="K6853" s="3"/>
      <c r="L6853" s="3"/>
      <c r="M6853" s="3"/>
      <c r="N6853" s="3"/>
      <c r="O6853" s="3"/>
      <c r="P6853" s="3"/>
      <c r="Q6853" s="3"/>
      <c r="R6853" s="3"/>
      <c r="S6853" s="3"/>
      <c r="T6853" s="3"/>
      <c r="U6853" s="3"/>
      <c r="V6853" s="3"/>
      <c r="W6853" s="3"/>
      <c r="X6853" s="3"/>
      <c r="Y6853" s="3"/>
      <c r="Z6853" s="3"/>
      <c r="AA6853" s="3"/>
      <c r="AB6853" s="3"/>
      <c r="AC6853" s="3"/>
      <c r="AD6853" s="3"/>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row>
    <row r="6854" spans="1:77" ht="18">
      <c r="A6854" s="3" t="s">
        <v>9740</v>
      </c>
      <c r="B6854" s="3" t="s">
        <v>27189</v>
      </c>
      <c r="C6854" s="3" t="s">
        <v>27636</v>
      </c>
      <c r="D6854" s="3" t="s">
        <v>73</v>
      </c>
      <c r="E6854" s="3" t="s">
        <v>27637</v>
      </c>
      <c r="F6854" s="3"/>
      <c r="G6854" s="3"/>
      <c r="H6854" s="3"/>
      <c r="I6854" s="3"/>
      <c r="J6854" s="3"/>
      <c r="K6854" s="3"/>
      <c r="L6854" s="3"/>
      <c r="M6854" s="3"/>
      <c r="N6854" s="3"/>
      <c r="O6854" s="3"/>
      <c r="P6854" s="3"/>
      <c r="Q6854" s="3"/>
      <c r="R6854" s="3"/>
      <c r="S6854" s="3"/>
      <c r="T6854" s="3"/>
      <c r="U6854" s="3"/>
      <c r="V6854" s="3"/>
      <c r="W6854" s="3"/>
      <c r="X6854" s="3"/>
      <c r="Y6854" s="3"/>
      <c r="Z6854" s="3"/>
      <c r="AA6854" s="3"/>
      <c r="AB6854" s="3"/>
      <c r="AC6854" s="3"/>
      <c r="AD6854" s="3"/>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row>
    <row r="6855" spans="1:77" ht="18">
      <c r="A6855" s="3" t="s">
        <v>11941</v>
      </c>
      <c r="B6855" s="3" t="s">
        <v>29357</v>
      </c>
      <c r="C6855" s="3" t="s">
        <v>29582</v>
      </c>
      <c r="D6855" s="3" t="s">
        <v>48</v>
      </c>
      <c r="E6855" s="3" t="s">
        <v>29583</v>
      </c>
      <c r="F6855" s="3" t="s">
        <v>29584</v>
      </c>
      <c r="G6855" s="3"/>
      <c r="H6855" s="3"/>
      <c r="I6855" s="3"/>
      <c r="J6855" s="3"/>
      <c r="K6855" s="3"/>
      <c r="L6855" s="3"/>
      <c r="M6855" s="3"/>
      <c r="N6855" s="3"/>
      <c r="O6855" s="3"/>
      <c r="P6855" s="3"/>
      <c r="Q6855" s="3"/>
      <c r="R6855" s="3"/>
      <c r="S6855" s="3"/>
      <c r="T6855" s="3"/>
      <c r="U6855" s="3"/>
      <c r="V6855" s="3"/>
      <c r="W6855" s="3"/>
      <c r="X6855" s="3"/>
      <c r="Y6855" s="3"/>
      <c r="Z6855" s="3"/>
      <c r="AA6855" s="3"/>
      <c r="AB6855" s="3"/>
      <c r="AC6855" s="3"/>
      <c r="AD6855" s="3"/>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row>
    <row r="6856" spans="1:77" ht="18">
      <c r="A6856" s="3" t="s">
        <v>38751</v>
      </c>
      <c r="B6856" s="3" t="s">
        <v>37993</v>
      </c>
      <c r="C6856" s="3" t="s">
        <v>38752</v>
      </c>
      <c r="D6856" s="3" t="s">
        <v>270</v>
      </c>
      <c r="E6856" s="3" t="s">
        <v>38753</v>
      </c>
      <c r="F6856" s="3" t="s">
        <v>38754</v>
      </c>
      <c r="G6856" s="3"/>
      <c r="H6856" s="3"/>
      <c r="I6856" s="3"/>
      <c r="J6856" s="3"/>
      <c r="K6856" s="3"/>
      <c r="L6856" s="3"/>
      <c r="M6856" s="3"/>
      <c r="N6856" s="3"/>
      <c r="O6856" s="3"/>
      <c r="P6856" s="3"/>
      <c r="Q6856" s="3"/>
      <c r="R6856" s="3"/>
      <c r="S6856" s="3"/>
      <c r="T6856" s="3"/>
      <c r="U6856" s="3"/>
      <c r="V6856" s="3"/>
      <c r="W6856" s="3"/>
      <c r="X6856" s="3"/>
      <c r="Y6856" s="3"/>
      <c r="Z6856" s="3"/>
      <c r="AA6856" s="3"/>
      <c r="AB6856" s="3"/>
      <c r="AC6856" s="3"/>
      <c r="AD6856" s="3"/>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row>
    <row r="6857" spans="1:77" ht="18">
      <c r="A6857" s="3" t="s">
        <v>34083</v>
      </c>
      <c r="B6857" s="3" t="s">
        <v>33988</v>
      </c>
      <c r="C6857" s="3" t="s">
        <v>34084</v>
      </c>
      <c r="D6857" s="3" t="s">
        <v>27924</v>
      </c>
      <c r="E6857" s="3" t="s">
        <v>34085</v>
      </c>
      <c r="F6857" s="3"/>
      <c r="G6857" s="3"/>
      <c r="H6857" s="3"/>
      <c r="I6857" s="3"/>
      <c r="J6857" s="3"/>
      <c r="K6857" s="3"/>
      <c r="L6857" s="3"/>
      <c r="M6857" s="3"/>
      <c r="N6857" s="3"/>
      <c r="O6857" s="3"/>
      <c r="P6857" s="3"/>
      <c r="Q6857" s="3"/>
      <c r="R6857" s="3"/>
      <c r="S6857" s="3"/>
      <c r="T6857" s="3"/>
      <c r="U6857" s="3"/>
      <c r="V6857" s="3"/>
      <c r="W6857" s="3"/>
      <c r="X6857" s="3"/>
      <c r="Y6857" s="3"/>
      <c r="Z6857" s="3"/>
      <c r="AA6857" s="3"/>
      <c r="AB6857" s="3"/>
      <c r="AC6857" s="3"/>
      <c r="AD6857" s="3"/>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row>
    <row r="6858" spans="1:77" ht="18">
      <c r="A6858" s="3" t="s">
        <v>9665</v>
      </c>
      <c r="B6858" s="3" t="s">
        <v>27189</v>
      </c>
      <c r="C6858" s="3" t="s">
        <v>27529</v>
      </c>
      <c r="D6858" s="3" t="s">
        <v>73</v>
      </c>
      <c r="E6858" s="3" t="s">
        <v>27530</v>
      </c>
      <c r="F6858" s="3" t="s">
        <v>27531</v>
      </c>
      <c r="G6858" s="3"/>
      <c r="H6858" s="3"/>
      <c r="I6858" s="3"/>
      <c r="J6858" s="3"/>
      <c r="K6858" s="3"/>
      <c r="L6858" s="3"/>
      <c r="M6858" s="3"/>
      <c r="N6858" s="3"/>
      <c r="O6858" s="3"/>
      <c r="P6858" s="3"/>
      <c r="Q6858" s="3"/>
      <c r="R6858" s="3"/>
      <c r="S6858" s="3"/>
      <c r="T6858" s="3"/>
      <c r="U6858" s="3"/>
      <c r="V6858" s="3"/>
      <c r="W6858" s="3"/>
      <c r="X6858" s="3"/>
      <c r="Y6858" s="3"/>
      <c r="Z6858" s="3"/>
      <c r="AA6858" s="3"/>
      <c r="AB6858" s="3"/>
      <c r="AC6858" s="3"/>
      <c r="AD6858" s="3"/>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row>
    <row r="6859" spans="1:77" ht="18">
      <c r="A6859" s="3" t="s">
        <v>11833</v>
      </c>
      <c r="B6859" s="3" t="s">
        <v>29411</v>
      </c>
      <c r="C6859" s="3" t="s">
        <v>29501</v>
      </c>
      <c r="D6859" s="3" t="s">
        <v>25490</v>
      </c>
      <c r="E6859" s="3" t="s">
        <v>29502</v>
      </c>
      <c r="F6859" s="3" t="s">
        <v>29503</v>
      </c>
      <c r="G6859" s="3"/>
      <c r="H6859" s="3"/>
      <c r="I6859" s="3"/>
      <c r="J6859" s="3"/>
      <c r="K6859" s="3"/>
      <c r="L6859" s="3"/>
      <c r="M6859" s="3"/>
      <c r="N6859" s="3"/>
      <c r="O6859" s="3"/>
      <c r="P6859" s="3"/>
      <c r="Q6859" s="3"/>
      <c r="R6859" s="3"/>
      <c r="S6859" s="3"/>
      <c r="T6859" s="3"/>
      <c r="U6859" s="3"/>
      <c r="V6859" s="3"/>
      <c r="W6859" s="3"/>
      <c r="X6859" s="3"/>
      <c r="Y6859" s="3"/>
      <c r="Z6859" s="3"/>
      <c r="AA6859" s="3"/>
      <c r="AB6859" s="3"/>
      <c r="AC6859" s="3"/>
      <c r="AD6859" s="3"/>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row>
    <row r="6860" spans="1:77" ht="18">
      <c r="A6860" s="3" t="s">
        <v>38627</v>
      </c>
      <c r="B6860" s="3" t="s">
        <v>37993</v>
      </c>
      <c r="C6860" s="3" t="s">
        <v>38628</v>
      </c>
      <c r="D6860" s="3" t="s">
        <v>270</v>
      </c>
      <c r="E6860" s="3" t="s">
        <v>38629</v>
      </c>
      <c r="F6860" s="3"/>
      <c r="G6860" s="3"/>
      <c r="H6860" s="3"/>
      <c r="I6860" s="3"/>
      <c r="J6860" s="3"/>
      <c r="K6860" s="3"/>
      <c r="L6860" s="3"/>
      <c r="M6860" s="3"/>
      <c r="N6860" s="3"/>
      <c r="O6860" s="3"/>
      <c r="P6860" s="3"/>
      <c r="Q6860" s="3"/>
      <c r="R6860" s="3"/>
      <c r="S6860" s="3"/>
      <c r="T6860" s="3"/>
      <c r="U6860" s="3"/>
      <c r="V6860" s="3"/>
      <c r="W6860" s="3"/>
      <c r="X6860" s="3"/>
      <c r="Y6860" s="3"/>
      <c r="Z6860" s="3"/>
      <c r="AA6860" s="3"/>
      <c r="AB6860" s="3"/>
      <c r="AC6860" s="3"/>
      <c r="AD6860" s="3"/>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row>
    <row r="6861" spans="1:77" ht="18">
      <c r="A6861" s="3" t="s">
        <v>34932</v>
      </c>
      <c r="B6861" s="3" t="s">
        <v>33988</v>
      </c>
      <c r="C6861" s="3" t="s">
        <v>34933</v>
      </c>
      <c r="D6861" s="3"/>
      <c r="E6861" s="3" t="s">
        <v>34934</v>
      </c>
      <c r="F6861" s="3" t="s">
        <v>34935</v>
      </c>
      <c r="G6861" s="3"/>
      <c r="H6861" s="3"/>
      <c r="I6861" s="3"/>
      <c r="J6861" s="3"/>
      <c r="K6861" s="3"/>
      <c r="L6861" s="3"/>
      <c r="M6861" s="3"/>
      <c r="N6861" s="3"/>
      <c r="O6861" s="3"/>
      <c r="P6861" s="3"/>
      <c r="Q6861" s="3"/>
      <c r="R6861" s="3"/>
      <c r="S6861" s="3"/>
      <c r="T6861" s="3"/>
      <c r="U6861" s="3"/>
      <c r="V6861" s="3"/>
      <c r="W6861" s="3"/>
      <c r="X6861" s="3"/>
      <c r="Y6861" s="3"/>
      <c r="Z6861" s="3"/>
      <c r="AA6861" s="3"/>
      <c r="AB6861" s="3"/>
      <c r="AC6861" s="3"/>
      <c r="AD6861" s="3"/>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row>
    <row r="6862" spans="1:77" ht="18">
      <c r="A6862" s="3" t="s">
        <v>38393</v>
      </c>
      <c r="B6862" s="3" t="s">
        <v>37993</v>
      </c>
      <c r="C6862" s="3" t="s">
        <v>38394</v>
      </c>
      <c r="D6862" s="3" t="s">
        <v>31083</v>
      </c>
      <c r="E6862" s="3" t="s">
        <v>38395</v>
      </c>
      <c r="F6862" s="3" t="s">
        <v>38396</v>
      </c>
      <c r="G6862" s="3" t="s">
        <v>37537</v>
      </c>
      <c r="H6862" s="3" t="s">
        <v>38397</v>
      </c>
      <c r="I6862" s="3" t="s">
        <v>38398</v>
      </c>
      <c r="J6862" s="3" t="s">
        <v>38399</v>
      </c>
      <c r="K6862" s="3" t="s">
        <v>38400</v>
      </c>
      <c r="L6862" s="3" t="s">
        <v>37537</v>
      </c>
      <c r="M6862" s="3" t="s">
        <v>38401</v>
      </c>
      <c r="N6862" s="3" t="s">
        <v>38402</v>
      </c>
      <c r="O6862" s="3" t="s">
        <v>38403</v>
      </c>
      <c r="P6862" s="3" t="s">
        <v>38404</v>
      </c>
      <c r="Q6862" s="3"/>
      <c r="R6862" s="3"/>
      <c r="S6862" s="3"/>
      <c r="T6862" s="3"/>
      <c r="U6862" s="3"/>
      <c r="V6862" s="3"/>
      <c r="W6862" s="3"/>
      <c r="X6862" s="3"/>
      <c r="Y6862" s="3"/>
      <c r="Z6862" s="3"/>
      <c r="AA6862" s="3"/>
      <c r="AB6862" s="3"/>
      <c r="AC6862" s="3"/>
      <c r="AD6862" s="3"/>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row>
    <row r="6863" spans="1:77" ht="18">
      <c r="A6863" s="3" t="s">
        <v>9782</v>
      </c>
      <c r="B6863" s="3" t="s">
        <v>27321</v>
      </c>
      <c r="C6863" s="3" t="s">
        <v>27681</v>
      </c>
      <c r="D6863" s="3" t="s">
        <v>73</v>
      </c>
      <c r="E6863" s="3" t="s">
        <v>27682</v>
      </c>
      <c r="F6863" s="3" t="s">
        <v>27683</v>
      </c>
      <c r="G6863" s="3"/>
      <c r="H6863" s="3"/>
      <c r="I6863" s="3"/>
      <c r="J6863" s="3"/>
      <c r="K6863" s="3"/>
      <c r="L6863" s="3"/>
      <c r="M6863" s="3"/>
      <c r="N6863" s="3"/>
      <c r="O6863" s="3"/>
      <c r="P6863" s="3"/>
      <c r="Q6863" s="3"/>
      <c r="R6863" s="3"/>
      <c r="S6863" s="3"/>
      <c r="T6863" s="3"/>
      <c r="U6863" s="3"/>
      <c r="V6863" s="3"/>
      <c r="W6863" s="3"/>
      <c r="X6863" s="3"/>
      <c r="Y6863" s="3"/>
      <c r="Z6863" s="3"/>
      <c r="AA6863" s="3"/>
      <c r="AB6863" s="3"/>
      <c r="AC6863" s="3"/>
      <c r="AD6863" s="3"/>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row>
    <row r="6864" spans="1:77" ht="18">
      <c r="A6864" s="3" t="s">
        <v>13388</v>
      </c>
      <c r="B6864" s="3" t="s">
        <v>30462</v>
      </c>
      <c r="C6864" s="3" t="s">
        <v>30503</v>
      </c>
      <c r="D6864" s="3" t="s">
        <v>2</v>
      </c>
      <c r="E6864" s="3" t="s">
        <v>30504</v>
      </c>
      <c r="F6864" s="3"/>
      <c r="G6864" s="3"/>
      <c r="H6864" s="3"/>
      <c r="I6864" s="3"/>
      <c r="J6864" s="3"/>
      <c r="K6864" s="3"/>
      <c r="L6864" s="3"/>
      <c r="M6864" s="3"/>
      <c r="N6864" s="3"/>
      <c r="O6864" s="3"/>
      <c r="P6864" s="3"/>
      <c r="Q6864" s="3"/>
      <c r="R6864" s="3"/>
      <c r="S6864" s="3"/>
      <c r="T6864" s="3"/>
      <c r="U6864" s="3"/>
      <c r="V6864" s="3"/>
      <c r="W6864" s="3"/>
      <c r="X6864" s="3"/>
      <c r="Y6864" s="3"/>
      <c r="Z6864" s="3"/>
      <c r="AA6864" s="3"/>
      <c r="AB6864" s="3"/>
      <c r="AC6864" s="3"/>
      <c r="AD6864" s="3"/>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row>
    <row r="6865" spans="1:77" ht="18">
      <c r="A6865" s="3" t="s">
        <v>37495</v>
      </c>
      <c r="B6865" s="3" t="s">
        <v>37108</v>
      </c>
      <c r="C6865" s="3" t="s">
        <v>37496</v>
      </c>
      <c r="D6865" s="3"/>
      <c r="E6865" s="3" t="s">
        <v>37497</v>
      </c>
      <c r="F6865" s="3"/>
      <c r="G6865" s="3"/>
      <c r="H6865" s="3"/>
      <c r="I6865" s="3"/>
      <c r="J6865" s="3"/>
      <c r="K6865" s="3"/>
      <c r="L6865" s="3"/>
      <c r="M6865" s="3"/>
      <c r="N6865" s="3"/>
      <c r="O6865" s="3"/>
      <c r="P6865" s="3"/>
      <c r="Q6865" s="3"/>
      <c r="R6865" s="3"/>
      <c r="S6865" s="3"/>
      <c r="T6865" s="3"/>
      <c r="U6865" s="3"/>
      <c r="V6865" s="3"/>
      <c r="W6865" s="3"/>
      <c r="X6865" s="3"/>
      <c r="Y6865" s="3"/>
      <c r="Z6865" s="3"/>
      <c r="AA6865" s="3"/>
      <c r="AB6865" s="3"/>
      <c r="AC6865" s="3"/>
      <c r="AD6865" s="3"/>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row>
    <row r="6866" spans="1:77" ht="18">
      <c r="A6866" s="3" t="s">
        <v>9626</v>
      </c>
      <c r="B6866" s="3" t="s">
        <v>27189</v>
      </c>
      <c r="C6866" s="3" t="s">
        <v>27486</v>
      </c>
      <c r="D6866" s="3" t="s">
        <v>73</v>
      </c>
      <c r="E6866" s="3" t="s">
        <v>27487</v>
      </c>
      <c r="F6866" s="3" t="s">
        <v>27488</v>
      </c>
      <c r="G6866" s="3"/>
      <c r="H6866" s="3"/>
      <c r="I6866" s="3"/>
      <c r="J6866" s="3"/>
      <c r="K6866" s="3"/>
      <c r="L6866" s="3"/>
      <c r="M6866" s="3"/>
      <c r="N6866" s="3"/>
      <c r="O6866" s="3"/>
      <c r="P6866" s="3"/>
      <c r="Q6866" s="3"/>
      <c r="R6866" s="3"/>
      <c r="S6866" s="3"/>
      <c r="T6866" s="3"/>
      <c r="U6866" s="3"/>
      <c r="V6866" s="3"/>
      <c r="W6866" s="3"/>
      <c r="X6866" s="3"/>
      <c r="Y6866" s="3"/>
      <c r="Z6866" s="3"/>
      <c r="AA6866" s="3"/>
      <c r="AB6866" s="3"/>
      <c r="AC6866" s="3"/>
      <c r="AD6866" s="3"/>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row>
    <row r="6867" spans="1:77" ht="18">
      <c r="A6867" s="3" t="s">
        <v>37465</v>
      </c>
      <c r="B6867" s="3" t="s">
        <v>37108</v>
      </c>
      <c r="C6867" s="3" t="s">
        <v>27486</v>
      </c>
      <c r="D6867" s="3" t="s">
        <v>73</v>
      </c>
      <c r="E6867" s="3" t="s">
        <v>37466</v>
      </c>
      <c r="F6867" s="3" t="s">
        <v>27488</v>
      </c>
      <c r="G6867" s="3"/>
      <c r="H6867" s="3"/>
      <c r="I6867" s="3"/>
      <c r="J6867" s="3"/>
      <c r="K6867" s="3"/>
      <c r="L6867" s="3"/>
      <c r="M6867" s="3"/>
      <c r="N6867" s="3"/>
      <c r="O6867" s="3"/>
      <c r="P6867" s="3"/>
      <c r="Q6867" s="3"/>
      <c r="R6867" s="3"/>
      <c r="S6867" s="3"/>
      <c r="T6867" s="3"/>
      <c r="U6867" s="3"/>
      <c r="V6867" s="3"/>
      <c r="W6867" s="3"/>
      <c r="X6867" s="3"/>
      <c r="Y6867" s="3"/>
      <c r="Z6867" s="3"/>
      <c r="AA6867" s="3"/>
      <c r="AB6867" s="3"/>
      <c r="AC6867" s="3"/>
      <c r="AD6867" s="3"/>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row>
    <row r="6868" spans="1:77" ht="18">
      <c r="A6868" s="3" t="s">
        <v>11727</v>
      </c>
      <c r="B6868" s="3" t="s">
        <v>29357</v>
      </c>
      <c r="C6868" s="3" t="s">
        <v>29424</v>
      </c>
      <c r="D6868" s="3" t="s">
        <v>48</v>
      </c>
      <c r="E6868" s="3" t="s">
        <v>29425</v>
      </c>
      <c r="F6868" s="3" t="s">
        <v>29426</v>
      </c>
      <c r="G6868" s="3"/>
      <c r="H6868" s="3"/>
      <c r="I6868" s="3"/>
      <c r="J6868" s="3"/>
      <c r="K6868" s="3"/>
      <c r="L6868" s="3"/>
      <c r="M6868" s="3"/>
      <c r="N6868" s="3"/>
      <c r="O6868" s="3"/>
      <c r="P6868" s="3"/>
      <c r="Q6868" s="3"/>
      <c r="R6868" s="3"/>
      <c r="S6868" s="3"/>
      <c r="T6868" s="3"/>
      <c r="U6868" s="3"/>
      <c r="V6868" s="3"/>
      <c r="W6868" s="3"/>
      <c r="X6868" s="3"/>
      <c r="Y6868" s="3"/>
      <c r="Z6868" s="3"/>
      <c r="AA6868" s="3"/>
      <c r="AB6868" s="3"/>
      <c r="AC6868" s="3"/>
      <c r="AD6868" s="3"/>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row>
    <row r="6869" spans="1:77" ht="18">
      <c r="A6869" s="3" t="s">
        <v>38534</v>
      </c>
      <c r="B6869" s="3" t="s">
        <v>37993</v>
      </c>
      <c r="C6869" s="3" t="s">
        <v>38535</v>
      </c>
      <c r="D6869" s="3" t="s">
        <v>270</v>
      </c>
      <c r="E6869" s="3" t="s">
        <v>38536</v>
      </c>
      <c r="F6869" s="3"/>
      <c r="G6869" s="3"/>
      <c r="H6869" s="3"/>
      <c r="I6869" s="3"/>
      <c r="J6869" s="3"/>
      <c r="K6869" s="3"/>
      <c r="L6869" s="3"/>
      <c r="M6869" s="3"/>
      <c r="N6869" s="3"/>
      <c r="O6869" s="3"/>
      <c r="P6869" s="3"/>
      <c r="Q6869" s="3"/>
      <c r="R6869" s="3"/>
      <c r="S6869" s="3"/>
      <c r="T6869" s="3"/>
      <c r="U6869" s="3"/>
      <c r="V6869" s="3"/>
      <c r="W6869" s="3"/>
      <c r="X6869" s="3"/>
      <c r="Y6869" s="3"/>
      <c r="Z6869" s="3"/>
      <c r="AA6869" s="3"/>
      <c r="AB6869" s="3"/>
      <c r="AC6869" s="3"/>
      <c r="AD6869" s="3"/>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row>
    <row r="6870" spans="1:77" ht="18">
      <c r="A6870" s="3" t="s">
        <v>11671</v>
      </c>
      <c r="B6870" s="3" t="s">
        <v>29357</v>
      </c>
      <c r="C6870" s="3" t="s">
        <v>29378</v>
      </c>
      <c r="D6870" s="3" t="s">
        <v>25490</v>
      </c>
      <c r="E6870" s="3" t="s">
        <v>29379</v>
      </c>
      <c r="F6870" s="3"/>
      <c r="G6870" s="3"/>
      <c r="H6870" s="3"/>
      <c r="I6870" s="3"/>
      <c r="J6870" s="3"/>
      <c r="K6870" s="3"/>
      <c r="L6870" s="3"/>
      <c r="M6870" s="3"/>
      <c r="N6870" s="3"/>
      <c r="O6870" s="3"/>
      <c r="P6870" s="3"/>
      <c r="Q6870" s="3"/>
      <c r="R6870" s="3"/>
      <c r="S6870" s="3"/>
      <c r="T6870" s="3"/>
      <c r="U6870" s="3"/>
      <c r="V6870" s="3"/>
      <c r="W6870" s="3"/>
      <c r="X6870" s="3"/>
      <c r="Y6870" s="3"/>
      <c r="Z6870" s="3"/>
      <c r="AA6870" s="3"/>
      <c r="AB6870" s="3"/>
      <c r="AC6870" s="3"/>
      <c r="AD6870" s="3"/>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row>
    <row r="6871" spans="1:77" ht="18">
      <c r="A6871" s="3" t="s">
        <v>8534</v>
      </c>
      <c r="B6871" s="3" t="s">
        <v>26332</v>
      </c>
      <c r="C6871" s="3" t="s">
        <v>26360</v>
      </c>
      <c r="D6871" s="3" t="s">
        <v>2</v>
      </c>
      <c r="E6871" s="3" t="s">
        <v>26361</v>
      </c>
      <c r="F6871" s="3" t="s">
        <v>26362</v>
      </c>
      <c r="G6871" s="3"/>
      <c r="H6871" s="3"/>
      <c r="I6871" s="3"/>
      <c r="J6871" s="3"/>
      <c r="K6871" s="3"/>
      <c r="L6871" s="3"/>
      <c r="M6871" s="3"/>
      <c r="N6871" s="3"/>
      <c r="O6871" s="3"/>
      <c r="P6871" s="3"/>
      <c r="Q6871" s="3"/>
      <c r="R6871" s="3"/>
      <c r="S6871" s="3"/>
      <c r="T6871" s="3"/>
      <c r="U6871" s="3"/>
      <c r="V6871" s="3"/>
      <c r="W6871" s="3"/>
      <c r="X6871" s="3"/>
      <c r="Y6871" s="3"/>
      <c r="Z6871" s="3"/>
      <c r="AA6871" s="3"/>
      <c r="AB6871" s="3"/>
      <c r="AC6871" s="3"/>
      <c r="AD6871" s="3"/>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row>
    <row r="6872" spans="1:77" ht="18">
      <c r="A6872" s="3" t="s">
        <v>39350</v>
      </c>
      <c r="B6872" s="3" t="s">
        <v>38999</v>
      </c>
      <c r="C6872" s="3" t="s">
        <v>39351</v>
      </c>
      <c r="D6872" s="3"/>
      <c r="E6872" s="3" t="s">
        <v>39352</v>
      </c>
      <c r="F6872" s="3" t="s">
        <v>39353</v>
      </c>
      <c r="G6872" s="3"/>
      <c r="H6872" s="3"/>
      <c r="I6872" s="3"/>
      <c r="J6872" s="3"/>
      <c r="K6872" s="3"/>
      <c r="L6872" s="3"/>
      <c r="M6872" s="3"/>
      <c r="N6872" s="3"/>
      <c r="O6872" s="3"/>
      <c r="P6872" s="3"/>
      <c r="Q6872" s="3"/>
      <c r="R6872" s="3"/>
      <c r="S6872" s="3"/>
      <c r="T6872" s="3"/>
      <c r="U6872" s="3"/>
      <c r="V6872" s="3"/>
      <c r="W6872" s="3"/>
      <c r="X6872" s="3"/>
      <c r="Y6872" s="3"/>
      <c r="Z6872" s="3"/>
      <c r="AA6872" s="3"/>
      <c r="AB6872" s="3"/>
      <c r="AC6872" s="3"/>
      <c r="AD6872" s="3"/>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row>
    <row r="6873" spans="1:77" ht="18">
      <c r="A6873" s="3" t="s">
        <v>27367</v>
      </c>
      <c r="B6873" s="3" t="s">
        <v>27189</v>
      </c>
      <c r="C6873" s="3" t="s">
        <v>27368</v>
      </c>
      <c r="D6873" s="3" t="s">
        <v>73</v>
      </c>
      <c r="E6873" s="3" t="s">
        <v>27369</v>
      </c>
      <c r="F6873" s="3" t="s">
        <v>27370</v>
      </c>
      <c r="G6873" s="3"/>
      <c r="H6873" s="3"/>
      <c r="I6873" s="3"/>
      <c r="J6873" s="3"/>
      <c r="K6873" s="3"/>
      <c r="L6873" s="3"/>
      <c r="M6873" s="3"/>
      <c r="N6873" s="3"/>
      <c r="O6873" s="3"/>
      <c r="P6873" s="3"/>
      <c r="Q6873" s="3"/>
      <c r="R6873" s="3"/>
      <c r="S6873" s="3"/>
      <c r="T6873" s="3"/>
      <c r="U6873" s="3"/>
      <c r="V6873" s="3"/>
      <c r="W6873" s="3"/>
      <c r="X6873" s="3"/>
      <c r="Y6873" s="3"/>
      <c r="Z6873" s="3"/>
      <c r="AA6873" s="3"/>
      <c r="AB6873" s="3"/>
      <c r="AC6873" s="3"/>
      <c r="AD6873" s="3"/>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row>
    <row r="6874" spans="1:77" ht="18">
      <c r="A6874" s="3" t="s">
        <v>12325</v>
      </c>
      <c r="B6874" s="3" t="s">
        <v>29357</v>
      </c>
      <c r="C6874" s="3" t="s">
        <v>29885</v>
      </c>
      <c r="D6874" s="3" t="s">
        <v>48</v>
      </c>
      <c r="E6874" s="3" t="s">
        <v>29886</v>
      </c>
      <c r="F6874" s="3" t="s">
        <v>29887</v>
      </c>
      <c r="G6874" s="3"/>
      <c r="H6874" s="3"/>
      <c r="I6874" s="3"/>
      <c r="J6874" s="3"/>
      <c r="K6874" s="3"/>
      <c r="L6874" s="3"/>
      <c r="M6874" s="3"/>
      <c r="N6874" s="3"/>
      <c r="O6874" s="3"/>
      <c r="P6874" s="3"/>
      <c r="Q6874" s="3"/>
      <c r="R6874" s="3"/>
      <c r="S6874" s="3"/>
      <c r="T6874" s="3"/>
      <c r="U6874" s="3"/>
      <c r="V6874" s="3"/>
      <c r="W6874" s="3"/>
      <c r="X6874" s="3"/>
      <c r="Y6874" s="3"/>
      <c r="Z6874" s="3"/>
      <c r="AA6874" s="3"/>
      <c r="AB6874" s="3"/>
      <c r="AC6874" s="3"/>
      <c r="AD6874" s="3"/>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row>
    <row r="6875" spans="1:77" ht="18">
      <c r="A6875" s="3" t="s">
        <v>38233</v>
      </c>
      <c r="B6875" s="3" t="s">
        <v>37993</v>
      </c>
      <c r="C6875" s="3" t="s">
        <v>38234</v>
      </c>
      <c r="D6875" s="3" t="s">
        <v>270</v>
      </c>
      <c r="E6875" s="3" t="s">
        <v>38235</v>
      </c>
      <c r="F6875" s="3"/>
      <c r="G6875" s="3"/>
      <c r="H6875" s="3"/>
      <c r="I6875" s="3"/>
      <c r="J6875" s="3"/>
      <c r="K6875" s="3"/>
      <c r="L6875" s="3"/>
      <c r="M6875" s="3"/>
      <c r="N6875" s="3"/>
      <c r="O6875" s="3"/>
      <c r="P6875" s="3"/>
      <c r="Q6875" s="3"/>
      <c r="R6875" s="3"/>
      <c r="S6875" s="3"/>
      <c r="T6875" s="3"/>
      <c r="U6875" s="3"/>
      <c r="V6875" s="3"/>
      <c r="W6875" s="3"/>
      <c r="X6875" s="3"/>
      <c r="Y6875" s="3"/>
      <c r="Z6875" s="3"/>
      <c r="AA6875" s="3"/>
      <c r="AB6875" s="3"/>
      <c r="AC6875" s="3"/>
      <c r="AD6875" s="3"/>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row>
    <row r="6876" spans="1:77" ht="18">
      <c r="A6876" s="3" t="s">
        <v>13365</v>
      </c>
      <c r="B6876" s="3" t="s">
        <v>30462</v>
      </c>
      <c r="C6876" s="3" t="s">
        <v>30484</v>
      </c>
      <c r="D6876" s="3"/>
      <c r="E6876" s="3" t="s">
        <v>30485</v>
      </c>
      <c r="F6876" s="3"/>
      <c r="G6876" s="3"/>
      <c r="H6876" s="3"/>
      <c r="I6876" s="3"/>
      <c r="J6876" s="3"/>
      <c r="K6876" s="3"/>
      <c r="L6876" s="3"/>
      <c r="M6876" s="3"/>
      <c r="N6876" s="3"/>
      <c r="O6876" s="3"/>
      <c r="P6876" s="3"/>
      <c r="Q6876" s="3"/>
      <c r="R6876" s="3"/>
      <c r="S6876" s="3"/>
      <c r="T6876" s="3"/>
      <c r="U6876" s="3"/>
      <c r="V6876" s="3"/>
      <c r="W6876" s="3"/>
      <c r="X6876" s="3"/>
      <c r="Y6876" s="3"/>
      <c r="Z6876" s="3"/>
      <c r="AA6876" s="3"/>
      <c r="AB6876" s="3"/>
      <c r="AC6876" s="3"/>
      <c r="AD6876" s="3"/>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row>
    <row r="6877" spans="1:77" ht="18">
      <c r="A6877" s="3" t="s">
        <v>38209</v>
      </c>
      <c r="B6877" s="3" t="s">
        <v>37993</v>
      </c>
      <c r="C6877" s="3" t="s">
        <v>38210</v>
      </c>
      <c r="D6877" s="3" t="s">
        <v>270</v>
      </c>
      <c r="E6877" s="3" t="s">
        <v>38102</v>
      </c>
      <c r="F6877" s="3"/>
      <c r="G6877" s="3"/>
      <c r="H6877" s="3"/>
      <c r="I6877" s="3"/>
      <c r="J6877" s="3"/>
      <c r="K6877" s="3"/>
      <c r="L6877" s="3"/>
      <c r="M6877" s="3"/>
      <c r="N6877" s="3"/>
      <c r="O6877" s="3"/>
      <c r="P6877" s="3"/>
      <c r="Q6877" s="3"/>
      <c r="R6877" s="3"/>
      <c r="S6877" s="3"/>
      <c r="T6877" s="3"/>
      <c r="U6877" s="3"/>
      <c r="V6877" s="3"/>
      <c r="W6877" s="3"/>
      <c r="X6877" s="3"/>
      <c r="Y6877" s="3"/>
      <c r="Z6877" s="3"/>
      <c r="AA6877" s="3"/>
      <c r="AB6877" s="3"/>
      <c r="AC6877" s="3"/>
      <c r="AD6877" s="3"/>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row>
    <row r="6878" spans="1:77" ht="18">
      <c r="A6878" s="3" t="s">
        <v>28017</v>
      </c>
      <c r="B6878" s="3" t="s">
        <v>27189</v>
      </c>
      <c r="C6878" s="3" t="s">
        <v>28018</v>
      </c>
      <c r="D6878" s="3" t="s">
        <v>73</v>
      </c>
      <c r="E6878" s="3" t="s">
        <v>28019</v>
      </c>
      <c r="F6878" s="3" t="s">
        <v>28020</v>
      </c>
      <c r="G6878" s="3" t="s">
        <v>28021</v>
      </c>
      <c r="H6878" s="3" t="s">
        <v>28022</v>
      </c>
      <c r="I6878" s="3" t="s">
        <v>28023</v>
      </c>
      <c r="J6878" s="3" t="s">
        <v>28024</v>
      </c>
      <c r="K6878" s="3" t="s">
        <v>28025</v>
      </c>
      <c r="L6878" s="3" t="s">
        <v>28026</v>
      </c>
      <c r="M6878" s="3" t="s">
        <v>28027</v>
      </c>
      <c r="N6878" s="3" t="s">
        <v>28028</v>
      </c>
      <c r="O6878" s="3" t="s">
        <v>28029</v>
      </c>
      <c r="P6878" s="3" t="s">
        <v>28030</v>
      </c>
      <c r="Q6878" s="3" t="s">
        <v>28031</v>
      </c>
      <c r="R6878" s="3" t="s">
        <v>28032</v>
      </c>
      <c r="S6878" s="3" t="s">
        <v>28033</v>
      </c>
      <c r="T6878" s="3" t="s">
        <v>28034</v>
      </c>
      <c r="U6878" s="3" t="s">
        <v>28035</v>
      </c>
      <c r="V6878" s="3" t="s">
        <v>28036</v>
      </c>
      <c r="W6878" s="3" t="s">
        <v>28037</v>
      </c>
      <c r="X6878" s="3"/>
      <c r="Y6878" s="3"/>
      <c r="Z6878" s="3"/>
      <c r="AA6878" s="3"/>
      <c r="AB6878" s="3"/>
      <c r="AC6878" s="3"/>
      <c r="AD6878" s="3"/>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row>
    <row r="6879" spans="1:77" ht="18">
      <c r="A6879" s="3" t="s">
        <v>34325</v>
      </c>
      <c r="B6879" s="3" t="s">
        <v>33988</v>
      </c>
      <c r="C6879" s="3" t="s">
        <v>34326</v>
      </c>
      <c r="D6879" s="3"/>
      <c r="E6879" s="3" t="s">
        <v>3692</v>
      </c>
      <c r="F6879" s="3" t="s">
        <v>34327</v>
      </c>
      <c r="G6879" s="3" t="s">
        <v>34328</v>
      </c>
      <c r="H6879" s="3"/>
      <c r="I6879" s="3" t="s">
        <v>34329</v>
      </c>
      <c r="J6879" s="3" t="s">
        <v>34330</v>
      </c>
      <c r="K6879" s="3"/>
      <c r="L6879" s="3"/>
      <c r="M6879" s="3"/>
      <c r="N6879" s="3"/>
      <c r="O6879" s="3" t="s">
        <v>34331</v>
      </c>
      <c r="P6879" s="3" t="s">
        <v>34332</v>
      </c>
      <c r="Q6879" s="3"/>
      <c r="R6879" s="3"/>
      <c r="S6879" s="3"/>
      <c r="T6879" s="3" t="s">
        <v>34333</v>
      </c>
      <c r="U6879" s="3" t="s">
        <v>34334</v>
      </c>
      <c r="V6879" s="3"/>
      <c r="W6879" s="3"/>
      <c r="X6879" s="3"/>
      <c r="Y6879" s="3" t="s">
        <v>34335</v>
      </c>
      <c r="Z6879" s="3" t="s">
        <v>34336</v>
      </c>
      <c r="AA6879" s="3"/>
      <c r="AB6879" s="3"/>
      <c r="AC6879" s="3" t="s">
        <v>34337</v>
      </c>
      <c r="AD6879" s="3" t="s">
        <v>34338</v>
      </c>
      <c r="AE6879" s="3"/>
      <c r="AF6879" s="3"/>
      <c r="AG6879" s="3"/>
      <c r="AH6879" s="3" t="s">
        <v>34339</v>
      </c>
      <c r="AI6879" s="3" t="s">
        <v>34340</v>
      </c>
      <c r="AJ6879" s="3"/>
      <c r="AK6879" s="3"/>
      <c r="AL6879" s="3"/>
      <c r="AM6879" s="3"/>
      <c r="AN6879" s="3" t="s">
        <v>34341</v>
      </c>
      <c r="AO6879" s="3" t="s">
        <v>34342</v>
      </c>
      <c r="AP6879" s="3"/>
      <c r="AQ6879" s="3"/>
      <c r="AR6879" s="3"/>
      <c r="AS6879" s="3" t="s">
        <v>34343</v>
      </c>
      <c r="AT6879" s="3" t="s">
        <v>34344</v>
      </c>
      <c r="AU6879" s="3"/>
      <c r="AV6879" s="3"/>
      <c r="AW6879" s="3" t="s">
        <v>34345</v>
      </c>
      <c r="AX6879" s="3" t="s">
        <v>34346</v>
      </c>
      <c r="AY6879" s="3" t="s">
        <v>34347</v>
      </c>
      <c r="AZ6879" s="3"/>
      <c r="BA6879" s="3"/>
      <c r="BB6879" s="3"/>
      <c r="BC6879" s="3" t="s">
        <v>34348</v>
      </c>
      <c r="BD6879" s="3" t="s">
        <v>34349</v>
      </c>
      <c r="BE6879" s="3"/>
      <c r="BF6879" s="3"/>
      <c r="BG6879" s="3"/>
      <c r="BH6879" s="3" t="s">
        <v>34350</v>
      </c>
      <c r="BI6879" s="3" t="s">
        <v>34351</v>
      </c>
      <c r="BJ6879" s="3"/>
      <c r="BK6879" s="3"/>
      <c r="BL6879" s="3"/>
      <c r="BM6879" s="3"/>
      <c r="BN6879" s="3" t="s">
        <v>34352</v>
      </c>
      <c r="BO6879" s="3" t="s">
        <v>34353</v>
      </c>
      <c r="BP6879" s="3"/>
      <c r="BQ6879" s="3"/>
      <c r="BR6879" s="3"/>
      <c r="BS6879" s="3"/>
      <c r="BT6879" s="3"/>
      <c r="BU6879" s="3" t="s">
        <v>34341</v>
      </c>
      <c r="BV6879" s="3" t="s">
        <v>34354</v>
      </c>
      <c r="BW6879" s="3"/>
      <c r="BX6879" s="3"/>
      <c r="BY6879" s="3"/>
    </row>
    <row r="6880" spans="1:77" ht="18">
      <c r="A6880" s="3" t="s">
        <v>39432</v>
      </c>
      <c r="B6880" s="3" t="s">
        <v>38999</v>
      </c>
      <c r="C6880" s="3" t="s">
        <v>39433</v>
      </c>
      <c r="D6880" s="3"/>
      <c r="E6880" s="3" t="s">
        <v>287</v>
      </c>
      <c r="F6880" s="3"/>
      <c r="G6880" s="3"/>
      <c r="H6880" s="3"/>
      <c r="I6880" s="3"/>
      <c r="J6880" s="3"/>
      <c r="K6880" s="3"/>
      <c r="L6880" s="3"/>
      <c r="M6880" s="3"/>
      <c r="N6880" s="3"/>
      <c r="O6880" s="3"/>
      <c r="P6880" s="3"/>
      <c r="Q6880" s="3"/>
      <c r="R6880" s="3"/>
      <c r="S6880" s="3"/>
      <c r="T6880" s="3"/>
      <c r="U6880" s="3"/>
      <c r="V6880" s="3"/>
      <c r="W6880" s="3"/>
      <c r="X6880" s="3"/>
      <c r="Y6880" s="3"/>
      <c r="Z6880" s="3"/>
      <c r="AA6880" s="3"/>
      <c r="AB6880" s="3"/>
      <c r="AC6880" s="3"/>
      <c r="AD6880" s="3"/>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row>
    <row r="6881" spans="1:77" ht="18">
      <c r="A6881" s="3" t="s">
        <v>9871</v>
      </c>
      <c r="B6881" s="3" t="s">
        <v>27321</v>
      </c>
      <c r="C6881" s="3" t="s">
        <v>27840</v>
      </c>
      <c r="D6881" s="3" t="s">
        <v>73</v>
      </c>
      <c r="E6881" s="3" t="s">
        <v>27841</v>
      </c>
      <c r="F6881" s="3" t="s">
        <v>27842</v>
      </c>
      <c r="G6881" s="3"/>
      <c r="H6881" s="3"/>
      <c r="I6881" s="3"/>
      <c r="J6881" s="3"/>
      <c r="K6881" s="3"/>
      <c r="L6881" s="3"/>
      <c r="M6881" s="3"/>
      <c r="N6881" s="3"/>
      <c r="O6881" s="3"/>
      <c r="P6881" s="3"/>
      <c r="Q6881" s="3"/>
      <c r="R6881" s="3"/>
      <c r="S6881" s="3"/>
      <c r="T6881" s="3"/>
      <c r="U6881" s="3"/>
      <c r="V6881" s="3"/>
      <c r="W6881" s="3"/>
      <c r="X6881" s="3"/>
      <c r="Y6881" s="3"/>
      <c r="Z6881" s="3"/>
      <c r="AA6881" s="3"/>
      <c r="AB6881" s="3"/>
      <c r="AC6881" s="3"/>
      <c r="AD6881" s="3"/>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row>
    <row r="6882" spans="1:77" ht="18">
      <c r="A6882" s="3" t="s">
        <v>12234</v>
      </c>
      <c r="B6882" s="3" t="s">
        <v>29357</v>
      </c>
      <c r="C6882" s="3" t="s">
        <v>29811</v>
      </c>
      <c r="D6882" s="3" t="s">
        <v>48</v>
      </c>
      <c r="E6882" s="3" t="s">
        <v>29812</v>
      </c>
      <c r="F6882" s="3" t="s">
        <v>29813</v>
      </c>
      <c r="G6882" s="3"/>
      <c r="H6882" s="3"/>
      <c r="I6882" s="3"/>
      <c r="J6882" s="3"/>
      <c r="K6882" s="3"/>
      <c r="L6882" s="3"/>
      <c r="M6882" s="3"/>
      <c r="N6882" s="3"/>
      <c r="O6882" s="3"/>
      <c r="P6882" s="3"/>
      <c r="Q6882" s="3"/>
      <c r="R6882" s="3"/>
      <c r="S6882" s="3"/>
      <c r="T6882" s="3"/>
      <c r="U6882" s="3"/>
      <c r="V6882" s="3"/>
      <c r="W6882" s="3"/>
      <c r="X6882" s="3"/>
      <c r="Y6882" s="3"/>
      <c r="Z6882" s="3"/>
      <c r="AA6882" s="3"/>
      <c r="AB6882" s="3"/>
      <c r="AC6882" s="3"/>
      <c r="AD6882" s="3"/>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row>
    <row r="6883" spans="1:77" ht="18">
      <c r="A6883" s="3" t="s">
        <v>9846</v>
      </c>
      <c r="B6883" s="3" t="s">
        <v>27321</v>
      </c>
      <c r="C6883" s="3" t="s">
        <v>27810</v>
      </c>
      <c r="D6883" s="3" t="s">
        <v>73</v>
      </c>
      <c r="E6883" s="3" t="s">
        <v>27811</v>
      </c>
      <c r="F6883" s="3"/>
      <c r="G6883" s="3"/>
      <c r="H6883" s="3"/>
      <c r="I6883" s="3"/>
      <c r="J6883" s="3"/>
      <c r="K6883" s="3"/>
      <c r="L6883" s="3"/>
      <c r="M6883" s="3"/>
      <c r="N6883" s="3"/>
      <c r="O6883" s="3"/>
      <c r="P6883" s="3"/>
      <c r="Q6883" s="3"/>
      <c r="R6883" s="3"/>
      <c r="S6883" s="3"/>
      <c r="T6883" s="3"/>
      <c r="U6883" s="3"/>
      <c r="V6883" s="3"/>
      <c r="W6883" s="3"/>
      <c r="X6883" s="3"/>
      <c r="Y6883" s="3"/>
      <c r="Z6883" s="3"/>
      <c r="AA6883" s="3"/>
      <c r="AB6883" s="3"/>
      <c r="AC6883" s="3"/>
      <c r="AD6883" s="3"/>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row>
    <row r="6884" spans="1:77" ht="18">
      <c r="A6884" s="3" t="s">
        <v>27930</v>
      </c>
      <c r="B6884" s="3" t="s">
        <v>27189</v>
      </c>
      <c r="C6884" s="3" t="s">
        <v>27931</v>
      </c>
      <c r="D6884" s="3" t="s">
        <v>73</v>
      </c>
      <c r="E6884" s="3" t="s">
        <v>27932</v>
      </c>
      <c r="F6884" s="3" t="s">
        <v>27933</v>
      </c>
      <c r="G6884" s="3" t="s">
        <v>27934</v>
      </c>
      <c r="H6884" s="3"/>
      <c r="I6884" s="3" t="e">
        <f>- func spec</f>
        <v>#NAME?</v>
      </c>
      <c r="J6884" s="3"/>
      <c r="K6884" s="3" t="e">
        <f>- func spec review (wider audience to Get usability feedback)</f>
        <v>#NAME?</v>
      </c>
      <c r="L6884" s="3"/>
      <c r="M6884" s="3" t="e">
        <f>- design review (internal to EMDS) components and their interfaces to be reviewed here.</f>
        <v>#NAME?</v>
      </c>
      <c r="N6884" s="3"/>
      <c r="O6884" s="3" t="s">
        <v>27935</v>
      </c>
      <c r="P6884" s="3" t="e">
        <f>- needs the full Process  Additional validation rules where applicable (edward)</f>
        <v>#NAME?</v>
      </c>
      <c r="Q6884" s="3" t="e">
        <f>- need a spec detailing all the new validation rules</f>
        <v>#NAME?</v>
      </c>
      <c r="R6884" s="3" t="e">
        <f>- also other enhancements to the validation sub system to be documented here.</f>
        <v>#NAME?</v>
      </c>
      <c r="S6884" s="3" t="s">
        <v>27936</v>
      </c>
      <c r="T6884" s="3" t="e">
        <f>- need a spec For this (perhaps There are other enhancements)</f>
        <v>#NAME?</v>
      </c>
      <c r="U6884" s="3" t="e">
        <f>- unit test plan  Context sensitive drag &amp; drop  (tony)</f>
        <v>#NAME?</v>
      </c>
      <c r="V6884" s="3" t="e">
        <f>- document listing the cases &amp; desired effect</f>
        <v>#NAME?</v>
      </c>
      <c r="W6884" s="3" t="e">
        <f>-  design review of the new interface &amp; implementation</f>
        <v>#NAME?</v>
      </c>
      <c r="X6884" s="3" t="s">
        <v>27937</v>
      </c>
      <c r="Y6884" s="3" t="e">
        <f>- document detailing how we want to handle this.</f>
        <v>#NAME?</v>
      </c>
      <c r="Z6884" s="3" t="s">
        <v>27938</v>
      </c>
      <c r="AA6884" s="3" t="e">
        <f>- more of a bug fix</f>
        <v>#NAME?</v>
      </c>
      <c r="AB6884" s="3" t="s">
        <v>27939</v>
      </c>
      <c r="AC6884" s="3" t="s">
        <v>27940</v>
      </c>
      <c r="AD6884" s="3" t="s">
        <v>27941</v>
      </c>
      <c r="AE6884" s="3" t="s">
        <v>27942</v>
      </c>
      <c r="AF6884" s="3" t="e">
        <f>- summarize our approach.</f>
        <v>#NAME?</v>
      </c>
      <c r="AG6884" s="3" t="s">
        <v>27943</v>
      </c>
      <c r="AH6884" s="3" t="s">
        <v>14040</v>
      </c>
      <c r="AI6884" s="3" t="s">
        <v>27944</v>
      </c>
      <c r="AJ6884" s="3" t="s">
        <v>27945</v>
      </c>
      <c r="AK6884" s="3"/>
      <c r="AL6884" s="3" t="s">
        <v>27946</v>
      </c>
      <c r="AM6884" s="3"/>
      <c r="AN6884" s="3" t="s">
        <v>27947</v>
      </c>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row>
    <row r="6885" spans="1:77" ht="18">
      <c r="A6885" s="3" t="s">
        <v>9822</v>
      </c>
      <c r="B6885" s="3" t="s">
        <v>27189</v>
      </c>
      <c r="C6885" s="3" t="s">
        <v>27725</v>
      </c>
      <c r="D6885" s="3" t="s">
        <v>27726</v>
      </c>
      <c r="E6885" s="3" t="s">
        <v>27577</v>
      </c>
      <c r="F6885" s="3" t="s">
        <v>27578</v>
      </c>
      <c r="G6885" s="3"/>
      <c r="H6885" s="3"/>
      <c r="I6885" s="3"/>
      <c r="J6885" s="3"/>
      <c r="K6885" s="3"/>
      <c r="L6885" s="3"/>
      <c r="M6885" s="3"/>
      <c r="N6885" s="3"/>
      <c r="O6885" s="3"/>
      <c r="P6885" s="3"/>
      <c r="Q6885" s="3"/>
      <c r="R6885" s="3"/>
      <c r="S6885" s="3"/>
      <c r="T6885" s="3"/>
      <c r="U6885" s="3"/>
      <c r="V6885" s="3"/>
      <c r="W6885" s="3"/>
      <c r="X6885" s="3"/>
      <c r="Y6885" s="3"/>
      <c r="Z6885" s="3"/>
      <c r="AA6885" s="3"/>
      <c r="AB6885" s="3"/>
      <c r="AC6885" s="3"/>
      <c r="AD6885" s="3"/>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row>
    <row r="6886" spans="1:77" ht="18">
      <c r="A6886" s="3" t="s">
        <v>9587</v>
      </c>
      <c r="B6886" s="3" t="s">
        <v>27189</v>
      </c>
      <c r="C6886" s="3" t="s">
        <v>27445</v>
      </c>
      <c r="D6886" s="3" t="s">
        <v>73</v>
      </c>
      <c r="E6886" s="3" t="s">
        <v>27446</v>
      </c>
      <c r="F6886" s="3" t="s">
        <v>27447</v>
      </c>
      <c r="G6886" s="3"/>
      <c r="H6886" s="3"/>
      <c r="I6886" s="3"/>
      <c r="J6886" s="3"/>
      <c r="K6886" s="3"/>
      <c r="L6886" s="3"/>
      <c r="M6886" s="3"/>
      <c r="N6886" s="3"/>
      <c r="O6886" s="3"/>
      <c r="P6886" s="3"/>
      <c r="Q6886" s="3"/>
      <c r="R6886" s="3"/>
      <c r="S6886" s="3"/>
      <c r="T6886" s="3"/>
      <c r="U6886" s="3"/>
      <c r="V6886" s="3"/>
      <c r="W6886" s="3"/>
      <c r="X6886" s="3"/>
      <c r="Y6886" s="3"/>
      <c r="Z6886" s="3"/>
      <c r="AA6886" s="3"/>
      <c r="AB6886" s="3"/>
      <c r="AC6886" s="3"/>
      <c r="AD6886" s="3"/>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row>
    <row r="6887" spans="1:77" ht="18">
      <c r="A6887" s="3" t="s">
        <v>27675</v>
      </c>
      <c r="B6887" s="3" t="s">
        <v>27189</v>
      </c>
      <c r="C6887" s="3" t="s">
        <v>27676</v>
      </c>
      <c r="D6887" s="3" t="s">
        <v>73</v>
      </c>
      <c r="E6887" s="3" t="s">
        <v>27577</v>
      </c>
      <c r="F6887" s="3" t="s">
        <v>27578</v>
      </c>
      <c r="G6887" s="3"/>
      <c r="H6887" s="3"/>
      <c r="I6887" s="3"/>
      <c r="J6887" s="3"/>
      <c r="K6887" s="3"/>
      <c r="L6887" s="3"/>
      <c r="M6887" s="3"/>
      <c r="N6887" s="3"/>
      <c r="O6887" s="3"/>
      <c r="P6887" s="3"/>
      <c r="Q6887" s="3"/>
      <c r="R6887" s="3"/>
      <c r="S6887" s="3"/>
      <c r="T6887" s="3"/>
      <c r="U6887" s="3"/>
      <c r="V6887" s="3"/>
      <c r="W6887" s="3"/>
      <c r="X6887" s="3"/>
      <c r="Y6887" s="3"/>
      <c r="Z6887" s="3"/>
      <c r="AA6887" s="3"/>
      <c r="AB6887" s="3"/>
      <c r="AC6887" s="3"/>
      <c r="AD6887" s="3"/>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row>
    <row r="6888" spans="1:77" ht="18">
      <c r="A6888" s="3" t="s">
        <v>38130</v>
      </c>
      <c r="B6888" s="3" t="s">
        <v>37993</v>
      </c>
      <c r="C6888" s="3" t="s">
        <v>38131</v>
      </c>
      <c r="D6888" s="3" t="s">
        <v>270</v>
      </c>
      <c r="E6888" s="3" t="s">
        <v>38132</v>
      </c>
      <c r="F6888" s="3"/>
      <c r="G6888" s="3"/>
      <c r="H6888" s="3"/>
      <c r="I6888" s="3"/>
      <c r="J6888" s="3"/>
      <c r="K6888" s="3"/>
      <c r="L6888" s="3"/>
      <c r="M6888" s="3"/>
      <c r="N6888" s="3"/>
      <c r="O6888" s="3"/>
      <c r="P6888" s="3"/>
      <c r="Q6888" s="3"/>
      <c r="R6888" s="3"/>
      <c r="S6888" s="3"/>
      <c r="T6888" s="3"/>
      <c r="U6888" s="3"/>
      <c r="V6888" s="3"/>
      <c r="W6888" s="3"/>
      <c r="X6888" s="3"/>
      <c r="Y6888" s="3"/>
      <c r="Z6888" s="3"/>
      <c r="AA6888" s="3"/>
      <c r="AB6888" s="3"/>
      <c r="AC6888" s="3"/>
      <c r="AD6888" s="3"/>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row>
    <row r="6889" spans="1:77" ht="18">
      <c r="A6889" s="3" t="s">
        <v>37872</v>
      </c>
      <c r="B6889" s="3" t="s">
        <v>37116</v>
      </c>
      <c r="C6889" s="3" t="s">
        <v>37873</v>
      </c>
      <c r="D6889" s="3" t="s">
        <v>270</v>
      </c>
      <c r="E6889" s="3" t="s">
        <v>37135</v>
      </c>
      <c r="F6889" s="3"/>
      <c r="G6889" s="3"/>
      <c r="H6889" s="3"/>
      <c r="I6889" s="3"/>
      <c r="J6889" s="3"/>
      <c r="K6889" s="3"/>
      <c r="L6889" s="3"/>
      <c r="M6889" s="3"/>
      <c r="N6889" s="3"/>
      <c r="O6889" s="3"/>
      <c r="P6889" s="3"/>
      <c r="Q6889" s="3"/>
      <c r="R6889" s="3"/>
      <c r="S6889" s="3"/>
      <c r="T6889" s="3"/>
      <c r="U6889" s="3"/>
      <c r="V6889" s="3"/>
      <c r="W6889" s="3"/>
      <c r="X6889" s="3"/>
      <c r="Y6889" s="3"/>
      <c r="Z6889" s="3"/>
      <c r="AA6889" s="3"/>
      <c r="AB6889" s="3"/>
      <c r="AC6889" s="3"/>
      <c r="AD6889" s="3"/>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row>
    <row r="6890" spans="1:77" ht="18">
      <c r="A6890" s="3" t="s">
        <v>9557</v>
      </c>
      <c r="B6890" s="3" t="s">
        <v>27403</v>
      </c>
      <c r="C6890" s="3" t="s">
        <v>27404</v>
      </c>
      <c r="D6890" s="3" t="s">
        <v>27405</v>
      </c>
      <c r="E6890" s="3" t="s">
        <v>27406</v>
      </c>
      <c r="F6890" s="3" t="s">
        <v>27407</v>
      </c>
      <c r="G6890" s="3"/>
      <c r="H6890" s="3"/>
      <c r="I6890" s="3"/>
      <c r="J6890" s="3"/>
      <c r="K6890" s="3"/>
      <c r="L6890" s="3"/>
      <c r="M6890" s="3"/>
      <c r="N6890" s="3"/>
      <c r="O6890" s="3"/>
      <c r="P6890" s="3"/>
      <c r="Q6890" s="3"/>
      <c r="R6890" s="3"/>
      <c r="S6890" s="3"/>
      <c r="T6890" s="3"/>
      <c r="U6890" s="3"/>
      <c r="V6890" s="3"/>
      <c r="W6890" s="3"/>
      <c r="X6890" s="3"/>
      <c r="Y6890" s="3"/>
      <c r="Z6890" s="3"/>
      <c r="AA6890" s="3"/>
      <c r="AB6890" s="3"/>
      <c r="AC6890" s="3"/>
      <c r="AD6890" s="3"/>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row>
    <row r="6891" spans="1:77" ht="18">
      <c r="A6891" s="3" t="s">
        <v>38525</v>
      </c>
      <c r="B6891" s="3" t="s">
        <v>37993</v>
      </c>
      <c r="C6891" s="3" t="s">
        <v>38526</v>
      </c>
      <c r="D6891" s="3" t="s">
        <v>270</v>
      </c>
      <c r="E6891" s="3" t="s">
        <v>38527</v>
      </c>
      <c r="F6891" s="3"/>
      <c r="G6891" s="3"/>
      <c r="H6891" s="3"/>
      <c r="I6891" s="3"/>
      <c r="J6891" s="3"/>
      <c r="K6891" s="3"/>
      <c r="L6891" s="3"/>
      <c r="M6891" s="3"/>
      <c r="N6891" s="3"/>
      <c r="O6891" s="3"/>
      <c r="P6891" s="3"/>
      <c r="Q6891" s="3"/>
      <c r="R6891" s="3"/>
      <c r="S6891" s="3"/>
      <c r="T6891" s="3"/>
      <c r="U6891" s="3"/>
      <c r="V6891" s="3"/>
      <c r="W6891" s="3"/>
      <c r="X6891" s="3"/>
      <c r="Y6891" s="3"/>
      <c r="Z6891" s="3"/>
      <c r="AA6891" s="3"/>
      <c r="AB6891" s="3"/>
      <c r="AC6891" s="3"/>
      <c r="AD6891" s="3"/>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row>
    <row r="6892" spans="1:77" ht="18">
      <c r="A6892" s="3" t="s">
        <v>9735</v>
      </c>
      <c r="B6892" s="3" t="s">
        <v>27189</v>
      </c>
      <c r="C6892" s="3" t="s">
        <v>27627</v>
      </c>
      <c r="D6892" s="3" t="s">
        <v>73</v>
      </c>
      <c r="E6892" s="3" t="s">
        <v>27577</v>
      </c>
      <c r="F6892" s="3" t="s">
        <v>27578</v>
      </c>
      <c r="G6892" s="3"/>
      <c r="H6892" s="3"/>
      <c r="I6892" s="3"/>
      <c r="J6892" s="3"/>
      <c r="K6892" s="3"/>
      <c r="L6892" s="3"/>
      <c r="M6892" s="3"/>
      <c r="N6892" s="3"/>
      <c r="O6892" s="3"/>
      <c r="P6892" s="3"/>
      <c r="Q6892" s="3"/>
      <c r="R6892" s="3"/>
      <c r="S6892" s="3"/>
      <c r="T6892" s="3"/>
      <c r="U6892" s="3"/>
      <c r="V6892" s="3"/>
      <c r="W6892" s="3"/>
      <c r="X6892" s="3"/>
      <c r="Y6892" s="3"/>
      <c r="Z6892" s="3"/>
      <c r="AA6892" s="3"/>
      <c r="AB6892" s="3"/>
      <c r="AC6892" s="3"/>
      <c r="AD6892" s="3"/>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row>
    <row r="6893" spans="1:77" ht="18">
      <c r="A6893" s="3" t="s">
        <v>20376</v>
      </c>
      <c r="B6893" s="3" t="s">
        <v>37993</v>
      </c>
      <c r="C6893" s="3" t="s">
        <v>38459</v>
      </c>
      <c r="D6893" s="3" t="s">
        <v>270</v>
      </c>
      <c r="E6893" s="3" t="s">
        <v>38460</v>
      </c>
      <c r="F6893" s="3" t="s">
        <v>38461</v>
      </c>
      <c r="G6893" s="3" t="s">
        <v>38462</v>
      </c>
      <c r="H6893" s="3" t="s">
        <v>38463</v>
      </c>
      <c r="I6893" s="3" t="s">
        <v>38464</v>
      </c>
      <c r="J6893" s="3" t="s">
        <v>38465</v>
      </c>
      <c r="K6893" s="3"/>
      <c r="L6893" s="3"/>
      <c r="M6893" s="3"/>
      <c r="N6893" s="3"/>
      <c r="O6893" s="3"/>
      <c r="P6893" s="3"/>
      <c r="Q6893" s="3"/>
      <c r="R6893" s="3"/>
      <c r="S6893" s="3"/>
      <c r="T6893" s="3"/>
      <c r="U6893" s="3"/>
      <c r="V6893" s="3"/>
      <c r="W6893" s="3"/>
      <c r="X6893" s="3"/>
      <c r="Y6893" s="3"/>
      <c r="Z6893" s="3"/>
      <c r="AA6893" s="3"/>
      <c r="AB6893" s="3"/>
      <c r="AC6893" s="3"/>
      <c r="AD6893" s="3"/>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row>
    <row r="6894" spans="1:77" ht="18">
      <c r="A6894" s="3" t="s">
        <v>37245</v>
      </c>
      <c r="B6894" s="3" t="s">
        <v>37108</v>
      </c>
      <c r="C6894" s="3" t="s">
        <v>37246</v>
      </c>
      <c r="D6894" s="3" t="s">
        <v>73</v>
      </c>
      <c r="E6894" s="3" t="s">
        <v>37135</v>
      </c>
      <c r="F6894" s="3"/>
      <c r="G6894" s="3"/>
      <c r="H6894" s="3"/>
      <c r="I6894" s="3"/>
      <c r="J6894" s="3"/>
      <c r="K6894" s="3"/>
      <c r="L6894" s="3"/>
      <c r="M6894" s="3"/>
      <c r="N6894" s="3"/>
      <c r="O6894" s="3"/>
      <c r="P6894" s="3"/>
      <c r="Q6894" s="3"/>
      <c r="R6894" s="3"/>
      <c r="S6894" s="3"/>
      <c r="T6894" s="3"/>
      <c r="U6894" s="3"/>
      <c r="V6894" s="3"/>
      <c r="W6894" s="3"/>
      <c r="X6894" s="3"/>
      <c r="Y6894" s="3"/>
      <c r="Z6894" s="3"/>
      <c r="AA6894" s="3"/>
      <c r="AB6894" s="3"/>
      <c r="AC6894" s="3"/>
      <c r="AD6894" s="3"/>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row>
    <row r="6895" spans="1:77" ht="18">
      <c r="A6895" s="3" t="s">
        <v>38078</v>
      </c>
      <c r="B6895" s="3" t="s">
        <v>37993</v>
      </c>
      <c r="C6895" s="3" t="s">
        <v>38079</v>
      </c>
      <c r="D6895" s="3" t="s">
        <v>29197</v>
      </c>
      <c r="E6895" s="3" t="s">
        <v>38080</v>
      </c>
      <c r="F6895" s="3" t="s">
        <v>38081</v>
      </c>
      <c r="G6895" s="3"/>
      <c r="H6895" s="3"/>
      <c r="I6895" s="3"/>
      <c r="J6895" s="3"/>
      <c r="K6895" s="3"/>
      <c r="L6895" s="3"/>
      <c r="M6895" s="3"/>
      <c r="N6895" s="3"/>
      <c r="O6895" s="3"/>
      <c r="P6895" s="3"/>
      <c r="Q6895" s="3"/>
      <c r="R6895" s="3"/>
      <c r="S6895" s="3"/>
      <c r="T6895" s="3"/>
      <c r="U6895" s="3"/>
      <c r="V6895" s="3"/>
      <c r="W6895" s="3"/>
      <c r="X6895" s="3"/>
      <c r="Y6895" s="3"/>
      <c r="Z6895" s="3"/>
      <c r="AA6895" s="3"/>
      <c r="AB6895" s="3"/>
      <c r="AC6895" s="3"/>
      <c r="AD6895" s="3"/>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row>
    <row r="6896" spans="1:77" ht="18">
      <c r="A6896" s="3" t="s">
        <v>12031</v>
      </c>
      <c r="B6896" s="3" t="s">
        <v>29654</v>
      </c>
      <c r="C6896" s="3" t="s">
        <v>29655</v>
      </c>
      <c r="D6896" s="3" t="s">
        <v>270</v>
      </c>
      <c r="E6896" s="3" t="s">
        <v>29656</v>
      </c>
      <c r="F6896" s="3" t="s">
        <v>29657</v>
      </c>
      <c r="G6896" s="3"/>
      <c r="H6896" s="3"/>
      <c r="I6896" s="3"/>
      <c r="J6896" s="3"/>
      <c r="K6896" s="3"/>
      <c r="L6896" s="3"/>
      <c r="M6896" s="3"/>
      <c r="N6896" s="3"/>
      <c r="O6896" s="3"/>
      <c r="P6896" s="3"/>
      <c r="Q6896" s="3"/>
      <c r="R6896" s="3"/>
      <c r="S6896" s="3"/>
      <c r="T6896" s="3"/>
      <c r="U6896" s="3"/>
      <c r="V6896" s="3"/>
      <c r="W6896" s="3"/>
      <c r="X6896" s="3"/>
      <c r="Y6896" s="3"/>
      <c r="Z6896" s="3"/>
      <c r="AA6896" s="3"/>
      <c r="AB6896" s="3"/>
      <c r="AC6896" s="3"/>
      <c r="AD6896" s="3"/>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row>
    <row r="6897" spans="1:77" ht="18">
      <c r="A6897" s="3" t="s">
        <v>9703</v>
      </c>
      <c r="B6897" s="3" t="s">
        <v>27189</v>
      </c>
      <c r="C6897" s="3" t="s">
        <v>27576</v>
      </c>
      <c r="D6897" s="3" t="s">
        <v>73</v>
      </c>
      <c r="E6897" s="3" t="s">
        <v>27577</v>
      </c>
      <c r="F6897" s="3" t="s">
        <v>27578</v>
      </c>
      <c r="G6897" s="3"/>
      <c r="H6897" s="3"/>
      <c r="I6897" s="3"/>
      <c r="J6897" s="3"/>
      <c r="K6897" s="3"/>
      <c r="L6897" s="3"/>
      <c r="M6897" s="3"/>
      <c r="N6897" s="3"/>
      <c r="O6897" s="3"/>
      <c r="P6897" s="3"/>
      <c r="Q6897" s="3"/>
      <c r="R6897" s="3"/>
      <c r="S6897" s="3"/>
      <c r="T6897" s="3"/>
      <c r="U6897" s="3"/>
      <c r="V6897" s="3"/>
      <c r="W6897" s="3"/>
      <c r="X6897" s="3"/>
      <c r="Y6897" s="3"/>
      <c r="Z6897" s="3"/>
      <c r="AA6897" s="3"/>
      <c r="AB6897" s="3"/>
      <c r="AC6897" s="3"/>
      <c r="AD6897" s="3"/>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row>
    <row r="6898" spans="1:77" ht="18">
      <c r="A6898" s="3" t="s">
        <v>34269</v>
      </c>
      <c r="B6898" s="3" t="s">
        <v>33988</v>
      </c>
      <c r="C6898" s="3" t="s">
        <v>34270</v>
      </c>
      <c r="D6898" s="3"/>
      <c r="E6898" s="3" t="s">
        <v>34271</v>
      </c>
      <c r="F6898" s="3"/>
      <c r="G6898" s="3"/>
      <c r="H6898" s="3"/>
      <c r="I6898" s="3"/>
      <c r="J6898" s="3"/>
      <c r="K6898" s="3"/>
      <c r="L6898" s="3"/>
      <c r="M6898" s="3"/>
      <c r="N6898" s="3"/>
      <c r="O6898" s="3"/>
      <c r="P6898" s="3"/>
      <c r="Q6898" s="3"/>
      <c r="R6898" s="3"/>
      <c r="S6898" s="3"/>
      <c r="T6898" s="3"/>
      <c r="U6898" s="3"/>
      <c r="V6898" s="3"/>
      <c r="W6898" s="3"/>
      <c r="X6898" s="3"/>
      <c r="Y6898" s="3"/>
      <c r="Z6898" s="3"/>
      <c r="AA6898" s="3"/>
      <c r="AB6898" s="3"/>
      <c r="AC6898" s="3"/>
      <c r="AD6898" s="3"/>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row>
    <row r="6899" spans="1:77" ht="18">
      <c r="A6899" s="3" t="s">
        <v>34140</v>
      </c>
      <c r="B6899" s="3" t="s">
        <v>33988</v>
      </c>
      <c r="C6899" s="3" t="s">
        <v>34141</v>
      </c>
      <c r="D6899" s="3"/>
      <c r="E6899" s="3" t="s">
        <v>34142</v>
      </c>
      <c r="F6899" s="3" t="s">
        <v>34143</v>
      </c>
      <c r="G6899" s="3"/>
      <c r="H6899" s="3"/>
      <c r="I6899" s="3"/>
      <c r="J6899" s="3"/>
      <c r="K6899" s="3"/>
      <c r="L6899" s="3"/>
      <c r="M6899" s="3"/>
      <c r="N6899" s="3"/>
      <c r="O6899" s="3"/>
      <c r="P6899" s="3"/>
      <c r="Q6899" s="3"/>
      <c r="R6899" s="3"/>
      <c r="S6899" s="3"/>
      <c r="T6899" s="3"/>
      <c r="U6899" s="3"/>
      <c r="V6899" s="3"/>
      <c r="W6899" s="3"/>
      <c r="X6899" s="3"/>
      <c r="Y6899" s="3"/>
      <c r="Z6899" s="3"/>
      <c r="AA6899" s="3"/>
      <c r="AB6899" s="3"/>
      <c r="AC6899" s="3"/>
      <c r="AD6899" s="3"/>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row>
    <row r="6900" spans="1:77" ht="18">
      <c r="A6900" s="3" t="s">
        <v>12134</v>
      </c>
      <c r="B6900" s="3" t="s">
        <v>29357</v>
      </c>
      <c r="C6900" s="3" t="s">
        <v>29732</v>
      </c>
      <c r="D6900" s="3" t="s">
        <v>25490</v>
      </c>
      <c r="E6900" s="3" t="s">
        <v>29733</v>
      </c>
      <c r="F6900" s="3" t="s">
        <v>29695</v>
      </c>
      <c r="G6900" s="3"/>
      <c r="H6900" s="3"/>
      <c r="I6900" s="3"/>
      <c r="J6900" s="3"/>
      <c r="K6900" s="3"/>
      <c r="L6900" s="3"/>
      <c r="M6900" s="3"/>
      <c r="N6900" s="3"/>
      <c r="O6900" s="3"/>
      <c r="P6900" s="3"/>
      <c r="Q6900" s="3"/>
      <c r="R6900" s="3"/>
      <c r="S6900" s="3"/>
      <c r="T6900" s="3"/>
      <c r="U6900" s="3"/>
      <c r="V6900" s="3"/>
      <c r="W6900" s="3"/>
      <c r="X6900" s="3"/>
      <c r="Y6900" s="3"/>
      <c r="Z6900" s="3"/>
      <c r="AA6900" s="3"/>
      <c r="AB6900" s="3"/>
      <c r="AC6900" s="3"/>
      <c r="AD6900" s="3"/>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row>
    <row r="6901" spans="1:77" ht="18">
      <c r="A6901" s="3" t="s">
        <v>38285</v>
      </c>
      <c r="B6901" s="3" t="s">
        <v>37993</v>
      </c>
      <c r="C6901" s="3" t="s">
        <v>38286</v>
      </c>
      <c r="D6901" s="3" t="s">
        <v>270</v>
      </c>
      <c r="E6901" s="3" t="s">
        <v>38287</v>
      </c>
      <c r="F6901" s="3" t="s">
        <v>38288</v>
      </c>
      <c r="G6901" s="3"/>
      <c r="H6901" s="3"/>
      <c r="I6901" s="3"/>
      <c r="J6901" s="3"/>
      <c r="K6901" s="3"/>
      <c r="L6901" s="3"/>
      <c r="M6901" s="3"/>
      <c r="N6901" s="3"/>
      <c r="O6901" s="3"/>
      <c r="P6901" s="3"/>
      <c r="Q6901" s="3"/>
      <c r="R6901" s="3"/>
      <c r="S6901" s="3"/>
      <c r="T6901" s="3"/>
      <c r="U6901" s="3"/>
      <c r="V6901" s="3"/>
      <c r="W6901" s="3"/>
      <c r="X6901" s="3"/>
      <c r="Y6901" s="3"/>
      <c r="Z6901" s="3"/>
      <c r="AA6901" s="3"/>
      <c r="AB6901" s="3"/>
      <c r="AC6901" s="3"/>
      <c r="AD6901" s="3"/>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row>
    <row r="6902" spans="1:77" ht="18">
      <c r="A6902" s="3" t="s">
        <v>12075</v>
      </c>
      <c r="B6902" s="3" t="s">
        <v>29357</v>
      </c>
      <c r="C6902" s="3" t="s">
        <v>29693</v>
      </c>
      <c r="D6902" s="3" t="s">
        <v>48</v>
      </c>
      <c r="E6902" s="3" t="s">
        <v>29694</v>
      </c>
      <c r="F6902" s="3" t="s">
        <v>29695</v>
      </c>
      <c r="G6902" s="3"/>
      <c r="H6902" s="3"/>
      <c r="I6902" s="3"/>
      <c r="J6902" s="3"/>
      <c r="K6902" s="3"/>
      <c r="L6902" s="3"/>
      <c r="M6902" s="3"/>
      <c r="N6902" s="3"/>
      <c r="O6902" s="3"/>
      <c r="P6902" s="3"/>
      <c r="Q6902" s="3"/>
      <c r="R6902" s="3"/>
      <c r="S6902" s="3"/>
      <c r="T6902" s="3"/>
      <c r="U6902" s="3"/>
      <c r="V6902" s="3"/>
      <c r="W6902" s="3"/>
      <c r="X6902" s="3"/>
      <c r="Y6902" s="3"/>
      <c r="Z6902" s="3"/>
      <c r="AA6902" s="3"/>
      <c r="AB6902" s="3"/>
      <c r="AC6902" s="3"/>
      <c r="AD6902" s="3"/>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row>
    <row r="6903" spans="1:77" ht="18">
      <c r="A6903" s="3" t="s">
        <v>39235</v>
      </c>
      <c r="B6903" s="3" t="s">
        <v>38999</v>
      </c>
      <c r="C6903" s="3" t="s">
        <v>39236</v>
      </c>
      <c r="D6903" s="3"/>
      <c r="E6903" s="3" t="s">
        <v>39237</v>
      </c>
      <c r="F6903" s="3"/>
      <c r="G6903" s="3"/>
      <c r="H6903" s="3"/>
      <c r="I6903" s="3"/>
      <c r="J6903" s="3"/>
      <c r="K6903" s="3"/>
      <c r="L6903" s="3"/>
      <c r="M6903" s="3"/>
      <c r="N6903" s="3"/>
      <c r="O6903" s="3"/>
      <c r="P6903" s="3"/>
      <c r="Q6903" s="3"/>
      <c r="R6903" s="3"/>
      <c r="S6903" s="3"/>
      <c r="T6903" s="3"/>
      <c r="U6903" s="3"/>
      <c r="V6903" s="3"/>
      <c r="W6903" s="3"/>
      <c r="X6903" s="3"/>
      <c r="Y6903" s="3"/>
      <c r="Z6903" s="3"/>
      <c r="AA6903" s="3"/>
      <c r="AB6903" s="3"/>
      <c r="AC6903" s="3"/>
      <c r="AD6903" s="3"/>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row>
    <row r="6904" spans="1:77" ht="18">
      <c r="A6904" s="3" t="s">
        <v>9490</v>
      </c>
      <c r="B6904" s="3" t="s">
        <v>27189</v>
      </c>
      <c r="C6904" s="3" t="s">
        <v>27298</v>
      </c>
      <c r="D6904" s="3" t="s">
        <v>73</v>
      </c>
      <c r="E6904" s="3" t="s">
        <v>27299</v>
      </c>
      <c r="F6904" s="3" t="s">
        <v>27300</v>
      </c>
      <c r="G6904" s="3"/>
      <c r="H6904" s="3"/>
      <c r="I6904" s="3"/>
      <c r="J6904" s="3"/>
      <c r="K6904" s="3"/>
      <c r="L6904" s="3"/>
      <c r="M6904" s="3"/>
      <c r="N6904" s="3"/>
      <c r="O6904" s="3"/>
      <c r="P6904" s="3"/>
      <c r="Q6904" s="3"/>
      <c r="R6904" s="3"/>
      <c r="S6904" s="3"/>
      <c r="T6904" s="3"/>
      <c r="U6904" s="3"/>
      <c r="V6904" s="3"/>
      <c r="W6904" s="3"/>
      <c r="X6904" s="3"/>
      <c r="Y6904" s="3"/>
      <c r="Z6904" s="3"/>
      <c r="AA6904" s="3"/>
      <c r="AB6904" s="3"/>
      <c r="AC6904" s="3"/>
      <c r="AD6904" s="3"/>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row>
    <row r="6905" spans="1:77" ht="18">
      <c r="A6905" s="3" t="s">
        <v>27926</v>
      </c>
      <c r="B6905" s="3" t="s">
        <v>27189</v>
      </c>
      <c r="C6905" s="3" t="s">
        <v>27927</v>
      </c>
      <c r="D6905" s="3" t="s">
        <v>73</v>
      </c>
      <c r="E6905" s="3" t="s">
        <v>27928</v>
      </c>
      <c r="F6905" s="3" t="s">
        <v>27929</v>
      </c>
      <c r="G6905" s="3"/>
      <c r="H6905" s="3"/>
      <c r="I6905" s="3"/>
      <c r="J6905" s="3"/>
      <c r="K6905" s="3"/>
      <c r="L6905" s="3"/>
      <c r="M6905" s="3"/>
      <c r="N6905" s="3"/>
      <c r="O6905" s="3"/>
      <c r="P6905" s="3"/>
      <c r="Q6905" s="3"/>
      <c r="R6905" s="3"/>
      <c r="S6905" s="3"/>
      <c r="T6905" s="3"/>
      <c r="U6905" s="3"/>
      <c r="V6905" s="3"/>
      <c r="W6905" s="3"/>
      <c r="X6905" s="3"/>
      <c r="Y6905" s="3"/>
      <c r="Z6905" s="3"/>
      <c r="AA6905" s="3"/>
      <c r="AB6905" s="3"/>
      <c r="AC6905" s="3"/>
      <c r="AD6905" s="3"/>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row>
    <row r="6906" spans="1:77" ht="18">
      <c r="A6906" s="3" t="s">
        <v>9898</v>
      </c>
      <c r="B6906" s="3" t="s">
        <v>27189</v>
      </c>
      <c r="C6906" s="3" t="s">
        <v>27880</v>
      </c>
      <c r="D6906" s="3" t="s">
        <v>73</v>
      </c>
      <c r="E6906" s="3" t="s">
        <v>1960</v>
      </c>
      <c r="F6906" s="3" t="s">
        <v>27881</v>
      </c>
      <c r="G6906" s="3" t="e">
        <f>- take stock of where we are.</f>
        <v>#NAME?</v>
      </c>
      <c r="H6906" s="3" t="e">
        <f>- the branch is now open, what are we Planning to deliver this week.</f>
        <v>#NAME?</v>
      </c>
      <c r="I6906" s="3" t="e">
        <f>- usability improvements  Thanks Srik</f>
        <v>#NAME?</v>
      </c>
      <c r="J6906" s="3"/>
      <c r="K6906" s="3"/>
      <c r="L6906" s="3"/>
      <c r="M6906" s="3"/>
      <c r="N6906" s="3"/>
      <c r="O6906" s="3"/>
      <c r="P6906" s="3"/>
      <c r="Q6906" s="3"/>
      <c r="R6906" s="3"/>
      <c r="S6906" s="3"/>
      <c r="T6906" s="3"/>
      <c r="U6906" s="3"/>
      <c r="V6906" s="3"/>
      <c r="W6906" s="3"/>
      <c r="X6906" s="3"/>
      <c r="Y6906" s="3"/>
      <c r="Z6906" s="3"/>
      <c r="AA6906" s="3"/>
      <c r="AB6906" s="3"/>
      <c r="AC6906" s="3"/>
      <c r="AD6906" s="3"/>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row>
    <row r="6907" spans="1:77" ht="18">
      <c r="A6907" s="3" t="s">
        <v>34576</v>
      </c>
      <c r="B6907" s="3" t="s">
        <v>33988</v>
      </c>
      <c r="C6907" s="3" t="s">
        <v>27880</v>
      </c>
      <c r="D6907" s="3"/>
      <c r="E6907" s="3" t="s">
        <v>34577</v>
      </c>
      <c r="F6907" s="3"/>
      <c r="G6907" s="3"/>
      <c r="H6907" s="3"/>
      <c r="I6907" s="3"/>
      <c r="J6907" s="3"/>
      <c r="K6907" s="3"/>
      <c r="L6907" s="3"/>
      <c r="M6907" s="3"/>
      <c r="N6907" s="3"/>
      <c r="O6907" s="3"/>
      <c r="P6907" s="3"/>
      <c r="Q6907" s="3"/>
      <c r="R6907" s="3"/>
      <c r="S6907" s="3"/>
      <c r="T6907" s="3"/>
      <c r="U6907" s="3"/>
      <c r="V6907" s="3"/>
      <c r="W6907" s="3"/>
      <c r="X6907" s="3"/>
      <c r="Y6907" s="3"/>
      <c r="Z6907" s="3"/>
      <c r="AA6907" s="3"/>
      <c r="AB6907" s="3"/>
      <c r="AC6907" s="3"/>
      <c r="AD6907" s="3"/>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row>
    <row r="6908" spans="1:77" ht="18">
      <c r="A6908" s="3" t="s">
        <v>12366</v>
      </c>
      <c r="B6908" s="3" t="s">
        <v>29654</v>
      </c>
      <c r="C6908" s="3" t="s">
        <v>29918</v>
      </c>
      <c r="D6908" s="3" t="s">
        <v>270</v>
      </c>
      <c r="E6908" s="3" t="s">
        <v>29919</v>
      </c>
      <c r="F6908" s="3" t="s">
        <v>29920</v>
      </c>
      <c r="G6908" s="3"/>
      <c r="H6908" s="3"/>
      <c r="I6908" s="3"/>
      <c r="J6908" s="3"/>
      <c r="K6908" s="3"/>
      <c r="L6908" s="3"/>
      <c r="M6908" s="3"/>
      <c r="N6908" s="3"/>
      <c r="O6908" s="3"/>
      <c r="P6908" s="3"/>
      <c r="Q6908" s="3"/>
      <c r="R6908" s="3"/>
      <c r="S6908" s="3"/>
      <c r="T6908" s="3"/>
      <c r="U6908" s="3"/>
      <c r="V6908" s="3"/>
      <c r="W6908" s="3"/>
      <c r="X6908" s="3"/>
      <c r="Y6908" s="3"/>
      <c r="Z6908" s="3"/>
      <c r="AA6908" s="3"/>
      <c r="AB6908" s="3"/>
      <c r="AC6908" s="3"/>
      <c r="AD6908" s="3"/>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row>
    <row r="6909" spans="1:77" ht="18">
      <c r="A6909" s="3" t="s">
        <v>13351</v>
      </c>
      <c r="B6909" s="3" t="s">
        <v>30462</v>
      </c>
      <c r="C6909" s="3" t="s">
        <v>29918</v>
      </c>
      <c r="D6909" s="3"/>
      <c r="E6909" s="3" t="s">
        <v>30478</v>
      </c>
      <c r="F6909" s="3"/>
      <c r="G6909" s="3"/>
      <c r="H6909" s="3"/>
      <c r="I6909" s="3"/>
      <c r="J6909" s="3"/>
      <c r="K6909" s="3"/>
      <c r="L6909" s="3"/>
      <c r="M6909" s="3"/>
      <c r="N6909" s="3"/>
      <c r="O6909" s="3"/>
      <c r="P6909" s="3"/>
      <c r="Q6909" s="3"/>
      <c r="R6909" s="3"/>
      <c r="S6909" s="3"/>
      <c r="T6909" s="3"/>
      <c r="U6909" s="3"/>
      <c r="V6909" s="3"/>
      <c r="W6909" s="3"/>
      <c r="X6909" s="3"/>
      <c r="Y6909" s="3"/>
      <c r="Z6909" s="3"/>
      <c r="AA6909" s="3"/>
      <c r="AB6909" s="3"/>
      <c r="AC6909" s="3"/>
      <c r="AD6909" s="3"/>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row>
    <row r="6910" spans="1:77" ht="18">
      <c r="A6910" s="3" t="s">
        <v>34521</v>
      </c>
      <c r="B6910" s="3" t="s">
        <v>33988</v>
      </c>
      <c r="C6910" s="3" t="s">
        <v>34522</v>
      </c>
      <c r="D6910" s="3"/>
      <c r="E6910" s="3" t="s">
        <v>34523</v>
      </c>
      <c r="F6910" s="3"/>
      <c r="G6910" s="3"/>
      <c r="H6910" s="3"/>
      <c r="I6910" s="3"/>
      <c r="J6910" s="3"/>
      <c r="K6910" s="3"/>
      <c r="L6910" s="3"/>
      <c r="M6910" s="3"/>
      <c r="N6910" s="3"/>
      <c r="O6910" s="3"/>
      <c r="P6910" s="3"/>
      <c r="Q6910" s="3"/>
      <c r="R6910" s="3"/>
      <c r="S6910" s="3"/>
      <c r="T6910" s="3"/>
      <c r="U6910" s="3"/>
      <c r="V6910" s="3"/>
      <c r="W6910" s="3"/>
      <c r="X6910" s="3"/>
      <c r="Y6910" s="3"/>
      <c r="Z6910" s="3"/>
      <c r="AA6910" s="3"/>
      <c r="AB6910" s="3"/>
      <c r="AC6910" s="3"/>
      <c r="AD6910" s="3"/>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row>
    <row r="6911" spans="1:77" ht="18">
      <c r="A6911" s="3" t="s">
        <v>32700</v>
      </c>
      <c r="B6911" s="3" t="s">
        <v>21921</v>
      </c>
      <c r="C6911" s="3" t="s">
        <v>32701</v>
      </c>
      <c r="D6911" s="3" t="s">
        <v>32702</v>
      </c>
      <c r="E6911" s="3" t="s">
        <v>32703</v>
      </c>
      <c r="F6911" s="3" t="s">
        <v>32704</v>
      </c>
      <c r="G6911" s="3"/>
      <c r="H6911" s="3"/>
      <c r="I6911" s="3"/>
      <c r="J6911" s="3"/>
      <c r="K6911" s="3"/>
      <c r="L6911" s="3"/>
      <c r="M6911" s="3"/>
      <c r="N6911" s="3"/>
      <c r="O6911" s="3"/>
      <c r="P6911" s="3"/>
      <c r="Q6911" s="3"/>
      <c r="R6911" s="3"/>
      <c r="S6911" s="3"/>
      <c r="T6911" s="3"/>
      <c r="U6911" s="3"/>
      <c r="V6911" s="3"/>
      <c r="W6911" s="3"/>
      <c r="X6911" s="3"/>
      <c r="Y6911" s="3"/>
      <c r="Z6911" s="3"/>
      <c r="AA6911" s="3"/>
      <c r="AB6911" s="3"/>
      <c r="AC6911" s="3"/>
      <c r="AD6911" s="3"/>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row>
    <row r="6912" spans="1:77" ht="18">
      <c r="A6912" s="3" t="s">
        <v>263</v>
      </c>
      <c r="B6912" s="3" t="s">
        <v>21921</v>
      </c>
      <c r="C6912" s="3" t="s">
        <v>32701</v>
      </c>
      <c r="D6912" s="3" t="s">
        <v>32702</v>
      </c>
      <c r="E6912" s="3" t="s">
        <v>33223</v>
      </c>
      <c r="F6912" s="3" t="s">
        <v>32704</v>
      </c>
      <c r="G6912" s="3"/>
      <c r="H6912" s="3"/>
      <c r="I6912" s="3"/>
      <c r="J6912" s="3"/>
      <c r="K6912" s="3"/>
      <c r="L6912" s="3"/>
      <c r="M6912" s="3"/>
      <c r="N6912" s="3"/>
      <c r="O6912" s="3"/>
      <c r="P6912" s="3"/>
      <c r="Q6912" s="3"/>
      <c r="R6912" s="3"/>
      <c r="S6912" s="3"/>
      <c r="T6912" s="3"/>
      <c r="U6912" s="3"/>
      <c r="V6912" s="3"/>
      <c r="W6912" s="3"/>
      <c r="X6912" s="3"/>
      <c r="Y6912" s="3"/>
      <c r="Z6912" s="3"/>
      <c r="AA6912" s="3"/>
      <c r="AB6912" s="3"/>
      <c r="AC6912" s="3"/>
      <c r="AD6912" s="3"/>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row>
    <row r="6913" spans="1:77" ht="18">
      <c r="A6913" s="3" t="s">
        <v>38090</v>
      </c>
      <c r="B6913" s="3" t="s">
        <v>37993</v>
      </c>
      <c r="C6913" s="3" t="s">
        <v>32701</v>
      </c>
      <c r="D6913" s="3" t="s">
        <v>270</v>
      </c>
      <c r="E6913" s="3" t="s">
        <v>38091</v>
      </c>
      <c r="F6913" s="3" t="s">
        <v>38092</v>
      </c>
      <c r="G6913" s="3"/>
      <c r="H6913" s="3"/>
      <c r="I6913" s="3"/>
      <c r="J6913" s="3"/>
      <c r="K6913" s="3"/>
      <c r="L6913" s="3"/>
      <c r="M6913" s="3"/>
      <c r="N6913" s="3"/>
      <c r="O6913" s="3"/>
      <c r="P6913" s="3"/>
      <c r="Q6913" s="3"/>
      <c r="R6913" s="3"/>
      <c r="S6913" s="3"/>
      <c r="T6913" s="3"/>
      <c r="U6913" s="3"/>
      <c r="V6913" s="3"/>
      <c r="W6913" s="3"/>
      <c r="X6913" s="3"/>
      <c r="Y6913" s="3"/>
      <c r="Z6913" s="3"/>
      <c r="AA6913" s="3"/>
      <c r="AB6913" s="3"/>
      <c r="AC6913" s="3"/>
      <c r="AD6913" s="3"/>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row>
    <row r="6914" spans="1:77" ht="18">
      <c r="A6914" s="3" t="s">
        <v>38905</v>
      </c>
      <c r="B6914" s="3" t="s">
        <v>37993</v>
      </c>
      <c r="C6914" s="3" t="s">
        <v>38906</v>
      </c>
      <c r="D6914" s="3" t="s">
        <v>270</v>
      </c>
      <c r="E6914" s="3" t="s">
        <v>38907</v>
      </c>
      <c r="F6914" s="3"/>
      <c r="G6914" s="3"/>
      <c r="H6914" s="3"/>
      <c r="I6914" s="3"/>
      <c r="J6914" s="3"/>
      <c r="K6914" s="3"/>
      <c r="L6914" s="3"/>
      <c r="M6914" s="3"/>
      <c r="N6914" s="3"/>
      <c r="O6914" s="3"/>
      <c r="P6914" s="3"/>
      <c r="Q6914" s="3"/>
      <c r="R6914" s="3"/>
      <c r="S6914" s="3"/>
      <c r="T6914" s="3"/>
      <c r="U6914" s="3"/>
      <c r="V6914" s="3"/>
      <c r="W6914" s="3"/>
      <c r="X6914" s="3"/>
      <c r="Y6914" s="3"/>
      <c r="Z6914" s="3"/>
      <c r="AA6914" s="3"/>
      <c r="AB6914" s="3"/>
      <c r="AC6914" s="3"/>
      <c r="AD6914" s="3"/>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row>
    <row r="6915" spans="1:77" ht="18">
      <c r="A6915" s="3" t="s">
        <v>9773</v>
      </c>
      <c r="B6915" s="3" t="s">
        <v>27665</v>
      </c>
      <c r="C6915" s="3" t="s">
        <v>27666</v>
      </c>
      <c r="D6915" s="3" t="s">
        <v>27667</v>
      </c>
      <c r="E6915" s="3" t="s">
        <v>27668</v>
      </c>
      <c r="F6915" s="3"/>
      <c r="G6915" s="3"/>
      <c r="H6915" s="3"/>
      <c r="I6915" s="3"/>
      <c r="J6915" s="3"/>
      <c r="K6915" s="3"/>
      <c r="L6915" s="3"/>
      <c r="M6915" s="3"/>
      <c r="N6915" s="3"/>
      <c r="O6915" s="3"/>
      <c r="P6915" s="3"/>
      <c r="Q6915" s="3"/>
      <c r="R6915" s="3"/>
      <c r="S6915" s="3"/>
      <c r="T6915" s="3"/>
      <c r="U6915" s="3"/>
      <c r="V6915" s="3"/>
      <c r="W6915" s="3"/>
      <c r="X6915" s="3"/>
      <c r="Y6915" s="3"/>
      <c r="Z6915" s="3"/>
      <c r="AA6915" s="3"/>
      <c r="AB6915" s="3"/>
      <c r="AC6915" s="3"/>
      <c r="AD6915" s="3"/>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row>
    <row r="6916" spans="1:77" ht="18">
      <c r="A6916" s="3" t="s">
        <v>9867</v>
      </c>
      <c r="B6916" s="3" t="s">
        <v>27189</v>
      </c>
      <c r="C6916" s="3" t="s">
        <v>27666</v>
      </c>
      <c r="D6916" s="3" t="s">
        <v>73</v>
      </c>
      <c r="E6916" s="3" t="s">
        <v>27835</v>
      </c>
      <c r="F6916" s="3" t="s">
        <v>27836</v>
      </c>
      <c r="G6916" s="3"/>
      <c r="H6916" s="3"/>
      <c r="I6916" s="3"/>
      <c r="J6916" s="3"/>
      <c r="K6916" s="3"/>
      <c r="L6916" s="3"/>
      <c r="M6916" s="3"/>
      <c r="N6916" s="3"/>
      <c r="O6916" s="3"/>
      <c r="P6916" s="3"/>
      <c r="Q6916" s="3"/>
      <c r="R6916" s="3"/>
      <c r="S6916" s="3"/>
      <c r="T6916" s="3"/>
      <c r="U6916" s="3"/>
      <c r="V6916" s="3"/>
      <c r="W6916" s="3"/>
      <c r="X6916" s="3"/>
      <c r="Y6916" s="3"/>
      <c r="Z6916" s="3"/>
      <c r="AA6916" s="3"/>
      <c r="AB6916" s="3"/>
      <c r="AC6916" s="3"/>
      <c r="AD6916" s="3"/>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row>
    <row r="6917" spans="1:77" ht="18">
      <c r="A6917" s="3" t="s">
        <v>39118</v>
      </c>
      <c r="B6917" s="3" t="s">
        <v>38999</v>
      </c>
      <c r="C6917" s="3" t="s">
        <v>39119</v>
      </c>
      <c r="D6917" s="3"/>
      <c r="E6917" s="3" t="s">
        <v>39120</v>
      </c>
      <c r="F6917" s="3"/>
      <c r="G6917" s="3"/>
      <c r="H6917" s="3"/>
      <c r="I6917" s="3"/>
      <c r="J6917" s="3"/>
      <c r="K6917" s="3"/>
      <c r="L6917" s="3"/>
      <c r="M6917" s="3"/>
      <c r="N6917" s="3"/>
      <c r="O6917" s="3"/>
      <c r="P6917" s="3"/>
      <c r="Q6917" s="3"/>
      <c r="R6917" s="3"/>
      <c r="S6917" s="3"/>
      <c r="T6917" s="3"/>
      <c r="U6917" s="3"/>
      <c r="V6917" s="3"/>
      <c r="W6917" s="3"/>
      <c r="X6917" s="3"/>
      <c r="Y6917" s="3"/>
      <c r="Z6917" s="3"/>
      <c r="AA6917" s="3"/>
      <c r="AB6917" s="3"/>
      <c r="AC6917" s="3"/>
      <c r="AD6917" s="3"/>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row>
    <row r="6918" spans="1:77" ht="18">
      <c r="A6918" s="3" t="s">
        <v>11932</v>
      </c>
      <c r="B6918" s="3" t="s">
        <v>29508</v>
      </c>
      <c r="C6918" s="3" t="s">
        <v>29578</v>
      </c>
      <c r="D6918" s="3" t="s">
        <v>48</v>
      </c>
      <c r="E6918" s="3" t="s">
        <v>29579</v>
      </c>
      <c r="F6918" s="3" t="s">
        <v>29580</v>
      </c>
      <c r="G6918" s="3"/>
      <c r="H6918" s="3"/>
      <c r="I6918" s="3"/>
      <c r="J6918" s="3"/>
      <c r="K6918" s="3"/>
      <c r="L6918" s="3"/>
      <c r="M6918" s="3"/>
      <c r="N6918" s="3"/>
      <c r="O6918" s="3"/>
      <c r="P6918" s="3"/>
      <c r="Q6918" s="3"/>
      <c r="R6918" s="3"/>
      <c r="S6918" s="3"/>
      <c r="T6918" s="3"/>
      <c r="U6918" s="3"/>
      <c r="V6918" s="3"/>
      <c r="W6918" s="3"/>
      <c r="X6918" s="3"/>
      <c r="Y6918" s="3"/>
      <c r="Z6918" s="3"/>
      <c r="AA6918" s="3"/>
      <c r="AB6918" s="3"/>
      <c r="AC6918" s="3"/>
      <c r="AD6918" s="3"/>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row>
    <row r="6919" spans="1:77" ht="18">
      <c r="A6919" s="3" t="s">
        <v>39160</v>
      </c>
      <c r="B6919" s="3" t="s">
        <v>38999</v>
      </c>
      <c r="C6919" s="3" t="s">
        <v>39161</v>
      </c>
      <c r="D6919" s="3"/>
      <c r="E6919" s="3" t="s">
        <v>39162</v>
      </c>
      <c r="F6919" s="3"/>
      <c r="G6919" s="3"/>
      <c r="H6919" s="3"/>
      <c r="I6919" s="3"/>
      <c r="J6919" s="3"/>
      <c r="K6919" s="3"/>
      <c r="L6919" s="3"/>
      <c r="M6919" s="3"/>
      <c r="N6919" s="3"/>
      <c r="O6919" s="3"/>
      <c r="P6919" s="3"/>
      <c r="Q6919" s="3"/>
      <c r="R6919" s="3"/>
      <c r="S6919" s="3"/>
      <c r="T6919" s="3"/>
      <c r="U6919" s="3"/>
      <c r="V6919" s="3"/>
      <c r="W6919" s="3"/>
      <c r="X6919" s="3"/>
      <c r="Y6919" s="3"/>
      <c r="Z6919" s="3"/>
      <c r="AA6919" s="3"/>
      <c r="AB6919" s="3"/>
      <c r="AC6919" s="3"/>
      <c r="AD6919" s="3"/>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row>
    <row r="6920" spans="1:77" ht="18">
      <c r="A6920" s="3" t="s">
        <v>20485</v>
      </c>
      <c r="B6920" s="3" t="s">
        <v>38999</v>
      </c>
      <c r="C6920" s="3" t="s">
        <v>39161</v>
      </c>
      <c r="D6920" s="3"/>
      <c r="E6920" s="3" t="s">
        <v>39227</v>
      </c>
      <c r="F6920" s="3"/>
      <c r="G6920" s="3"/>
      <c r="H6920" s="3"/>
      <c r="I6920" s="3"/>
      <c r="J6920" s="3"/>
      <c r="K6920" s="3"/>
      <c r="L6920" s="3"/>
      <c r="M6920" s="3"/>
      <c r="N6920" s="3"/>
      <c r="O6920" s="3"/>
      <c r="P6920" s="3"/>
      <c r="Q6920" s="3"/>
      <c r="R6920" s="3"/>
      <c r="S6920" s="3"/>
      <c r="T6920" s="3"/>
      <c r="U6920" s="3"/>
      <c r="V6920" s="3"/>
      <c r="W6920" s="3"/>
      <c r="X6920" s="3"/>
      <c r="Y6920" s="3"/>
      <c r="Z6920" s="3"/>
      <c r="AA6920" s="3"/>
      <c r="AB6920" s="3"/>
      <c r="AC6920" s="3"/>
      <c r="AD6920" s="3"/>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row>
    <row r="6921" spans="1:77" ht="18">
      <c r="A6921" s="3" t="s">
        <v>39199</v>
      </c>
      <c r="B6921" s="3" t="s">
        <v>38999</v>
      </c>
      <c r="C6921" s="3" t="s">
        <v>39200</v>
      </c>
      <c r="D6921" s="3"/>
      <c r="E6921" s="3" t="s">
        <v>39201</v>
      </c>
      <c r="F6921" s="3" t="s">
        <v>39202</v>
      </c>
      <c r="G6921" s="3"/>
      <c r="H6921" s="3"/>
      <c r="I6921" s="3"/>
      <c r="J6921" s="3"/>
      <c r="K6921" s="3"/>
      <c r="L6921" s="3"/>
      <c r="M6921" s="3"/>
      <c r="N6921" s="3"/>
      <c r="O6921" s="3"/>
      <c r="P6921" s="3"/>
      <c r="Q6921" s="3"/>
      <c r="R6921" s="3"/>
      <c r="S6921" s="3"/>
      <c r="T6921" s="3"/>
      <c r="U6921" s="3"/>
      <c r="V6921" s="3"/>
      <c r="W6921" s="3"/>
      <c r="X6921" s="3"/>
      <c r="Y6921" s="3"/>
      <c r="Z6921" s="3"/>
      <c r="AA6921" s="3"/>
      <c r="AB6921" s="3"/>
      <c r="AC6921" s="3"/>
      <c r="AD6921" s="3"/>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row>
    <row r="6922" spans="1:77" ht="18">
      <c r="A6922" s="3" t="s">
        <v>9659</v>
      </c>
      <c r="B6922" s="3" t="s">
        <v>27321</v>
      </c>
      <c r="C6922" s="3" t="s">
        <v>27523</v>
      </c>
      <c r="D6922" s="3" t="s">
        <v>73</v>
      </c>
      <c r="E6922" s="3" t="s">
        <v>27524</v>
      </c>
      <c r="F6922" s="3" t="s">
        <v>27525</v>
      </c>
      <c r="G6922" s="3" t="s">
        <v>27526</v>
      </c>
      <c r="H6922" s="3" t="s">
        <v>27527</v>
      </c>
      <c r="I6922" s="3"/>
      <c r="J6922" s="3"/>
      <c r="K6922" s="3"/>
      <c r="L6922" s="3"/>
      <c r="M6922" s="3"/>
      <c r="N6922" s="3"/>
      <c r="O6922" s="3"/>
      <c r="P6922" s="3"/>
      <c r="Q6922" s="3"/>
      <c r="R6922" s="3"/>
      <c r="S6922" s="3"/>
      <c r="T6922" s="3"/>
      <c r="U6922" s="3"/>
      <c r="V6922" s="3"/>
      <c r="W6922" s="3"/>
      <c r="X6922" s="3"/>
      <c r="Y6922" s="3"/>
      <c r="Z6922" s="3"/>
      <c r="AA6922" s="3"/>
      <c r="AB6922" s="3"/>
      <c r="AC6922" s="3"/>
      <c r="AD6922" s="3"/>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row>
    <row r="6923" spans="1:77" ht="18">
      <c r="A6923" s="3" t="s">
        <v>20487</v>
      </c>
      <c r="B6923" s="3" t="s">
        <v>38999</v>
      </c>
      <c r="C6923" s="3" t="s">
        <v>39267</v>
      </c>
      <c r="D6923" s="3"/>
      <c r="E6923" s="3" t="s">
        <v>39268</v>
      </c>
      <c r="F6923" s="3"/>
      <c r="G6923" s="3"/>
      <c r="H6923" s="3"/>
      <c r="I6923" s="3"/>
      <c r="J6923" s="3"/>
      <c r="K6923" s="3"/>
      <c r="L6923" s="3"/>
      <c r="M6923" s="3"/>
      <c r="N6923" s="3"/>
      <c r="O6923" s="3"/>
      <c r="P6923" s="3"/>
      <c r="Q6923" s="3"/>
      <c r="R6923" s="3"/>
      <c r="S6923" s="3"/>
      <c r="T6923" s="3"/>
      <c r="U6923" s="3"/>
      <c r="V6923" s="3"/>
      <c r="W6923" s="3"/>
      <c r="X6923" s="3"/>
      <c r="Y6923" s="3"/>
      <c r="Z6923" s="3"/>
      <c r="AA6923" s="3"/>
      <c r="AB6923" s="3"/>
      <c r="AC6923" s="3"/>
      <c r="AD6923" s="3"/>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row>
    <row r="6924" spans="1:77" ht="18">
      <c r="A6924" s="3" t="s">
        <v>29856</v>
      </c>
      <c r="B6924" s="3" t="s">
        <v>29357</v>
      </c>
      <c r="C6924" s="3" t="s">
        <v>29857</v>
      </c>
      <c r="D6924" s="3" t="s">
        <v>48</v>
      </c>
      <c r="E6924" s="3" t="s">
        <v>29858</v>
      </c>
      <c r="F6924" s="3" t="s">
        <v>29859</v>
      </c>
      <c r="G6924" s="3"/>
      <c r="H6924" s="3"/>
      <c r="I6924" s="3"/>
      <c r="J6924" s="3"/>
      <c r="K6924" s="3"/>
      <c r="L6924" s="3"/>
      <c r="M6924" s="3"/>
      <c r="N6924" s="3"/>
      <c r="O6924" s="3"/>
      <c r="P6924" s="3"/>
      <c r="Q6924" s="3"/>
      <c r="R6924" s="3"/>
      <c r="S6924" s="3"/>
      <c r="T6924" s="3"/>
      <c r="U6924" s="3"/>
      <c r="V6924" s="3"/>
      <c r="W6924" s="3"/>
      <c r="X6924" s="3"/>
      <c r="Y6924" s="3"/>
      <c r="Z6924" s="3"/>
      <c r="AA6924" s="3"/>
      <c r="AB6924" s="3"/>
      <c r="AC6924" s="3"/>
      <c r="AD6924" s="3"/>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row>
    <row r="6925" spans="1:77" ht="18">
      <c r="A6925" s="3" t="s">
        <v>17609</v>
      </c>
      <c r="B6925" s="3" t="s">
        <v>33988</v>
      </c>
      <c r="C6925" s="3" t="s">
        <v>29857</v>
      </c>
      <c r="D6925" s="3"/>
      <c r="E6925" s="3" t="s">
        <v>34413</v>
      </c>
      <c r="F6925" s="3"/>
      <c r="G6925" s="3"/>
      <c r="H6925" s="3"/>
      <c r="I6925" s="3"/>
      <c r="J6925" s="3"/>
      <c r="K6925" s="3"/>
      <c r="L6925" s="3"/>
      <c r="M6925" s="3"/>
      <c r="N6925" s="3"/>
      <c r="O6925" s="3"/>
      <c r="P6925" s="3"/>
      <c r="Q6925" s="3"/>
      <c r="R6925" s="3"/>
      <c r="S6925" s="3"/>
      <c r="T6925" s="3"/>
      <c r="U6925" s="3"/>
      <c r="V6925" s="3"/>
      <c r="W6925" s="3"/>
      <c r="X6925" s="3"/>
      <c r="Y6925" s="3"/>
      <c r="Z6925" s="3"/>
      <c r="AA6925" s="3"/>
      <c r="AB6925" s="3"/>
      <c r="AC6925" s="3"/>
      <c r="AD6925" s="3"/>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row>
    <row r="6926" spans="1:77" ht="18">
      <c r="A6926" s="3" t="s">
        <v>38799</v>
      </c>
      <c r="B6926" s="3" t="s">
        <v>37993</v>
      </c>
      <c r="C6926" s="3" t="s">
        <v>29857</v>
      </c>
      <c r="D6926" s="3" t="s">
        <v>270</v>
      </c>
      <c r="E6926" s="3" t="s">
        <v>38800</v>
      </c>
      <c r="F6926" s="3" t="s">
        <v>38801</v>
      </c>
      <c r="G6926" s="3"/>
      <c r="H6926" s="3"/>
      <c r="I6926" s="3"/>
      <c r="J6926" s="3"/>
      <c r="K6926" s="3"/>
      <c r="L6926" s="3"/>
      <c r="M6926" s="3"/>
      <c r="N6926" s="3"/>
      <c r="O6926" s="3"/>
      <c r="P6926" s="3"/>
      <c r="Q6926" s="3"/>
      <c r="R6926" s="3"/>
      <c r="S6926" s="3"/>
      <c r="T6926" s="3"/>
      <c r="U6926" s="3"/>
      <c r="V6926" s="3"/>
      <c r="W6926" s="3"/>
      <c r="X6926" s="3"/>
      <c r="Y6926" s="3"/>
      <c r="Z6926" s="3"/>
      <c r="AA6926" s="3"/>
      <c r="AB6926" s="3"/>
      <c r="AC6926" s="3"/>
      <c r="AD6926" s="3"/>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row>
    <row r="6927" spans="1:77" ht="18">
      <c r="A6927" s="3" t="s">
        <v>9732</v>
      </c>
      <c r="B6927" s="3" t="s">
        <v>27321</v>
      </c>
      <c r="C6927" s="3" t="s">
        <v>27612</v>
      </c>
      <c r="D6927" s="3" t="s">
        <v>73</v>
      </c>
      <c r="E6927" s="3" t="s">
        <v>27613</v>
      </c>
      <c r="F6927" s="3" t="s">
        <v>27614</v>
      </c>
      <c r="G6927" s="3" t="s">
        <v>27615</v>
      </c>
      <c r="H6927" s="3" t="s">
        <v>27616</v>
      </c>
      <c r="I6927" s="3" t="s">
        <v>27617</v>
      </c>
      <c r="J6927" s="3" t="s">
        <v>27618</v>
      </c>
      <c r="K6927" s="3" t="s">
        <v>27619</v>
      </c>
      <c r="L6927" s="3" t="s">
        <v>27620</v>
      </c>
      <c r="M6927" s="3" t="s">
        <v>27621</v>
      </c>
      <c r="N6927" s="3" t="s">
        <v>27622</v>
      </c>
      <c r="O6927" s="3" t="s">
        <v>27623</v>
      </c>
      <c r="P6927" s="3" t="s">
        <v>27624</v>
      </c>
      <c r="Q6927" s="3" t="s">
        <v>27625</v>
      </c>
      <c r="R6927" s="3" t="s">
        <v>27623</v>
      </c>
      <c r="S6927" s="3" t="s">
        <v>27626</v>
      </c>
      <c r="T6927" s="3"/>
      <c r="U6927" s="3"/>
      <c r="V6927" s="3"/>
      <c r="W6927" s="3"/>
      <c r="X6927" s="3"/>
      <c r="Y6927" s="3"/>
      <c r="Z6927" s="3"/>
      <c r="AA6927" s="3"/>
      <c r="AB6927" s="3"/>
      <c r="AC6927" s="3"/>
      <c r="AD6927" s="3"/>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row>
    <row r="6928" spans="1:77" ht="18">
      <c r="A6928" s="3" t="s">
        <v>34750</v>
      </c>
      <c r="B6928" s="3" t="s">
        <v>34194</v>
      </c>
      <c r="C6928" s="3" t="s">
        <v>27612</v>
      </c>
      <c r="D6928" s="3" t="s">
        <v>270</v>
      </c>
      <c r="E6928" s="3" t="s">
        <v>34751</v>
      </c>
      <c r="F6928" s="3" t="s">
        <v>34752</v>
      </c>
      <c r="G6928" s="3"/>
      <c r="H6928" s="3"/>
      <c r="I6928" s="3"/>
      <c r="J6928" s="3"/>
      <c r="K6928" s="3"/>
      <c r="L6928" s="3"/>
      <c r="M6928" s="3"/>
      <c r="N6928" s="3"/>
      <c r="O6928" s="3"/>
      <c r="P6928" s="3"/>
      <c r="Q6928" s="3"/>
      <c r="R6928" s="3"/>
      <c r="S6928" s="3"/>
      <c r="T6928" s="3"/>
      <c r="U6928" s="3"/>
      <c r="V6928" s="3"/>
      <c r="W6928" s="3"/>
      <c r="X6928" s="3"/>
      <c r="Y6928" s="3"/>
      <c r="Z6928" s="3"/>
      <c r="AA6928" s="3"/>
      <c r="AB6928" s="3"/>
      <c r="AC6928" s="3"/>
      <c r="AD6928" s="3"/>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row>
    <row r="6929" spans="1:77" ht="18">
      <c r="A6929" s="3" t="s">
        <v>20195</v>
      </c>
      <c r="B6929" s="3" t="s">
        <v>37116</v>
      </c>
      <c r="C6929" s="3" t="s">
        <v>37458</v>
      </c>
      <c r="D6929" s="3" t="s">
        <v>270</v>
      </c>
      <c r="E6929" s="3" t="s">
        <v>37459</v>
      </c>
      <c r="F6929" s="3" t="s">
        <v>37460</v>
      </c>
      <c r="G6929" s="3"/>
      <c r="H6929" s="3"/>
      <c r="I6929" s="3"/>
      <c r="J6929" s="3"/>
      <c r="K6929" s="3"/>
      <c r="L6929" s="3"/>
      <c r="M6929" s="3"/>
      <c r="N6929" s="3"/>
      <c r="O6929" s="3"/>
      <c r="P6929" s="3"/>
      <c r="Q6929" s="3"/>
      <c r="R6929" s="3"/>
      <c r="S6929" s="3"/>
      <c r="T6929" s="3"/>
      <c r="U6929" s="3"/>
      <c r="V6929" s="3"/>
      <c r="W6929" s="3"/>
      <c r="X6929" s="3"/>
      <c r="Y6929" s="3"/>
      <c r="Z6929" s="3"/>
      <c r="AA6929" s="3"/>
      <c r="AB6929" s="3"/>
      <c r="AC6929" s="3"/>
      <c r="AD6929" s="3"/>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row>
    <row r="6930" spans="1:77" ht="18">
      <c r="A6930" s="3" t="s">
        <v>39492</v>
      </c>
      <c r="B6930" s="3" t="s">
        <v>38999</v>
      </c>
      <c r="C6930" s="3" t="s">
        <v>37458</v>
      </c>
      <c r="D6930" s="3"/>
      <c r="E6930" s="3" t="s">
        <v>39493</v>
      </c>
      <c r="F6930" s="3"/>
      <c r="G6930" s="3"/>
      <c r="H6930" s="3"/>
      <c r="I6930" s="3"/>
      <c r="J6930" s="3"/>
      <c r="K6930" s="3"/>
      <c r="L6930" s="3"/>
      <c r="M6930" s="3"/>
      <c r="N6930" s="3"/>
      <c r="O6930" s="3"/>
      <c r="P6930" s="3"/>
      <c r="Q6930" s="3"/>
      <c r="R6930" s="3"/>
      <c r="S6930" s="3"/>
      <c r="T6930" s="3"/>
      <c r="U6930" s="3"/>
      <c r="V6930" s="3"/>
      <c r="W6930" s="3"/>
      <c r="X6930" s="3"/>
      <c r="Y6930" s="3"/>
      <c r="Z6930" s="3"/>
      <c r="AA6930" s="3"/>
      <c r="AB6930" s="3"/>
      <c r="AC6930" s="3"/>
      <c r="AD6930" s="3"/>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row>
    <row r="6931" spans="1:77" ht="18">
      <c r="A6931" s="3" t="s">
        <v>20504</v>
      </c>
      <c r="B6931" s="3" t="s">
        <v>38999</v>
      </c>
      <c r="C6931" s="3" t="s">
        <v>39462</v>
      </c>
      <c r="D6931" s="3"/>
      <c r="E6931" s="3" t="s">
        <v>39463</v>
      </c>
      <c r="F6931" s="3"/>
      <c r="G6931" s="3"/>
      <c r="H6931" s="3"/>
      <c r="I6931" s="3"/>
      <c r="J6931" s="3"/>
      <c r="K6931" s="3"/>
      <c r="L6931" s="3"/>
      <c r="M6931" s="3"/>
      <c r="N6931" s="3"/>
      <c r="O6931" s="3"/>
      <c r="P6931" s="3"/>
      <c r="Q6931" s="3"/>
      <c r="R6931" s="3"/>
      <c r="S6931" s="3"/>
      <c r="T6931" s="3"/>
      <c r="U6931" s="3"/>
      <c r="V6931" s="3"/>
      <c r="W6931" s="3"/>
      <c r="X6931" s="3"/>
      <c r="Y6931" s="3"/>
      <c r="Z6931" s="3"/>
      <c r="AA6931" s="3"/>
      <c r="AB6931" s="3"/>
      <c r="AC6931" s="3"/>
      <c r="AD6931" s="3"/>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row>
    <row r="6932" spans="1:77" ht="18">
      <c r="A6932" s="3" t="s">
        <v>11877</v>
      </c>
      <c r="B6932" s="3" t="s">
        <v>29357</v>
      </c>
      <c r="C6932" s="3" t="s">
        <v>29536</v>
      </c>
      <c r="D6932" s="3" t="s">
        <v>48</v>
      </c>
      <c r="E6932" s="3" t="s">
        <v>29537</v>
      </c>
      <c r="F6932" s="3"/>
      <c r="G6932" s="3"/>
      <c r="H6932" s="3"/>
      <c r="I6932" s="3"/>
      <c r="J6932" s="3"/>
      <c r="K6932" s="3"/>
      <c r="L6932" s="3"/>
      <c r="M6932" s="3"/>
      <c r="N6932" s="3"/>
      <c r="O6932" s="3"/>
      <c r="P6932" s="3"/>
      <c r="Q6932" s="3"/>
      <c r="R6932" s="3"/>
      <c r="S6932" s="3"/>
      <c r="T6932" s="3"/>
      <c r="U6932" s="3"/>
      <c r="V6932" s="3"/>
      <c r="W6932" s="3"/>
      <c r="X6932" s="3"/>
      <c r="Y6932" s="3"/>
      <c r="Z6932" s="3"/>
      <c r="AA6932" s="3"/>
      <c r="AB6932" s="3"/>
      <c r="AC6932" s="3"/>
      <c r="AD6932" s="3"/>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row>
    <row r="6933" spans="1:77" ht="18">
      <c r="A6933" s="3" t="s">
        <v>17623</v>
      </c>
      <c r="B6933" s="3" t="s">
        <v>34282</v>
      </c>
      <c r="C6933" s="3" t="s">
        <v>34469</v>
      </c>
      <c r="D6933" s="3"/>
      <c r="E6933" s="3" t="s">
        <v>34470</v>
      </c>
      <c r="F6933" s="3" t="s">
        <v>34471</v>
      </c>
      <c r="G6933" s="3"/>
      <c r="H6933" s="3"/>
      <c r="I6933" s="3"/>
      <c r="J6933" s="3"/>
      <c r="K6933" s="3"/>
      <c r="L6933" s="3"/>
      <c r="M6933" s="3"/>
      <c r="N6933" s="3"/>
      <c r="O6933" s="3"/>
      <c r="P6933" s="3"/>
      <c r="Q6933" s="3"/>
      <c r="R6933" s="3"/>
      <c r="S6933" s="3"/>
      <c r="T6933" s="3"/>
      <c r="U6933" s="3"/>
      <c r="V6933" s="3"/>
      <c r="W6933" s="3"/>
      <c r="X6933" s="3"/>
      <c r="Y6933" s="3"/>
      <c r="Z6933" s="3"/>
      <c r="AA6933" s="3"/>
      <c r="AB6933" s="3"/>
      <c r="AC6933" s="3"/>
      <c r="AD6933" s="3"/>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row>
    <row r="6934" spans="1:77" ht="18">
      <c r="A6934" s="3" t="s">
        <v>17707</v>
      </c>
      <c r="B6934" s="3" t="s">
        <v>33988</v>
      </c>
      <c r="C6934" s="3" t="s">
        <v>34469</v>
      </c>
      <c r="D6934" s="3"/>
      <c r="E6934" s="3" t="s">
        <v>34926</v>
      </c>
      <c r="F6934" s="3" t="s">
        <v>34927</v>
      </c>
      <c r="G6934" s="3"/>
      <c r="H6934" s="3"/>
      <c r="I6934" s="3"/>
      <c r="J6934" s="3"/>
      <c r="K6934" s="3"/>
      <c r="L6934" s="3"/>
      <c r="M6934" s="3"/>
      <c r="N6934" s="3"/>
      <c r="O6934" s="3"/>
      <c r="P6934" s="3"/>
      <c r="Q6934" s="3"/>
      <c r="R6934" s="3"/>
      <c r="S6934" s="3"/>
      <c r="T6934" s="3"/>
      <c r="U6934" s="3"/>
      <c r="V6934" s="3"/>
      <c r="W6934" s="3"/>
      <c r="X6934" s="3"/>
      <c r="Y6934" s="3"/>
      <c r="Z6934" s="3"/>
      <c r="AA6934" s="3"/>
      <c r="AB6934" s="3"/>
      <c r="AC6934" s="3"/>
      <c r="AD6934" s="3"/>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row>
    <row r="6935" spans="1:77" ht="18">
      <c r="A6935" s="3" t="s">
        <v>8673</v>
      </c>
      <c r="B6935" s="3" t="s">
        <v>26394</v>
      </c>
      <c r="C6935" s="3" t="s">
        <v>26488</v>
      </c>
      <c r="D6935" s="3" t="s">
        <v>26489</v>
      </c>
      <c r="E6935" s="3" t="s">
        <v>22170</v>
      </c>
      <c r="F6935" s="3"/>
      <c r="G6935" s="3"/>
      <c r="H6935" s="3"/>
      <c r="I6935" s="3"/>
      <c r="J6935" s="3"/>
      <c r="K6935" s="3"/>
      <c r="L6935" s="3"/>
      <c r="M6935" s="3"/>
      <c r="N6935" s="3"/>
      <c r="O6935" s="3"/>
      <c r="P6935" s="3"/>
      <c r="Q6935" s="3"/>
      <c r="R6935" s="3"/>
      <c r="S6935" s="3"/>
      <c r="T6935" s="3"/>
      <c r="U6935" s="3"/>
      <c r="V6935" s="3"/>
      <c r="W6935" s="3"/>
      <c r="X6935" s="3"/>
      <c r="Y6935" s="3"/>
      <c r="Z6935" s="3"/>
      <c r="AA6935" s="3"/>
      <c r="AB6935" s="3"/>
      <c r="AC6935" s="3"/>
      <c r="AD6935" s="3"/>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row>
    <row r="6936" spans="1:77" ht="18">
      <c r="A6936" s="3" t="s">
        <v>37712</v>
      </c>
      <c r="B6936" s="3" t="s">
        <v>37108</v>
      </c>
      <c r="C6936" s="3" t="s">
        <v>26488</v>
      </c>
      <c r="D6936" s="3" t="s">
        <v>26489</v>
      </c>
      <c r="E6936" s="3" t="s">
        <v>37504</v>
      </c>
      <c r="F6936" s="3"/>
      <c r="G6936" s="3"/>
      <c r="H6936" s="3"/>
      <c r="I6936" s="3"/>
      <c r="J6936" s="3"/>
      <c r="K6936" s="3"/>
      <c r="L6936" s="3"/>
      <c r="M6936" s="3"/>
      <c r="N6936" s="3"/>
      <c r="O6936" s="3"/>
      <c r="P6936" s="3"/>
      <c r="Q6936" s="3"/>
      <c r="R6936" s="3"/>
      <c r="S6936" s="3"/>
      <c r="T6936" s="3"/>
      <c r="U6936" s="3"/>
      <c r="V6936" s="3"/>
      <c r="W6936" s="3"/>
      <c r="X6936" s="3"/>
      <c r="Y6936" s="3"/>
      <c r="Z6936" s="3"/>
      <c r="AA6936" s="3"/>
      <c r="AB6936" s="3"/>
      <c r="AC6936" s="3"/>
      <c r="AD6936" s="3"/>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row>
    <row r="6937" spans="1:77" ht="18">
      <c r="A6937" s="3" t="s">
        <v>8653</v>
      </c>
      <c r="B6937" s="3" t="s">
        <v>26332</v>
      </c>
      <c r="C6937" s="3" t="s">
        <v>26478</v>
      </c>
      <c r="D6937" s="3"/>
      <c r="E6937" s="3" t="s">
        <v>26479</v>
      </c>
      <c r="F6937" s="3"/>
      <c r="G6937" s="3"/>
      <c r="H6937" s="3"/>
      <c r="I6937" s="3"/>
      <c r="J6937" s="3"/>
      <c r="K6937" s="3"/>
      <c r="L6937" s="3"/>
      <c r="M6937" s="3"/>
      <c r="N6937" s="3"/>
      <c r="O6937" s="3"/>
      <c r="P6937" s="3"/>
      <c r="Q6937" s="3"/>
      <c r="R6937" s="3"/>
      <c r="S6937" s="3"/>
      <c r="T6937" s="3"/>
      <c r="U6937" s="3"/>
      <c r="V6937" s="3"/>
      <c r="W6937" s="3"/>
      <c r="X6937" s="3"/>
      <c r="Y6937" s="3"/>
      <c r="Z6937" s="3"/>
      <c r="AA6937" s="3"/>
      <c r="AB6937" s="3"/>
      <c r="AC6937" s="3"/>
      <c r="AD6937" s="3"/>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row>
    <row r="6938" spans="1:77" ht="18">
      <c r="A6938" s="3" t="s">
        <v>20475</v>
      </c>
      <c r="B6938" s="3" t="s">
        <v>38999</v>
      </c>
      <c r="C6938" s="3" t="s">
        <v>39139</v>
      </c>
      <c r="D6938" s="3"/>
      <c r="E6938" s="3" t="s">
        <v>39140</v>
      </c>
      <c r="F6938" s="3"/>
      <c r="G6938" s="3"/>
      <c r="H6938" s="3"/>
      <c r="I6938" s="3"/>
      <c r="J6938" s="3"/>
      <c r="K6938" s="3"/>
      <c r="L6938" s="3"/>
      <c r="M6938" s="3"/>
      <c r="N6938" s="3"/>
      <c r="O6938" s="3"/>
      <c r="P6938" s="3"/>
      <c r="Q6938" s="3"/>
      <c r="R6938" s="3"/>
      <c r="S6938" s="3"/>
      <c r="T6938" s="3"/>
      <c r="U6938" s="3"/>
      <c r="V6938" s="3"/>
      <c r="W6938" s="3"/>
      <c r="X6938" s="3"/>
      <c r="Y6938" s="3"/>
      <c r="Z6938" s="3"/>
      <c r="AA6938" s="3"/>
      <c r="AB6938" s="3"/>
      <c r="AC6938" s="3"/>
      <c r="AD6938" s="3"/>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row>
    <row r="6939" spans="1:77" ht="18">
      <c r="A6939" s="3" t="s">
        <v>9489</v>
      </c>
      <c r="B6939" s="3" t="s">
        <v>27189</v>
      </c>
      <c r="C6939" s="3" t="s">
        <v>27291</v>
      </c>
      <c r="D6939" s="3" t="s">
        <v>73</v>
      </c>
      <c r="E6939" s="3" t="s">
        <v>27292</v>
      </c>
      <c r="F6939" s="3"/>
      <c r="G6939" s="3"/>
      <c r="H6939" s="3"/>
      <c r="I6939" s="3"/>
      <c r="J6939" s="3"/>
      <c r="K6939" s="3"/>
      <c r="L6939" s="3"/>
      <c r="M6939" s="3"/>
      <c r="N6939" s="3"/>
      <c r="O6939" s="3"/>
      <c r="P6939" s="3"/>
      <c r="Q6939" s="3"/>
      <c r="R6939" s="3"/>
      <c r="S6939" s="3"/>
      <c r="T6939" s="3"/>
      <c r="U6939" s="3"/>
      <c r="V6939" s="3"/>
      <c r="W6939" s="3"/>
      <c r="X6939" s="3"/>
      <c r="Y6939" s="3"/>
      <c r="Z6939" s="3"/>
      <c r="AA6939" s="3"/>
      <c r="AB6939" s="3"/>
      <c r="AC6939" s="3"/>
      <c r="AD6939" s="3"/>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row>
    <row r="6940" spans="1:77" ht="18">
      <c r="A6940" s="3" t="s">
        <v>37373</v>
      </c>
      <c r="B6940" s="3" t="s">
        <v>37108</v>
      </c>
      <c r="C6940" s="3" t="s">
        <v>37374</v>
      </c>
      <c r="D6940" s="3"/>
      <c r="E6940" s="3" t="s">
        <v>37375</v>
      </c>
      <c r="F6940" s="3" t="s">
        <v>37376</v>
      </c>
      <c r="G6940" s="3"/>
      <c r="H6940" s="3"/>
      <c r="I6940" s="3"/>
      <c r="J6940" s="3"/>
      <c r="K6940" s="3"/>
      <c r="L6940" s="3"/>
      <c r="M6940" s="3"/>
      <c r="N6940" s="3"/>
      <c r="O6940" s="3"/>
      <c r="P6940" s="3"/>
      <c r="Q6940" s="3"/>
      <c r="R6940" s="3"/>
      <c r="S6940" s="3"/>
      <c r="T6940" s="3"/>
      <c r="U6940" s="3"/>
      <c r="V6940" s="3"/>
      <c r="W6940" s="3"/>
      <c r="X6940" s="3"/>
      <c r="Y6940" s="3"/>
      <c r="Z6940" s="3"/>
      <c r="AA6940" s="3"/>
      <c r="AB6940" s="3"/>
      <c r="AC6940" s="3"/>
      <c r="AD6940" s="3"/>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row>
    <row r="6941" spans="1:77" ht="18">
      <c r="A6941" s="3" t="s">
        <v>17570</v>
      </c>
      <c r="B6941" s="3" t="s">
        <v>33988</v>
      </c>
      <c r="C6941" s="3" t="s">
        <v>34237</v>
      </c>
      <c r="D6941" s="3" t="s">
        <v>34238</v>
      </c>
      <c r="E6941" s="3" t="s">
        <v>34239</v>
      </c>
      <c r="F6941" s="3"/>
      <c r="G6941" s="3"/>
      <c r="H6941" s="3"/>
      <c r="I6941" s="3"/>
      <c r="J6941" s="3"/>
      <c r="K6941" s="3"/>
      <c r="L6941" s="3"/>
      <c r="M6941" s="3"/>
      <c r="N6941" s="3"/>
      <c r="O6941" s="3"/>
      <c r="P6941" s="3"/>
      <c r="Q6941" s="3"/>
      <c r="R6941" s="3"/>
      <c r="S6941" s="3"/>
      <c r="T6941" s="3"/>
      <c r="U6941" s="3"/>
      <c r="V6941" s="3"/>
      <c r="W6941" s="3"/>
      <c r="X6941" s="3"/>
      <c r="Y6941" s="3"/>
      <c r="Z6941" s="3"/>
      <c r="AA6941" s="3"/>
      <c r="AB6941" s="3"/>
      <c r="AC6941" s="3"/>
      <c r="AD6941" s="3"/>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row>
    <row r="6942" spans="1:77" ht="18">
      <c r="A6942" s="3" t="s">
        <v>37339</v>
      </c>
      <c r="B6942" s="3" t="s">
        <v>37116</v>
      </c>
      <c r="C6942" s="3" t="s">
        <v>37340</v>
      </c>
      <c r="D6942" s="3" t="s">
        <v>270</v>
      </c>
      <c r="E6942" s="3" t="s">
        <v>37341</v>
      </c>
      <c r="F6942" s="3" t="s">
        <v>37342</v>
      </c>
      <c r="G6942" s="3" t="s">
        <v>37343</v>
      </c>
      <c r="H6942" s="3"/>
      <c r="I6942" s="3"/>
      <c r="J6942" s="3"/>
      <c r="K6942" s="3"/>
      <c r="L6942" s="3"/>
      <c r="M6942" s="3"/>
      <c r="N6942" s="3"/>
      <c r="O6942" s="3"/>
      <c r="P6942" s="3"/>
      <c r="Q6942" s="3"/>
      <c r="R6942" s="3"/>
      <c r="S6942" s="3"/>
      <c r="T6942" s="3"/>
      <c r="U6942" s="3"/>
      <c r="V6942" s="3"/>
      <c r="W6942" s="3"/>
      <c r="X6942" s="3"/>
      <c r="Y6942" s="3"/>
      <c r="Z6942" s="3"/>
      <c r="AA6942" s="3"/>
      <c r="AB6942" s="3"/>
      <c r="AC6942" s="3"/>
      <c r="AD6942" s="3"/>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row>
    <row r="6943" spans="1:77" ht="18">
      <c r="A6943" s="3" t="s">
        <v>9694</v>
      </c>
      <c r="B6943" s="3" t="s">
        <v>27321</v>
      </c>
      <c r="C6943" s="3" t="s">
        <v>27567</v>
      </c>
      <c r="D6943" s="3" t="s">
        <v>73</v>
      </c>
      <c r="E6943" s="3" t="s">
        <v>7186</v>
      </c>
      <c r="F6943" s="3" t="s">
        <v>27568</v>
      </c>
      <c r="G6943" s="3"/>
      <c r="H6943" s="3"/>
      <c r="I6943" s="3"/>
      <c r="J6943" s="3"/>
      <c r="K6943" s="3"/>
      <c r="L6943" s="3"/>
      <c r="M6943" s="3"/>
      <c r="N6943" s="3"/>
      <c r="O6943" s="3"/>
      <c r="P6943" s="3"/>
      <c r="Q6943" s="3"/>
      <c r="R6943" s="3"/>
      <c r="S6943" s="3"/>
      <c r="T6943" s="3"/>
      <c r="U6943" s="3"/>
      <c r="V6943" s="3"/>
      <c r="W6943" s="3"/>
      <c r="X6943" s="3"/>
      <c r="Y6943" s="3"/>
      <c r="Z6943" s="3"/>
      <c r="AA6943" s="3"/>
      <c r="AB6943" s="3"/>
      <c r="AC6943" s="3"/>
      <c r="AD6943" s="3"/>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row>
    <row r="6944" spans="1:77" ht="18">
      <c r="A6944" s="3" t="s">
        <v>34178</v>
      </c>
      <c r="B6944" s="3" t="s">
        <v>33988</v>
      </c>
      <c r="C6944" s="3" t="s">
        <v>27567</v>
      </c>
      <c r="D6944" s="3" t="s">
        <v>34179</v>
      </c>
      <c r="E6944" s="3" t="s">
        <v>34180</v>
      </c>
      <c r="F6944" s="3"/>
      <c r="G6944" s="3"/>
      <c r="H6944" s="3"/>
      <c r="I6944" s="3"/>
      <c r="J6944" s="3"/>
      <c r="K6944" s="3"/>
      <c r="L6944" s="3"/>
      <c r="M6944" s="3"/>
      <c r="N6944" s="3"/>
      <c r="O6944" s="3"/>
      <c r="P6944" s="3"/>
      <c r="Q6944" s="3"/>
      <c r="R6944" s="3"/>
      <c r="S6944" s="3"/>
      <c r="T6944" s="3"/>
      <c r="U6944" s="3"/>
      <c r="V6944" s="3"/>
      <c r="W6944" s="3"/>
      <c r="X6944" s="3"/>
      <c r="Y6944" s="3"/>
      <c r="Z6944" s="3"/>
      <c r="AA6944" s="3"/>
      <c r="AB6944" s="3"/>
      <c r="AC6944" s="3"/>
      <c r="AD6944" s="3"/>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row>
    <row r="6945" spans="1:77" ht="18">
      <c r="A6945" s="3" t="s">
        <v>34058</v>
      </c>
      <c r="B6945" s="3" t="s">
        <v>33988</v>
      </c>
      <c r="C6945" s="3" t="s">
        <v>34059</v>
      </c>
      <c r="D6945" s="3" t="s">
        <v>34060</v>
      </c>
      <c r="E6945" s="3" t="s">
        <v>34061</v>
      </c>
      <c r="F6945" s="3" t="s">
        <v>34062</v>
      </c>
      <c r="G6945" s="3"/>
      <c r="H6945" s="3"/>
      <c r="I6945" s="3"/>
      <c r="J6945" s="3"/>
      <c r="K6945" s="3"/>
      <c r="L6945" s="3"/>
      <c r="M6945" s="3"/>
      <c r="N6945" s="3"/>
      <c r="O6945" s="3"/>
      <c r="P6945" s="3"/>
      <c r="Q6945" s="3"/>
      <c r="R6945" s="3"/>
      <c r="S6945" s="3"/>
      <c r="T6945" s="3"/>
      <c r="U6945" s="3"/>
      <c r="V6945" s="3"/>
      <c r="W6945" s="3"/>
      <c r="X6945" s="3"/>
      <c r="Y6945" s="3"/>
      <c r="Z6945" s="3"/>
      <c r="AA6945" s="3"/>
      <c r="AB6945" s="3"/>
      <c r="AC6945" s="3"/>
      <c r="AD6945" s="3"/>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row>
    <row r="6946" spans="1:77" ht="18">
      <c r="A6946" s="3" t="s">
        <v>38697</v>
      </c>
      <c r="B6946" s="3" t="s">
        <v>37993</v>
      </c>
      <c r="C6946" s="3" t="s">
        <v>34059</v>
      </c>
      <c r="D6946" s="3" t="s">
        <v>38698</v>
      </c>
      <c r="E6946" s="3" t="s">
        <v>38699</v>
      </c>
      <c r="F6946" s="3" t="s">
        <v>38700</v>
      </c>
      <c r="G6946" s="3"/>
      <c r="H6946" s="3"/>
      <c r="I6946" s="3"/>
      <c r="J6946" s="3"/>
      <c r="K6946" s="3"/>
      <c r="L6946" s="3"/>
      <c r="M6946" s="3"/>
      <c r="N6946" s="3"/>
      <c r="O6946" s="3"/>
      <c r="P6946" s="3"/>
      <c r="Q6946" s="3"/>
      <c r="R6946" s="3"/>
      <c r="S6946" s="3"/>
      <c r="T6946" s="3"/>
      <c r="U6946" s="3"/>
      <c r="V6946" s="3"/>
      <c r="W6946" s="3"/>
      <c r="X6946" s="3"/>
      <c r="Y6946" s="3"/>
      <c r="Z6946" s="3"/>
      <c r="AA6946" s="3"/>
      <c r="AB6946" s="3"/>
      <c r="AC6946" s="3"/>
      <c r="AD6946" s="3"/>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row>
    <row r="6947" spans="1:77" ht="18">
      <c r="A6947" s="3" t="s">
        <v>9528</v>
      </c>
      <c r="B6947" s="3" t="s">
        <v>27189</v>
      </c>
      <c r="C6947" s="3" t="s">
        <v>27350</v>
      </c>
      <c r="D6947" s="3" t="s">
        <v>73</v>
      </c>
      <c r="E6947" s="3" t="s">
        <v>27351</v>
      </c>
      <c r="F6947" s="3" t="s">
        <v>27352</v>
      </c>
      <c r="G6947" s="3"/>
      <c r="H6947" s="3"/>
      <c r="I6947" s="3"/>
      <c r="J6947" s="3"/>
      <c r="K6947" s="3"/>
      <c r="L6947" s="3"/>
      <c r="M6947" s="3"/>
      <c r="N6947" s="3"/>
      <c r="O6947" s="3"/>
      <c r="P6947" s="3"/>
      <c r="Q6947" s="3"/>
      <c r="R6947" s="3"/>
      <c r="S6947" s="3"/>
      <c r="T6947" s="3"/>
      <c r="U6947" s="3"/>
      <c r="V6947" s="3"/>
      <c r="W6947" s="3"/>
      <c r="X6947" s="3"/>
      <c r="Y6947" s="3"/>
      <c r="Z6947" s="3"/>
      <c r="AA6947" s="3"/>
      <c r="AB6947" s="3"/>
      <c r="AC6947" s="3"/>
      <c r="AD6947" s="3"/>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row>
    <row r="6948" spans="1:77" ht="18">
      <c r="A6948" s="3" t="s">
        <v>11827</v>
      </c>
      <c r="B6948" s="3" t="s">
        <v>29357</v>
      </c>
      <c r="C6948" s="3" t="s">
        <v>29496</v>
      </c>
      <c r="D6948" s="3" t="s">
        <v>48</v>
      </c>
      <c r="E6948" s="3" t="s">
        <v>29497</v>
      </c>
      <c r="F6948" s="3" t="s">
        <v>29498</v>
      </c>
      <c r="G6948" s="3"/>
      <c r="H6948" s="3"/>
      <c r="I6948" s="3"/>
      <c r="J6948" s="3"/>
      <c r="K6948" s="3"/>
      <c r="L6948" s="3"/>
      <c r="M6948" s="3"/>
      <c r="N6948" s="3"/>
      <c r="O6948" s="3"/>
      <c r="P6948" s="3"/>
      <c r="Q6948" s="3"/>
      <c r="R6948" s="3"/>
      <c r="S6948" s="3"/>
      <c r="T6948" s="3"/>
      <c r="U6948" s="3"/>
      <c r="V6948" s="3"/>
      <c r="W6948" s="3"/>
      <c r="X6948" s="3"/>
      <c r="Y6948" s="3"/>
      <c r="Z6948" s="3"/>
      <c r="AA6948" s="3"/>
      <c r="AB6948" s="3"/>
      <c r="AC6948" s="3"/>
      <c r="AD6948" s="3"/>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row>
    <row r="6949" spans="1:77" ht="18">
      <c r="A6949" s="3" t="s">
        <v>37851</v>
      </c>
      <c r="B6949" s="3" t="s">
        <v>37108</v>
      </c>
      <c r="C6949" s="3" t="s">
        <v>37852</v>
      </c>
      <c r="D6949" s="3" t="s">
        <v>28692</v>
      </c>
      <c r="E6949" s="3" t="s">
        <v>37853</v>
      </c>
      <c r="F6949" s="3" t="s">
        <v>1443</v>
      </c>
      <c r="G6949" s="3" t="s">
        <v>37854</v>
      </c>
      <c r="H6949" s="3" t="s">
        <v>37855</v>
      </c>
      <c r="I6949" s="3" t="s">
        <v>37856</v>
      </c>
      <c r="J6949" s="3" t="s">
        <v>37857</v>
      </c>
      <c r="K6949" s="3" t="s">
        <v>37858</v>
      </c>
      <c r="L6949" s="3"/>
      <c r="M6949" s="3"/>
      <c r="N6949" s="3"/>
      <c r="O6949" s="3"/>
      <c r="P6949" s="3"/>
      <c r="Q6949" s="3"/>
      <c r="R6949" s="3"/>
      <c r="S6949" s="3"/>
      <c r="T6949" s="3"/>
      <c r="U6949" s="3"/>
      <c r="V6949" s="3"/>
      <c r="W6949" s="3"/>
      <c r="X6949" s="3"/>
      <c r="Y6949" s="3"/>
      <c r="Z6949" s="3"/>
      <c r="AA6949" s="3"/>
      <c r="AB6949" s="3"/>
      <c r="AC6949" s="3"/>
      <c r="AD6949" s="3"/>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row>
    <row r="6950" spans="1:77" ht="18">
      <c r="A6950" s="3" t="s">
        <v>37694</v>
      </c>
      <c r="B6950" s="3" t="s">
        <v>37108</v>
      </c>
      <c r="C6950" s="3" t="s">
        <v>37695</v>
      </c>
      <c r="D6950" s="3" t="s">
        <v>27308</v>
      </c>
      <c r="E6950" s="3" t="s">
        <v>37696</v>
      </c>
      <c r="F6950" s="3" t="s">
        <v>1443</v>
      </c>
      <c r="G6950" s="3" t="s">
        <v>33709</v>
      </c>
      <c r="H6950" s="3" t="s">
        <v>37697</v>
      </c>
      <c r="I6950" s="3" t="s">
        <v>37698</v>
      </c>
      <c r="J6950" s="3" t="s">
        <v>37699</v>
      </c>
      <c r="K6950" s="3" t="s">
        <v>37700</v>
      </c>
      <c r="L6950" s="3" t="s">
        <v>37701</v>
      </c>
      <c r="M6950" s="3"/>
      <c r="N6950" s="3"/>
      <c r="O6950" s="3"/>
      <c r="P6950" s="3"/>
      <c r="Q6950" s="3"/>
      <c r="R6950" s="3"/>
      <c r="S6950" s="3"/>
      <c r="T6950" s="3"/>
      <c r="U6950" s="3"/>
      <c r="V6950" s="3"/>
      <c r="W6950" s="3"/>
      <c r="X6950" s="3"/>
      <c r="Y6950" s="3"/>
      <c r="Z6950" s="3"/>
      <c r="AA6950" s="3"/>
      <c r="AB6950" s="3"/>
      <c r="AC6950" s="3"/>
      <c r="AD6950" s="3"/>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row>
    <row r="6951" spans="1:77" ht="18">
      <c r="A6951" s="3" t="s">
        <v>34623</v>
      </c>
      <c r="B6951" s="3" t="s">
        <v>33988</v>
      </c>
      <c r="C6951" s="3" t="s">
        <v>34624</v>
      </c>
      <c r="D6951" s="3" t="s">
        <v>34625</v>
      </c>
      <c r="E6951" s="3" t="s">
        <v>34626</v>
      </c>
      <c r="F6951" s="3" t="s">
        <v>34627</v>
      </c>
      <c r="G6951" s="3"/>
      <c r="H6951" s="3"/>
      <c r="I6951" s="3"/>
      <c r="J6951" s="3"/>
      <c r="K6951" s="3"/>
      <c r="L6951" s="3"/>
      <c r="M6951" s="3"/>
      <c r="N6951" s="3"/>
      <c r="O6951" s="3"/>
      <c r="P6951" s="3"/>
      <c r="Q6951" s="3"/>
      <c r="R6951" s="3"/>
      <c r="S6951" s="3"/>
      <c r="T6951" s="3"/>
      <c r="U6951" s="3"/>
      <c r="V6951" s="3"/>
      <c r="W6951" s="3"/>
      <c r="X6951" s="3"/>
      <c r="Y6951" s="3"/>
      <c r="Z6951" s="3"/>
      <c r="AA6951" s="3"/>
      <c r="AB6951" s="3"/>
      <c r="AC6951" s="3"/>
      <c r="AD6951" s="3"/>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row>
    <row r="6952" spans="1:77" ht="18">
      <c r="A6952" s="3" t="s">
        <v>9919</v>
      </c>
      <c r="B6952" s="3" t="s">
        <v>27189</v>
      </c>
      <c r="C6952" s="3" t="s">
        <v>27914</v>
      </c>
      <c r="D6952" s="3" t="s">
        <v>27308</v>
      </c>
      <c r="E6952" s="3" t="s">
        <v>27915</v>
      </c>
      <c r="F6952" s="3"/>
      <c r="G6952" s="3"/>
      <c r="H6952" s="3"/>
      <c r="I6952" s="3"/>
      <c r="J6952" s="3"/>
      <c r="K6952" s="3"/>
      <c r="L6952" s="3"/>
      <c r="M6952" s="3"/>
      <c r="N6952" s="3"/>
      <c r="O6952" s="3"/>
      <c r="P6952" s="3"/>
      <c r="Q6952" s="3"/>
      <c r="R6952" s="3"/>
      <c r="S6952" s="3"/>
      <c r="T6952" s="3"/>
      <c r="U6952" s="3"/>
      <c r="V6952" s="3"/>
      <c r="W6952" s="3"/>
      <c r="X6952" s="3"/>
      <c r="Y6952" s="3"/>
      <c r="Z6952" s="3"/>
      <c r="AA6952" s="3"/>
      <c r="AB6952" s="3"/>
      <c r="AC6952" s="3"/>
      <c r="AD6952" s="3"/>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row>
    <row r="6953" spans="1:77" ht="18">
      <c r="A6953" s="3" t="s">
        <v>39050</v>
      </c>
      <c r="B6953" s="3" t="s">
        <v>38999</v>
      </c>
      <c r="C6953" s="3" t="s">
        <v>39051</v>
      </c>
      <c r="D6953" s="3"/>
      <c r="E6953" s="3" t="s">
        <v>39052</v>
      </c>
      <c r="F6953" s="3"/>
      <c r="G6953" s="3"/>
      <c r="H6953" s="3"/>
      <c r="I6953" s="3"/>
      <c r="J6953" s="3"/>
      <c r="K6953" s="3"/>
      <c r="L6953" s="3"/>
      <c r="M6953" s="3"/>
      <c r="N6953" s="3"/>
      <c r="O6953" s="3"/>
      <c r="P6953" s="3"/>
      <c r="Q6953" s="3"/>
      <c r="R6953" s="3"/>
      <c r="S6953" s="3"/>
      <c r="T6953" s="3"/>
      <c r="U6953" s="3"/>
      <c r="V6953" s="3"/>
      <c r="W6953" s="3"/>
      <c r="X6953" s="3"/>
      <c r="Y6953" s="3"/>
      <c r="Z6953" s="3"/>
      <c r="AA6953" s="3"/>
      <c r="AB6953" s="3"/>
      <c r="AC6953" s="3"/>
      <c r="AD6953" s="3"/>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row>
    <row r="6954" spans="1:77" ht="18">
      <c r="A6954" s="3" t="s">
        <v>37904</v>
      </c>
      <c r="B6954" s="3" t="s">
        <v>37108</v>
      </c>
      <c r="C6954" s="3" t="s">
        <v>37905</v>
      </c>
      <c r="D6954" s="3" t="s">
        <v>270</v>
      </c>
      <c r="E6954" s="3" t="s">
        <v>37906</v>
      </c>
      <c r="F6954" s="3" t="s">
        <v>1443</v>
      </c>
      <c r="G6954" s="3" t="s">
        <v>14040</v>
      </c>
      <c r="H6954" s="3" t="s">
        <v>37907</v>
      </c>
      <c r="I6954" s="3" t="s">
        <v>37908</v>
      </c>
      <c r="J6954" s="3" t="s">
        <v>37909</v>
      </c>
      <c r="K6954" s="3" t="s">
        <v>37910</v>
      </c>
      <c r="L6954" s="3" t="e">
        <f>- Siebel server architecture overview</f>
        <v>#NAME?</v>
      </c>
      <c r="M6954" s="3"/>
      <c r="N6954" s="3"/>
      <c r="O6954" s="3" t="e">
        <f>- what are the components &amp; what function they perform (gateway, enterprise server, server, object Manager)</f>
        <v>#NAME?</v>
      </c>
      <c r="P6954" s="3"/>
      <c r="Q6954" s="3" t="s">
        <v>37911</v>
      </c>
      <c r="R6954" s="3" t="s">
        <v>37912</v>
      </c>
      <c r="S6954" s="3"/>
      <c r="T6954" s="3" t="s">
        <v>37913</v>
      </c>
      <c r="U6954" s="3"/>
      <c r="V6954" s="3" t="s">
        <v>37914</v>
      </c>
      <c r="W6954" s="3"/>
      <c r="X6954" s="3" t="s">
        <v>37915</v>
      </c>
      <c r="Y6954" s="3"/>
      <c r="Z6954" s="3" t="s">
        <v>37916</v>
      </c>
      <c r="AA6954" s="3" t="s">
        <v>37917</v>
      </c>
      <c r="AB6954" s="3" t="s">
        <v>37918</v>
      </c>
      <c r="AC6954" s="3" t="s">
        <v>37919</v>
      </c>
      <c r="AD6954" s="3" t="s">
        <v>37920</v>
      </c>
      <c r="AE6954" s="3" t="e">
        <f>- what are the guide line For different view modes.</f>
        <v>#NAME?</v>
      </c>
      <c r="AF6954" s="3" t="s">
        <v>37921</v>
      </c>
      <c r="AG6954" s="3" t="e">
        <f>- how to extend existing Siebel tables Using Siebel Tools.</f>
        <v>#NAME?</v>
      </c>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row>
    <row r="6955" spans="1:77" ht="18">
      <c r="A6955" s="3" t="s">
        <v>38502</v>
      </c>
      <c r="B6955" s="3" t="s">
        <v>37993</v>
      </c>
      <c r="C6955" s="3" t="s">
        <v>37905</v>
      </c>
      <c r="D6955" s="3" t="s">
        <v>270</v>
      </c>
      <c r="E6955" s="3" t="s">
        <v>38503</v>
      </c>
      <c r="F6955" s="3" t="s">
        <v>38504</v>
      </c>
      <c r="G6955" s="3" t="e">
        <f>- Siebel server architecture overview</f>
        <v>#NAME?</v>
      </c>
      <c r="H6955" s="3"/>
      <c r="I6955" s="3"/>
      <c r="J6955" s="3" t="e">
        <f>- what are the components &amp; what function they perform (gateway, enterprise server, server, object Manager)</f>
        <v>#NAME?</v>
      </c>
      <c r="K6955" s="3"/>
      <c r="L6955" s="3" t="s">
        <v>37911</v>
      </c>
      <c r="M6955" s="3" t="s">
        <v>37912</v>
      </c>
      <c r="N6955" s="3"/>
      <c r="O6955" s="3" t="s">
        <v>37913</v>
      </c>
      <c r="P6955" s="3"/>
      <c r="Q6955" s="3" t="s">
        <v>37914</v>
      </c>
      <c r="R6955" s="3"/>
      <c r="S6955" s="3" t="s">
        <v>37915</v>
      </c>
      <c r="T6955" s="3"/>
      <c r="U6955" s="3" t="s">
        <v>37916</v>
      </c>
      <c r="V6955" s="3" t="s">
        <v>37917</v>
      </c>
      <c r="W6955" s="3" t="s">
        <v>37918</v>
      </c>
      <c r="X6955" s="3" t="s">
        <v>37919</v>
      </c>
      <c r="Y6955" s="3" t="s">
        <v>37920</v>
      </c>
      <c r="Z6955" s="3" t="e">
        <f>- what are the guide line For different view modes.</f>
        <v>#NAME?</v>
      </c>
      <c r="AA6955" s="3" t="s">
        <v>37921</v>
      </c>
      <c r="AB6955" s="3" t="e">
        <f>- how to extend existing Siebel tables Using Siebel Tools.</f>
        <v>#NAME?</v>
      </c>
      <c r="AC6955" s="3"/>
      <c r="AD6955" s="3"/>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row>
    <row r="6956" spans="1:77" ht="18">
      <c r="A6956" s="3" t="s">
        <v>34463</v>
      </c>
      <c r="B6956" s="3" t="s">
        <v>33988</v>
      </c>
      <c r="C6956" s="3" t="s">
        <v>34464</v>
      </c>
      <c r="D6956" s="3"/>
      <c r="E6956" s="3" t="s">
        <v>34465</v>
      </c>
      <c r="F6956" s="3" t="s">
        <v>34466</v>
      </c>
      <c r="G6956" s="3"/>
      <c r="H6956" s="3"/>
      <c r="I6956" s="3"/>
      <c r="J6956" s="3"/>
      <c r="K6956" s="3"/>
      <c r="L6956" s="3"/>
      <c r="M6956" s="3"/>
      <c r="N6956" s="3"/>
      <c r="O6956" s="3"/>
      <c r="P6956" s="3"/>
      <c r="Q6956" s="3"/>
      <c r="R6956" s="3"/>
      <c r="S6956" s="3"/>
      <c r="T6956" s="3"/>
      <c r="U6956" s="3"/>
      <c r="V6956" s="3"/>
      <c r="W6956" s="3"/>
      <c r="X6956" s="3"/>
      <c r="Y6956" s="3"/>
      <c r="Z6956" s="3"/>
      <c r="AA6956" s="3"/>
      <c r="AB6956" s="3"/>
      <c r="AC6956" s="3"/>
      <c r="AD6956" s="3"/>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row>
    <row r="6957" spans="1:77" ht="18">
      <c r="A6957" s="3" t="s">
        <v>37423</v>
      </c>
      <c r="B6957" s="3" t="s">
        <v>37108</v>
      </c>
      <c r="C6957" s="3" t="s">
        <v>37424</v>
      </c>
      <c r="D6957" s="3" t="s">
        <v>6891</v>
      </c>
      <c r="E6957" s="3" t="s">
        <v>37425</v>
      </c>
      <c r="F6957" s="3"/>
      <c r="G6957" s="3"/>
      <c r="H6957" s="3"/>
      <c r="I6957" s="3"/>
      <c r="J6957" s="3"/>
      <c r="K6957" s="3"/>
      <c r="L6957" s="3"/>
      <c r="M6957" s="3"/>
      <c r="N6957" s="3"/>
      <c r="O6957" s="3"/>
      <c r="P6957" s="3"/>
      <c r="Q6957" s="3"/>
      <c r="R6957" s="3"/>
      <c r="S6957" s="3"/>
      <c r="T6957" s="3"/>
      <c r="U6957" s="3"/>
      <c r="V6957" s="3"/>
      <c r="W6957" s="3"/>
      <c r="X6957" s="3"/>
      <c r="Y6957" s="3"/>
      <c r="Z6957" s="3"/>
      <c r="AA6957" s="3"/>
      <c r="AB6957" s="3"/>
      <c r="AC6957" s="3"/>
      <c r="AD6957" s="3"/>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row>
    <row r="6958" spans="1:77" ht="18">
      <c r="A6958" s="3" t="s">
        <v>37365</v>
      </c>
      <c r="B6958" s="3" t="s">
        <v>37108</v>
      </c>
      <c r="C6958" s="3" t="s">
        <v>37366</v>
      </c>
      <c r="D6958" s="3" t="s">
        <v>28692</v>
      </c>
      <c r="E6958" s="3" t="s">
        <v>27323</v>
      </c>
      <c r="F6958" s="3" t="s">
        <v>37367</v>
      </c>
      <c r="G6958" s="3"/>
      <c r="H6958" s="3"/>
      <c r="I6958" s="3"/>
      <c r="J6958" s="3"/>
      <c r="K6958" s="3"/>
      <c r="L6958" s="3"/>
      <c r="M6958" s="3"/>
      <c r="N6958" s="3"/>
      <c r="O6958" s="3"/>
      <c r="P6958" s="3"/>
      <c r="Q6958" s="3"/>
      <c r="R6958" s="3"/>
      <c r="S6958" s="3"/>
      <c r="T6958" s="3"/>
      <c r="U6958" s="3"/>
      <c r="V6958" s="3"/>
      <c r="W6958" s="3"/>
      <c r="X6958" s="3"/>
      <c r="Y6958" s="3"/>
      <c r="Z6958" s="3"/>
      <c r="AA6958" s="3"/>
      <c r="AB6958" s="3"/>
      <c r="AC6958" s="3"/>
      <c r="AD6958" s="3"/>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row>
    <row r="6959" spans="1:77" ht="18">
      <c r="A6959" s="3" t="s">
        <v>37566</v>
      </c>
      <c r="B6959" s="3" t="s">
        <v>37108</v>
      </c>
      <c r="C6959" s="3" t="s">
        <v>37567</v>
      </c>
      <c r="D6959" s="3" t="s">
        <v>426</v>
      </c>
      <c r="E6959" s="3" t="s">
        <v>37568</v>
      </c>
      <c r="F6959" s="3" t="s">
        <v>37569</v>
      </c>
      <c r="G6959" s="3"/>
      <c r="H6959" s="3"/>
      <c r="I6959" s="3"/>
      <c r="J6959" s="3"/>
      <c r="K6959" s="3"/>
      <c r="L6959" s="3"/>
      <c r="M6959" s="3"/>
      <c r="N6959" s="3"/>
      <c r="O6959" s="3"/>
      <c r="P6959" s="3"/>
      <c r="Q6959" s="3"/>
      <c r="R6959" s="3"/>
      <c r="S6959" s="3"/>
      <c r="T6959" s="3"/>
      <c r="U6959" s="3"/>
      <c r="V6959" s="3"/>
      <c r="W6959" s="3"/>
      <c r="X6959" s="3"/>
      <c r="Y6959" s="3"/>
      <c r="Z6959" s="3"/>
      <c r="AA6959" s="3"/>
      <c r="AB6959" s="3"/>
      <c r="AC6959" s="3"/>
      <c r="AD6959" s="3"/>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row>
    <row r="6960" spans="1:77" ht="18">
      <c r="A6960" s="3" t="s">
        <v>39313</v>
      </c>
      <c r="B6960" s="3" t="s">
        <v>38999</v>
      </c>
      <c r="C6960" s="3" t="s">
        <v>39314</v>
      </c>
      <c r="D6960" s="3"/>
      <c r="E6960" s="3" t="s">
        <v>39315</v>
      </c>
      <c r="F6960" s="3"/>
      <c r="G6960" s="3"/>
      <c r="H6960" s="3"/>
      <c r="I6960" s="3"/>
      <c r="J6960" s="3"/>
      <c r="K6960" s="3"/>
      <c r="L6960" s="3"/>
      <c r="M6960" s="3"/>
      <c r="N6960" s="3"/>
      <c r="O6960" s="3"/>
      <c r="P6960" s="3"/>
      <c r="Q6960" s="3"/>
      <c r="R6960" s="3"/>
      <c r="S6960" s="3"/>
      <c r="T6960" s="3"/>
      <c r="U6960" s="3"/>
      <c r="V6960" s="3"/>
      <c r="W6960" s="3"/>
      <c r="X6960" s="3"/>
      <c r="Y6960" s="3"/>
      <c r="Z6960" s="3"/>
      <c r="AA6960" s="3"/>
      <c r="AB6960" s="3"/>
      <c r="AC6960" s="3"/>
      <c r="AD6960" s="3"/>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row>
    <row r="6961" spans="1:77" ht="18">
      <c r="A6961" s="3" t="s">
        <v>11773</v>
      </c>
      <c r="B6961" s="3" t="s">
        <v>29357</v>
      </c>
      <c r="C6961" s="3" t="s">
        <v>29462</v>
      </c>
      <c r="D6961" s="3" t="s">
        <v>48</v>
      </c>
      <c r="E6961" s="3" t="s">
        <v>29463</v>
      </c>
      <c r="F6961" s="3" t="s">
        <v>29464</v>
      </c>
      <c r="G6961" s="3"/>
      <c r="H6961" s="3"/>
      <c r="I6961" s="3"/>
      <c r="J6961" s="3"/>
      <c r="K6961" s="3"/>
      <c r="L6961" s="3"/>
      <c r="M6961" s="3"/>
      <c r="N6961" s="3"/>
      <c r="O6961" s="3"/>
      <c r="P6961" s="3"/>
      <c r="Q6961" s="3"/>
      <c r="R6961" s="3"/>
      <c r="S6961" s="3"/>
      <c r="T6961" s="3"/>
      <c r="U6961" s="3"/>
      <c r="V6961" s="3"/>
      <c r="W6961" s="3"/>
      <c r="X6961" s="3"/>
      <c r="Y6961" s="3"/>
      <c r="Z6961" s="3"/>
      <c r="AA6961" s="3"/>
      <c r="AB6961" s="3"/>
      <c r="AC6961" s="3"/>
      <c r="AD6961" s="3"/>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row>
    <row r="6962" spans="1:77" ht="18">
      <c r="A6962" s="3" t="s">
        <v>38267</v>
      </c>
      <c r="B6962" s="3" t="s">
        <v>37993</v>
      </c>
      <c r="C6962" s="3" t="s">
        <v>38268</v>
      </c>
      <c r="D6962" s="3" t="s">
        <v>270</v>
      </c>
      <c r="E6962" s="3" t="s">
        <v>38269</v>
      </c>
      <c r="F6962" s="3" t="s">
        <v>38270</v>
      </c>
      <c r="G6962" s="3"/>
      <c r="H6962" s="3"/>
      <c r="I6962" s="3"/>
      <c r="J6962" s="3"/>
      <c r="K6962" s="3"/>
      <c r="L6962" s="3"/>
      <c r="M6962" s="3"/>
      <c r="N6962" s="3"/>
      <c r="O6962" s="3"/>
      <c r="P6962" s="3"/>
      <c r="Q6962" s="3"/>
      <c r="R6962" s="3"/>
      <c r="S6962" s="3"/>
      <c r="T6962" s="3"/>
      <c r="U6962" s="3"/>
      <c r="V6962" s="3"/>
      <c r="W6962" s="3"/>
      <c r="X6962" s="3"/>
      <c r="Y6962" s="3"/>
      <c r="Z6962" s="3"/>
      <c r="AA6962" s="3"/>
      <c r="AB6962" s="3"/>
      <c r="AC6962" s="3"/>
      <c r="AD6962" s="3"/>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row>
    <row r="6963" spans="1:77" ht="18">
      <c r="A6963" s="3" t="s">
        <v>13348</v>
      </c>
      <c r="B6963" s="3" t="s">
        <v>30462</v>
      </c>
      <c r="C6963" s="3" t="s">
        <v>30476</v>
      </c>
      <c r="D6963" s="3"/>
      <c r="E6963" s="3" t="s">
        <v>30477</v>
      </c>
      <c r="F6963" s="3"/>
      <c r="G6963" s="3"/>
      <c r="H6963" s="3"/>
      <c r="I6963" s="3"/>
      <c r="J6963" s="3"/>
      <c r="K6963" s="3"/>
      <c r="L6963" s="3"/>
      <c r="M6963" s="3"/>
      <c r="N6963" s="3"/>
      <c r="O6963" s="3"/>
      <c r="P6963" s="3"/>
      <c r="Q6963" s="3"/>
      <c r="R6963" s="3"/>
      <c r="S6963" s="3"/>
      <c r="T6963" s="3"/>
      <c r="U6963" s="3"/>
      <c r="V6963" s="3"/>
      <c r="W6963" s="3"/>
      <c r="X6963" s="3"/>
      <c r="Y6963" s="3"/>
      <c r="Z6963" s="3"/>
      <c r="AA6963" s="3"/>
      <c r="AB6963" s="3"/>
      <c r="AC6963" s="3"/>
      <c r="AD6963" s="3"/>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row>
    <row r="6964" spans="1:77" ht="18">
      <c r="A6964" s="3" t="s">
        <v>37123</v>
      </c>
      <c r="B6964" s="3" t="s">
        <v>37108</v>
      </c>
      <c r="C6964" s="3" t="s">
        <v>30476</v>
      </c>
      <c r="D6964" s="3" t="s">
        <v>270</v>
      </c>
      <c r="E6964" s="3" t="s">
        <v>37124</v>
      </c>
      <c r="F6964" s="3" t="s">
        <v>37125</v>
      </c>
      <c r="G6964" s="3"/>
      <c r="H6964" s="3"/>
      <c r="I6964" s="3"/>
      <c r="J6964" s="3"/>
      <c r="K6964" s="3"/>
      <c r="L6964" s="3"/>
      <c r="M6964" s="3"/>
      <c r="N6964" s="3"/>
      <c r="O6964" s="3"/>
      <c r="P6964" s="3"/>
      <c r="Q6964" s="3"/>
      <c r="R6964" s="3"/>
      <c r="S6964" s="3"/>
      <c r="T6964" s="3"/>
      <c r="U6964" s="3"/>
      <c r="V6964" s="3"/>
      <c r="W6964" s="3"/>
      <c r="X6964" s="3"/>
      <c r="Y6964" s="3"/>
      <c r="Z6964" s="3"/>
      <c r="AA6964" s="3"/>
      <c r="AB6964" s="3"/>
      <c r="AC6964" s="3"/>
      <c r="AD6964" s="3"/>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row>
    <row r="6965" spans="1:77" ht="18">
      <c r="A6965" s="3" t="s">
        <v>20508</v>
      </c>
      <c r="B6965" s="3" t="s">
        <v>38999</v>
      </c>
      <c r="C6965" s="3" t="s">
        <v>39489</v>
      </c>
      <c r="D6965" s="3"/>
      <c r="E6965" s="3" t="s">
        <v>39490</v>
      </c>
      <c r="F6965" s="3" t="s">
        <v>39491</v>
      </c>
      <c r="G6965" s="3"/>
      <c r="H6965" s="3"/>
      <c r="I6965" s="3"/>
      <c r="J6965" s="3"/>
      <c r="K6965" s="3"/>
      <c r="L6965" s="3"/>
      <c r="M6965" s="3"/>
      <c r="N6965" s="3"/>
      <c r="O6965" s="3"/>
      <c r="P6965" s="3"/>
      <c r="Q6965" s="3"/>
      <c r="R6965" s="3"/>
      <c r="S6965" s="3"/>
      <c r="T6965" s="3"/>
      <c r="U6965" s="3"/>
      <c r="V6965" s="3"/>
      <c r="W6965" s="3"/>
      <c r="X6965" s="3"/>
      <c r="Y6965" s="3"/>
      <c r="Z6965" s="3"/>
      <c r="AA6965" s="3"/>
      <c r="AB6965" s="3"/>
      <c r="AC6965" s="3"/>
      <c r="AD6965" s="3"/>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row>
    <row r="6966" spans="1:77" ht="18">
      <c r="A6966" s="3" t="s">
        <v>17513</v>
      </c>
      <c r="B6966" s="3" t="s">
        <v>33988</v>
      </c>
      <c r="C6966" s="3" t="s">
        <v>34005</v>
      </c>
      <c r="D6966" s="3" t="s">
        <v>26489</v>
      </c>
      <c r="E6966" s="3" t="s">
        <v>34006</v>
      </c>
      <c r="F6966" s="3" t="s">
        <v>34007</v>
      </c>
      <c r="G6966" s="3"/>
      <c r="H6966" s="3"/>
      <c r="I6966" s="3"/>
      <c r="J6966" s="3"/>
      <c r="K6966" s="3"/>
      <c r="L6966" s="3"/>
      <c r="M6966" s="3"/>
      <c r="N6966" s="3"/>
      <c r="O6966" s="3"/>
      <c r="P6966" s="3"/>
      <c r="Q6966" s="3"/>
      <c r="R6966" s="3"/>
      <c r="S6966" s="3"/>
      <c r="T6966" s="3"/>
      <c r="U6966" s="3"/>
      <c r="V6966" s="3"/>
      <c r="W6966" s="3"/>
      <c r="X6966" s="3"/>
      <c r="Y6966" s="3"/>
      <c r="Z6966" s="3"/>
      <c r="AA6966" s="3"/>
      <c r="AB6966" s="3"/>
      <c r="AC6966" s="3"/>
      <c r="AD6966" s="3"/>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row>
    <row r="6967" spans="1:77" ht="18">
      <c r="A6967" s="3" t="s">
        <v>11720</v>
      </c>
      <c r="B6967" s="3" t="s">
        <v>29357</v>
      </c>
      <c r="C6967" s="3" t="s">
        <v>29420</v>
      </c>
      <c r="D6967" s="3" t="s">
        <v>48</v>
      </c>
      <c r="E6967" s="3" t="s">
        <v>29421</v>
      </c>
      <c r="F6967" s="3" t="s">
        <v>29422</v>
      </c>
      <c r="G6967" s="3"/>
      <c r="H6967" s="3"/>
      <c r="I6967" s="3"/>
      <c r="J6967" s="3"/>
      <c r="K6967" s="3"/>
      <c r="L6967" s="3"/>
      <c r="M6967" s="3"/>
      <c r="N6967" s="3"/>
      <c r="O6967" s="3"/>
      <c r="P6967" s="3"/>
      <c r="Q6967" s="3"/>
      <c r="R6967" s="3"/>
      <c r="S6967" s="3"/>
      <c r="T6967" s="3"/>
      <c r="U6967" s="3"/>
      <c r="V6967" s="3"/>
      <c r="W6967" s="3"/>
      <c r="X6967" s="3"/>
      <c r="Y6967" s="3"/>
      <c r="Z6967" s="3"/>
      <c r="AA6967" s="3"/>
      <c r="AB6967" s="3"/>
      <c r="AC6967" s="3"/>
      <c r="AD6967" s="3"/>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row>
    <row r="6968" spans="1:77" ht="18">
      <c r="A6968" s="3" t="s">
        <v>34457</v>
      </c>
      <c r="B6968" s="3" t="s">
        <v>33988</v>
      </c>
      <c r="C6968" s="3" t="s">
        <v>34458</v>
      </c>
      <c r="D6968" s="3"/>
      <c r="E6968" s="3" t="s">
        <v>34459</v>
      </c>
      <c r="F6968" s="3"/>
      <c r="G6968" s="3"/>
      <c r="H6968" s="3"/>
      <c r="I6968" s="3"/>
      <c r="J6968" s="3"/>
      <c r="K6968" s="3"/>
      <c r="L6968" s="3"/>
      <c r="M6968" s="3"/>
      <c r="N6968" s="3"/>
      <c r="O6968" s="3"/>
      <c r="P6968" s="3"/>
      <c r="Q6968" s="3"/>
      <c r="R6968" s="3"/>
      <c r="S6968" s="3"/>
      <c r="T6968" s="3"/>
      <c r="U6968" s="3"/>
      <c r="V6968" s="3"/>
      <c r="W6968" s="3"/>
      <c r="X6968" s="3"/>
      <c r="Y6968" s="3"/>
      <c r="Z6968" s="3"/>
      <c r="AA6968" s="3"/>
      <c r="AB6968" s="3"/>
      <c r="AC6968" s="3"/>
      <c r="AD6968" s="3"/>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row>
    <row r="6969" spans="1:77" ht="18">
      <c r="A6969" s="3" t="s">
        <v>34514</v>
      </c>
      <c r="B6969" s="3" t="s">
        <v>33988</v>
      </c>
      <c r="C6969" s="3" t="s">
        <v>34515</v>
      </c>
      <c r="D6969" s="3"/>
      <c r="E6969" s="3" t="s">
        <v>34516</v>
      </c>
      <c r="F6969" s="3" t="s">
        <v>34517</v>
      </c>
      <c r="G6969" s="3"/>
      <c r="H6969" s="3"/>
      <c r="I6969" s="3"/>
      <c r="J6969" s="3"/>
      <c r="K6969" s="3"/>
      <c r="L6969" s="3"/>
      <c r="M6969" s="3"/>
      <c r="N6969" s="3"/>
      <c r="O6969" s="3"/>
      <c r="P6969" s="3"/>
      <c r="Q6969" s="3"/>
      <c r="R6969" s="3"/>
      <c r="S6969" s="3"/>
      <c r="T6969" s="3"/>
      <c r="U6969" s="3"/>
      <c r="V6969" s="3"/>
      <c r="W6969" s="3"/>
      <c r="X6969" s="3"/>
      <c r="Y6969" s="3"/>
      <c r="Z6969" s="3"/>
      <c r="AA6969" s="3"/>
      <c r="AB6969" s="3"/>
      <c r="AC6969" s="3"/>
      <c r="AD6969" s="3"/>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row>
    <row r="6970" spans="1:77" ht="18">
      <c r="A6970" s="3" t="s">
        <v>9815</v>
      </c>
      <c r="B6970" s="3" t="s">
        <v>27189</v>
      </c>
      <c r="C6970" s="3" t="s">
        <v>27712</v>
      </c>
      <c r="D6970" s="3" t="s">
        <v>73</v>
      </c>
      <c r="E6970" s="3" t="s">
        <v>27713</v>
      </c>
      <c r="F6970" s="3" t="s">
        <v>27714</v>
      </c>
      <c r="G6970" s="3" t="s">
        <v>27715</v>
      </c>
      <c r="H6970" s="3" t="s">
        <v>27716</v>
      </c>
      <c r="I6970" s="3" t="s">
        <v>27717</v>
      </c>
      <c r="J6970" s="3" t="s">
        <v>27718</v>
      </c>
      <c r="K6970" s="3"/>
      <c r="L6970" s="3"/>
      <c r="M6970" s="3"/>
      <c r="N6970" s="3"/>
      <c r="O6970" s="3"/>
      <c r="P6970" s="3"/>
      <c r="Q6970" s="3"/>
      <c r="R6970" s="3"/>
      <c r="S6970" s="3"/>
      <c r="T6970" s="3"/>
      <c r="U6970" s="3"/>
      <c r="V6970" s="3"/>
      <c r="W6970" s="3"/>
      <c r="X6970" s="3"/>
      <c r="Y6970" s="3"/>
      <c r="Z6970" s="3"/>
      <c r="AA6970" s="3"/>
      <c r="AB6970" s="3"/>
      <c r="AC6970" s="3"/>
      <c r="AD6970" s="3"/>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row>
    <row r="6971" spans="1:77" ht="18">
      <c r="A6971" s="3" t="s">
        <v>7923</v>
      </c>
      <c r="B6971" s="3" t="s">
        <v>25216</v>
      </c>
      <c r="C6971" s="3" t="s">
        <v>25733</v>
      </c>
      <c r="D6971" s="3"/>
      <c r="E6971" s="3" t="s">
        <v>25734</v>
      </c>
      <c r="F6971" s="3" t="s">
        <v>25735</v>
      </c>
      <c r="G6971" s="3"/>
      <c r="H6971" s="3"/>
      <c r="I6971" s="3"/>
      <c r="J6971" s="3"/>
      <c r="K6971" s="3"/>
      <c r="L6971" s="3"/>
      <c r="M6971" s="3"/>
      <c r="N6971" s="3"/>
      <c r="O6971" s="3"/>
      <c r="P6971" s="3"/>
      <c r="Q6971" s="3"/>
      <c r="R6971" s="3"/>
      <c r="S6971" s="3"/>
      <c r="T6971" s="3"/>
      <c r="U6971" s="3"/>
      <c r="V6971" s="3"/>
      <c r="W6971" s="3"/>
      <c r="X6971" s="3"/>
      <c r="Y6971" s="3"/>
      <c r="Z6971" s="3"/>
      <c r="AA6971" s="3"/>
      <c r="AB6971" s="3"/>
      <c r="AC6971" s="3"/>
      <c r="AD6971" s="3"/>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row>
    <row r="6972" spans="1:77" ht="18">
      <c r="A6972" s="3" t="s">
        <v>34231</v>
      </c>
      <c r="B6972" s="3" t="s">
        <v>33988</v>
      </c>
      <c r="C6972" s="3" t="s">
        <v>34232</v>
      </c>
      <c r="D6972" s="3"/>
      <c r="E6972" s="3" t="s">
        <v>34233</v>
      </c>
      <c r="F6972" s="3"/>
      <c r="G6972" s="3"/>
      <c r="H6972" s="3"/>
      <c r="I6972" s="3"/>
      <c r="J6972" s="3"/>
      <c r="K6972" s="3"/>
      <c r="L6972" s="3"/>
      <c r="M6972" s="3"/>
      <c r="N6972" s="3"/>
      <c r="O6972" s="3"/>
      <c r="P6972" s="3"/>
      <c r="Q6972" s="3"/>
      <c r="R6972" s="3"/>
      <c r="S6972" s="3"/>
      <c r="T6972" s="3"/>
      <c r="U6972" s="3"/>
      <c r="V6972" s="3"/>
      <c r="W6972" s="3"/>
      <c r="X6972" s="3"/>
      <c r="Y6972" s="3"/>
      <c r="Z6972" s="3"/>
      <c r="AA6972" s="3"/>
      <c r="AB6972" s="3"/>
      <c r="AC6972" s="3"/>
      <c r="AD6972" s="3"/>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row>
    <row r="6973" spans="1:77" ht="18">
      <c r="A6973" s="3" t="s">
        <v>11665</v>
      </c>
      <c r="B6973" s="3" t="s">
        <v>29357</v>
      </c>
      <c r="C6973" s="3" t="s">
        <v>29373</v>
      </c>
      <c r="D6973" s="3" t="s">
        <v>48</v>
      </c>
      <c r="E6973" s="3" t="s">
        <v>29374</v>
      </c>
      <c r="F6973" s="3" t="s">
        <v>29375</v>
      </c>
      <c r="G6973" s="3"/>
      <c r="H6973" s="3"/>
      <c r="I6973" s="3"/>
      <c r="J6973" s="3"/>
      <c r="K6973" s="3"/>
      <c r="L6973" s="3"/>
      <c r="M6973" s="3"/>
      <c r="N6973" s="3"/>
      <c r="O6973" s="3"/>
      <c r="P6973" s="3"/>
      <c r="Q6973" s="3"/>
      <c r="R6973" s="3"/>
      <c r="S6973" s="3"/>
      <c r="T6973" s="3"/>
      <c r="U6973" s="3"/>
      <c r="V6973" s="3"/>
      <c r="W6973" s="3"/>
      <c r="X6973" s="3"/>
      <c r="Y6973" s="3"/>
      <c r="Z6973" s="3"/>
      <c r="AA6973" s="3"/>
      <c r="AB6973" s="3"/>
      <c r="AC6973" s="3"/>
      <c r="AD6973" s="3"/>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row>
    <row r="6974" spans="1:77" ht="18">
      <c r="A6974" s="3" t="s">
        <v>9762</v>
      </c>
      <c r="B6974" s="3" t="s">
        <v>27189</v>
      </c>
      <c r="C6974" s="3" t="s">
        <v>27658</v>
      </c>
      <c r="D6974" s="3" t="s">
        <v>73</v>
      </c>
      <c r="E6974" s="3" t="s">
        <v>27659</v>
      </c>
      <c r="F6974" s="3" t="s">
        <v>27660</v>
      </c>
      <c r="G6974" s="3"/>
      <c r="H6974" s="3"/>
      <c r="I6974" s="3"/>
      <c r="J6974" s="3"/>
      <c r="K6974" s="3"/>
      <c r="L6974" s="3"/>
      <c r="M6974" s="3"/>
      <c r="N6974" s="3"/>
      <c r="O6974" s="3"/>
      <c r="P6974" s="3"/>
      <c r="Q6974" s="3"/>
      <c r="R6974" s="3"/>
      <c r="S6974" s="3"/>
      <c r="T6974" s="3"/>
      <c r="U6974" s="3"/>
      <c r="V6974" s="3"/>
      <c r="W6974" s="3"/>
      <c r="X6974" s="3"/>
      <c r="Y6974" s="3"/>
      <c r="Z6974" s="3"/>
      <c r="AA6974" s="3"/>
      <c r="AB6974" s="3"/>
      <c r="AC6974" s="3"/>
      <c r="AD6974" s="3"/>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row>
    <row r="6975" spans="1:77" ht="18">
      <c r="A6975" s="3" t="s">
        <v>39420</v>
      </c>
      <c r="B6975" s="3" t="s">
        <v>38999</v>
      </c>
      <c r="C6975" s="3" t="s">
        <v>27658</v>
      </c>
      <c r="D6975" s="3" t="s">
        <v>39421</v>
      </c>
      <c r="E6975" s="3" t="s">
        <v>39422</v>
      </c>
      <c r="F6975" s="3"/>
      <c r="G6975" s="3"/>
      <c r="H6975" s="3"/>
      <c r="I6975" s="3"/>
      <c r="J6975" s="3"/>
      <c r="K6975" s="3"/>
      <c r="L6975" s="3"/>
      <c r="M6975" s="3"/>
      <c r="N6975" s="3"/>
      <c r="O6975" s="3"/>
      <c r="P6975" s="3"/>
      <c r="Q6975" s="3"/>
      <c r="R6975" s="3"/>
      <c r="S6975" s="3"/>
      <c r="T6975" s="3"/>
      <c r="U6975" s="3"/>
      <c r="V6975" s="3"/>
      <c r="W6975" s="3"/>
      <c r="X6975" s="3"/>
      <c r="Y6975" s="3"/>
      <c r="Z6975" s="3"/>
      <c r="AA6975" s="3"/>
      <c r="AB6975" s="3"/>
      <c r="AC6975" s="3"/>
      <c r="AD6975" s="3"/>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row>
    <row r="6976" spans="1:77" ht="18">
      <c r="A6976" s="3" t="s">
        <v>12225</v>
      </c>
      <c r="B6976" s="3" t="s">
        <v>29508</v>
      </c>
      <c r="C6976" s="3" t="s">
        <v>29808</v>
      </c>
      <c r="D6976" s="3" t="s">
        <v>48</v>
      </c>
      <c r="E6976" s="3" t="s">
        <v>29809</v>
      </c>
      <c r="F6976" s="3"/>
      <c r="G6976" s="3"/>
      <c r="H6976" s="3"/>
      <c r="I6976" s="3"/>
      <c r="J6976" s="3"/>
      <c r="K6976" s="3"/>
      <c r="L6976" s="3"/>
      <c r="M6976" s="3"/>
      <c r="N6976" s="3"/>
      <c r="O6976" s="3"/>
      <c r="P6976" s="3"/>
      <c r="Q6976" s="3"/>
      <c r="R6976" s="3"/>
      <c r="S6976" s="3"/>
      <c r="T6976" s="3"/>
      <c r="U6976" s="3"/>
      <c r="V6976" s="3"/>
      <c r="W6976" s="3"/>
      <c r="X6976" s="3"/>
      <c r="Y6976" s="3"/>
      <c r="Z6976" s="3"/>
      <c r="AA6976" s="3"/>
      <c r="AB6976" s="3"/>
      <c r="AC6976" s="3"/>
      <c r="AD6976" s="3"/>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row>
    <row r="6977" spans="1:77" ht="18">
      <c r="A6977" s="3" t="s">
        <v>37887</v>
      </c>
      <c r="B6977" s="3" t="s">
        <v>37108</v>
      </c>
      <c r="C6977" s="3" t="s">
        <v>37888</v>
      </c>
      <c r="D6977" s="3" t="s">
        <v>28692</v>
      </c>
      <c r="E6977" s="3" t="s">
        <v>37889</v>
      </c>
      <c r="F6977" s="3"/>
      <c r="G6977" s="3"/>
      <c r="H6977" s="3"/>
      <c r="I6977" s="3"/>
      <c r="J6977" s="3"/>
      <c r="K6977" s="3"/>
      <c r="L6977" s="3"/>
      <c r="M6977" s="3"/>
      <c r="N6977" s="3"/>
      <c r="O6977" s="3"/>
      <c r="P6977" s="3"/>
      <c r="Q6977" s="3"/>
      <c r="R6977" s="3"/>
      <c r="S6977" s="3"/>
      <c r="T6977" s="3"/>
      <c r="U6977" s="3"/>
      <c r="V6977" s="3"/>
      <c r="W6977" s="3"/>
      <c r="X6977" s="3"/>
      <c r="Y6977" s="3"/>
      <c r="Z6977" s="3"/>
      <c r="AA6977" s="3"/>
      <c r="AB6977" s="3"/>
      <c r="AC6977" s="3"/>
      <c r="AD6977" s="3"/>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row>
    <row r="6978" spans="1:77" ht="18">
      <c r="A6978" s="3" t="s">
        <v>34568</v>
      </c>
      <c r="B6978" s="3" t="s">
        <v>33988</v>
      </c>
      <c r="C6978" s="3" t="s">
        <v>34569</v>
      </c>
      <c r="D6978" s="3"/>
      <c r="E6978" s="3" t="s">
        <v>34570</v>
      </c>
      <c r="F6978" s="3"/>
      <c r="G6978" s="3"/>
      <c r="H6978" s="3"/>
      <c r="I6978" s="3"/>
      <c r="J6978" s="3"/>
      <c r="K6978" s="3"/>
      <c r="L6978" s="3"/>
      <c r="M6978" s="3"/>
      <c r="N6978" s="3"/>
      <c r="O6978" s="3"/>
      <c r="P6978" s="3"/>
      <c r="Q6978" s="3"/>
      <c r="R6978" s="3"/>
      <c r="S6978" s="3"/>
      <c r="T6978" s="3"/>
      <c r="U6978" s="3"/>
      <c r="V6978" s="3"/>
      <c r="W6978" s="3"/>
      <c r="X6978" s="3"/>
      <c r="Y6978" s="3"/>
      <c r="Z6978" s="3"/>
      <c r="AA6978" s="3"/>
      <c r="AB6978" s="3"/>
      <c r="AC6978" s="3"/>
      <c r="AD6978" s="3"/>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row>
    <row r="6979" spans="1:77" ht="18">
      <c r="A6979" s="3" t="s">
        <v>17520</v>
      </c>
      <c r="B6979" s="3" t="s">
        <v>33988</v>
      </c>
      <c r="C6979" s="3" t="s">
        <v>34048</v>
      </c>
      <c r="D6979" s="3"/>
      <c r="E6979" s="3" t="s">
        <v>34049</v>
      </c>
      <c r="F6979" s="3"/>
      <c r="G6979" s="3"/>
      <c r="H6979" s="3"/>
      <c r="I6979" s="3"/>
      <c r="J6979" s="3"/>
      <c r="K6979" s="3"/>
      <c r="L6979" s="3"/>
      <c r="M6979" s="3"/>
      <c r="N6979" s="3"/>
      <c r="O6979" s="3"/>
      <c r="P6979" s="3"/>
      <c r="Q6979" s="3"/>
      <c r="R6979" s="3"/>
      <c r="S6979" s="3"/>
      <c r="T6979" s="3"/>
      <c r="U6979" s="3"/>
      <c r="V6979" s="3"/>
      <c r="W6979" s="3"/>
      <c r="X6979" s="3"/>
      <c r="Y6979" s="3"/>
      <c r="Z6979" s="3"/>
      <c r="AA6979" s="3"/>
      <c r="AB6979" s="3"/>
      <c r="AC6979" s="3"/>
      <c r="AD6979" s="3"/>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row>
    <row r="6980" spans="1:77" ht="18">
      <c r="A6980" s="3" t="s">
        <v>12174</v>
      </c>
      <c r="B6980" s="3" t="s">
        <v>29508</v>
      </c>
      <c r="C6980" s="3" t="s">
        <v>29763</v>
      </c>
      <c r="D6980" s="3" t="s">
        <v>48</v>
      </c>
      <c r="E6980" s="3" t="s">
        <v>29764</v>
      </c>
      <c r="F6980" s="3"/>
      <c r="G6980" s="3"/>
      <c r="H6980" s="3"/>
      <c r="I6980" s="3"/>
      <c r="J6980" s="3"/>
      <c r="K6980" s="3"/>
      <c r="L6980" s="3"/>
      <c r="M6980" s="3"/>
      <c r="N6980" s="3"/>
      <c r="O6980" s="3"/>
      <c r="P6980" s="3"/>
      <c r="Q6980" s="3"/>
      <c r="R6980" s="3"/>
      <c r="S6980" s="3"/>
      <c r="T6980" s="3"/>
      <c r="U6980" s="3"/>
      <c r="V6980" s="3"/>
      <c r="W6980" s="3"/>
      <c r="X6980" s="3"/>
      <c r="Y6980" s="3"/>
      <c r="Z6980" s="3"/>
      <c r="AA6980" s="3"/>
      <c r="AB6980" s="3"/>
      <c r="AC6980" s="3"/>
      <c r="AD6980" s="3"/>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row>
    <row r="6981" spans="1:77" ht="18">
      <c r="A6981" s="3" t="s">
        <v>37772</v>
      </c>
      <c r="B6981" s="3" t="s">
        <v>37108</v>
      </c>
      <c r="C6981" s="3" t="s">
        <v>37773</v>
      </c>
      <c r="D6981" s="3" t="s">
        <v>1488</v>
      </c>
      <c r="E6981" s="3" t="s">
        <v>37774</v>
      </c>
      <c r="F6981" s="3" t="s">
        <v>37775</v>
      </c>
      <c r="G6981" s="3" t="s">
        <v>37776</v>
      </c>
      <c r="H6981" s="3" t="s">
        <v>37777</v>
      </c>
      <c r="I6981" s="3" t="s">
        <v>37778</v>
      </c>
      <c r="J6981" s="3" t="s">
        <v>37779</v>
      </c>
      <c r="K6981" s="3" t="s">
        <v>37780</v>
      </c>
      <c r="L6981" s="3" t="s">
        <v>37781</v>
      </c>
      <c r="M6981" s="3" t="s">
        <v>37782</v>
      </c>
      <c r="N6981" s="3"/>
      <c r="O6981" s="3" t="s">
        <v>37783</v>
      </c>
      <c r="P6981" s="3" t="s">
        <v>37784</v>
      </c>
      <c r="Q6981" s="3" t="s">
        <v>37785</v>
      </c>
      <c r="R6981" s="3" t="s">
        <v>37786</v>
      </c>
      <c r="S6981" s="3"/>
      <c r="T6981" s="3" t="s">
        <v>37787</v>
      </c>
      <c r="U6981" s="3" t="s">
        <v>37788</v>
      </c>
      <c r="V6981" s="3" t="s">
        <v>37789</v>
      </c>
      <c r="W6981" s="3" t="s">
        <v>37790</v>
      </c>
      <c r="X6981" s="3"/>
      <c r="Y6981" s="3" t="s">
        <v>37791</v>
      </c>
      <c r="Z6981" s="3" t="s">
        <v>37792</v>
      </c>
      <c r="AA6981" s="3" t="s">
        <v>37793</v>
      </c>
      <c r="AB6981" s="3" t="s">
        <v>37794</v>
      </c>
      <c r="AC6981" s="3" t="s">
        <v>37783</v>
      </c>
      <c r="AD6981" s="3" t="s">
        <v>37795</v>
      </c>
      <c r="AE6981" s="3" t="s">
        <v>37796</v>
      </c>
      <c r="AF6981" s="3" t="s">
        <v>37797</v>
      </c>
      <c r="AG6981" s="3" t="s">
        <v>37798</v>
      </c>
      <c r="AH6981" s="3" t="s">
        <v>37799</v>
      </c>
      <c r="AI6981" s="3"/>
      <c r="AJ6981" s="3" t="s">
        <v>37787</v>
      </c>
      <c r="AK6981" s="3" t="s">
        <v>37800</v>
      </c>
      <c r="AL6981" s="3" t="s">
        <v>37801</v>
      </c>
      <c r="AM6981" s="3" t="s">
        <v>37802</v>
      </c>
      <c r="AN6981" s="3" t="s">
        <v>37792</v>
      </c>
      <c r="AO6981" s="3" t="s">
        <v>37803</v>
      </c>
      <c r="AP6981" s="3" t="s">
        <v>37783</v>
      </c>
      <c r="AQ6981" s="3" t="s">
        <v>37804</v>
      </c>
      <c r="AR6981" s="3" t="s">
        <v>37779</v>
      </c>
      <c r="AS6981" s="3" t="s">
        <v>37805</v>
      </c>
      <c r="AT6981" s="3"/>
      <c r="AU6981" s="3" t="s">
        <v>37783</v>
      </c>
      <c r="AV6981" s="3" t="s">
        <v>37806</v>
      </c>
      <c r="AW6981" s="3" t="s">
        <v>37807</v>
      </c>
      <c r="AX6981" s="3" t="s">
        <v>37808</v>
      </c>
      <c r="AY6981" s="3" t="s">
        <v>37809</v>
      </c>
      <c r="AZ6981" s="3"/>
      <c r="BA6981" s="3" t="s">
        <v>37810</v>
      </c>
      <c r="BB6981" s="3" t="s">
        <v>37811</v>
      </c>
      <c r="BC6981" s="3" t="s">
        <v>37779</v>
      </c>
      <c r="BD6981" s="3" t="s">
        <v>37812</v>
      </c>
      <c r="BE6981" s="3" t="s">
        <v>37813</v>
      </c>
      <c r="BF6981" s="3"/>
      <c r="BG6981" s="3" t="s">
        <v>37814</v>
      </c>
      <c r="BH6981" s="3" t="s">
        <v>37815</v>
      </c>
      <c r="BI6981" s="3" t="s">
        <v>37816</v>
      </c>
      <c r="BJ6981" s="3" t="s">
        <v>37817</v>
      </c>
      <c r="BK6981" s="3" t="s">
        <v>37818</v>
      </c>
      <c r="BL6981" s="3" t="s">
        <v>37813</v>
      </c>
      <c r="BM6981" s="3"/>
      <c r="BN6981" s="3" t="s">
        <v>37819</v>
      </c>
      <c r="BO6981" s="3"/>
      <c r="BP6981" s="3" t="s">
        <v>37820</v>
      </c>
      <c r="BQ6981" s="3" t="s">
        <v>37817</v>
      </c>
      <c r="BR6981" s="3"/>
      <c r="BS6981" s="3" t="s">
        <v>37783</v>
      </c>
      <c r="BT6981" s="3" t="s">
        <v>37821</v>
      </c>
      <c r="BU6981" s="3"/>
      <c r="BV6981" s="3"/>
      <c r="BW6981" s="3" t="s">
        <v>37822</v>
      </c>
      <c r="BX6981" s="3" t="s">
        <v>37823</v>
      </c>
      <c r="BY6981" s="3" t="s">
        <v>37824</v>
      </c>
    </row>
    <row r="6982" spans="1:77" ht="18">
      <c r="A6982" s="3" t="s">
        <v>9729</v>
      </c>
      <c r="B6982" s="3" t="s">
        <v>27189</v>
      </c>
      <c r="C6982" s="3" t="s">
        <v>27605</v>
      </c>
      <c r="D6982" s="3" t="s">
        <v>73</v>
      </c>
      <c r="E6982" s="3" t="s">
        <v>27606</v>
      </c>
      <c r="F6982" s="3" t="s">
        <v>27607</v>
      </c>
      <c r="G6982" s="3"/>
      <c r="H6982" s="3"/>
      <c r="I6982" s="3"/>
      <c r="J6982" s="3"/>
      <c r="K6982" s="3"/>
      <c r="L6982" s="3"/>
      <c r="M6982" s="3"/>
      <c r="N6982" s="3"/>
      <c r="O6982" s="3"/>
      <c r="P6982" s="3"/>
      <c r="Q6982" s="3"/>
      <c r="R6982" s="3"/>
      <c r="S6982" s="3"/>
      <c r="T6982" s="3"/>
      <c r="U6982" s="3"/>
      <c r="V6982" s="3"/>
      <c r="W6982" s="3"/>
      <c r="X6982" s="3"/>
      <c r="Y6982" s="3"/>
      <c r="Z6982" s="3"/>
      <c r="AA6982" s="3"/>
      <c r="AB6982" s="3"/>
      <c r="AC6982" s="3"/>
      <c r="AD6982" s="3"/>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row>
    <row r="6983" spans="1:77" ht="18">
      <c r="A6983" s="3" t="s">
        <v>17655</v>
      </c>
      <c r="B6983" s="3" t="s">
        <v>33988</v>
      </c>
      <c r="C6983" s="3" t="s">
        <v>34620</v>
      </c>
      <c r="D6983" s="3"/>
      <c r="E6983" s="3" t="s">
        <v>34621</v>
      </c>
      <c r="F6983" s="3" t="s">
        <v>34622</v>
      </c>
      <c r="G6983" s="3"/>
      <c r="H6983" s="3"/>
      <c r="I6983" s="3"/>
      <c r="J6983" s="3"/>
      <c r="K6983" s="3"/>
      <c r="L6983" s="3"/>
      <c r="M6983" s="3"/>
      <c r="N6983" s="3"/>
      <c r="O6983" s="3"/>
      <c r="P6983" s="3"/>
      <c r="Q6983" s="3"/>
      <c r="R6983" s="3"/>
      <c r="S6983" s="3"/>
      <c r="T6983" s="3"/>
      <c r="U6983" s="3"/>
      <c r="V6983" s="3"/>
      <c r="W6983" s="3"/>
      <c r="X6983" s="3"/>
      <c r="Y6983" s="3"/>
      <c r="Z6983" s="3"/>
      <c r="AA6983" s="3"/>
      <c r="AB6983" s="3"/>
      <c r="AC6983" s="3"/>
      <c r="AD6983" s="3"/>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row>
    <row r="6984" spans="1:77" ht="18">
      <c r="A6984" s="3" t="s">
        <v>17702</v>
      </c>
      <c r="B6984" s="3" t="s">
        <v>33988</v>
      </c>
      <c r="C6984" s="3" t="s">
        <v>34894</v>
      </c>
      <c r="D6984" s="3" t="s">
        <v>34895</v>
      </c>
      <c r="E6984" s="3" t="s">
        <v>34896</v>
      </c>
      <c r="F6984" s="3" t="s">
        <v>34897</v>
      </c>
      <c r="G6984" s="3"/>
      <c r="H6984" s="3"/>
      <c r="I6984" s="3"/>
      <c r="J6984" s="3"/>
      <c r="K6984" s="3"/>
      <c r="L6984" s="3"/>
      <c r="M6984" s="3"/>
      <c r="N6984" s="3"/>
      <c r="O6984" s="3"/>
      <c r="P6984" s="3"/>
      <c r="Q6984" s="3"/>
      <c r="R6984" s="3"/>
      <c r="S6984" s="3"/>
      <c r="T6984" s="3"/>
      <c r="U6984" s="3"/>
      <c r="V6984" s="3"/>
      <c r="W6984" s="3"/>
      <c r="X6984" s="3"/>
      <c r="Y6984" s="3"/>
      <c r="Z6984" s="3"/>
      <c r="AA6984" s="3"/>
      <c r="AB6984" s="3"/>
      <c r="AC6984" s="3"/>
      <c r="AD6984" s="3"/>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row>
    <row r="6985" spans="1:77" ht="18">
      <c r="A6985" s="3" t="s">
        <v>9691</v>
      </c>
      <c r="B6985" s="3" t="s">
        <v>27189</v>
      </c>
      <c r="C6985" s="3" t="s">
        <v>27564</v>
      </c>
      <c r="D6985" s="3" t="s">
        <v>73</v>
      </c>
      <c r="E6985" s="3" t="s">
        <v>27565</v>
      </c>
      <c r="F6985" s="3" t="s">
        <v>27566</v>
      </c>
      <c r="G6985" s="3"/>
      <c r="H6985" s="3"/>
      <c r="I6985" s="3"/>
      <c r="J6985" s="3"/>
      <c r="K6985" s="3"/>
      <c r="L6985" s="3"/>
      <c r="M6985" s="3"/>
      <c r="N6985" s="3"/>
      <c r="O6985" s="3"/>
      <c r="P6985" s="3"/>
      <c r="Q6985" s="3"/>
      <c r="R6985" s="3"/>
      <c r="S6985" s="3"/>
      <c r="T6985" s="3"/>
      <c r="U6985" s="3"/>
      <c r="V6985" s="3"/>
      <c r="W6985" s="3"/>
      <c r="X6985" s="3"/>
      <c r="Y6985" s="3"/>
      <c r="Z6985" s="3"/>
      <c r="AA6985" s="3"/>
      <c r="AB6985" s="3"/>
      <c r="AC6985" s="3"/>
      <c r="AD6985" s="3"/>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row>
    <row r="6986" spans="1:77" ht="18">
      <c r="A6986" s="3" t="s">
        <v>12411</v>
      </c>
      <c r="B6986" s="3" t="s">
        <v>29357</v>
      </c>
      <c r="C6986" s="3" t="s">
        <v>29943</v>
      </c>
      <c r="D6986" s="3" t="s">
        <v>48</v>
      </c>
      <c r="E6986" s="3" t="s">
        <v>29944</v>
      </c>
      <c r="F6986" s="3" t="s">
        <v>29945</v>
      </c>
      <c r="G6986" s="3"/>
      <c r="H6986" s="3"/>
      <c r="I6986" s="3"/>
      <c r="J6986" s="3"/>
      <c r="K6986" s="3"/>
      <c r="L6986" s="3"/>
      <c r="M6986" s="3"/>
      <c r="N6986" s="3"/>
      <c r="O6986" s="3"/>
      <c r="P6986" s="3"/>
      <c r="Q6986" s="3"/>
      <c r="R6986" s="3"/>
      <c r="S6986" s="3"/>
      <c r="T6986" s="3"/>
      <c r="U6986" s="3"/>
      <c r="V6986" s="3"/>
      <c r="W6986" s="3"/>
      <c r="X6986" s="3"/>
      <c r="Y6986" s="3"/>
      <c r="Z6986" s="3"/>
      <c r="AA6986" s="3"/>
      <c r="AB6986" s="3"/>
      <c r="AC6986" s="3"/>
      <c r="AD6986" s="3"/>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row>
    <row r="6987" spans="1:77" ht="18">
      <c r="A6987" s="3" t="s">
        <v>12125</v>
      </c>
      <c r="B6987" s="3" t="s">
        <v>29357</v>
      </c>
      <c r="C6987" s="3" t="s">
        <v>29730</v>
      </c>
      <c r="D6987" s="3" t="s">
        <v>48</v>
      </c>
      <c r="E6987" s="3" t="s">
        <v>29731</v>
      </c>
      <c r="F6987" s="3"/>
      <c r="G6987" s="3"/>
      <c r="H6987" s="3"/>
      <c r="I6987" s="3"/>
      <c r="J6987" s="3"/>
      <c r="K6987" s="3"/>
      <c r="L6987" s="3"/>
      <c r="M6987" s="3"/>
      <c r="N6987" s="3"/>
      <c r="O6987" s="3"/>
      <c r="P6987" s="3"/>
      <c r="Q6987" s="3"/>
      <c r="R6987" s="3"/>
      <c r="S6987" s="3"/>
      <c r="T6987" s="3"/>
      <c r="U6987" s="3"/>
      <c r="V6987" s="3"/>
      <c r="W6987" s="3"/>
      <c r="X6987" s="3"/>
      <c r="Y6987" s="3"/>
      <c r="Z6987" s="3"/>
      <c r="AA6987" s="3"/>
      <c r="AB6987" s="3"/>
      <c r="AC6987" s="3"/>
      <c r="AD6987" s="3"/>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row>
    <row r="6988" spans="1:77" ht="18">
      <c r="A6988" s="3" t="s">
        <v>34564</v>
      </c>
      <c r="B6988" s="3" t="s">
        <v>33988</v>
      </c>
      <c r="C6988" s="3" t="s">
        <v>34565</v>
      </c>
      <c r="D6988" s="3" t="s">
        <v>34566</v>
      </c>
      <c r="E6988" s="3" t="s">
        <v>34567</v>
      </c>
      <c r="F6988" s="3"/>
      <c r="G6988" s="3"/>
      <c r="H6988" s="3"/>
      <c r="I6988" s="3"/>
      <c r="J6988" s="3"/>
      <c r="K6988" s="3"/>
      <c r="L6988" s="3"/>
      <c r="M6988" s="3"/>
      <c r="N6988" s="3"/>
      <c r="O6988" s="3"/>
      <c r="P6988" s="3"/>
      <c r="Q6988" s="3"/>
      <c r="R6988" s="3"/>
      <c r="S6988" s="3"/>
      <c r="T6988" s="3"/>
      <c r="U6988" s="3"/>
      <c r="V6988" s="3"/>
      <c r="W6988" s="3"/>
      <c r="X6988" s="3"/>
      <c r="Y6988" s="3"/>
      <c r="Z6988" s="3"/>
      <c r="AA6988" s="3"/>
      <c r="AB6988" s="3"/>
      <c r="AC6988" s="3"/>
      <c r="AD6988" s="3"/>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row>
    <row r="6989" spans="1:77" ht="18">
      <c r="A6989" s="3" t="s">
        <v>13517</v>
      </c>
      <c r="B6989" s="3" t="s">
        <v>30462</v>
      </c>
      <c r="C6989" s="3" t="s">
        <v>30562</v>
      </c>
      <c r="D6989" s="3"/>
      <c r="E6989" s="3" t="s">
        <v>30563</v>
      </c>
      <c r="F6989" s="3"/>
      <c r="G6989" s="3"/>
      <c r="H6989" s="3"/>
      <c r="I6989" s="3"/>
      <c r="J6989" s="3"/>
      <c r="K6989" s="3"/>
      <c r="L6989" s="3"/>
      <c r="M6989" s="3"/>
      <c r="N6989" s="3"/>
      <c r="O6989" s="3"/>
      <c r="P6989" s="3"/>
      <c r="Q6989" s="3"/>
      <c r="R6989" s="3"/>
      <c r="S6989" s="3"/>
      <c r="T6989" s="3"/>
      <c r="U6989" s="3"/>
      <c r="V6989" s="3"/>
      <c r="W6989" s="3"/>
      <c r="X6989" s="3"/>
      <c r="Y6989" s="3"/>
      <c r="Z6989" s="3"/>
      <c r="AA6989" s="3"/>
      <c r="AB6989" s="3"/>
      <c r="AC6989" s="3"/>
      <c r="AD6989" s="3"/>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row>
    <row r="6990" spans="1:77" ht="18">
      <c r="A6990" s="3" t="s">
        <v>37689</v>
      </c>
      <c r="B6990" s="3" t="s">
        <v>37108</v>
      </c>
      <c r="C6990" s="3" t="s">
        <v>37690</v>
      </c>
      <c r="D6990" s="3"/>
      <c r="E6990" s="3" t="s">
        <v>37691</v>
      </c>
      <c r="F6990" s="3"/>
      <c r="G6990" s="3"/>
      <c r="H6990" s="3"/>
      <c r="I6990" s="3"/>
      <c r="J6990" s="3"/>
      <c r="K6990" s="3"/>
      <c r="L6990" s="3"/>
      <c r="M6990" s="3"/>
      <c r="N6990" s="3"/>
      <c r="O6990" s="3"/>
      <c r="P6990" s="3"/>
      <c r="Q6990" s="3"/>
      <c r="R6990" s="3"/>
      <c r="S6990" s="3"/>
      <c r="T6990" s="3"/>
      <c r="U6990" s="3"/>
      <c r="V6990" s="3"/>
      <c r="W6990" s="3"/>
      <c r="X6990" s="3"/>
      <c r="Y6990" s="3"/>
      <c r="Z6990" s="3"/>
      <c r="AA6990" s="3"/>
      <c r="AB6990" s="3"/>
      <c r="AC6990" s="3"/>
      <c r="AD6990" s="3"/>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row>
    <row r="6991" spans="1:77" ht="18">
      <c r="A6991" s="3" t="s">
        <v>17617</v>
      </c>
      <c r="B6991" s="3" t="s">
        <v>33988</v>
      </c>
      <c r="C6991" s="3" t="s">
        <v>34455</v>
      </c>
      <c r="D6991" s="3" t="s">
        <v>34456</v>
      </c>
      <c r="E6991" s="3" t="s">
        <v>9218</v>
      </c>
      <c r="F6991" s="3"/>
      <c r="G6991" s="3"/>
      <c r="H6991" s="3"/>
      <c r="I6991" s="3"/>
      <c r="J6991" s="3"/>
      <c r="K6991" s="3"/>
      <c r="L6991" s="3"/>
      <c r="M6991" s="3"/>
      <c r="N6991" s="3"/>
      <c r="O6991" s="3"/>
      <c r="P6991" s="3"/>
      <c r="Q6991" s="3"/>
      <c r="R6991" s="3"/>
      <c r="S6991" s="3"/>
      <c r="T6991" s="3"/>
      <c r="U6991" s="3"/>
      <c r="V6991" s="3"/>
      <c r="W6991" s="3"/>
      <c r="X6991" s="3"/>
      <c r="Y6991" s="3"/>
      <c r="Z6991" s="3"/>
      <c r="AA6991" s="3"/>
      <c r="AB6991" s="3"/>
      <c r="AC6991" s="3"/>
      <c r="AD6991" s="3"/>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row>
    <row r="6992" spans="1:77" ht="18">
      <c r="A6992" s="3" t="s">
        <v>38169</v>
      </c>
      <c r="B6992" s="3" t="s">
        <v>37993</v>
      </c>
      <c r="C6992" s="3" t="s">
        <v>38170</v>
      </c>
      <c r="D6992" s="3" t="s">
        <v>270</v>
      </c>
      <c r="E6992" s="3" t="s">
        <v>38171</v>
      </c>
      <c r="F6992" s="3" t="s">
        <v>38172</v>
      </c>
      <c r="G6992" s="3"/>
      <c r="H6992" s="3"/>
      <c r="I6992" s="3"/>
      <c r="J6992" s="3"/>
      <c r="K6992" s="3"/>
      <c r="L6992" s="3"/>
      <c r="M6992" s="3"/>
      <c r="N6992" s="3"/>
      <c r="O6992" s="3"/>
      <c r="P6992" s="3"/>
      <c r="Q6992" s="3"/>
      <c r="R6992" s="3"/>
      <c r="S6992" s="3"/>
      <c r="T6992" s="3"/>
      <c r="U6992" s="3"/>
      <c r="V6992" s="3"/>
      <c r="W6992" s="3"/>
      <c r="X6992" s="3"/>
      <c r="Y6992" s="3"/>
      <c r="Z6992" s="3"/>
      <c r="AA6992" s="3"/>
      <c r="AB6992" s="3"/>
      <c r="AC6992" s="3"/>
      <c r="AD6992" s="3"/>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row>
    <row r="6993" spans="1:77" ht="18">
      <c r="A6993" s="3" t="s">
        <v>13500</v>
      </c>
      <c r="B6993" s="3" t="s">
        <v>30462</v>
      </c>
      <c r="C6993" s="3" t="s">
        <v>30551</v>
      </c>
      <c r="D6993" s="3" t="s">
        <v>30552</v>
      </c>
      <c r="E6993" s="3" t="s">
        <v>30553</v>
      </c>
      <c r="F6993" s="3" t="s">
        <v>30554</v>
      </c>
      <c r="G6993" s="3"/>
      <c r="H6993" s="3"/>
      <c r="I6993" s="3"/>
      <c r="J6993" s="3"/>
      <c r="K6993" s="3"/>
      <c r="L6993" s="3"/>
      <c r="M6993" s="3"/>
      <c r="N6993" s="3"/>
      <c r="O6993" s="3"/>
      <c r="P6993" s="3"/>
      <c r="Q6993" s="3"/>
      <c r="R6993" s="3"/>
      <c r="S6993" s="3"/>
      <c r="T6993" s="3"/>
      <c r="U6993" s="3"/>
      <c r="V6993" s="3"/>
      <c r="W6993" s="3"/>
      <c r="X6993" s="3"/>
      <c r="Y6993" s="3"/>
      <c r="Z6993" s="3"/>
      <c r="AA6993" s="3"/>
      <c r="AB6993" s="3"/>
      <c r="AC6993" s="3"/>
      <c r="AD6993" s="3"/>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row>
    <row r="6994" spans="1:77" ht="18">
      <c r="A6994" s="3" t="s">
        <v>17698</v>
      </c>
      <c r="B6994" s="3" t="s">
        <v>33988</v>
      </c>
      <c r="C6994" s="3" t="s">
        <v>30551</v>
      </c>
      <c r="D6994" s="3"/>
      <c r="E6994" s="3" t="s">
        <v>34888</v>
      </c>
      <c r="F6994" s="3" t="s">
        <v>34889</v>
      </c>
      <c r="G6994" s="3"/>
      <c r="H6994" s="3"/>
      <c r="I6994" s="3"/>
      <c r="J6994" s="3"/>
      <c r="K6994" s="3"/>
      <c r="L6994" s="3"/>
      <c r="M6994" s="3"/>
      <c r="N6994" s="3"/>
      <c r="O6994" s="3"/>
      <c r="P6994" s="3"/>
      <c r="Q6994" s="3"/>
      <c r="R6994" s="3"/>
      <c r="S6994" s="3"/>
      <c r="T6994" s="3"/>
      <c r="U6994" s="3"/>
      <c r="V6994" s="3"/>
      <c r="W6994" s="3"/>
      <c r="X6994" s="3"/>
      <c r="Y6994" s="3"/>
      <c r="Z6994" s="3"/>
      <c r="AA6994" s="3"/>
      <c r="AB6994" s="3"/>
      <c r="AC6994" s="3"/>
      <c r="AD6994" s="3"/>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row>
    <row r="6995" spans="1:77" ht="18">
      <c r="A6995" s="3" t="s">
        <v>34224</v>
      </c>
      <c r="B6995" s="3" t="s">
        <v>33988</v>
      </c>
      <c r="C6995" s="3" t="s">
        <v>34225</v>
      </c>
      <c r="D6995" s="3" t="s">
        <v>30401</v>
      </c>
      <c r="E6995" s="3" t="s">
        <v>34226</v>
      </c>
      <c r="F6995" s="3" t="s">
        <v>34227</v>
      </c>
      <c r="G6995" s="3"/>
      <c r="H6995" s="3"/>
      <c r="I6995" s="3"/>
      <c r="J6995" s="3"/>
      <c r="K6995" s="3"/>
      <c r="L6995" s="3"/>
      <c r="M6995" s="3"/>
      <c r="N6995" s="3"/>
      <c r="O6995" s="3"/>
      <c r="P6995" s="3"/>
      <c r="Q6995" s="3"/>
      <c r="R6995" s="3"/>
      <c r="S6995" s="3"/>
      <c r="T6995" s="3"/>
      <c r="U6995" s="3"/>
      <c r="V6995" s="3"/>
      <c r="W6995" s="3"/>
      <c r="X6995" s="3"/>
      <c r="Y6995" s="3"/>
      <c r="Z6995" s="3"/>
      <c r="AA6995" s="3"/>
      <c r="AB6995" s="3"/>
      <c r="AC6995" s="3"/>
      <c r="AD6995" s="3"/>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row>
    <row r="6996" spans="1:77" ht="18">
      <c r="A6996" s="3" t="s">
        <v>12069</v>
      </c>
      <c r="B6996" s="3" t="s">
        <v>29357</v>
      </c>
      <c r="C6996" s="3" t="s">
        <v>29690</v>
      </c>
      <c r="D6996" s="3" t="s">
        <v>48</v>
      </c>
      <c r="E6996" s="3" t="s">
        <v>29691</v>
      </c>
      <c r="F6996" s="3" t="s">
        <v>29692</v>
      </c>
      <c r="G6996" s="3"/>
      <c r="H6996" s="3"/>
      <c r="I6996" s="3"/>
      <c r="J6996" s="3"/>
      <c r="K6996" s="3"/>
      <c r="L6996" s="3"/>
      <c r="M6996" s="3"/>
      <c r="N6996" s="3"/>
      <c r="O6996" s="3"/>
      <c r="P6996" s="3"/>
      <c r="Q6996" s="3"/>
      <c r="R6996" s="3"/>
      <c r="S6996" s="3"/>
      <c r="T6996" s="3"/>
      <c r="U6996" s="3"/>
      <c r="V6996" s="3"/>
      <c r="W6996" s="3"/>
      <c r="X6996" s="3"/>
      <c r="Y6996" s="3"/>
      <c r="Z6996" s="3"/>
      <c r="AA6996" s="3"/>
      <c r="AB6996" s="3"/>
      <c r="AC6996" s="3"/>
      <c r="AD6996" s="3"/>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row>
    <row r="6997" spans="1:77" ht="18">
      <c r="A6997" s="3" t="s">
        <v>38049</v>
      </c>
      <c r="B6997" s="3" t="s">
        <v>37993</v>
      </c>
      <c r="C6997" s="3" t="s">
        <v>38050</v>
      </c>
      <c r="D6997" s="3" t="s">
        <v>270</v>
      </c>
      <c r="E6997" s="3" t="s">
        <v>38051</v>
      </c>
      <c r="F6997" s="3" t="s">
        <v>38052</v>
      </c>
      <c r="G6997" s="3"/>
      <c r="H6997" s="3"/>
      <c r="I6997" s="3"/>
      <c r="J6997" s="3"/>
      <c r="K6997" s="3"/>
      <c r="L6997" s="3"/>
      <c r="M6997" s="3"/>
      <c r="N6997" s="3"/>
      <c r="O6997" s="3"/>
      <c r="P6997" s="3"/>
      <c r="Q6997" s="3"/>
      <c r="R6997" s="3"/>
      <c r="S6997" s="3"/>
      <c r="T6997" s="3"/>
      <c r="U6997" s="3"/>
      <c r="V6997" s="3"/>
      <c r="W6997" s="3"/>
      <c r="X6997" s="3"/>
      <c r="Y6997" s="3"/>
      <c r="Z6997" s="3"/>
      <c r="AA6997" s="3"/>
      <c r="AB6997" s="3"/>
      <c r="AC6997" s="3"/>
      <c r="AD6997" s="3"/>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row>
    <row r="6998" spans="1:77" ht="18">
      <c r="A6998" s="3" t="s">
        <v>34172</v>
      </c>
      <c r="B6998" s="3" t="s">
        <v>33988</v>
      </c>
      <c r="C6998" s="3" t="s">
        <v>34173</v>
      </c>
      <c r="D6998" s="3" t="s">
        <v>34174</v>
      </c>
      <c r="E6998" s="3" t="s">
        <v>31117</v>
      </c>
      <c r="F6998" s="3" t="s">
        <v>20954</v>
      </c>
      <c r="G6998" s="3" t="e">
        <f>- meet team.</f>
        <v>#NAME?</v>
      </c>
      <c r="H6998" s="3" t="e">
        <f>- Develop roll out timeline of IDE.</f>
        <v>#NAME?</v>
      </c>
      <c r="I6998" s="3" t="e">
        <f>- GO over mPharma application.</f>
        <v>#NAME?</v>
      </c>
      <c r="J6998" s="3" t="e">
        <f>- GO over mPharma installation.</f>
        <v>#NAME?</v>
      </c>
      <c r="K6998" s="3" t="e">
        <f>- review SFA application changes and IDE.</f>
        <v>#NAME?</v>
      </c>
      <c r="L6998" s="3"/>
      <c r="M6998" s="3"/>
      <c r="N6998" s="3"/>
      <c r="O6998" s="3"/>
      <c r="P6998" s="3"/>
      <c r="Q6998" s="3"/>
      <c r="R6998" s="3"/>
      <c r="S6998" s="3"/>
      <c r="T6998" s="3"/>
      <c r="U6998" s="3"/>
      <c r="V6998" s="3"/>
      <c r="W6998" s="3"/>
      <c r="X6998" s="3"/>
      <c r="Y6998" s="3"/>
      <c r="Z6998" s="3"/>
      <c r="AA6998" s="3"/>
      <c r="AB6998" s="3"/>
      <c r="AC6998" s="3"/>
      <c r="AD6998" s="3"/>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row>
    <row r="6999" spans="1:77" ht="18">
      <c r="A6999" s="3" t="s">
        <v>9553</v>
      </c>
      <c r="B6999" s="3" t="s">
        <v>27189</v>
      </c>
      <c r="C6999" s="3" t="s">
        <v>27393</v>
      </c>
      <c r="D6999" s="3" t="s">
        <v>73</v>
      </c>
      <c r="E6999" s="3" t="s">
        <v>27394</v>
      </c>
      <c r="F6999" s="3" t="s">
        <v>27395</v>
      </c>
      <c r="G6999" s="3"/>
      <c r="H6999" s="3"/>
      <c r="I6999" s="3"/>
      <c r="J6999" s="3"/>
      <c r="K6999" s="3"/>
      <c r="L6999" s="3"/>
      <c r="M6999" s="3"/>
      <c r="N6999" s="3"/>
      <c r="O6999" s="3"/>
      <c r="P6999" s="3"/>
      <c r="Q6999" s="3"/>
      <c r="R6999" s="3"/>
      <c r="S6999" s="3"/>
      <c r="T6999" s="3"/>
      <c r="U6999" s="3"/>
      <c r="V6999" s="3"/>
      <c r="W6999" s="3"/>
      <c r="X6999" s="3"/>
      <c r="Y6999" s="3"/>
      <c r="Z6999" s="3"/>
      <c r="AA6999" s="3"/>
      <c r="AB6999" s="3"/>
      <c r="AC6999" s="3"/>
      <c r="AD6999" s="3"/>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row>
    <row r="7000" spans="1:77" ht="18">
      <c r="A7000" s="3" t="s">
        <v>13483</v>
      </c>
      <c r="B7000" s="3" t="s">
        <v>30462</v>
      </c>
      <c r="C7000" s="3" t="s">
        <v>27393</v>
      </c>
      <c r="D7000" s="3" t="s">
        <v>1093</v>
      </c>
      <c r="E7000" s="3" t="s">
        <v>30545</v>
      </c>
      <c r="F7000" s="3"/>
      <c r="G7000" s="3"/>
      <c r="H7000" s="3"/>
      <c r="I7000" s="3"/>
      <c r="J7000" s="3"/>
      <c r="K7000" s="3"/>
      <c r="L7000" s="3"/>
      <c r="M7000" s="3"/>
      <c r="N7000" s="3"/>
      <c r="O7000" s="3"/>
      <c r="P7000" s="3"/>
      <c r="Q7000" s="3"/>
      <c r="R7000" s="3"/>
      <c r="S7000" s="3"/>
      <c r="T7000" s="3"/>
      <c r="U7000" s="3"/>
      <c r="V7000" s="3"/>
      <c r="W7000" s="3"/>
      <c r="X7000" s="3"/>
      <c r="Y7000" s="3"/>
      <c r="Z7000" s="3"/>
      <c r="AA7000" s="3"/>
      <c r="AB7000" s="3"/>
      <c r="AC7000" s="3"/>
      <c r="AD7000" s="3"/>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row>
    <row r="7001" spans="1:77" ht="18">
      <c r="A7001" s="3" t="s">
        <v>13465</v>
      </c>
      <c r="B7001" s="3" t="s">
        <v>30462</v>
      </c>
      <c r="C7001" s="3" t="s">
        <v>30537</v>
      </c>
      <c r="D7001" s="3" t="s">
        <v>2865</v>
      </c>
      <c r="E7001" s="3" t="s">
        <v>30529</v>
      </c>
      <c r="F7001" s="3"/>
      <c r="G7001" s="3"/>
      <c r="H7001" s="3"/>
      <c r="I7001" s="3"/>
      <c r="J7001" s="3"/>
      <c r="K7001" s="3"/>
      <c r="L7001" s="3"/>
      <c r="M7001" s="3"/>
      <c r="N7001" s="3"/>
      <c r="O7001" s="3"/>
      <c r="P7001" s="3"/>
      <c r="Q7001" s="3"/>
      <c r="R7001" s="3"/>
      <c r="S7001" s="3"/>
      <c r="T7001" s="3"/>
      <c r="U7001" s="3"/>
      <c r="V7001" s="3"/>
      <c r="W7001" s="3"/>
      <c r="X7001" s="3"/>
      <c r="Y7001" s="3"/>
      <c r="Z7001" s="3"/>
      <c r="AA7001" s="3"/>
      <c r="AB7001" s="3"/>
      <c r="AC7001" s="3"/>
      <c r="AD7001" s="3"/>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row>
    <row r="7002" spans="1:77" ht="18">
      <c r="A7002" s="3" t="s">
        <v>20112</v>
      </c>
      <c r="B7002" s="3" t="s">
        <v>37116</v>
      </c>
      <c r="C7002" s="3" t="s">
        <v>37117</v>
      </c>
      <c r="D7002" s="3" t="s">
        <v>270</v>
      </c>
      <c r="E7002" s="3" t="s">
        <v>37118</v>
      </c>
      <c r="F7002" s="3"/>
      <c r="G7002" s="3"/>
      <c r="H7002" s="3"/>
      <c r="I7002" s="3"/>
      <c r="J7002" s="3"/>
      <c r="K7002" s="3"/>
      <c r="L7002" s="3"/>
      <c r="M7002" s="3"/>
      <c r="N7002" s="3"/>
      <c r="O7002" s="3"/>
      <c r="P7002" s="3"/>
      <c r="Q7002" s="3"/>
      <c r="R7002" s="3"/>
      <c r="S7002" s="3"/>
      <c r="T7002" s="3"/>
      <c r="U7002" s="3"/>
      <c r="V7002" s="3"/>
      <c r="W7002" s="3"/>
      <c r="X7002" s="3"/>
      <c r="Y7002" s="3"/>
      <c r="Z7002" s="3"/>
      <c r="AA7002" s="3"/>
      <c r="AB7002" s="3"/>
      <c r="AC7002" s="3"/>
      <c r="AD7002" s="3"/>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row>
    <row r="7003" spans="1:77" ht="18">
      <c r="A7003" s="3" t="s">
        <v>20156</v>
      </c>
      <c r="B7003" s="3" t="s">
        <v>37108</v>
      </c>
      <c r="C7003" s="3" t="s">
        <v>37191</v>
      </c>
      <c r="D7003" s="3" t="s">
        <v>270</v>
      </c>
      <c r="E7003" s="3" t="s">
        <v>37192</v>
      </c>
      <c r="F7003" s="3" t="s">
        <v>37193</v>
      </c>
      <c r="G7003" s="3"/>
      <c r="H7003" s="3"/>
      <c r="I7003" s="3"/>
      <c r="J7003" s="3"/>
      <c r="K7003" s="3"/>
      <c r="L7003" s="3"/>
      <c r="M7003" s="3"/>
      <c r="N7003" s="3"/>
      <c r="O7003" s="3"/>
      <c r="P7003" s="3"/>
      <c r="Q7003" s="3"/>
      <c r="R7003" s="3"/>
      <c r="S7003" s="3"/>
      <c r="T7003" s="3"/>
      <c r="U7003" s="3"/>
      <c r="V7003" s="3"/>
      <c r="W7003" s="3"/>
      <c r="X7003" s="3"/>
      <c r="Y7003" s="3"/>
      <c r="Z7003" s="3"/>
      <c r="AA7003" s="3"/>
      <c r="AB7003" s="3"/>
      <c r="AC7003" s="3"/>
      <c r="AD7003" s="3"/>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row>
    <row r="7004" spans="1:77" ht="18">
      <c r="A7004" s="3" t="s">
        <v>34939</v>
      </c>
      <c r="B7004" s="3" t="s">
        <v>33988</v>
      </c>
      <c r="C7004" s="3" t="s">
        <v>34940</v>
      </c>
      <c r="D7004" s="3"/>
      <c r="E7004" s="3" t="s">
        <v>34941</v>
      </c>
      <c r="F7004" s="3" t="s">
        <v>12976</v>
      </c>
      <c r="G7004" s="3" t="s">
        <v>34942</v>
      </c>
      <c r="H7004" s="3"/>
      <c r="I7004" s="3"/>
      <c r="J7004" s="3"/>
      <c r="K7004" s="3"/>
      <c r="L7004" s="3"/>
      <c r="M7004" s="3"/>
      <c r="N7004" s="3"/>
      <c r="O7004" s="3"/>
      <c r="P7004" s="3"/>
      <c r="Q7004" s="3"/>
      <c r="R7004" s="3"/>
      <c r="S7004" s="3"/>
      <c r="T7004" s="3"/>
      <c r="U7004" s="3"/>
      <c r="V7004" s="3"/>
      <c r="W7004" s="3"/>
      <c r="X7004" s="3"/>
      <c r="Y7004" s="3"/>
      <c r="Z7004" s="3"/>
      <c r="AA7004" s="3"/>
      <c r="AB7004" s="3"/>
      <c r="AC7004" s="3"/>
      <c r="AD7004" s="3"/>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row>
    <row r="7005" spans="1:77" ht="18">
      <c r="A7005" s="3" t="s">
        <v>20278</v>
      </c>
      <c r="B7005" s="3" t="s">
        <v>37108</v>
      </c>
      <c r="C7005" s="3" t="s">
        <v>37876</v>
      </c>
      <c r="D7005" s="3" t="s">
        <v>270</v>
      </c>
      <c r="E7005" s="3" t="s">
        <v>37877</v>
      </c>
      <c r="F7005" s="3"/>
      <c r="G7005" s="3"/>
      <c r="H7005" s="3"/>
      <c r="I7005" s="3"/>
      <c r="J7005" s="3"/>
      <c r="K7005" s="3"/>
      <c r="L7005" s="3"/>
      <c r="M7005" s="3"/>
      <c r="N7005" s="3"/>
      <c r="O7005" s="3"/>
      <c r="P7005" s="3"/>
      <c r="Q7005" s="3"/>
      <c r="R7005" s="3"/>
      <c r="S7005" s="3"/>
      <c r="T7005" s="3"/>
      <c r="U7005" s="3"/>
      <c r="V7005" s="3"/>
      <c r="W7005" s="3"/>
      <c r="X7005" s="3"/>
      <c r="Y7005" s="3"/>
      <c r="Z7005" s="3"/>
      <c r="AA7005" s="3"/>
      <c r="AB7005" s="3"/>
      <c r="AC7005" s="3"/>
      <c r="AD7005" s="3"/>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row>
    <row r="7006" spans="1:77" ht="18">
      <c r="A7006" s="3" t="s">
        <v>38842</v>
      </c>
      <c r="B7006" s="3" t="s">
        <v>37993</v>
      </c>
      <c r="C7006" s="3" t="s">
        <v>37876</v>
      </c>
      <c r="D7006" s="3" t="s">
        <v>270</v>
      </c>
      <c r="E7006" s="3" t="s">
        <v>38843</v>
      </c>
      <c r="F7006" s="3"/>
      <c r="G7006" s="3"/>
      <c r="H7006" s="3"/>
      <c r="I7006" s="3"/>
      <c r="J7006" s="3"/>
      <c r="K7006" s="3"/>
      <c r="L7006" s="3"/>
      <c r="M7006" s="3"/>
      <c r="N7006" s="3"/>
      <c r="O7006" s="3"/>
      <c r="P7006" s="3"/>
      <c r="Q7006" s="3"/>
      <c r="R7006" s="3"/>
      <c r="S7006" s="3"/>
      <c r="T7006" s="3"/>
      <c r="U7006" s="3"/>
      <c r="V7006" s="3"/>
      <c r="W7006" s="3"/>
      <c r="X7006" s="3"/>
      <c r="Y7006" s="3"/>
      <c r="Z7006" s="3"/>
      <c r="AA7006" s="3"/>
      <c r="AB7006" s="3"/>
      <c r="AC7006" s="3"/>
      <c r="AD7006" s="3"/>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row>
    <row r="7007" spans="1:77" ht="18">
      <c r="A7007" s="3" t="s">
        <v>12025</v>
      </c>
      <c r="B7007" s="3" t="s">
        <v>29357</v>
      </c>
      <c r="C7007" s="3" t="s">
        <v>29650</v>
      </c>
      <c r="D7007" s="3" t="s">
        <v>48</v>
      </c>
      <c r="E7007" s="3" t="s">
        <v>29651</v>
      </c>
      <c r="F7007" s="3" t="s">
        <v>29652</v>
      </c>
      <c r="G7007" s="3"/>
      <c r="H7007" s="3"/>
      <c r="I7007" s="3"/>
      <c r="J7007" s="3"/>
      <c r="K7007" s="3"/>
      <c r="L7007" s="3"/>
      <c r="M7007" s="3"/>
      <c r="N7007" s="3"/>
      <c r="O7007" s="3"/>
      <c r="P7007" s="3"/>
      <c r="Q7007" s="3"/>
      <c r="R7007" s="3"/>
      <c r="S7007" s="3"/>
      <c r="T7007" s="3"/>
      <c r="U7007" s="3"/>
      <c r="V7007" s="3"/>
      <c r="W7007" s="3"/>
      <c r="X7007" s="3"/>
      <c r="Y7007" s="3"/>
      <c r="Z7007" s="3"/>
      <c r="AA7007" s="3"/>
      <c r="AB7007" s="3"/>
      <c r="AC7007" s="3"/>
      <c r="AD7007" s="3"/>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row>
    <row r="7008" spans="1:77" ht="18">
      <c r="A7008" s="3" t="s">
        <v>39257</v>
      </c>
      <c r="B7008" s="3" t="s">
        <v>38999</v>
      </c>
      <c r="C7008" s="3" t="s">
        <v>29650</v>
      </c>
      <c r="D7008" s="3" t="s">
        <v>3704</v>
      </c>
      <c r="E7008" s="3" t="s">
        <v>39258</v>
      </c>
      <c r="F7008" s="3" t="s">
        <v>39259</v>
      </c>
      <c r="G7008" s="3"/>
      <c r="H7008" s="3"/>
      <c r="I7008" s="3"/>
      <c r="J7008" s="3"/>
      <c r="K7008" s="3"/>
      <c r="L7008" s="3"/>
      <c r="M7008" s="3"/>
      <c r="N7008" s="3"/>
      <c r="O7008" s="3"/>
      <c r="P7008" s="3"/>
      <c r="Q7008" s="3"/>
      <c r="R7008" s="3"/>
      <c r="S7008" s="3"/>
      <c r="T7008" s="3"/>
      <c r="U7008" s="3"/>
      <c r="V7008" s="3"/>
      <c r="W7008" s="3"/>
      <c r="X7008" s="3"/>
      <c r="Y7008" s="3"/>
      <c r="Z7008" s="3"/>
      <c r="AA7008" s="3"/>
      <c r="AB7008" s="3"/>
      <c r="AC7008" s="3"/>
      <c r="AD7008" s="3"/>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row>
    <row r="7009" spans="1:77" ht="18">
      <c r="A7009" s="3" t="s">
        <v>38779</v>
      </c>
      <c r="B7009" s="3" t="s">
        <v>37993</v>
      </c>
      <c r="C7009" s="3" t="s">
        <v>38780</v>
      </c>
      <c r="D7009" s="3" t="s">
        <v>270</v>
      </c>
      <c r="E7009" s="3" t="s">
        <v>38781</v>
      </c>
      <c r="F7009" s="3" t="s">
        <v>38782</v>
      </c>
      <c r="G7009" s="3"/>
      <c r="H7009" s="3"/>
      <c r="I7009" s="3"/>
      <c r="J7009" s="3"/>
      <c r="K7009" s="3"/>
      <c r="L7009" s="3"/>
      <c r="M7009" s="3"/>
      <c r="N7009" s="3"/>
      <c r="O7009" s="3"/>
      <c r="P7009" s="3"/>
      <c r="Q7009" s="3"/>
      <c r="R7009" s="3"/>
      <c r="S7009" s="3"/>
      <c r="T7009" s="3"/>
      <c r="U7009" s="3"/>
      <c r="V7009" s="3"/>
      <c r="W7009" s="3"/>
      <c r="X7009" s="3"/>
      <c r="Y7009" s="3"/>
      <c r="Z7009" s="3"/>
      <c r="AA7009" s="3"/>
      <c r="AB7009" s="3"/>
      <c r="AC7009" s="3"/>
      <c r="AD7009" s="3"/>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row>
    <row r="7010" spans="1:77" ht="18">
      <c r="A7010" s="3" t="s">
        <v>20246</v>
      </c>
      <c r="B7010" s="3" t="s">
        <v>37108</v>
      </c>
      <c r="C7010" s="3" t="s">
        <v>37647</v>
      </c>
      <c r="D7010" s="3"/>
      <c r="E7010" s="3" t="s">
        <v>37648</v>
      </c>
      <c r="F7010" s="3" t="s">
        <v>37649</v>
      </c>
      <c r="G7010" s="3"/>
      <c r="H7010" s="3"/>
      <c r="I7010" s="3"/>
      <c r="J7010" s="3"/>
      <c r="K7010" s="3"/>
      <c r="L7010" s="3"/>
      <c r="M7010" s="3"/>
      <c r="N7010" s="3"/>
      <c r="O7010" s="3"/>
      <c r="P7010" s="3"/>
      <c r="Q7010" s="3"/>
      <c r="R7010" s="3"/>
      <c r="S7010" s="3"/>
      <c r="T7010" s="3"/>
      <c r="U7010" s="3"/>
      <c r="V7010" s="3"/>
      <c r="W7010" s="3"/>
      <c r="X7010" s="3"/>
      <c r="Y7010" s="3"/>
      <c r="Z7010" s="3"/>
      <c r="AA7010" s="3"/>
      <c r="AB7010" s="3"/>
      <c r="AC7010" s="3"/>
      <c r="AD7010" s="3"/>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row>
    <row r="7011" spans="1:77" ht="18">
      <c r="A7011" s="3" t="s">
        <v>34729</v>
      </c>
      <c r="B7011" s="3" t="s">
        <v>33988</v>
      </c>
      <c r="C7011" s="3" t="s">
        <v>34730</v>
      </c>
      <c r="D7011" s="3"/>
      <c r="E7011" s="3" t="s">
        <v>34615</v>
      </c>
      <c r="F7011" s="3"/>
      <c r="G7011" s="3"/>
      <c r="H7011" s="3"/>
      <c r="I7011" s="3"/>
      <c r="J7011" s="3"/>
      <c r="K7011" s="3"/>
      <c r="L7011" s="3"/>
      <c r="M7011" s="3"/>
      <c r="N7011" s="3"/>
      <c r="O7011" s="3"/>
      <c r="P7011" s="3"/>
      <c r="Q7011" s="3"/>
      <c r="R7011" s="3"/>
      <c r="S7011" s="3"/>
      <c r="T7011" s="3"/>
      <c r="U7011" s="3"/>
      <c r="V7011" s="3"/>
      <c r="W7011" s="3"/>
      <c r="X7011" s="3"/>
      <c r="Y7011" s="3"/>
      <c r="Z7011" s="3"/>
      <c r="AA7011" s="3"/>
      <c r="AB7011" s="3"/>
      <c r="AC7011" s="3"/>
      <c r="AD7011" s="3"/>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row>
    <row r="7012" spans="1:77" ht="18">
      <c r="A7012" s="3" t="s">
        <v>11927</v>
      </c>
      <c r="B7012" s="3" t="s">
        <v>29357</v>
      </c>
      <c r="C7012" s="3" t="s">
        <v>29573</v>
      </c>
      <c r="D7012" s="3" t="s">
        <v>48</v>
      </c>
      <c r="E7012" s="3" t="s">
        <v>29574</v>
      </c>
      <c r="F7012" s="3" t="s">
        <v>29575</v>
      </c>
      <c r="G7012" s="3"/>
      <c r="H7012" s="3"/>
      <c r="I7012" s="3"/>
      <c r="J7012" s="3"/>
      <c r="K7012" s="3"/>
      <c r="L7012" s="3"/>
      <c r="M7012" s="3"/>
      <c r="N7012" s="3"/>
      <c r="O7012" s="3"/>
      <c r="P7012" s="3"/>
      <c r="Q7012" s="3"/>
      <c r="R7012" s="3"/>
      <c r="S7012" s="3"/>
      <c r="T7012" s="3"/>
      <c r="U7012" s="3"/>
      <c r="V7012" s="3"/>
      <c r="W7012" s="3"/>
      <c r="X7012" s="3"/>
      <c r="Y7012" s="3"/>
      <c r="Z7012" s="3"/>
      <c r="AA7012" s="3"/>
      <c r="AB7012" s="3"/>
      <c r="AC7012" s="3"/>
      <c r="AD7012" s="3"/>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row>
    <row r="7013" spans="1:77" ht="18">
      <c r="A7013" s="3" t="s">
        <v>37298</v>
      </c>
      <c r="B7013" s="3" t="s">
        <v>37108</v>
      </c>
      <c r="C7013" s="3" t="s">
        <v>29573</v>
      </c>
      <c r="D7013" s="3"/>
      <c r="E7013" s="3" t="s">
        <v>37299</v>
      </c>
      <c r="F7013" s="3"/>
      <c r="G7013" s="3"/>
      <c r="H7013" s="3"/>
      <c r="I7013" s="3"/>
      <c r="J7013" s="3"/>
      <c r="K7013" s="3"/>
      <c r="L7013" s="3"/>
      <c r="M7013" s="3"/>
      <c r="N7013" s="3"/>
      <c r="O7013" s="3"/>
      <c r="P7013" s="3"/>
      <c r="Q7013" s="3"/>
      <c r="R7013" s="3"/>
      <c r="S7013" s="3"/>
      <c r="T7013" s="3"/>
      <c r="U7013" s="3"/>
      <c r="V7013" s="3"/>
      <c r="W7013" s="3"/>
      <c r="X7013" s="3"/>
      <c r="Y7013" s="3"/>
      <c r="Z7013" s="3"/>
      <c r="AA7013" s="3"/>
      <c r="AB7013" s="3"/>
      <c r="AC7013" s="3"/>
      <c r="AD7013" s="3"/>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row>
    <row r="7014" spans="1:77" ht="18">
      <c r="A7014" s="3" t="s">
        <v>38726</v>
      </c>
      <c r="B7014" s="3" t="s">
        <v>37993</v>
      </c>
      <c r="C7014" s="3" t="s">
        <v>29573</v>
      </c>
      <c r="D7014" s="3" t="s">
        <v>29197</v>
      </c>
      <c r="E7014" s="3" t="s">
        <v>38727</v>
      </c>
      <c r="F7014" s="3" t="s">
        <v>38728</v>
      </c>
      <c r="G7014" s="3"/>
      <c r="H7014" s="3"/>
      <c r="I7014" s="3"/>
      <c r="J7014" s="3"/>
      <c r="K7014" s="3"/>
      <c r="L7014" s="3"/>
      <c r="M7014" s="3"/>
      <c r="N7014" s="3"/>
      <c r="O7014" s="3"/>
      <c r="P7014" s="3"/>
      <c r="Q7014" s="3"/>
      <c r="R7014" s="3"/>
      <c r="S7014" s="3"/>
      <c r="T7014" s="3"/>
      <c r="U7014" s="3"/>
      <c r="V7014" s="3"/>
      <c r="W7014" s="3"/>
      <c r="X7014" s="3"/>
      <c r="Y7014" s="3"/>
      <c r="Z7014" s="3"/>
      <c r="AA7014" s="3"/>
      <c r="AB7014" s="3"/>
      <c r="AC7014" s="3"/>
      <c r="AD7014" s="3"/>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row>
    <row r="7015" spans="1:77" ht="18">
      <c r="A7015" s="3" t="s">
        <v>13444</v>
      </c>
      <c r="B7015" s="3" t="s">
        <v>30462</v>
      </c>
      <c r="C7015" s="3" t="s">
        <v>30526</v>
      </c>
      <c r="D7015" s="3"/>
      <c r="E7015" s="3" t="s">
        <v>30527</v>
      </c>
      <c r="F7015" s="3"/>
      <c r="G7015" s="3"/>
      <c r="H7015" s="3"/>
      <c r="I7015" s="3"/>
      <c r="J7015" s="3"/>
      <c r="K7015" s="3"/>
      <c r="L7015" s="3"/>
      <c r="M7015" s="3"/>
      <c r="N7015" s="3"/>
      <c r="O7015" s="3"/>
      <c r="P7015" s="3"/>
      <c r="Q7015" s="3"/>
      <c r="R7015" s="3"/>
      <c r="S7015" s="3"/>
      <c r="T7015" s="3"/>
      <c r="U7015" s="3"/>
      <c r="V7015" s="3"/>
      <c r="W7015" s="3"/>
      <c r="X7015" s="3"/>
      <c r="Y7015" s="3"/>
      <c r="Z7015" s="3"/>
      <c r="AA7015" s="3"/>
      <c r="AB7015" s="3"/>
      <c r="AC7015" s="3"/>
      <c r="AD7015" s="3"/>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row>
    <row r="7016" spans="1:77" ht="18">
      <c r="A7016" s="3" t="s">
        <v>34323</v>
      </c>
      <c r="B7016" s="3" t="s">
        <v>33988</v>
      </c>
      <c r="C7016" s="3" t="s">
        <v>30526</v>
      </c>
      <c r="D7016" s="3"/>
      <c r="E7016" s="3" t="s">
        <v>34324</v>
      </c>
      <c r="F7016" s="3"/>
      <c r="G7016" s="3"/>
      <c r="H7016" s="3"/>
      <c r="I7016" s="3"/>
      <c r="J7016" s="3"/>
      <c r="K7016" s="3"/>
      <c r="L7016" s="3"/>
      <c r="M7016" s="3"/>
      <c r="N7016" s="3"/>
      <c r="O7016" s="3"/>
      <c r="P7016" s="3"/>
      <c r="Q7016" s="3"/>
      <c r="R7016" s="3"/>
      <c r="S7016" s="3"/>
      <c r="T7016" s="3"/>
      <c r="U7016" s="3"/>
      <c r="V7016" s="3"/>
      <c r="W7016" s="3"/>
      <c r="X7016" s="3"/>
      <c r="Y7016" s="3"/>
      <c r="Z7016" s="3"/>
      <c r="AA7016" s="3"/>
      <c r="AB7016" s="3"/>
      <c r="AC7016" s="3"/>
      <c r="AD7016" s="3"/>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row>
    <row r="7017" spans="1:77" ht="18">
      <c r="A7017" s="3" t="s">
        <v>38558</v>
      </c>
      <c r="B7017" s="3" t="s">
        <v>37993</v>
      </c>
      <c r="C7017" s="3" t="s">
        <v>38559</v>
      </c>
      <c r="D7017" s="3" t="s">
        <v>270</v>
      </c>
      <c r="E7017" s="3" t="s">
        <v>38560</v>
      </c>
      <c r="F7017" s="3" t="s">
        <v>38561</v>
      </c>
      <c r="G7017" s="3"/>
      <c r="H7017" s="3"/>
      <c r="I7017" s="3"/>
      <c r="J7017" s="3"/>
      <c r="K7017" s="3"/>
      <c r="L7017" s="3"/>
      <c r="M7017" s="3"/>
      <c r="N7017" s="3"/>
      <c r="O7017" s="3"/>
      <c r="P7017" s="3"/>
      <c r="Q7017" s="3"/>
      <c r="R7017" s="3"/>
      <c r="S7017" s="3"/>
      <c r="T7017" s="3"/>
      <c r="U7017" s="3"/>
      <c r="V7017" s="3"/>
      <c r="W7017" s="3"/>
      <c r="X7017" s="3"/>
      <c r="Y7017" s="3"/>
      <c r="Z7017" s="3"/>
      <c r="AA7017" s="3"/>
      <c r="AB7017" s="3"/>
      <c r="AC7017" s="3"/>
      <c r="AD7017" s="3"/>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row>
    <row r="7018" spans="1:77" ht="18">
      <c r="A7018" s="3" t="s">
        <v>38592</v>
      </c>
      <c r="B7018" s="3" t="s">
        <v>37993</v>
      </c>
      <c r="C7018" s="3" t="s">
        <v>38593</v>
      </c>
      <c r="D7018" s="3" t="s">
        <v>270</v>
      </c>
      <c r="E7018" s="3" t="s">
        <v>38594</v>
      </c>
      <c r="F7018" s="3" t="s">
        <v>38595</v>
      </c>
      <c r="G7018" s="3"/>
      <c r="H7018" s="3"/>
      <c r="I7018" s="3"/>
      <c r="J7018" s="3"/>
      <c r="K7018" s="3"/>
      <c r="L7018" s="3"/>
      <c r="M7018" s="3"/>
      <c r="N7018" s="3"/>
      <c r="O7018" s="3"/>
      <c r="P7018" s="3"/>
      <c r="Q7018" s="3"/>
      <c r="R7018" s="3"/>
      <c r="S7018" s="3"/>
      <c r="T7018" s="3"/>
      <c r="U7018" s="3"/>
      <c r="V7018" s="3"/>
      <c r="W7018" s="3"/>
      <c r="X7018" s="3"/>
      <c r="Y7018" s="3"/>
      <c r="Z7018" s="3"/>
      <c r="AA7018" s="3"/>
      <c r="AB7018" s="3"/>
      <c r="AC7018" s="3"/>
      <c r="AD7018" s="3"/>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row>
    <row r="7019" spans="1:77" ht="18">
      <c r="A7019" s="3" t="s">
        <v>13453</v>
      </c>
      <c r="B7019" s="3" t="s">
        <v>30462</v>
      </c>
      <c r="C7019" s="3" t="s">
        <v>30528</v>
      </c>
      <c r="D7019" s="3" t="s">
        <v>30529</v>
      </c>
      <c r="E7019" s="3" t="s">
        <v>30530</v>
      </c>
      <c r="F7019" s="3"/>
      <c r="G7019" s="3"/>
      <c r="H7019" s="3"/>
      <c r="I7019" s="3"/>
      <c r="J7019" s="3"/>
      <c r="K7019" s="3"/>
      <c r="L7019" s="3"/>
      <c r="M7019" s="3"/>
      <c r="N7019" s="3"/>
      <c r="O7019" s="3"/>
      <c r="P7019" s="3"/>
      <c r="Q7019" s="3"/>
      <c r="R7019" s="3"/>
      <c r="S7019" s="3"/>
      <c r="T7019" s="3"/>
      <c r="U7019" s="3"/>
      <c r="V7019" s="3"/>
      <c r="W7019" s="3"/>
      <c r="X7019" s="3"/>
      <c r="Y7019" s="3"/>
      <c r="Z7019" s="3"/>
      <c r="AA7019" s="3"/>
      <c r="AB7019" s="3"/>
      <c r="AC7019" s="3"/>
      <c r="AD7019" s="3"/>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row>
    <row r="7020" spans="1:77" ht="18">
      <c r="A7020" s="3" t="s">
        <v>38883</v>
      </c>
      <c r="B7020" s="3" t="s">
        <v>37993</v>
      </c>
      <c r="C7020" s="3" t="s">
        <v>30528</v>
      </c>
      <c r="D7020" s="3" t="s">
        <v>270</v>
      </c>
      <c r="E7020" s="3" t="s">
        <v>38884</v>
      </c>
      <c r="F7020" s="3" t="s">
        <v>38885</v>
      </c>
      <c r="G7020" s="3"/>
      <c r="H7020" s="3"/>
      <c r="I7020" s="3"/>
      <c r="J7020" s="3"/>
      <c r="K7020" s="3"/>
      <c r="L7020" s="3"/>
      <c r="M7020" s="3"/>
      <c r="N7020" s="3"/>
      <c r="O7020" s="3"/>
      <c r="P7020" s="3"/>
      <c r="Q7020" s="3"/>
      <c r="R7020" s="3"/>
      <c r="S7020" s="3"/>
      <c r="T7020" s="3"/>
      <c r="U7020" s="3"/>
      <c r="V7020" s="3"/>
      <c r="W7020" s="3"/>
      <c r="X7020" s="3"/>
      <c r="Y7020" s="3"/>
      <c r="Z7020" s="3"/>
      <c r="AA7020" s="3"/>
      <c r="AB7020" s="3"/>
      <c r="AC7020" s="3"/>
      <c r="AD7020" s="3"/>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row>
    <row r="7021" spans="1:77" ht="18">
      <c r="A7021" s="3" t="s">
        <v>39306</v>
      </c>
      <c r="B7021" s="3" t="s">
        <v>38999</v>
      </c>
      <c r="C7021" s="3" t="s">
        <v>30528</v>
      </c>
      <c r="D7021" s="3" t="s">
        <v>39307</v>
      </c>
      <c r="E7021" s="3" t="s">
        <v>39308</v>
      </c>
      <c r="F7021" s="3" t="s">
        <v>39309</v>
      </c>
      <c r="G7021" s="3"/>
      <c r="H7021" s="3"/>
      <c r="I7021" s="3"/>
      <c r="J7021" s="3"/>
      <c r="K7021" s="3"/>
      <c r="L7021" s="3"/>
      <c r="M7021" s="3"/>
      <c r="N7021" s="3"/>
      <c r="O7021" s="3"/>
      <c r="P7021" s="3"/>
      <c r="Q7021" s="3"/>
      <c r="R7021" s="3"/>
      <c r="S7021" s="3"/>
      <c r="T7021" s="3"/>
      <c r="U7021" s="3"/>
      <c r="V7021" s="3"/>
      <c r="W7021" s="3"/>
      <c r="X7021" s="3"/>
      <c r="Y7021" s="3"/>
      <c r="Z7021" s="3"/>
      <c r="AA7021" s="3"/>
      <c r="AB7021" s="3"/>
      <c r="AC7021" s="3"/>
      <c r="AD7021" s="3"/>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row>
    <row r="7022" spans="1:77" ht="18">
      <c r="A7022" s="3" t="s">
        <v>13433</v>
      </c>
      <c r="B7022" s="3" t="s">
        <v>30462</v>
      </c>
      <c r="C7022" s="3" t="s">
        <v>30518</v>
      </c>
      <c r="D7022" s="3"/>
      <c r="E7022" s="3" t="s">
        <v>30519</v>
      </c>
      <c r="F7022" s="3"/>
      <c r="G7022" s="3"/>
      <c r="H7022" s="3"/>
      <c r="I7022" s="3"/>
      <c r="J7022" s="3"/>
      <c r="K7022" s="3"/>
      <c r="L7022" s="3"/>
      <c r="M7022" s="3"/>
      <c r="N7022" s="3"/>
      <c r="O7022" s="3"/>
      <c r="P7022" s="3"/>
      <c r="Q7022" s="3"/>
      <c r="R7022" s="3"/>
      <c r="S7022" s="3"/>
      <c r="T7022" s="3"/>
      <c r="U7022" s="3"/>
      <c r="V7022" s="3"/>
      <c r="W7022" s="3"/>
      <c r="X7022" s="3"/>
      <c r="Y7022" s="3"/>
      <c r="Z7022" s="3"/>
      <c r="AA7022" s="3"/>
      <c r="AB7022" s="3"/>
      <c r="AC7022" s="3"/>
      <c r="AD7022" s="3"/>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row>
    <row r="7023" spans="1:77" ht="18">
      <c r="A7023" s="3" t="s">
        <v>38491</v>
      </c>
      <c r="B7023" s="3" t="s">
        <v>37993</v>
      </c>
      <c r="C7023" s="3" t="s">
        <v>38492</v>
      </c>
      <c r="D7023" s="3" t="s">
        <v>270</v>
      </c>
      <c r="E7023" s="3" t="s">
        <v>38493</v>
      </c>
      <c r="F7023" s="3" t="s">
        <v>38494</v>
      </c>
      <c r="G7023" s="3"/>
      <c r="H7023" s="3"/>
      <c r="I7023" s="3"/>
      <c r="J7023" s="3"/>
      <c r="K7023" s="3"/>
      <c r="L7023" s="3"/>
      <c r="M7023" s="3"/>
      <c r="N7023" s="3"/>
      <c r="O7023" s="3"/>
      <c r="P7023" s="3"/>
      <c r="Q7023" s="3"/>
      <c r="R7023" s="3"/>
      <c r="S7023" s="3"/>
      <c r="T7023" s="3"/>
      <c r="U7023" s="3"/>
      <c r="V7023" s="3"/>
      <c r="W7023" s="3"/>
      <c r="X7023" s="3"/>
      <c r="Y7023" s="3"/>
      <c r="Z7023" s="3"/>
      <c r="AA7023" s="3"/>
      <c r="AB7023" s="3"/>
      <c r="AC7023" s="3"/>
      <c r="AD7023" s="3"/>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row>
    <row r="7024" spans="1:77" ht="18">
      <c r="A7024" s="3" t="s">
        <v>13402</v>
      </c>
      <c r="B7024" s="3" t="s">
        <v>30462</v>
      </c>
      <c r="C7024" s="3" t="s">
        <v>30511</v>
      </c>
      <c r="D7024" s="3" t="s">
        <v>2294</v>
      </c>
      <c r="E7024" s="3" t="s">
        <v>30512</v>
      </c>
      <c r="F7024" s="3" t="s">
        <v>30513</v>
      </c>
      <c r="G7024" s="3"/>
      <c r="H7024" s="3"/>
      <c r="I7024" s="3"/>
      <c r="J7024" s="3"/>
      <c r="K7024" s="3"/>
      <c r="L7024" s="3"/>
      <c r="M7024" s="3"/>
      <c r="N7024" s="3"/>
      <c r="O7024" s="3"/>
      <c r="P7024" s="3"/>
      <c r="Q7024" s="3"/>
      <c r="R7024" s="3"/>
      <c r="S7024" s="3"/>
      <c r="T7024" s="3"/>
      <c r="U7024" s="3"/>
      <c r="V7024" s="3"/>
      <c r="W7024" s="3"/>
      <c r="X7024" s="3"/>
      <c r="Y7024" s="3"/>
      <c r="Z7024" s="3"/>
      <c r="AA7024" s="3"/>
      <c r="AB7024" s="3"/>
      <c r="AC7024" s="3"/>
      <c r="AD7024" s="3"/>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row>
    <row r="7025" spans="1:77" ht="18">
      <c r="A7025" s="3" t="s">
        <v>34148</v>
      </c>
      <c r="B7025" s="3" t="s">
        <v>33988</v>
      </c>
      <c r="C7025" s="3" t="s">
        <v>34149</v>
      </c>
      <c r="D7025" s="3"/>
      <c r="E7025" s="3" t="s">
        <v>34085</v>
      </c>
      <c r="F7025" s="3"/>
      <c r="G7025" s="3"/>
      <c r="H7025" s="3"/>
      <c r="I7025" s="3"/>
      <c r="J7025" s="3"/>
      <c r="K7025" s="3"/>
      <c r="L7025" s="3"/>
      <c r="M7025" s="3"/>
      <c r="N7025" s="3"/>
      <c r="O7025" s="3"/>
      <c r="P7025" s="3"/>
      <c r="Q7025" s="3"/>
      <c r="R7025" s="3"/>
      <c r="S7025" s="3"/>
      <c r="T7025" s="3"/>
      <c r="U7025" s="3"/>
      <c r="V7025" s="3"/>
      <c r="W7025" s="3"/>
      <c r="X7025" s="3"/>
      <c r="Y7025" s="3"/>
      <c r="Z7025" s="3"/>
      <c r="AA7025" s="3"/>
      <c r="AB7025" s="3"/>
      <c r="AC7025" s="3"/>
      <c r="AD7025" s="3"/>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row>
    <row r="7026" spans="1:77" ht="18">
      <c r="A7026" s="3" t="s">
        <v>11824</v>
      </c>
      <c r="B7026" s="3" t="s">
        <v>29357</v>
      </c>
      <c r="C7026" s="3" t="s">
        <v>29494</v>
      </c>
      <c r="D7026" s="3" t="s">
        <v>48</v>
      </c>
      <c r="E7026" s="3" t="s">
        <v>29495</v>
      </c>
      <c r="F7026" s="3"/>
      <c r="G7026" s="3"/>
      <c r="H7026" s="3"/>
      <c r="I7026" s="3"/>
      <c r="J7026" s="3"/>
      <c r="K7026" s="3"/>
      <c r="L7026" s="3"/>
      <c r="M7026" s="3"/>
      <c r="N7026" s="3"/>
      <c r="O7026" s="3"/>
      <c r="P7026" s="3"/>
      <c r="Q7026" s="3"/>
      <c r="R7026" s="3"/>
      <c r="S7026" s="3"/>
      <c r="T7026" s="3"/>
      <c r="U7026" s="3"/>
      <c r="V7026" s="3"/>
      <c r="W7026" s="3"/>
      <c r="X7026" s="3"/>
      <c r="Y7026" s="3"/>
      <c r="Z7026" s="3"/>
      <c r="AA7026" s="3"/>
      <c r="AB7026" s="3"/>
      <c r="AC7026" s="3"/>
      <c r="AD7026" s="3"/>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row>
    <row r="7027" spans="1:77" ht="18">
      <c r="A7027" s="3" t="s">
        <v>17567</v>
      </c>
      <c r="B7027" s="3" t="s">
        <v>33988</v>
      </c>
      <c r="C7027" s="3" t="s">
        <v>29494</v>
      </c>
      <c r="D7027" s="3" t="s">
        <v>30401</v>
      </c>
      <c r="E7027" s="3" t="s">
        <v>34217</v>
      </c>
      <c r="F7027" s="3" t="s">
        <v>34218</v>
      </c>
      <c r="G7027" s="3" t="s">
        <v>34219</v>
      </c>
      <c r="H7027" s="3" t="s">
        <v>34220</v>
      </c>
      <c r="I7027" s="3"/>
      <c r="J7027" s="3"/>
      <c r="K7027" s="3"/>
      <c r="L7027" s="3"/>
      <c r="M7027" s="3"/>
      <c r="N7027" s="3"/>
      <c r="O7027" s="3"/>
      <c r="P7027" s="3"/>
      <c r="Q7027" s="3"/>
      <c r="R7027" s="3"/>
      <c r="S7027" s="3"/>
      <c r="T7027" s="3"/>
      <c r="U7027" s="3"/>
      <c r="V7027" s="3"/>
      <c r="W7027" s="3"/>
      <c r="X7027" s="3"/>
      <c r="Y7027" s="3"/>
      <c r="Z7027" s="3"/>
      <c r="AA7027" s="3"/>
      <c r="AB7027" s="3"/>
      <c r="AC7027" s="3"/>
      <c r="AD7027" s="3"/>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row>
    <row r="7028" spans="1:77" ht="18">
      <c r="A7028" s="3" t="s">
        <v>9440</v>
      </c>
      <c r="B7028" s="3" t="s">
        <v>27189</v>
      </c>
      <c r="C7028" s="3" t="s">
        <v>27247</v>
      </c>
      <c r="D7028" s="3" t="s">
        <v>73</v>
      </c>
      <c r="E7028" s="3" t="s">
        <v>27248</v>
      </c>
      <c r="F7028" s="3" t="s">
        <v>27249</v>
      </c>
      <c r="G7028" s="3"/>
      <c r="H7028" s="3"/>
      <c r="I7028" s="3"/>
      <c r="J7028" s="3"/>
      <c r="K7028" s="3"/>
      <c r="L7028" s="3"/>
      <c r="M7028" s="3"/>
      <c r="N7028" s="3"/>
      <c r="O7028" s="3"/>
      <c r="P7028" s="3"/>
      <c r="Q7028" s="3"/>
      <c r="R7028" s="3"/>
      <c r="S7028" s="3"/>
      <c r="T7028" s="3"/>
      <c r="U7028" s="3"/>
      <c r="V7028" s="3"/>
      <c r="W7028" s="3"/>
      <c r="X7028" s="3"/>
      <c r="Y7028" s="3"/>
      <c r="Z7028" s="3"/>
      <c r="AA7028" s="3"/>
      <c r="AB7028" s="3"/>
      <c r="AC7028" s="3"/>
      <c r="AD7028" s="3"/>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row>
    <row r="7029" spans="1:77" ht="18">
      <c r="A7029" s="3" t="s">
        <v>20206</v>
      </c>
      <c r="B7029" s="3" t="s">
        <v>37108</v>
      </c>
      <c r="C7029" s="3" t="s">
        <v>37502</v>
      </c>
      <c r="D7029" s="3"/>
      <c r="E7029" s="3" t="s">
        <v>37503</v>
      </c>
      <c r="F7029" s="3"/>
      <c r="G7029" s="3"/>
      <c r="H7029" s="3"/>
      <c r="I7029" s="3"/>
      <c r="J7029" s="3"/>
      <c r="K7029" s="3"/>
      <c r="L7029" s="3"/>
      <c r="M7029" s="3"/>
      <c r="N7029" s="3"/>
      <c r="O7029" s="3"/>
      <c r="P7029" s="3"/>
      <c r="Q7029" s="3"/>
      <c r="R7029" s="3"/>
      <c r="S7029" s="3"/>
      <c r="T7029" s="3"/>
      <c r="U7029" s="3"/>
      <c r="V7029" s="3"/>
      <c r="W7029" s="3"/>
      <c r="X7029" s="3"/>
      <c r="Y7029" s="3"/>
      <c r="Z7029" s="3"/>
      <c r="AA7029" s="3"/>
      <c r="AB7029" s="3"/>
      <c r="AC7029" s="3"/>
      <c r="AD7029" s="3"/>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row>
    <row r="7030" spans="1:77" ht="18">
      <c r="A7030" s="3" t="s">
        <v>37471</v>
      </c>
      <c r="B7030" s="3" t="s">
        <v>37108</v>
      </c>
      <c r="C7030" s="3" t="s">
        <v>37472</v>
      </c>
      <c r="D7030" s="3"/>
      <c r="E7030" s="3" t="s">
        <v>37473</v>
      </c>
      <c r="F7030" s="3"/>
      <c r="G7030" s="3"/>
      <c r="H7030" s="3"/>
      <c r="I7030" s="3"/>
      <c r="J7030" s="3"/>
      <c r="K7030" s="3"/>
      <c r="L7030" s="3"/>
      <c r="M7030" s="3"/>
      <c r="N7030" s="3"/>
      <c r="O7030" s="3"/>
      <c r="P7030" s="3"/>
      <c r="Q7030" s="3"/>
      <c r="R7030" s="3"/>
      <c r="S7030" s="3"/>
      <c r="T7030" s="3"/>
      <c r="U7030" s="3"/>
      <c r="V7030" s="3"/>
      <c r="W7030" s="3"/>
      <c r="X7030" s="3"/>
      <c r="Y7030" s="3"/>
      <c r="Z7030" s="3"/>
      <c r="AA7030" s="3"/>
      <c r="AB7030" s="3"/>
      <c r="AC7030" s="3"/>
      <c r="AD7030" s="3"/>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row>
    <row r="7031" spans="1:77" ht="18">
      <c r="A7031" s="3" t="s">
        <v>37992</v>
      </c>
      <c r="B7031" s="3" t="s">
        <v>37993</v>
      </c>
      <c r="C7031" s="3" t="s">
        <v>37472</v>
      </c>
      <c r="D7031" s="3"/>
      <c r="E7031" s="3" t="s">
        <v>37994</v>
      </c>
      <c r="F7031" s="3"/>
      <c r="G7031" s="3"/>
      <c r="H7031" s="3"/>
      <c r="I7031" s="3"/>
      <c r="J7031" s="3"/>
      <c r="K7031" s="3"/>
      <c r="L7031" s="3"/>
      <c r="M7031" s="3"/>
      <c r="N7031" s="3"/>
      <c r="O7031" s="3"/>
      <c r="P7031" s="3"/>
      <c r="Q7031" s="3"/>
      <c r="R7031" s="3"/>
      <c r="S7031" s="3"/>
      <c r="T7031" s="3"/>
      <c r="U7031" s="3"/>
      <c r="V7031" s="3"/>
      <c r="W7031" s="3"/>
      <c r="X7031" s="3"/>
      <c r="Y7031" s="3"/>
      <c r="Z7031" s="3"/>
      <c r="AA7031" s="3"/>
      <c r="AB7031" s="3"/>
      <c r="AC7031" s="3"/>
      <c r="AD7031" s="3"/>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row>
    <row r="7032" spans="1:77" ht="18">
      <c r="A7032" s="3" t="s">
        <v>37390</v>
      </c>
      <c r="B7032" s="3" t="s">
        <v>37108</v>
      </c>
      <c r="C7032" s="3" t="s">
        <v>37391</v>
      </c>
      <c r="D7032" s="3"/>
      <c r="E7032" s="3" t="s">
        <v>37392</v>
      </c>
      <c r="F7032" s="3" t="s">
        <v>37393</v>
      </c>
      <c r="G7032" s="3" t="s">
        <v>37394</v>
      </c>
      <c r="H7032" s="3"/>
      <c r="I7032" s="3" t="s">
        <v>37395</v>
      </c>
      <c r="J7032" s="3"/>
      <c r="K7032" s="3"/>
      <c r="L7032" s="3" t="s">
        <v>37396</v>
      </c>
      <c r="M7032" s="3"/>
      <c r="N7032" s="3"/>
      <c r="O7032" s="3"/>
      <c r="P7032" s="3" t="s">
        <v>37397</v>
      </c>
      <c r="Q7032" s="3"/>
      <c r="R7032" s="3"/>
      <c r="S7032" s="3"/>
      <c r="T7032" s="3" t="s">
        <v>37398</v>
      </c>
      <c r="U7032" s="3"/>
      <c r="V7032" s="3"/>
      <c r="W7032" s="3"/>
      <c r="X7032" s="3" t="s">
        <v>37399</v>
      </c>
      <c r="Y7032" s="3"/>
      <c r="Z7032" s="3"/>
      <c r="AA7032" s="3"/>
      <c r="AB7032" s="3" t="s">
        <v>37400</v>
      </c>
      <c r="AC7032" s="3"/>
      <c r="AD7032" s="3"/>
      <c r="AE7032" s="3"/>
      <c r="AF7032" s="3" t="s">
        <v>37401</v>
      </c>
      <c r="AG7032" s="3"/>
      <c r="AH7032" s="3"/>
      <c r="AI7032" s="3" t="s">
        <v>37402</v>
      </c>
      <c r="AJ7032" s="3"/>
      <c r="AK7032" s="3"/>
      <c r="AL7032" s="3" t="s">
        <v>37403</v>
      </c>
      <c r="AM7032" s="3"/>
      <c r="AN7032" s="3"/>
      <c r="AO7032" s="3"/>
      <c r="AP7032" s="3" t="s">
        <v>37404</v>
      </c>
      <c r="AQ7032" s="3"/>
      <c r="AR7032" s="3"/>
      <c r="AS7032" s="3"/>
      <c r="AT7032" s="3"/>
      <c r="AU7032" s="3" t="s">
        <v>37396</v>
      </c>
      <c r="AV7032" s="3"/>
      <c r="AW7032" s="3"/>
      <c r="AX7032" s="3"/>
      <c r="AY7032" s="3"/>
      <c r="AZ7032" s="3"/>
      <c r="BA7032" s="3" t="s">
        <v>37405</v>
      </c>
      <c r="BB7032" s="3"/>
      <c r="BC7032" s="3"/>
      <c r="BD7032" s="3"/>
      <c r="BE7032" s="3"/>
      <c r="BF7032" s="3"/>
      <c r="BG7032" s="3" t="s">
        <v>37406</v>
      </c>
      <c r="BH7032" s="3"/>
      <c r="BI7032" s="3"/>
      <c r="BJ7032" s="3"/>
      <c r="BK7032" s="3"/>
      <c r="BL7032" s="3" t="s">
        <v>37402</v>
      </c>
      <c r="BM7032" s="3"/>
      <c r="BN7032" s="3"/>
      <c r="BO7032" s="3"/>
      <c r="BP7032" s="3" t="s">
        <v>37407</v>
      </c>
      <c r="BQ7032" s="3"/>
      <c r="BR7032" s="3"/>
      <c r="BS7032" s="3" t="s">
        <v>37408</v>
      </c>
      <c r="BT7032" s="3"/>
      <c r="BU7032" s="3" t="s">
        <v>37409</v>
      </c>
      <c r="BV7032" s="3" t="s">
        <v>37410</v>
      </c>
      <c r="BW7032" s="3"/>
      <c r="BX7032" s="3"/>
      <c r="BY7032" s="3"/>
    </row>
    <row r="7033" spans="1:77" ht="18">
      <c r="A7033" s="3" t="s">
        <v>20328</v>
      </c>
      <c r="B7033" s="3" t="s">
        <v>37993</v>
      </c>
      <c r="C7033" s="3" t="s">
        <v>38164</v>
      </c>
      <c r="D7033" s="3" t="s">
        <v>270</v>
      </c>
      <c r="E7033" s="3" t="s">
        <v>38102</v>
      </c>
      <c r="F7033" s="3"/>
      <c r="G7033" s="3"/>
      <c r="H7033" s="3"/>
      <c r="I7033" s="3"/>
      <c r="J7033" s="3"/>
      <c r="K7033" s="3"/>
      <c r="L7033" s="3"/>
      <c r="M7033" s="3"/>
      <c r="N7033" s="3"/>
      <c r="O7033" s="3"/>
      <c r="P7033" s="3"/>
      <c r="Q7033" s="3"/>
      <c r="R7033" s="3"/>
      <c r="S7033" s="3"/>
      <c r="T7033" s="3"/>
      <c r="U7033" s="3"/>
      <c r="V7033" s="3"/>
      <c r="W7033" s="3"/>
      <c r="X7033" s="3"/>
      <c r="Y7033" s="3"/>
      <c r="Z7033" s="3"/>
      <c r="AA7033" s="3"/>
      <c r="AB7033" s="3"/>
      <c r="AC7033" s="3"/>
      <c r="AD7033" s="3"/>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row>
    <row r="7034" spans="1:77" ht="18">
      <c r="A7034" s="3" t="s">
        <v>37289</v>
      </c>
      <c r="B7034" s="3" t="s">
        <v>37108</v>
      </c>
      <c r="C7034" s="3" t="s">
        <v>37290</v>
      </c>
      <c r="D7034" s="3"/>
      <c r="E7034" s="3" t="s">
        <v>37291</v>
      </c>
      <c r="F7034" s="3" t="s">
        <v>37292</v>
      </c>
      <c r="G7034" s="3" t="e">
        <f>- how to add markers to loop output (OCA generated markers, support a tag library et al.)</f>
        <v>#NAME?</v>
      </c>
      <c r="H7034" s="3" t="e">
        <f>- Should we use clustered indexes For Biogen release and restrict to one index per EBC</f>
        <v>#NAME?</v>
      </c>
      <c r="I7034" s="3" t="e">
        <f>- loop syntax</f>
        <v>#NAME?</v>
      </c>
      <c r="J7034" s="3"/>
      <c r="K7034" s="3"/>
      <c r="L7034" s="3"/>
      <c r="M7034" s="3"/>
      <c r="N7034" s="3"/>
      <c r="O7034" s="3"/>
      <c r="P7034" s="3"/>
      <c r="Q7034" s="3"/>
      <c r="R7034" s="3"/>
      <c r="S7034" s="3"/>
      <c r="T7034" s="3"/>
      <c r="U7034" s="3"/>
      <c r="V7034" s="3"/>
      <c r="W7034" s="3"/>
      <c r="X7034" s="3"/>
      <c r="Y7034" s="3"/>
      <c r="Z7034" s="3"/>
      <c r="AA7034" s="3"/>
      <c r="AB7034" s="3"/>
      <c r="AC7034" s="3"/>
      <c r="AD7034" s="3"/>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row>
    <row r="7035" spans="1:77" ht="18">
      <c r="A7035" s="3" t="s">
        <v>38252</v>
      </c>
      <c r="B7035" s="3" t="s">
        <v>37993</v>
      </c>
      <c r="C7035" s="3" t="s">
        <v>38253</v>
      </c>
      <c r="D7035" s="3" t="s">
        <v>270</v>
      </c>
      <c r="E7035" s="3" t="s">
        <v>38254</v>
      </c>
      <c r="F7035" s="3" t="s">
        <v>38255</v>
      </c>
      <c r="G7035" s="3"/>
      <c r="H7035" s="3"/>
      <c r="I7035" s="3"/>
      <c r="J7035" s="3"/>
      <c r="K7035" s="3"/>
      <c r="L7035" s="3"/>
      <c r="M7035" s="3"/>
      <c r="N7035" s="3"/>
      <c r="O7035" s="3"/>
      <c r="P7035" s="3"/>
      <c r="Q7035" s="3"/>
      <c r="R7035" s="3"/>
      <c r="S7035" s="3"/>
      <c r="T7035" s="3"/>
      <c r="U7035" s="3"/>
      <c r="V7035" s="3"/>
      <c r="W7035" s="3"/>
      <c r="X7035" s="3"/>
      <c r="Y7035" s="3"/>
      <c r="Z7035" s="3"/>
      <c r="AA7035" s="3"/>
      <c r="AB7035" s="3"/>
      <c r="AC7035" s="3"/>
      <c r="AD7035" s="3"/>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row>
    <row r="7036" spans="1:77" ht="18">
      <c r="A7036" s="3" t="s">
        <v>37351</v>
      </c>
      <c r="B7036" s="3" t="s">
        <v>37108</v>
      </c>
      <c r="C7036" s="3" t="s">
        <v>37352</v>
      </c>
      <c r="D7036" s="3"/>
      <c r="E7036" s="3" t="s">
        <v>37353</v>
      </c>
      <c r="F7036" s="3" t="s">
        <v>37354</v>
      </c>
      <c r="G7036" s="3"/>
      <c r="H7036" s="3"/>
      <c r="I7036" s="3"/>
      <c r="J7036" s="3"/>
      <c r="K7036" s="3"/>
      <c r="L7036" s="3"/>
      <c r="M7036" s="3"/>
      <c r="N7036" s="3"/>
      <c r="O7036" s="3"/>
      <c r="P7036" s="3"/>
      <c r="Q7036" s="3"/>
      <c r="R7036" s="3"/>
      <c r="S7036" s="3"/>
      <c r="T7036" s="3"/>
      <c r="U7036" s="3"/>
      <c r="V7036" s="3"/>
      <c r="W7036" s="3"/>
      <c r="X7036" s="3"/>
      <c r="Y7036" s="3"/>
      <c r="Z7036" s="3"/>
      <c r="AA7036" s="3"/>
      <c r="AB7036" s="3"/>
      <c r="AC7036" s="3"/>
      <c r="AD7036" s="3"/>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row>
    <row r="7037" spans="1:77" ht="18">
      <c r="A7037" s="3" t="s">
        <v>37197</v>
      </c>
      <c r="B7037" s="3" t="s">
        <v>37116</v>
      </c>
      <c r="C7037" s="3" t="s">
        <v>37198</v>
      </c>
      <c r="D7037" s="3" t="s">
        <v>270</v>
      </c>
      <c r="E7037" s="3" t="s">
        <v>37199</v>
      </c>
      <c r="F7037" s="3" t="s">
        <v>37200</v>
      </c>
      <c r="G7037" s="3" t="s">
        <v>37201</v>
      </c>
      <c r="H7037" s="3" t="s">
        <v>37201</v>
      </c>
      <c r="I7037" s="3" t="s">
        <v>37202</v>
      </c>
      <c r="J7037" s="3"/>
      <c r="K7037" s="3"/>
      <c r="L7037" s="3"/>
      <c r="M7037" s="3"/>
      <c r="N7037" s="3"/>
      <c r="O7037" s="3"/>
      <c r="P7037" s="3"/>
      <c r="Q7037" s="3"/>
      <c r="R7037" s="3"/>
      <c r="S7037" s="3"/>
      <c r="T7037" s="3"/>
      <c r="U7037" s="3"/>
      <c r="V7037" s="3"/>
      <c r="W7037" s="3"/>
      <c r="X7037" s="3"/>
      <c r="Y7037" s="3"/>
      <c r="Z7037" s="3"/>
      <c r="AA7037" s="3"/>
      <c r="AB7037" s="3"/>
      <c r="AC7037" s="3"/>
      <c r="AD7037" s="3"/>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row>
    <row r="7038" spans="1:77" ht="18">
      <c r="A7038" s="3" t="s">
        <v>17695</v>
      </c>
      <c r="B7038" s="3" t="s">
        <v>33988</v>
      </c>
      <c r="C7038" s="3" t="s">
        <v>34881</v>
      </c>
      <c r="D7038" s="3"/>
      <c r="E7038" s="3" t="s">
        <v>34882</v>
      </c>
      <c r="F7038" s="3"/>
      <c r="G7038" s="3"/>
      <c r="H7038" s="3"/>
      <c r="I7038" s="3"/>
      <c r="J7038" s="3"/>
      <c r="K7038" s="3"/>
      <c r="L7038" s="3"/>
      <c r="M7038" s="3"/>
      <c r="N7038" s="3"/>
      <c r="O7038" s="3"/>
      <c r="P7038" s="3"/>
      <c r="Q7038" s="3"/>
      <c r="R7038" s="3"/>
      <c r="S7038" s="3"/>
      <c r="T7038" s="3"/>
      <c r="U7038" s="3"/>
      <c r="V7038" s="3"/>
      <c r="W7038" s="3"/>
      <c r="X7038" s="3"/>
      <c r="Y7038" s="3"/>
      <c r="Z7038" s="3"/>
      <c r="AA7038" s="3"/>
      <c r="AB7038" s="3"/>
      <c r="AC7038" s="3"/>
      <c r="AD7038" s="3"/>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row>
    <row r="7039" spans="1:77" ht="18">
      <c r="A7039" s="3" t="s">
        <v>34928</v>
      </c>
      <c r="B7039" s="3" t="s">
        <v>33988</v>
      </c>
      <c r="C7039" s="3" t="s">
        <v>34929</v>
      </c>
      <c r="D7039" s="3" t="s">
        <v>2646</v>
      </c>
      <c r="E7039" s="3" t="s">
        <v>34930</v>
      </c>
      <c r="F7039" s="3" t="s">
        <v>34931</v>
      </c>
      <c r="G7039" s="3"/>
      <c r="H7039" s="3"/>
      <c r="I7039" s="3"/>
      <c r="J7039" s="3"/>
      <c r="K7039" s="3"/>
      <c r="L7039" s="3"/>
      <c r="M7039" s="3"/>
      <c r="N7039" s="3"/>
      <c r="O7039" s="3"/>
      <c r="P7039" s="3"/>
      <c r="Q7039" s="3"/>
      <c r="R7039" s="3"/>
      <c r="S7039" s="3"/>
      <c r="T7039" s="3"/>
      <c r="U7039" s="3"/>
      <c r="V7039" s="3"/>
      <c r="W7039" s="3"/>
      <c r="X7039" s="3"/>
      <c r="Y7039" s="3"/>
      <c r="Z7039" s="3"/>
      <c r="AA7039" s="3"/>
      <c r="AB7039" s="3"/>
      <c r="AC7039" s="3"/>
      <c r="AD7039" s="3"/>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row>
    <row r="7040" spans="1:77" ht="18">
      <c r="A7040" s="3" t="s">
        <v>10342</v>
      </c>
      <c r="B7040" s="3" t="s">
        <v>28380</v>
      </c>
      <c r="C7040" s="3" t="s">
        <v>28420</v>
      </c>
      <c r="D7040" s="3" t="s">
        <v>48</v>
      </c>
      <c r="E7040" s="3" t="s">
        <v>28421</v>
      </c>
      <c r="F7040" s="3" t="s">
        <v>28422</v>
      </c>
      <c r="G7040" s="3"/>
      <c r="H7040" s="3"/>
      <c r="I7040" s="3"/>
      <c r="J7040" s="3"/>
      <c r="K7040" s="3"/>
      <c r="L7040" s="3"/>
      <c r="M7040" s="3"/>
      <c r="N7040" s="3"/>
      <c r="O7040" s="3"/>
      <c r="P7040" s="3"/>
      <c r="Q7040" s="3"/>
      <c r="R7040" s="3"/>
      <c r="S7040" s="3"/>
      <c r="T7040" s="3"/>
      <c r="U7040" s="3"/>
      <c r="V7040" s="3"/>
      <c r="W7040" s="3"/>
      <c r="X7040" s="3"/>
      <c r="Y7040" s="3"/>
      <c r="Z7040" s="3"/>
      <c r="AA7040" s="3"/>
      <c r="AB7040" s="3"/>
      <c r="AC7040" s="3"/>
      <c r="AD7040" s="3"/>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row>
    <row r="7041" spans="1:77" ht="18">
      <c r="A7041" s="3" t="s">
        <v>34221</v>
      </c>
      <c r="B7041" s="3" t="s">
        <v>33988</v>
      </c>
      <c r="C7041" s="3" t="s">
        <v>34222</v>
      </c>
      <c r="D7041" s="3"/>
      <c r="E7041" s="3" t="s">
        <v>34223</v>
      </c>
      <c r="F7041" s="3"/>
      <c r="G7041" s="3"/>
      <c r="H7041" s="3"/>
      <c r="I7041" s="3"/>
      <c r="J7041" s="3"/>
      <c r="K7041" s="3"/>
      <c r="L7041" s="3"/>
      <c r="M7041" s="3"/>
      <c r="N7041" s="3"/>
      <c r="O7041" s="3"/>
      <c r="P7041" s="3"/>
      <c r="Q7041" s="3"/>
      <c r="R7041" s="3"/>
      <c r="S7041" s="3"/>
      <c r="T7041" s="3"/>
      <c r="U7041" s="3"/>
      <c r="V7041" s="3"/>
      <c r="W7041" s="3"/>
      <c r="X7041" s="3"/>
      <c r="Y7041" s="3"/>
      <c r="Z7041" s="3"/>
      <c r="AA7041" s="3"/>
      <c r="AB7041" s="3"/>
      <c r="AC7041" s="3"/>
      <c r="AD7041" s="3"/>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row>
    <row r="7042" spans="1:77" ht="18">
      <c r="A7042" s="3" t="s">
        <v>37250</v>
      </c>
      <c r="B7042" s="3" t="s">
        <v>37108</v>
      </c>
      <c r="C7042" s="3" t="s">
        <v>37251</v>
      </c>
      <c r="D7042" s="3" t="s">
        <v>37252</v>
      </c>
      <c r="E7042" s="3" t="s">
        <v>37253</v>
      </c>
      <c r="F7042" s="3" t="s">
        <v>37254</v>
      </c>
      <c r="G7042" s="3" t="s">
        <v>37255</v>
      </c>
      <c r="H7042" s="3" t="s">
        <v>37256</v>
      </c>
      <c r="I7042" s="3" t="s">
        <v>37257</v>
      </c>
      <c r="J7042" s="3" t="s">
        <v>37258</v>
      </c>
      <c r="K7042" s="3" t="s">
        <v>37259</v>
      </c>
      <c r="L7042" s="3" t="e">
        <f>- Requirement of sophisticated makeappcab Functionality with UI</f>
        <v>#NAME?</v>
      </c>
      <c r="M7042" s="3" t="e">
        <f>- new implementation strategy, Using OSA as server For the device Install providing the app &amp; OCA info and CAB files.     Thanks, diva.</f>
        <v>#NAME?</v>
      </c>
      <c r="N7042" s="3"/>
      <c r="O7042" s="3"/>
      <c r="P7042" s="3"/>
      <c r="Q7042" s="3"/>
      <c r="R7042" s="3"/>
      <c r="S7042" s="3"/>
      <c r="T7042" s="3"/>
      <c r="U7042" s="3"/>
      <c r="V7042" s="3"/>
      <c r="W7042" s="3"/>
      <c r="X7042" s="3"/>
      <c r="Y7042" s="3"/>
      <c r="Z7042" s="3"/>
      <c r="AA7042" s="3"/>
      <c r="AB7042" s="3"/>
      <c r="AC7042" s="3"/>
      <c r="AD7042" s="3"/>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row>
    <row r="7043" spans="1:77" ht="18">
      <c r="A7043" s="3" t="s">
        <v>13360</v>
      </c>
      <c r="B7043" s="3" t="s">
        <v>30462</v>
      </c>
      <c r="C7043" s="3" t="s">
        <v>30481</v>
      </c>
      <c r="D7043" s="3" t="s">
        <v>1093</v>
      </c>
      <c r="E7043" s="3" t="s">
        <v>30482</v>
      </c>
      <c r="F7043" s="3" t="s">
        <v>30483</v>
      </c>
      <c r="G7043" s="3"/>
      <c r="H7043" s="3"/>
      <c r="I7043" s="3"/>
      <c r="J7043" s="3"/>
      <c r="K7043" s="3"/>
      <c r="L7043" s="3"/>
      <c r="M7043" s="3"/>
      <c r="N7043" s="3"/>
      <c r="O7043" s="3"/>
      <c r="P7043" s="3"/>
      <c r="Q7043" s="3"/>
      <c r="R7043" s="3"/>
      <c r="S7043" s="3"/>
      <c r="T7043" s="3"/>
      <c r="U7043" s="3"/>
      <c r="V7043" s="3"/>
      <c r="W7043" s="3"/>
      <c r="X7043" s="3"/>
      <c r="Y7043" s="3"/>
      <c r="Z7043" s="3"/>
      <c r="AA7043" s="3"/>
      <c r="AB7043" s="3"/>
      <c r="AC7043" s="3"/>
      <c r="AD7043" s="3"/>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row>
    <row r="7044" spans="1:77" ht="18">
      <c r="A7044" s="3" t="s">
        <v>17649</v>
      </c>
      <c r="B7044" s="3" t="s">
        <v>34194</v>
      </c>
      <c r="C7044" s="3" t="s">
        <v>34607</v>
      </c>
      <c r="D7044" s="3" t="s">
        <v>270</v>
      </c>
      <c r="E7044" s="3" t="s">
        <v>34608</v>
      </c>
      <c r="F7044" s="3" t="s">
        <v>34609</v>
      </c>
      <c r="G7044" s="3"/>
      <c r="H7044" s="3"/>
      <c r="I7044" s="3"/>
      <c r="J7044" s="3"/>
      <c r="K7044" s="3"/>
      <c r="L7044" s="3"/>
      <c r="M7044" s="3"/>
      <c r="N7044" s="3"/>
      <c r="O7044" s="3"/>
      <c r="P7044" s="3"/>
      <c r="Q7044" s="3"/>
      <c r="R7044" s="3"/>
      <c r="S7044" s="3"/>
      <c r="T7044" s="3"/>
      <c r="U7044" s="3"/>
      <c r="V7044" s="3"/>
      <c r="W7044" s="3"/>
      <c r="X7044" s="3"/>
      <c r="Y7044" s="3"/>
      <c r="Z7044" s="3"/>
      <c r="AA7044" s="3"/>
      <c r="AB7044" s="3"/>
      <c r="AC7044" s="3"/>
      <c r="AD7044" s="3"/>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row>
    <row r="7045" spans="1:77" ht="18">
      <c r="A7045" s="3" t="s">
        <v>20265</v>
      </c>
      <c r="B7045" s="3" t="s">
        <v>37108</v>
      </c>
      <c r="C7045" s="3" t="s">
        <v>37765</v>
      </c>
      <c r="D7045" s="3" t="s">
        <v>6891</v>
      </c>
      <c r="E7045" s="3" t="s">
        <v>37766</v>
      </c>
      <c r="F7045" s="3" t="s">
        <v>37767</v>
      </c>
      <c r="G7045" s="3"/>
      <c r="H7045" s="3"/>
      <c r="I7045" s="3"/>
      <c r="J7045" s="3"/>
      <c r="K7045" s="3"/>
      <c r="L7045" s="3"/>
      <c r="M7045" s="3"/>
      <c r="N7045" s="3"/>
      <c r="O7045" s="3"/>
      <c r="P7045" s="3"/>
      <c r="Q7045" s="3"/>
      <c r="R7045" s="3"/>
      <c r="S7045" s="3"/>
      <c r="T7045" s="3"/>
      <c r="U7045" s="3"/>
      <c r="V7045" s="3"/>
      <c r="W7045" s="3"/>
      <c r="X7045" s="3"/>
      <c r="Y7045" s="3"/>
      <c r="Z7045" s="3"/>
      <c r="AA7045" s="3"/>
      <c r="AB7045" s="3"/>
      <c r="AC7045" s="3"/>
      <c r="AD7045" s="3"/>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row>
    <row r="7046" spans="1:77" ht="18">
      <c r="A7046" s="3" t="s">
        <v>37679</v>
      </c>
      <c r="B7046" s="3" t="s">
        <v>37108</v>
      </c>
      <c r="C7046" s="3" t="s">
        <v>37680</v>
      </c>
      <c r="D7046" s="3" t="s">
        <v>6891</v>
      </c>
      <c r="E7046" s="3" t="s">
        <v>37681</v>
      </c>
      <c r="F7046" s="3" t="s">
        <v>37682</v>
      </c>
      <c r="G7046" s="3"/>
      <c r="H7046" s="3"/>
      <c r="I7046" s="3"/>
      <c r="J7046" s="3"/>
      <c r="K7046" s="3"/>
      <c r="L7046" s="3"/>
      <c r="M7046" s="3"/>
      <c r="N7046" s="3"/>
      <c r="O7046" s="3"/>
      <c r="P7046" s="3"/>
      <c r="Q7046" s="3"/>
      <c r="R7046" s="3"/>
      <c r="S7046" s="3"/>
      <c r="T7046" s="3"/>
      <c r="U7046" s="3"/>
      <c r="V7046" s="3"/>
      <c r="W7046" s="3"/>
      <c r="X7046" s="3"/>
      <c r="Y7046" s="3"/>
      <c r="Z7046" s="3"/>
      <c r="AA7046" s="3"/>
      <c r="AB7046" s="3"/>
      <c r="AC7046" s="3"/>
      <c r="AD7046" s="3"/>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row>
    <row r="7047" spans="1:77" ht="18">
      <c r="A7047" s="3" t="s">
        <v>34554</v>
      </c>
      <c r="B7047" s="3" t="s">
        <v>33988</v>
      </c>
      <c r="C7047" s="3" t="s">
        <v>34555</v>
      </c>
      <c r="D7047" s="3"/>
      <c r="E7047" s="3" t="s">
        <v>34459</v>
      </c>
      <c r="F7047" s="3"/>
      <c r="G7047" s="3"/>
      <c r="H7047" s="3"/>
      <c r="I7047" s="3"/>
      <c r="J7047" s="3"/>
      <c r="K7047" s="3"/>
      <c r="L7047" s="3"/>
      <c r="M7047" s="3"/>
      <c r="N7047" s="3"/>
      <c r="O7047" s="3"/>
      <c r="P7047" s="3"/>
      <c r="Q7047" s="3"/>
      <c r="R7047" s="3"/>
      <c r="S7047" s="3"/>
      <c r="T7047" s="3"/>
      <c r="U7047" s="3"/>
      <c r="V7047" s="3"/>
      <c r="W7047" s="3"/>
      <c r="X7047" s="3"/>
      <c r="Y7047" s="3"/>
      <c r="Z7047" s="3"/>
      <c r="AA7047" s="3"/>
      <c r="AB7047" s="3"/>
      <c r="AC7047" s="3"/>
      <c r="AD7047" s="3"/>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row>
    <row r="7048" spans="1:77" ht="18">
      <c r="A7048" s="3" t="s">
        <v>9892</v>
      </c>
      <c r="B7048" s="3" t="s">
        <v>27321</v>
      </c>
      <c r="C7048" s="3" t="s">
        <v>27871</v>
      </c>
      <c r="D7048" s="3" t="s">
        <v>73</v>
      </c>
      <c r="E7048" s="3" t="s">
        <v>27872</v>
      </c>
      <c r="F7048" s="3"/>
      <c r="G7048" s="3"/>
      <c r="H7048" s="3"/>
      <c r="I7048" s="3"/>
      <c r="J7048" s="3"/>
      <c r="K7048" s="3"/>
      <c r="L7048" s="3"/>
      <c r="M7048" s="3"/>
      <c r="N7048" s="3"/>
      <c r="O7048" s="3"/>
      <c r="P7048" s="3"/>
      <c r="Q7048" s="3"/>
      <c r="R7048" s="3"/>
      <c r="S7048" s="3"/>
      <c r="T7048" s="3"/>
      <c r="U7048" s="3"/>
      <c r="V7048" s="3"/>
      <c r="W7048" s="3"/>
      <c r="X7048" s="3"/>
      <c r="Y7048" s="3"/>
      <c r="Z7048" s="3"/>
      <c r="AA7048" s="3"/>
      <c r="AB7048" s="3"/>
      <c r="AC7048" s="3"/>
      <c r="AD7048" s="3"/>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row>
    <row r="7049" spans="1:77" ht="18">
      <c r="A7049" s="3" t="s">
        <v>34498</v>
      </c>
      <c r="B7049" s="3" t="s">
        <v>33988</v>
      </c>
      <c r="C7049" s="3" t="s">
        <v>27871</v>
      </c>
      <c r="D7049" s="3" t="s">
        <v>34499</v>
      </c>
      <c r="E7049" s="3" t="s">
        <v>34500</v>
      </c>
      <c r="F7049" s="3"/>
      <c r="G7049" s="3"/>
      <c r="H7049" s="3"/>
      <c r="I7049" s="3"/>
      <c r="J7049" s="3"/>
      <c r="K7049" s="3"/>
      <c r="L7049" s="3"/>
      <c r="M7049" s="3"/>
      <c r="N7049" s="3"/>
      <c r="O7049" s="3"/>
      <c r="P7049" s="3"/>
      <c r="Q7049" s="3"/>
      <c r="R7049" s="3"/>
      <c r="S7049" s="3"/>
      <c r="T7049" s="3"/>
      <c r="U7049" s="3"/>
      <c r="V7049" s="3"/>
      <c r="W7049" s="3"/>
      <c r="X7049" s="3"/>
      <c r="Y7049" s="3"/>
      <c r="Z7049" s="3"/>
      <c r="AA7049" s="3"/>
      <c r="AB7049" s="3"/>
      <c r="AC7049" s="3"/>
      <c r="AD7049" s="3"/>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row>
    <row r="7050" spans="1:77" ht="18">
      <c r="A7050" s="3" t="s">
        <v>37928</v>
      </c>
      <c r="B7050" s="3" t="s">
        <v>37108</v>
      </c>
      <c r="C7050" s="3" t="s">
        <v>37929</v>
      </c>
      <c r="D7050" s="3" t="s">
        <v>270</v>
      </c>
      <c r="E7050" s="3" t="s">
        <v>37930</v>
      </c>
      <c r="F7050" s="3"/>
      <c r="G7050" s="3"/>
      <c r="H7050" s="3"/>
      <c r="I7050" s="3"/>
      <c r="J7050" s="3"/>
      <c r="K7050" s="3"/>
      <c r="L7050" s="3"/>
      <c r="M7050" s="3"/>
      <c r="N7050" s="3"/>
      <c r="O7050" s="3"/>
      <c r="P7050" s="3"/>
      <c r="Q7050" s="3"/>
      <c r="R7050" s="3"/>
      <c r="S7050" s="3"/>
      <c r="T7050" s="3"/>
      <c r="U7050" s="3"/>
      <c r="V7050" s="3"/>
      <c r="W7050" s="3"/>
      <c r="X7050" s="3"/>
      <c r="Y7050" s="3"/>
      <c r="Z7050" s="3"/>
      <c r="AA7050" s="3"/>
      <c r="AB7050" s="3"/>
      <c r="AC7050" s="3"/>
      <c r="AD7050" s="3"/>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row>
    <row r="7051" spans="1:77" ht="18">
      <c r="A7051" s="3" t="s">
        <v>20433</v>
      </c>
      <c r="B7051" s="3" t="s">
        <v>37993</v>
      </c>
      <c r="C7051" s="3" t="s">
        <v>37929</v>
      </c>
      <c r="D7051" s="3" t="s">
        <v>270</v>
      </c>
      <c r="E7051" s="3" t="s">
        <v>38837</v>
      </c>
      <c r="F7051" s="3"/>
      <c r="G7051" s="3"/>
      <c r="H7051" s="3"/>
      <c r="I7051" s="3"/>
      <c r="J7051" s="3"/>
      <c r="K7051" s="3"/>
      <c r="L7051" s="3"/>
      <c r="M7051" s="3"/>
      <c r="N7051" s="3"/>
      <c r="O7051" s="3"/>
      <c r="P7051" s="3"/>
      <c r="Q7051" s="3"/>
      <c r="R7051" s="3"/>
      <c r="S7051" s="3"/>
      <c r="T7051" s="3"/>
      <c r="U7051" s="3"/>
      <c r="V7051" s="3"/>
      <c r="W7051" s="3"/>
      <c r="X7051" s="3"/>
      <c r="Y7051" s="3"/>
      <c r="Z7051" s="3"/>
      <c r="AA7051" s="3"/>
      <c r="AB7051" s="3"/>
      <c r="AC7051" s="3"/>
      <c r="AD7051" s="3"/>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row>
    <row r="7052" spans="1:77" ht="18">
      <c r="A7052" s="3" t="s">
        <v>37194</v>
      </c>
      <c r="B7052" s="3" t="s">
        <v>37108</v>
      </c>
      <c r="C7052" s="3" t="s">
        <v>37195</v>
      </c>
      <c r="D7052" s="3"/>
      <c r="E7052" s="3" t="s">
        <v>37196</v>
      </c>
      <c r="F7052" s="3"/>
      <c r="G7052" s="3"/>
      <c r="H7052" s="3"/>
      <c r="I7052" s="3"/>
      <c r="J7052" s="3"/>
      <c r="K7052" s="3"/>
      <c r="L7052" s="3"/>
      <c r="M7052" s="3"/>
      <c r="N7052" s="3"/>
      <c r="O7052" s="3"/>
      <c r="P7052" s="3"/>
      <c r="Q7052" s="3"/>
      <c r="R7052" s="3"/>
      <c r="S7052" s="3"/>
      <c r="T7052" s="3"/>
      <c r="U7052" s="3"/>
      <c r="V7052" s="3"/>
      <c r="W7052" s="3"/>
      <c r="X7052" s="3"/>
      <c r="Y7052" s="3"/>
      <c r="Z7052" s="3"/>
      <c r="AA7052" s="3"/>
      <c r="AB7052" s="3"/>
      <c r="AC7052" s="3"/>
      <c r="AD7052" s="3"/>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row>
    <row r="7053" spans="1:77" ht="18">
      <c r="A7053" s="3" t="s">
        <v>34505</v>
      </c>
      <c r="B7053" s="3" t="s">
        <v>33988</v>
      </c>
      <c r="C7053" s="3" t="s">
        <v>34506</v>
      </c>
      <c r="D7053" s="3"/>
      <c r="E7053" s="3" t="s">
        <v>34507</v>
      </c>
      <c r="F7053" s="3" t="s">
        <v>34508</v>
      </c>
      <c r="G7053" s="3" t="s">
        <v>34509</v>
      </c>
      <c r="H7053" s="3" t="s">
        <v>34510</v>
      </c>
      <c r="I7053" s="3" t="s">
        <v>34511</v>
      </c>
      <c r="J7053" s="3"/>
      <c r="K7053" s="3"/>
      <c r="L7053" s="3"/>
      <c r="M7053" s="3"/>
      <c r="N7053" s="3"/>
      <c r="O7053" s="3"/>
      <c r="P7053" s="3"/>
      <c r="Q7053" s="3"/>
      <c r="R7053" s="3"/>
      <c r="S7053" s="3"/>
      <c r="T7053" s="3"/>
      <c r="U7053" s="3"/>
      <c r="V7053" s="3"/>
      <c r="W7053" s="3"/>
      <c r="X7053" s="3"/>
      <c r="Y7053" s="3"/>
      <c r="Z7053" s="3"/>
      <c r="AA7053" s="3"/>
      <c r="AB7053" s="3"/>
      <c r="AC7053" s="3"/>
      <c r="AD7053" s="3"/>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row>
    <row r="7054" spans="1:77" ht="18">
      <c r="A7054" s="3" t="s">
        <v>37344</v>
      </c>
      <c r="B7054" s="3" t="s">
        <v>37108</v>
      </c>
      <c r="C7054" s="3" t="s">
        <v>37345</v>
      </c>
      <c r="D7054" s="3" t="s">
        <v>6891</v>
      </c>
      <c r="E7054" s="3" t="s">
        <v>37346</v>
      </c>
      <c r="F7054" s="3" t="s">
        <v>37347</v>
      </c>
      <c r="G7054" s="3"/>
      <c r="H7054" s="3"/>
      <c r="I7054" s="3"/>
      <c r="J7054" s="3"/>
      <c r="K7054" s="3"/>
      <c r="L7054" s="3"/>
      <c r="M7054" s="3"/>
      <c r="N7054" s="3"/>
      <c r="O7054" s="3"/>
      <c r="P7054" s="3"/>
      <c r="Q7054" s="3"/>
      <c r="R7054" s="3"/>
      <c r="S7054" s="3"/>
      <c r="T7054" s="3"/>
      <c r="U7054" s="3"/>
      <c r="V7054" s="3"/>
      <c r="W7054" s="3"/>
      <c r="X7054" s="3"/>
      <c r="Y7054" s="3"/>
      <c r="Z7054" s="3"/>
      <c r="AA7054" s="3"/>
      <c r="AB7054" s="3"/>
      <c r="AC7054" s="3"/>
      <c r="AD7054" s="3"/>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row>
    <row r="7055" spans="1:77" ht="18">
      <c r="A7055" s="3" t="s">
        <v>38943</v>
      </c>
      <c r="B7055" s="3" t="s">
        <v>37993</v>
      </c>
      <c r="C7055" s="3" t="s">
        <v>38944</v>
      </c>
      <c r="D7055" s="3" t="s">
        <v>38698</v>
      </c>
      <c r="E7055" s="3" t="s">
        <v>38945</v>
      </c>
      <c r="F7055" s="3" t="s">
        <v>38946</v>
      </c>
      <c r="G7055" s="3"/>
      <c r="H7055" s="3"/>
      <c r="I7055" s="3"/>
      <c r="J7055" s="3"/>
      <c r="K7055" s="3"/>
      <c r="L7055" s="3"/>
      <c r="M7055" s="3"/>
      <c r="N7055" s="3"/>
      <c r="O7055" s="3"/>
      <c r="P7055" s="3"/>
      <c r="Q7055" s="3"/>
      <c r="R7055" s="3"/>
      <c r="S7055" s="3"/>
      <c r="T7055" s="3"/>
      <c r="U7055" s="3"/>
      <c r="V7055" s="3"/>
      <c r="W7055" s="3"/>
      <c r="X7055" s="3"/>
      <c r="Y7055" s="3"/>
      <c r="Z7055" s="3"/>
      <c r="AA7055" s="3"/>
      <c r="AB7055" s="3"/>
      <c r="AC7055" s="3"/>
      <c r="AD7055" s="3"/>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row>
    <row r="7056" spans="1:77" ht="18">
      <c r="A7056" s="3" t="s">
        <v>9724</v>
      </c>
      <c r="B7056" s="3" t="s">
        <v>27189</v>
      </c>
      <c r="C7056" s="3" t="s">
        <v>27598</v>
      </c>
      <c r="D7056" s="3" t="s">
        <v>73</v>
      </c>
      <c r="E7056" s="3" t="s">
        <v>27599</v>
      </c>
      <c r="F7056" s="3" t="s">
        <v>27600</v>
      </c>
      <c r="G7056" s="3"/>
      <c r="H7056" s="3"/>
      <c r="I7056" s="3"/>
      <c r="J7056" s="3"/>
      <c r="K7056" s="3"/>
      <c r="L7056" s="3"/>
      <c r="M7056" s="3"/>
      <c r="N7056" s="3"/>
      <c r="O7056" s="3"/>
      <c r="P7056" s="3"/>
      <c r="Q7056" s="3"/>
      <c r="R7056" s="3"/>
      <c r="S7056" s="3"/>
      <c r="T7056" s="3"/>
      <c r="U7056" s="3"/>
      <c r="V7056" s="3"/>
      <c r="W7056" s="3"/>
      <c r="X7056" s="3"/>
      <c r="Y7056" s="3"/>
      <c r="Z7056" s="3"/>
      <c r="AA7056" s="3"/>
      <c r="AB7056" s="3"/>
      <c r="AC7056" s="3"/>
      <c r="AD7056" s="3"/>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row>
    <row r="7057" spans="1:77" ht="18">
      <c r="A7057" s="3" t="s">
        <v>34832</v>
      </c>
      <c r="B7057" s="3" t="s">
        <v>33988</v>
      </c>
      <c r="C7057" s="3" t="s">
        <v>34833</v>
      </c>
      <c r="D7057" s="3" t="s">
        <v>34834</v>
      </c>
      <c r="E7057" s="3" t="s">
        <v>34835</v>
      </c>
      <c r="F7057" s="3" t="s">
        <v>34836</v>
      </c>
      <c r="G7057" s="3"/>
      <c r="H7057" s="3"/>
      <c r="I7057" s="3"/>
      <c r="J7057" s="3"/>
      <c r="K7057" s="3"/>
      <c r="L7057" s="3"/>
      <c r="M7057" s="3"/>
      <c r="N7057" s="3"/>
      <c r="O7057" s="3"/>
      <c r="P7057" s="3"/>
      <c r="Q7057" s="3"/>
      <c r="R7057" s="3"/>
      <c r="S7057" s="3"/>
      <c r="T7057" s="3"/>
      <c r="U7057" s="3"/>
      <c r="V7057" s="3"/>
      <c r="W7057" s="3"/>
      <c r="X7057" s="3"/>
      <c r="Y7057" s="3"/>
      <c r="Z7057" s="3"/>
      <c r="AA7057" s="3"/>
      <c r="AB7057" s="3"/>
      <c r="AC7057" s="3"/>
      <c r="AD7057" s="3"/>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row>
    <row r="7058" spans="1:77" ht="18">
      <c r="A7058" s="3" t="s">
        <v>13345</v>
      </c>
      <c r="B7058" s="3" t="s">
        <v>30462</v>
      </c>
      <c r="C7058" s="3" t="s">
        <v>30475</v>
      </c>
      <c r="D7058" s="3"/>
      <c r="E7058" s="3" t="s">
        <v>10845</v>
      </c>
      <c r="F7058" s="3"/>
      <c r="G7058" s="3"/>
      <c r="H7058" s="3"/>
      <c r="I7058" s="3"/>
      <c r="J7058" s="3"/>
      <c r="K7058" s="3"/>
      <c r="L7058" s="3"/>
      <c r="M7058" s="3"/>
      <c r="N7058" s="3"/>
      <c r="O7058" s="3"/>
      <c r="P7058" s="3"/>
      <c r="Q7058" s="3"/>
      <c r="R7058" s="3"/>
      <c r="S7058" s="3"/>
      <c r="T7058" s="3"/>
      <c r="U7058" s="3"/>
      <c r="V7058" s="3"/>
      <c r="W7058" s="3"/>
      <c r="X7058" s="3"/>
      <c r="Y7058" s="3"/>
      <c r="Z7058" s="3"/>
      <c r="AA7058" s="3"/>
      <c r="AB7058" s="3"/>
      <c r="AC7058" s="3"/>
      <c r="AD7058" s="3"/>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row>
    <row r="7059" spans="1:77" ht="18">
      <c r="A7059" s="3" t="s">
        <v>37461</v>
      </c>
      <c r="B7059" s="3" t="s">
        <v>37108</v>
      </c>
      <c r="C7059" s="3" t="s">
        <v>37462</v>
      </c>
      <c r="D7059" s="3" t="s">
        <v>6891</v>
      </c>
      <c r="E7059" s="3" t="s">
        <v>37463</v>
      </c>
      <c r="F7059" s="3" t="s">
        <v>37464</v>
      </c>
      <c r="G7059" s="3"/>
      <c r="H7059" s="3"/>
      <c r="I7059" s="3"/>
      <c r="J7059" s="3"/>
      <c r="K7059" s="3"/>
      <c r="L7059" s="3"/>
      <c r="M7059" s="3"/>
      <c r="N7059" s="3"/>
      <c r="O7059" s="3"/>
      <c r="P7059" s="3"/>
      <c r="Q7059" s="3"/>
      <c r="R7059" s="3"/>
      <c r="S7059" s="3"/>
      <c r="T7059" s="3"/>
      <c r="U7059" s="3"/>
      <c r="V7059" s="3"/>
      <c r="W7059" s="3"/>
      <c r="X7059" s="3"/>
      <c r="Y7059" s="3"/>
      <c r="Z7059" s="3"/>
      <c r="AA7059" s="3"/>
      <c r="AB7059" s="3"/>
      <c r="AC7059" s="3"/>
      <c r="AD7059" s="3"/>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row>
    <row r="7060" spans="1:77" ht="18">
      <c r="A7060" s="3" t="s">
        <v>27787</v>
      </c>
      <c r="B7060" s="3" t="s">
        <v>27189</v>
      </c>
      <c r="C7060" s="3" t="s">
        <v>27788</v>
      </c>
      <c r="D7060" s="3" t="s">
        <v>73</v>
      </c>
      <c r="E7060" s="3" t="s">
        <v>27789</v>
      </c>
      <c r="F7060" s="3" t="s">
        <v>27790</v>
      </c>
      <c r="G7060" s="3"/>
      <c r="H7060" s="3"/>
      <c r="I7060" s="3"/>
      <c r="J7060" s="3"/>
      <c r="K7060" s="3"/>
      <c r="L7060" s="3"/>
      <c r="M7060" s="3"/>
      <c r="N7060" s="3"/>
      <c r="O7060" s="3"/>
      <c r="P7060" s="3"/>
      <c r="Q7060" s="3"/>
      <c r="R7060" s="3"/>
      <c r="S7060" s="3"/>
      <c r="T7060" s="3"/>
      <c r="U7060" s="3"/>
      <c r="V7060" s="3"/>
      <c r="W7060" s="3"/>
      <c r="X7060" s="3"/>
      <c r="Y7060" s="3"/>
      <c r="Z7060" s="3"/>
      <c r="AA7060" s="3"/>
      <c r="AB7060" s="3"/>
      <c r="AC7060" s="3"/>
      <c r="AD7060" s="3"/>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row>
    <row r="7061" spans="1:77" ht="18">
      <c r="A7061" s="3" t="s">
        <v>34551</v>
      </c>
      <c r="B7061" s="3" t="s">
        <v>33988</v>
      </c>
      <c r="C7061" s="3" t="s">
        <v>34552</v>
      </c>
      <c r="D7061" s="3"/>
      <c r="E7061" s="3" t="s">
        <v>34553</v>
      </c>
      <c r="F7061" s="3"/>
      <c r="G7061" s="3"/>
      <c r="H7061" s="3"/>
      <c r="I7061" s="3"/>
      <c r="J7061" s="3"/>
      <c r="K7061" s="3"/>
      <c r="L7061" s="3"/>
      <c r="M7061" s="3"/>
      <c r="N7061" s="3"/>
      <c r="O7061" s="3"/>
      <c r="P7061" s="3"/>
      <c r="Q7061" s="3"/>
      <c r="R7061" s="3"/>
      <c r="S7061" s="3"/>
      <c r="T7061" s="3"/>
      <c r="U7061" s="3"/>
      <c r="V7061" s="3"/>
      <c r="W7061" s="3"/>
      <c r="X7061" s="3"/>
      <c r="Y7061" s="3"/>
      <c r="Z7061" s="3"/>
      <c r="AA7061" s="3"/>
      <c r="AB7061" s="3"/>
      <c r="AC7061" s="3"/>
      <c r="AD7061" s="3"/>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row>
    <row r="7062" spans="1:77" ht="18">
      <c r="A7062" s="3" t="s">
        <v>20216</v>
      </c>
      <c r="B7062" s="3" t="s">
        <v>37116</v>
      </c>
      <c r="C7062" s="3" t="s">
        <v>37542</v>
      </c>
      <c r="D7062" s="3" t="s">
        <v>270</v>
      </c>
      <c r="E7062" s="3" t="s">
        <v>37543</v>
      </c>
      <c r="F7062" s="3" t="s">
        <v>37544</v>
      </c>
      <c r="G7062" s="3"/>
      <c r="H7062" s="3"/>
      <c r="I7062" s="3"/>
      <c r="J7062" s="3"/>
      <c r="K7062" s="3"/>
      <c r="L7062" s="3"/>
      <c r="M7062" s="3"/>
      <c r="N7062" s="3"/>
      <c r="O7062" s="3"/>
      <c r="P7062" s="3"/>
      <c r="Q7062" s="3"/>
      <c r="R7062" s="3"/>
      <c r="S7062" s="3"/>
      <c r="T7062" s="3"/>
      <c r="U7062" s="3"/>
      <c r="V7062" s="3"/>
      <c r="W7062" s="3"/>
      <c r="X7062" s="3"/>
      <c r="Y7062" s="3"/>
      <c r="Z7062" s="3"/>
      <c r="AA7062" s="3"/>
      <c r="AB7062" s="3"/>
      <c r="AC7062" s="3"/>
      <c r="AD7062" s="3"/>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row>
    <row r="7063" spans="1:77" ht="18">
      <c r="A7063" s="3" t="s">
        <v>9577</v>
      </c>
      <c r="B7063" s="3" t="s">
        <v>27189</v>
      </c>
      <c r="C7063" s="3" t="s">
        <v>27434</v>
      </c>
      <c r="D7063" s="3" t="s">
        <v>73</v>
      </c>
      <c r="E7063" s="3" t="s">
        <v>27435</v>
      </c>
      <c r="F7063" s="3"/>
      <c r="G7063" s="3"/>
      <c r="H7063" s="3"/>
      <c r="I7063" s="3"/>
      <c r="J7063" s="3"/>
      <c r="K7063" s="3"/>
      <c r="L7063" s="3"/>
      <c r="M7063" s="3"/>
      <c r="N7063" s="3"/>
      <c r="O7063" s="3"/>
      <c r="P7063" s="3"/>
      <c r="Q7063" s="3"/>
      <c r="R7063" s="3"/>
      <c r="S7063" s="3"/>
      <c r="T7063" s="3"/>
      <c r="U7063" s="3"/>
      <c r="V7063" s="3"/>
      <c r="W7063" s="3"/>
      <c r="X7063" s="3"/>
      <c r="Y7063" s="3"/>
      <c r="Z7063" s="3"/>
      <c r="AA7063" s="3"/>
      <c r="AB7063" s="3"/>
      <c r="AC7063" s="3"/>
      <c r="AD7063" s="3"/>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row>
    <row r="7064" spans="1:77" ht="18">
      <c r="A7064" s="3" t="s">
        <v>27508</v>
      </c>
      <c r="B7064" s="3" t="s">
        <v>27321</v>
      </c>
      <c r="C7064" s="3" t="s">
        <v>27509</v>
      </c>
      <c r="D7064" s="3" t="s">
        <v>73</v>
      </c>
      <c r="E7064" s="3" t="s">
        <v>27510</v>
      </c>
      <c r="F7064" s="3" t="s">
        <v>27511</v>
      </c>
      <c r="G7064" s="3"/>
      <c r="H7064" s="3"/>
      <c r="I7064" s="3"/>
      <c r="J7064" s="3"/>
      <c r="K7064" s="3"/>
      <c r="L7064" s="3"/>
      <c r="M7064" s="3"/>
      <c r="N7064" s="3"/>
      <c r="O7064" s="3"/>
      <c r="P7064" s="3"/>
      <c r="Q7064" s="3"/>
      <c r="R7064" s="3"/>
      <c r="S7064" s="3"/>
      <c r="T7064" s="3"/>
      <c r="U7064" s="3"/>
      <c r="V7064" s="3"/>
      <c r="W7064" s="3"/>
      <c r="X7064" s="3"/>
      <c r="Y7064" s="3"/>
      <c r="Z7064" s="3"/>
      <c r="AA7064" s="3"/>
      <c r="AB7064" s="3"/>
      <c r="AC7064" s="3"/>
      <c r="AD7064" s="3"/>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row>
    <row r="7065" spans="1:77" ht="18">
      <c r="A7065" s="3" t="s">
        <v>37922</v>
      </c>
      <c r="B7065" s="3" t="s">
        <v>37108</v>
      </c>
      <c r="C7065" s="3" t="s">
        <v>37923</v>
      </c>
      <c r="D7065" s="3" t="s">
        <v>270</v>
      </c>
      <c r="E7065" s="3" t="s">
        <v>37924</v>
      </c>
      <c r="F7065" s="3"/>
      <c r="G7065" s="3"/>
      <c r="H7065" s="3"/>
      <c r="I7065" s="3"/>
      <c r="J7065" s="3"/>
      <c r="K7065" s="3"/>
      <c r="L7065" s="3"/>
      <c r="M7065" s="3"/>
      <c r="N7065" s="3"/>
      <c r="O7065" s="3"/>
      <c r="P7065" s="3"/>
      <c r="Q7065" s="3"/>
      <c r="R7065" s="3"/>
      <c r="S7065" s="3"/>
      <c r="T7065" s="3"/>
      <c r="U7065" s="3"/>
      <c r="V7065" s="3"/>
      <c r="W7065" s="3"/>
      <c r="X7065" s="3"/>
      <c r="Y7065" s="3"/>
      <c r="Z7065" s="3"/>
      <c r="AA7065" s="3"/>
      <c r="AB7065" s="3"/>
      <c r="AC7065" s="3"/>
      <c r="AD7065" s="3"/>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row>
    <row r="7066" spans="1:77" ht="18">
      <c r="A7066" s="3" t="s">
        <v>38586</v>
      </c>
      <c r="B7066" s="3" t="s">
        <v>37993</v>
      </c>
      <c r="C7066" s="3" t="s">
        <v>37923</v>
      </c>
      <c r="D7066" s="3" t="s">
        <v>270</v>
      </c>
      <c r="E7066" s="3" t="s">
        <v>38587</v>
      </c>
      <c r="F7066" s="3"/>
      <c r="G7066" s="3"/>
      <c r="H7066" s="3"/>
      <c r="I7066" s="3"/>
      <c r="J7066" s="3"/>
      <c r="K7066" s="3"/>
      <c r="L7066" s="3"/>
      <c r="M7066" s="3"/>
      <c r="N7066" s="3"/>
      <c r="O7066" s="3"/>
      <c r="P7066" s="3"/>
      <c r="Q7066" s="3"/>
      <c r="R7066" s="3"/>
      <c r="S7066" s="3"/>
      <c r="T7066" s="3"/>
      <c r="U7066" s="3"/>
      <c r="V7066" s="3"/>
      <c r="W7066" s="3"/>
      <c r="X7066" s="3"/>
      <c r="Y7066" s="3"/>
      <c r="Z7066" s="3"/>
      <c r="AA7066" s="3"/>
      <c r="AB7066" s="3"/>
      <c r="AC7066" s="3"/>
      <c r="AD7066" s="3"/>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row>
    <row r="7067" spans="1:77" ht="18">
      <c r="A7067" s="3" t="s">
        <v>9621</v>
      </c>
      <c r="B7067" s="3" t="s">
        <v>27189</v>
      </c>
      <c r="C7067" s="3" t="s">
        <v>27469</v>
      </c>
      <c r="D7067" s="3" t="s">
        <v>73</v>
      </c>
      <c r="E7067" s="3" t="s">
        <v>27470</v>
      </c>
      <c r="F7067" s="3" t="s">
        <v>27471</v>
      </c>
      <c r="G7067" s="3" t="s">
        <v>27472</v>
      </c>
      <c r="H7067" s="3" t="s">
        <v>27473</v>
      </c>
      <c r="I7067" s="3"/>
      <c r="J7067" s="3"/>
      <c r="K7067" s="3"/>
      <c r="L7067" s="3"/>
      <c r="M7067" s="3"/>
      <c r="N7067" s="3"/>
      <c r="O7067" s="3"/>
      <c r="P7067" s="3"/>
      <c r="Q7067" s="3"/>
      <c r="R7067" s="3"/>
      <c r="S7067" s="3"/>
      <c r="T7067" s="3"/>
      <c r="U7067" s="3"/>
      <c r="V7067" s="3"/>
      <c r="W7067" s="3"/>
      <c r="X7067" s="3"/>
      <c r="Y7067" s="3"/>
      <c r="Z7067" s="3"/>
      <c r="AA7067" s="3"/>
      <c r="AB7067" s="3"/>
      <c r="AC7067" s="3"/>
      <c r="AD7067" s="3"/>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row>
    <row r="7068" spans="1:77" ht="18">
      <c r="A7068" s="3" t="s">
        <v>13332</v>
      </c>
      <c r="B7068" s="3" t="s">
        <v>30462</v>
      </c>
      <c r="C7068" s="3" t="s">
        <v>30467</v>
      </c>
      <c r="D7068" s="3"/>
      <c r="E7068" s="3" t="s">
        <v>30468</v>
      </c>
      <c r="F7068" s="3"/>
      <c r="G7068" s="3"/>
      <c r="H7068" s="3"/>
      <c r="I7068" s="3"/>
      <c r="J7068" s="3"/>
      <c r="K7068" s="3"/>
      <c r="L7068" s="3"/>
      <c r="M7068" s="3"/>
      <c r="N7068" s="3"/>
      <c r="O7068" s="3"/>
      <c r="P7068" s="3"/>
      <c r="Q7068" s="3"/>
      <c r="R7068" s="3"/>
      <c r="S7068" s="3"/>
      <c r="T7068" s="3"/>
      <c r="U7068" s="3"/>
      <c r="V7068" s="3"/>
      <c r="W7068" s="3"/>
      <c r="X7068" s="3"/>
      <c r="Y7068" s="3"/>
      <c r="Z7068" s="3"/>
      <c r="AA7068" s="3"/>
      <c r="AB7068" s="3"/>
      <c r="AC7068" s="3"/>
      <c r="AD7068" s="3"/>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row>
    <row r="7069" spans="1:77" ht="18">
      <c r="A7069" s="3" t="s">
        <v>17593</v>
      </c>
      <c r="B7069" s="3" t="s">
        <v>33988</v>
      </c>
      <c r="C7069" s="3" t="s">
        <v>34308</v>
      </c>
      <c r="D7069" s="3"/>
      <c r="E7069" s="3" t="s">
        <v>34309</v>
      </c>
      <c r="F7069" s="3" t="s">
        <v>34310</v>
      </c>
      <c r="G7069" s="3"/>
      <c r="H7069" s="3"/>
      <c r="I7069" s="3"/>
      <c r="J7069" s="3"/>
      <c r="K7069" s="3"/>
      <c r="L7069" s="3"/>
      <c r="M7069" s="3"/>
      <c r="N7069" s="3"/>
      <c r="O7069" s="3"/>
      <c r="P7069" s="3"/>
      <c r="Q7069" s="3"/>
      <c r="R7069" s="3"/>
      <c r="S7069" s="3"/>
      <c r="T7069" s="3"/>
      <c r="U7069" s="3"/>
      <c r="V7069" s="3"/>
      <c r="W7069" s="3"/>
      <c r="X7069" s="3"/>
      <c r="Y7069" s="3"/>
      <c r="Z7069" s="3"/>
      <c r="AA7069" s="3"/>
      <c r="AB7069" s="3"/>
      <c r="AC7069" s="3"/>
      <c r="AD7069" s="3"/>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row>
    <row r="7070" spans="1:77" ht="18">
      <c r="A7070" s="3" t="s">
        <v>34391</v>
      </c>
      <c r="B7070" s="3" t="s">
        <v>33988</v>
      </c>
      <c r="C7070" s="3" t="s">
        <v>34392</v>
      </c>
      <c r="D7070" s="3"/>
      <c r="E7070" s="3" t="s">
        <v>34393</v>
      </c>
      <c r="F7070" s="3" t="s">
        <v>34394</v>
      </c>
      <c r="G7070" s="3"/>
      <c r="H7070" s="3"/>
      <c r="I7070" s="3"/>
      <c r="J7070" s="3"/>
      <c r="K7070" s="3"/>
      <c r="L7070" s="3"/>
      <c r="M7070" s="3"/>
      <c r="N7070" s="3"/>
      <c r="O7070" s="3"/>
      <c r="P7070" s="3"/>
      <c r="Q7070" s="3"/>
      <c r="R7070" s="3"/>
      <c r="S7070" s="3"/>
      <c r="T7070" s="3"/>
      <c r="U7070" s="3"/>
      <c r="V7070" s="3"/>
      <c r="W7070" s="3"/>
      <c r="X7070" s="3"/>
      <c r="Y7070" s="3"/>
      <c r="Z7070" s="3"/>
      <c r="AA7070" s="3"/>
      <c r="AB7070" s="3"/>
      <c r="AC7070" s="3"/>
      <c r="AD7070" s="3"/>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row>
    <row r="7071" spans="1:77" ht="18">
      <c r="A7071" s="3" t="s">
        <v>20381</v>
      </c>
      <c r="B7071" s="3" t="s">
        <v>37993</v>
      </c>
      <c r="C7071" s="3" t="s">
        <v>38481</v>
      </c>
      <c r="D7071" s="3" t="s">
        <v>270</v>
      </c>
      <c r="E7071" s="3" t="s">
        <v>38482</v>
      </c>
      <c r="F7071" s="3" t="s">
        <v>38483</v>
      </c>
      <c r="G7071" s="3"/>
      <c r="H7071" s="3"/>
      <c r="I7071" s="3"/>
      <c r="J7071" s="3"/>
      <c r="K7071" s="3"/>
      <c r="L7071" s="3"/>
      <c r="M7071" s="3"/>
      <c r="N7071" s="3"/>
      <c r="O7071" s="3"/>
      <c r="P7071" s="3"/>
      <c r="Q7071" s="3"/>
      <c r="R7071" s="3"/>
      <c r="S7071" s="3"/>
      <c r="T7071" s="3"/>
      <c r="U7071" s="3"/>
      <c r="V7071" s="3"/>
      <c r="W7071" s="3"/>
      <c r="X7071" s="3"/>
      <c r="Y7071" s="3"/>
      <c r="Z7071" s="3"/>
      <c r="AA7071" s="3"/>
      <c r="AB7071" s="3"/>
      <c r="AC7071" s="3"/>
      <c r="AD7071" s="3"/>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row>
    <row r="7072" spans="1:77" ht="18">
      <c r="A7072" s="3" t="s">
        <v>39193</v>
      </c>
      <c r="B7072" s="3" t="s">
        <v>38999</v>
      </c>
      <c r="C7072" s="3" t="s">
        <v>39194</v>
      </c>
      <c r="D7072" s="3"/>
      <c r="E7072" s="3" t="s">
        <v>39195</v>
      </c>
      <c r="F7072" s="3"/>
      <c r="G7072" s="3"/>
      <c r="H7072" s="3"/>
      <c r="I7072" s="3"/>
      <c r="J7072" s="3"/>
      <c r="K7072" s="3"/>
      <c r="L7072" s="3"/>
      <c r="M7072" s="3"/>
      <c r="N7072" s="3"/>
      <c r="O7072" s="3"/>
      <c r="P7072" s="3"/>
      <c r="Q7072" s="3"/>
      <c r="R7072" s="3"/>
      <c r="S7072" s="3"/>
      <c r="T7072" s="3"/>
      <c r="U7072" s="3"/>
      <c r="V7072" s="3"/>
      <c r="W7072" s="3"/>
      <c r="X7072" s="3"/>
      <c r="Y7072" s="3"/>
      <c r="Z7072" s="3"/>
      <c r="AA7072" s="3"/>
      <c r="AB7072" s="3"/>
      <c r="AC7072" s="3"/>
      <c r="AD7072" s="3"/>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row>
    <row r="7073" spans="1:77" ht="18">
      <c r="A7073" s="3" t="s">
        <v>34089</v>
      </c>
      <c r="B7073" s="3" t="s">
        <v>33988</v>
      </c>
      <c r="C7073" s="3" t="s">
        <v>34090</v>
      </c>
      <c r="D7073" s="3"/>
      <c r="E7073" s="3" t="s">
        <v>34091</v>
      </c>
      <c r="F7073" s="3"/>
      <c r="G7073" s="3"/>
      <c r="H7073" s="3"/>
      <c r="I7073" s="3"/>
      <c r="J7073" s="3"/>
      <c r="K7073" s="3"/>
      <c r="L7073" s="3"/>
      <c r="M7073" s="3"/>
      <c r="N7073" s="3"/>
      <c r="O7073" s="3"/>
      <c r="P7073" s="3"/>
      <c r="Q7073" s="3"/>
      <c r="R7073" s="3"/>
      <c r="S7073" s="3"/>
      <c r="T7073" s="3"/>
      <c r="U7073" s="3"/>
      <c r="V7073" s="3"/>
      <c r="W7073" s="3"/>
      <c r="X7073" s="3"/>
      <c r="Y7073" s="3"/>
      <c r="Z7073" s="3"/>
      <c r="AA7073" s="3"/>
      <c r="AB7073" s="3"/>
      <c r="AC7073" s="3"/>
      <c r="AD7073" s="3"/>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row>
    <row r="7074" spans="1:77" ht="18">
      <c r="A7074" s="3" t="s">
        <v>37285</v>
      </c>
      <c r="B7074" s="3" t="s">
        <v>37116</v>
      </c>
      <c r="C7074" s="3" t="s">
        <v>37286</v>
      </c>
      <c r="D7074" s="3" t="s">
        <v>37181</v>
      </c>
      <c r="E7074" s="3" t="s">
        <v>37287</v>
      </c>
      <c r="F7074" s="3" t="s">
        <v>37288</v>
      </c>
      <c r="G7074" s="3"/>
      <c r="H7074" s="3"/>
      <c r="I7074" s="3"/>
      <c r="J7074" s="3"/>
      <c r="K7074" s="3"/>
      <c r="L7074" s="3"/>
      <c r="M7074" s="3"/>
      <c r="N7074" s="3"/>
      <c r="O7074" s="3"/>
      <c r="P7074" s="3"/>
      <c r="Q7074" s="3"/>
      <c r="R7074" s="3"/>
      <c r="S7074" s="3"/>
      <c r="T7074" s="3"/>
      <c r="U7074" s="3"/>
      <c r="V7074" s="3"/>
      <c r="W7074" s="3"/>
      <c r="X7074" s="3"/>
      <c r="Y7074" s="3"/>
      <c r="Z7074" s="3"/>
      <c r="AA7074" s="3"/>
      <c r="AB7074" s="3"/>
      <c r="AC7074" s="3"/>
      <c r="AD7074" s="3"/>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row>
    <row r="7075" spans="1:77" ht="18">
      <c r="A7075" s="3" t="s">
        <v>37187</v>
      </c>
      <c r="B7075" s="3" t="s">
        <v>37116</v>
      </c>
      <c r="C7075" s="3" t="s">
        <v>37188</v>
      </c>
      <c r="D7075" s="3" t="s">
        <v>270</v>
      </c>
      <c r="E7075" s="3" t="s">
        <v>37189</v>
      </c>
      <c r="F7075" s="3" t="s">
        <v>37190</v>
      </c>
      <c r="G7075" s="3"/>
      <c r="H7075" s="3"/>
      <c r="I7075" s="3"/>
      <c r="J7075" s="3"/>
      <c r="K7075" s="3"/>
      <c r="L7075" s="3"/>
      <c r="M7075" s="3"/>
      <c r="N7075" s="3"/>
      <c r="O7075" s="3"/>
      <c r="P7075" s="3"/>
      <c r="Q7075" s="3"/>
      <c r="R7075" s="3"/>
      <c r="S7075" s="3"/>
      <c r="T7075" s="3"/>
      <c r="U7075" s="3"/>
      <c r="V7075" s="3"/>
      <c r="W7075" s="3"/>
      <c r="X7075" s="3"/>
      <c r="Y7075" s="3"/>
      <c r="Z7075" s="3"/>
      <c r="AA7075" s="3"/>
      <c r="AB7075" s="3"/>
      <c r="AC7075" s="3"/>
      <c r="AD7075" s="3"/>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row>
    <row r="7076" spans="1:77" ht="18">
      <c r="A7076" s="3" t="s">
        <v>20138</v>
      </c>
      <c r="B7076" s="3" t="s">
        <v>37108</v>
      </c>
      <c r="C7076" s="3" t="s">
        <v>37143</v>
      </c>
      <c r="D7076" s="3" t="s">
        <v>6891</v>
      </c>
      <c r="E7076" s="3" t="s">
        <v>37144</v>
      </c>
      <c r="F7076" s="3" t="s">
        <v>37145</v>
      </c>
      <c r="G7076" s="3" t="s">
        <v>37146</v>
      </c>
      <c r="H7076" s="3" t="s">
        <v>37147</v>
      </c>
      <c r="I7076" s="3" t="s">
        <v>37148</v>
      </c>
      <c r="J7076" s="3" t="s">
        <v>37149</v>
      </c>
      <c r="K7076" s="3"/>
      <c r="L7076" s="3"/>
      <c r="M7076" s="3"/>
      <c r="N7076" s="3"/>
      <c r="O7076" s="3"/>
      <c r="P7076" s="3"/>
      <c r="Q7076" s="3"/>
      <c r="R7076" s="3"/>
      <c r="S7076" s="3"/>
      <c r="T7076" s="3"/>
      <c r="U7076" s="3"/>
      <c r="V7076" s="3"/>
      <c r="W7076" s="3"/>
      <c r="X7076" s="3"/>
      <c r="Y7076" s="3"/>
      <c r="Z7076" s="3"/>
      <c r="AA7076" s="3"/>
      <c r="AB7076" s="3"/>
      <c r="AC7076" s="3"/>
      <c r="AD7076" s="3"/>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row>
    <row r="7077" spans="1:77" ht="18">
      <c r="A7077" s="3" t="s">
        <v>9514</v>
      </c>
      <c r="B7077" s="3" t="s">
        <v>27189</v>
      </c>
      <c r="C7077" s="3" t="s">
        <v>27342</v>
      </c>
      <c r="D7077" s="3" t="s">
        <v>73</v>
      </c>
      <c r="E7077" s="3" t="s">
        <v>27343</v>
      </c>
      <c r="F7077" s="3" t="s">
        <v>27344</v>
      </c>
      <c r="G7077" s="3"/>
      <c r="H7077" s="3"/>
      <c r="I7077" s="3"/>
      <c r="J7077" s="3"/>
      <c r="K7077" s="3"/>
      <c r="L7077" s="3"/>
      <c r="M7077" s="3"/>
      <c r="N7077" s="3"/>
      <c r="O7077" s="3"/>
      <c r="P7077" s="3"/>
      <c r="Q7077" s="3"/>
      <c r="R7077" s="3"/>
      <c r="S7077" s="3"/>
      <c r="T7077" s="3"/>
      <c r="U7077" s="3"/>
      <c r="V7077" s="3"/>
      <c r="W7077" s="3"/>
      <c r="X7077" s="3"/>
      <c r="Y7077" s="3"/>
      <c r="Z7077" s="3"/>
      <c r="AA7077" s="3"/>
      <c r="AB7077" s="3"/>
      <c r="AC7077" s="3"/>
      <c r="AD7077" s="3"/>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row>
    <row r="7078" spans="1:77" ht="18">
      <c r="A7078" s="3" t="s">
        <v>11868</v>
      </c>
      <c r="B7078" s="3" t="s">
        <v>29357</v>
      </c>
      <c r="C7078" s="3" t="s">
        <v>29526</v>
      </c>
      <c r="D7078" s="3" t="s">
        <v>270</v>
      </c>
      <c r="E7078" s="3" t="s">
        <v>29527</v>
      </c>
      <c r="F7078" s="3"/>
      <c r="G7078" s="3"/>
      <c r="H7078" s="3"/>
      <c r="I7078" s="3"/>
      <c r="J7078" s="3"/>
      <c r="K7078" s="3"/>
      <c r="L7078" s="3"/>
      <c r="M7078" s="3"/>
      <c r="N7078" s="3"/>
      <c r="O7078" s="3"/>
      <c r="P7078" s="3"/>
      <c r="Q7078" s="3"/>
      <c r="R7078" s="3"/>
      <c r="S7078" s="3"/>
      <c r="T7078" s="3"/>
      <c r="U7078" s="3"/>
      <c r="V7078" s="3"/>
      <c r="W7078" s="3"/>
      <c r="X7078" s="3"/>
      <c r="Y7078" s="3"/>
      <c r="Z7078" s="3"/>
      <c r="AA7078" s="3"/>
      <c r="AB7078" s="3"/>
      <c r="AC7078" s="3"/>
      <c r="AD7078" s="3"/>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row>
    <row r="7079" spans="1:77" ht="18">
      <c r="A7079" s="3" t="s">
        <v>39130</v>
      </c>
      <c r="B7079" s="3" t="s">
        <v>38999</v>
      </c>
      <c r="C7079" s="3" t="s">
        <v>39131</v>
      </c>
      <c r="D7079" s="3"/>
      <c r="E7079" s="3" t="s">
        <v>39132</v>
      </c>
      <c r="F7079" s="3" t="s">
        <v>39133</v>
      </c>
      <c r="G7079" s="3"/>
      <c r="H7079" s="3"/>
      <c r="I7079" s="3"/>
      <c r="J7079" s="3"/>
      <c r="K7079" s="3"/>
      <c r="L7079" s="3"/>
      <c r="M7079" s="3"/>
      <c r="N7079" s="3"/>
      <c r="O7079" s="3"/>
      <c r="P7079" s="3"/>
      <c r="Q7079" s="3"/>
      <c r="R7079" s="3"/>
      <c r="S7079" s="3"/>
      <c r="T7079" s="3"/>
      <c r="U7079" s="3"/>
      <c r="V7079" s="3"/>
      <c r="W7079" s="3"/>
      <c r="X7079" s="3"/>
      <c r="Y7079" s="3"/>
      <c r="Z7079" s="3"/>
      <c r="AA7079" s="3"/>
      <c r="AB7079" s="3"/>
      <c r="AC7079" s="3"/>
      <c r="AD7079" s="3"/>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row>
    <row r="7080" spans="1:77" ht="18">
      <c r="A7080" s="3" t="s">
        <v>37753</v>
      </c>
      <c r="B7080" s="3" t="s">
        <v>37108</v>
      </c>
      <c r="C7080" s="3" t="s">
        <v>37754</v>
      </c>
      <c r="D7080" s="3"/>
      <c r="E7080" s="3" t="s">
        <v>37755</v>
      </c>
      <c r="F7080" s="3"/>
      <c r="G7080" s="3"/>
      <c r="H7080" s="3"/>
      <c r="I7080" s="3"/>
      <c r="J7080" s="3"/>
      <c r="K7080" s="3"/>
      <c r="L7080" s="3"/>
      <c r="M7080" s="3"/>
      <c r="N7080" s="3"/>
      <c r="O7080" s="3"/>
      <c r="P7080" s="3"/>
      <c r="Q7080" s="3"/>
      <c r="R7080" s="3"/>
      <c r="S7080" s="3"/>
      <c r="T7080" s="3"/>
      <c r="U7080" s="3"/>
      <c r="V7080" s="3"/>
      <c r="W7080" s="3"/>
      <c r="X7080" s="3"/>
      <c r="Y7080" s="3"/>
      <c r="Z7080" s="3"/>
      <c r="AA7080" s="3"/>
      <c r="AB7080" s="3"/>
      <c r="AC7080" s="3"/>
      <c r="AD7080" s="3"/>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row>
    <row r="7081" spans="1:77" ht="18">
      <c r="A7081" s="3" t="s">
        <v>9434</v>
      </c>
      <c r="B7081" s="3" t="s">
        <v>27189</v>
      </c>
      <c r="C7081" s="3" t="s">
        <v>27230</v>
      </c>
      <c r="D7081" s="3" t="s">
        <v>73</v>
      </c>
      <c r="E7081" s="3" t="s">
        <v>27231</v>
      </c>
      <c r="F7081" s="3" t="s">
        <v>27232</v>
      </c>
      <c r="G7081" s="3"/>
      <c r="H7081" s="3"/>
      <c r="I7081" s="3"/>
      <c r="J7081" s="3"/>
      <c r="K7081" s="3"/>
      <c r="L7081" s="3"/>
      <c r="M7081" s="3"/>
      <c r="N7081" s="3"/>
      <c r="O7081" s="3"/>
      <c r="P7081" s="3"/>
      <c r="Q7081" s="3"/>
      <c r="R7081" s="3"/>
      <c r="S7081" s="3"/>
      <c r="T7081" s="3"/>
      <c r="U7081" s="3"/>
      <c r="V7081" s="3"/>
      <c r="W7081" s="3"/>
      <c r="X7081" s="3"/>
      <c r="Y7081" s="3"/>
      <c r="Z7081" s="3"/>
      <c r="AA7081" s="3"/>
      <c r="AB7081" s="3"/>
      <c r="AC7081" s="3"/>
      <c r="AD7081" s="3"/>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row>
    <row r="7082" spans="1:77" ht="18">
      <c r="A7082" s="3" t="s">
        <v>13472</v>
      </c>
      <c r="B7082" s="3" t="s">
        <v>30462</v>
      </c>
      <c r="C7082" s="3" t="s">
        <v>27230</v>
      </c>
      <c r="D7082" s="3"/>
      <c r="E7082" s="3" t="s">
        <v>30541</v>
      </c>
      <c r="F7082" s="3" t="s">
        <v>30542</v>
      </c>
      <c r="G7082" s="3"/>
      <c r="H7082" s="3"/>
      <c r="I7082" s="3"/>
      <c r="J7082" s="3"/>
      <c r="K7082" s="3"/>
      <c r="L7082" s="3"/>
      <c r="M7082" s="3"/>
      <c r="N7082" s="3"/>
      <c r="O7082" s="3"/>
      <c r="P7082" s="3"/>
      <c r="Q7082" s="3"/>
      <c r="R7082" s="3"/>
      <c r="S7082" s="3"/>
      <c r="T7082" s="3"/>
      <c r="U7082" s="3"/>
      <c r="V7082" s="3"/>
      <c r="W7082" s="3"/>
      <c r="X7082" s="3"/>
      <c r="Y7082" s="3"/>
      <c r="Z7082" s="3"/>
      <c r="AA7082" s="3"/>
      <c r="AB7082" s="3"/>
      <c r="AC7082" s="3"/>
      <c r="AD7082" s="3"/>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row>
    <row r="7083" spans="1:77" ht="18">
      <c r="A7083" s="3" t="s">
        <v>37265</v>
      </c>
      <c r="B7083" s="3" t="s">
        <v>37108</v>
      </c>
      <c r="C7083" s="3" t="s">
        <v>37266</v>
      </c>
      <c r="D7083" s="3"/>
      <c r="E7083" s="3" t="s">
        <v>37267</v>
      </c>
      <c r="F7083" s="3" t="s">
        <v>37268</v>
      </c>
      <c r="G7083" s="3"/>
      <c r="H7083" s="3"/>
      <c r="I7083" s="3"/>
      <c r="J7083" s="3"/>
      <c r="K7083" s="3"/>
      <c r="L7083" s="3"/>
      <c r="M7083" s="3"/>
      <c r="N7083" s="3"/>
      <c r="O7083" s="3"/>
      <c r="P7083" s="3"/>
      <c r="Q7083" s="3"/>
      <c r="R7083" s="3"/>
      <c r="S7083" s="3"/>
      <c r="T7083" s="3"/>
      <c r="U7083" s="3"/>
      <c r="V7083" s="3"/>
      <c r="W7083" s="3"/>
      <c r="X7083" s="3"/>
      <c r="Y7083" s="3"/>
      <c r="Z7083" s="3"/>
      <c r="AA7083" s="3"/>
      <c r="AB7083" s="3"/>
      <c r="AC7083" s="3"/>
      <c r="AD7083" s="3"/>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row>
    <row r="7084" spans="1:77" ht="18">
      <c r="A7084" s="3" t="s">
        <v>38807</v>
      </c>
      <c r="B7084" s="3" t="s">
        <v>37993</v>
      </c>
      <c r="C7084" s="3" t="s">
        <v>38808</v>
      </c>
      <c r="D7084" s="3" t="s">
        <v>6891</v>
      </c>
      <c r="E7084" s="3" t="s">
        <v>38809</v>
      </c>
      <c r="F7084" s="3" t="s">
        <v>38810</v>
      </c>
      <c r="G7084" s="3"/>
      <c r="H7084" s="3"/>
      <c r="I7084" s="3"/>
      <c r="J7084" s="3"/>
      <c r="K7084" s="3"/>
      <c r="L7084" s="3"/>
      <c r="M7084" s="3"/>
      <c r="N7084" s="3"/>
      <c r="O7084" s="3"/>
      <c r="P7084" s="3"/>
      <c r="Q7084" s="3"/>
      <c r="R7084" s="3"/>
      <c r="S7084" s="3"/>
      <c r="T7084" s="3"/>
      <c r="U7084" s="3"/>
      <c r="V7084" s="3"/>
      <c r="W7084" s="3"/>
      <c r="X7084" s="3"/>
      <c r="Y7084" s="3"/>
      <c r="Z7084" s="3"/>
      <c r="AA7084" s="3"/>
      <c r="AB7084" s="3"/>
      <c r="AC7084" s="3"/>
      <c r="AD7084" s="3"/>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row>
    <row r="7085" spans="1:77" ht="18">
      <c r="A7085" s="3" t="s">
        <v>10312</v>
      </c>
      <c r="B7085" s="3" t="s">
        <v>28370</v>
      </c>
      <c r="C7085" s="3" t="s">
        <v>28386</v>
      </c>
      <c r="D7085" s="3"/>
      <c r="E7085" s="3" t="s">
        <v>28387</v>
      </c>
      <c r="F7085" s="3"/>
      <c r="G7085" s="3"/>
      <c r="H7085" s="3"/>
      <c r="I7085" s="3"/>
      <c r="J7085" s="3"/>
      <c r="K7085" s="3"/>
      <c r="L7085" s="3"/>
      <c r="M7085" s="3"/>
      <c r="N7085" s="3"/>
      <c r="O7085" s="3"/>
      <c r="P7085" s="3"/>
      <c r="Q7085" s="3"/>
      <c r="R7085" s="3"/>
      <c r="S7085" s="3"/>
      <c r="T7085" s="3"/>
      <c r="U7085" s="3"/>
      <c r="V7085" s="3"/>
      <c r="W7085" s="3"/>
      <c r="X7085" s="3"/>
      <c r="Y7085" s="3"/>
      <c r="Z7085" s="3"/>
      <c r="AA7085" s="3"/>
      <c r="AB7085" s="3"/>
      <c r="AC7085" s="3"/>
      <c r="AD7085" s="3"/>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row>
    <row r="7086" spans="1:77" ht="18">
      <c r="A7086" s="3" t="s">
        <v>8585</v>
      </c>
      <c r="B7086" s="3" t="s">
        <v>26332</v>
      </c>
      <c r="C7086" s="3" t="s">
        <v>26415</v>
      </c>
      <c r="D7086" s="3"/>
      <c r="E7086" s="3" t="s">
        <v>26416</v>
      </c>
      <c r="F7086" s="3" t="s">
        <v>26417</v>
      </c>
      <c r="G7086" s="3"/>
      <c r="H7086" s="3"/>
      <c r="I7086" s="3"/>
      <c r="J7086" s="3"/>
      <c r="K7086" s="3"/>
      <c r="L7086" s="3"/>
      <c r="M7086" s="3"/>
      <c r="N7086" s="3"/>
      <c r="O7086" s="3"/>
      <c r="P7086" s="3"/>
      <c r="Q7086" s="3"/>
      <c r="R7086" s="3"/>
      <c r="S7086" s="3"/>
      <c r="T7086" s="3"/>
      <c r="U7086" s="3"/>
      <c r="V7086" s="3"/>
      <c r="W7086" s="3"/>
      <c r="X7086" s="3"/>
      <c r="Y7086" s="3"/>
      <c r="Z7086" s="3"/>
      <c r="AA7086" s="3"/>
      <c r="AB7086" s="3"/>
      <c r="AC7086" s="3"/>
      <c r="AD7086" s="3"/>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row>
    <row r="7087" spans="1:77" ht="18">
      <c r="A7087" s="3" t="s">
        <v>9940</v>
      </c>
      <c r="B7087" s="3" t="s">
        <v>27189</v>
      </c>
      <c r="C7087" s="3" t="s">
        <v>26415</v>
      </c>
      <c r="D7087" s="3" t="s">
        <v>73</v>
      </c>
      <c r="E7087" s="3" t="s">
        <v>27988</v>
      </c>
      <c r="F7087" s="3" t="s">
        <v>27989</v>
      </c>
      <c r="G7087" s="3" t="s">
        <v>27990</v>
      </c>
      <c r="H7087" s="3" t="s">
        <v>27991</v>
      </c>
      <c r="I7087" s="3" t="s">
        <v>27992</v>
      </c>
      <c r="J7087" s="3" t="s">
        <v>27993</v>
      </c>
      <c r="K7087" s="3" t="s">
        <v>27994</v>
      </c>
      <c r="L7087" s="3" t="s">
        <v>27995</v>
      </c>
      <c r="M7087" s="3"/>
      <c r="N7087" s="3"/>
      <c r="O7087" s="3"/>
      <c r="P7087" s="3"/>
      <c r="Q7087" s="3"/>
      <c r="R7087" s="3"/>
      <c r="S7087" s="3"/>
      <c r="T7087" s="3"/>
      <c r="U7087" s="3"/>
      <c r="V7087" s="3"/>
      <c r="W7087" s="3"/>
      <c r="X7087" s="3"/>
      <c r="Y7087" s="3"/>
      <c r="Z7087" s="3"/>
      <c r="AA7087" s="3"/>
      <c r="AB7087" s="3"/>
      <c r="AC7087" s="3"/>
      <c r="AD7087" s="3"/>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row>
    <row r="7088" spans="1:77" ht="18">
      <c r="A7088" s="3" t="s">
        <v>37668</v>
      </c>
      <c r="B7088" s="3" t="s">
        <v>37108</v>
      </c>
      <c r="C7088" s="3" t="s">
        <v>26415</v>
      </c>
      <c r="D7088" s="3" t="s">
        <v>73</v>
      </c>
      <c r="E7088" s="3" t="s">
        <v>37669</v>
      </c>
      <c r="F7088" s="3" t="s">
        <v>27989</v>
      </c>
      <c r="G7088" s="3" t="s">
        <v>27990</v>
      </c>
      <c r="H7088" s="3" t="s">
        <v>27991</v>
      </c>
      <c r="I7088" s="3" t="s">
        <v>27992</v>
      </c>
      <c r="J7088" s="3" t="s">
        <v>27993</v>
      </c>
      <c r="K7088" s="3" t="s">
        <v>27994</v>
      </c>
      <c r="L7088" s="3" t="s">
        <v>27995</v>
      </c>
      <c r="M7088" s="3"/>
      <c r="N7088" s="3"/>
      <c r="O7088" s="3"/>
      <c r="P7088" s="3"/>
      <c r="Q7088" s="3"/>
      <c r="R7088" s="3"/>
      <c r="S7088" s="3"/>
      <c r="T7088" s="3"/>
      <c r="U7088" s="3"/>
      <c r="V7088" s="3"/>
      <c r="W7088" s="3"/>
      <c r="X7088" s="3"/>
      <c r="Y7088" s="3"/>
      <c r="Z7088" s="3"/>
      <c r="AA7088" s="3"/>
      <c r="AB7088" s="3"/>
      <c r="AC7088" s="3"/>
      <c r="AD7088" s="3"/>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row>
    <row r="7089" spans="1:77" ht="18">
      <c r="A7089" s="3" t="s">
        <v>11766</v>
      </c>
      <c r="B7089" s="3" t="s">
        <v>29357</v>
      </c>
      <c r="C7089" s="3" t="s">
        <v>29453</v>
      </c>
      <c r="D7089" s="3" t="s">
        <v>48</v>
      </c>
      <c r="E7089" s="3" t="s">
        <v>29454</v>
      </c>
      <c r="F7089" s="3"/>
      <c r="G7089" s="3"/>
      <c r="H7089" s="3"/>
      <c r="I7089" s="3"/>
      <c r="J7089" s="3"/>
      <c r="K7089" s="3"/>
      <c r="L7089" s="3"/>
      <c r="M7089" s="3"/>
      <c r="N7089" s="3"/>
      <c r="O7089" s="3"/>
      <c r="P7089" s="3"/>
      <c r="Q7089" s="3"/>
      <c r="R7089" s="3"/>
      <c r="S7089" s="3"/>
      <c r="T7089" s="3"/>
      <c r="U7089" s="3"/>
      <c r="V7089" s="3"/>
      <c r="W7089" s="3"/>
      <c r="X7089" s="3"/>
      <c r="Y7089" s="3"/>
      <c r="Z7089" s="3"/>
      <c r="AA7089" s="3"/>
      <c r="AB7089" s="3"/>
      <c r="AC7089" s="3"/>
      <c r="AD7089" s="3"/>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row>
    <row r="7090" spans="1:77" ht="18">
      <c r="A7090" s="3" t="s">
        <v>38278</v>
      </c>
      <c r="B7090" s="3" t="s">
        <v>37993</v>
      </c>
      <c r="C7090" s="3" t="s">
        <v>38279</v>
      </c>
      <c r="D7090" s="3" t="s">
        <v>270</v>
      </c>
      <c r="E7090" s="3" t="s">
        <v>38280</v>
      </c>
      <c r="F7090" s="3"/>
      <c r="G7090" s="3"/>
      <c r="H7090" s="3"/>
      <c r="I7090" s="3"/>
      <c r="J7090" s="3"/>
      <c r="K7090" s="3"/>
      <c r="L7090" s="3"/>
      <c r="M7090" s="3"/>
      <c r="N7090" s="3"/>
      <c r="O7090" s="3"/>
      <c r="P7090" s="3"/>
      <c r="Q7090" s="3"/>
      <c r="R7090" s="3"/>
      <c r="S7090" s="3"/>
      <c r="T7090" s="3"/>
      <c r="U7090" s="3"/>
      <c r="V7090" s="3"/>
      <c r="W7090" s="3"/>
      <c r="X7090" s="3"/>
      <c r="Y7090" s="3"/>
      <c r="Z7090" s="3"/>
      <c r="AA7090" s="3"/>
      <c r="AB7090" s="3"/>
      <c r="AC7090" s="3"/>
      <c r="AD7090" s="3"/>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row>
    <row r="7091" spans="1:77" ht="18">
      <c r="A7091" s="3" t="s">
        <v>34613</v>
      </c>
      <c r="B7091" s="3" t="s">
        <v>33988</v>
      </c>
      <c r="C7091" s="3" t="s">
        <v>34614</v>
      </c>
      <c r="D7091" s="3"/>
      <c r="E7091" s="3" t="s">
        <v>34615</v>
      </c>
      <c r="F7091" s="3"/>
      <c r="G7091" s="3"/>
      <c r="H7091" s="3"/>
      <c r="I7091" s="3"/>
      <c r="J7091" s="3"/>
      <c r="K7091" s="3"/>
      <c r="L7091" s="3"/>
      <c r="M7091" s="3"/>
      <c r="N7091" s="3"/>
      <c r="O7091" s="3"/>
      <c r="P7091" s="3"/>
      <c r="Q7091" s="3"/>
      <c r="R7091" s="3"/>
      <c r="S7091" s="3"/>
      <c r="T7091" s="3"/>
      <c r="U7091" s="3"/>
      <c r="V7091" s="3"/>
      <c r="W7091" s="3"/>
      <c r="X7091" s="3"/>
      <c r="Y7091" s="3"/>
      <c r="Z7091" s="3"/>
      <c r="AA7091" s="3"/>
      <c r="AB7091" s="3"/>
      <c r="AC7091" s="3"/>
      <c r="AD7091" s="3"/>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row>
    <row r="7092" spans="1:77" ht="18">
      <c r="A7092" s="3" t="s">
        <v>28452</v>
      </c>
      <c r="B7092" s="3" t="s">
        <v>28370</v>
      </c>
      <c r="C7092" s="3" t="s">
        <v>28453</v>
      </c>
      <c r="D7092" s="3"/>
      <c r="E7092" s="3" t="s">
        <v>28454</v>
      </c>
      <c r="F7092" s="3"/>
      <c r="G7092" s="3"/>
      <c r="H7092" s="3"/>
      <c r="I7092" s="3"/>
      <c r="J7092" s="3"/>
      <c r="K7092" s="3"/>
      <c r="L7092" s="3"/>
      <c r="M7092" s="3"/>
      <c r="N7092" s="3"/>
      <c r="O7092" s="3"/>
      <c r="P7092" s="3"/>
      <c r="Q7092" s="3"/>
      <c r="R7092" s="3"/>
      <c r="S7092" s="3"/>
      <c r="T7092" s="3"/>
      <c r="U7092" s="3"/>
      <c r="V7092" s="3"/>
      <c r="W7092" s="3"/>
      <c r="X7092" s="3"/>
      <c r="Y7092" s="3"/>
      <c r="Z7092" s="3"/>
      <c r="AA7092" s="3"/>
      <c r="AB7092" s="3"/>
      <c r="AC7092" s="3"/>
      <c r="AD7092" s="3"/>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row>
    <row r="7093" spans="1:77" ht="18">
      <c r="A7093" s="3" t="s">
        <v>27865</v>
      </c>
      <c r="B7093" s="3" t="s">
        <v>27189</v>
      </c>
      <c r="C7093" s="3" t="s">
        <v>27866</v>
      </c>
      <c r="D7093" s="3" t="s">
        <v>73</v>
      </c>
      <c r="E7093" s="3" t="s">
        <v>27867</v>
      </c>
      <c r="F7093" s="3" t="s">
        <v>27868</v>
      </c>
      <c r="G7093" s="3"/>
      <c r="H7093" s="3"/>
      <c r="I7093" s="3"/>
      <c r="J7093" s="3"/>
      <c r="K7093" s="3"/>
      <c r="L7093" s="3"/>
      <c r="M7093" s="3"/>
      <c r="N7093" s="3"/>
      <c r="O7093" s="3"/>
      <c r="P7093" s="3"/>
      <c r="Q7093" s="3"/>
      <c r="R7093" s="3"/>
      <c r="S7093" s="3"/>
      <c r="T7093" s="3"/>
      <c r="U7093" s="3"/>
      <c r="V7093" s="3"/>
      <c r="W7093" s="3"/>
      <c r="X7093" s="3"/>
      <c r="Y7093" s="3"/>
      <c r="Z7093" s="3"/>
      <c r="AA7093" s="3"/>
      <c r="AB7093" s="3"/>
      <c r="AC7093" s="3"/>
      <c r="AD7093" s="3"/>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row>
    <row r="7094" spans="1:77" ht="18">
      <c r="A7094" s="3" t="s">
        <v>10512</v>
      </c>
      <c r="B7094" s="3" t="s">
        <v>28370</v>
      </c>
      <c r="C7094" s="3" t="s">
        <v>28618</v>
      </c>
      <c r="D7094" s="3" t="s">
        <v>319</v>
      </c>
      <c r="E7094" s="3" t="s">
        <v>28619</v>
      </c>
      <c r="F7094" s="3" t="s">
        <v>28620</v>
      </c>
      <c r="G7094" s="3"/>
      <c r="H7094" s="3"/>
      <c r="I7094" s="3"/>
      <c r="J7094" s="3"/>
      <c r="K7094" s="3"/>
      <c r="L7094" s="3"/>
      <c r="M7094" s="3"/>
      <c r="N7094" s="3"/>
      <c r="O7094" s="3"/>
      <c r="P7094" s="3"/>
      <c r="Q7094" s="3"/>
      <c r="R7094" s="3"/>
      <c r="S7094" s="3"/>
      <c r="T7094" s="3"/>
      <c r="U7094" s="3"/>
      <c r="V7094" s="3"/>
      <c r="W7094" s="3"/>
      <c r="X7094" s="3"/>
      <c r="Y7094" s="3"/>
      <c r="Z7094" s="3"/>
      <c r="AA7094" s="3"/>
      <c r="AB7094" s="3"/>
      <c r="AC7094" s="3"/>
      <c r="AD7094" s="3"/>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row>
    <row r="7095" spans="1:77" ht="18">
      <c r="A7095" s="3" t="s">
        <v>28590</v>
      </c>
      <c r="B7095" s="3" t="s">
        <v>28370</v>
      </c>
      <c r="C7095" s="3" t="s">
        <v>28591</v>
      </c>
      <c r="D7095" s="3" t="s">
        <v>319</v>
      </c>
      <c r="E7095" s="3" t="s">
        <v>28521</v>
      </c>
      <c r="F7095" s="3" t="s">
        <v>28592</v>
      </c>
      <c r="G7095" s="3"/>
      <c r="H7095" s="3"/>
      <c r="I7095" s="3"/>
      <c r="J7095" s="3"/>
      <c r="K7095" s="3"/>
      <c r="L7095" s="3"/>
      <c r="M7095" s="3"/>
      <c r="N7095" s="3"/>
      <c r="O7095" s="3"/>
      <c r="P7095" s="3"/>
      <c r="Q7095" s="3"/>
      <c r="R7095" s="3"/>
      <c r="S7095" s="3"/>
      <c r="T7095" s="3"/>
      <c r="U7095" s="3"/>
      <c r="V7095" s="3"/>
      <c r="W7095" s="3"/>
      <c r="X7095" s="3"/>
      <c r="Y7095" s="3"/>
      <c r="Z7095" s="3"/>
      <c r="AA7095" s="3"/>
      <c r="AB7095" s="3"/>
      <c r="AC7095" s="3"/>
      <c r="AD7095" s="3"/>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row>
    <row r="7096" spans="1:77" ht="18">
      <c r="A7096" s="3" t="s">
        <v>10507</v>
      </c>
      <c r="B7096" s="3" t="s">
        <v>28370</v>
      </c>
      <c r="C7096" s="3" t="s">
        <v>28603</v>
      </c>
      <c r="D7096" s="3" t="s">
        <v>1458</v>
      </c>
      <c r="E7096" s="3" t="s">
        <v>28604</v>
      </c>
      <c r="F7096" s="3"/>
      <c r="G7096" s="3"/>
      <c r="H7096" s="3"/>
      <c r="I7096" s="3"/>
      <c r="J7096" s="3"/>
      <c r="K7096" s="3"/>
      <c r="L7096" s="3"/>
      <c r="M7096" s="3"/>
      <c r="N7096" s="3"/>
      <c r="O7096" s="3"/>
      <c r="P7096" s="3"/>
      <c r="Q7096" s="3"/>
      <c r="R7096" s="3"/>
      <c r="S7096" s="3"/>
      <c r="T7096" s="3"/>
      <c r="U7096" s="3"/>
      <c r="V7096" s="3"/>
      <c r="W7096" s="3"/>
      <c r="X7096" s="3"/>
      <c r="Y7096" s="3"/>
      <c r="Z7096" s="3"/>
      <c r="AA7096" s="3"/>
      <c r="AB7096" s="3"/>
      <c r="AC7096" s="3"/>
      <c r="AD7096" s="3"/>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row>
    <row r="7097" spans="1:77" ht="18">
      <c r="A7097" s="3" t="s">
        <v>13514</v>
      </c>
      <c r="B7097" s="3" t="s">
        <v>30559</v>
      </c>
      <c r="C7097" s="3" t="s">
        <v>30560</v>
      </c>
      <c r="D7097" s="3"/>
      <c r="E7097" s="3" t="s">
        <v>5462</v>
      </c>
      <c r="F7097" s="3" t="s">
        <v>30561</v>
      </c>
      <c r="G7097" s="3"/>
      <c r="H7097" s="3"/>
      <c r="I7097" s="3"/>
      <c r="J7097" s="3"/>
      <c r="K7097" s="3"/>
      <c r="L7097" s="3"/>
      <c r="M7097" s="3"/>
      <c r="N7097" s="3"/>
      <c r="O7097" s="3"/>
      <c r="P7097" s="3"/>
      <c r="Q7097" s="3"/>
      <c r="R7097" s="3"/>
      <c r="S7097" s="3"/>
      <c r="T7097" s="3"/>
      <c r="U7097" s="3"/>
      <c r="V7097" s="3"/>
      <c r="W7097" s="3"/>
      <c r="X7097" s="3"/>
      <c r="Y7097" s="3"/>
      <c r="Z7097" s="3"/>
      <c r="AA7097" s="3"/>
      <c r="AB7097" s="3"/>
      <c r="AC7097" s="3"/>
      <c r="AD7097" s="3"/>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row>
    <row r="7098" spans="1:77" ht="18">
      <c r="A7098" s="3" t="s">
        <v>28565</v>
      </c>
      <c r="B7098" s="3" t="s">
        <v>28370</v>
      </c>
      <c r="C7098" s="3" t="s">
        <v>28566</v>
      </c>
      <c r="D7098" s="3" t="s">
        <v>319</v>
      </c>
      <c r="E7098" s="3" t="s">
        <v>28444</v>
      </c>
      <c r="F7098" s="3" t="s">
        <v>28567</v>
      </c>
      <c r="G7098" s="3"/>
      <c r="H7098" s="3"/>
      <c r="I7098" s="3"/>
      <c r="J7098" s="3"/>
      <c r="K7098" s="3"/>
      <c r="L7098" s="3"/>
      <c r="M7098" s="3"/>
      <c r="N7098" s="3"/>
      <c r="O7098" s="3"/>
      <c r="P7098" s="3"/>
      <c r="Q7098" s="3"/>
      <c r="R7098" s="3"/>
      <c r="S7098" s="3"/>
      <c r="T7098" s="3"/>
      <c r="U7098" s="3"/>
      <c r="V7098" s="3"/>
      <c r="W7098" s="3"/>
      <c r="X7098" s="3"/>
      <c r="Y7098" s="3"/>
      <c r="Z7098" s="3"/>
      <c r="AA7098" s="3"/>
      <c r="AB7098" s="3"/>
      <c r="AC7098" s="3"/>
      <c r="AD7098" s="3"/>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row>
    <row r="7099" spans="1:77" ht="18">
      <c r="A7099" s="3" t="s">
        <v>28614</v>
      </c>
      <c r="B7099" s="3" t="s">
        <v>28370</v>
      </c>
      <c r="C7099" s="3" t="s">
        <v>28615</v>
      </c>
      <c r="D7099" s="3"/>
      <c r="E7099" s="3" t="s">
        <v>11567</v>
      </c>
      <c r="F7099" s="3"/>
      <c r="G7099" s="3"/>
      <c r="H7099" s="3"/>
      <c r="I7099" s="3"/>
      <c r="J7099" s="3"/>
      <c r="K7099" s="3"/>
      <c r="L7099" s="3"/>
      <c r="M7099" s="3"/>
      <c r="N7099" s="3"/>
      <c r="O7099" s="3"/>
      <c r="P7099" s="3"/>
      <c r="Q7099" s="3"/>
      <c r="R7099" s="3"/>
      <c r="S7099" s="3"/>
      <c r="T7099" s="3"/>
      <c r="U7099" s="3"/>
      <c r="V7099" s="3"/>
      <c r="W7099" s="3"/>
      <c r="X7099" s="3"/>
      <c r="Y7099" s="3"/>
      <c r="Z7099" s="3"/>
      <c r="AA7099" s="3"/>
      <c r="AB7099" s="3"/>
      <c r="AC7099" s="3"/>
      <c r="AD7099" s="3"/>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row>
    <row r="7100" spans="1:77" ht="18">
      <c r="A7100" s="3" t="s">
        <v>10475</v>
      </c>
      <c r="B7100" s="3" t="s">
        <v>28370</v>
      </c>
      <c r="C7100" s="3" t="s">
        <v>28548</v>
      </c>
      <c r="D7100" s="3" t="s">
        <v>319</v>
      </c>
      <c r="E7100" s="3" t="s">
        <v>28444</v>
      </c>
      <c r="F7100" s="3" t="s">
        <v>28549</v>
      </c>
      <c r="G7100" s="3"/>
      <c r="H7100" s="3"/>
      <c r="I7100" s="3"/>
      <c r="J7100" s="3"/>
      <c r="K7100" s="3"/>
      <c r="L7100" s="3"/>
      <c r="M7100" s="3"/>
      <c r="N7100" s="3"/>
      <c r="O7100" s="3"/>
      <c r="P7100" s="3"/>
      <c r="Q7100" s="3"/>
      <c r="R7100" s="3"/>
      <c r="S7100" s="3"/>
      <c r="T7100" s="3"/>
      <c r="U7100" s="3"/>
      <c r="V7100" s="3"/>
      <c r="W7100" s="3"/>
      <c r="X7100" s="3"/>
      <c r="Y7100" s="3"/>
      <c r="Z7100" s="3"/>
      <c r="AA7100" s="3"/>
      <c r="AB7100" s="3"/>
      <c r="AC7100" s="3"/>
      <c r="AD7100" s="3"/>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row>
    <row r="7101" spans="1:77" ht="18">
      <c r="A7101" s="3" t="s">
        <v>10450</v>
      </c>
      <c r="B7101" s="3" t="s">
        <v>28370</v>
      </c>
      <c r="C7101" s="3" t="s">
        <v>28520</v>
      </c>
      <c r="D7101" s="3" t="s">
        <v>319</v>
      </c>
      <c r="E7101" s="3" t="s">
        <v>28521</v>
      </c>
      <c r="F7101" s="3" t="s">
        <v>28522</v>
      </c>
      <c r="G7101" s="3"/>
      <c r="H7101" s="3"/>
      <c r="I7101" s="3"/>
      <c r="J7101" s="3"/>
      <c r="K7101" s="3"/>
      <c r="L7101" s="3"/>
      <c r="M7101" s="3"/>
      <c r="N7101" s="3"/>
      <c r="O7101" s="3"/>
      <c r="P7101" s="3"/>
      <c r="Q7101" s="3"/>
      <c r="R7101" s="3"/>
      <c r="S7101" s="3"/>
      <c r="T7101" s="3"/>
      <c r="U7101" s="3"/>
      <c r="V7101" s="3"/>
      <c r="W7101" s="3"/>
      <c r="X7101" s="3"/>
      <c r="Y7101" s="3"/>
      <c r="Z7101" s="3"/>
      <c r="AA7101" s="3"/>
      <c r="AB7101" s="3"/>
      <c r="AC7101" s="3"/>
      <c r="AD7101" s="3"/>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row>
    <row r="7102" spans="1:77" ht="18">
      <c r="A7102" s="3" t="s">
        <v>10413</v>
      </c>
      <c r="B7102" s="3" t="s">
        <v>28370</v>
      </c>
      <c r="C7102" s="3" t="s">
        <v>28489</v>
      </c>
      <c r="D7102" s="3" t="s">
        <v>319</v>
      </c>
      <c r="E7102" s="3" t="s">
        <v>28444</v>
      </c>
      <c r="F7102" s="3" t="s">
        <v>28490</v>
      </c>
      <c r="G7102" s="3"/>
      <c r="H7102" s="3"/>
      <c r="I7102" s="3"/>
      <c r="J7102" s="3"/>
      <c r="K7102" s="3"/>
      <c r="L7102" s="3"/>
      <c r="M7102" s="3"/>
      <c r="N7102" s="3"/>
      <c r="O7102" s="3"/>
      <c r="P7102" s="3"/>
      <c r="Q7102" s="3"/>
      <c r="R7102" s="3"/>
      <c r="S7102" s="3"/>
      <c r="T7102" s="3"/>
      <c r="U7102" s="3"/>
      <c r="V7102" s="3"/>
      <c r="W7102" s="3"/>
      <c r="X7102" s="3"/>
      <c r="Y7102" s="3"/>
      <c r="Z7102" s="3"/>
      <c r="AA7102" s="3"/>
      <c r="AB7102" s="3"/>
      <c r="AC7102" s="3"/>
      <c r="AD7102" s="3"/>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row>
    <row r="7103" spans="1:77" ht="18">
      <c r="A7103" s="3" t="s">
        <v>38617</v>
      </c>
      <c r="B7103" s="3" t="s">
        <v>37993</v>
      </c>
      <c r="C7103" s="3" t="s">
        <v>38618</v>
      </c>
      <c r="D7103" s="3" t="s">
        <v>270</v>
      </c>
      <c r="E7103" s="3" t="s">
        <v>38619</v>
      </c>
      <c r="F7103" s="3" t="s">
        <v>38620</v>
      </c>
      <c r="G7103" s="3"/>
      <c r="H7103" s="3"/>
      <c r="I7103" s="3"/>
      <c r="J7103" s="3"/>
      <c r="K7103" s="3"/>
      <c r="L7103" s="3"/>
      <c r="M7103" s="3"/>
      <c r="N7103" s="3"/>
      <c r="O7103" s="3"/>
      <c r="P7103" s="3"/>
      <c r="Q7103" s="3"/>
      <c r="R7103" s="3"/>
      <c r="S7103" s="3"/>
      <c r="T7103" s="3"/>
      <c r="U7103" s="3"/>
      <c r="V7103" s="3"/>
      <c r="W7103" s="3"/>
      <c r="X7103" s="3"/>
      <c r="Y7103" s="3"/>
      <c r="Z7103" s="3"/>
      <c r="AA7103" s="3"/>
      <c r="AB7103" s="3"/>
      <c r="AC7103" s="3"/>
      <c r="AD7103" s="3"/>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row>
    <row r="7104" spans="1:77" ht="18">
      <c r="A7104" s="3" t="s">
        <v>10377</v>
      </c>
      <c r="B7104" s="3" t="s">
        <v>28370</v>
      </c>
      <c r="C7104" s="3" t="s">
        <v>28443</v>
      </c>
      <c r="D7104" s="3" t="s">
        <v>319</v>
      </c>
      <c r="E7104" s="3" t="s">
        <v>28444</v>
      </c>
      <c r="F7104" s="3" t="s">
        <v>28445</v>
      </c>
      <c r="G7104" s="3"/>
      <c r="H7104" s="3"/>
      <c r="I7104" s="3"/>
      <c r="J7104" s="3"/>
      <c r="K7104" s="3"/>
      <c r="L7104" s="3"/>
      <c r="M7104" s="3"/>
      <c r="N7104" s="3"/>
      <c r="O7104" s="3"/>
      <c r="P7104" s="3"/>
      <c r="Q7104" s="3"/>
      <c r="R7104" s="3"/>
      <c r="S7104" s="3"/>
      <c r="T7104" s="3"/>
      <c r="U7104" s="3"/>
      <c r="V7104" s="3"/>
      <c r="W7104" s="3"/>
      <c r="X7104" s="3"/>
      <c r="Y7104" s="3"/>
      <c r="Z7104" s="3"/>
      <c r="AA7104" s="3"/>
      <c r="AB7104" s="3"/>
      <c r="AC7104" s="3"/>
      <c r="AD7104" s="3"/>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row>
    <row r="7105" spans="1:77" ht="18">
      <c r="A7105" s="3" t="s">
        <v>28412</v>
      </c>
      <c r="B7105" s="3" t="s">
        <v>28370</v>
      </c>
      <c r="C7105" s="3" t="s">
        <v>28413</v>
      </c>
      <c r="D7105" s="3" t="s">
        <v>28414</v>
      </c>
      <c r="E7105" s="3" t="s">
        <v>28415</v>
      </c>
      <c r="F7105" s="3" t="s">
        <v>28416</v>
      </c>
      <c r="G7105" s="3"/>
      <c r="H7105" s="3"/>
      <c r="I7105" s="3"/>
      <c r="J7105" s="3"/>
      <c r="K7105" s="3"/>
      <c r="L7105" s="3"/>
      <c r="M7105" s="3"/>
      <c r="N7105" s="3"/>
      <c r="O7105" s="3"/>
      <c r="P7105" s="3"/>
      <c r="Q7105" s="3"/>
      <c r="R7105" s="3"/>
      <c r="S7105" s="3"/>
      <c r="T7105" s="3"/>
      <c r="U7105" s="3"/>
      <c r="V7105" s="3"/>
      <c r="W7105" s="3"/>
      <c r="X7105" s="3"/>
      <c r="Y7105" s="3"/>
      <c r="Z7105" s="3"/>
      <c r="AA7105" s="3"/>
      <c r="AB7105" s="3"/>
      <c r="AC7105" s="3"/>
      <c r="AD7105" s="3"/>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row>
    <row r="7106" spans="1:77" ht="18">
      <c r="A7106" s="3" t="s">
        <v>20283</v>
      </c>
      <c r="B7106" s="3" t="s">
        <v>37108</v>
      </c>
      <c r="C7106" s="3" t="s">
        <v>37897</v>
      </c>
      <c r="D7106" s="3"/>
      <c r="E7106" s="3" t="s">
        <v>37898</v>
      </c>
      <c r="F7106" s="3"/>
      <c r="G7106" s="3"/>
      <c r="H7106" s="3"/>
      <c r="I7106" s="3"/>
      <c r="J7106" s="3"/>
      <c r="K7106" s="3"/>
      <c r="L7106" s="3"/>
      <c r="M7106" s="3"/>
      <c r="N7106" s="3"/>
      <c r="O7106" s="3"/>
      <c r="P7106" s="3"/>
      <c r="Q7106" s="3"/>
      <c r="R7106" s="3"/>
      <c r="S7106" s="3"/>
      <c r="T7106" s="3"/>
      <c r="U7106" s="3"/>
      <c r="V7106" s="3"/>
      <c r="W7106" s="3"/>
      <c r="X7106" s="3"/>
      <c r="Y7106" s="3"/>
      <c r="Z7106" s="3"/>
      <c r="AA7106" s="3"/>
      <c r="AB7106" s="3"/>
      <c r="AC7106" s="3"/>
      <c r="AD7106" s="3"/>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row>
    <row r="7107" spans="1:77" ht="18">
      <c r="A7107" s="3" t="s">
        <v>34399</v>
      </c>
      <c r="B7107" s="3" t="s">
        <v>33988</v>
      </c>
      <c r="C7107" s="3" t="s">
        <v>34400</v>
      </c>
      <c r="D7107" s="3" t="s">
        <v>34174</v>
      </c>
      <c r="E7107" s="3" t="s">
        <v>34401</v>
      </c>
      <c r="F7107" s="3"/>
      <c r="G7107" s="3"/>
      <c r="H7107" s="3"/>
      <c r="I7107" s="3"/>
      <c r="J7107" s="3"/>
      <c r="K7107" s="3"/>
      <c r="L7107" s="3"/>
      <c r="M7107" s="3"/>
      <c r="N7107" s="3"/>
      <c r="O7107" s="3"/>
      <c r="P7107" s="3"/>
      <c r="Q7107" s="3"/>
      <c r="R7107" s="3"/>
      <c r="S7107" s="3"/>
      <c r="T7107" s="3"/>
      <c r="U7107" s="3"/>
      <c r="V7107" s="3"/>
      <c r="W7107" s="3"/>
      <c r="X7107" s="3"/>
      <c r="Y7107" s="3"/>
      <c r="Z7107" s="3"/>
      <c r="AA7107" s="3"/>
      <c r="AB7107" s="3"/>
      <c r="AC7107" s="3"/>
      <c r="AD7107" s="3"/>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row>
    <row r="7108" spans="1:77" ht="18">
      <c r="A7108" s="3" t="s">
        <v>13461</v>
      </c>
      <c r="B7108" s="3" t="s">
        <v>30462</v>
      </c>
      <c r="C7108" s="3" t="s">
        <v>30534</v>
      </c>
      <c r="D7108" s="3" t="s">
        <v>30535</v>
      </c>
      <c r="E7108" s="3" t="s">
        <v>30536</v>
      </c>
      <c r="F7108" s="3"/>
      <c r="G7108" s="3"/>
      <c r="H7108" s="3"/>
      <c r="I7108" s="3"/>
      <c r="J7108" s="3"/>
      <c r="K7108" s="3"/>
      <c r="L7108" s="3"/>
      <c r="M7108" s="3"/>
      <c r="N7108" s="3"/>
      <c r="O7108" s="3"/>
      <c r="P7108" s="3"/>
      <c r="Q7108" s="3"/>
      <c r="R7108" s="3"/>
      <c r="S7108" s="3"/>
      <c r="T7108" s="3"/>
      <c r="U7108" s="3"/>
      <c r="V7108" s="3"/>
      <c r="W7108" s="3"/>
      <c r="X7108" s="3"/>
      <c r="Y7108" s="3"/>
      <c r="Z7108" s="3"/>
      <c r="AA7108" s="3"/>
      <c r="AB7108" s="3"/>
      <c r="AC7108" s="3"/>
      <c r="AD7108" s="3"/>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row>
    <row r="7109" spans="1:77" ht="18">
      <c r="A7109" s="3" t="s">
        <v>12217</v>
      </c>
      <c r="B7109" s="3" t="s">
        <v>29357</v>
      </c>
      <c r="C7109" s="3" t="s">
        <v>29799</v>
      </c>
      <c r="D7109" s="3" t="s">
        <v>48</v>
      </c>
      <c r="E7109" s="3" t="s">
        <v>29800</v>
      </c>
      <c r="F7109" s="3"/>
      <c r="G7109" s="3"/>
      <c r="H7109" s="3"/>
      <c r="I7109" s="3"/>
      <c r="J7109" s="3"/>
      <c r="K7109" s="3"/>
      <c r="L7109" s="3"/>
      <c r="M7109" s="3"/>
      <c r="N7109" s="3"/>
      <c r="O7109" s="3"/>
      <c r="P7109" s="3"/>
      <c r="Q7109" s="3"/>
      <c r="R7109" s="3"/>
      <c r="S7109" s="3"/>
      <c r="T7109" s="3"/>
      <c r="U7109" s="3"/>
      <c r="V7109" s="3"/>
      <c r="W7109" s="3"/>
      <c r="X7109" s="3"/>
      <c r="Y7109" s="3"/>
      <c r="Z7109" s="3"/>
      <c r="AA7109" s="3"/>
      <c r="AB7109" s="3"/>
      <c r="AC7109" s="3"/>
      <c r="AD7109" s="3"/>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row>
    <row r="7110" spans="1:77" ht="18">
      <c r="A7110" s="3" t="s">
        <v>37530</v>
      </c>
      <c r="B7110" s="3" t="s">
        <v>37108</v>
      </c>
      <c r="C7110" s="3" t="s">
        <v>37531</v>
      </c>
      <c r="D7110" s="3" t="s">
        <v>32589</v>
      </c>
      <c r="E7110" s="3" t="s">
        <v>37532</v>
      </c>
      <c r="F7110" s="3" t="s">
        <v>37533</v>
      </c>
      <c r="G7110" s="3"/>
      <c r="H7110" s="3"/>
      <c r="I7110" s="3"/>
      <c r="J7110" s="3"/>
      <c r="K7110" s="3"/>
      <c r="L7110" s="3"/>
      <c r="M7110" s="3"/>
      <c r="N7110" s="3"/>
      <c r="O7110" s="3"/>
      <c r="P7110" s="3"/>
      <c r="Q7110" s="3"/>
      <c r="R7110" s="3"/>
      <c r="S7110" s="3"/>
      <c r="T7110" s="3"/>
      <c r="U7110" s="3"/>
      <c r="V7110" s="3"/>
      <c r="W7110" s="3"/>
      <c r="X7110" s="3"/>
      <c r="Y7110" s="3"/>
      <c r="Z7110" s="3"/>
      <c r="AA7110" s="3"/>
      <c r="AB7110" s="3"/>
      <c r="AC7110" s="3"/>
      <c r="AD7110" s="3"/>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row>
    <row r="7111" spans="1:77" ht="18">
      <c r="A7111" s="3" t="s">
        <v>34431</v>
      </c>
      <c r="B7111" s="3" t="s">
        <v>33988</v>
      </c>
      <c r="C7111" s="3" t="s">
        <v>34432</v>
      </c>
      <c r="D7111" s="3" t="s">
        <v>34174</v>
      </c>
      <c r="E7111" s="3" t="s">
        <v>34433</v>
      </c>
      <c r="F7111" s="3"/>
      <c r="G7111" s="3"/>
      <c r="H7111" s="3"/>
      <c r="I7111" s="3"/>
      <c r="J7111" s="3"/>
      <c r="K7111" s="3"/>
      <c r="L7111" s="3"/>
      <c r="M7111" s="3"/>
      <c r="N7111" s="3"/>
      <c r="O7111" s="3"/>
      <c r="P7111" s="3"/>
      <c r="Q7111" s="3"/>
      <c r="R7111" s="3"/>
      <c r="S7111" s="3"/>
      <c r="T7111" s="3"/>
      <c r="U7111" s="3"/>
      <c r="V7111" s="3"/>
      <c r="W7111" s="3"/>
      <c r="X7111" s="3"/>
      <c r="Y7111" s="3"/>
      <c r="Z7111" s="3"/>
      <c r="AA7111" s="3"/>
      <c r="AB7111" s="3"/>
      <c r="AC7111" s="3"/>
      <c r="AD7111" s="3"/>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row>
    <row r="7112" spans="1:77" ht="18">
      <c r="A7112" s="3" t="s">
        <v>12357</v>
      </c>
      <c r="B7112" s="3" t="s">
        <v>29357</v>
      </c>
      <c r="C7112" s="3" t="s">
        <v>29913</v>
      </c>
      <c r="D7112" s="3" t="s">
        <v>48</v>
      </c>
      <c r="E7112" s="3" t="s">
        <v>29914</v>
      </c>
      <c r="F7112" s="3"/>
      <c r="G7112" s="3"/>
      <c r="H7112" s="3"/>
      <c r="I7112" s="3"/>
      <c r="J7112" s="3"/>
      <c r="K7112" s="3"/>
      <c r="L7112" s="3"/>
      <c r="M7112" s="3"/>
      <c r="N7112" s="3"/>
      <c r="O7112" s="3"/>
      <c r="P7112" s="3"/>
      <c r="Q7112" s="3"/>
      <c r="R7112" s="3"/>
      <c r="S7112" s="3"/>
      <c r="T7112" s="3"/>
      <c r="U7112" s="3"/>
      <c r="V7112" s="3"/>
      <c r="W7112" s="3"/>
      <c r="X7112" s="3"/>
      <c r="Y7112" s="3"/>
      <c r="Z7112" s="3"/>
      <c r="AA7112" s="3"/>
      <c r="AB7112" s="3"/>
      <c r="AC7112" s="3"/>
      <c r="AD7112" s="3"/>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row>
    <row r="7113" spans="1:77" ht="18">
      <c r="A7113" s="3" t="s">
        <v>13440</v>
      </c>
      <c r="B7113" s="3" t="s">
        <v>30462</v>
      </c>
      <c r="C7113" s="3" t="s">
        <v>30523</v>
      </c>
      <c r="D7113" s="3" t="s">
        <v>30524</v>
      </c>
      <c r="E7113" s="3" t="s">
        <v>30525</v>
      </c>
      <c r="F7113" s="3"/>
      <c r="G7113" s="3"/>
      <c r="H7113" s="3"/>
      <c r="I7113" s="3"/>
      <c r="J7113" s="3"/>
      <c r="K7113" s="3"/>
      <c r="L7113" s="3"/>
      <c r="M7113" s="3"/>
      <c r="N7113" s="3"/>
      <c r="O7113" s="3"/>
      <c r="P7113" s="3"/>
      <c r="Q7113" s="3"/>
      <c r="R7113" s="3"/>
      <c r="S7113" s="3"/>
      <c r="T7113" s="3"/>
      <c r="U7113" s="3"/>
      <c r="V7113" s="3"/>
      <c r="W7113" s="3"/>
      <c r="X7113" s="3"/>
      <c r="Y7113" s="3"/>
      <c r="Z7113" s="3"/>
      <c r="AA7113" s="3"/>
      <c r="AB7113" s="3"/>
      <c r="AC7113" s="3"/>
      <c r="AD7113" s="3"/>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row>
    <row r="7114" spans="1:77" ht="18">
      <c r="A7114" s="3" t="s">
        <v>37449</v>
      </c>
      <c r="B7114" s="3" t="s">
        <v>37108</v>
      </c>
      <c r="C7114" s="3" t="s">
        <v>37450</v>
      </c>
      <c r="D7114" s="3"/>
      <c r="E7114" s="3" t="s">
        <v>37267</v>
      </c>
      <c r="F7114" s="3"/>
      <c r="G7114" s="3"/>
      <c r="H7114" s="3"/>
      <c r="I7114" s="3"/>
      <c r="J7114" s="3"/>
      <c r="K7114" s="3"/>
      <c r="L7114" s="3"/>
      <c r="M7114" s="3"/>
      <c r="N7114" s="3"/>
      <c r="O7114" s="3"/>
      <c r="P7114" s="3"/>
      <c r="Q7114" s="3"/>
      <c r="R7114" s="3"/>
      <c r="S7114" s="3"/>
      <c r="T7114" s="3"/>
      <c r="U7114" s="3"/>
      <c r="V7114" s="3"/>
      <c r="W7114" s="3"/>
      <c r="X7114" s="3"/>
      <c r="Y7114" s="3"/>
      <c r="Z7114" s="3"/>
      <c r="AA7114" s="3"/>
      <c r="AB7114" s="3"/>
      <c r="AC7114" s="3"/>
      <c r="AD7114" s="3"/>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row>
    <row r="7115" spans="1:77" ht="18">
      <c r="A7115" s="3" t="s">
        <v>39080</v>
      </c>
      <c r="B7115" s="3" t="s">
        <v>38999</v>
      </c>
      <c r="C7115" s="3" t="s">
        <v>37450</v>
      </c>
      <c r="D7115" s="3" t="s">
        <v>39081</v>
      </c>
      <c r="E7115" s="3" t="s">
        <v>39082</v>
      </c>
      <c r="F7115" s="3"/>
      <c r="G7115" s="3"/>
      <c r="H7115" s="3"/>
      <c r="I7115" s="3"/>
      <c r="J7115" s="3"/>
      <c r="K7115" s="3"/>
      <c r="L7115" s="3"/>
      <c r="M7115" s="3"/>
      <c r="N7115" s="3"/>
      <c r="O7115" s="3"/>
      <c r="P7115" s="3"/>
      <c r="Q7115" s="3"/>
      <c r="R7115" s="3"/>
      <c r="S7115" s="3"/>
      <c r="T7115" s="3"/>
      <c r="U7115" s="3"/>
      <c r="V7115" s="3"/>
      <c r="W7115" s="3"/>
      <c r="X7115" s="3"/>
      <c r="Y7115" s="3"/>
      <c r="Z7115" s="3"/>
      <c r="AA7115" s="3"/>
      <c r="AB7115" s="3"/>
      <c r="AC7115" s="3"/>
      <c r="AD7115" s="3"/>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row>
    <row r="7116" spans="1:77" ht="18">
      <c r="A7116" s="3" t="s">
        <v>37329</v>
      </c>
      <c r="B7116" s="3" t="s">
        <v>37108</v>
      </c>
      <c r="C7116" s="3" t="s">
        <v>37330</v>
      </c>
      <c r="D7116" s="3" t="s">
        <v>37331</v>
      </c>
      <c r="E7116" s="3" t="s">
        <v>37332</v>
      </c>
      <c r="F7116" s="3" t="s">
        <v>1443</v>
      </c>
      <c r="G7116" s="3" t="s">
        <v>37333</v>
      </c>
      <c r="H7116" s="3" t="s">
        <v>37334</v>
      </c>
      <c r="I7116" s="3" t="s">
        <v>37335</v>
      </c>
      <c r="J7116" s="3" t="s">
        <v>37336</v>
      </c>
      <c r="K7116" s="3" t="s">
        <v>37337</v>
      </c>
      <c r="L7116" s="3"/>
      <c r="M7116" s="3"/>
      <c r="N7116" s="3"/>
      <c r="O7116" s="3"/>
      <c r="P7116" s="3"/>
      <c r="Q7116" s="3"/>
      <c r="R7116" s="3"/>
      <c r="S7116" s="3"/>
      <c r="T7116" s="3"/>
      <c r="U7116" s="3"/>
      <c r="V7116" s="3"/>
      <c r="W7116" s="3"/>
      <c r="X7116" s="3"/>
      <c r="Y7116" s="3"/>
      <c r="Z7116" s="3"/>
      <c r="AA7116" s="3"/>
      <c r="AB7116" s="3"/>
      <c r="AC7116" s="3"/>
      <c r="AD7116" s="3"/>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row>
    <row r="7117" spans="1:77" ht="18">
      <c r="A7117" s="3" t="s">
        <v>20467</v>
      </c>
      <c r="B7117" s="3" t="s">
        <v>38999</v>
      </c>
      <c r="C7117" s="3" t="s">
        <v>39041</v>
      </c>
      <c r="D7117" s="3"/>
      <c r="E7117" s="3" t="s">
        <v>39042</v>
      </c>
      <c r="F7117" s="3"/>
      <c r="G7117" s="3"/>
      <c r="H7117" s="3"/>
      <c r="I7117" s="3"/>
      <c r="J7117" s="3"/>
      <c r="K7117" s="3"/>
      <c r="L7117" s="3"/>
      <c r="M7117" s="3"/>
      <c r="N7117" s="3"/>
      <c r="O7117" s="3"/>
      <c r="P7117" s="3"/>
      <c r="Q7117" s="3"/>
      <c r="R7117" s="3"/>
      <c r="S7117" s="3"/>
      <c r="T7117" s="3"/>
      <c r="U7117" s="3"/>
      <c r="V7117" s="3"/>
      <c r="W7117" s="3"/>
      <c r="X7117" s="3"/>
      <c r="Y7117" s="3"/>
      <c r="Z7117" s="3"/>
      <c r="AA7117" s="3"/>
      <c r="AB7117" s="3"/>
      <c r="AC7117" s="3"/>
      <c r="AD7117" s="3"/>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row>
    <row r="7118" spans="1:77" ht="18">
      <c r="A7118" s="3" t="s">
        <v>12169</v>
      </c>
      <c r="B7118" s="3" t="s">
        <v>29357</v>
      </c>
      <c r="C7118" s="3" t="s">
        <v>29759</v>
      </c>
      <c r="D7118" s="3" t="s">
        <v>48</v>
      </c>
      <c r="E7118" s="3" t="s">
        <v>29760</v>
      </c>
      <c r="F7118" s="3"/>
      <c r="G7118" s="3"/>
      <c r="H7118" s="3"/>
      <c r="I7118" s="3"/>
      <c r="J7118" s="3"/>
      <c r="K7118" s="3"/>
      <c r="L7118" s="3"/>
      <c r="M7118" s="3"/>
      <c r="N7118" s="3"/>
      <c r="O7118" s="3"/>
      <c r="P7118" s="3"/>
      <c r="Q7118" s="3"/>
      <c r="R7118" s="3"/>
      <c r="S7118" s="3"/>
      <c r="T7118" s="3"/>
      <c r="U7118" s="3"/>
      <c r="V7118" s="3"/>
      <c r="W7118" s="3"/>
      <c r="X7118" s="3"/>
      <c r="Y7118" s="3"/>
      <c r="Z7118" s="3"/>
      <c r="AA7118" s="3"/>
      <c r="AB7118" s="3"/>
      <c r="AC7118" s="3"/>
      <c r="AD7118" s="3"/>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row>
    <row r="7119" spans="1:77" ht="18">
      <c r="A7119" s="3" t="s">
        <v>12271</v>
      </c>
      <c r="B7119" s="3" t="s">
        <v>29654</v>
      </c>
      <c r="C7119" s="3" t="s">
        <v>29847</v>
      </c>
      <c r="D7119" s="3" t="s">
        <v>270</v>
      </c>
      <c r="E7119" s="3" t="s">
        <v>29848</v>
      </c>
      <c r="F7119" s="3"/>
      <c r="G7119" s="3"/>
      <c r="H7119" s="3"/>
      <c r="I7119" s="3"/>
      <c r="J7119" s="3"/>
      <c r="K7119" s="3"/>
      <c r="L7119" s="3"/>
      <c r="M7119" s="3"/>
      <c r="N7119" s="3"/>
      <c r="O7119" s="3"/>
      <c r="P7119" s="3"/>
      <c r="Q7119" s="3"/>
      <c r="R7119" s="3"/>
      <c r="S7119" s="3"/>
      <c r="T7119" s="3"/>
      <c r="U7119" s="3"/>
      <c r="V7119" s="3"/>
      <c r="W7119" s="3"/>
      <c r="X7119" s="3"/>
      <c r="Y7119" s="3"/>
      <c r="Z7119" s="3"/>
      <c r="AA7119" s="3"/>
      <c r="AB7119" s="3"/>
      <c r="AC7119" s="3"/>
      <c r="AD7119" s="3"/>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row>
    <row r="7120" spans="1:77" ht="18">
      <c r="A7120" s="3" t="s">
        <v>7865</v>
      </c>
      <c r="B7120" s="3" t="s">
        <v>25216</v>
      </c>
      <c r="C7120" s="3" t="s">
        <v>25701</v>
      </c>
      <c r="D7120" s="3"/>
      <c r="E7120" s="3" t="s">
        <v>25702</v>
      </c>
      <c r="F7120" s="3"/>
      <c r="G7120" s="3"/>
      <c r="H7120" s="3"/>
      <c r="I7120" s="3"/>
      <c r="J7120" s="3"/>
      <c r="K7120" s="3"/>
      <c r="L7120" s="3"/>
      <c r="M7120" s="3"/>
      <c r="N7120" s="3"/>
      <c r="O7120" s="3"/>
      <c r="P7120" s="3"/>
      <c r="Q7120" s="3"/>
      <c r="R7120" s="3"/>
      <c r="S7120" s="3"/>
      <c r="T7120" s="3"/>
      <c r="U7120" s="3"/>
      <c r="V7120" s="3"/>
      <c r="W7120" s="3"/>
      <c r="X7120" s="3"/>
      <c r="Y7120" s="3"/>
      <c r="Z7120" s="3"/>
      <c r="AA7120" s="3"/>
      <c r="AB7120" s="3"/>
      <c r="AC7120" s="3"/>
      <c r="AD7120" s="3"/>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row>
    <row r="7121" spans="1:77" ht="18">
      <c r="A7121" s="3" t="s">
        <v>38735</v>
      </c>
      <c r="B7121" s="3" t="s">
        <v>37993</v>
      </c>
      <c r="C7121" s="3" t="s">
        <v>38736</v>
      </c>
      <c r="D7121" s="3" t="s">
        <v>270</v>
      </c>
      <c r="E7121" s="3" t="s">
        <v>38737</v>
      </c>
      <c r="F7121" s="3" t="s">
        <v>38738</v>
      </c>
      <c r="G7121" s="3"/>
      <c r="H7121" s="3"/>
      <c r="I7121" s="3"/>
      <c r="J7121" s="3"/>
      <c r="K7121" s="3"/>
      <c r="L7121" s="3"/>
      <c r="M7121" s="3"/>
      <c r="N7121" s="3"/>
      <c r="O7121" s="3"/>
      <c r="P7121" s="3"/>
      <c r="Q7121" s="3"/>
      <c r="R7121" s="3"/>
      <c r="S7121" s="3"/>
      <c r="T7121" s="3"/>
      <c r="U7121" s="3"/>
      <c r="V7121" s="3"/>
      <c r="W7121" s="3"/>
      <c r="X7121" s="3"/>
      <c r="Y7121" s="3"/>
      <c r="Z7121" s="3"/>
      <c r="AA7121" s="3"/>
      <c r="AB7121" s="3"/>
      <c r="AC7121" s="3"/>
      <c r="AD7121" s="3"/>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row>
    <row r="7122" spans="1:77" ht="18">
      <c r="A7122" s="3" t="s">
        <v>37184</v>
      </c>
      <c r="B7122" s="3" t="s">
        <v>37108</v>
      </c>
      <c r="C7122" s="3" t="s">
        <v>37185</v>
      </c>
      <c r="D7122" s="3"/>
      <c r="E7122" s="3" t="s">
        <v>27379</v>
      </c>
      <c r="F7122" s="3" t="s">
        <v>37186</v>
      </c>
      <c r="G7122" s="3"/>
      <c r="H7122" s="3"/>
      <c r="I7122" s="3"/>
      <c r="J7122" s="3"/>
      <c r="K7122" s="3"/>
      <c r="L7122" s="3"/>
      <c r="M7122" s="3"/>
      <c r="N7122" s="3"/>
      <c r="O7122" s="3"/>
      <c r="P7122" s="3"/>
      <c r="Q7122" s="3"/>
      <c r="R7122" s="3"/>
      <c r="S7122" s="3"/>
      <c r="T7122" s="3"/>
      <c r="U7122" s="3"/>
      <c r="V7122" s="3"/>
      <c r="W7122" s="3"/>
      <c r="X7122" s="3"/>
      <c r="Y7122" s="3"/>
      <c r="Z7122" s="3"/>
      <c r="AA7122" s="3"/>
      <c r="AB7122" s="3"/>
      <c r="AC7122" s="3"/>
      <c r="AD7122" s="3"/>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row>
    <row r="7123" spans="1:77" ht="18">
      <c r="A7123" s="3" t="s">
        <v>38117</v>
      </c>
      <c r="B7123" s="3" t="s">
        <v>37993</v>
      </c>
      <c r="C7123" s="3" t="s">
        <v>38118</v>
      </c>
      <c r="D7123" s="3" t="s">
        <v>270</v>
      </c>
      <c r="E7123" s="3" t="s">
        <v>38119</v>
      </c>
      <c r="F7123" s="3" t="s">
        <v>38120</v>
      </c>
      <c r="G7123" s="3"/>
      <c r="H7123" s="3"/>
      <c r="I7123" s="3"/>
      <c r="J7123" s="3"/>
      <c r="K7123" s="3"/>
      <c r="L7123" s="3"/>
      <c r="M7123" s="3"/>
      <c r="N7123" s="3"/>
      <c r="O7123" s="3"/>
      <c r="P7123" s="3"/>
      <c r="Q7123" s="3"/>
      <c r="R7123" s="3"/>
      <c r="S7123" s="3"/>
      <c r="T7123" s="3"/>
      <c r="U7123" s="3"/>
      <c r="V7123" s="3"/>
      <c r="W7123" s="3"/>
      <c r="X7123" s="3"/>
      <c r="Y7123" s="3"/>
      <c r="Z7123" s="3"/>
      <c r="AA7123" s="3"/>
      <c r="AB7123" s="3"/>
      <c r="AC7123" s="3"/>
      <c r="AD7123" s="3"/>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row>
    <row r="7124" spans="1:77" ht="18">
      <c r="A7124" s="3" t="s">
        <v>38061</v>
      </c>
      <c r="B7124" s="3" t="s">
        <v>37993</v>
      </c>
      <c r="C7124" s="3" t="s">
        <v>38062</v>
      </c>
      <c r="D7124" s="3" t="s">
        <v>270</v>
      </c>
      <c r="E7124" s="3" t="s">
        <v>38063</v>
      </c>
      <c r="F7124" s="3" t="s">
        <v>38064</v>
      </c>
      <c r="G7124" s="3"/>
      <c r="H7124" s="3"/>
      <c r="I7124" s="3"/>
      <c r="J7124" s="3"/>
      <c r="K7124" s="3"/>
      <c r="L7124" s="3"/>
      <c r="M7124" s="3"/>
      <c r="N7124" s="3"/>
      <c r="O7124" s="3"/>
      <c r="P7124" s="3"/>
      <c r="Q7124" s="3"/>
      <c r="R7124" s="3"/>
      <c r="S7124" s="3"/>
      <c r="T7124" s="3"/>
      <c r="U7124" s="3"/>
      <c r="V7124" s="3"/>
      <c r="W7124" s="3"/>
      <c r="X7124" s="3"/>
      <c r="Y7124" s="3"/>
      <c r="Z7124" s="3"/>
      <c r="AA7124" s="3"/>
      <c r="AB7124" s="3"/>
      <c r="AC7124" s="3"/>
      <c r="AD7124" s="3"/>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row>
    <row r="7125" spans="1:77" ht="18">
      <c r="A7125" s="3" t="s">
        <v>37238</v>
      </c>
      <c r="B7125" s="3" t="s">
        <v>37108</v>
      </c>
      <c r="C7125" s="3" t="s">
        <v>37239</v>
      </c>
      <c r="D7125" s="3"/>
      <c r="E7125" s="3" t="s">
        <v>37240</v>
      </c>
      <c r="F7125" s="3"/>
      <c r="G7125" s="3"/>
      <c r="H7125" s="3"/>
      <c r="I7125" s="3"/>
      <c r="J7125" s="3"/>
      <c r="K7125" s="3"/>
      <c r="L7125" s="3"/>
      <c r="M7125" s="3"/>
      <c r="N7125" s="3"/>
      <c r="O7125" s="3"/>
      <c r="P7125" s="3"/>
      <c r="Q7125" s="3"/>
      <c r="R7125" s="3"/>
      <c r="S7125" s="3"/>
      <c r="T7125" s="3"/>
      <c r="U7125" s="3"/>
      <c r="V7125" s="3"/>
      <c r="W7125" s="3"/>
      <c r="X7125" s="3"/>
      <c r="Y7125" s="3"/>
      <c r="Z7125" s="3"/>
      <c r="AA7125" s="3"/>
      <c r="AB7125" s="3"/>
      <c r="AC7125" s="3"/>
      <c r="AD7125" s="3"/>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row>
    <row r="7126" spans="1:77" ht="18">
      <c r="A7126" s="3" t="s">
        <v>38374</v>
      </c>
      <c r="B7126" s="3" t="s">
        <v>37993</v>
      </c>
      <c r="C7126" s="3" t="s">
        <v>38375</v>
      </c>
      <c r="D7126" s="3" t="s">
        <v>270</v>
      </c>
      <c r="E7126" s="3" t="s">
        <v>38376</v>
      </c>
      <c r="F7126" s="3" t="s">
        <v>38377</v>
      </c>
      <c r="G7126" s="3"/>
      <c r="H7126" s="3"/>
      <c r="I7126" s="3"/>
      <c r="J7126" s="3"/>
      <c r="K7126" s="3"/>
      <c r="L7126" s="3"/>
      <c r="M7126" s="3"/>
      <c r="N7126" s="3"/>
      <c r="O7126" s="3"/>
      <c r="P7126" s="3"/>
      <c r="Q7126" s="3"/>
      <c r="R7126" s="3"/>
      <c r="S7126" s="3"/>
      <c r="T7126" s="3"/>
      <c r="U7126" s="3"/>
      <c r="V7126" s="3"/>
      <c r="W7126" s="3"/>
      <c r="X7126" s="3"/>
      <c r="Y7126" s="3"/>
      <c r="Z7126" s="3"/>
      <c r="AA7126" s="3"/>
      <c r="AB7126" s="3"/>
      <c r="AC7126" s="3"/>
      <c r="AD7126" s="3"/>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row>
    <row r="7127" spans="1:77" ht="18">
      <c r="A7127" s="3" t="s">
        <v>12311</v>
      </c>
      <c r="B7127" s="3" t="s">
        <v>29357</v>
      </c>
      <c r="C7127" s="3" t="s">
        <v>29878</v>
      </c>
      <c r="D7127" s="3" t="s">
        <v>48</v>
      </c>
      <c r="E7127" s="3" t="s">
        <v>29879</v>
      </c>
      <c r="F7127" s="3"/>
      <c r="G7127" s="3"/>
      <c r="H7127" s="3"/>
      <c r="I7127" s="3"/>
      <c r="J7127" s="3"/>
      <c r="K7127" s="3"/>
      <c r="L7127" s="3"/>
      <c r="M7127" s="3"/>
      <c r="N7127" s="3"/>
      <c r="O7127" s="3"/>
      <c r="P7127" s="3"/>
      <c r="Q7127" s="3"/>
      <c r="R7127" s="3"/>
      <c r="S7127" s="3"/>
      <c r="T7127" s="3"/>
      <c r="U7127" s="3"/>
      <c r="V7127" s="3"/>
      <c r="W7127" s="3"/>
      <c r="X7127" s="3"/>
      <c r="Y7127" s="3"/>
      <c r="Z7127" s="3"/>
      <c r="AA7127" s="3"/>
      <c r="AB7127" s="3"/>
      <c r="AC7127" s="3"/>
      <c r="AD7127" s="3"/>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row>
    <row r="7128" spans="1:77" ht="18">
      <c r="A7128" s="3" t="s">
        <v>38005</v>
      </c>
      <c r="B7128" s="3" t="s">
        <v>37993</v>
      </c>
      <c r="C7128" s="3" t="s">
        <v>38006</v>
      </c>
      <c r="D7128" s="3" t="s">
        <v>270</v>
      </c>
      <c r="E7128" s="3" t="s">
        <v>38007</v>
      </c>
      <c r="F7128" s="3" t="s">
        <v>38008</v>
      </c>
      <c r="G7128" s="3"/>
      <c r="H7128" s="3"/>
      <c r="I7128" s="3"/>
      <c r="J7128" s="3"/>
      <c r="K7128" s="3"/>
      <c r="L7128" s="3"/>
      <c r="M7128" s="3"/>
      <c r="N7128" s="3"/>
      <c r="O7128" s="3"/>
      <c r="P7128" s="3"/>
      <c r="Q7128" s="3"/>
      <c r="R7128" s="3"/>
      <c r="S7128" s="3"/>
      <c r="T7128" s="3"/>
      <c r="U7128" s="3"/>
      <c r="V7128" s="3"/>
      <c r="W7128" s="3"/>
      <c r="X7128" s="3"/>
      <c r="Y7128" s="3"/>
      <c r="Z7128" s="3"/>
      <c r="AA7128" s="3"/>
      <c r="AB7128" s="3"/>
      <c r="AC7128" s="3"/>
      <c r="AD7128" s="3"/>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row>
    <row r="7129" spans="1:77" ht="18">
      <c r="A7129" s="3" t="s">
        <v>37746</v>
      </c>
      <c r="B7129" s="3" t="s">
        <v>37116</v>
      </c>
      <c r="C7129" s="3" t="s">
        <v>37747</v>
      </c>
      <c r="D7129" s="3" t="s">
        <v>270</v>
      </c>
      <c r="E7129" s="3" t="s">
        <v>37748</v>
      </c>
      <c r="F7129" s="3" t="s">
        <v>37749</v>
      </c>
      <c r="G7129" s="3"/>
      <c r="H7129" s="3"/>
      <c r="I7129" s="3"/>
      <c r="J7129" s="3"/>
      <c r="K7129" s="3"/>
      <c r="L7129" s="3"/>
      <c r="M7129" s="3"/>
      <c r="N7129" s="3"/>
      <c r="O7129" s="3"/>
      <c r="P7129" s="3"/>
      <c r="Q7129" s="3"/>
      <c r="R7129" s="3"/>
      <c r="S7129" s="3"/>
      <c r="T7129" s="3"/>
      <c r="U7129" s="3"/>
      <c r="V7129" s="3"/>
      <c r="W7129" s="3"/>
      <c r="X7129" s="3"/>
      <c r="Y7129" s="3"/>
      <c r="Z7129" s="3"/>
      <c r="AA7129" s="3"/>
      <c r="AB7129" s="3"/>
      <c r="AC7129" s="3"/>
      <c r="AD7129" s="3"/>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row>
    <row r="7130" spans="1:77" ht="18">
      <c r="A7130" s="3" t="s">
        <v>38520</v>
      </c>
      <c r="B7130" s="3" t="s">
        <v>37993</v>
      </c>
      <c r="C7130" s="3" t="s">
        <v>38521</v>
      </c>
      <c r="D7130" s="3" t="s">
        <v>270</v>
      </c>
      <c r="E7130" s="3" t="s">
        <v>38522</v>
      </c>
      <c r="F7130" s="3"/>
      <c r="G7130" s="3"/>
      <c r="H7130" s="3"/>
      <c r="I7130" s="3"/>
      <c r="J7130" s="3"/>
      <c r="K7130" s="3"/>
      <c r="L7130" s="3"/>
      <c r="M7130" s="3"/>
      <c r="N7130" s="3"/>
      <c r="O7130" s="3"/>
      <c r="P7130" s="3"/>
      <c r="Q7130" s="3"/>
      <c r="R7130" s="3"/>
      <c r="S7130" s="3"/>
      <c r="T7130" s="3"/>
      <c r="U7130" s="3"/>
      <c r="V7130" s="3"/>
      <c r="W7130" s="3"/>
      <c r="X7130" s="3"/>
      <c r="Y7130" s="3"/>
      <c r="Z7130" s="3"/>
      <c r="AA7130" s="3"/>
      <c r="AB7130" s="3"/>
      <c r="AC7130" s="3"/>
      <c r="AD7130" s="3"/>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row>
    <row r="7131" spans="1:77" ht="18">
      <c r="A7131" s="3" t="s">
        <v>38796</v>
      </c>
      <c r="B7131" s="3" t="s">
        <v>37993</v>
      </c>
      <c r="C7131" s="3" t="s">
        <v>38797</v>
      </c>
      <c r="D7131" s="3" t="s">
        <v>270</v>
      </c>
      <c r="E7131" s="3" t="s">
        <v>38798</v>
      </c>
      <c r="F7131" s="3"/>
      <c r="G7131" s="3"/>
      <c r="H7131" s="3"/>
      <c r="I7131" s="3"/>
      <c r="J7131" s="3"/>
      <c r="K7131" s="3"/>
      <c r="L7131" s="3"/>
      <c r="M7131" s="3"/>
      <c r="N7131" s="3"/>
      <c r="O7131" s="3"/>
      <c r="P7131" s="3"/>
      <c r="Q7131" s="3"/>
      <c r="R7131" s="3"/>
      <c r="S7131" s="3"/>
      <c r="T7131" s="3"/>
      <c r="U7131" s="3"/>
      <c r="V7131" s="3"/>
      <c r="W7131" s="3"/>
      <c r="X7131" s="3"/>
      <c r="Y7131" s="3"/>
      <c r="Z7131" s="3"/>
      <c r="AA7131" s="3"/>
      <c r="AB7131" s="3"/>
      <c r="AC7131" s="3"/>
      <c r="AD7131" s="3"/>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row>
    <row r="7132" spans="1:77" ht="18">
      <c r="A7132" s="3" t="s">
        <v>37133</v>
      </c>
      <c r="B7132" s="3" t="s">
        <v>37108</v>
      </c>
      <c r="C7132" s="3" t="s">
        <v>37134</v>
      </c>
      <c r="D7132" s="3" t="s">
        <v>270</v>
      </c>
      <c r="E7132" s="3" t="s">
        <v>37135</v>
      </c>
      <c r="F7132" s="3"/>
      <c r="G7132" s="3"/>
      <c r="H7132" s="3"/>
      <c r="I7132" s="3"/>
      <c r="J7132" s="3"/>
      <c r="K7132" s="3"/>
      <c r="L7132" s="3"/>
      <c r="M7132" s="3"/>
      <c r="N7132" s="3"/>
      <c r="O7132" s="3"/>
      <c r="P7132" s="3"/>
      <c r="Q7132" s="3"/>
      <c r="R7132" s="3"/>
      <c r="S7132" s="3"/>
      <c r="T7132" s="3"/>
      <c r="U7132" s="3"/>
      <c r="V7132" s="3"/>
      <c r="W7132" s="3"/>
      <c r="X7132" s="3"/>
      <c r="Y7132" s="3"/>
      <c r="Z7132" s="3"/>
      <c r="AA7132" s="3"/>
      <c r="AB7132" s="3"/>
      <c r="AC7132" s="3"/>
      <c r="AD7132" s="3"/>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row>
    <row r="7133" spans="1:77" ht="18">
      <c r="A7133" s="3" t="s">
        <v>28574</v>
      </c>
      <c r="B7133" s="3" t="s">
        <v>28370</v>
      </c>
      <c r="C7133" s="3" t="s">
        <v>28575</v>
      </c>
      <c r="D7133" s="3" t="s">
        <v>48</v>
      </c>
      <c r="E7133" s="3" t="s">
        <v>28576</v>
      </c>
      <c r="F7133" s="3" t="s">
        <v>28577</v>
      </c>
      <c r="G7133" s="3" t="s">
        <v>28496</v>
      </c>
      <c r="H7133" s="3" t="s">
        <v>28578</v>
      </c>
      <c r="I7133" s="3">
        <v>5562239</v>
      </c>
      <c r="J7133" s="3"/>
      <c r="K7133" s="3"/>
      <c r="L7133" s="3"/>
      <c r="M7133" s="3"/>
      <c r="N7133" s="3"/>
      <c r="O7133" s="3"/>
      <c r="P7133" s="3"/>
      <c r="Q7133" s="3"/>
      <c r="R7133" s="3"/>
      <c r="S7133" s="3"/>
      <c r="T7133" s="3"/>
      <c r="U7133" s="3"/>
      <c r="V7133" s="3"/>
      <c r="W7133" s="3"/>
      <c r="X7133" s="3"/>
      <c r="Y7133" s="3"/>
      <c r="Z7133" s="3"/>
      <c r="AA7133" s="3"/>
      <c r="AB7133" s="3"/>
      <c r="AC7133" s="3"/>
      <c r="AD7133" s="3"/>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row>
    <row r="7134" spans="1:77" ht="18">
      <c r="A7134" s="3" t="s">
        <v>12119</v>
      </c>
      <c r="B7134" s="3" t="s">
        <v>29357</v>
      </c>
      <c r="C7134" s="3" t="s">
        <v>28575</v>
      </c>
      <c r="D7134" s="3" t="s">
        <v>48</v>
      </c>
      <c r="E7134" s="3" t="s">
        <v>29727</v>
      </c>
      <c r="F7134" s="3" t="s">
        <v>28577</v>
      </c>
      <c r="G7134" s="3" t="s">
        <v>28496</v>
      </c>
      <c r="H7134" s="3" t="s">
        <v>28578</v>
      </c>
      <c r="I7134" s="3">
        <v>5562239</v>
      </c>
      <c r="J7134" s="3"/>
      <c r="K7134" s="3"/>
      <c r="L7134" s="3"/>
      <c r="M7134" s="3"/>
      <c r="N7134" s="3"/>
      <c r="O7134" s="3"/>
      <c r="P7134" s="3"/>
      <c r="Q7134" s="3"/>
      <c r="R7134" s="3"/>
      <c r="S7134" s="3"/>
      <c r="T7134" s="3"/>
      <c r="U7134" s="3"/>
      <c r="V7134" s="3"/>
      <c r="W7134" s="3"/>
      <c r="X7134" s="3"/>
      <c r="Y7134" s="3"/>
      <c r="Z7134" s="3"/>
      <c r="AA7134" s="3"/>
      <c r="AB7134" s="3"/>
      <c r="AC7134" s="3"/>
      <c r="AD7134" s="3"/>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row>
    <row r="7135" spans="1:77" ht="18">
      <c r="A7135" s="3" t="s">
        <v>38930</v>
      </c>
      <c r="B7135" s="3" t="s">
        <v>37993</v>
      </c>
      <c r="C7135" s="3" t="s">
        <v>38931</v>
      </c>
      <c r="D7135" s="3" t="s">
        <v>270</v>
      </c>
      <c r="E7135" s="3" t="s">
        <v>38932</v>
      </c>
      <c r="F7135" s="3" t="s">
        <v>38933</v>
      </c>
      <c r="G7135" s="3"/>
      <c r="H7135" s="3"/>
      <c r="I7135" s="3"/>
      <c r="J7135" s="3"/>
      <c r="K7135" s="3"/>
      <c r="L7135" s="3"/>
      <c r="M7135" s="3"/>
      <c r="N7135" s="3"/>
      <c r="O7135" s="3"/>
      <c r="P7135" s="3"/>
      <c r="Q7135" s="3"/>
      <c r="R7135" s="3"/>
      <c r="S7135" s="3"/>
      <c r="T7135" s="3"/>
      <c r="U7135" s="3"/>
      <c r="V7135" s="3"/>
      <c r="W7135" s="3"/>
      <c r="X7135" s="3"/>
      <c r="Y7135" s="3"/>
      <c r="Z7135" s="3"/>
      <c r="AA7135" s="3"/>
      <c r="AB7135" s="3"/>
      <c r="AC7135" s="3"/>
      <c r="AD7135" s="3"/>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row>
    <row r="7136" spans="1:77" ht="18">
      <c r="A7136" s="3" t="s">
        <v>37657</v>
      </c>
      <c r="B7136" s="3" t="s">
        <v>37116</v>
      </c>
      <c r="C7136" s="3" t="s">
        <v>37658</v>
      </c>
      <c r="D7136" s="3" t="s">
        <v>270</v>
      </c>
      <c r="E7136" s="3" t="s">
        <v>37659</v>
      </c>
      <c r="F7136" s="3" t="e">
        <f>- current status</f>
        <v>#NAME?</v>
      </c>
      <c r="G7136" s="3" t="e">
        <f>- Functional tests converted</f>
        <v>#NAME?</v>
      </c>
      <c r="H7136" s="3" t="s">
        <v>37660</v>
      </c>
      <c r="I7136" s="3"/>
      <c r="J7136" s="3"/>
      <c r="K7136" s="3"/>
      <c r="L7136" s="3"/>
      <c r="M7136" s="3"/>
      <c r="N7136" s="3"/>
      <c r="O7136" s="3"/>
      <c r="P7136" s="3"/>
      <c r="Q7136" s="3"/>
      <c r="R7136" s="3"/>
      <c r="S7136" s="3"/>
      <c r="T7136" s="3"/>
      <c r="U7136" s="3"/>
      <c r="V7136" s="3"/>
      <c r="W7136" s="3"/>
      <c r="X7136" s="3"/>
      <c r="Y7136" s="3"/>
      <c r="Z7136" s="3"/>
      <c r="AA7136" s="3"/>
      <c r="AB7136" s="3"/>
      <c r="AC7136" s="3"/>
      <c r="AD7136" s="3"/>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row>
    <row r="7137" spans="1:77" ht="18">
      <c r="A7137" s="3" t="s">
        <v>38281</v>
      </c>
      <c r="B7137" s="3" t="s">
        <v>37993</v>
      </c>
      <c r="C7137" s="3" t="s">
        <v>38282</v>
      </c>
      <c r="D7137" s="3" t="s">
        <v>270</v>
      </c>
      <c r="E7137" s="3" t="s">
        <v>38283</v>
      </c>
      <c r="F7137" s="3" t="s">
        <v>38284</v>
      </c>
      <c r="G7137" s="3"/>
      <c r="H7137" s="3"/>
      <c r="I7137" s="3"/>
      <c r="J7137" s="3"/>
      <c r="K7137" s="3"/>
      <c r="L7137" s="3"/>
      <c r="M7137" s="3"/>
      <c r="N7137" s="3"/>
      <c r="O7137" s="3"/>
      <c r="P7137" s="3"/>
      <c r="Q7137" s="3"/>
      <c r="R7137" s="3"/>
      <c r="S7137" s="3"/>
      <c r="T7137" s="3"/>
      <c r="U7137" s="3"/>
      <c r="V7137" s="3"/>
      <c r="W7137" s="3"/>
      <c r="X7137" s="3"/>
      <c r="Y7137" s="3"/>
      <c r="Z7137" s="3"/>
      <c r="AA7137" s="3"/>
      <c r="AB7137" s="3"/>
      <c r="AC7137" s="3"/>
      <c r="AD7137" s="3"/>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row>
    <row r="7138" spans="1:77" ht="18">
      <c r="A7138" s="3" t="s">
        <v>38691</v>
      </c>
      <c r="B7138" s="3" t="s">
        <v>37993</v>
      </c>
      <c r="C7138" s="3" t="s">
        <v>38692</v>
      </c>
      <c r="D7138" s="3" t="s">
        <v>270</v>
      </c>
      <c r="E7138" s="3" t="s">
        <v>38693</v>
      </c>
      <c r="F7138" s="3" t="s">
        <v>38694</v>
      </c>
      <c r="G7138" s="3"/>
      <c r="H7138" s="3"/>
      <c r="I7138" s="3"/>
      <c r="J7138" s="3"/>
      <c r="K7138" s="3"/>
      <c r="L7138" s="3"/>
      <c r="M7138" s="3"/>
      <c r="N7138" s="3"/>
      <c r="O7138" s="3"/>
      <c r="P7138" s="3"/>
      <c r="Q7138" s="3"/>
      <c r="R7138" s="3"/>
      <c r="S7138" s="3"/>
      <c r="T7138" s="3"/>
      <c r="U7138" s="3"/>
      <c r="V7138" s="3"/>
      <c r="W7138" s="3"/>
      <c r="X7138" s="3"/>
      <c r="Y7138" s="3"/>
      <c r="Z7138" s="3"/>
      <c r="AA7138" s="3"/>
      <c r="AB7138" s="3"/>
      <c r="AC7138" s="3"/>
      <c r="AD7138" s="3"/>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row>
    <row r="7139" spans="1:77" ht="18">
      <c r="A7139" s="3" t="s">
        <v>38899</v>
      </c>
      <c r="B7139" s="3" t="s">
        <v>37993</v>
      </c>
      <c r="C7139" s="3" t="s">
        <v>38900</v>
      </c>
      <c r="D7139" s="3"/>
      <c r="E7139" s="3" t="s">
        <v>38901</v>
      </c>
      <c r="F7139" s="3"/>
      <c r="G7139" s="3"/>
      <c r="H7139" s="3"/>
      <c r="I7139" s="3"/>
      <c r="J7139" s="3"/>
      <c r="K7139" s="3"/>
      <c r="L7139" s="3"/>
      <c r="M7139" s="3"/>
      <c r="N7139" s="3"/>
      <c r="O7139" s="3"/>
      <c r="P7139" s="3"/>
      <c r="Q7139" s="3"/>
      <c r="R7139" s="3"/>
      <c r="S7139" s="3"/>
      <c r="T7139" s="3"/>
      <c r="U7139" s="3"/>
      <c r="V7139" s="3"/>
      <c r="W7139" s="3"/>
      <c r="X7139" s="3"/>
      <c r="Y7139" s="3"/>
      <c r="Z7139" s="3"/>
      <c r="AA7139" s="3"/>
      <c r="AB7139" s="3"/>
      <c r="AC7139" s="3"/>
      <c r="AD7139" s="3"/>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row>
    <row r="7140" spans="1:77" ht="18">
      <c r="A7140" s="3" t="s">
        <v>37838</v>
      </c>
      <c r="B7140" s="3" t="s">
        <v>37108</v>
      </c>
      <c r="C7140" s="3" t="s">
        <v>37839</v>
      </c>
      <c r="D7140" s="3"/>
      <c r="E7140" s="3" t="s">
        <v>11625</v>
      </c>
      <c r="F7140" s="3" t="s">
        <v>37840</v>
      </c>
      <c r="G7140" s="3"/>
      <c r="H7140" s="3"/>
      <c r="I7140" s="3"/>
      <c r="J7140" s="3"/>
      <c r="K7140" s="3"/>
      <c r="L7140" s="3"/>
      <c r="M7140" s="3"/>
      <c r="N7140" s="3"/>
      <c r="O7140" s="3"/>
      <c r="P7140" s="3"/>
      <c r="Q7140" s="3"/>
      <c r="R7140" s="3"/>
      <c r="S7140" s="3"/>
      <c r="T7140" s="3"/>
      <c r="U7140" s="3"/>
      <c r="V7140" s="3"/>
      <c r="W7140" s="3"/>
      <c r="X7140" s="3"/>
      <c r="Y7140" s="3"/>
      <c r="Z7140" s="3"/>
      <c r="AA7140" s="3"/>
      <c r="AB7140" s="3"/>
      <c r="AC7140" s="3"/>
      <c r="AD7140" s="3"/>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row>
    <row r="7141" spans="1:77" ht="18">
      <c r="A7141" s="3" t="s">
        <v>20370</v>
      </c>
      <c r="B7141" s="3" t="s">
        <v>37993</v>
      </c>
      <c r="C7141" s="3" t="s">
        <v>38440</v>
      </c>
      <c r="D7141" s="3" t="s">
        <v>270</v>
      </c>
      <c r="E7141" s="3" t="s">
        <v>38441</v>
      </c>
      <c r="F7141" s="3" t="s">
        <v>38442</v>
      </c>
      <c r="G7141" s="3"/>
      <c r="H7141" s="3"/>
      <c r="I7141" s="3"/>
      <c r="J7141" s="3"/>
      <c r="K7141" s="3"/>
      <c r="L7141" s="3"/>
      <c r="M7141" s="3"/>
      <c r="N7141" s="3"/>
      <c r="O7141" s="3"/>
      <c r="P7141" s="3"/>
      <c r="Q7141" s="3"/>
      <c r="R7141" s="3"/>
      <c r="S7141" s="3"/>
      <c r="T7141" s="3"/>
      <c r="U7141" s="3"/>
      <c r="V7141" s="3"/>
      <c r="W7141" s="3"/>
      <c r="X7141" s="3"/>
      <c r="Y7141" s="3"/>
      <c r="Z7141" s="3"/>
      <c r="AA7141" s="3"/>
      <c r="AB7141" s="3"/>
      <c r="AC7141" s="3"/>
      <c r="AD7141" s="3"/>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row>
    <row r="7142" spans="1:77" ht="18">
      <c r="A7142" s="3" t="s">
        <v>10355</v>
      </c>
      <c r="B7142" s="3" t="s">
        <v>28370</v>
      </c>
      <c r="C7142" s="3" t="s">
        <v>28430</v>
      </c>
      <c r="D7142" s="3" t="s">
        <v>319</v>
      </c>
      <c r="E7142" s="3" t="s">
        <v>28384</v>
      </c>
      <c r="F7142" s="3" t="s">
        <v>28385</v>
      </c>
      <c r="G7142" s="3"/>
      <c r="H7142" s="3"/>
      <c r="I7142" s="3"/>
      <c r="J7142" s="3"/>
      <c r="K7142" s="3"/>
      <c r="L7142" s="3"/>
      <c r="M7142" s="3"/>
      <c r="N7142" s="3"/>
      <c r="O7142" s="3"/>
      <c r="P7142" s="3"/>
      <c r="Q7142" s="3"/>
      <c r="R7142" s="3"/>
      <c r="S7142" s="3"/>
      <c r="T7142" s="3"/>
      <c r="U7142" s="3"/>
      <c r="V7142" s="3"/>
      <c r="W7142" s="3"/>
      <c r="X7142" s="3"/>
      <c r="Y7142" s="3"/>
      <c r="Z7142" s="3"/>
      <c r="AA7142" s="3"/>
      <c r="AB7142" s="3"/>
      <c r="AC7142" s="3"/>
      <c r="AD7142" s="3"/>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row>
    <row r="7143" spans="1:77" ht="18">
      <c r="A7143" s="3" t="s">
        <v>28547</v>
      </c>
      <c r="B7143" s="3" t="s">
        <v>28380</v>
      </c>
      <c r="C7143" s="3" t="s">
        <v>28430</v>
      </c>
      <c r="D7143" s="3" t="s">
        <v>48</v>
      </c>
      <c r="E7143" s="3" t="s">
        <v>28438</v>
      </c>
      <c r="F7143" s="3"/>
      <c r="G7143" s="3"/>
      <c r="H7143" s="3"/>
      <c r="I7143" s="3"/>
      <c r="J7143" s="3"/>
      <c r="K7143" s="3"/>
      <c r="L7143" s="3"/>
      <c r="M7143" s="3"/>
      <c r="N7143" s="3"/>
      <c r="O7143" s="3"/>
      <c r="P7143" s="3"/>
      <c r="Q7143" s="3"/>
      <c r="R7143" s="3"/>
      <c r="S7143" s="3"/>
      <c r="T7143" s="3"/>
      <c r="U7143" s="3"/>
      <c r="V7143" s="3"/>
      <c r="W7143" s="3"/>
      <c r="X7143" s="3"/>
      <c r="Y7143" s="3"/>
      <c r="Z7143" s="3"/>
      <c r="AA7143" s="3"/>
      <c r="AB7143" s="3"/>
      <c r="AC7143" s="3"/>
      <c r="AD7143" s="3"/>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row>
    <row r="7144" spans="1:77" ht="18">
      <c r="A7144" s="3" t="s">
        <v>28408</v>
      </c>
      <c r="B7144" s="3" t="s">
        <v>28370</v>
      </c>
      <c r="C7144" s="3" t="s">
        <v>28409</v>
      </c>
      <c r="D7144" s="3" t="s">
        <v>319</v>
      </c>
      <c r="E7144" s="3" t="s">
        <v>28384</v>
      </c>
      <c r="F7144" s="3" t="s">
        <v>28385</v>
      </c>
      <c r="G7144" s="3"/>
      <c r="H7144" s="3"/>
      <c r="I7144" s="3"/>
      <c r="J7144" s="3"/>
      <c r="K7144" s="3"/>
      <c r="L7144" s="3"/>
      <c r="M7144" s="3"/>
      <c r="N7144" s="3"/>
      <c r="O7144" s="3"/>
      <c r="P7144" s="3"/>
      <c r="Q7144" s="3"/>
      <c r="R7144" s="3"/>
      <c r="S7144" s="3"/>
      <c r="T7144" s="3"/>
      <c r="U7144" s="3"/>
      <c r="V7144" s="3"/>
      <c r="W7144" s="3"/>
      <c r="X7144" s="3"/>
      <c r="Y7144" s="3"/>
      <c r="Z7144" s="3"/>
      <c r="AA7144" s="3"/>
      <c r="AB7144" s="3"/>
      <c r="AC7144" s="3"/>
      <c r="AD7144" s="3"/>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row>
    <row r="7145" spans="1:77" ht="18">
      <c r="A7145" s="3" t="s">
        <v>10408</v>
      </c>
      <c r="B7145" s="3" t="s">
        <v>28370</v>
      </c>
      <c r="C7145" s="3" t="s">
        <v>28409</v>
      </c>
      <c r="D7145" s="3" t="s">
        <v>48</v>
      </c>
      <c r="E7145" s="3" t="s">
        <v>28438</v>
      </c>
      <c r="F7145" s="3"/>
      <c r="G7145" s="3"/>
      <c r="H7145" s="3"/>
      <c r="I7145" s="3"/>
      <c r="J7145" s="3"/>
      <c r="K7145" s="3"/>
      <c r="L7145" s="3"/>
      <c r="M7145" s="3"/>
      <c r="N7145" s="3"/>
      <c r="O7145" s="3"/>
      <c r="P7145" s="3"/>
      <c r="Q7145" s="3"/>
      <c r="R7145" s="3"/>
      <c r="S7145" s="3"/>
      <c r="T7145" s="3"/>
      <c r="U7145" s="3"/>
      <c r="V7145" s="3"/>
      <c r="W7145" s="3"/>
      <c r="X7145" s="3"/>
      <c r="Y7145" s="3"/>
      <c r="Z7145" s="3"/>
      <c r="AA7145" s="3"/>
      <c r="AB7145" s="3"/>
      <c r="AC7145" s="3"/>
      <c r="AD7145" s="3"/>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row>
    <row r="7146" spans="1:77" ht="18">
      <c r="A7146" s="3" t="s">
        <v>11704</v>
      </c>
      <c r="B7146" s="3" t="s">
        <v>29357</v>
      </c>
      <c r="C7146" s="3" t="s">
        <v>28409</v>
      </c>
      <c r="D7146" s="3" t="s">
        <v>48</v>
      </c>
      <c r="E7146" s="3" t="s">
        <v>29407</v>
      </c>
      <c r="F7146" s="3"/>
      <c r="G7146" s="3"/>
      <c r="H7146" s="3"/>
      <c r="I7146" s="3"/>
      <c r="J7146" s="3"/>
      <c r="K7146" s="3"/>
      <c r="L7146" s="3"/>
      <c r="M7146" s="3"/>
      <c r="N7146" s="3"/>
      <c r="O7146" s="3"/>
      <c r="P7146" s="3"/>
      <c r="Q7146" s="3"/>
      <c r="R7146" s="3"/>
      <c r="S7146" s="3"/>
      <c r="T7146" s="3"/>
      <c r="U7146" s="3"/>
      <c r="V7146" s="3"/>
      <c r="W7146" s="3"/>
      <c r="X7146" s="3"/>
      <c r="Y7146" s="3"/>
      <c r="Z7146" s="3"/>
      <c r="AA7146" s="3"/>
      <c r="AB7146" s="3"/>
      <c r="AC7146" s="3"/>
      <c r="AD7146" s="3"/>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row>
    <row r="7147" spans="1:77" ht="18">
      <c r="A7147" s="3" t="s">
        <v>10446</v>
      </c>
      <c r="B7147" s="3" t="s">
        <v>28380</v>
      </c>
      <c r="C7147" s="3" t="s">
        <v>28518</v>
      </c>
      <c r="D7147" s="3" t="s">
        <v>48</v>
      </c>
      <c r="E7147" s="3" t="s">
        <v>28438</v>
      </c>
      <c r="F7147" s="3"/>
      <c r="G7147" s="3"/>
      <c r="H7147" s="3"/>
      <c r="I7147" s="3"/>
      <c r="J7147" s="3"/>
      <c r="K7147" s="3"/>
      <c r="L7147" s="3"/>
      <c r="M7147" s="3"/>
      <c r="N7147" s="3"/>
      <c r="O7147" s="3"/>
      <c r="P7147" s="3"/>
      <c r="Q7147" s="3"/>
      <c r="R7147" s="3"/>
      <c r="S7147" s="3"/>
      <c r="T7147" s="3"/>
      <c r="U7147" s="3"/>
      <c r="V7147" s="3"/>
      <c r="W7147" s="3"/>
      <c r="X7147" s="3"/>
      <c r="Y7147" s="3"/>
      <c r="Z7147" s="3"/>
      <c r="AA7147" s="3"/>
      <c r="AB7147" s="3"/>
      <c r="AC7147" s="3"/>
      <c r="AD7147" s="3"/>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row>
    <row r="7148" spans="1:77" ht="18">
      <c r="A7148" s="3" t="s">
        <v>10310</v>
      </c>
      <c r="B7148" s="3" t="s">
        <v>28370</v>
      </c>
      <c r="C7148" s="3" t="s">
        <v>28383</v>
      </c>
      <c r="D7148" s="3" t="s">
        <v>319</v>
      </c>
      <c r="E7148" s="3" t="s">
        <v>28384</v>
      </c>
      <c r="F7148" s="3" t="s">
        <v>28385</v>
      </c>
      <c r="G7148" s="3"/>
      <c r="H7148" s="3"/>
      <c r="I7148" s="3"/>
      <c r="J7148" s="3"/>
      <c r="K7148" s="3"/>
      <c r="L7148" s="3"/>
      <c r="M7148" s="3"/>
      <c r="N7148" s="3"/>
      <c r="O7148" s="3"/>
      <c r="P7148" s="3"/>
      <c r="Q7148" s="3"/>
      <c r="R7148" s="3"/>
      <c r="S7148" s="3"/>
      <c r="T7148" s="3"/>
      <c r="U7148" s="3"/>
      <c r="V7148" s="3"/>
      <c r="W7148" s="3"/>
      <c r="X7148" s="3"/>
      <c r="Y7148" s="3"/>
      <c r="Z7148" s="3"/>
      <c r="AA7148" s="3"/>
      <c r="AB7148" s="3"/>
      <c r="AC7148" s="3"/>
      <c r="AD7148" s="3"/>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row>
    <row r="7149" spans="1:77" ht="18">
      <c r="A7149" s="3" t="s">
        <v>10374</v>
      </c>
      <c r="B7149" s="3" t="s">
        <v>28380</v>
      </c>
      <c r="C7149" s="3" t="s">
        <v>28383</v>
      </c>
      <c r="D7149" s="3" t="s">
        <v>48</v>
      </c>
      <c r="E7149" s="3" t="s">
        <v>28438</v>
      </c>
      <c r="F7149" s="3"/>
      <c r="G7149" s="3"/>
      <c r="H7149" s="3"/>
      <c r="I7149" s="3"/>
      <c r="J7149" s="3"/>
      <c r="K7149" s="3"/>
      <c r="L7149" s="3"/>
      <c r="M7149" s="3"/>
      <c r="N7149" s="3"/>
      <c r="O7149" s="3"/>
      <c r="P7149" s="3"/>
      <c r="Q7149" s="3"/>
      <c r="R7149" s="3"/>
      <c r="S7149" s="3"/>
      <c r="T7149" s="3"/>
      <c r="U7149" s="3"/>
      <c r="V7149" s="3"/>
      <c r="W7149" s="3"/>
      <c r="X7149" s="3"/>
      <c r="Y7149" s="3"/>
      <c r="Z7149" s="3"/>
      <c r="AA7149" s="3"/>
      <c r="AB7149" s="3"/>
      <c r="AC7149" s="3"/>
      <c r="AD7149" s="3"/>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row>
    <row r="7150" spans="1:77" ht="18">
      <c r="A7150" s="3" t="s">
        <v>37622</v>
      </c>
      <c r="B7150" s="3" t="s">
        <v>37116</v>
      </c>
      <c r="C7150" s="3" t="s">
        <v>37623</v>
      </c>
      <c r="D7150" s="3" t="s">
        <v>270</v>
      </c>
      <c r="E7150" s="3" t="s">
        <v>37624</v>
      </c>
      <c r="F7150" s="3" t="s">
        <v>37625</v>
      </c>
      <c r="G7150" s="3"/>
      <c r="H7150" s="3"/>
      <c r="I7150" s="3"/>
      <c r="J7150" s="3"/>
      <c r="K7150" s="3"/>
      <c r="L7150" s="3"/>
      <c r="M7150" s="3"/>
      <c r="N7150" s="3"/>
      <c r="O7150" s="3"/>
      <c r="P7150" s="3"/>
      <c r="Q7150" s="3"/>
      <c r="R7150" s="3"/>
      <c r="S7150" s="3"/>
      <c r="T7150" s="3"/>
      <c r="U7150" s="3"/>
      <c r="V7150" s="3"/>
      <c r="W7150" s="3"/>
      <c r="X7150" s="3"/>
      <c r="Y7150" s="3"/>
      <c r="Z7150" s="3"/>
      <c r="AA7150" s="3"/>
      <c r="AB7150" s="3"/>
      <c r="AC7150" s="3"/>
      <c r="AD7150" s="3"/>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row>
    <row r="7151" spans="1:77" ht="18">
      <c r="A7151" s="3" t="s">
        <v>37704</v>
      </c>
      <c r="B7151" s="3" t="s">
        <v>37108</v>
      </c>
      <c r="C7151" s="3" t="s">
        <v>37705</v>
      </c>
      <c r="D7151" s="3"/>
      <c r="E7151" s="3" t="s">
        <v>37706</v>
      </c>
      <c r="F7151" s="3"/>
      <c r="G7151" s="3"/>
      <c r="H7151" s="3"/>
      <c r="I7151" s="3"/>
      <c r="J7151" s="3"/>
      <c r="K7151" s="3"/>
      <c r="L7151" s="3"/>
      <c r="M7151" s="3"/>
      <c r="N7151" s="3"/>
      <c r="O7151" s="3"/>
      <c r="P7151" s="3"/>
      <c r="Q7151" s="3"/>
      <c r="R7151" s="3"/>
      <c r="S7151" s="3"/>
      <c r="T7151" s="3"/>
      <c r="U7151" s="3"/>
      <c r="V7151" s="3"/>
      <c r="W7151" s="3"/>
      <c r="X7151" s="3"/>
      <c r="Y7151" s="3"/>
      <c r="Z7151" s="3"/>
      <c r="AA7151" s="3"/>
      <c r="AB7151" s="3"/>
      <c r="AC7151" s="3"/>
      <c r="AD7151" s="3"/>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row>
    <row r="7152" spans="1:77" ht="18">
      <c r="A7152" s="3" t="s">
        <v>39025</v>
      </c>
      <c r="B7152" s="3" t="s">
        <v>38999</v>
      </c>
      <c r="C7152" s="3" t="s">
        <v>37705</v>
      </c>
      <c r="D7152" s="3"/>
      <c r="E7152" s="3" t="s">
        <v>39026</v>
      </c>
      <c r="F7152" s="3"/>
      <c r="G7152" s="3"/>
      <c r="H7152" s="3"/>
      <c r="I7152" s="3"/>
      <c r="J7152" s="3"/>
      <c r="K7152" s="3"/>
      <c r="L7152" s="3"/>
      <c r="M7152" s="3"/>
      <c r="N7152" s="3"/>
      <c r="O7152" s="3"/>
      <c r="P7152" s="3"/>
      <c r="Q7152" s="3"/>
      <c r="R7152" s="3"/>
      <c r="S7152" s="3"/>
      <c r="T7152" s="3"/>
      <c r="U7152" s="3"/>
      <c r="V7152" s="3"/>
      <c r="W7152" s="3"/>
      <c r="X7152" s="3"/>
      <c r="Y7152" s="3"/>
      <c r="Z7152" s="3"/>
      <c r="AA7152" s="3"/>
      <c r="AB7152" s="3"/>
      <c r="AC7152" s="3"/>
      <c r="AD7152" s="3"/>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row>
    <row r="7153" spans="1:77" ht="18">
      <c r="A7153" s="3" t="s">
        <v>39382</v>
      </c>
      <c r="B7153" s="3" t="s">
        <v>38999</v>
      </c>
      <c r="C7153" s="3" t="s">
        <v>39383</v>
      </c>
      <c r="D7153" s="3" t="s">
        <v>39384</v>
      </c>
      <c r="E7153" s="3" t="s">
        <v>39385</v>
      </c>
      <c r="F7153" s="3"/>
      <c r="G7153" s="3"/>
      <c r="H7153" s="3"/>
      <c r="I7153" s="3"/>
      <c r="J7153" s="3"/>
      <c r="K7153" s="3"/>
      <c r="L7153" s="3"/>
      <c r="M7153" s="3"/>
      <c r="N7153" s="3"/>
      <c r="O7153" s="3"/>
      <c r="P7153" s="3"/>
      <c r="Q7153" s="3"/>
      <c r="R7153" s="3"/>
      <c r="S7153" s="3"/>
      <c r="T7153" s="3"/>
      <c r="U7153" s="3"/>
      <c r="V7153" s="3"/>
      <c r="W7153" s="3"/>
      <c r="X7153" s="3"/>
      <c r="Y7153" s="3"/>
      <c r="Z7153" s="3"/>
      <c r="AA7153" s="3"/>
      <c r="AB7153" s="3"/>
      <c r="AC7153" s="3"/>
      <c r="AD7153" s="3"/>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row>
    <row r="7154" spans="1:77" ht="18">
      <c r="A7154" s="3" t="s">
        <v>12304</v>
      </c>
      <c r="B7154" s="3" t="s">
        <v>29357</v>
      </c>
      <c r="C7154" s="3" t="s">
        <v>29874</v>
      </c>
      <c r="D7154" s="3" t="s">
        <v>48</v>
      </c>
      <c r="E7154" s="3" t="s">
        <v>29875</v>
      </c>
      <c r="F7154" s="3" t="s">
        <v>29876</v>
      </c>
      <c r="G7154" s="3"/>
      <c r="H7154" s="3"/>
      <c r="I7154" s="3"/>
      <c r="J7154" s="3"/>
      <c r="K7154" s="3"/>
      <c r="L7154" s="3"/>
      <c r="M7154" s="3"/>
      <c r="N7154" s="3"/>
      <c r="O7154" s="3"/>
      <c r="P7154" s="3"/>
      <c r="Q7154" s="3"/>
      <c r="R7154" s="3"/>
      <c r="S7154" s="3"/>
      <c r="T7154" s="3"/>
      <c r="U7154" s="3"/>
      <c r="V7154" s="3"/>
      <c r="W7154" s="3"/>
      <c r="X7154" s="3"/>
      <c r="Y7154" s="3"/>
      <c r="Z7154" s="3"/>
      <c r="AA7154" s="3"/>
      <c r="AB7154" s="3"/>
      <c r="AC7154" s="3"/>
      <c r="AD7154" s="3"/>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row>
    <row r="7155" spans="1:77" ht="18">
      <c r="A7155" s="3" t="s">
        <v>27549</v>
      </c>
      <c r="B7155" s="3" t="s">
        <v>27189</v>
      </c>
      <c r="C7155" s="3" t="s">
        <v>27550</v>
      </c>
      <c r="D7155" s="3" t="s">
        <v>73</v>
      </c>
      <c r="E7155" s="3" t="s">
        <v>27551</v>
      </c>
      <c r="F7155" s="3" t="s">
        <v>27552</v>
      </c>
      <c r="G7155" s="3"/>
      <c r="H7155" s="3"/>
      <c r="I7155" s="3"/>
      <c r="J7155" s="3"/>
      <c r="K7155" s="3"/>
      <c r="L7155" s="3"/>
      <c r="M7155" s="3"/>
      <c r="N7155" s="3"/>
      <c r="O7155" s="3"/>
      <c r="P7155" s="3"/>
      <c r="Q7155" s="3"/>
      <c r="R7155" s="3"/>
      <c r="S7155" s="3"/>
      <c r="T7155" s="3"/>
      <c r="U7155" s="3"/>
      <c r="V7155" s="3"/>
      <c r="W7155" s="3"/>
      <c r="X7155" s="3"/>
      <c r="Y7155" s="3"/>
      <c r="Z7155" s="3"/>
      <c r="AA7155" s="3"/>
      <c r="AB7155" s="3"/>
      <c r="AC7155" s="3"/>
      <c r="AD7155" s="3"/>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row>
    <row r="7156" spans="1:77" ht="18">
      <c r="A7156" s="3" t="s">
        <v>9644</v>
      </c>
      <c r="B7156" s="3" t="s">
        <v>27189</v>
      </c>
      <c r="C7156" s="3" t="s">
        <v>27503</v>
      </c>
      <c r="D7156" s="3" t="s">
        <v>73</v>
      </c>
      <c r="E7156" s="3" t="s">
        <v>27504</v>
      </c>
      <c r="F7156" s="3" t="s">
        <v>27505</v>
      </c>
      <c r="G7156" s="3"/>
      <c r="H7156" s="3"/>
      <c r="I7156" s="3"/>
      <c r="J7156" s="3"/>
      <c r="K7156" s="3"/>
      <c r="L7156" s="3"/>
      <c r="M7156" s="3"/>
      <c r="N7156" s="3"/>
      <c r="O7156" s="3"/>
      <c r="P7156" s="3"/>
      <c r="Q7156" s="3"/>
      <c r="R7156" s="3"/>
      <c r="S7156" s="3"/>
      <c r="T7156" s="3"/>
      <c r="U7156" s="3"/>
      <c r="V7156" s="3"/>
      <c r="W7156" s="3"/>
      <c r="X7156" s="3"/>
      <c r="Y7156" s="3"/>
      <c r="Z7156" s="3"/>
      <c r="AA7156" s="3"/>
      <c r="AB7156" s="3"/>
      <c r="AC7156" s="3"/>
      <c r="AD7156" s="3"/>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row>
    <row r="7157" spans="1:77" ht="18">
      <c r="A7157" s="3" t="s">
        <v>20194</v>
      </c>
      <c r="B7157" s="3" t="s">
        <v>37116</v>
      </c>
      <c r="C7157" s="3" t="s">
        <v>37437</v>
      </c>
      <c r="D7157" s="3" t="s">
        <v>270</v>
      </c>
      <c r="E7157" s="3" t="s">
        <v>37438</v>
      </c>
      <c r="F7157" s="3" t="s">
        <v>37439</v>
      </c>
      <c r="G7157" s="3" t="s">
        <v>37440</v>
      </c>
      <c r="H7157" s="3" t="s">
        <v>37441</v>
      </c>
      <c r="I7157" s="3" t="s">
        <v>37442</v>
      </c>
      <c r="J7157" s="3" t="s">
        <v>37443</v>
      </c>
      <c r="K7157" s="3" t="s">
        <v>37444</v>
      </c>
      <c r="L7157" s="3"/>
      <c r="M7157" s="3"/>
      <c r="N7157" s="3"/>
      <c r="O7157" s="3"/>
      <c r="P7157" s="3"/>
      <c r="Q7157" s="3"/>
      <c r="R7157" s="3"/>
      <c r="S7157" s="3"/>
      <c r="T7157" s="3"/>
      <c r="U7157" s="3"/>
      <c r="V7157" s="3"/>
      <c r="W7157" s="3"/>
      <c r="X7157" s="3"/>
      <c r="Y7157" s="3"/>
      <c r="Z7157" s="3"/>
      <c r="AA7157" s="3"/>
      <c r="AB7157" s="3"/>
      <c r="AC7157" s="3"/>
      <c r="AD7157" s="3"/>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row>
    <row r="7158" spans="1:77" ht="18">
      <c r="A7158" s="3" t="s">
        <v>13399</v>
      </c>
      <c r="B7158" s="3" t="s">
        <v>30462</v>
      </c>
      <c r="C7158" s="3" t="s">
        <v>30509</v>
      </c>
      <c r="D7158" s="3"/>
      <c r="E7158" s="3" t="s">
        <v>30510</v>
      </c>
      <c r="F7158" s="3"/>
      <c r="G7158" s="3"/>
      <c r="H7158" s="3"/>
      <c r="I7158" s="3"/>
      <c r="J7158" s="3"/>
      <c r="K7158" s="3"/>
      <c r="L7158" s="3"/>
      <c r="M7158" s="3"/>
      <c r="N7158" s="3"/>
      <c r="O7158" s="3"/>
      <c r="P7158" s="3"/>
      <c r="Q7158" s="3"/>
      <c r="R7158" s="3"/>
      <c r="S7158" s="3"/>
      <c r="T7158" s="3"/>
      <c r="U7158" s="3"/>
      <c r="V7158" s="3"/>
      <c r="W7158" s="3"/>
      <c r="X7158" s="3"/>
      <c r="Y7158" s="3"/>
      <c r="Z7158" s="3"/>
      <c r="AA7158" s="3"/>
      <c r="AB7158" s="3"/>
      <c r="AC7158" s="3"/>
      <c r="AD7158" s="3"/>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row>
    <row r="7159" spans="1:77" ht="18">
      <c r="A7159" s="3" t="s">
        <v>39482</v>
      </c>
      <c r="B7159" s="3" t="s">
        <v>38999</v>
      </c>
      <c r="C7159" s="3" t="s">
        <v>30509</v>
      </c>
      <c r="D7159" s="3"/>
      <c r="E7159" s="3" t="s">
        <v>39483</v>
      </c>
      <c r="F7159" s="3"/>
      <c r="G7159" s="3"/>
      <c r="H7159" s="3"/>
      <c r="I7159" s="3"/>
      <c r="J7159" s="3"/>
      <c r="K7159" s="3"/>
      <c r="L7159" s="3"/>
      <c r="M7159" s="3"/>
      <c r="N7159" s="3"/>
      <c r="O7159" s="3"/>
      <c r="P7159" s="3"/>
      <c r="Q7159" s="3"/>
      <c r="R7159" s="3"/>
      <c r="S7159" s="3"/>
      <c r="T7159" s="3"/>
      <c r="U7159" s="3"/>
      <c r="V7159" s="3"/>
      <c r="W7159" s="3"/>
      <c r="X7159" s="3"/>
      <c r="Y7159" s="3"/>
      <c r="Z7159" s="3"/>
      <c r="AA7159" s="3"/>
      <c r="AB7159" s="3"/>
      <c r="AC7159" s="3"/>
      <c r="AD7159" s="3"/>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row>
    <row r="7160" spans="1:77" ht="18">
      <c r="A7160" s="3" t="s">
        <v>12350</v>
      </c>
      <c r="B7160" s="3" t="s">
        <v>29357</v>
      </c>
      <c r="C7160" s="3" t="s">
        <v>29908</v>
      </c>
      <c r="D7160" s="3" t="s">
        <v>29909</v>
      </c>
      <c r="E7160" s="3" t="s">
        <v>29910</v>
      </c>
      <c r="F7160" s="3" t="s">
        <v>29911</v>
      </c>
      <c r="G7160" s="3"/>
      <c r="H7160" s="3"/>
      <c r="I7160" s="3"/>
      <c r="J7160" s="3"/>
      <c r="K7160" s="3"/>
      <c r="L7160" s="3"/>
      <c r="M7160" s="3"/>
      <c r="N7160" s="3"/>
      <c r="O7160" s="3"/>
      <c r="P7160" s="3"/>
      <c r="Q7160" s="3"/>
      <c r="R7160" s="3"/>
      <c r="S7160" s="3"/>
      <c r="T7160" s="3"/>
      <c r="U7160" s="3"/>
      <c r="V7160" s="3"/>
      <c r="W7160" s="3"/>
      <c r="X7160" s="3"/>
      <c r="Y7160" s="3"/>
      <c r="Z7160" s="3"/>
      <c r="AA7160" s="3"/>
      <c r="AB7160" s="3"/>
      <c r="AC7160" s="3"/>
      <c r="AD7160" s="3"/>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row>
    <row r="7161" spans="1:77" ht="18">
      <c r="A7161" s="3" t="s">
        <v>39447</v>
      </c>
      <c r="B7161" s="3" t="s">
        <v>38999</v>
      </c>
      <c r="C7161" s="3" t="s">
        <v>39448</v>
      </c>
      <c r="D7161" s="3"/>
      <c r="E7161" s="3" t="s">
        <v>39449</v>
      </c>
      <c r="F7161" s="3"/>
      <c r="G7161" s="3"/>
      <c r="H7161" s="3"/>
      <c r="I7161" s="3"/>
      <c r="J7161" s="3"/>
      <c r="K7161" s="3"/>
      <c r="L7161" s="3"/>
      <c r="M7161" s="3"/>
      <c r="N7161" s="3"/>
      <c r="O7161" s="3"/>
      <c r="P7161" s="3"/>
      <c r="Q7161" s="3"/>
      <c r="R7161" s="3"/>
      <c r="S7161" s="3"/>
      <c r="T7161" s="3"/>
      <c r="U7161" s="3"/>
      <c r="V7161" s="3"/>
      <c r="W7161" s="3"/>
      <c r="X7161" s="3"/>
      <c r="Y7161" s="3"/>
      <c r="Z7161" s="3"/>
      <c r="AA7161" s="3"/>
      <c r="AB7161" s="3"/>
      <c r="AC7161" s="3"/>
      <c r="AD7161" s="3"/>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row>
    <row r="7162" spans="1:77" ht="18">
      <c r="A7162" s="3" t="s">
        <v>12265</v>
      </c>
      <c r="B7162" s="3" t="s">
        <v>29357</v>
      </c>
      <c r="C7162" s="3" t="s">
        <v>29841</v>
      </c>
      <c r="D7162" s="3" t="s">
        <v>48</v>
      </c>
      <c r="E7162" s="3" t="s">
        <v>29842</v>
      </c>
      <c r="F7162" s="3"/>
      <c r="G7162" s="3"/>
      <c r="H7162" s="3"/>
      <c r="I7162" s="3"/>
      <c r="J7162" s="3"/>
      <c r="K7162" s="3"/>
      <c r="L7162" s="3"/>
      <c r="M7162" s="3"/>
      <c r="N7162" s="3"/>
      <c r="O7162" s="3"/>
      <c r="P7162" s="3"/>
      <c r="Q7162" s="3"/>
      <c r="R7162" s="3"/>
      <c r="S7162" s="3"/>
      <c r="T7162" s="3"/>
      <c r="U7162" s="3"/>
      <c r="V7162" s="3"/>
      <c r="W7162" s="3"/>
      <c r="X7162" s="3"/>
      <c r="Y7162" s="3"/>
      <c r="Z7162" s="3"/>
      <c r="AA7162" s="3"/>
      <c r="AB7162" s="3"/>
      <c r="AC7162" s="3"/>
      <c r="AD7162" s="3"/>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row>
    <row r="7163" spans="1:77" ht="18">
      <c r="A7163" s="3" t="s">
        <v>9608</v>
      </c>
      <c r="B7163" s="3" t="s">
        <v>27189</v>
      </c>
      <c r="C7163" s="3" t="s">
        <v>27462</v>
      </c>
      <c r="D7163" s="3" t="s">
        <v>73</v>
      </c>
      <c r="E7163" s="3" t="s">
        <v>27463</v>
      </c>
      <c r="F7163" s="3" t="s">
        <v>27464</v>
      </c>
      <c r="G7163" s="3"/>
      <c r="H7163" s="3"/>
      <c r="I7163" s="3"/>
      <c r="J7163" s="3"/>
      <c r="K7163" s="3"/>
      <c r="L7163" s="3"/>
      <c r="M7163" s="3"/>
      <c r="N7163" s="3"/>
      <c r="O7163" s="3"/>
      <c r="P7163" s="3"/>
      <c r="Q7163" s="3"/>
      <c r="R7163" s="3"/>
      <c r="S7163" s="3"/>
      <c r="T7163" s="3"/>
      <c r="U7163" s="3"/>
      <c r="V7163" s="3"/>
      <c r="W7163" s="3"/>
      <c r="X7163" s="3"/>
      <c r="Y7163" s="3"/>
      <c r="Z7163" s="3"/>
      <c r="AA7163" s="3"/>
      <c r="AB7163" s="3"/>
      <c r="AC7163" s="3"/>
      <c r="AD7163" s="3"/>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row>
    <row r="7164" spans="1:77" ht="18">
      <c r="A7164" s="3" t="s">
        <v>28557</v>
      </c>
      <c r="B7164" s="3" t="s">
        <v>28370</v>
      </c>
      <c r="C7164" s="3" t="s">
        <v>28558</v>
      </c>
      <c r="D7164" s="3"/>
      <c r="E7164" s="3" t="s">
        <v>28559</v>
      </c>
      <c r="F7164" s="3"/>
      <c r="G7164" s="3"/>
      <c r="H7164" s="3"/>
      <c r="I7164" s="3"/>
      <c r="J7164" s="3"/>
      <c r="K7164" s="3"/>
      <c r="L7164" s="3"/>
      <c r="M7164" s="3"/>
      <c r="N7164" s="3"/>
      <c r="O7164" s="3"/>
      <c r="P7164" s="3"/>
      <c r="Q7164" s="3"/>
      <c r="R7164" s="3"/>
      <c r="S7164" s="3"/>
      <c r="T7164" s="3"/>
      <c r="U7164" s="3"/>
      <c r="V7164" s="3"/>
      <c r="W7164" s="3"/>
      <c r="X7164" s="3"/>
      <c r="Y7164" s="3"/>
      <c r="Z7164" s="3"/>
      <c r="AA7164" s="3"/>
      <c r="AB7164" s="3"/>
      <c r="AC7164" s="3"/>
      <c r="AD7164" s="3"/>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row>
    <row r="7165" spans="1:77" ht="18">
      <c r="A7165" s="3" t="s">
        <v>10489</v>
      </c>
      <c r="B7165" s="3" t="s">
        <v>28370</v>
      </c>
      <c r="C7165" s="3" t="s">
        <v>28561</v>
      </c>
      <c r="D7165" s="3"/>
      <c r="E7165" s="3" t="s">
        <v>28562</v>
      </c>
      <c r="F7165" s="3"/>
      <c r="G7165" s="3"/>
      <c r="H7165" s="3"/>
      <c r="I7165" s="3"/>
      <c r="J7165" s="3"/>
      <c r="K7165" s="3"/>
      <c r="L7165" s="3"/>
      <c r="M7165" s="3"/>
      <c r="N7165" s="3"/>
      <c r="O7165" s="3"/>
      <c r="P7165" s="3"/>
      <c r="Q7165" s="3"/>
      <c r="R7165" s="3"/>
      <c r="S7165" s="3"/>
      <c r="T7165" s="3"/>
      <c r="U7165" s="3"/>
      <c r="V7165" s="3"/>
      <c r="W7165" s="3"/>
      <c r="X7165" s="3"/>
      <c r="Y7165" s="3"/>
      <c r="Z7165" s="3"/>
      <c r="AA7165" s="3"/>
      <c r="AB7165" s="3"/>
      <c r="AC7165" s="3"/>
      <c r="AD7165" s="3"/>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row>
    <row r="7166" spans="1:77" ht="18">
      <c r="A7166" s="3" t="s">
        <v>37320</v>
      </c>
      <c r="B7166" s="3" t="s">
        <v>37108</v>
      </c>
      <c r="C7166" s="3" t="s">
        <v>37321</v>
      </c>
      <c r="D7166" s="3" t="s">
        <v>37322</v>
      </c>
      <c r="E7166" s="3" t="s">
        <v>37323</v>
      </c>
      <c r="F7166" s="3" t="s">
        <v>37324</v>
      </c>
      <c r="G7166" s="3"/>
      <c r="H7166" s="3"/>
      <c r="I7166" s="3"/>
      <c r="J7166" s="3"/>
      <c r="K7166" s="3"/>
      <c r="L7166" s="3"/>
      <c r="M7166" s="3"/>
      <c r="N7166" s="3"/>
      <c r="O7166" s="3"/>
      <c r="P7166" s="3"/>
      <c r="Q7166" s="3"/>
      <c r="R7166" s="3"/>
      <c r="S7166" s="3"/>
      <c r="T7166" s="3"/>
      <c r="U7166" s="3"/>
      <c r="V7166" s="3"/>
      <c r="W7166" s="3"/>
      <c r="X7166" s="3"/>
      <c r="Y7166" s="3"/>
      <c r="Z7166" s="3"/>
      <c r="AA7166" s="3"/>
      <c r="AB7166" s="3"/>
      <c r="AC7166" s="3"/>
      <c r="AD7166" s="3"/>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row>
    <row r="7167" spans="1:77" ht="18">
      <c r="A7167" s="3" t="s">
        <v>10443</v>
      </c>
      <c r="B7167" s="3" t="s">
        <v>28380</v>
      </c>
      <c r="C7167" s="3" t="s">
        <v>28516</v>
      </c>
      <c r="D7167" s="3" t="s">
        <v>48</v>
      </c>
      <c r="E7167" s="3" t="s">
        <v>28517</v>
      </c>
      <c r="F7167" s="3"/>
      <c r="G7167" s="3"/>
      <c r="H7167" s="3"/>
      <c r="I7167" s="3"/>
      <c r="J7167" s="3"/>
      <c r="K7167" s="3"/>
      <c r="L7167" s="3"/>
      <c r="M7167" s="3"/>
      <c r="N7167" s="3"/>
      <c r="O7167" s="3"/>
      <c r="P7167" s="3"/>
      <c r="Q7167" s="3"/>
      <c r="R7167" s="3"/>
      <c r="S7167" s="3"/>
      <c r="T7167" s="3"/>
      <c r="U7167" s="3"/>
      <c r="V7167" s="3"/>
      <c r="W7167" s="3"/>
      <c r="X7167" s="3"/>
      <c r="Y7167" s="3"/>
      <c r="Z7167" s="3"/>
      <c r="AA7167" s="3"/>
      <c r="AB7167" s="3"/>
      <c r="AC7167" s="3"/>
      <c r="AD7167" s="3"/>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row>
    <row r="7168" spans="1:77" ht="18">
      <c r="A7168" s="3" t="s">
        <v>10432</v>
      </c>
      <c r="B7168" s="3" t="s">
        <v>28380</v>
      </c>
      <c r="C7168" s="3" t="s">
        <v>28508</v>
      </c>
      <c r="D7168" s="3" t="s">
        <v>48</v>
      </c>
      <c r="E7168" s="3" t="s">
        <v>28405</v>
      </c>
      <c r="F7168" s="3"/>
      <c r="G7168" s="3"/>
      <c r="H7168" s="3"/>
      <c r="I7168" s="3"/>
      <c r="J7168" s="3"/>
      <c r="K7168" s="3"/>
      <c r="L7168" s="3"/>
      <c r="M7168" s="3"/>
      <c r="N7168" s="3"/>
      <c r="O7168" s="3"/>
      <c r="P7168" s="3"/>
      <c r="Q7168" s="3"/>
      <c r="R7168" s="3"/>
      <c r="S7168" s="3"/>
      <c r="T7168" s="3"/>
      <c r="U7168" s="3"/>
      <c r="V7168" s="3"/>
      <c r="W7168" s="3"/>
      <c r="X7168" s="3"/>
      <c r="Y7168" s="3"/>
      <c r="Z7168" s="3"/>
      <c r="AA7168" s="3"/>
      <c r="AB7168" s="3"/>
      <c r="AC7168" s="3"/>
      <c r="AD7168" s="3"/>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row>
    <row r="7169" spans="1:77" ht="18">
      <c r="A7169" s="3" t="s">
        <v>9511</v>
      </c>
      <c r="B7169" s="3" t="s">
        <v>27189</v>
      </c>
      <c r="C7169" s="3" t="s">
        <v>27335</v>
      </c>
      <c r="D7169" s="3" t="s">
        <v>73</v>
      </c>
      <c r="E7169" s="3" t="s">
        <v>27336</v>
      </c>
      <c r="F7169" s="3" t="s">
        <v>27337</v>
      </c>
      <c r="G7169" s="3"/>
      <c r="H7169" s="3"/>
      <c r="I7169" s="3"/>
      <c r="J7169" s="3"/>
      <c r="K7169" s="3"/>
      <c r="L7169" s="3"/>
      <c r="M7169" s="3"/>
      <c r="N7169" s="3"/>
      <c r="O7169" s="3"/>
      <c r="P7169" s="3"/>
      <c r="Q7169" s="3"/>
      <c r="R7169" s="3"/>
      <c r="S7169" s="3"/>
      <c r="T7169" s="3"/>
      <c r="U7169" s="3"/>
      <c r="V7169" s="3"/>
      <c r="W7169" s="3"/>
      <c r="X7169" s="3"/>
      <c r="Y7169" s="3"/>
      <c r="Z7169" s="3"/>
      <c r="AA7169" s="3"/>
      <c r="AB7169" s="3"/>
      <c r="AC7169" s="3"/>
      <c r="AD7169" s="3"/>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row>
    <row r="7170" spans="1:77" ht="18">
      <c r="A7170" s="3" t="s">
        <v>28535</v>
      </c>
      <c r="B7170" s="3" t="s">
        <v>28370</v>
      </c>
      <c r="C7170" s="3" t="s">
        <v>27335</v>
      </c>
      <c r="D7170" s="3" t="s">
        <v>48</v>
      </c>
      <c r="E7170" s="3" t="s">
        <v>28536</v>
      </c>
      <c r="F7170" s="3"/>
      <c r="G7170" s="3"/>
      <c r="H7170" s="3"/>
      <c r="I7170" s="3"/>
      <c r="J7170" s="3"/>
      <c r="K7170" s="3"/>
      <c r="L7170" s="3"/>
      <c r="M7170" s="3"/>
      <c r="N7170" s="3"/>
      <c r="O7170" s="3"/>
      <c r="P7170" s="3"/>
      <c r="Q7170" s="3"/>
      <c r="R7170" s="3"/>
      <c r="S7170" s="3"/>
      <c r="T7170" s="3"/>
      <c r="U7170" s="3"/>
      <c r="V7170" s="3"/>
      <c r="W7170" s="3"/>
      <c r="X7170" s="3"/>
      <c r="Y7170" s="3"/>
      <c r="Z7170" s="3"/>
      <c r="AA7170" s="3"/>
      <c r="AB7170" s="3"/>
      <c r="AC7170" s="3"/>
      <c r="AD7170" s="3"/>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row>
    <row r="7171" spans="1:77" ht="18">
      <c r="A7171" s="3" t="s">
        <v>12208</v>
      </c>
      <c r="B7171" s="3" t="s">
        <v>29357</v>
      </c>
      <c r="C7171" s="3" t="s">
        <v>27335</v>
      </c>
      <c r="D7171" s="3" t="s">
        <v>48</v>
      </c>
      <c r="E7171" s="3" t="s">
        <v>29793</v>
      </c>
      <c r="F7171" s="3"/>
      <c r="G7171" s="3"/>
      <c r="H7171" s="3"/>
      <c r="I7171" s="3"/>
      <c r="J7171" s="3"/>
      <c r="K7171" s="3"/>
      <c r="L7171" s="3"/>
      <c r="M7171" s="3"/>
      <c r="N7171" s="3"/>
      <c r="O7171" s="3"/>
      <c r="P7171" s="3"/>
      <c r="Q7171" s="3"/>
      <c r="R7171" s="3"/>
      <c r="S7171" s="3"/>
      <c r="T7171" s="3"/>
      <c r="U7171" s="3"/>
      <c r="V7171" s="3"/>
      <c r="W7171" s="3"/>
      <c r="X7171" s="3"/>
      <c r="Y7171" s="3"/>
      <c r="Z7171" s="3"/>
      <c r="AA7171" s="3"/>
      <c r="AB7171" s="3"/>
      <c r="AC7171" s="3"/>
      <c r="AD7171" s="3"/>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row>
    <row r="7172" spans="1:77" ht="18">
      <c r="A7172" s="3" t="s">
        <v>12299</v>
      </c>
      <c r="B7172" s="3" t="s">
        <v>29357</v>
      </c>
      <c r="C7172" s="3" t="s">
        <v>29870</v>
      </c>
      <c r="D7172" s="3" t="s">
        <v>319</v>
      </c>
      <c r="E7172" s="3" t="s">
        <v>29871</v>
      </c>
      <c r="F7172" s="3"/>
      <c r="G7172" s="3"/>
      <c r="H7172" s="3"/>
      <c r="I7172" s="3"/>
      <c r="J7172" s="3"/>
      <c r="K7172" s="3"/>
      <c r="L7172" s="3"/>
      <c r="M7172" s="3"/>
      <c r="N7172" s="3"/>
      <c r="O7172" s="3"/>
      <c r="P7172" s="3"/>
      <c r="Q7172" s="3"/>
      <c r="R7172" s="3"/>
      <c r="S7172" s="3"/>
      <c r="T7172" s="3"/>
      <c r="U7172" s="3"/>
      <c r="V7172" s="3"/>
      <c r="W7172" s="3"/>
      <c r="X7172" s="3"/>
      <c r="Y7172" s="3"/>
      <c r="Z7172" s="3"/>
      <c r="AA7172" s="3"/>
      <c r="AB7172" s="3"/>
      <c r="AC7172" s="3"/>
      <c r="AD7172" s="3"/>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row>
    <row r="7173" spans="1:77" ht="18">
      <c r="A7173" s="3" t="s">
        <v>27275</v>
      </c>
      <c r="B7173" s="3" t="s">
        <v>27189</v>
      </c>
      <c r="C7173" s="3" t="s">
        <v>27276</v>
      </c>
      <c r="D7173" s="3" t="s">
        <v>73</v>
      </c>
      <c r="E7173" s="3" t="s">
        <v>27277</v>
      </c>
      <c r="F7173" s="3" t="s">
        <v>27278</v>
      </c>
      <c r="G7173" s="3"/>
      <c r="H7173" s="3"/>
      <c r="I7173" s="3"/>
      <c r="J7173" s="3"/>
      <c r="K7173" s="3"/>
      <c r="L7173" s="3"/>
      <c r="M7173" s="3"/>
      <c r="N7173" s="3"/>
      <c r="O7173" s="3"/>
      <c r="P7173" s="3"/>
      <c r="Q7173" s="3"/>
      <c r="R7173" s="3"/>
      <c r="S7173" s="3"/>
      <c r="T7173" s="3"/>
      <c r="U7173" s="3"/>
      <c r="V7173" s="3"/>
      <c r="W7173" s="3"/>
      <c r="X7173" s="3"/>
      <c r="Y7173" s="3"/>
      <c r="Z7173" s="3"/>
      <c r="AA7173" s="3"/>
      <c r="AB7173" s="3"/>
      <c r="AC7173" s="3"/>
      <c r="AD7173" s="3"/>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row>
    <row r="7174" spans="1:77" ht="18">
      <c r="A7174" s="3" t="s">
        <v>12012</v>
      </c>
      <c r="B7174" s="3" t="s">
        <v>29357</v>
      </c>
      <c r="C7174" s="3" t="s">
        <v>29644</v>
      </c>
      <c r="D7174" s="3" t="s">
        <v>48</v>
      </c>
      <c r="E7174" s="3" t="s">
        <v>29567</v>
      </c>
      <c r="F7174" s="3"/>
      <c r="G7174" s="3"/>
      <c r="H7174" s="3"/>
      <c r="I7174" s="3"/>
      <c r="J7174" s="3"/>
      <c r="K7174" s="3"/>
      <c r="L7174" s="3"/>
      <c r="M7174" s="3"/>
      <c r="N7174" s="3"/>
      <c r="O7174" s="3"/>
      <c r="P7174" s="3"/>
      <c r="Q7174" s="3"/>
      <c r="R7174" s="3"/>
      <c r="S7174" s="3"/>
      <c r="T7174" s="3"/>
      <c r="U7174" s="3"/>
      <c r="V7174" s="3"/>
      <c r="W7174" s="3"/>
      <c r="X7174" s="3"/>
      <c r="Y7174" s="3"/>
      <c r="Z7174" s="3"/>
      <c r="AA7174" s="3"/>
      <c r="AB7174" s="3"/>
      <c r="AC7174" s="3"/>
      <c r="AD7174" s="3"/>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row>
    <row r="7175" spans="1:77" ht="18">
      <c r="A7175" s="3" t="s">
        <v>28468</v>
      </c>
      <c r="B7175" s="3" t="s">
        <v>28380</v>
      </c>
      <c r="C7175" s="3" t="s">
        <v>28469</v>
      </c>
      <c r="D7175" s="3" t="s">
        <v>48</v>
      </c>
      <c r="E7175" s="3" t="s">
        <v>28382</v>
      </c>
      <c r="F7175" s="3"/>
      <c r="G7175" s="3"/>
      <c r="H7175" s="3"/>
      <c r="I7175" s="3"/>
      <c r="J7175" s="3"/>
      <c r="K7175" s="3"/>
      <c r="L7175" s="3"/>
      <c r="M7175" s="3"/>
      <c r="N7175" s="3"/>
      <c r="O7175" s="3"/>
      <c r="P7175" s="3"/>
      <c r="Q7175" s="3"/>
      <c r="R7175" s="3"/>
      <c r="S7175" s="3"/>
      <c r="T7175" s="3"/>
      <c r="U7175" s="3"/>
      <c r="V7175" s="3"/>
      <c r="W7175" s="3"/>
      <c r="X7175" s="3"/>
      <c r="Y7175" s="3"/>
      <c r="Z7175" s="3"/>
      <c r="AA7175" s="3"/>
      <c r="AB7175" s="3"/>
      <c r="AC7175" s="3"/>
      <c r="AD7175" s="3"/>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row>
    <row r="7176" spans="1:77" ht="18">
      <c r="A7176" s="3" t="s">
        <v>11913</v>
      </c>
      <c r="B7176" s="3" t="s">
        <v>29357</v>
      </c>
      <c r="C7176" s="3" t="s">
        <v>29566</v>
      </c>
      <c r="D7176" s="3" t="s">
        <v>48</v>
      </c>
      <c r="E7176" s="3" t="s">
        <v>29567</v>
      </c>
      <c r="F7176" s="3"/>
      <c r="G7176" s="3"/>
      <c r="H7176" s="3"/>
      <c r="I7176" s="3"/>
      <c r="J7176" s="3"/>
      <c r="K7176" s="3"/>
      <c r="L7176" s="3"/>
      <c r="M7176" s="3"/>
      <c r="N7176" s="3"/>
      <c r="O7176" s="3"/>
      <c r="P7176" s="3"/>
      <c r="Q7176" s="3"/>
      <c r="R7176" s="3"/>
      <c r="S7176" s="3"/>
      <c r="T7176" s="3"/>
      <c r="U7176" s="3"/>
      <c r="V7176" s="3"/>
      <c r="W7176" s="3"/>
      <c r="X7176" s="3"/>
      <c r="Y7176" s="3"/>
      <c r="Z7176" s="3"/>
      <c r="AA7176" s="3"/>
      <c r="AB7176" s="3"/>
      <c r="AC7176" s="3"/>
      <c r="AD7176" s="3"/>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row>
    <row r="7177" spans="1:77" ht="18">
      <c r="A7177" s="3" t="s">
        <v>20125</v>
      </c>
      <c r="B7177" s="3" t="s">
        <v>37116</v>
      </c>
      <c r="C7177" s="3" t="s">
        <v>29566</v>
      </c>
      <c r="D7177" s="3" t="s">
        <v>270</v>
      </c>
      <c r="E7177" s="3" t="s">
        <v>7186</v>
      </c>
      <c r="F7177" s="3" t="s">
        <v>37130</v>
      </c>
      <c r="G7177" s="3"/>
      <c r="H7177" s="3"/>
      <c r="I7177" s="3"/>
      <c r="J7177" s="3"/>
      <c r="K7177" s="3"/>
      <c r="L7177" s="3"/>
      <c r="M7177" s="3"/>
      <c r="N7177" s="3"/>
      <c r="O7177" s="3"/>
      <c r="P7177" s="3"/>
      <c r="Q7177" s="3"/>
      <c r="R7177" s="3"/>
      <c r="S7177" s="3"/>
      <c r="T7177" s="3"/>
      <c r="U7177" s="3"/>
      <c r="V7177" s="3"/>
      <c r="W7177" s="3"/>
      <c r="X7177" s="3"/>
      <c r="Y7177" s="3"/>
      <c r="Z7177" s="3"/>
      <c r="AA7177" s="3"/>
      <c r="AB7177" s="3"/>
      <c r="AC7177" s="3"/>
      <c r="AD7177" s="3"/>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row>
    <row r="7178" spans="1:77" ht="18">
      <c r="A7178" s="3" t="s">
        <v>9933</v>
      </c>
      <c r="B7178" s="3" t="s">
        <v>27189</v>
      </c>
      <c r="C7178" s="3" t="s">
        <v>27971</v>
      </c>
      <c r="D7178" s="3" t="s">
        <v>73</v>
      </c>
      <c r="E7178" s="3" t="s">
        <v>27972</v>
      </c>
      <c r="F7178" s="3" t="s">
        <v>27973</v>
      </c>
      <c r="G7178" s="3"/>
      <c r="H7178" s="3"/>
      <c r="I7178" s="3"/>
      <c r="J7178" s="3"/>
      <c r="K7178" s="3"/>
      <c r="L7178" s="3"/>
      <c r="M7178" s="3"/>
      <c r="N7178" s="3"/>
      <c r="O7178" s="3"/>
      <c r="P7178" s="3"/>
      <c r="Q7178" s="3"/>
      <c r="R7178" s="3"/>
      <c r="S7178" s="3"/>
      <c r="T7178" s="3"/>
      <c r="U7178" s="3"/>
      <c r="V7178" s="3"/>
      <c r="W7178" s="3"/>
      <c r="X7178" s="3"/>
      <c r="Y7178" s="3"/>
      <c r="Z7178" s="3"/>
      <c r="AA7178" s="3"/>
      <c r="AB7178" s="3"/>
      <c r="AC7178" s="3"/>
      <c r="AD7178" s="3"/>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row>
    <row r="7179" spans="1:77" ht="18">
      <c r="A7179" s="3" t="s">
        <v>28482</v>
      </c>
      <c r="B7179" s="3" t="s">
        <v>28370</v>
      </c>
      <c r="C7179" s="3" t="s">
        <v>27971</v>
      </c>
      <c r="D7179" s="3" t="s">
        <v>48</v>
      </c>
      <c r="E7179" s="3" t="s">
        <v>28405</v>
      </c>
      <c r="F7179" s="3"/>
      <c r="G7179" s="3"/>
      <c r="H7179" s="3"/>
      <c r="I7179" s="3"/>
      <c r="J7179" s="3"/>
      <c r="K7179" s="3"/>
      <c r="L7179" s="3"/>
      <c r="M7179" s="3"/>
      <c r="N7179" s="3"/>
      <c r="O7179" s="3"/>
      <c r="P7179" s="3"/>
      <c r="Q7179" s="3"/>
      <c r="R7179" s="3"/>
      <c r="S7179" s="3"/>
      <c r="T7179" s="3"/>
      <c r="U7179" s="3"/>
      <c r="V7179" s="3"/>
      <c r="W7179" s="3"/>
      <c r="X7179" s="3"/>
      <c r="Y7179" s="3"/>
      <c r="Z7179" s="3"/>
      <c r="AA7179" s="3"/>
      <c r="AB7179" s="3"/>
      <c r="AC7179" s="3"/>
      <c r="AD7179" s="3"/>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row>
    <row r="7180" spans="1:77" ht="18">
      <c r="A7180" s="3" t="s">
        <v>12061</v>
      </c>
      <c r="B7180" s="3" t="s">
        <v>29357</v>
      </c>
      <c r="C7180" s="3" t="s">
        <v>27971</v>
      </c>
      <c r="D7180" s="3" t="s">
        <v>48</v>
      </c>
      <c r="E7180" s="3" t="s">
        <v>29686</v>
      </c>
      <c r="F7180" s="3"/>
      <c r="G7180" s="3"/>
      <c r="H7180" s="3"/>
      <c r="I7180" s="3"/>
      <c r="J7180" s="3"/>
      <c r="K7180" s="3"/>
      <c r="L7180" s="3"/>
      <c r="M7180" s="3"/>
      <c r="N7180" s="3"/>
      <c r="O7180" s="3"/>
      <c r="P7180" s="3"/>
      <c r="Q7180" s="3"/>
      <c r="R7180" s="3"/>
      <c r="S7180" s="3"/>
      <c r="T7180" s="3"/>
      <c r="U7180" s="3"/>
      <c r="V7180" s="3"/>
      <c r="W7180" s="3"/>
      <c r="X7180" s="3"/>
      <c r="Y7180" s="3"/>
      <c r="Z7180" s="3"/>
      <c r="AA7180" s="3"/>
      <c r="AB7180" s="3"/>
      <c r="AC7180" s="3"/>
      <c r="AD7180" s="3"/>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row>
    <row r="7181" spans="1:77" ht="18">
      <c r="A7181" s="3" t="s">
        <v>10367</v>
      </c>
      <c r="B7181" s="3" t="s">
        <v>28380</v>
      </c>
      <c r="C7181" s="3" t="s">
        <v>28436</v>
      </c>
      <c r="D7181" s="3" t="s">
        <v>48</v>
      </c>
      <c r="E7181" s="3" t="s">
        <v>28405</v>
      </c>
      <c r="F7181" s="3"/>
      <c r="G7181" s="3"/>
      <c r="H7181" s="3"/>
      <c r="I7181" s="3"/>
      <c r="J7181" s="3"/>
      <c r="K7181" s="3"/>
      <c r="L7181" s="3"/>
      <c r="M7181" s="3"/>
      <c r="N7181" s="3"/>
      <c r="O7181" s="3"/>
      <c r="P7181" s="3"/>
      <c r="Q7181" s="3"/>
      <c r="R7181" s="3"/>
      <c r="S7181" s="3"/>
      <c r="T7181" s="3"/>
      <c r="U7181" s="3"/>
      <c r="V7181" s="3"/>
      <c r="W7181" s="3"/>
      <c r="X7181" s="3"/>
      <c r="Y7181" s="3"/>
      <c r="Z7181" s="3"/>
      <c r="AA7181" s="3"/>
      <c r="AB7181" s="3"/>
      <c r="AC7181" s="3"/>
      <c r="AD7181" s="3"/>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row>
    <row r="7182" spans="1:77" ht="18">
      <c r="A7182" s="3" t="s">
        <v>10351</v>
      </c>
      <c r="B7182" s="3" t="s">
        <v>28380</v>
      </c>
      <c r="C7182" s="3" t="s">
        <v>28426</v>
      </c>
      <c r="D7182" s="3" t="s">
        <v>48</v>
      </c>
      <c r="E7182" s="3" t="s">
        <v>28382</v>
      </c>
      <c r="F7182" s="3"/>
      <c r="G7182" s="3"/>
      <c r="H7182" s="3"/>
      <c r="I7182" s="3"/>
      <c r="J7182" s="3"/>
      <c r="K7182" s="3"/>
      <c r="L7182" s="3"/>
      <c r="M7182" s="3"/>
      <c r="N7182" s="3"/>
      <c r="O7182" s="3"/>
      <c r="P7182" s="3"/>
      <c r="Q7182" s="3"/>
      <c r="R7182" s="3"/>
      <c r="S7182" s="3"/>
      <c r="T7182" s="3"/>
      <c r="U7182" s="3"/>
      <c r="V7182" s="3"/>
      <c r="W7182" s="3"/>
      <c r="X7182" s="3"/>
      <c r="Y7182" s="3"/>
      <c r="Z7182" s="3"/>
      <c r="AA7182" s="3"/>
      <c r="AB7182" s="3"/>
      <c r="AC7182" s="3"/>
      <c r="AD7182" s="3"/>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row>
    <row r="7183" spans="1:77" ht="18">
      <c r="A7183" s="3" t="s">
        <v>28501</v>
      </c>
      <c r="B7183" s="3" t="s">
        <v>28370</v>
      </c>
      <c r="C7183" s="3" t="s">
        <v>28502</v>
      </c>
      <c r="D7183" s="3"/>
      <c r="E7183" s="3" t="s">
        <v>28503</v>
      </c>
      <c r="F7183" s="3"/>
      <c r="G7183" s="3"/>
      <c r="H7183" s="3"/>
      <c r="I7183" s="3"/>
      <c r="J7183" s="3"/>
      <c r="K7183" s="3"/>
      <c r="L7183" s="3"/>
      <c r="M7183" s="3"/>
      <c r="N7183" s="3"/>
      <c r="O7183" s="3"/>
      <c r="P7183" s="3"/>
      <c r="Q7183" s="3"/>
      <c r="R7183" s="3"/>
      <c r="S7183" s="3"/>
      <c r="T7183" s="3"/>
      <c r="U7183" s="3"/>
      <c r="V7183" s="3"/>
      <c r="W7183" s="3"/>
      <c r="X7183" s="3"/>
      <c r="Y7183" s="3"/>
      <c r="Z7183" s="3"/>
      <c r="AA7183" s="3"/>
      <c r="AB7183" s="3"/>
      <c r="AC7183" s="3"/>
      <c r="AD7183" s="3"/>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row>
    <row r="7184" spans="1:77" ht="18">
      <c r="A7184" s="3" t="s">
        <v>10330</v>
      </c>
      <c r="B7184" s="3" t="s">
        <v>28380</v>
      </c>
      <c r="C7184" s="3" t="s">
        <v>28404</v>
      </c>
      <c r="D7184" s="3" t="s">
        <v>48</v>
      </c>
      <c r="E7184" s="3" t="s">
        <v>28405</v>
      </c>
      <c r="F7184" s="3"/>
      <c r="G7184" s="3"/>
      <c r="H7184" s="3"/>
      <c r="I7184" s="3"/>
      <c r="J7184" s="3"/>
      <c r="K7184" s="3"/>
      <c r="L7184" s="3"/>
      <c r="M7184" s="3"/>
      <c r="N7184" s="3"/>
      <c r="O7184" s="3"/>
      <c r="P7184" s="3"/>
      <c r="Q7184" s="3"/>
      <c r="R7184" s="3"/>
      <c r="S7184" s="3"/>
      <c r="T7184" s="3"/>
      <c r="U7184" s="3"/>
      <c r="V7184" s="3"/>
      <c r="W7184" s="3"/>
      <c r="X7184" s="3"/>
      <c r="Y7184" s="3"/>
      <c r="Z7184" s="3"/>
      <c r="AA7184" s="3"/>
      <c r="AB7184" s="3"/>
      <c r="AC7184" s="3"/>
      <c r="AD7184" s="3"/>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row>
    <row r="7185" spans="1:77" ht="18">
      <c r="A7185" s="3" t="s">
        <v>10401</v>
      </c>
      <c r="B7185" s="3" t="s">
        <v>28370</v>
      </c>
      <c r="C7185" s="3" t="s">
        <v>28480</v>
      </c>
      <c r="D7185" s="3"/>
      <c r="E7185" s="3" t="s">
        <v>28481</v>
      </c>
      <c r="F7185" s="3"/>
      <c r="G7185" s="3"/>
      <c r="H7185" s="3"/>
      <c r="I7185" s="3"/>
      <c r="J7185" s="3"/>
      <c r="K7185" s="3"/>
      <c r="L7185" s="3"/>
      <c r="M7185" s="3"/>
      <c r="N7185" s="3"/>
      <c r="O7185" s="3"/>
      <c r="P7185" s="3"/>
      <c r="Q7185" s="3"/>
      <c r="R7185" s="3"/>
      <c r="S7185" s="3"/>
      <c r="T7185" s="3"/>
      <c r="U7185" s="3"/>
      <c r="V7185" s="3"/>
      <c r="W7185" s="3"/>
      <c r="X7185" s="3"/>
      <c r="Y7185" s="3"/>
      <c r="Z7185" s="3"/>
      <c r="AA7185" s="3"/>
      <c r="AB7185" s="3"/>
      <c r="AC7185" s="3"/>
      <c r="AD7185" s="3"/>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row>
    <row r="7186" spans="1:77" ht="18">
      <c r="A7186" s="3" t="s">
        <v>38497</v>
      </c>
      <c r="B7186" s="3" t="s">
        <v>37993</v>
      </c>
      <c r="C7186" s="3" t="s">
        <v>28480</v>
      </c>
      <c r="D7186" s="3" t="s">
        <v>270</v>
      </c>
      <c r="E7186" s="3" t="s">
        <v>38498</v>
      </c>
      <c r="F7186" s="3" t="s">
        <v>38499</v>
      </c>
      <c r="G7186" s="3"/>
      <c r="H7186" s="3"/>
      <c r="I7186" s="3"/>
      <c r="J7186" s="3"/>
      <c r="K7186" s="3"/>
      <c r="L7186" s="3"/>
      <c r="M7186" s="3"/>
      <c r="N7186" s="3"/>
      <c r="O7186" s="3"/>
      <c r="P7186" s="3"/>
      <c r="Q7186" s="3"/>
      <c r="R7186" s="3"/>
      <c r="S7186" s="3"/>
      <c r="T7186" s="3"/>
      <c r="U7186" s="3"/>
      <c r="V7186" s="3"/>
      <c r="W7186" s="3"/>
      <c r="X7186" s="3"/>
      <c r="Y7186" s="3"/>
      <c r="Z7186" s="3"/>
      <c r="AA7186" s="3"/>
      <c r="AB7186" s="3"/>
      <c r="AC7186" s="3"/>
      <c r="AD7186" s="3"/>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row>
    <row r="7187" spans="1:77" ht="18">
      <c r="A7187" s="3" t="s">
        <v>10385</v>
      </c>
      <c r="B7187" s="3" t="s">
        <v>28370</v>
      </c>
      <c r="C7187" s="3" t="s">
        <v>28464</v>
      </c>
      <c r="D7187" s="3"/>
      <c r="E7187" s="3" t="s">
        <v>28465</v>
      </c>
      <c r="F7187" s="3"/>
      <c r="G7187" s="3"/>
      <c r="H7187" s="3"/>
      <c r="I7187" s="3"/>
      <c r="J7187" s="3"/>
      <c r="K7187" s="3"/>
      <c r="L7187" s="3"/>
      <c r="M7187" s="3"/>
      <c r="N7187" s="3"/>
      <c r="O7187" s="3"/>
      <c r="P7187" s="3"/>
      <c r="Q7187" s="3"/>
      <c r="R7187" s="3"/>
      <c r="S7187" s="3"/>
      <c r="T7187" s="3"/>
      <c r="U7187" s="3"/>
      <c r="V7187" s="3"/>
      <c r="W7187" s="3"/>
      <c r="X7187" s="3"/>
      <c r="Y7187" s="3"/>
      <c r="Z7187" s="3"/>
      <c r="AA7187" s="3"/>
      <c r="AB7187" s="3"/>
      <c r="AC7187" s="3"/>
      <c r="AD7187" s="3"/>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row>
    <row r="7188" spans="1:77" ht="18">
      <c r="A7188" s="3" t="s">
        <v>20307</v>
      </c>
      <c r="B7188" s="3" t="s">
        <v>37993</v>
      </c>
      <c r="C7188" s="3" t="s">
        <v>37998</v>
      </c>
      <c r="D7188" s="3" t="s">
        <v>270</v>
      </c>
      <c r="E7188" s="3" t="s">
        <v>37999</v>
      </c>
      <c r="F7188" s="3"/>
      <c r="G7188" s="3"/>
      <c r="H7188" s="3"/>
      <c r="I7188" s="3"/>
      <c r="J7188" s="3"/>
      <c r="K7188" s="3"/>
      <c r="L7188" s="3"/>
      <c r="M7188" s="3"/>
      <c r="N7188" s="3"/>
      <c r="O7188" s="3"/>
      <c r="P7188" s="3"/>
      <c r="Q7188" s="3"/>
      <c r="R7188" s="3"/>
      <c r="S7188" s="3"/>
      <c r="T7188" s="3"/>
      <c r="U7188" s="3"/>
      <c r="V7188" s="3"/>
      <c r="W7188" s="3"/>
      <c r="X7188" s="3"/>
      <c r="Y7188" s="3"/>
      <c r="Z7188" s="3"/>
      <c r="AA7188" s="3"/>
      <c r="AB7188" s="3"/>
      <c r="AC7188" s="3"/>
      <c r="AD7188" s="3"/>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row>
    <row r="7189" spans="1:77" ht="18">
      <c r="A7189" s="3" t="s">
        <v>28379</v>
      </c>
      <c r="B7189" s="3" t="s">
        <v>28380</v>
      </c>
      <c r="C7189" s="3" t="s">
        <v>28381</v>
      </c>
      <c r="D7189" s="3" t="s">
        <v>48</v>
      </c>
      <c r="E7189" s="3" t="s">
        <v>28382</v>
      </c>
      <c r="F7189" s="3"/>
      <c r="G7189" s="3"/>
      <c r="H7189" s="3"/>
      <c r="I7189" s="3"/>
      <c r="J7189" s="3"/>
      <c r="K7189" s="3"/>
      <c r="L7189" s="3"/>
      <c r="M7189" s="3"/>
      <c r="N7189" s="3"/>
      <c r="O7189" s="3"/>
      <c r="P7189" s="3"/>
      <c r="Q7189" s="3"/>
      <c r="R7189" s="3"/>
      <c r="S7189" s="3"/>
      <c r="T7189" s="3"/>
      <c r="U7189" s="3"/>
      <c r="V7189" s="3"/>
      <c r="W7189" s="3"/>
      <c r="X7189" s="3"/>
      <c r="Y7189" s="3"/>
      <c r="Z7189" s="3"/>
      <c r="AA7189" s="3"/>
      <c r="AB7189" s="3"/>
      <c r="AC7189" s="3"/>
      <c r="AD7189" s="3"/>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row>
    <row r="7190" spans="1:77" ht="18">
      <c r="A7190" s="3" t="s">
        <v>27857</v>
      </c>
      <c r="B7190" s="3" t="s">
        <v>27189</v>
      </c>
      <c r="C7190" s="3" t="s">
        <v>27858</v>
      </c>
      <c r="D7190" s="3" t="s">
        <v>73</v>
      </c>
      <c r="E7190" s="3" t="s">
        <v>27859</v>
      </c>
      <c r="F7190" s="3" t="s">
        <v>27860</v>
      </c>
      <c r="G7190" s="3"/>
      <c r="H7190" s="3"/>
      <c r="I7190" s="3"/>
      <c r="J7190" s="3"/>
      <c r="K7190" s="3"/>
      <c r="L7190" s="3"/>
      <c r="M7190" s="3"/>
      <c r="N7190" s="3"/>
      <c r="O7190" s="3"/>
      <c r="P7190" s="3"/>
      <c r="Q7190" s="3"/>
      <c r="R7190" s="3"/>
      <c r="S7190" s="3"/>
      <c r="T7190" s="3"/>
      <c r="U7190" s="3"/>
      <c r="V7190" s="3"/>
      <c r="W7190" s="3"/>
      <c r="X7190" s="3"/>
      <c r="Y7190" s="3"/>
      <c r="Z7190" s="3"/>
      <c r="AA7190" s="3"/>
      <c r="AB7190" s="3"/>
      <c r="AC7190" s="3"/>
      <c r="AD7190" s="3"/>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row>
    <row r="7191" spans="1:77" ht="18">
      <c r="A7191" s="3" t="s">
        <v>28606</v>
      </c>
      <c r="B7191" s="3" t="s">
        <v>28380</v>
      </c>
      <c r="C7191" s="3" t="s">
        <v>28607</v>
      </c>
      <c r="D7191" s="3" t="s">
        <v>48</v>
      </c>
      <c r="E7191" s="3" t="s">
        <v>28405</v>
      </c>
      <c r="F7191" s="3"/>
      <c r="G7191" s="3"/>
      <c r="H7191" s="3"/>
      <c r="I7191" s="3"/>
      <c r="J7191" s="3"/>
      <c r="K7191" s="3"/>
      <c r="L7191" s="3"/>
      <c r="M7191" s="3"/>
      <c r="N7191" s="3"/>
      <c r="O7191" s="3"/>
      <c r="P7191" s="3"/>
      <c r="Q7191" s="3"/>
      <c r="R7191" s="3"/>
      <c r="S7191" s="3"/>
      <c r="T7191" s="3"/>
      <c r="U7191" s="3"/>
      <c r="V7191" s="3"/>
      <c r="W7191" s="3"/>
      <c r="X7191" s="3"/>
      <c r="Y7191" s="3"/>
      <c r="Z7191" s="3"/>
      <c r="AA7191" s="3"/>
      <c r="AB7191" s="3"/>
      <c r="AC7191" s="3"/>
      <c r="AD7191" s="3"/>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row>
    <row r="7192" spans="1:77" ht="18">
      <c r="A7192" s="3" t="s">
        <v>13376</v>
      </c>
      <c r="B7192" s="3" t="s">
        <v>30462</v>
      </c>
      <c r="C7192" s="3" t="s">
        <v>28607</v>
      </c>
      <c r="D7192" s="3" t="s">
        <v>30494</v>
      </c>
      <c r="E7192" s="3" t="s">
        <v>30495</v>
      </c>
      <c r="F7192" s="3" t="s">
        <v>30496</v>
      </c>
      <c r="G7192" s="3" t="s">
        <v>30497</v>
      </c>
      <c r="H7192" s="3" t="s">
        <v>30498</v>
      </c>
      <c r="I7192" s="3" t="s">
        <v>30499</v>
      </c>
      <c r="J7192" s="3" t="s">
        <v>30500</v>
      </c>
      <c r="K7192" s="3" t="s">
        <v>30494</v>
      </c>
      <c r="L7192" s="3"/>
      <c r="M7192" s="3"/>
      <c r="N7192" s="3"/>
      <c r="O7192" s="3"/>
      <c r="P7192" s="3"/>
      <c r="Q7192" s="3"/>
      <c r="R7192" s="3"/>
      <c r="S7192" s="3"/>
      <c r="T7192" s="3"/>
      <c r="U7192" s="3"/>
      <c r="V7192" s="3"/>
      <c r="W7192" s="3"/>
      <c r="X7192" s="3"/>
      <c r="Y7192" s="3"/>
      <c r="Z7192" s="3"/>
      <c r="AA7192" s="3"/>
      <c r="AB7192" s="3"/>
      <c r="AC7192" s="3"/>
      <c r="AD7192" s="3"/>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row>
    <row r="7193" spans="1:77" ht="18">
      <c r="A7193" s="3" t="s">
        <v>10492</v>
      </c>
      <c r="B7193" s="3" t="s">
        <v>28370</v>
      </c>
      <c r="C7193" s="3" t="s">
        <v>28571</v>
      </c>
      <c r="D7193" s="3"/>
      <c r="E7193" s="3" t="s">
        <v>28572</v>
      </c>
      <c r="F7193" s="3" t="s">
        <v>28573</v>
      </c>
      <c r="G7193" s="3"/>
      <c r="H7193" s="3"/>
      <c r="I7193" s="3"/>
      <c r="J7193" s="3"/>
      <c r="K7193" s="3"/>
      <c r="L7193" s="3"/>
      <c r="M7193" s="3"/>
      <c r="N7193" s="3"/>
      <c r="O7193" s="3"/>
      <c r="P7193" s="3"/>
      <c r="Q7193" s="3"/>
      <c r="R7193" s="3"/>
      <c r="S7193" s="3"/>
      <c r="T7193" s="3"/>
      <c r="U7193" s="3"/>
      <c r="V7193" s="3"/>
      <c r="W7193" s="3"/>
      <c r="X7193" s="3"/>
      <c r="Y7193" s="3"/>
      <c r="Z7193" s="3"/>
      <c r="AA7193" s="3"/>
      <c r="AB7193" s="3"/>
      <c r="AC7193" s="3"/>
      <c r="AD7193" s="3"/>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row>
    <row r="7194" spans="1:77" ht="18">
      <c r="A7194" s="3" t="s">
        <v>10479</v>
      </c>
      <c r="B7194" s="3" t="s">
        <v>28370</v>
      </c>
      <c r="C7194" s="3" t="s">
        <v>28554</v>
      </c>
      <c r="D7194" s="3" t="s">
        <v>319</v>
      </c>
      <c r="E7194" s="3" t="s">
        <v>28435</v>
      </c>
      <c r="F7194" s="3"/>
      <c r="G7194" s="3"/>
      <c r="H7194" s="3"/>
      <c r="I7194" s="3"/>
      <c r="J7194" s="3"/>
      <c r="K7194" s="3"/>
      <c r="L7194" s="3"/>
      <c r="M7194" s="3"/>
      <c r="N7194" s="3"/>
      <c r="O7194" s="3"/>
      <c r="P7194" s="3"/>
      <c r="Q7194" s="3"/>
      <c r="R7194" s="3"/>
      <c r="S7194" s="3"/>
      <c r="T7194" s="3"/>
      <c r="U7194" s="3"/>
      <c r="V7194" s="3"/>
      <c r="W7194" s="3"/>
      <c r="X7194" s="3"/>
      <c r="Y7194" s="3"/>
      <c r="Z7194" s="3"/>
      <c r="AA7194" s="3"/>
      <c r="AB7194" s="3"/>
      <c r="AC7194" s="3"/>
      <c r="AD7194" s="3"/>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row>
    <row r="7195" spans="1:77" ht="18">
      <c r="A7195" s="3" t="s">
        <v>28533</v>
      </c>
      <c r="B7195" s="3" t="s">
        <v>28370</v>
      </c>
      <c r="C7195" s="3" t="s">
        <v>28534</v>
      </c>
      <c r="D7195" s="3" t="s">
        <v>319</v>
      </c>
      <c r="E7195" s="3" t="s">
        <v>28435</v>
      </c>
      <c r="F7195" s="3"/>
      <c r="G7195" s="3"/>
      <c r="H7195" s="3"/>
      <c r="I7195" s="3"/>
      <c r="J7195" s="3"/>
      <c r="K7195" s="3"/>
      <c r="L7195" s="3"/>
      <c r="M7195" s="3"/>
      <c r="N7195" s="3"/>
      <c r="O7195" s="3"/>
      <c r="P7195" s="3"/>
      <c r="Q7195" s="3"/>
      <c r="R7195" s="3"/>
      <c r="S7195" s="3"/>
      <c r="T7195" s="3"/>
      <c r="U7195" s="3"/>
      <c r="V7195" s="3"/>
      <c r="W7195" s="3"/>
      <c r="X7195" s="3"/>
      <c r="Y7195" s="3"/>
      <c r="Z7195" s="3"/>
      <c r="AA7195" s="3"/>
      <c r="AB7195" s="3"/>
      <c r="AC7195" s="3"/>
      <c r="AD7195" s="3"/>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row>
    <row r="7196" spans="1:77" ht="18">
      <c r="A7196" s="3" t="s">
        <v>27743</v>
      </c>
      <c r="B7196" s="3" t="s">
        <v>27321</v>
      </c>
      <c r="C7196" s="3" t="s">
        <v>27744</v>
      </c>
      <c r="D7196" s="3" t="s">
        <v>73</v>
      </c>
      <c r="E7196" s="3" t="s">
        <v>27745</v>
      </c>
      <c r="F7196" s="3" t="s">
        <v>27746</v>
      </c>
      <c r="G7196" s="3"/>
      <c r="H7196" s="3"/>
      <c r="I7196" s="3"/>
      <c r="J7196" s="3"/>
      <c r="K7196" s="3"/>
      <c r="L7196" s="3"/>
      <c r="M7196" s="3"/>
      <c r="N7196" s="3"/>
      <c r="O7196" s="3"/>
      <c r="P7196" s="3"/>
      <c r="Q7196" s="3"/>
      <c r="R7196" s="3"/>
      <c r="S7196" s="3"/>
      <c r="T7196" s="3"/>
      <c r="U7196" s="3"/>
      <c r="V7196" s="3"/>
      <c r="W7196" s="3"/>
      <c r="X7196" s="3"/>
      <c r="Y7196" s="3"/>
      <c r="Z7196" s="3"/>
      <c r="AA7196" s="3"/>
      <c r="AB7196" s="3"/>
      <c r="AC7196" s="3"/>
      <c r="AD7196" s="3"/>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row>
    <row r="7197" spans="1:77" ht="18">
      <c r="A7197" s="3" t="s">
        <v>10361</v>
      </c>
      <c r="B7197" s="3" t="s">
        <v>28370</v>
      </c>
      <c r="C7197" s="3" t="s">
        <v>27744</v>
      </c>
      <c r="D7197" s="3" t="s">
        <v>48</v>
      </c>
      <c r="E7197" s="3" t="s">
        <v>28435</v>
      </c>
      <c r="F7197" s="3"/>
      <c r="G7197" s="3"/>
      <c r="H7197" s="3"/>
      <c r="I7197" s="3"/>
      <c r="J7197" s="3"/>
      <c r="K7197" s="3"/>
      <c r="L7197" s="3"/>
      <c r="M7197" s="3"/>
      <c r="N7197" s="3"/>
      <c r="O7197" s="3"/>
      <c r="P7197" s="3"/>
      <c r="Q7197" s="3"/>
      <c r="R7197" s="3"/>
      <c r="S7197" s="3"/>
      <c r="T7197" s="3"/>
      <c r="U7197" s="3"/>
      <c r="V7197" s="3"/>
      <c r="W7197" s="3"/>
      <c r="X7197" s="3"/>
      <c r="Y7197" s="3"/>
      <c r="Z7197" s="3"/>
      <c r="AA7197" s="3"/>
      <c r="AB7197" s="3"/>
      <c r="AC7197" s="3"/>
      <c r="AD7197" s="3"/>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row>
    <row r="7198" spans="1:77" ht="18">
      <c r="A7198" s="3" t="s">
        <v>12199</v>
      </c>
      <c r="B7198" s="3" t="s">
        <v>29357</v>
      </c>
      <c r="C7198" s="3" t="s">
        <v>27744</v>
      </c>
      <c r="D7198" s="3" t="s">
        <v>48</v>
      </c>
      <c r="E7198" s="3" t="s">
        <v>29787</v>
      </c>
      <c r="F7198" s="3"/>
      <c r="G7198" s="3"/>
      <c r="H7198" s="3"/>
      <c r="I7198" s="3"/>
      <c r="J7198" s="3"/>
      <c r="K7198" s="3"/>
      <c r="L7198" s="3"/>
      <c r="M7198" s="3"/>
      <c r="N7198" s="3"/>
      <c r="O7198" s="3"/>
      <c r="P7198" s="3"/>
      <c r="Q7198" s="3"/>
      <c r="R7198" s="3"/>
      <c r="S7198" s="3"/>
      <c r="T7198" s="3"/>
      <c r="U7198" s="3"/>
      <c r="V7198" s="3"/>
      <c r="W7198" s="3"/>
      <c r="X7198" s="3"/>
      <c r="Y7198" s="3"/>
      <c r="Z7198" s="3"/>
      <c r="AA7198" s="3"/>
      <c r="AB7198" s="3"/>
      <c r="AC7198" s="3"/>
      <c r="AD7198" s="3"/>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row>
    <row r="7199" spans="1:77" ht="18">
      <c r="A7199" s="3" t="s">
        <v>38100</v>
      </c>
      <c r="B7199" s="3" t="s">
        <v>37993</v>
      </c>
      <c r="C7199" s="3" t="s">
        <v>38101</v>
      </c>
      <c r="D7199" s="3" t="s">
        <v>270</v>
      </c>
      <c r="E7199" s="3" t="s">
        <v>38102</v>
      </c>
      <c r="F7199" s="3"/>
      <c r="G7199" s="3"/>
      <c r="H7199" s="3"/>
      <c r="I7199" s="3"/>
      <c r="J7199" s="3"/>
      <c r="K7199" s="3"/>
      <c r="L7199" s="3"/>
      <c r="M7199" s="3"/>
      <c r="N7199" s="3"/>
      <c r="O7199" s="3"/>
      <c r="P7199" s="3"/>
      <c r="Q7199" s="3"/>
      <c r="R7199" s="3"/>
      <c r="S7199" s="3"/>
      <c r="T7199" s="3"/>
      <c r="U7199" s="3"/>
      <c r="V7199" s="3"/>
      <c r="W7199" s="3"/>
      <c r="X7199" s="3"/>
      <c r="Y7199" s="3"/>
      <c r="Z7199" s="3"/>
      <c r="AA7199" s="3"/>
      <c r="AB7199" s="3"/>
      <c r="AC7199" s="3"/>
      <c r="AD7199" s="3"/>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row>
    <row r="7200" spans="1:77" ht="18">
      <c r="A7200" s="3" t="s">
        <v>9791</v>
      </c>
      <c r="B7200" s="3" t="s">
        <v>27608</v>
      </c>
      <c r="C7200" s="3" t="s">
        <v>27698</v>
      </c>
      <c r="D7200" s="3" t="s">
        <v>73</v>
      </c>
      <c r="E7200" s="3" t="s">
        <v>27699</v>
      </c>
      <c r="F7200" s="3"/>
      <c r="G7200" s="3"/>
      <c r="H7200" s="3"/>
      <c r="I7200" s="3"/>
      <c r="J7200" s="3"/>
      <c r="K7200" s="3"/>
      <c r="L7200" s="3"/>
      <c r="M7200" s="3"/>
      <c r="N7200" s="3"/>
      <c r="O7200" s="3"/>
      <c r="P7200" s="3"/>
      <c r="Q7200" s="3"/>
      <c r="R7200" s="3"/>
      <c r="S7200" s="3"/>
      <c r="T7200" s="3"/>
      <c r="U7200" s="3"/>
      <c r="V7200" s="3"/>
      <c r="W7200" s="3"/>
      <c r="X7200" s="3"/>
      <c r="Y7200" s="3"/>
      <c r="Z7200" s="3"/>
      <c r="AA7200" s="3"/>
      <c r="AB7200" s="3"/>
      <c r="AC7200" s="3"/>
      <c r="AD7200" s="3"/>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row>
    <row r="7201" spans="1:77" ht="18">
      <c r="A7201" s="3" t="s">
        <v>28373</v>
      </c>
      <c r="B7201" s="3" t="s">
        <v>28374</v>
      </c>
      <c r="C7201" s="3" t="s">
        <v>28375</v>
      </c>
      <c r="D7201" s="3" t="s">
        <v>270</v>
      </c>
      <c r="E7201" s="3" t="s">
        <v>28376</v>
      </c>
      <c r="F7201" s="3"/>
      <c r="G7201" s="3"/>
      <c r="H7201" s="3"/>
      <c r="I7201" s="3"/>
      <c r="J7201" s="3"/>
      <c r="K7201" s="3"/>
      <c r="L7201" s="3"/>
      <c r="M7201" s="3"/>
      <c r="N7201" s="3"/>
      <c r="O7201" s="3"/>
      <c r="P7201" s="3"/>
      <c r="Q7201" s="3"/>
      <c r="R7201" s="3"/>
      <c r="S7201" s="3"/>
      <c r="T7201" s="3"/>
      <c r="U7201" s="3"/>
      <c r="V7201" s="3"/>
      <c r="W7201" s="3"/>
      <c r="X7201" s="3"/>
      <c r="Y7201" s="3"/>
      <c r="Z7201" s="3"/>
      <c r="AA7201" s="3"/>
      <c r="AB7201" s="3"/>
      <c r="AC7201" s="3"/>
      <c r="AD7201" s="3"/>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row>
    <row r="7202" spans="1:77" ht="18">
      <c r="A7202" s="3" t="s">
        <v>37552</v>
      </c>
      <c r="B7202" s="3" t="s">
        <v>37108</v>
      </c>
      <c r="C7202" s="3" t="s">
        <v>37553</v>
      </c>
      <c r="D7202" s="3"/>
      <c r="E7202" s="3" t="s">
        <v>37554</v>
      </c>
      <c r="F7202" s="3" t="s">
        <v>37555</v>
      </c>
      <c r="G7202" s="3"/>
      <c r="H7202" s="3"/>
      <c r="I7202" s="3"/>
      <c r="J7202" s="3"/>
      <c r="K7202" s="3"/>
      <c r="L7202" s="3"/>
      <c r="M7202" s="3"/>
      <c r="N7202" s="3"/>
      <c r="O7202" s="3"/>
      <c r="P7202" s="3"/>
      <c r="Q7202" s="3"/>
      <c r="R7202" s="3"/>
      <c r="S7202" s="3"/>
      <c r="T7202" s="3"/>
      <c r="U7202" s="3"/>
      <c r="V7202" s="3"/>
      <c r="W7202" s="3"/>
      <c r="X7202" s="3"/>
      <c r="Y7202" s="3"/>
      <c r="Z7202" s="3"/>
      <c r="AA7202" s="3"/>
      <c r="AB7202" s="3"/>
      <c r="AC7202" s="3"/>
      <c r="AD7202" s="3"/>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row>
    <row r="7203" spans="1:77" ht="18">
      <c r="A7203" s="3" t="s">
        <v>38264</v>
      </c>
      <c r="B7203" s="3" t="s">
        <v>37993</v>
      </c>
      <c r="C7203" s="3" t="s">
        <v>38265</v>
      </c>
      <c r="D7203" s="3" t="s">
        <v>270</v>
      </c>
      <c r="E7203" s="3" t="s">
        <v>38266</v>
      </c>
      <c r="F7203" s="3"/>
      <c r="G7203" s="3"/>
      <c r="H7203" s="3"/>
      <c r="I7203" s="3"/>
      <c r="J7203" s="3"/>
      <c r="K7203" s="3"/>
      <c r="L7203" s="3"/>
      <c r="M7203" s="3"/>
      <c r="N7203" s="3"/>
      <c r="O7203" s="3"/>
      <c r="P7203" s="3"/>
      <c r="Q7203" s="3"/>
      <c r="R7203" s="3"/>
      <c r="S7203" s="3"/>
      <c r="T7203" s="3"/>
      <c r="U7203" s="3"/>
      <c r="V7203" s="3"/>
      <c r="W7203" s="3"/>
      <c r="X7203" s="3"/>
      <c r="Y7203" s="3"/>
      <c r="Z7203" s="3"/>
      <c r="AA7203" s="3"/>
      <c r="AB7203" s="3"/>
      <c r="AC7203" s="3"/>
      <c r="AD7203" s="3"/>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row>
    <row r="7204" spans="1:77" ht="18">
      <c r="A7204" s="3" t="s">
        <v>39721</v>
      </c>
      <c r="B7204" s="3" t="s">
        <v>39700</v>
      </c>
      <c r="C7204" s="3" t="s">
        <v>38265</v>
      </c>
      <c r="D7204" s="3" t="s">
        <v>2580</v>
      </c>
      <c r="E7204" s="3" t="s">
        <v>39722</v>
      </c>
      <c r="F7204" s="3" t="s">
        <v>39723</v>
      </c>
      <c r="G7204" s="3" t="s">
        <v>39724</v>
      </c>
      <c r="H7204" s="3" t="s">
        <v>39725</v>
      </c>
      <c r="I7204" s="3" t="s">
        <v>39726</v>
      </c>
      <c r="J7204" s="3"/>
      <c r="K7204" s="3"/>
      <c r="L7204" s="3"/>
      <c r="M7204" s="3"/>
      <c r="N7204" s="3"/>
      <c r="O7204" s="3"/>
      <c r="P7204" s="3"/>
      <c r="Q7204" s="3"/>
      <c r="R7204" s="3"/>
      <c r="S7204" s="3"/>
      <c r="T7204" s="3"/>
      <c r="U7204" s="3"/>
      <c r="V7204" s="3"/>
      <c r="W7204" s="3"/>
      <c r="X7204" s="3"/>
      <c r="Y7204" s="3"/>
      <c r="Z7204" s="3"/>
      <c r="AA7204" s="3"/>
      <c r="AB7204" s="3"/>
      <c r="AC7204" s="3"/>
      <c r="AD7204" s="3"/>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row>
    <row r="7205" spans="1:77" ht="18">
      <c r="A7205" s="3" t="s">
        <v>10323</v>
      </c>
      <c r="B7205" s="3" t="s">
        <v>28370</v>
      </c>
      <c r="C7205" s="3" t="s">
        <v>28398</v>
      </c>
      <c r="D7205" s="3"/>
      <c r="E7205" s="3" t="s">
        <v>28399</v>
      </c>
      <c r="F7205" s="3"/>
      <c r="G7205" s="3"/>
      <c r="H7205" s="3"/>
      <c r="I7205" s="3"/>
      <c r="J7205" s="3"/>
      <c r="K7205" s="3"/>
      <c r="L7205" s="3"/>
      <c r="M7205" s="3"/>
      <c r="N7205" s="3"/>
      <c r="O7205" s="3"/>
      <c r="P7205" s="3"/>
      <c r="Q7205" s="3"/>
      <c r="R7205" s="3"/>
      <c r="S7205" s="3"/>
      <c r="T7205" s="3"/>
      <c r="U7205" s="3"/>
      <c r="V7205" s="3"/>
      <c r="W7205" s="3"/>
      <c r="X7205" s="3"/>
      <c r="Y7205" s="3"/>
      <c r="Z7205" s="3"/>
      <c r="AA7205" s="3"/>
      <c r="AB7205" s="3"/>
      <c r="AC7205" s="3"/>
      <c r="AD7205" s="3"/>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row>
    <row r="7206" spans="1:77" ht="18">
      <c r="A7206" s="3" t="s">
        <v>12260</v>
      </c>
      <c r="B7206" s="3" t="s">
        <v>29357</v>
      </c>
      <c r="C7206" s="3" t="s">
        <v>29837</v>
      </c>
      <c r="D7206" s="3" t="s">
        <v>48</v>
      </c>
      <c r="E7206" s="3" t="s">
        <v>29838</v>
      </c>
      <c r="F7206" s="3"/>
      <c r="G7206" s="3"/>
      <c r="H7206" s="3"/>
      <c r="I7206" s="3"/>
      <c r="J7206" s="3"/>
      <c r="K7206" s="3"/>
      <c r="L7206" s="3"/>
      <c r="M7206" s="3"/>
      <c r="N7206" s="3"/>
      <c r="O7206" s="3"/>
      <c r="P7206" s="3"/>
      <c r="Q7206" s="3"/>
      <c r="R7206" s="3"/>
      <c r="S7206" s="3"/>
      <c r="T7206" s="3"/>
      <c r="U7206" s="3"/>
      <c r="V7206" s="3"/>
      <c r="W7206" s="3"/>
      <c r="X7206" s="3"/>
      <c r="Y7206" s="3"/>
      <c r="Z7206" s="3"/>
      <c r="AA7206" s="3"/>
      <c r="AB7206" s="3"/>
      <c r="AC7206" s="3"/>
      <c r="AD7206" s="3"/>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row>
    <row r="7207" spans="1:77" ht="18">
      <c r="A7207" s="3" t="s">
        <v>9748</v>
      </c>
      <c r="B7207" s="3" t="s">
        <v>27189</v>
      </c>
      <c r="C7207" s="3" t="s">
        <v>27647</v>
      </c>
      <c r="D7207" s="3" t="s">
        <v>73</v>
      </c>
      <c r="E7207" s="3" t="s">
        <v>27648</v>
      </c>
      <c r="F7207" s="3" t="s">
        <v>27649</v>
      </c>
      <c r="G7207" s="3"/>
      <c r="H7207" s="3"/>
      <c r="I7207" s="3"/>
      <c r="J7207" s="3"/>
      <c r="K7207" s="3"/>
      <c r="L7207" s="3"/>
      <c r="M7207" s="3"/>
      <c r="N7207" s="3"/>
      <c r="O7207" s="3"/>
      <c r="P7207" s="3"/>
      <c r="Q7207" s="3"/>
      <c r="R7207" s="3"/>
      <c r="S7207" s="3"/>
      <c r="T7207" s="3"/>
      <c r="U7207" s="3"/>
      <c r="V7207" s="3"/>
      <c r="W7207" s="3"/>
      <c r="X7207" s="3"/>
      <c r="Y7207" s="3"/>
      <c r="Z7207" s="3"/>
      <c r="AA7207" s="3"/>
      <c r="AB7207" s="3"/>
      <c r="AC7207" s="3"/>
      <c r="AD7207" s="3"/>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row>
    <row r="7208" spans="1:77" ht="18">
      <c r="A7208" s="3" t="s">
        <v>8531</v>
      </c>
      <c r="B7208" s="3" t="s">
        <v>26332</v>
      </c>
      <c r="C7208" s="3" t="s">
        <v>26357</v>
      </c>
      <c r="D7208" s="3"/>
      <c r="E7208" s="3" t="s">
        <v>26358</v>
      </c>
      <c r="F7208" s="3" t="s">
        <v>26359</v>
      </c>
      <c r="G7208" s="3"/>
      <c r="H7208" s="3"/>
      <c r="I7208" s="3"/>
      <c r="J7208" s="3"/>
      <c r="K7208" s="3"/>
      <c r="L7208" s="3"/>
      <c r="M7208" s="3"/>
      <c r="N7208" s="3"/>
      <c r="O7208" s="3"/>
      <c r="P7208" s="3"/>
      <c r="Q7208" s="3"/>
      <c r="R7208" s="3"/>
      <c r="S7208" s="3"/>
      <c r="T7208" s="3"/>
      <c r="U7208" s="3"/>
      <c r="V7208" s="3"/>
      <c r="W7208" s="3"/>
      <c r="X7208" s="3"/>
      <c r="Y7208" s="3"/>
      <c r="Z7208" s="3"/>
      <c r="AA7208" s="3"/>
      <c r="AB7208" s="3"/>
      <c r="AC7208" s="3"/>
      <c r="AD7208" s="3"/>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row>
    <row r="7209" spans="1:77" ht="18">
      <c r="A7209" s="3" t="s">
        <v>12154</v>
      </c>
      <c r="B7209" s="3" t="s">
        <v>29357</v>
      </c>
      <c r="C7209" s="3" t="s">
        <v>29749</v>
      </c>
      <c r="D7209" s="3" t="s">
        <v>48</v>
      </c>
      <c r="E7209" s="3" t="s">
        <v>29750</v>
      </c>
      <c r="F7209" s="3"/>
      <c r="G7209" s="3"/>
      <c r="H7209" s="3"/>
      <c r="I7209" s="3"/>
      <c r="J7209" s="3"/>
      <c r="K7209" s="3"/>
      <c r="L7209" s="3"/>
      <c r="M7209" s="3"/>
      <c r="N7209" s="3"/>
      <c r="O7209" s="3"/>
      <c r="P7209" s="3"/>
      <c r="Q7209" s="3"/>
      <c r="R7209" s="3"/>
      <c r="S7209" s="3"/>
      <c r="T7209" s="3"/>
      <c r="U7209" s="3"/>
      <c r="V7209" s="3"/>
      <c r="W7209" s="3"/>
      <c r="X7209" s="3"/>
      <c r="Y7209" s="3"/>
      <c r="Z7209" s="3"/>
      <c r="AA7209" s="3"/>
      <c r="AB7209" s="3"/>
      <c r="AC7209" s="3"/>
      <c r="AD7209" s="3"/>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row>
    <row r="7210" spans="1:77" ht="18">
      <c r="A7210" s="3" t="s">
        <v>13417</v>
      </c>
      <c r="B7210" s="3" t="s">
        <v>30462</v>
      </c>
      <c r="C7210" s="3" t="s">
        <v>30516</v>
      </c>
      <c r="D7210" s="3"/>
      <c r="E7210" s="3" t="s">
        <v>30517</v>
      </c>
      <c r="F7210" s="3"/>
      <c r="G7210" s="3"/>
      <c r="H7210" s="3"/>
      <c r="I7210" s="3"/>
      <c r="J7210" s="3"/>
      <c r="K7210" s="3"/>
      <c r="L7210" s="3"/>
      <c r="M7210" s="3"/>
      <c r="N7210" s="3"/>
      <c r="O7210" s="3"/>
      <c r="P7210" s="3"/>
      <c r="Q7210" s="3"/>
      <c r="R7210" s="3"/>
      <c r="S7210" s="3"/>
      <c r="T7210" s="3"/>
      <c r="U7210" s="3"/>
      <c r="V7210" s="3"/>
      <c r="W7210" s="3"/>
      <c r="X7210" s="3"/>
      <c r="Y7210" s="3"/>
      <c r="Z7210" s="3"/>
      <c r="AA7210" s="3"/>
      <c r="AB7210" s="3"/>
      <c r="AC7210" s="3"/>
      <c r="AD7210" s="3"/>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row>
    <row r="7211" spans="1:77" ht="18">
      <c r="A7211" s="3" t="s">
        <v>28540</v>
      </c>
      <c r="B7211" s="3" t="s">
        <v>28370</v>
      </c>
      <c r="C7211" s="3" t="s">
        <v>28541</v>
      </c>
      <c r="D7211" s="3"/>
      <c r="E7211" s="3" t="s">
        <v>28542</v>
      </c>
      <c r="F7211" s="3"/>
      <c r="G7211" s="3"/>
      <c r="H7211" s="3"/>
      <c r="I7211" s="3"/>
      <c r="J7211" s="3"/>
      <c r="K7211" s="3"/>
      <c r="L7211" s="3"/>
      <c r="M7211" s="3"/>
      <c r="N7211" s="3"/>
      <c r="O7211" s="3"/>
      <c r="P7211" s="3"/>
      <c r="Q7211" s="3"/>
      <c r="R7211" s="3"/>
      <c r="S7211" s="3"/>
      <c r="T7211" s="3"/>
      <c r="U7211" s="3"/>
      <c r="V7211" s="3"/>
      <c r="W7211" s="3"/>
      <c r="X7211" s="3"/>
      <c r="Y7211" s="3"/>
      <c r="Z7211" s="3"/>
      <c r="AA7211" s="3"/>
      <c r="AB7211" s="3"/>
      <c r="AC7211" s="3"/>
      <c r="AD7211" s="3"/>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row>
    <row r="7212" spans="1:77" ht="18">
      <c r="A7212" s="3" t="s">
        <v>8588</v>
      </c>
      <c r="B7212" s="3" t="s">
        <v>26418</v>
      </c>
      <c r="C7212" s="3" t="s">
        <v>26419</v>
      </c>
      <c r="D7212" s="3" t="s">
        <v>2</v>
      </c>
      <c r="E7212" s="3" t="s">
        <v>26403</v>
      </c>
      <c r="F7212" s="3" t="s">
        <v>26420</v>
      </c>
      <c r="G7212" s="3"/>
      <c r="H7212" s="3"/>
      <c r="I7212" s="3"/>
      <c r="J7212" s="3"/>
      <c r="K7212" s="3"/>
      <c r="L7212" s="3"/>
      <c r="M7212" s="3"/>
      <c r="N7212" s="3"/>
      <c r="O7212" s="3"/>
      <c r="P7212" s="3"/>
      <c r="Q7212" s="3"/>
      <c r="R7212" s="3"/>
      <c r="S7212" s="3"/>
      <c r="T7212" s="3"/>
      <c r="U7212" s="3"/>
      <c r="V7212" s="3"/>
      <c r="W7212" s="3"/>
      <c r="X7212" s="3"/>
      <c r="Y7212" s="3"/>
      <c r="Z7212" s="3"/>
      <c r="AA7212" s="3"/>
      <c r="AB7212" s="3"/>
      <c r="AC7212" s="3"/>
      <c r="AD7212" s="3"/>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row>
    <row r="7213" spans="1:77" ht="18">
      <c r="A7213" s="3" t="s">
        <v>37588</v>
      </c>
      <c r="B7213" s="3" t="s">
        <v>37108</v>
      </c>
      <c r="C7213" s="3" t="s">
        <v>26419</v>
      </c>
      <c r="D7213" s="3" t="s">
        <v>2</v>
      </c>
      <c r="E7213" s="3" t="s">
        <v>37558</v>
      </c>
      <c r="F7213" s="3" t="s">
        <v>26420</v>
      </c>
      <c r="G7213" s="3"/>
      <c r="H7213" s="3"/>
      <c r="I7213" s="3"/>
      <c r="J7213" s="3"/>
      <c r="K7213" s="3"/>
      <c r="L7213" s="3"/>
      <c r="M7213" s="3"/>
      <c r="N7213" s="3"/>
      <c r="O7213" s="3"/>
      <c r="P7213" s="3"/>
      <c r="Q7213" s="3"/>
      <c r="R7213" s="3"/>
      <c r="S7213" s="3"/>
      <c r="T7213" s="3"/>
      <c r="U7213" s="3"/>
      <c r="V7213" s="3"/>
      <c r="W7213" s="3"/>
      <c r="X7213" s="3"/>
      <c r="Y7213" s="3"/>
      <c r="Z7213" s="3"/>
      <c r="AA7213" s="3"/>
      <c r="AB7213" s="3"/>
      <c r="AC7213" s="3"/>
      <c r="AD7213" s="3"/>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row>
    <row r="7214" spans="1:77" ht="18">
      <c r="A7214" s="3" t="s">
        <v>37308</v>
      </c>
      <c r="B7214" s="3" t="s">
        <v>37108</v>
      </c>
      <c r="C7214" s="3" t="s">
        <v>37309</v>
      </c>
      <c r="D7214" s="3" t="s">
        <v>32589</v>
      </c>
      <c r="E7214" s="3" t="s">
        <v>37310</v>
      </c>
      <c r="F7214" s="3" t="s">
        <v>37311</v>
      </c>
      <c r="G7214" s="3"/>
      <c r="H7214" s="3"/>
      <c r="I7214" s="3"/>
      <c r="J7214" s="3"/>
      <c r="K7214" s="3"/>
      <c r="L7214" s="3"/>
      <c r="M7214" s="3"/>
      <c r="N7214" s="3"/>
      <c r="O7214" s="3"/>
      <c r="P7214" s="3"/>
      <c r="Q7214" s="3"/>
      <c r="R7214" s="3"/>
      <c r="S7214" s="3"/>
      <c r="T7214" s="3"/>
      <c r="U7214" s="3"/>
      <c r="V7214" s="3"/>
      <c r="W7214" s="3"/>
      <c r="X7214" s="3"/>
      <c r="Y7214" s="3"/>
      <c r="Z7214" s="3"/>
      <c r="AA7214" s="3"/>
      <c r="AB7214" s="3"/>
      <c r="AC7214" s="3"/>
      <c r="AD7214" s="3"/>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row>
    <row r="7215" spans="1:77" ht="18">
      <c r="A7215" s="3" t="s">
        <v>28569</v>
      </c>
      <c r="B7215" s="3" t="s">
        <v>28370</v>
      </c>
      <c r="C7215" s="3" t="s">
        <v>28570</v>
      </c>
      <c r="D7215" s="3" t="s">
        <v>319</v>
      </c>
      <c r="E7215" s="3" t="s">
        <v>28539</v>
      </c>
      <c r="F7215" s="3"/>
      <c r="G7215" s="3"/>
      <c r="H7215" s="3"/>
      <c r="I7215" s="3"/>
      <c r="J7215" s="3"/>
      <c r="K7215" s="3"/>
      <c r="L7215" s="3"/>
      <c r="M7215" s="3"/>
      <c r="N7215" s="3"/>
      <c r="O7215" s="3"/>
      <c r="P7215" s="3"/>
      <c r="Q7215" s="3"/>
      <c r="R7215" s="3"/>
      <c r="S7215" s="3"/>
      <c r="T7215" s="3"/>
      <c r="U7215" s="3"/>
      <c r="V7215" s="3"/>
      <c r="W7215" s="3"/>
      <c r="X7215" s="3"/>
      <c r="Y7215" s="3"/>
      <c r="Z7215" s="3"/>
      <c r="AA7215" s="3"/>
      <c r="AB7215" s="3"/>
      <c r="AC7215" s="3"/>
      <c r="AD7215" s="3"/>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row>
    <row r="7216" spans="1:77" ht="18">
      <c r="A7216" s="3" t="s">
        <v>37467</v>
      </c>
      <c r="B7216" s="3" t="s">
        <v>37108</v>
      </c>
      <c r="C7216" s="3" t="s">
        <v>28570</v>
      </c>
      <c r="D7216" s="3" t="s">
        <v>270</v>
      </c>
      <c r="E7216" s="3" t="s">
        <v>37192</v>
      </c>
      <c r="F7216" s="3" t="s">
        <v>37468</v>
      </c>
      <c r="G7216" s="3"/>
      <c r="H7216" s="3"/>
      <c r="I7216" s="3"/>
      <c r="J7216" s="3"/>
      <c r="K7216" s="3"/>
      <c r="L7216" s="3"/>
      <c r="M7216" s="3"/>
      <c r="N7216" s="3"/>
      <c r="O7216" s="3"/>
      <c r="P7216" s="3"/>
      <c r="Q7216" s="3"/>
      <c r="R7216" s="3"/>
      <c r="S7216" s="3"/>
      <c r="T7216" s="3"/>
      <c r="U7216" s="3"/>
      <c r="V7216" s="3"/>
      <c r="W7216" s="3"/>
      <c r="X7216" s="3"/>
      <c r="Y7216" s="3"/>
      <c r="Z7216" s="3"/>
      <c r="AA7216" s="3"/>
      <c r="AB7216" s="3"/>
      <c r="AC7216" s="3"/>
      <c r="AD7216" s="3"/>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row>
    <row r="7217" spans="1:77" ht="18">
      <c r="A7217" s="3" t="s">
        <v>10488</v>
      </c>
      <c r="B7217" s="3" t="s">
        <v>28370</v>
      </c>
      <c r="C7217" s="3" t="s">
        <v>28560</v>
      </c>
      <c r="D7217" s="3" t="s">
        <v>319</v>
      </c>
      <c r="E7217" s="3" t="s">
        <v>28539</v>
      </c>
      <c r="F7217" s="3"/>
      <c r="G7217" s="3"/>
      <c r="H7217" s="3"/>
      <c r="I7217" s="3"/>
      <c r="J7217" s="3"/>
      <c r="K7217" s="3"/>
      <c r="L7217" s="3"/>
      <c r="M7217" s="3"/>
      <c r="N7217" s="3"/>
      <c r="O7217" s="3"/>
      <c r="P7217" s="3"/>
      <c r="Q7217" s="3"/>
      <c r="R7217" s="3"/>
      <c r="S7217" s="3"/>
      <c r="T7217" s="3"/>
      <c r="U7217" s="3"/>
      <c r="V7217" s="3"/>
      <c r="W7217" s="3"/>
      <c r="X7217" s="3"/>
      <c r="Y7217" s="3"/>
      <c r="Z7217" s="3"/>
      <c r="AA7217" s="3"/>
      <c r="AB7217" s="3"/>
      <c r="AC7217" s="3"/>
      <c r="AD7217" s="3"/>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row>
    <row r="7218" spans="1:77" ht="18">
      <c r="A7218" s="3" t="s">
        <v>10477</v>
      </c>
      <c r="B7218" s="3" t="s">
        <v>28370</v>
      </c>
      <c r="C7218" s="3" t="s">
        <v>28553</v>
      </c>
      <c r="D7218" s="3" t="s">
        <v>319</v>
      </c>
      <c r="E7218" s="3" t="s">
        <v>28539</v>
      </c>
      <c r="F7218" s="3"/>
      <c r="G7218" s="3"/>
      <c r="H7218" s="3"/>
      <c r="I7218" s="3"/>
      <c r="J7218" s="3"/>
      <c r="K7218" s="3"/>
      <c r="L7218" s="3"/>
      <c r="M7218" s="3"/>
      <c r="N7218" s="3"/>
      <c r="O7218" s="3"/>
      <c r="P7218" s="3"/>
      <c r="Q7218" s="3"/>
      <c r="R7218" s="3"/>
      <c r="S7218" s="3"/>
      <c r="T7218" s="3"/>
      <c r="U7218" s="3"/>
      <c r="V7218" s="3"/>
      <c r="W7218" s="3"/>
      <c r="X7218" s="3"/>
      <c r="Y7218" s="3"/>
      <c r="Z7218" s="3"/>
      <c r="AA7218" s="3"/>
      <c r="AB7218" s="3"/>
      <c r="AC7218" s="3"/>
      <c r="AD7218" s="3"/>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row>
    <row r="7219" spans="1:77" ht="18">
      <c r="A7219" s="3" t="s">
        <v>9744</v>
      </c>
      <c r="B7219" s="3" t="s">
        <v>27189</v>
      </c>
      <c r="C7219" s="3" t="s">
        <v>27644</v>
      </c>
      <c r="D7219" s="3" t="s">
        <v>73</v>
      </c>
      <c r="E7219" s="3" t="s">
        <v>27645</v>
      </c>
      <c r="F7219" s="3" t="s">
        <v>27646</v>
      </c>
      <c r="G7219" s="3"/>
      <c r="H7219" s="3"/>
      <c r="I7219" s="3"/>
      <c r="J7219" s="3"/>
      <c r="K7219" s="3"/>
      <c r="L7219" s="3"/>
      <c r="M7219" s="3"/>
      <c r="N7219" s="3"/>
      <c r="O7219" s="3"/>
      <c r="P7219" s="3"/>
      <c r="Q7219" s="3"/>
      <c r="R7219" s="3"/>
      <c r="S7219" s="3"/>
      <c r="T7219" s="3"/>
      <c r="U7219" s="3"/>
      <c r="V7219" s="3"/>
      <c r="W7219" s="3"/>
      <c r="X7219" s="3"/>
      <c r="Y7219" s="3"/>
      <c r="Z7219" s="3"/>
      <c r="AA7219" s="3"/>
      <c r="AB7219" s="3"/>
      <c r="AC7219" s="3"/>
      <c r="AD7219" s="3"/>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row>
    <row r="7220" spans="1:77" ht="18">
      <c r="A7220" s="3" t="s">
        <v>10462</v>
      </c>
      <c r="B7220" s="3" t="s">
        <v>28370</v>
      </c>
      <c r="C7220" s="3" t="s">
        <v>27644</v>
      </c>
      <c r="D7220" s="3" t="s">
        <v>319</v>
      </c>
      <c r="E7220" s="3" t="s">
        <v>28539</v>
      </c>
      <c r="F7220" s="3"/>
      <c r="G7220" s="3"/>
      <c r="H7220" s="3"/>
      <c r="I7220" s="3"/>
      <c r="J7220" s="3"/>
      <c r="K7220" s="3"/>
      <c r="L7220" s="3"/>
      <c r="M7220" s="3"/>
      <c r="N7220" s="3"/>
      <c r="O7220" s="3"/>
      <c r="P7220" s="3"/>
      <c r="Q7220" s="3"/>
      <c r="R7220" s="3"/>
      <c r="S7220" s="3"/>
      <c r="T7220" s="3"/>
      <c r="U7220" s="3"/>
      <c r="V7220" s="3"/>
      <c r="W7220" s="3"/>
      <c r="X7220" s="3"/>
      <c r="Y7220" s="3"/>
      <c r="Z7220" s="3"/>
      <c r="AA7220" s="3"/>
      <c r="AB7220" s="3"/>
      <c r="AC7220" s="3"/>
      <c r="AD7220" s="3"/>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row>
    <row r="7221" spans="1:77" ht="18">
      <c r="A7221" s="3" t="s">
        <v>13510</v>
      </c>
      <c r="B7221" s="3" t="s">
        <v>30462</v>
      </c>
      <c r="C7221" s="3" t="s">
        <v>27644</v>
      </c>
      <c r="D7221" s="3"/>
      <c r="E7221" s="3" t="s">
        <v>30558</v>
      </c>
      <c r="F7221" s="3"/>
      <c r="G7221" s="3"/>
      <c r="H7221" s="3"/>
      <c r="I7221" s="3"/>
      <c r="J7221" s="3"/>
      <c r="K7221" s="3"/>
      <c r="L7221" s="3"/>
      <c r="M7221" s="3"/>
      <c r="N7221" s="3"/>
      <c r="O7221" s="3"/>
      <c r="P7221" s="3"/>
      <c r="Q7221" s="3"/>
      <c r="R7221" s="3"/>
      <c r="S7221" s="3"/>
      <c r="T7221" s="3"/>
      <c r="U7221" s="3"/>
      <c r="V7221" s="3"/>
      <c r="W7221" s="3"/>
      <c r="X7221" s="3"/>
      <c r="Y7221" s="3"/>
      <c r="Z7221" s="3"/>
      <c r="AA7221" s="3"/>
      <c r="AB7221" s="3"/>
      <c r="AC7221" s="3"/>
      <c r="AD7221" s="3"/>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row>
    <row r="7222" spans="1:77" ht="18">
      <c r="A7222" s="3" t="s">
        <v>38333</v>
      </c>
      <c r="B7222" s="3" t="s">
        <v>37993</v>
      </c>
      <c r="C7222" s="3" t="s">
        <v>27644</v>
      </c>
      <c r="D7222" s="3" t="s">
        <v>270</v>
      </c>
      <c r="E7222" s="3" t="s">
        <v>38334</v>
      </c>
      <c r="F7222" s="3" t="s">
        <v>38335</v>
      </c>
      <c r="G7222" s="3"/>
      <c r="H7222" s="3"/>
      <c r="I7222" s="3"/>
      <c r="J7222" s="3"/>
      <c r="K7222" s="3"/>
      <c r="L7222" s="3"/>
      <c r="M7222" s="3"/>
      <c r="N7222" s="3"/>
      <c r="O7222" s="3"/>
      <c r="P7222" s="3"/>
      <c r="Q7222" s="3"/>
      <c r="R7222" s="3"/>
      <c r="S7222" s="3"/>
      <c r="T7222" s="3"/>
      <c r="U7222" s="3"/>
      <c r="V7222" s="3"/>
      <c r="W7222" s="3"/>
      <c r="X7222" s="3"/>
      <c r="Y7222" s="3"/>
      <c r="Z7222" s="3"/>
      <c r="AA7222" s="3"/>
      <c r="AB7222" s="3"/>
      <c r="AC7222" s="3"/>
      <c r="AD7222" s="3"/>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row>
    <row r="7223" spans="1:77" ht="18">
      <c r="A7223" s="3" t="s">
        <v>13498</v>
      </c>
      <c r="B7223" s="3" t="s">
        <v>30462</v>
      </c>
      <c r="C7223" s="3" t="s">
        <v>30549</v>
      </c>
      <c r="D7223" s="3"/>
      <c r="E7223" s="3" t="s">
        <v>30550</v>
      </c>
      <c r="F7223" s="3"/>
      <c r="G7223" s="3"/>
      <c r="H7223" s="3"/>
      <c r="I7223" s="3"/>
      <c r="J7223" s="3"/>
      <c r="K7223" s="3"/>
      <c r="L7223" s="3"/>
      <c r="M7223" s="3"/>
      <c r="N7223" s="3"/>
      <c r="O7223" s="3"/>
      <c r="P7223" s="3"/>
      <c r="Q7223" s="3"/>
      <c r="R7223" s="3"/>
      <c r="S7223" s="3"/>
      <c r="T7223" s="3"/>
      <c r="U7223" s="3"/>
      <c r="V7223" s="3"/>
      <c r="W7223" s="3"/>
      <c r="X7223" s="3"/>
      <c r="Y7223" s="3"/>
      <c r="Z7223" s="3"/>
      <c r="AA7223" s="3"/>
      <c r="AB7223" s="3"/>
      <c r="AC7223" s="3"/>
      <c r="AD7223" s="3"/>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row>
    <row r="7224" spans="1:77" ht="18">
      <c r="A7224" s="3" t="s">
        <v>10457</v>
      </c>
      <c r="B7224" s="3" t="s">
        <v>28374</v>
      </c>
      <c r="C7224" s="3" t="s">
        <v>28532</v>
      </c>
      <c r="D7224" s="3" t="s">
        <v>270</v>
      </c>
      <c r="E7224" s="3" t="s">
        <v>287</v>
      </c>
      <c r="F7224" s="3"/>
      <c r="G7224" s="3"/>
      <c r="H7224" s="3"/>
      <c r="I7224" s="3"/>
      <c r="J7224" s="3"/>
      <c r="K7224" s="3"/>
      <c r="L7224" s="3"/>
      <c r="M7224" s="3"/>
      <c r="N7224" s="3"/>
      <c r="O7224" s="3"/>
      <c r="P7224" s="3"/>
      <c r="Q7224" s="3"/>
      <c r="R7224" s="3"/>
      <c r="S7224" s="3"/>
      <c r="T7224" s="3"/>
      <c r="U7224" s="3"/>
      <c r="V7224" s="3"/>
      <c r="W7224" s="3"/>
      <c r="X7224" s="3"/>
      <c r="Y7224" s="3"/>
      <c r="Z7224" s="3"/>
      <c r="AA7224" s="3"/>
      <c r="AB7224" s="3"/>
      <c r="AC7224" s="3"/>
      <c r="AD7224" s="3"/>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row>
    <row r="7225" spans="1:77" ht="18">
      <c r="A7225" s="3" t="s">
        <v>13469</v>
      </c>
      <c r="B7225" s="3" t="s">
        <v>30462</v>
      </c>
      <c r="C7225" s="3" t="s">
        <v>30538</v>
      </c>
      <c r="D7225" s="3" t="s">
        <v>2451</v>
      </c>
      <c r="E7225" s="3" t="s">
        <v>30539</v>
      </c>
      <c r="F7225" s="3" t="s">
        <v>30540</v>
      </c>
      <c r="G7225" s="3"/>
      <c r="H7225" s="3"/>
      <c r="I7225" s="3"/>
      <c r="J7225" s="3"/>
      <c r="K7225" s="3"/>
      <c r="L7225" s="3"/>
      <c r="M7225" s="3"/>
      <c r="N7225" s="3"/>
      <c r="O7225" s="3"/>
      <c r="P7225" s="3"/>
      <c r="Q7225" s="3"/>
      <c r="R7225" s="3"/>
      <c r="S7225" s="3"/>
      <c r="T7225" s="3"/>
      <c r="U7225" s="3"/>
      <c r="V7225" s="3"/>
      <c r="W7225" s="3"/>
      <c r="X7225" s="3"/>
      <c r="Y7225" s="3"/>
      <c r="Z7225" s="3"/>
      <c r="AA7225" s="3"/>
      <c r="AB7225" s="3"/>
      <c r="AC7225" s="3"/>
      <c r="AD7225" s="3"/>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row>
    <row r="7226" spans="1:77" ht="18">
      <c r="A7226" s="3" t="s">
        <v>10505</v>
      </c>
      <c r="B7226" s="3" t="s">
        <v>28370</v>
      </c>
      <c r="C7226" s="3" t="s">
        <v>28600</v>
      </c>
      <c r="D7226" s="3"/>
      <c r="E7226" s="3" t="s">
        <v>28601</v>
      </c>
      <c r="F7226" s="3" t="s">
        <v>28602</v>
      </c>
      <c r="G7226" s="3"/>
      <c r="H7226" s="3"/>
      <c r="I7226" s="3"/>
      <c r="J7226" s="3"/>
      <c r="K7226" s="3"/>
      <c r="L7226" s="3"/>
      <c r="M7226" s="3"/>
      <c r="N7226" s="3"/>
      <c r="O7226" s="3"/>
      <c r="P7226" s="3"/>
      <c r="Q7226" s="3"/>
      <c r="R7226" s="3"/>
      <c r="S7226" s="3"/>
      <c r="T7226" s="3"/>
      <c r="U7226" s="3"/>
      <c r="V7226" s="3"/>
      <c r="W7226" s="3"/>
      <c r="X7226" s="3"/>
      <c r="Y7226" s="3"/>
      <c r="Z7226" s="3"/>
      <c r="AA7226" s="3"/>
      <c r="AB7226" s="3"/>
      <c r="AC7226" s="3"/>
      <c r="AD7226" s="3"/>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row>
    <row r="7227" spans="1:77" ht="18">
      <c r="A7227" s="3" t="s">
        <v>10438</v>
      </c>
      <c r="B7227" s="3" t="s">
        <v>28374</v>
      </c>
      <c r="C7227" s="3" t="s">
        <v>28513</v>
      </c>
      <c r="D7227" s="3" t="s">
        <v>270</v>
      </c>
      <c r="E7227" s="3" t="s">
        <v>287</v>
      </c>
      <c r="F7227" s="3"/>
      <c r="G7227" s="3"/>
      <c r="H7227" s="3"/>
      <c r="I7227" s="3"/>
      <c r="J7227" s="3"/>
      <c r="K7227" s="3"/>
      <c r="L7227" s="3"/>
      <c r="M7227" s="3"/>
      <c r="N7227" s="3"/>
      <c r="O7227" s="3"/>
      <c r="P7227" s="3"/>
      <c r="Q7227" s="3"/>
      <c r="R7227" s="3"/>
      <c r="S7227" s="3"/>
      <c r="T7227" s="3"/>
      <c r="U7227" s="3"/>
      <c r="V7227" s="3"/>
      <c r="W7227" s="3"/>
      <c r="X7227" s="3"/>
      <c r="Y7227" s="3"/>
      <c r="Z7227" s="3"/>
      <c r="AA7227" s="3"/>
      <c r="AB7227" s="3"/>
      <c r="AC7227" s="3"/>
      <c r="AD7227" s="3"/>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row>
    <row r="7228" spans="1:77" ht="18">
      <c r="A7228" s="3" t="s">
        <v>10428</v>
      </c>
      <c r="B7228" s="3" t="s">
        <v>28374</v>
      </c>
      <c r="C7228" s="3" t="s">
        <v>28498</v>
      </c>
      <c r="D7228" s="3" t="s">
        <v>270</v>
      </c>
      <c r="E7228" s="3" t="s">
        <v>287</v>
      </c>
      <c r="F7228" s="3"/>
      <c r="G7228" s="3"/>
      <c r="H7228" s="3"/>
      <c r="I7228" s="3"/>
      <c r="J7228" s="3"/>
      <c r="K7228" s="3"/>
      <c r="L7228" s="3"/>
      <c r="M7228" s="3"/>
      <c r="N7228" s="3"/>
      <c r="O7228" s="3"/>
      <c r="P7228" s="3"/>
      <c r="Q7228" s="3"/>
      <c r="R7228" s="3"/>
      <c r="S7228" s="3"/>
      <c r="T7228" s="3"/>
      <c r="U7228" s="3"/>
      <c r="V7228" s="3"/>
      <c r="W7228" s="3"/>
      <c r="X7228" s="3"/>
      <c r="Y7228" s="3"/>
      <c r="Z7228" s="3"/>
      <c r="AA7228" s="3"/>
      <c r="AB7228" s="3"/>
      <c r="AC7228" s="3"/>
      <c r="AD7228" s="3"/>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row>
    <row r="7229" spans="1:77" ht="18">
      <c r="A7229" s="3" t="s">
        <v>12003</v>
      </c>
      <c r="B7229" s="3" t="s">
        <v>29357</v>
      </c>
      <c r="C7229" s="3" t="s">
        <v>29633</v>
      </c>
      <c r="D7229" s="3" t="s">
        <v>48</v>
      </c>
      <c r="E7229" s="3" t="s">
        <v>29634</v>
      </c>
      <c r="F7229" s="3"/>
      <c r="G7229" s="3"/>
      <c r="H7229" s="3"/>
      <c r="I7229" s="3"/>
      <c r="J7229" s="3"/>
      <c r="K7229" s="3"/>
      <c r="L7229" s="3"/>
      <c r="M7229" s="3"/>
      <c r="N7229" s="3"/>
      <c r="O7229" s="3"/>
      <c r="P7229" s="3"/>
      <c r="Q7229" s="3"/>
      <c r="R7229" s="3"/>
      <c r="S7229" s="3"/>
      <c r="T7229" s="3"/>
      <c r="U7229" s="3"/>
      <c r="V7229" s="3"/>
      <c r="W7229" s="3"/>
      <c r="X7229" s="3"/>
      <c r="Y7229" s="3"/>
      <c r="Z7229" s="3"/>
      <c r="AA7229" s="3"/>
      <c r="AB7229" s="3"/>
      <c r="AC7229" s="3"/>
      <c r="AD7229" s="3"/>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row>
    <row r="7230" spans="1:77" ht="18">
      <c r="A7230" s="3" t="s">
        <v>37890</v>
      </c>
      <c r="B7230" s="3" t="s">
        <v>37891</v>
      </c>
      <c r="C7230" s="3" t="s">
        <v>37892</v>
      </c>
      <c r="D7230" s="3"/>
      <c r="E7230" s="3" t="s">
        <v>37893</v>
      </c>
      <c r="F7230" s="3" t="s">
        <v>37894</v>
      </c>
      <c r="G7230" s="3"/>
      <c r="H7230" s="3"/>
      <c r="I7230" s="3"/>
      <c r="J7230" s="3"/>
      <c r="K7230" s="3"/>
      <c r="L7230" s="3"/>
      <c r="M7230" s="3"/>
      <c r="N7230" s="3"/>
      <c r="O7230" s="3"/>
      <c r="P7230" s="3"/>
      <c r="Q7230" s="3"/>
      <c r="R7230" s="3"/>
      <c r="S7230" s="3"/>
      <c r="T7230" s="3"/>
      <c r="U7230" s="3"/>
      <c r="V7230" s="3"/>
      <c r="W7230" s="3"/>
      <c r="X7230" s="3"/>
      <c r="Y7230" s="3"/>
      <c r="Z7230" s="3"/>
      <c r="AA7230" s="3"/>
      <c r="AB7230" s="3"/>
      <c r="AC7230" s="3"/>
      <c r="AD7230" s="3"/>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row>
    <row r="7231" spans="1:77" ht="18">
      <c r="A7231" s="3" t="s">
        <v>10398</v>
      </c>
      <c r="B7231" s="3" t="s">
        <v>28374</v>
      </c>
      <c r="C7231" s="3" t="s">
        <v>28479</v>
      </c>
      <c r="D7231" s="3" t="s">
        <v>270</v>
      </c>
      <c r="E7231" s="3" t="s">
        <v>287</v>
      </c>
      <c r="F7231" s="3"/>
      <c r="G7231" s="3"/>
      <c r="H7231" s="3"/>
      <c r="I7231" s="3"/>
      <c r="J7231" s="3"/>
      <c r="K7231" s="3"/>
      <c r="L7231" s="3"/>
      <c r="M7231" s="3"/>
      <c r="N7231" s="3"/>
      <c r="O7231" s="3"/>
      <c r="P7231" s="3"/>
      <c r="Q7231" s="3"/>
      <c r="R7231" s="3"/>
      <c r="S7231" s="3"/>
      <c r="T7231" s="3"/>
      <c r="U7231" s="3"/>
      <c r="V7231" s="3"/>
      <c r="W7231" s="3"/>
      <c r="X7231" s="3"/>
      <c r="Y7231" s="3"/>
      <c r="Z7231" s="3"/>
      <c r="AA7231" s="3"/>
      <c r="AB7231" s="3"/>
      <c r="AC7231" s="3"/>
      <c r="AD7231" s="3"/>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row>
    <row r="7232" spans="1:77" ht="18">
      <c r="A7232" s="3" t="s">
        <v>38880</v>
      </c>
      <c r="B7232" s="3" t="s">
        <v>37993</v>
      </c>
      <c r="C7232" s="3" t="s">
        <v>38881</v>
      </c>
      <c r="D7232" s="3" t="s">
        <v>270</v>
      </c>
      <c r="E7232" s="3" t="s">
        <v>38882</v>
      </c>
      <c r="F7232" s="3"/>
      <c r="G7232" s="3"/>
      <c r="H7232" s="3"/>
      <c r="I7232" s="3"/>
      <c r="J7232" s="3"/>
      <c r="K7232" s="3"/>
      <c r="L7232" s="3"/>
      <c r="M7232" s="3"/>
      <c r="N7232" s="3"/>
      <c r="O7232" s="3"/>
      <c r="P7232" s="3"/>
      <c r="Q7232" s="3"/>
      <c r="R7232" s="3"/>
      <c r="S7232" s="3"/>
      <c r="T7232" s="3"/>
      <c r="U7232" s="3"/>
      <c r="V7232" s="3"/>
      <c r="W7232" s="3"/>
      <c r="X7232" s="3"/>
      <c r="Y7232" s="3"/>
      <c r="Z7232" s="3"/>
      <c r="AA7232" s="3"/>
      <c r="AB7232" s="3"/>
      <c r="AC7232" s="3"/>
      <c r="AD7232" s="3"/>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row>
    <row r="7233" spans="1:77" ht="18">
      <c r="A7233" s="3" t="s">
        <v>37828</v>
      </c>
      <c r="B7233" s="3" t="s">
        <v>37116</v>
      </c>
      <c r="C7233" s="3" t="s">
        <v>37829</v>
      </c>
      <c r="D7233" s="3" t="s">
        <v>270</v>
      </c>
      <c r="E7233" s="3" t="s">
        <v>37830</v>
      </c>
      <c r="F7233" s="3"/>
      <c r="G7233" s="3"/>
      <c r="H7233" s="3"/>
      <c r="I7233" s="3"/>
      <c r="J7233" s="3"/>
      <c r="K7233" s="3"/>
      <c r="L7233" s="3"/>
      <c r="M7233" s="3"/>
      <c r="N7233" s="3"/>
      <c r="O7233" s="3"/>
      <c r="P7233" s="3"/>
      <c r="Q7233" s="3"/>
      <c r="R7233" s="3"/>
      <c r="S7233" s="3"/>
      <c r="T7233" s="3"/>
      <c r="U7233" s="3"/>
      <c r="V7233" s="3"/>
      <c r="W7233" s="3"/>
      <c r="X7233" s="3"/>
      <c r="Y7233" s="3"/>
      <c r="Z7233" s="3"/>
      <c r="AA7233" s="3"/>
      <c r="AB7233" s="3"/>
      <c r="AC7233" s="3"/>
      <c r="AD7233" s="3"/>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row>
    <row r="7234" spans="1:77" ht="18">
      <c r="A7234" s="3" t="s">
        <v>28461</v>
      </c>
      <c r="B7234" s="3" t="s">
        <v>28370</v>
      </c>
      <c r="C7234" s="3" t="s">
        <v>28462</v>
      </c>
      <c r="D7234" s="3"/>
      <c r="E7234" s="3" t="s">
        <v>28463</v>
      </c>
      <c r="F7234" s="3"/>
      <c r="G7234" s="3"/>
      <c r="H7234" s="3"/>
      <c r="I7234" s="3"/>
      <c r="J7234" s="3"/>
      <c r="K7234" s="3"/>
      <c r="L7234" s="3"/>
      <c r="M7234" s="3"/>
      <c r="N7234" s="3"/>
      <c r="O7234" s="3"/>
      <c r="P7234" s="3"/>
      <c r="Q7234" s="3"/>
      <c r="R7234" s="3"/>
      <c r="S7234" s="3"/>
      <c r="T7234" s="3"/>
      <c r="U7234" s="3"/>
      <c r="V7234" s="3"/>
      <c r="W7234" s="3"/>
      <c r="X7234" s="3"/>
      <c r="Y7234" s="3"/>
      <c r="Z7234" s="3"/>
      <c r="AA7234" s="3"/>
      <c r="AB7234" s="3"/>
      <c r="AC7234" s="3"/>
      <c r="AD7234" s="3"/>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row>
    <row r="7235" spans="1:77" ht="18">
      <c r="A7235" s="3" t="s">
        <v>12058</v>
      </c>
      <c r="B7235" s="3" t="s">
        <v>29357</v>
      </c>
      <c r="C7235" s="3" t="s">
        <v>29680</v>
      </c>
      <c r="D7235" s="3" t="s">
        <v>48</v>
      </c>
      <c r="E7235" s="3" t="s">
        <v>29681</v>
      </c>
      <c r="F7235" s="3"/>
      <c r="G7235" s="3"/>
      <c r="H7235" s="3"/>
      <c r="I7235" s="3"/>
      <c r="J7235" s="3"/>
      <c r="K7235" s="3"/>
      <c r="L7235" s="3"/>
      <c r="M7235" s="3"/>
      <c r="N7235" s="3"/>
      <c r="O7235" s="3"/>
      <c r="P7235" s="3"/>
      <c r="Q7235" s="3"/>
      <c r="R7235" s="3"/>
      <c r="S7235" s="3"/>
      <c r="T7235" s="3"/>
      <c r="U7235" s="3"/>
      <c r="V7235" s="3"/>
      <c r="W7235" s="3"/>
      <c r="X7235" s="3"/>
      <c r="Y7235" s="3"/>
      <c r="Z7235" s="3"/>
      <c r="AA7235" s="3"/>
      <c r="AB7235" s="3"/>
      <c r="AC7235" s="3"/>
      <c r="AD7235" s="3"/>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row>
    <row r="7236" spans="1:77" ht="18">
      <c r="A7236" s="3" t="s">
        <v>37723</v>
      </c>
      <c r="B7236" s="3" t="s">
        <v>37116</v>
      </c>
      <c r="C7236" s="3" t="s">
        <v>37724</v>
      </c>
      <c r="D7236" s="3" t="s">
        <v>270</v>
      </c>
      <c r="E7236" s="3" t="s">
        <v>37725</v>
      </c>
      <c r="F7236" s="3" t="s">
        <v>37726</v>
      </c>
      <c r="G7236" s="3"/>
      <c r="H7236" s="3"/>
      <c r="I7236" s="3"/>
      <c r="J7236" s="3"/>
      <c r="K7236" s="3"/>
      <c r="L7236" s="3"/>
      <c r="M7236" s="3"/>
      <c r="N7236" s="3"/>
      <c r="O7236" s="3"/>
      <c r="P7236" s="3"/>
      <c r="Q7236" s="3"/>
      <c r="R7236" s="3"/>
      <c r="S7236" s="3"/>
      <c r="T7236" s="3"/>
      <c r="U7236" s="3"/>
      <c r="V7236" s="3"/>
      <c r="W7236" s="3"/>
      <c r="X7236" s="3"/>
      <c r="Y7236" s="3"/>
      <c r="Z7236" s="3"/>
      <c r="AA7236" s="3"/>
      <c r="AB7236" s="3"/>
      <c r="AC7236" s="3"/>
      <c r="AD7236" s="3"/>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row>
    <row r="7237" spans="1:77" ht="18">
      <c r="A7237" s="3" t="s">
        <v>37421</v>
      </c>
      <c r="B7237" s="3" t="s">
        <v>37116</v>
      </c>
      <c r="C7237" s="3" t="s">
        <v>37422</v>
      </c>
      <c r="D7237" s="3" t="s">
        <v>270</v>
      </c>
      <c r="E7237" s="3" t="s">
        <v>37295</v>
      </c>
      <c r="F7237" s="3"/>
      <c r="G7237" s="3"/>
      <c r="H7237" s="3"/>
      <c r="I7237" s="3"/>
      <c r="J7237" s="3"/>
      <c r="K7237" s="3"/>
      <c r="L7237" s="3"/>
      <c r="M7237" s="3"/>
      <c r="N7237" s="3"/>
      <c r="O7237" s="3"/>
      <c r="P7237" s="3"/>
      <c r="Q7237" s="3"/>
      <c r="R7237" s="3"/>
      <c r="S7237" s="3"/>
      <c r="T7237" s="3"/>
      <c r="U7237" s="3"/>
      <c r="V7237" s="3"/>
      <c r="W7237" s="3"/>
      <c r="X7237" s="3"/>
      <c r="Y7237" s="3"/>
      <c r="Z7237" s="3"/>
      <c r="AA7237" s="3"/>
      <c r="AB7237" s="3"/>
      <c r="AC7237" s="3"/>
      <c r="AD7237" s="3"/>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row>
    <row r="7238" spans="1:77" ht="18">
      <c r="A7238" s="3" t="s">
        <v>8662</v>
      </c>
      <c r="B7238" s="3" t="s">
        <v>26475</v>
      </c>
      <c r="C7238" s="3" t="s">
        <v>26482</v>
      </c>
      <c r="D7238" s="3"/>
      <c r="E7238" s="3" t="s">
        <v>26483</v>
      </c>
      <c r="F7238" s="3"/>
      <c r="G7238" s="3"/>
      <c r="H7238" s="3"/>
      <c r="I7238" s="3"/>
      <c r="J7238" s="3"/>
      <c r="K7238" s="3"/>
      <c r="L7238" s="3"/>
      <c r="M7238" s="3"/>
      <c r="N7238" s="3"/>
      <c r="O7238" s="3"/>
      <c r="P7238" s="3"/>
      <c r="Q7238" s="3"/>
      <c r="R7238" s="3"/>
      <c r="S7238" s="3"/>
      <c r="T7238" s="3"/>
      <c r="U7238" s="3"/>
      <c r="V7238" s="3"/>
      <c r="W7238" s="3"/>
      <c r="X7238" s="3"/>
      <c r="Y7238" s="3"/>
      <c r="Z7238" s="3"/>
      <c r="AA7238" s="3"/>
      <c r="AB7238" s="3"/>
      <c r="AC7238" s="3"/>
      <c r="AD7238" s="3"/>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row>
    <row r="7239" spans="1:77" ht="18">
      <c r="A7239" s="3" t="s">
        <v>20198</v>
      </c>
      <c r="B7239" s="3" t="s">
        <v>37108</v>
      </c>
      <c r="C7239" s="3" t="s">
        <v>26482</v>
      </c>
      <c r="D7239" s="3"/>
      <c r="E7239" s="3" t="s">
        <v>37483</v>
      </c>
      <c r="F7239" s="3"/>
      <c r="G7239" s="3"/>
      <c r="H7239" s="3"/>
      <c r="I7239" s="3"/>
      <c r="J7239" s="3"/>
      <c r="K7239" s="3"/>
      <c r="L7239" s="3"/>
      <c r="M7239" s="3"/>
      <c r="N7239" s="3"/>
      <c r="O7239" s="3"/>
      <c r="P7239" s="3"/>
      <c r="Q7239" s="3"/>
      <c r="R7239" s="3"/>
      <c r="S7239" s="3"/>
      <c r="T7239" s="3"/>
      <c r="U7239" s="3"/>
      <c r="V7239" s="3"/>
      <c r="W7239" s="3"/>
      <c r="X7239" s="3"/>
      <c r="Y7239" s="3"/>
      <c r="Z7239" s="3"/>
      <c r="AA7239" s="3"/>
      <c r="AB7239" s="3"/>
      <c r="AC7239" s="3"/>
      <c r="AD7239" s="3"/>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row>
    <row r="7240" spans="1:77" ht="18">
      <c r="A7240" s="3" t="s">
        <v>13340</v>
      </c>
      <c r="B7240" s="3" t="s">
        <v>30462</v>
      </c>
      <c r="C7240" s="3" t="s">
        <v>30471</v>
      </c>
      <c r="D7240" s="3" t="s">
        <v>30472</v>
      </c>
      <c r="E7240" s="3" t="s">
        <v>30473</v>
      </c>
      <c r="F7240" s="3" t="s">
        <v>30474</v>
      </c>
      <c r="G7240" s="3"/>
      <c r="H7240" s="3"/>
      <c r="I7240" s="3"/>
      <c r="J7240" s="3"/>
      <c r="K7240" s="3"/>
      <c r="L7240" s="3"/>
      <c r="M7240" s="3"/>
      <c r="N7240" s="3"/>
      <c r="O7240" s="3"/>
      <c r="P7240" s="3"/>
      <c r="Q7240" s="3"/>
      <c r="R7240" s="3"/>
      <c r="S7240" s="3"/>
      <c r="T7240" s="3"/>
      <c r="U7240" s="3"/>
      <c r="V7240" s="3"/>
      <c r="W7240" s="3"/>
      <c r="X7240" s="3"/>
      <c r="Y7240" s="3"/>
      <c r="Z7240" s="3"/>
      <c r="AA7240" s="3"/>
      <c r="AB7240" s="3"/>
      <c r="AC7240" s="3"/>
      <c r="AD7240" s="3"/>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row>
    <row r="7241" spans="1:77" ht="18">
      <c r="A7241" s="3" t="s">
        <v>8637</v>
      </c>
      <c r="B7241" s="3" t="s">
        <v>26381</v>
      </c>
      <c r="C7241" s="3" t="s">
        <v>26459</v>
      </c>
      <c r="D7241" s="3" t="s">
        <v>270</v>
      </c>
      <c r="E7241" s="3" t="s">
        <v>26460</v>
      </c>
      <c r="F7241" s="3" t="s">
        <v>26461</v>
      </c>
      <c r="G7241" s="3"/>
      <c r="H7241" s="3"/>
      <c r="I7241" s="3"/>
      <c r="J7241" s="3"/>
      <c r="K7241" s="3"/>
      <c r="L7241" s="3"/>
      <c r="M7241" s="3"/>
      <c r="N7241" s="3"/>
      <c r="O7241" s="3"/>
      <c r="P7241" s="3"/>
      <c r="Q7241" s="3"/>
      <c r="R7241" s="3"/>
      <c r="S7241" s="3"/>
      <c r="T7241" s="3"/>
      <c r="U7241" s="3"/>
      <c r="V7241" s="3"/>
      <c r="W7241" s="3"/>
      <c r="X7241" s="3"/>
      <c r="Y7241" s="3"/>
      <c r="Z7241" s="3"/>
      <c r="AA7241" s="3"/>
      <c r="AB7241" s="3"/>
      <c r="AC7241" s="3"/>
      <c r="AD7241" s="3"/>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row>
    <row r="7242" spans="1:77" ht="18">
      <c r="A7242" s="3" t="s">
        <v>37511</v>
      </c>
      <c r="B7242" s="3" t="s">
        <v>37108</v>
      </c>
      <c r="C7242" s="3" t="s">
        <v>26459</v>
      </c>
      <c r="D7242" s="3" t="s">
        <v>270</v>
      </c>
      <c r="E7242" s="3" t="s">
        <v>37512</v>
      </c>
      <c r="F7242" s="3"/>
      <c r="G7242" s="3"/>
      <c r="H7242" s="3"/>
      <c r="I7242" s="3"/>
      <c r="J7242" s="3"/>
      <c r="K7242" s="3"/>
      <c r="L7242" s="3"/>
      <c r="M7242" s="3"/>
      <c r="N7242" s="3"/>
      <c r="O7242" s="3"/>
      <c r="P7242" s="3"/>
      <c r="Q7242" s="3"/>
      <c r="R7242" s="3"/>
      <c r="S7242" s="3"/>
      <c r="T7242" s="3"/>
      <c r="U7242" s="3"/>
      <c r="V7242" s="3"/>
      <c r="W7242" s="3"/>
      <c r="X7242" s="3"/>
      <c r="Y7242" s="3"/>
      <c r="Z7242" s="3"/>
      <c r="AA7242" s="3"/>
      <c r="AB7242" s="3"/>
      <c r="AC7242" s="3"/>
      <c r="AD7242" s="3"/>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row>
    <row r="7243" spans="1:77" ht="18">
      <c r="A7243" s="3" t="s">
        <v>12107</v>
      </c>
      <c r="B7243" s="3" t="s">
        <v>29411</v>
      </c>
      <c r="C7243" s="3" t="s">
        <v>29718</v>
      </c>
      <c r="D7243" s="3" t="s">
        <v>48</v>
      </c>
      <c r="E7243" s="3" t="s">
        <v>29719</v>
      </c>
      <c r="F7243" s="3" t="s">
        <v>29720</v>
      </c>
      <c r="G7243" s="3"/>
      <c r="H7243" s="3"/>
      <c r="I7243" s="3"/>
      <c r="J7243" s="3"/>
      <c r="K7243" s="3"/>
      <c r="L7243" s="3"/>
      <c r="M7243" s="3"/>
      <c r="N7243" s="3"/>
      <c r="O7243" s="3"/>
      <c r="P7243" s="3"/>
      <c r="Q7243" s="3"/>
      <c r="R7243" s="3"/>
      <c r="S7243" s="3"/>
      <c r="T7243" s="3"/>
      <c r="U7243" s="3"/>
      <c r="V7243" s="3"/>
      <c r="W7243" s="3"/>
      <c r="X7243" s="3"/>
      <c r="Y7243" s="3"/>
      <c r="Z7243" s="3"/>
      <c r="AA7243" s="3"/>
      <c r="AB7243" s="3"/>
      <c r="AC7243" s="3"/>
      <c r="AD7243" s="3"/>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row>
    <row r="7244" spans="1:77" ht="18">
      <c r="A7244" s="3" t="s">
        <v>13481</v>
      </c>
      <c r="B7244" s="3" t="s">
        <v>30462</v>
      </c>
      <c r="C7244" s="3" t="s">
        <v>30543</v>
      </c>
      <c r="D7244" s="3" t="s">
        <v>2778</v>
      </c>
      <c r="E7244" s="3" t="s">
        <v>30544</v>
      </c>
      <c r="F7244" s="3"/>
      <c r="G7244" s="3"/>
      <c r="H7244" s="3"/>
      <c r="I7244" s="3"/>
      <c r="J7244" s="3"/>
      <c r="K7244" s="3"/>
      <c r="L7244" s="3"/>
      <c r="M7244" s="3"/>
      <c r="N7244" s="3"/>
      <c r="O7244" s="3"/>
      <c r="P7244" s="3"/>
      <c r="Q7244" s="3"/>
      <c r="R7244" s="3"/>
      <c r="S7244" s="3"/>
      <c r="T7244" s="3"/>
      <c r="U7244" s="3"/>
      <c r="V7244" s="3"/>
      <c r="W7244" s="3"/>
      <c r="X7244" s="3"/>
      <c r="Y7244" s="3"/>
      <c r="Z7244" s="3"/>
      <c r="AA7244" s="3"/>
      <c r="AB7244" s="3"/>
      <c r="AC7244" s="3"/>
      <c r="AD7244" s="3"/>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row>
    <row r="7245" spans="1:77" ht="18">
      <c r="A7245" s="3" t="s">
        <v>8650</v>
      </c>
      <c r="B7245" s="3" t="s">
        <v>26475</v>
      </c>
      <c r="C7245" s="3" t="s">
        <v>26476</v>
      </c>
      <c r="D7245" s="3"/>
      <c r="E7245" s="3" t="s">
        <v>26477</v>
      </c>
      <c r="F7245" s="3"/>
      <c r="G7245" s="3"/>
      <c r="H7245" s="3"/>
      <c r="I7245" s="3"/>
      <c r="J7245" s="3"/>
      <c r="K7245" s="3"/>
      <c r="L7245" s="3"/>
      <c r="M7245" s="3"/>
      <c r="N7245" s="3"/>
      <c r="O7245" s="3"/>
      <c r="P7245" s="3"/>
      <c r="Q7245" s="3"/>
      <c r="R7245" s="3"/>
      <c r="S7245" s="3"/>
      <c r="T7245" s="3"/>
      <c r="U7245" s="3"/>
      <c r="V7245" s="3"/>
      <c r="W7245" s="3"/>
      <c r="X7245" s="3"/>
      <c r="Y7245" s="3"/>
      <c r="Z7245" s="3"/>
      <c r="AA7245" s="3"/>
      <c r="AB7245" s="3"/>
      <c r="AC7245" s="3"/>
      <c r="AD7245" s="3"/>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row>
    <row r="7246" spans="1:77" ht="18">
      <c r="A7246" s="3" t="s">
        <v>37363</v>
      </c>
      <c r="B7246" s="3" t="s">
        <v>37108</v>
      </c>
      <c r="C7246" s="3" t="s">
        <v>26476</v>
      </c>
      <c r="D7246" s="3"/>
      <c r="E7246" s="3" t="s">
        <v>37364</v>
      </c>
      <c r="F7246" s="3"/>
      <c r="G7246" s="3"/>
      <c r="H7246" s="3"/>
      <c r="I7246" s="3"/>
      <c r="J7246" s="3"/>
      <c r="K7246" s="3"/>
      <c r="L7246" s="3"/>
      <c r="M7246" s="3"/>
      <c r="N7246" s="3"/>
      <c r="O7246" s="3"/>
      <c r="P7246" s="3"/>
      <c r="Q7246" s="3"/>
      <c r="R7246" s="3"/>
      <c r="S7246" s="3"/>
      <c r="T7246" s="3"/>
      <c r="U7246" s="3"/>
      <c r="V7246" s="3"/>
      <c r="W7246" s="3"/>
      <c r="X7246" s="3"/>
      <c r="Y7246" s="3"/>
      <c r="Z7246" s="3"/>
      <c r="AA7246" s="3"/>
      <c r="AB7246" s="3"/>
      <c r="AC7246" s="3"/>
      <c r="AD7246" s="3"/>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row>
    <row r="7247" spans="1:77" ht="18">
      <c r="A7247" s="3" t="s">
        <v>11802</v>
      </c>
      <c r="B7247" s="3" t="s">
        <v>29357</v>
      </c>
      <c r="C7247" s="3" t="s">
        <v>29476</v>
      </c>
      <c r="D7247" s="3" t="s">
        <v>48</v>
      </c>
      <c r="E7247" s="3" t="s">
        <v>29477</v>
      </c>
      <c r="F7247" s="3" t="s">
        <v>29101</v>
      </c>
      <c r="G7247" s="3" t="s">
        <v>29478</v>
      </c>
      <c r="H7247" s="3" t="s">
        <v>29479</v>
      </c>
      <c r="I7247" s="3"/>
      <c r="J7247" s="3"/>
      <c r="K7247" s="3"/>
      <c r="L7247" s="3"/>
      <c r="M7247" s="3"/>
      <c r="N7247" s="3"/>
      <c r="O7247" s="3"/>
      <c r="P7247" s="3"/>
      <c r="Q7247" s="3"/>
      <c r="R7247" s="3"/>
      <c r="S7247" s="3"/>
      <c r="T7247" s="3"/>
      <c r="U7247" s="3"/>
      <c r="V7247" s="3"/>
      <c r="W7247" s="3"/>
      <c r="X7247" s="3"/>
      <c r="Y7247" s="3"/>
      <c r="Z7247" s="3"/>
      <c r="AA7247" s="3"/>
      <c r="AB7247" s="3"/>
      <c r="AC7247" s="3"/>
      <c r="AD7247" s="3"/>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row>
    <row r="7248" spans="1:77" ht="18">
      <c r="A7248" s="3" t="s">
        <v>37768</v>
      </c>
      <c r="B7248" s="3" t="s">
        <v>37116</v>
      </c>
      <c r="C7248" s="3" t="s">
        <v>37769</v>
      </c>
      <c r="D7248" s="3" t="s">
        <v>270</v>
      </c>
      <c r="E7248" s="3" t="s">
        <v>37770</v>
      </c>
      <c r="F7248" s="3" t="s">
        <v>37771</v>
      </c>
      <c r="G7248" s="3"/>
      <c r="H7248" s="3"/>
      <c r="I7248" s="3"/>
      <c r="J7248" s="3"/>
      <c r="K7248" s="3"/>
      <c r="L7248" s="3"/>
      <c r="M7248" s="3"/>
      <c r="N7248" s="3"/>
      <c r="O7248" s="3"/>
      <c r="P7248" s="3"/>
      <c r="Q7248" s="3"/>
      <c r="R7248" s="3"/>
      <c r="S7248" s="3"/>
      <c r="T7248" s="3"/>
      <c r="U7248" s="3"/>
      <c r="V7248" s="3"/>
      <c r="W7248" s="3"/>
      <c r="X7248" s="3"/>
      <c r="Y7248" s="3"/>
      <c r="Z7248" s="3"/>
      <c r="AA7248" s="3"/>
      <c r="AB7248" s="3"/>
      <c r="AC7248" s="3"/>
      <c r="AD7248" s="3"/>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row>
    <row r="7249" spans="1:77" ht="18">
      <c r="A7249" s="3" t="s">
        <v>20114</v>
      </c>
      <c r="B7249" s="3" t="s">
        <v>37108</v>
      </c>
      <c r="C7249" s="3" t="s">
        <v>37119</v>
      </c>
      <c r="D7249" s="3" t="s">
        <v>37120</v>
      </c>
      <c r="E7249" s="3" t="s">
        <v>37121</v>
      </c>
      <c r="F7249" s="3" t="s">
        <v>37122</v>
      </c>
      <c r="G7249" s="3"/>
      <c r="H7249" s="3"/>
      <c r="I7249" s="3"/>
      <c r="J7249" s="3"/>
      <c r="K7249" s="3"/>
      <c r="L7249" s="3"/>
      <c r="M7249" s="3"/>
      <c r="N7249" s="3"/>
      <c r="O7249" s="3"/>
      <c r="P7249" s="3"/>
      <c r="Q7249" s="3"/>
      <c r="R7249" s="3"/>
      <c r="S7249" s="3"/>
      <c r="T7249" s="3"/>
      <c r="U7249" s="3"/>
      <c r="V7249" s="3"/>
      <c r="W7249" s="3"/>
      <c r="X7249" s="3"/>
      <c r="Y7249" s="3"/>
      <c r="Z7249" s="3"/>
      <c r="AA7249" s="3"/>
      <c r="AB7249" s="3"/>
      <c r="AC7249" s="3"/>
      <c r="AD7249" s="3"/>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row>
    <row r="7250" spans="1:77" ht="18">
      <c r="A7250" s="3" t="s">
        <v>38484</v>
      </c>
      <c r="B7250" s="3" t="s">
        <v>37993</v>
      </c>
      <c r="C7250" s="3" t="s">
        <v>38485</v>
      </c>
      <c r="D7250" s="3" t="s">
        <v>270</v>
      </c>
      <c r="E7250" s="3" t="s">
        <v>38486</v>
      </c>
      <c r="F7250" s="3" t="s">
        <v>38487</v>
      </c>
      <c r="G7250" s="3" t="s">
        <v>38488</v>
      </c>
      <c r="H7250" s="3"/>
      <c r="I7250" s="3"/>
      <c r="J7250" s="3"/>
      <c r="K7250" s="3"/>
      <c r="L7250" s="3"/>
      <c r="M7250" s="3"/>
      <c r="N7250" s="3"/>
      <c r="O7250" s="3"/>
      <c r="P7250" s="3"/>
      <c r="Q7250" s="3"/>
      <c r="R7250" s="3"/>
      <c r="S7250" s="3"/>
      <c r="T7250" s="3"/>
      <c r="U7250" s="3"/>
      <c r="V7250" s="3"/>
      <c r="W7250" s="3"/>
      <c r="X7250" s="3"/>
      <c r="Y7250" s="3"/>
      <c r="Z7250" s="3"/>
      <c r="AA7250" s="3"/>
      <c r="AB7250" s="3"/>
      <c r="AC7250" s="3"/>
      <c r="AD7250" s="3"/>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row>
    <row r="7251" spans="1:77" ht="18">
      <c r="A7251" s="3" t="s">
        <v>11687</v>
      </c>
      <c r="B7251" s="3" t="s">
        <v>29357</v>
      </c>
      <c r="C7251" s="3" t="s">
        <v>29392</v>
      </c>
      <c r="D7251" s="3" t="s">
        <v>48</v>
      </c>
      <c r="E7251" s="3" t="s">
        <v>29393</v>
      </c>
      <c r="F7251" s="3" t="s">
        <v>29394</v>
      </c>
      <c r="G7251" s="3"/>
      <c r="H7251" s="3"/>
      <c r="I7251" s="3"/>
      <c r="J7251" s="3"/>
      <c r="K7251" s="3"/>
      <c r="L7251" s="3"/>
      <c r="M7251" s="3"/>
      <c r="N7251" s="3"/>
      <c r="O7251" s="3"/>
      <c r="P7251" s="3"/>
      <c r="Q7251" s="3"/>
      <c r="R7251" s="3"/>
      <c r="S7251" s="3"/>
      <c r="T7251" s="3"/>
      <c r="U7251" s="3"/>
      <c r="V7251" s="3"/>
      <c r="W7251" s="3"/>
      <c r="X7251" s="3"/>
      <c r="Y7251" s="3"/>
      <c r="Z7251" s="3"/>
      <c r="AA7251" s="3"/>
      <c r="AB7251" s="3"/>
      <c r="AC7251" s="3"/>
      <c r="AD7251" s="3"/>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row>
    <row r="7252" spans="1:77" ht="18">
      <c r="A7252" s="3" t="s">
        <v>37686</v>
      </c>
      <c r="B7252" s="3" t="s">
        <v>37108</v>
      </c>
      <c r="C7252" s="3" t="s">
        <v>37687</v>
      </c>
      <c r="D7252" s="3" t="s">
        <v>6029</v>
      </c>
      <c r="E7252" s="3" t="s">
        <v>7632</v>
      </c>
      <c r="F7252" s="3" t="s">
        <v>37688</v>
      </c>
      <c r="G7252" s="3"/>
      <c r="H7252" s="3"/>
      <c r="I7252" s="3"/>
      <c r="J7252" s="3"/>
      <c r="K7252" s="3"/>
      <c r="L7252" s="3"/>
      <c r="M7252" s="3"/>
      <c r="N7252" s="3"/>
      <c r="O7252" s="3"/>
      <c r="P7252" s="3"/>
      <c r="Q7252" s="3"/>
      <c r="R7252" s="3"/>
      <c r="S7252" s="3"/>
      <c r="T7252" s="3"/>
      <c r="U7252" s="3"/>
      <c r="V7252" s="3"/>
      <c r="W7252" s="3"/>
      <c r="X7252" s="3"/>
      <c r="Y7252" s="3"/>
      <c r="Z7252" s="3"/>
      <c r="AA7252" s="3"/>
      <c r="AB7252" s="3"/>
      <c r="AC7252" s="3"/>
      <c r="AD7252" s="3"/>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row>
    <row r="7253" spans="1:77" ht="18">
      <c r="A7253" s="3" t="s">
        <v>20445</v>
      </c>
      <c r="B7253" s="3" t="s">
        <v>37993</v>
      </c>
      <c r="C7253" s="3" t="s">
        <v>38875</v>
      </c>
      <c r="D7253" s="3" t="s">
        <v>270</v>
      </c>
      <c r="E7253" s="3" t="s">
        <v>38876</v>
      </c>
      <c r="F7253" s="3" t="s">
        <v>38877</v>
      </c>
      <c r="G7253" s="3"/>
      <c r="H7253" s="3"/>
      <c r="I7253" s="3"/>
      <c r="J7253" s="3"/>
      <c r="K7253" s="3"/>
      <c r="L7253" s="3"/>
      <c r="M7253" s="3"/>
      <c r="N7253" s="3"/>
      <c r="O7253" s="3"/>
      <c r="P7253" s="3"/>
      <c r="Q7253" s="3"/>
      <c r="R7253" s="3"/>
      <c r="S7253" s="3"/>
      <c r="T7253" s="3"/>
      <c r="U7253" s="3"/>
      <c r="V7253" s="3"/>
      <c r="W7253" s="3"/>
      <c r="X7253" s="3"/>
      <c r="Y7253" s="3"/>
      <c r="Z7253" s="3"/>
      <c r="AA7253" s="3"/>
      <c r="AB7253" s="3"/>
      <c r="AC7253" s="3"/>
      <c r="AD7253" s="3"/>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row>
    <row r="7254" spans="1:77" ht="18">
      <c r="A7254" s="3" t="s">
        <v>11642</v>
      </c>
      <c r="B7254" s="3" t="s">
        <v>29357</v>
      </c>
      <c r="C7254" s="3" t="s">
        <v>29358</v>
      </c>
      <c r="D7254" s="3" t="s">
        <v>48</v>
      </c>
      <c r="E7254" s="3" t="s">
        <v>29359</v>
      </c>
      <c r="F7254" s="3" t="s">
        <v>29360</v>
      </c>
      <c r="G7254" s="3"/>
      <c r="H7254" s="3"/>
      <c r="I7254" s="3"/>
      <c r="J7254" s="3"/>
      <c r="K7254" s="3"/>
      <c r="L7254" s="3"/>
      <c r="M7254" s="3"/>
      <c r="N7254" s="3"/>
      <c r="O7254" s="3"/>
      <c r="P7254" s="3"/>
      <c r="Q7254" s="3"/>
      <c r="R7254" s="3"/>
      <c r="S7254" s="3"/>
      <c r="T7254" s="3"/>
      <c r="U7254" s="3"/>
      <c r="V7254" s="3"/>
      <c r="W7254" s="3"/>
      <c r="X7254" s="3"/>
      <c r="Y7254" s="3"/>
      <c r="Z7254" s="3"/>
      <c r="AA7254" s="3"/>
      <c r="AB7254" s="3"/>
      <c r="AC7254" s="3"/>
      <c r="AD7254" s="3"/>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row>
    <row r="7255" spans="1:77" ht="18">
      <c r="A7255" s="3" t="s">
        <v>11748</v>
      </c>
      <c r="B7255" s="3" t="s">
        <v>29440</v>
      </c>
      <c r="C7255" s="3" t="s">
        <v>29441</v>
      </c>
      <c r="D7255" s="3" t="s">
        <v>22203</v>
      </c>
      <c r="E7255" s="3" t="s">
        <v>3179</v>
      </c>
      <c r="F7255" s="3" t="s">
        <v>29442</v>
      </c>
      <c r="G7255" s="3"/>
      <c r="H7255" s="3"/>
      <c r="I7255" s="3"/>
      <c r="J7255" s="3"/>
      <c r="K7255" s="3"/>
      <c r="L7255" s="3"/>
      <c r="M7255" s="3"/>
      <c r="N7255" s="3"/>
      <c r="O7255" s="3"/>
      <c r="P7255" s="3"/>
      <c r="Q7255" s="3"/>
      <c r="R7255" s="3"/>
      <c r="S7255" s="3"/>
      <c r="T7255" s="3"/>
      <c r="U7255" s="3"/>
      <c r="V7255" s="3"/>
      <c r="W7255" s="3"/>
      <c r="X7255" s="3"/>
      <c r="Y7255" s="3"/>
      <c r="Z7255" s="3"/>
      <c r="AA7255" s="3"/>
      <c r="AB7255" s="3"/>
      <c r="AC7255" s="3"/>
      <c r="AD7255" s="3"/>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row>
    <row r="7256" spans="1:77" ht="18">
      <c r="A7256" s="3" t="s">
        <v>37589</v>
      </c>
      <c r="B7256" s="3" t="s">
        <v>37108</v>
      </c>
      <c r="C7256" s="3" t="s">
        <v>37590</v>
      </c>
      <c r="D7256" s="3" t="s">
        <v>6029</v>
      </c>
      <c r="E7256" s="3" t="s">
        <v>37591</v>
      </c>
      <c r="F7256" s="3" t="s">
        <v>37501</v>
      </c>
      <c r="G7256" s="3"/>
      <c r="H7256" s="3"/>
      <c r="I7256" s="3"/>
      <c r="J7256" s="3"/>
      <c r="K7256" s="3"/>
      <c r="L7256" s="3"/>
      <c r="M7256" s="3"/>
      <c r="N7256" s="3"/>
      <c r="O7256" s="3"/>
      <c r="P7256" s="3"/>
      <c r="Q7256" s="3"/>
      <c r="R7256" s="3"/>
      <c r="S7256" s="3"/>
      <c r="T7256" s="3"/>
      <c r="U7256" s="3"/>
      <c r="V7256" s="3"/>
      <c r="W7256" s="3"/>
      <c r="X7256" s="3"/>
      <c r="Y7256" s="3"/>
      <c r="Z7256" s="3"/>
      <c r="AA7256" s="3"/>
      <c r="AB7256" s="3"/>
      <c r="AC7256" s="3"/>
      <c r="AD7256" s="3"/>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row>
    <row r="7257" spans="1:77" ht="18">
      <c r="A7257" s="3" t="s">
        <v>9567</v>
      </c>
      <c r="B7257" s="3" t="s">
        <v>27189</v>
      </c>
      <c r="C7257" s="3" t="s">
        <v>27415</v>
      </c>
      <c r="D7257" s="3" t="s">
        <v>73</v>
      </c>
      <c r="E7257" s="3" t="s">
        <v>27416</v>
      </c>
      <c r="F7257" s="3" t="s">
        <v>27417</v>
      </c>
      <c r="G7257" s="3"/>
      <c r="H7257" s="3"/>
      <c r="I7257" s="3"/>
      <c r="J7257" s="3"/>
      <c r="K7257" s="3"/>
      <c r="L7257" s="3"/>
      <c r="M7257" s="3"/>
      <c r="N7257" s="3"/>
      <c r="O7257" s="3"/>
      <c r="P7257" s="3"/>
      <c r="Q7257" s="3"/>
      <c r="R7257" s="3"/>
      <c r="S7257" s="3"/>
      <c r="T7257" s="3"/>
      <c r="U7257" s="3"/>
      <c r="V7257" s="3"/>
      <c r="W7257" s="3"/>
      <c r="X7257" s="3"/>
      <c r="Y7257" s="3"/>
      <c r="Z7257" s="3"/>
      <c r="AA7257" s="3"/>
      <c r="AB7257" s="3"/>
      <c r="AC7257" s="3"/>
      <c r="AD7257" s="3"/>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row>
    <row r="7258" spans="1:77" ht="18">
      <c r="A7258" s="3" t="s">
        <v>20219</v>
      </c>
      <c r="B7258" s="3" t="s">
        <v>37108</v>
      </c>
      <c r="C7258" s="3" t="s">
        <v>37550</v>
      </c>
      <c r="D7258" s="3" t="s">
        <v>6029</v>
      </c>
      <c r="E7258" s="3" t="s">
        <v>37141</v>
      </c>
      <c r="F7258" s="3" t="s">
        <v>37551</v>
      </c>
      <c r="G7258" s="3"/>
      <c r="H7258" s="3"/>
      <c r="I7258" s="3"/>
      <c r="J7258" s="3"/>
      <c r="K7258" s="3"/>
      <c r="L7258" s="3"/>
      <c r="M7258" s="3"/>
      <c r="N7258" s="3"/>
      <c r="O7258" s="3"/>
      <c r="P7258" s="3"/>
      <c r="Q7258" s="3"/>
      <c r="R7258" s="3"/>
      <c r="S7258" s="3"/>
      <c r="T7258" s="3"/>
      <c r="U7258" s="3"/>
      <c r="V7258" s="3"/>
      <c r="W7258" s="3"/>
      <c r="X7258" s="3"/>
      <c r="Y7258" s="3"/>
      <c r="Z7258" s="3"/>
      <c r="AA7258" s="3"/>
      <c r="AB7258" s="3"/>
      <c r="AC7258" s="3"/>
      <c r="AD7258" s="3"/>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row>
    <row r="7259" spans="1:77" ht="18">
      <c r="A7259" s="3" t="s">
        <v>37300</v>
      </c>
      <c r="B7259" s="3" t="s">
        <v>37108</v>
      </c>
      <c r="C7259" s="3" t="s">
        <v>37301</v>
      </c>
      <c r="D7259" s="3"/>
      <c r="E7259" s="3" t="s">
        <v>37302</v>
      </c>
      <c r="F7259" s="3" t="s">
        <v>37303</v>
      </c>
      <c r="G7259" s="3"/>
      <c r="H7259" s="3"/>
      <c r="I7259" s="3"/>
      <c r="J7259" s="3"/>
      <c r="K7259" s="3"/>
      <c r="L7259" s="3"/>
      <c r="M7259" s="3"/>
      <c r="N7259" s="3"/>
      <c r="O7259" s="3"/>
      <c r="P7259" s="3"/>
      <c r="Q7259" s="3"/>
      <c r="R7259" s="3"/>
      <c r="S7259" s="3"/>
      <c r="T7259" s="3"/>
      <c r="U7259" s="3"/>
      <c r="V7259" s="3"/>
      <c r="W7259" s="3"/>
      <c r="X7259" s="3"/>
      <c r="Y7259" s="3"/>
      <c r="Z7259" s="3"/>
      <c r="AA7259" s="3"/>
      <c r="AB7259" s="3"/>
      <c r="AC7259" s="3"/>
      <c r="AD7259" s="3"/>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row>
    <row r="7260" spans="1:77" ht="18">
      <c r="A7260" s="3" t="s">
        <v>37477</v>
      </c>
      <c r="B7260" s="3" t="s">
        <v>37116</v>
      </c>
      <c r="C7260" s="3" t="s">
        <v>37478</v>
      </c>
      <c r="D7260" s="3" t="s">
        <v>270</v>
      </c>
      <c r="E7260" s="3" t="s">
        <v>201</v>
      </c>
      <c r="F7260" s="3"/>
      <c r="G7260" s="3"/>
      <c r="H7260" s="3"/>
      <c r="I7260" s="3"/>
      <c r="J7260" s="3"/>
      <c r="K7260" s="3"/>
      <c r="L7260" s="3"/>
      <c r="M7260" s="3"/>
      <c r="N7260" s="3"/>
      <c r="O7260" s="3"/>
      <c r="P7260" s="3"/>
      <c r="Q7260" s="3"/>
      <c r="R7260" s="3"/>
      <c r="S7260" s="3"/>
      <c r="T7260" s="3"/>
      <c r="U7260" s="3"/>
      <c r="V7260" s="3"/>
      <c r="W7260" s="3"/>
      <c r="X7260" s="3"/>
      <c r="Y7260" s="3"/>
      <c r="Z7260" s="3"/>
      <c r="AA7260" s="3"/>
      <c r="AB7260" s="3"/>
      <c r="AC7260" s="3"/>
      <c r="AD7260" s="3"/>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row>
    <row r="7261" spans="1:77" ht="18">
      <c r="A7261" s="3" t="s">
        <v>20409</v>
      </c>
      <c r="B7261" s="3" t="s">
        <v>37993</v>
      </c>
      <c r="C7261" s="3" t="s">
        <v>38654</v>
      </c>
      <c r="D7261" s="3" t="s">
        <v>270</v>
      </c>
      <c r="E7261" s="3" t="s">
        <v>38655</v>
      </c>
      <c r="F7261" s="3" t="s">
        <v>38656</v>
      </c>
      <c r="G7261" s="3"/>
      <c r="H7261" s="3"/>
      <c r="I7261" s="3"/>
      <c r="J7261" s="3"/>
      <c r="K7261" s="3"/>
      <c r="L7261" s="3"/>
      <c r="M7261" s="3"/>
      <c r="N7261" s="3"/>
      <c r="O7261" s="3"/>
      <c r="P7261" s="3"/>
      <c r="Q7261" s="3"/>
      <c r="R7261" s="3"/>
      <c r="S7261" s="3"/>
      <c r="T7261" s="3"/>
      <c r="U7261" s="3"/>
      <c r="V7261" s="3"/>
      <c r="W7261" s="3"/>
      <c r="X7261" s="3"/>
      <c r="Y7261" s="3"/>
      <c r="Z7261" s="3"/>
      <c r="AA7261" s="3"/>
      <c r="AB7261" s="3"/>
      <c r="AC7261" s="3"/>
      <c r="AD7261" s="3"/>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row>
    <row r="7262" spans="1:77" ht="18">
      <c r="A7262" s="3" t="s">
        <v>37384</v>
      </c>
      <c r="B7262" s="3" t="s">
        <v>37108</v>
      </c>
      <c r="C7262" s="3" t="s">
        <v>37385</v>
      </c>
      <c r="D7262" s="3" t="s">
        <v>270</v>
      </c>
      <c r="E7262" s="3" t="s">
        <v>37192</v>
      </c>
      <c r="F7262" s="3" t="s">
        <v>37386</v>
      </c>
      <c r="G7262" s="3"/>
      <c r="H7262" s="3"/>
      <c r="I7262" s="3"/>
      <c r="J7262" s="3"/>
      <c r="K7262" s="3"/>
      <c r="L7262" s="3"/>
      <c r="M7262" s="3"/>
      <c r="N7262" s="3"/>
      <c r="O7262" s="3"/>
      <c r="P7262" s="3"/>
      <c r="Q7262" s="3"/>
      <c r="R7262" s="3"/>
      <c r="S7262" s="3"/>
      <c r="T7262" s="3"/>
      <c r="U7262" s="3"/>
      <c r="V7262" s="3"/>
      <c r="W7262" s="3"/>
      <c r="X7262" s="3"/>
      <c r="Y7262" s="3"/>
      <c r="Z7262" s="3"/>
      <c r="AA7262" s="3"/>
      <c r="AB7262" s="3"/>
      <c r="AC7262" s="3"/>
      <c r="AD7262" s="3"/>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row>
    <row r="7263" spans="1:77" ht="18">
      <c r="A7263" s="3" t="s">
        <v>37357</v>
      </c>
      <c r="B7263" s="3" t="s">
        <v>37108</v>
      </c>
      <c r="C7263" s="3" t="s">
        <v>37358</v>
      </c>
      <c r="D7263" s="3"/>
      <c r="E7263" s="3" t="s">
        <v>37359</v>
      </c>
      <c r="F7263" s="3"/>
      <c r="G7263" s="3"/>
      <c r="H7263" s="3"/>
      <c r="I7263" s="3"/>
      <c r="J7263" s="3"/>
      <c r="K7263" s="3"/>
      <c r="L7263" s="3"/>
      <c r="M7263" s="3"/>
      <c r="N7263" s="3"/>
      <c r="O7263" s="3"/>
      <c r="P7263" s="3"/>
      <c r="Q7263" s="3"/>
      <c r="R7263" s="3"/>
      <c r="S7263" s="3"/>
      <c r="T7263" s="3"/>
      <c r="U7263" s="3"/>
      <c r="V7263" s="3"/>
      <c r="W7263" s="3"/>
      <c r="X7263" s="3"/>
      <c r="Y7263" s="3"/>
      <c r="Z7263" s="3"/>
      <c r="AA7263" s="3"/>
      <c r="AB7263" s="3"/>
      <c r="AC7263" s="3"/>
      <c r="AD7263" s="3"/>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row>
    <row r="7264" spans="1:77" ht="18">
      <c r="A7264" s="3" t="s">
        <v>12252</v>
      </c>
      <c r="B7264" s="3" t="s">
        <v>29357</v>
      </c>
      <c r="C7264" s="3" t="s">
        <v>29829</v>
      </c>
      <c r="D7264" s="3" t="s">
        <v>48</v>
      </c>
      <c r="E7264" s="3" t="s">
        <v>29830</v>
      </c>
      <c r="F7264" s="3" t="s">
        <v>29831</v>
      </c>
      <c r="G7264" s="3"/>
      <c r="H7264" s="3"/>
      <c r="I7264" s="3"/>
      <c r="J7264" s="3"/>
      <c r="K7264" s="3"/>
      <c r="L7264" s="3"/>
      <c r="M7264" s="3"/>
      <c r="N7264" s="3"/>
      <c r="O7264" s="3"/>
      <c r="P7264" s="3"/>
      <c r="Q7264" s="3"/>
      <c r="R7264" s="3"/>
      <c r="S7264" s="3"/>
      <c r="T7264" s="3"/>
      <c r="U7264" s="3"/>
      <c r="V7264" s="3"/>
      <c r="W7264" s="3"/>
      <c r="X7264" s="3"/>
      <c r="Y7264" s="3"/>
      <c r="Z7264" s="3"/>
      <c r="AA7264" s="3"/>
      <c r="AB7264" s="3"/>
      <c r="AC7264" s="3"/>
      <c r="AD7264" s="3"/>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row>
    <row r="7265" spans="1:77" ht="18">
      <c r="A7265" s="3" t="s">
        <v>28529</v>
      </c>
      <c r="B7265" s="3" t="s">
        <v>28370</v>
      </c>
      <c r="C7265" s="3" t="s">
        <v>28530</v>
      </c>
      <c r="D7265" s="3"/>
      <c r="E7265" s="3" t="s">
        <v>28531</v>
      </c>
      <c r="F7265" s="3"/>
      <c r="G7265" s="3"/>
      <c r="H7265" s="3"/>
      <c r="I7265" s="3"/>
      <c r="J7265" s="3"/>
      <c r="K7265" s="3"/>
      <c r="L7265" s="3"/>
      <c r="M7265" s="3"/>
      <c r="N7265" s="3"/>
      <c r="O7265" s="3"/>
      <c r="P7265" s="3"/>
      <c r="Q7265" s="3"/>
      <c r="R7265" s="3"/>
      <c r="S7265" s="3"/>
      <c r="T7265" s="3"/>
      <c r="U7265" s="3"/>
      <c r="V7265" s="3"/>
      <c r="W7265" s="3"/>
      <c r="X7265" s="3"/>
      <c r="Y7265" s="3"/>
      <c r="Z7265" s="3"/>
      <c r="AA7265" s="3"/>
      <c r="AB7265" s="3"/>
      <c r="AC7265" s="3"/>
      <c r="AD7265" s="3"/>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row>
    <row r="7266" spans="1:77" ht="18">
      <c r="A7266" s="3" t="s">
        <v>10394</v>
      </c>
      <c r="B7266" s="3" t="s">
        <v>28370</v>
      </c>
      <c r="C7266" s="3" t="s">
        <v>28475</v>
      </c>
      <c r="D7266" s="3" t="s">
        <v>28476</v>
      </c>
      <c r="E7266" s="3" t="s">
        <v>28477</v>
      </c>
      <c r="F7266" s="3" t="s">
        <v>28478</v>
      </c>
      <c r="G7266" s="3"/>
      <c r="H7266" s="3"/>
      <c r="I7266" s="3"/>
      <c r="J7266" s="3"/>
      <c r="K7266" s="3"/>
      <c r="L7266" s="3"/>
      <c r="M7266" s="3"/>
      <c r="N7266" s="3"/>
      <c r="O7266" s="3"/>
      <c r="P7266" s="3"/>
      <c r="Q7266" s="3"/>
      <c r="R7266" s="3"/>
      <c r="S7266" s="3"/>
      <c r="T7266" s="3"/>
      <c r="U7266" s="3"/>
      <c r="V7266" s="3"/>
      <c r="W7266" s="3"/>
      <c r="X7266" s="3"/>
      <c r="Y7266" s="3"/>
      <c r="Z7266" s="3"/>
      <c r="AA7266" s="3"/>
      <c r="AB7266" s="3"/>
      <c r="AC7266" s="3"/>
      <c r="AD7266" s="3"/>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row>
    <row r="7267" spans="1:77" ht="18">
      <c r="A7267" s="3" t="s">
        <v>37160</v>
      </c>
      <c r="B7267" s="3" t="s">
        <v>37108</v>
      </c>
      <c r="C7267" s="3" t="s">
        <v>37161</v>
      </c>
      <c r="D7267" s="3" t="s">
        <v>270</v>
      </c>
      <c r="E7267" s="3" t="s">
        <v>37162</v>
      </c>
      <c r="F7267" s="3"/>
      <c r="G7267" s="3"/>
      <c r="H7267" s="3"/>
      <c r="I7267" s="3"/>
      <c r="J7267" s="3"/>
      <c r="K7267" s="3"/>
      <c r="L7267" s="3"/>
      <c r="M7267" s="3"/>
      <c r="N7267" s="3"/>
      <c r="O7267" s="3"/>
      <c r="P7267" s="3"/>
      <c r="Q7267" s="3"/>
      <c r="R7267" s="3"/>
      <c r="S7267" s="3"/>
      <c r="T7267" s="3"/>
      <c r="U7267" s="3"/>
      <c r="V7267" s="3"/>
      <c r="W7267" s="3"/>
      <c r="X7267" s="3"/>
      <c r="Y7267" s="3"/>
      <c r="Z7267" s="3"/>
      <c r="AA7267" s="3"/>
      <c r="AB7267" s="3"/>
      <c r="AC7267" s="3"/>
      <c r="AD7267" s="3"/>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row>
    <row r="7268" spans="1:77" ht="18">
      <c r="A7268" s="3" t="s">
        <v>38155</v>
      </c>
      <c r="B7268" s="3" t="s">
        <v>37993</v>
      </c>
      <c r="C7268" s="3" t="s">
        <v>37161</v>
      </c>
      <c r="D7268" s="3" t="s">
        <v>270</v>
      </c>
      <c r="E7268" s="3" t="s">
        <v>38156</v>
      </c>
      <c r="F7268" s="3"/>
      <c r="G7268" s="3"/>
      <c r="H7268" s="3"/>
      <c r="I7268" s="3"/>
      <c r="J7268" s="3"/>
      <c r="K7268" s="3"/>
      <c r="L7268" s="3"/>
      <c r="M7268" s="3"/>
      <c r="N7268" s="3"/>
      <c r="O7268" s="3"/>
      <c r="P7268" s="3"/>
      <c r="Q7268" s="3"/>
      <c r="R7268" s="3"/>
      <c r="S7268" s="3"/>
      <c r="T7268" s="3"/>
      <c r="U7268" s="3"/>
      <c r="V7268" s="3"/>
      <c r="W7268" s="3"/>
      <c r="X7268" s="3"/>
      <c r="Y7268" s="3"/>
      <c r="Z7268" s="3"/>
      <c r="AA7268" s="3"/>
      <c r="AB7268" s="3"/>
      <c r="AC7268" s="3"/>
      <c r="AD7268" s="3"/>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row>
    <row r="7269" spans="1:77" ht="18">
      <c r="A7269" s="3" t="s">
        <v>37505</v>
      </c>
      <c r="B7269" s="3" t="s">
        <v>37108</v>
      </c>
      <c r="C7269" s="3" t="s">
        <v>37506</v>
      </c>
      <c r="D7269" s="3"/>
      <c r="E7269" s="3" t="s">
        <v>37507</v>
      </c>
      <c r="F7269" s="3" t="s">
        <v>37508</v>
      </c>
      <c r="G7269" s="3"/>
      <c r="H7269" s="3"/>
      <c r="I7269" s="3"/>
      <c r="J7269" s="3"/>
      <c r="K7269" s="3"/>
      <c r="L7269" s="3"/>
      <c r="M7269" s="3"/>
      <c r="N7269" s="3"/>
      <c r="O7269" s="3"/>
      <c r="P7269" s="3"/>
      <c r="Q7269" s="3"/>
      <c r="R7269" s="3"/>
      <c r="S7269" s="3"/>
      <c r="T7269" s="3"/>
      <c r="U7269" s="3"/>
      <c r="V7269" s="3"/>
      <c r="W7269" s="3"/>
      <c r="X7269" s="3"/>
      <c r="Y7269" s="3"/>
      <c r="Z7269" s="3"/>
      <c r="AA7269" s="3"/>
      <c r="AB7269" s="3"/>
      <c r="AC7269" s="3"/>
      <c r="AD7269" s="3"/>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row>
    <row r="7270" spans="1:77" ht="18">
      <c r="A7270" s="3" t="s">
        <v>10358</v>
      </c>
      <c r="B7270" s="3" t="s">
        <v>28380</v>
      </c>
      <c r="C7270" s="3" t="s">
        <v>28433</v>
      </c>
      <c r="D7270" s="3" t="s">
        <v>48</v>
      </c>
      <c r="E7270" s="3" t="s">
        <v>28434</v>
      </c>
      <c r="F7270" s="3"/>
      <c r="G7270" s="3"/>
      <c r="H7270" s="3"/>
      <c r="I7270" s="3"/>
      <c r="J7270" s="3"/>
      <c r="K7270" s="3"/>
      <c r="L7270" s="3"/>
      <c r="M7270" s="3"/>
      <c r="N7270" s="3"/>
      <c r="O7270" s="3"/>
      <c r="P7270" s="3"/>
      <c r="Q7270" s="3"/>
      <c r="R7270" s="3"/>
      <c r="S7270" s="3"/>
      <c r="T7270" s="3"/>
      <c r="U7270" s="3"/>
      <c r="V7270" s="3"/>
      <c r="W7270" s="3"/>
      <c r="X7270" s="3"/>
      <c r="Y7270" s="3"/>
      <c r="Z7270" s="3"/>
      <c r="AA7270" s="3"/>
      <c r="AB7270" s="3"/>
      <c r="AC7270" s="3"/>
      <c r="AD7270" s="3"/>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row>
    <row r="7271" spans="1:77" ht="18">
      <c r="A7271" s="3" t="s">
        <v>37499</v>
      </c>
      <c r="B7271" s="3" t="s">
        <v>37108</v>
      </c>
      <c r="C7271" s="3" t="s">
        <v>37500</v>
      </c>
      <c r="D7271" s="3" t="s">
        <v>6029</v>
      </c>
      <c r="E7271" s="3" t="s">
        <v>37141</v>
      </c>
      <c r="F7271" s="3" t="s">
        <v>37501</v>
      </c>
      <c r="G7271" s="3"/>
      <c r="H7271" s="3"/>
      <c r="I7271" s="3"/>
      <c r="J7271" s="3"/>
      <c r="K7271" s="3"/>
      <c r="L7271" s="3"/>
      <c r="M7271" s="3"/>
      <c r="N7271" s="3"/>
      <c r="O7271" s="3"/>
      <c r="P7271" s="3"/>
      <c r="Q7271" s="3"/>
      <c r="R7271" s="3"/>
      <c r="S7271" s="3"/>
      <c r="T7271" s="3"/>
      <c r="U7271" s="3"/>
      <c r="V7271" s="3"/>
      <c r="W7271" s="3"/>
      <c r="X7271" s="3"/>
      <c r="Y7271" s="3"/>
      <c r="Z7271" s="3"/>
      <c r="AA7271" s="3"/>
      <c r="AB7271" s="3"/>
      <c r="AC7271" s="3"/>
      <c r="AD7271" s="3"/>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row>
    <row r="7272" spans="1:77" ht="18">
      <c r="A7272" s="3" t="s">
        <v>12100</v>
      </c>
      <c r="B7272" s="3" t="s">
        <v>29357</v>
      </c>
      <c r="C7272" s="3" t="s">
        <v>29715</v>
      </c>
      <c r="D7272" s="3" t="s">
        <v>48</v>
      </c>
      <c r="E7272" s="3" t="s">
        <v>29716</v>
      </c>
      <c r="F7272" s="3" t="s">
        <v>29717</v>
      </c>
      <c r="G7272" s="3"/>
      <c r="H7272" s="3"/>
      <c r="I7272" s="3"/>
      <c r="J7272" s="3"/>
      <c r="K7272" s="3"/>
      <c r="L7272" s="3"/>
      <c r="M7272" s="3"/>
      <c r="N7272" s="3"/>
      <c r="O7272" s="3"/>
      <c r="P7272" s="3"/>
      <c r="Q7272" s="3"/>
      <c r="R7272" s="3"/>
      <c r="S7272" s="3"/>
      <c r="T7272" s="3"/>
      <c r="U7272" s="3"/>
      <c r="V7272" s="3"/>
      <c r="W7272" s="3"/>
      <c r="X7272" s="3"/>
      <c r="Y7272" s="3"/>
      <c r="Z7272" s="3"/>
      <c r="AA7272" s="3"/>
      <c r="AB7272" s="3"/>
      <c r="AC7272" s="3"/>
      <c r="AD7272" s="3"/>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row>
    <row r="7273" spans="1:77" ht="18">
      <c r="A7273" s="3" t="s">
        <v>10319</v>
      </c>
      <c r="B7273" s="3" t="s">
        <v>28390</v>
      </c>
      <c r="C7273" s="3" t="s">
        <v>28391</v>
      </c>
      <c r="D7273" s="3" t="s">
        <v>2</v>
      </c>
      <c r="E7273" s="3" t="s">
        <v>28392</v>
      </c>
      <c r="F7273" s="3" t="s">
        <v>28393</v>
      </c>
      <c r="G7273" s="3"/>
      <c r="H7273" s="3"/>
      <c r="I7273" s="3"/>
      <c r="J7273" s="3"/>
      <c r="K7273" s="3"/>
      <c r="L7273" s="3"/>
      <c r="M7273" s="3"/>
      <c r="N7273" s="3"/>
      <c r="O7273" s="3"/>
      <c r="P7273" s="3"/>
      <c r="Q7273" s="3"/>
      <c r="R7273" s="3"/>
      <c r="S7273" s="3"/>
      <c r="T7273" s="3"/>
      <c r="U7273" s="3"/>
      <c r="V7273" s="3"/>
      <c r="W7273" s="3"/>
      <c r="X7273" s="3"/>
      <c r="Y7273" s="3"/>
      <c r="Z7273" s="3"/>
      <c r="AA7273" s="3"/>
      <c r="AB7273" s="3"/>
      <c r="AC7273" s="3"/>
      <c r="AD7273" s="3"/>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row>
    <row r="7274" spans="1:77" ht="18">
      <c r="A7274" s="3" t="s">
        <v>20108</v>
      </c>
      <c r="B7274" s="3" t="s">
        <v>37108</v>
      </c>
      <c r="C7274" s="3" t="s">
        <v>28391</v>
      </c>
      <c r="D7274" s="3" t="s">
        <v>2</v>
      </c>
      <c r="E7274" s="3" t="s">
        <v>37112</v>
      </c>
      <c r="F7274" s="3" t="s">
        <v>28393</v>
      </c>
      <c r="G7274" s="3"/>
      <c r="H7274" s="3"/>
      <c r="I7274" s="3"/>
      <c r="J7274" s="3"/>
      <c r="K7274" s="3"/>
      <c r="L7274" s="3"/>
      <c r="M7274" s="3"/>
      <c r="N7274" s="3"/>
      <c r="O7274" s="3"/>
      <c r="P7274" s="3"/>
      <c r="Q7274" s="3"/>
      <c r="R7274" s="3"/>
      <c r="S7274" s="3"/>
      <c r="T7274" s="3"/>
      <c r="U7274" s="3"/>
      <c r="V7274" s="3"/>
      <c r="W7274" s="3"/>
      <c r="X7274" s="3"/>
      <c r="Y7274" s="3"/>
      <c r="Z7274" s="3"/>
      <c r="AA7274" s="3"/>
      <c r="AB7274" s="3"/>
      <c r="AC7274" s="3"/>
      <c r="AD7274" s="3"/>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row>
    <row r="7275" spans="1:77" ht="18">
      <c r="A7275" s="3" t="s">
        <v>13394</v>
      </c>
      <c r="B7275" s="3" t="s">
        <v>30462</v>
      </c>
      <c r="C7275" s="3" t="s">
        <v>30507</v>
      </c>
      <c r="D7275" s="3"/>
      <c r="E7275" s="3" t="s">
        <v>30508</v>
      </c>
      <c r="F7275" s="3"/>
      <c r="G7275" s="3"/>
      <c r="H7275" s="3"/>
      <c r="I7275" s="3"/>
      <c r="J7275" s="3"/>
      <c r="K7275" s="3"/>
      <c r="L7275" s="3"/>
      <c r="M7275" s="3"/>
      <c r="N7275" s="3"/>
      <c r="O7275" s="3"/>
      <c r="P7275" s="3"/>
      <c r="Q7275" s="3"/>
      <c r="R7275" s="3"/>
      <c r="S7275" s="3"/>
      <c r="T7275" s="3"/>
      <c r="U7275" s="3"/>
      <c r="V7275" s="3"/>
      <c r="W7275" s="3"/>
      <c r="X7275" s="3"/>
      <c r="Y7275" s="3"/>
      <c r="Z7275" s="3"/>
      <c r="AA7275" s="3"/>
      <c r="AB7275" s="3"/>
      <c r="AC7275" s="3"/>
      <c r="AD7275" s="3"/>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row>
    <row r="7276" spans="1:77" ht="18">
      <c r="A7276" s="3" t="s">
        <v>13383</v>
      </c>
      <c r="B7276" s="3" t="s">
        <v>30462</v>
      </c>
      <c r="C7276" s="3" t="s">
        <v>30501</v>
      </c>
      <c r="D7276" s="3"/>
      <c r="E7276" s="3" t="s">
        <v>30502</v>
      </c>
      <c r="F7276" s="3"/>
      <c r="G7276" s="3"/>
      <c r="H7276" s="3"/>
      <c r="I7276" s="3"/>
      <c r="J7276" s="3"/>
      <c r="K7276" s="3"/>
      <c r="L7276" s="3"/>
      <c r="M7276" s="3"/>
      <c r="N7276" s="3"/>
      <c r="O7276" s="3"/>
      <c r="P7276" s="3"/>
      <c r="Q7276" s="3"/>
      <c r="R7276" s="3"/>
      <c r="S7276" s="3"/>
      <c r="T7276" s="3"/>
      <c r="U7276" s="3"/>
      <c r="V7276" s="3"/>
      <c r="W7276" s="3"/>
      <c r="X7276" s="3"/>
      <c r="Y7276" s="3"/>
      <c r="Z7276" s="3"/>
      <c r="AA7276" s="3"/>
      <c r="AB7276" s="3"/>
      <c r="AC7276" s="3"/>
      <c r="AD7276" s="3"/>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row>
    <row r="7277" spans="1:77" ht="18">
      <c r="A7277" s="3" t="s">
        <v>12052</v>
      </c>
      <c r="B7277" s="3" t="s">
        <v>29357</v>
      </c>
      <c r="C7277" s="3" t="s">
        <v>29675</v>
      </c>
      <c r="D7277" s="3" t="s">
        <v>48</v>
      </c>
      <c r="E7277" s="3" t="s">
        <v>29676</v>
      </c>
      <c r="F7277" s="3" t="s">
        <v>29677</v>
      </c>
      <c r="G7277" s="3"/>
      <c r="H7277" s="3"/>
      <c r="I7277" s="3"/>
      <c r="J7277" s="3"/>
      <c r="K7277" s="3"/>
      <c r="L7277" s="3"/>
      <c r="M7277" s="3"/>
      <c r="N7277" s="3"/>
      <c r="O7277" s="3"/>
      <c r="P7277" s="3"/>
      <c r="Q7277" s="3"/>
      <c r="R7277" s="3"/>
      <c r="S7277" s="3"/>
      <c r="T7277" s="3"/>
      <c r="U7277" s="3"/>
      <c r="V7277" s="3"/>
      <c r="W7277" s="3"/>
      <c r="X7277" s="3"/>
      <c r="Y7277" s="3"/>
      <c r="Z7277" s="3"/>
      <c r="AA7277" s="3"/>
      <c r="AB7277" s="3"/>
      <c r="AC7277" s="3"/>
      <c r="AD7277" s="3"/>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row>
    <row r="7278" spans="1:77" ht="18">
      <c r="A7278" s="3" t="s">
        <v>20168</v>
      </c>
      <c r="B7278" s="3" t="s">
        <v>37108</v>
      </c>
      <c r="C7278" s="3" t="s">
        <v>37262</v>
      </c>
      <c r="D7278" s="3" t="s">
        <v>32589</v>
      </c>
      <c r="E7278" s="3" t="s">
        <v>37263</v>
      </c>
      <c r="F7278" s="3" t="s">
        <v>37264</v>
      </c>
      <c r="G7278" s="3"/>
      <c r="H7278" s="3"/>
      <c r="I7278" s="3"/>
      <c r="J7278" s="3"/>
      <c r="K7278" s="3"/>
      <c r="L7278" s="3"/>
      <c r="M7278" s="3"/>
      <c r="N7278" s="3"/>
      <c r="O7278" s="3"/>
      <c r="P7278" s="3"/>
      <c r="Q7278" s="3"/>
      <c r="R7278" s="3"/>
      <c r="S7278" s="3"/>
      <c r="T7278" s="3"/>
      <c r="U7278" s="3"/>
      <c r="V7278" s="3"/>
      <c r="W7278" s="3"/>
      <c r="X7278" s="3"/>
      <c r="Y7278" s="3"/>
      <c r="Z7278" s="3"/>
      <c r="AA7278" s="3"/>
      <c r="AB7278" s="3"/>
      <c r="AC7278" s="3"/>
      <c r="AD7278" s="3"/>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row>
    <row r="7279" spans="1:77" ht="18">
      <c r="A7279" s="3" t="s">
        <v>38864</v>
      </c>
      <c r="B7279" s="3" t="s">
        <v>37993</v>
      </c>
      <c r="C7279" s="3" t="s">
        <v>38865</v>
      </c>
      <c r="D7279" s="3" t="s">
        <v>270</v>
      </c>
      <c r="E7279" s="3" t="s">
        <v>38866</v>
      </c>
      <c r="F7279" s="3" t="s">
        <v>38867</v>
      </c>
      <c r="G7279" s="3"/>
      <c r="H7279" s="3"/>
      <c r="I7279" s="3"/>
      <c r="J7279" s="3"/>
      <c r="K7279" s="3"/>
      <c r="L7279" s="3"/>
      <c r="M7279" s="3"/>
      <c r="N7279" s="3"/>
      <c r="O7279" s="3"/>
      <c r="P7279" s="3"/>
      <c r="Q7279" s="3"/>
      <c r="R7279" s="3"/>
      <c r="S7279" s="3"/>
      <c r="T7279" s="3"/>
      <c r="U7279" s="3"/>
      <c r="V7279" s="3"/>
      <c r="W7279" s="3"/>
      <c r="X7279" s="3"/>
      <c r="Y7279" s="3"/>
      <c r="Z7279" s="3"/>
      <c r="AA7279" s="3"/>
      <c r="AB7279" s="3"/>
      <c r="AC7279" s="3"/>
      <c r="AD7279" s="3"/>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row>
    <row r="7280" spans="1:77" ht="18">
      <c r="A7280" s="3" t="s">
        <v>27888</v>
      </c>
      <c r="B7280" s="3" t="s">
        <v>27189</v>
      </c>
      <c r="C7280" s="3" t="s">
        <v>27889</v>
      </c>
      <c r="D7280" s="3" t="s">
        <v>73</v>
      </c>
      <c r="E7280" s="3" t="s">
        <v>27890</v>
      </c>
      <c r="F7280" s="3" t="s">
        <v>27891</v>
      </c>
      <c r="G7280" s="3"/>
      <c r="H7280" s="3"/>
      <c r="I7280" s="3"/>
      <c r="J7280" s="3"/>
      <c r="K7280" s="3"/>
      <c r="L7280" s="3"/>
      <c r="M7280" s="3"/>
      <c r="N7280" s="3"/>
      <c r="O7280" s="3"/>
      <c r="P7280" s="3"/>
      <c r="Q7280" s="3"/>
      <c r="R7280" s="3"/>
      <c r="S7280" s="3"/>
      <c r="T7280" s="3"/>
      <c r="U7280" s="3"/>
      <c r="V7280" s="3"/>
      <c r="W7280" s="3"/>
      <c r="X7280" s="3"/>
      <c r="Y7280" s="3"/>
      <c r="Z7280" s="3"/>
      <c r="AA7280" s="3"/>
      <c r="AB7280" s="3"/>
      <c r="AC7280" s="3"/>
      <c r="AD7280" s="3"/>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row>
    <row r="7281" spans="1:77" ht="18">
      <c r="A7281" s="3" t="s">
        <v>8552</v>
      </c>
      <c r="B7281" s="3" t="s">
        <v>26332</v>
      </c>
      <c r="C7281" s="3" t="s">
        <v>26386</v>
      </c>
      <c r="D7281" s="3"/>
      <c r="E7281" s="3" t="s">
        <v>26387</v>
      </c>
      <c r="F7281" s="3"/>
      <c r="G7281" s="3"/>
      <c r="H7281" s="3"/>
      <c r="I7281" s="3"/>
      <c r="J7281" s="3"/>
      <c r="K7281" s="3"/>
      <c r="L7281" s="3"/>
      <c r="M7281" s="3"/>
      <c r="N7281" s="3"/>
      <c r="O7281" s="3"/>
      <c r="P7281" s="3"/>
      <c r="Q7281" s="3"/>
      <c r="R7281" s="3"/>
      <c r="S7281" s="3"/>
      <c r="T7281" s="3"/>
      <c r="U7281" s="3"/>
      <c r="V7281" s="3"/>
      <c r="W7281" s="3"/>
      <c r="X7281" s="3"/>
      <c r="Y7281" s="3"/>
      <c r="Z7281" s="3"/>
      <c r="AA7281" s="3"/>
      <c r="AB7281" s="3"/>
      <c r="AC7281" s="3"/>
      <c r="AD7281" s="3"/>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row>
    <row r="7282" spans="1:77" ht="18">
      <c r="A7282" s="3" t="s">
        <v>11953</v>
      </c>
      <c r="B7282" s="3" t="s">
        <v>29357</v>
      </c>
      <c r="C7282" s="3" t="s">
        <v>29592</v>
      </c>
      <c r="D7282" s="3" t="s">
        <v>48</v>
      </c>
      <c r="E7282" s="3" t="s">
        <v>29593</v>
      </c>
      <c r="F7282" s="3"/>
      <c r="G7282" s="3"/>
      <c r="H7282" s="3"/>
      <c r="I7282" s="3"/>
      <c r="J7282" s="3"/>
      <c r="K7282" s="3"/>
      <c r="L7282" s="3"/>
      <c r="M7282" s="3"/>
      <c r="N7282" s="3"/>
      <c r="O7282" s="3"/>
      <c r="P7282" s="3"/>
      <c r="Q7282" s="3"/>
      <c r="R7282" s="3"/>
      <c r="S7282" s="3"/>
      <c r="T7282" s="3"/>
      <c r="U7282" s="3"/>
      <c r="V7282" s="3"/>
      <c r="W7282" s="3"/>
      <c r="X7282" s="3"/>
      <c r="Y7282" s="3"/>
      <c r="Z7282" s="3"/>
      <c r="AA7282" s="3"/>
      <c r="AB7282" s="3"/>
      <c r="AC7282" s="3"/>
      <c r="AD7282" s="3"/>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row>
    <row r="7283" spans="1:77" ht="18">
      <c r="A7283" s="3" t="s">
        <v>37864</v>
      </c>
      <c r="B7283" s="3" t="s">
        <v>37108</v>
      </c>
      <c r="C7283" s="3" t="s">
        <v>37865</v>
      </c>
      <c r="D7283" s="3" t="s">
        <v>73</v>
      </c>
      <c r="E7283" s="3" t="s">
        <v>37866</v>
      </c>
      <c r="F7283" s="3" t="s">
        <v>1443</v>
      </c>
      <c r="G7283" s="3" t="s">
        <v>37867</v>
      </c>
      <c r="H7283" s="3" t="s">
        <v>37868</v>
      </c>
      <c r="I7283" s="3" t="s">
        <v>37869</v>
      </c>
      <c r="J7283" s="3" t="s">
        <v>37870</v>
      </c>
      <c r="K7283" s="3" t="s">
        <v>37871</v>
      </c>
      <c r="L7283" s="3"/>
      <c r="M7283" s="3"/>
      <c r="N7283" s="3"/>
      <c r="O7283" s="3"/>
      <c r="P7283" s="3"/>
      <c r="Q7283" s="3"/>
      <c r="R7283" s="3"/>
      <c r="S7283" s="3"/>
      <c r="T7283" s="3"/>
      <c r="U7283" s="3"/>
      <c r="V7283" s="3"/>
      <c r="W7283" s="3"/>
      <c r="X7283" s="3"/>
      <c r="Y7283" s="3"/>
      <c r="Z7283" s="3"/>
      <c r="AA7283" s="3"/>
      <c r="AB7283" s="3"/>
      <c r="AC7283" s="3"/>
      <c r="AD7283" s="3"/>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row>
    <row r="7284" spans="1:77" ht="18">
      <c r="A7284" s="3" t="s">
        <v>8013</v>
      </c>
      <c r="B7284" s="3" t="s">
        <v>25848</v>
      </c>
      <c r="C7284" s="3" t="s">
        <v>25849</v>
      </c>
      <c r="D7284" s="3" t="s">
        <v>25850</v>
      </c>
      <c r="E7284" s="3" t="s">
        <v>25851</v>
      </c>
      <c r="F7284" s="3"/>
      <c r="G7284" s="3"/>
      <c r="H7284" s="3"/>
      <c r="I7284" s="3"/>
      <c r="J7284" s="3"/>
      <c r="K7284" s="3"/>
      <c r="L7284" s="3"/>
      <c r="M7284" s="3"/>
      <c r="N7284" s="3"/>
      <c r="O7284" s="3"/>
      <c r="P7284" s="3"/>
      <c r="Q7284" s="3"/>
      <c r="R7284" s="3"/>
      <c r="S7284" s="3"/>
      <c r="T7284" s="3"/>
      <c r="U7284" s="3"/>
      <c r="V7284" s="3"/>
      <c r="W7284" s="3"/>
      <c r="X7284" s="3"/>
      <c r="Y7284" s="3"/>
      <c r="Z7284" s="3"/>
      <c r="AA7284" s="3"/>
      <c r="AB7284" s="3"/>
      <c r="AC7284" s="3"/>
      <c r="AD7284" s="3"/>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row>
    <row r="7285" spans="1:77" ht="18">
      <c r="A7285" s="3" t="s">
        <v>39790</v>
      </c>
      <c r="B7285" s="3" t="s">
        <v>39739</v>
      </c>
      <c r="C7285" s="3" t="s">
        <v>39791</v>
      </c>
      <c r="D7285" s="3" t="s">
        <v>39792</v>
      </c>
      <c r="E7285" s="3" t="s">
        <v>39793</v>
      </c>
      <c r="F7285" s="3"/>
      <c r="G7285" s="3"/>
      <c r="H7285" s="3"/>
      <c r="I7285" s="3"/>
      <c r="J7285" s="3"/>
      <c r="K7285" s="3"/>
      <c r="L7285" s="3"/>
      <c r="M7285" s="3"/>
      <c r="N7285" s="3"/>
      <c r="O7285" s="3"/>
      <c r="P7285" s="3"/>
      <c r="Q7285" s="3"/>
      <c r="R7285" s="3"/>
      <c r="S7285" s="3"/>
      <c r="T7285" s="3"/>
      <c r="U7285" s="3"/>
      <c r="V7285" s="3"/>
      <c r="W7285" s="3"/>
      <c r="X7285" s="3"/>
      <c r="Y7285" s="3"/>
      <c r="Z7285" s="3"/>
      <c r="AA7285" s="3"/>
      <c r="AB7285" s="3"/>
      <c r="AC7285" s="3"/>
      <c r="AD7285" s="3"/>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row>
    <row r="7286" spans="1:77" ht="18">
      <c r="A7286" s="3" t="s">
        <v>37546</v>
      </c>
      <c r="B7286" s="3" t="s">
        <v>37108</v>
      </c>
      <c r="C7286" s="3" t="s">
        <v>37547</v>
      </c>
      <c r="D7286" s="3" t="s">
        <v>270</v>
      </c>
      <c r="E7286" s="3" t="s">
        <v>37548</v>
      </c>
      <c r="F7286" s="3" t="s">
        <v>37549</v>
      </c>
      <c r="G7286" s="3"/>
      <c r="H7286" s="3"/>
      <c r="I7286" s="3"/>
      <c r="J7286" s="3"/>
      <c r="K7286" s="3"/>
      <c r="L7286" s="3"/>
      <c r="M7286" s="3"/>
      <c r="N7286" s="3"/>
      <c r="O7286" s="3"/>
      <c r="P7286" s="3"/>
      <c r="Q7286" s="3"/>
      <c r="R7286" s="3"/>
      <c r="S7286" s="3"/>
      <c r="T7286" s="3"/>
      <c r="U7286" s="3"/>
      <c r="V7286" s="3"/>
      <c r="W7286" s="3"/>
      <c r="X7286" s="3"/>
      <c r="Y7286" s="3"/>
      <c r="Z7286" s="3"/>
      <c r="AA7286" s="3"/>
      <c r="AB7286" s="3"/>
      <c r="AC7286" s="3"/>
      <c r="AD7286" s="3"/>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row>
    <row r="7287" spans="1:77" ht="18">
      <c r="A7287" s="3" t="s">
        <v>38204</v>
      </c>
      <c r="B7287" s="3" t="s">
        <v>37993</v>
      </c>
      <c r="C7287" s="3" t="s">
        <v>37547</v>
      </c>
      <c r="D7287" s="3" t="s">
        <v>270</v>
      </c>
      <c r="E7287" s="3" t="s">
        <v>38205</v>
      </c>
      <c r="F7287" s="3" t="s">
        <v>37549</v>
      </c>
      <c r="G7287" s="3"/>
      <c r="H7287" s="3"/>
      <c r="I7287" s="3"/>
      <c r="J7287" s="3"/>
      <c r="K7287" s="3"/>
      <c r="L7287" s="3"/>
      <c r="M7287" s="3"/>
      <c r="N7287" s="3"/>
      <c r="O7287" s="3"/>
      <c r="P7287" s="3"/>
      <c r="Q7287" s="3"/>
      <c r="R7287" s="3"/>
      <c r="S7287" s="3"/>
      <c r="T7287" s="3"/>
      <c r="U7287" s="3"/>
      <c r="V7287" s="3"/>
      <c r="W7287" s="3"/>
      <c r="X7287" s="3"/>
      <c r="Y7287" s="3"/>
      <c r="Z7287" s="3"/>
      <c r="AA7287" s="3"/>
      <c r="AB7287" s="3"/>
      <c r="AC7287" s="3"/>
      <c r="AD7287" s="3"/>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row>
    <row r="7288" spans="1:77" ht="18">
      <c r="A7288" s="3" t="s">
        <v>9879</v>
      </c>
      <c r="B7288" s="3" t="s">
        <v>27321</v>
      </c>
      <c r="C7288" s="3" t="s">
        <v>27852</v>
      </c>
      <c r="D7288" s="3" t="s">
        <v>73</v>
      </c>
      <c r="E7288" s="3" t="s">
        <v>27187</v>
      </c>
      <c r="F7288" s="3" t="s">
        <v>27853</v>
      </c>
      <c r="G7288" s="3"/>
      <c r="H7288" s="3"/>
      <c r="I7288" s="3"/>
      <c r="J7288" s="3"/>
      <c r="K7288" s="3"/>
      <c r="L7288" s="3"/>
      <c r="M7288" s="3"/>
      <c r="N7288" s="3"/>
      <c r="O7288" s="3"/>
      <c r="P7288" s="3"/>
      <c r="Q7288" s="3"/>
      <c r="R7288" s="3"/>
      <c r="S7288" s="3"/>
      <c r="T7288" s="3"/>
      <c r="U7288" s="3"/>
      <c r="V7288" s="3"/>
      <c r="W7288" s="3"/>
      <c r="X7288" s="3"/>
      <c r="Y7288" s="3"/>
      <c r="Z7288" s="3"/>
      <c r="AA7288" s="3"/>
      <c r="AB7288" s="3"/>
      <c r="AC7288" s="3"/>
      <c r="AD7288" s="3"/>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row>
    <row r="7289" spans="1:77" ht="18">
      <c r="A7289" s="3" t="s">
        <v>28568</v>
      </c>
      <c r="B7289" s="3" t="s">
        <v>28380</v>
      </c>
      <c r="C7289" s="3" t="s">
        <v>27852</v>
      </c>
      <c r="D7289" s="3" t="s">
        <v>48</v>
      </c>
      <c r="E7289" s="3" t="s">
        <v>28528</v>
      </c>
      <c r="F7289" s="3"/>
      <c r="G7289" s="3"/>
      <c r="H7289" s="3"/>
      <c r="I7289" s="3"/>
      <c r="J7289" s="3"/>
      <c r="K7289" s="3"/>
      <c r="L7289" s="3"/>
      <c r="M7289" s="3"/>
      <c r="N7289" s="3"/>
      <c r="O7289" s="3"/>
      <c r="P7289" s="3"/>
      <c r="Q7289" s="3"/>
      <c r="R7289" s="3"/>
      <c r="S7289" s="3"/>
      <c r="T7289" s="3"/>
      <c r="U7289" s="3"/>
      <c r="V7289" s="3"/>
      <c r="W7289" s="3"/>
      <c r="X7289" s="3"/>
      <c r="Y7289" s="3"/>
      <c r="Z7289" s="3"/>
      <c r="AA7289" s="3"/>
      <c r="AB7289" s="3"/>
      <c r="AC7289" s="3"/>
      <c r="AD7289" s="3"/>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row>
    <row r="7290" spans="1:77" ht="18">
      <c r="A7290" s="3" t="s">
        <v>28551</v>
      </c>
      <c r="B7290" s="3" t="s">
        <v>28380</v>
      </c>
      <c r="C7290" s="3" t="s">
        <v>28552</v>
      </c>
      <c r="D7290" s="3" t="s">
        <v>48</v>
      </c>
      <c r="E7290" s="3" t="s">
        <v>28528</v>
      </c>
      <c r="F7290" s="3"/>
      <c r="G7290" s="3"/>
      <c r="H7290" s="3"/>
      <c r="I7290" s="3"/>
      <c r="J7290" s="3"/>
      <c r="K7290" s="3"/>
      <c r="L7290" s="3"/>
      <c r="M7290" s="3"/>
      <c r="N7290" s="3"/>
      <c r="O7290" s="3"/>
      <c r="P7290" s="3"/>
      <c r="Q7290" s="3"/>
      <c r="R7290" s="3"/>
      <c r="S7290" s="3"/>
      <c r="T7290" s="3"/>
      <c r="U7290" s="3"/>
      <c r="V7290" s="3"/>
      <c r="W7290" s="3"/>
      <c r="X7290" s="3"/>
      <c r="Y7290" s="3"/>
      <c r="Z7290" s="3"/>
      <c r="AA7290" s="3"/>
      <c r="AB7290" s="3"/>
      <c r="AC7290" s="3"/>
      <c r="AD7290" s="3"/>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row>
    <row r="7291" spans="1:77" ht="18">
      <c r="A7291" s="3" t="s">
        <v>10455</v>
      </c>
      <c r="B7291" s="3" t="s">
        <v>28380</v>
      </c>
      <c r="C7291" s="3" t="s">
        <v>28527</v>
      </c>
      <c r="D7291" s="3" t="s">
        <v>48</v>
      </c>
      <c r="E7291" s="3" t="s">
        <v>28528</v>
      </c>
      <c r="F7291" s="3"/>
      <c r="G7291" s="3"/>
      <c r="H7291" s="3"/>
      <c r="I7291" s="3"/>
      <c r="J7291" s="3"/>
      <c r="K7291" s="3"/>
      <c r="L7291" s="3"/>
      <c r="M7291" s="3"/>
      <c r="N7291" s="3"/>
      <c r="O7291" s="3"/>
      <c r="P7291" s="3"/>
      <c r="Q7291" s="3"/>
      <c r="R7291" s="3"/>
      <c r="S7291" s="3"/>
      <c r="T7291" s="3"/>
      <c r="U7291" s="3"/>
      <c r="V7291" s="3"/>
      <c r="W7291" s="3"/>
      <c r="X7291" s="3"/>
      <c r="Y7291" s="3"/>
      <c r="Z7291" s="3"/>
      <c r="AA7291" s="3"/>
      <c r="AB7291" s="3"/>
      <c r="AC7291" s="3"/>
      <c r="AD7291" s="3"/>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row>
    <row r="7292" spans="1:77" ht="18">
      <c r="A7292" s="3" t="s">
        <v>38138</v>
      </c>
      <c r="B7292" s="3" t="s">
        <v>37993</v>
      </c>
      <c r="C7292" s="3" t="s">
        <v>28527</v>
      </c>
      <c r="D7292" s="3" t="s">
        <v>270</v>
      </c>
      <c r="E7292" s="3" t="s">
        <v>38139</v>
      </c>
      <c r="F7292" s="3" t="s">
        <v>38140</v>
      </c>
      <c r="G7292" s="3" t="s">
        <v>38141</v>
      </c>
      <c r="H7292" s="3" t="s">
        <v>38142</v>
      </c>
      <c r="I7292" s="3" t="s">
        <v>38143</v>
      </c>
      <c r="J7292" s="3" t="s">
        <v>38144</v>
      </c>
      <c r="K7292" s="3"/>
      <c r="L7292" s="3"/>
      <c r="M7292" s="3"/>
      <c r="N7292" s="3"/>
      <c r="O7292" s="3"/>
      <c r="P7292" s="3"/>
      <c r="Q7292" s="3"/>
      <c r="R7292" s="3"/>
      <c r="S7292" s="3"/>
      <c r="T7292" s="3"/>
      <c r="U7292" s="3"/>
      <c r="V7292" s="3"/>
      <c r="W7292" s="3"/>
      <c r="X7292" s="3"/>
      <c r="Y7292" s="3"/>
      <c r="Z7292" s="3"/>
      <c r="AA7292" s="3"/>
      <c r="AB7292" s="3"/>
      <c r="AC7292" s="3"/>
      <c r="AD7292" s="3"/>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row>
    <row r="7293" spans="1:77" ht="18">
      <c r="A7293" s="3" t="s">
        <v>11996</v>
      </c>
      <c r="B7293" s="3" t="s">
        <v>29357</v>
      </c>
      <c r="C7293" s="3" t="s">
        <v>29627</v>
      </c>
      <c r="D7293" s="3" t="s">
        <v>48</v>
      </c>
      <c r="E7293" s="3" t="s">
        <v>29628</v>
      </c>
      <c r="F7293" s="3"/>
      <c r="G7293" s="3"/>
      <c r="H7293" s="3"/>
      <c r="I7293" s="3"/>
      <c r="J7293" s="3"/>
      <c r="K7293" s="3"/>
      <c r="L7293" s="3"/>
      <c r="M7293" s="3"/>
      <c r="N7293" s="3"/>
      <c r="O7293" s="3"/>
      <c r="P7293" s="3"/>
      <c r="Q7293" s="3"/>
      <c r="R7293" s="3"/>
      <c r="S7293" s="3"/>
      <c r="T7293" s="3"/>
      <c r="U7293" s="3"/>
      <c r="V7293" s="3"/>
      <c r="W7293" s="3"/>
      <c r="X7293" s="3"/>
      <c r="Y7293" s="3"/>
      <c r="Z7293" s="3"/>
      <c r="AA7293" s="3"/>
      <c r="AB7293" s="3"/>
      <c r="AC7293" s="3"/>
      <c r="AD7293" s="3"/>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row>
    <row r="7294" spans="1:77" ht="18">
      <c r="A7294" s="3" t="s">
        <v>37377</v>
      </c>
      <c r="B7294" s="3" t="s">
        <v>37108</v>
      </c>
      <c r="C7294" s="3" t="s">
        <v>37378</v>
      </c>
      <c r="D7294" s="3"/>
      <c r="E7294" s="3" t="s">
        <v>37379</v>
      </c>
      <c r="F7294" s="3" t="s">
        <v>37380</v>
      </c>
      <c r="G7294" s="3"/>
      <c r="H7294" s="3"/>
      <c r="I7294" s="3"/>
      <c r="J7294" s="3"/>
      <c r="K7294" s="3"/>
      <c r="L7294" s="3"/>
      <c r="M7294" s="3"/>
      <c r="N7294" s="3"/>
      <c r="O7294" s="3"/>
      <c r="P7294" s="3"/>
      <c r="Q7294" s="3"/>
      <c r="R7294" s="3"/>
      <c r="S7294" s="3"/>
      <c r="T7294" s="3"/>
      <c r="U7294" s="3"/>
      <c r="V7294" s="3"/>
      <c r="W7294" s="3"/>
      <c r="X7294" s="3"/>
      <c r="Y7294" s="3"/>
      <c r="Z7294" s="3"/>
      <c r="AA7294" s="3"/>
      <c r="AB7294" s="3"/>
      <c r="AC7294" s="3"/>
      <c r="AD7294" s="3"/>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row>
    <row r="7295" spans="1:77" ht="18">
      <c r="A7295" s="3" t="s">
        <v>37154</v>
      </c>
      <c r="B7295" s="3" t="s">
        <v>37108</v>
      </c>
      <c r="C7295" s="3" t="s">
        <v>37155</v>
      </c>
      <c r="D7295" s="3"/>
      <c r="E7295" s="3" t="s">
        <v>37156</v>
      </c>
      <c r="F7295" s="3" t="s">
        <v>37157</v>
      </c>
      <c r="G7295" s="3"/>
      <c r="H7295" s="3"/>
      <c r="I7295" s="3"/>
      <c r="J7295" s="3"/>
      <c r="K7295" s="3"/>
      <c r="L7295" s="3"/>
      <c r="M7295" s="3"/>
      <c r="N7295" s="3"/>
      <c r="O7295" s="3"/>
      <c r="P7295" s="3"/>
      <c r="Q7295" s="3"/>
      <c r="R7295" s="3"/>
      <c r="S7295" s="3"/>
      <c r="T7295" s="3"/>
      <c r="U7295" s="3"/>
      <c r="V7295" s="3"/>
      <c r="W7295" s="3"/>
      <c r="X7295" s="3"/>
      <c r="Y7295" s="3"/>
      <c r="Z7295" s="3"/>
      <c r="AA7295" s="3"/>
      <c r="AB7295" s="3"/>
      <c r="AC7295" s="3"/>
      <c r="AD7295" s="3"/>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row>
    <row r="7296" spans="1:77" ht="18">
      <c r="A7296" s="3" t="s">
        <v>12335</v>
      </c>
      <c r="B7296" s="3" t="s">
        <v>29357</v>
      </c>
      <c r="C7296" s="3" t="s">
        <v>29895</v>
      </c>
      <c r="D7296" s="3" t="s">
        <v>48</v>
      </c>
      <c r="E7296" s="3" t="s">
        <v>29896</v>
      </c>
      <c r="F7296" s="3"/>
      <c r="G7296" s="3"/>
      <c r="H7296" s="3"/>
      <c r="I7296" s="3"/>
      <c r="J7296" s="3"/>
      <c r="K7296" s="3"/>
      <c r="L7296" s="3"/>
      <c r="M7296" s="3"/>
      <c r="N7296" s="3"/>
      <c r="O7296" s="3"/>
      <c r="P7296" s="3"/>
      <c r="Q7296" s="3"/>
      <c r="R7296" s="3"/>
      <c r="S7296" s="3"/>
      <c r="T7296" s="3"/>
      <c r="U7296" s="3"/>
      <c r="V7296" s="3"/>
      <c r="W7296" s="3"/>
      <c r="X7296" s="3"/>
      <c r="Y7296" s="3"/>
      <c r="Z7296" s="3"/>
      <c r="AA7296" s="3"/>
      <c r="AB7296" s="3"/>
      <c r="AC7296" s="3"/>
      <c r="AD7296" s="3"/>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row>
    <row r="7297" spans="1:77" ht="18">
      <c r="A7297" s="3" t="s">
        <v>10419</v>
      </c>
      <c r="B7297" s="3" t="s">
        <v>28370</v>
      </c>
      <c r="C7297" s="3" t="s">
        <v>28493</v>
      </c>
      <c r="D7297" s="3"/>
      <c r="E7297" s="3" t="s">
        <v>28494</v>
      </c>
      <c r="F7297" s="3" t="s">
        <v>28495</v>
      </c>
      <c r="G7297" s="3"/>
      <c r="H7297" s="3" t="s">
        <v>28496</v>
      </c>
      <c r="I7297" s="3" t="s">
        <v>28497</v>
      </c>
      <c r="J7297" s="3"/>
      <c r="K7297" s="3"/>
      <c r="L7297" s="3"/>
      <c r="M7297" s="3"/>
      <c r="N7297" s="3"/>
      <c r="O7297" s="3"/>
      <c r="P7297" s="3"/>
      <c r="Q7297" s="3"/>
      <c r="R7297" s="3"/>
      <c r="S7297" s="3"/>
      <c r="T7297" s="3"/>
      <c r="U7297" s="3"/>
      <c r="V7297" s="3"/>
      <c r="W7297" s="3"/>
      <c r="X7297" s="3"/>
      <c r="Y7297" s="3"/>
      <c r="Z7297" s="3"/>
      <c r="AA7297" s="3"/>
      <c r="AB7297" s="3"/>
      <c r="AC7297" s="3"/>
      <c r="AD7297" s="3"/>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row>
    <row r="7298" spans="1:77" ht="18">
      <c r="A7298" s="3" t="s">
        <v>28593</v>
      </c>
      <c r="B7298" s="3" t="s">
        <v>28370</v>
      </c>
      <c r="C7298" s="3" t="s">
        <v>28594</v>
      </c>
      <c r="D7298" s="3" t="s">
        <v>48</v>
      </c>
      <c r="E7298" s="3" t="s">
        <v>28595</v>
      </c>
      <c r="F7298" s="3"/>
      <c r="G7298" s="3"/>
      <c r="H7298" s="3"/>
      <c r="I7298" s="3"/>
      <c r="J7298" s="3"/>
      <c r="K7298" s="3"/>
      <c r="L7298" s="3"/>
      <c r="M7298" s="3"/>
      <c r="N7298" s="3"/>
      <c r="O7298" s="3"/>
      <c r="P7298" s="3"/>
      <c r="Q7298" s="3"/>
      <c r="R7298" s="3"/>
      <c r="S7298" s="3"/>
      <c r="T7298" s="3"/>
      <c r="U7298" s="3"/>
      <c r="V7298" s="3"/>
      <c r="W7298" s="3"/>
      <c r="X7298" s="3"/>
      <c r="Y7298" s="3"/>
      <c r="Z7298" s="3"/>
      <c r="AA7298" s="3"/>
      <c r="AB7298" s="3"/>
      <c r="AC7298" s="3"/>
      <c r="AD7298" s="3"/>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row>
    <row r="7299" spans="1:77" ht="18">
      <c r="A7299" s="3" t="s">
        <v>11895</v>
      </c>
      <c r="B7299" s="3" t="s">
        <v>29357</v>
      </c>
      <c r="C7299" s="3" t="s">
        <v>28594</v>
      </c>
      <c r="D7299" s="3" t="s">
        <v>48</v>
      </c>
      <c r="E7299" s="3" t="s">
        <v>29550</v>
      </c>
      <c r="F7299" s="3"/>
      <c r="G7299" s="3"/>
      <c r="H7299" s="3"/>
      <c r="I7299" s="3"/>
      <c r="J7299" s="3"/>
      <c r="K7299" s="3"/>
      <c r="L7299" s="3"/>
      <c r="M7299" s="3"/>
      <c r="N7299" s="3"/>
      <c r="O7299" s="3"/>
      <c r="P7299" s="3"/>
      <c r="Q7299" s="3"/>
      <c r="R7299" s="3"/>
      <c r="S7299" s="3"/>
      <c r="T7299" s="3"/>
      <c r="U7299" s="3"/>
      <c r="V7299" s="3"/>
      <c r="W7299" s="3"/>
      <c r="X7299" s="3"/>
      <c r="Y7299" s="3"/>
      <c r="Z7299" s="3"/>
      <c r="AA7299" s="3"/>
      <c r="AB7299" s="3"/>
      <c r="AC7299" s="3"/>
      <c r="AD7299" s="3"/>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row>
    <row r="7300" spans="1:77" ht="18">
      <c r="A7300" s="3" t="s">
        <v>38855</v>
      </c>
      <c r="B7300" s="3" t="s">
        <v>37993</v>
      </c>
      <c r="C7300" s="3" t="s">
        <v>38856</v>
      </c>
      <c r="D7300" s="3" t="s">
        <v>270</v>
      </c>
      <c r="E7300" s="3" t="s">
        <v>38857</v>
      </c>
      <c r="F7300" s="3" t="s">
        <v>38858</v>
      </c>
      <c r="G7300" s="3"/>
      <c r="H7300" s="3"/>
      <c r="I7300" s="3"/>
      <c r="J7300" s="3"/>
      <c r="K7300" s="3"/>
      <c r="L7300" s="3"/>
      <c r="M7300" s="3"/>
      <c r="N7300" s="3"/>
      <c r="O7300" s="3"/>
      <c r="P7300" s="3"/>
      <c r="Q7300" s="3"/>
      <c r="R7300" s="3"/>
      <c r="S7300" s="3"/>
      <c r="T7300" s="3"/>
      <c r="U7300" s="3"/>
      <c r="V7300" s="3"/>
      <c r="W7300" s="3"/>
      <c r="X7300" s="3"/>
      <c r="Y7300" s="3"/>
      <c r="Z7300" s="3"/>
      <c r="AA7300" s="3"/>
      <c r="AB7300" s="3"/>
      <c r="AC7300" s="3"/>
      <c r="AD7300" s="3"/>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row>
    <row r="7301" spans="1:77" ht="18">
      <c r="A7301" s="3" t="s">
        <v>13372</v>
      </c>
      <c r="B7301" s="3" t="s">
        <v>30462</v>
      </c>
      <c r="C7301" s="3" t="s">
        <v>30489</v>
      </c>
      <c r="D7301" s="3"/>
      <c r="E7301" s="3" t="s">
        <v>30490</v>
      </c>
      <c r="F7301" s="3" t="s">
        <v>30491</v>
      </c>
      <c r="G7301" s="3"/>
      <c r="H7301" s="3"/>
      <c r="I7301" s="3"/>
      <c r="J7301" s="3"/>
      <c r="K7301" s="3"/>
      <c r="L7301" s="3"/>
      <c r="M7301" s="3"/>
      <c r="N7301" s="3"/>
      <c r="O7301" s="3"/>
      <c r="P7301" s="3"/>
      <c r="Q7301" s="3"/>
      <c r="R7301" s="3"/>
      <c r="S7301" s="3"/>
      <c r="T7301" s="3"/>
      <c r="U7301" s="3"/>
      <c r="V7301" s="3"/>
      <c r="W7301" s="3"/>
      <c r="X7301" s="3"/>
      <c r="Y7301" s="3"/>
      <c r="Z7301" s="3"/>
      <c r="AA7301" s="3"/>
      <c r="AB7301" s="3"/>
      <c r="AC7301" s="3"/>
      <c r="AD7301" s="3"/>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row>
    <row r="7302" spans="1:77" ht="18">
      <c r="A7302" s="3" t="s">
        <v>27640</v>
      </c>
      <c r="B7302" s="3" t="s">
        <v>27608</v>
      </c>
      <c r="C7302" s="3" t="s">
        <v>27641</v>
      </c>
      <c r="D7302" s="3" t="s">
        <v>270</v>
      </c>
      <c r="E7302" s="3" t="s">
        <v>27642</v>
      </c>
      <c r="F7302" s="3" t="s">
        <v>27643</v>
      </c>
      <c r="G7302" s="3"/>
      <c r="H7302" s="3"/>
      <c r="I7302" s="3"/>
      <c r="J7302" s="3"/>
      <c r="K7302" s="3"/>
      <c r="L7302" s="3"/>
      <c r="M7302" s="3"/>
      <c r="N7302" s="3"/>
      <c r="O7302" s="3"/>
      <c r="P7302" s="3"/>
      <c r="Q7302" s="3"/>
      <c r="R7302" s="3"/>
      <c r="S7302" s="3"/>
      <c r="T7302" s="3"/>
      <c r="U7302" s="3"/>
      <c r="V7302" s="3"/>
      <c r="W7302" s="3"/>
      <c r="X7302" s="3"/>
      <c r="Y7302" s="3"/>
      <c r="Z7302" s="3"/>
      <c r="AA7302" s="3"/>
      <c r="AB7302" s="3"/>
      <c r="AC7302" s="3"/>
      <c r="AD7302" s="3"/>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row>
    <row r="7303" spans="1:77" ht="18">
      <c r="A7303" s="3" t="s">
        <v>37673</v>
      </c>
      <c r="B7303" s="3" t="s">
        <v>37108</v>
      </c>
      <c r="C7303" s="3" t="s">
        <v>27641</v>
      </c>
      <c r="D7303" s="3" t="s">
        <v>6891</v>
      </c>
      <c r="E7303" s="3" t="s">
        <v>37674</v>
      </c>
      <c r="F7303" s="3"/>
      <c r="G7303" s="3"/>
      <c r="H7303" s="3"/>
      <c r="I7303" s="3"/>
      <c r="J7303" s="3"/>
      <c r="K7303" s="3"/>
      <c r="L7303" s="3"/>
      <c r="M7303" s="3"/>
      <c r="N7303" s="3"/>
      <c r="O7303" s="3"/>
      <c r="P7303" s="3"/>
      <c r="Q7303" s="3"/>
      <c r="R7303" s="3"/>
      <c r="S7303" s="3"/>
      <c r="T7303" s="3"/>
      <c r="U7303" s="3"/>
      <c r="V7303" s="3"/>
      <c r="W7303" s="3"/>
      <c r="X7303" s="3"/>
      <c r="Y7303" s="3"/>
      <c r="Z7303" s="3"/>
      <c r="AA7303" s="3"/>
      <c r="AB7303" s="3"/>
      <c r="AC7303" s="3"/>
      <c r="AD7303" s="3"/>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row>
    <row r="7304" spans="1:77" ht="18">
      <c r="A7304" s="3" t="s">
        <v>12143</v>
      </c>
      <c r="B7304" s="3" t="s">
        <v>29357</v>
      </c>
      <c r="C7304" s="3" t="s">
        <v>29741</v>
      </c>
      <c r="D7304" s="3" t="s">
        <v>48</v>
      </c>
      <c r="E7304" s="3" t="s">
        <v>29742</v>
      </c>
      <c r="F7304" s="3" t="s">
        <v>29743</v>
      </c>
      <c r="G7304" s="3"/>
      <c r="H7304" s="3"/>
      <c r="I7304" s="3"/>
      <c r="J7304" s="3"/>
      <c r="K7304" s="3"/>
      <c r="L7304" s="3"/>
      <c r="M7304" s="3"/>
      <c r="N7304" s="3"/>
      <c r="O7304" s="3"/>
      <c r="P7304" s="3"/>
      <c r="Q7304" s="3"/>
      <c r="R7304" s="3"/>
      <c r="S7304" s="3"/>
      <c r="T7304" s="3"/>
      <c r="U7304" s="3"/>
      <c r="V7304" s="3"/>
      <c r="W7304" s="3"/>
      <c r="X7304" s="3"/>
      <c r="Y7304" s="3"/>
      <c r="Z7304" s="3"/>
      <c r="AA7304" s="3"/>
      <c r="AB7304" s="3"/>
      <c r="AC7304" s="3"/>
      <c r="AD7304" s="3"/>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row>
    <row r="7305" spans="1:77" ht="18">
      <c r="A7305" s="3" t="s">
        <v>38633</v>
      </c>
      <c r="B7305" s="3" t="s">
        <v>37993</v>
      </c>
      <c r="C7305" s="3" t="s">
        <v>38634</v>
      </c>
      <c r="D7305" s="3" t="s">
        <v>270</v>
      </c>
      <c r="E7305" s="3" t="s">
        <v>38635</v>
      </c>
      <c r="F7305" s="3" t="s">
        <v>38636</v>
      </c>
      <c r="G7305" s="3"/>
      <c r="H7305" s="3"/>
      <c r="I7305" s="3"/>
      <c r="J7305" s="3"/>
      <c r="K7305" s="3"/>
      <c r="L7305" s="3"/>
      <c r="M7305" s="3"/>
      <c r="N7305" s="3"/>
      <c r="O7305" s="3"/>
      <c r="P7305" s="3"/>
      <c r="Q7305" s="3"/>
      <c r="R7305" s="3"/>
      <c r="S7305" s="3"/>
      <c r="T7305" s="3"/>
      <c r="U7305" s="3"/>
      <c r="V7305" s="3"/>
      <c r="W7305" s="3"/>
      <c r="X7305" s="3"/>
      <c r="Y7305" s="3"/>
      <c r="Z7305" s="3"/>
      <c r="AA7305" s="3"/>
      <c r="AB7305" s="3"/>
      <c r="AC7305" s="3"/>
      <c r="AD7305" s="3"/>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row>
    <row r="7306" spans="1:77" ht="18">
      <c r="A7306" s="3" t="s">
        <v>38249</v>
      </c>
      <c r="B7306" s="3" t="s">
        <v>37993</v>
      </c>
      <c r="C7306" s="3" t="s">
        <v>38250</v>
      </c>
      <c r="D7306" s="3" t="s">
        <v>270</v>
      </c>
      <c r="E7306" s="3" t="s">
        <v>38251</v>
      </c>
      <c r="F7306" s="3"/>
      <c r="G7306" s="3"/>
      <c r="H7306" s="3"/>
      <c r="I7306" s="3"/>
      <c r="J7306" s="3"/>
      <c r="K7306" s="3"/>
      <c r="L7306" s="3"/>
      <c r="M7306" s="3"/>
      <c r="N7306" s="3"/>
      <c r="O7306" s="3"/>
      <c r="P7306" s="3"/>
      <c r="Q7306" s="3"/>
      <c r="R7306" s="3"/>
      <c r="S7306" s="3"/>
      <c r="T7306" s="3"/>
      <c r="U7306" s="3"/>
      <c r="V7306" s="3"/>
      <c r="W7306" s="3"/>
      <c r="X7306" s="3"/>
      <c r="Y7306" s="3"/>
      <c r="Z7306" s="3"/>
      <c r="AA7306" s="3"/>
      <c r="AB7306" s="3"/>
      <c r="AC7306" s="3"/>
      <c r="AD7306" s="3"/>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row>
    <row r="7307" spans="1:77" ht="18">
      <c r="A7307" s="3" t="s">
        <v>39780</v>
      </c>
      <c r="B7307" s="3" t="s">
        <v>39739</v>
      </c>
      <c r="C7307" s="3" t="s">
        <v>39781</v>
      </c>
      <c r="D7307" s="3" t="s">
        <v>32359</v>
      </c>
      <c r="E7307" s="3" t="s">
        <v>39782</v>
      </c>
      <c r="F7307" s="3"/>
      <c r="G7307" s="3"/>
      <c r="H7307" s="3"/>
      <c r="I7307" s="3"/>
      <c r="J7307" s="3"/>
      <c r="K7307" s="3"/>
      <c r="L7307" s="3"/>
      <c r="M7307" s="3"/>
      <c r="N7307" s="3"/>
      <c r="O7307" s="3"/>
      <c r="P7307" s="3"/>
      <c r="Q7307" s="3"/>
      <c r="R7307" s="3"/>
      <c r="S7307" s="3"/>
      <c r="T7307" s="3"/>
      <c r="U7307" s="3"/>
      <c r="V7307" s="3"/>
      <c r="W7307" s="3"/>
      <c r="X7307" s="3"/>
      <c r="Y7307" s="3"/>
      <c r="Z7307" s="3"/>
      <c r="AA7307" s="3"/>
      <c r="AB7307" s="3"/>
      <c r="AC7307" s="3"/>
      <c r="AD7307" s="3"/>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row>
    <row r="7308" spans="1:77" ht="18">
      <c r="A7308" s="3" t="s">
        <v>380</v>
      </c>
      <c r="B7308" s="3" t="s">
        <v>21921</v>
      </c>
      <c r="C7308" s="3" t="s">
        <v>21922</v>
      </c>
      <c r="D7308" s="3"/>
      <c r="E7308" s="3" t="s">
        <v>21923</v>
      </c>
      <c r="F7308" s="3" t="s">
        <v>21924</v>
      </c>
      <c r="G7308" s="3"/>
      <c r="H7308" s="3"/>
      <c r="I7308" s="3"/>
      <c r="J7308" s="3"/>
      <c r="K7308" s="3"/>
      <c r="L7308" s="3"/>
      <c r="M7308" s="3"/>
      <c r="N7308" s="3"/>
      <c r="O7308" s="3"/>
      <c r="P7308" s="3"/>
      <c r="Q7308" s="3"/>
      <c r="R7308" s="3"/>
      <c r="S7308" s="3"/>
      <c r="T7308" s="3"/>
      <c r="U7308" s="3"/>
      <c r="V7308" s="3"/>
      <c r="W7308" s="3"/>
      <c r="X7308" s="3"/>
      <c r="Y7308" s="3"/>
      <c r="Z7308" s="3"/>
      <c r="AA7308" s="3"/>
      <c r="AB7308" s="3"/>
      <c r="AC7308" s="3"/>
      <c r="AD7308" s="3"/>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row>
    <row r="7309" spans="1:77" ht="18">
      <c r="A7309" s="3" t="s">
        <v>20242</v>
      </c>
      <c r="B7309" s="3" t="s">
        <v>37108</v>
      </c>
      <c r="C7309" s="3" t="s">
        <v>37632</v>
      </c>
      <c r="D7309" s="3"/>
      <c r="E7309" s="3" t="s">
        <v>37633</v>
      </c>
      <c r="F7309" s="3" t="s">
        <v>37634</v>
      </c>
      <c r="G7309" s="3"/>
      <c r="H7309" s="3"/>
      <c r="I7309" s="3"/>
      <c r="J7309" s="3"/>
      <c r="K7309" s="3"/>
      <c r="L7309" s="3"/>
      <c r="M7309" s="3"/>
      <c r="N7309" s="3"/>
      <c r="O7309" s="3"/>
      <c r="P7309" s="3"/>
      <c r="Q7309" s="3"/>
      <c r="R7309" s="3"/>
      <c r="S7309" s="3"/>
      <c r="T7309" s="3"/>
      <c r="U7309" s="3"/>
      <c r="V7309" s="3"/>
      <c r="W7309" s="3"/>
      <c r="X7309" s="3"/>
      <c r="Y7309" s="3"/>
      <c r="Z7309" s="3"/>
      <c r="AA7309" s="3"/>
      <c r="AB7309" s="3"/>
      <c r="AC7309" s="3"/>
      <c r="AD7309" s="3"/>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row>
    <row r="7310" spans="1:77" ht="18">
      <c r="A7310" s="3" t="s">
        <v>38453</v>
      </c>
      <c r="B7310" s="3" t="s">
        <v>37993</v>
      </c>
      <c r="C7310" s="3" t="s">
        <v>38454</v>
      </c>
      <c r="D7310" s="3" t="s">
        <v>270</v>
      </c>
      <c r="E7310" s="3" t="s">
        <v>38455</v>
      </c>
      <c r="F7310" s="3" t="s">
        <v>38456</v>
      </c>
      <c r="G7310" s="3"/>
      <c r="H7310" s="3"/>
      <c r="I7310" s="3"/>
      <c r="J7310" s="3"/>
      <c r="K7310" s="3"/>
      <c r="L7310" s="3"/>
      <c r="M7310" s="3"/>
      <c r="N7310" s="3"/>
      <c r="O7310" s="3"/>
      <c r="P7310" s="3"/>
      <c r="Q7310" s="3"/>
      <c r="R7310" s="3"/>
      <c r="S7310" s="3"/>
      <c r="T7310" s="3"/>
      <c r="U7310" s="3"/>
      <c r="V7310" s="3"/>
      <c r="W7310" s="3"/>
      <c r="X7310" s="3"/>
      <c r="Y7310" s="3"/>
      <c r="Z7310" s="3"/>
      <c r="AA7310" s="3"/>
      <c r="AB7310" s="3"/>
      <c r="AC7310" s="3"/>
      <c r="AD7310" s="3"/>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row>
    <row r="7311" spans="1:77" ht="18">
      <c r="A7311" s="3" t="s">
        <v>12247</v>
      </c>
      <c r="B7311" s="3" t="s">
        <v>29357</v>
      </c>
      <c r="C7311" s="3" t="s">
        <v>29820</v>
      </c>
      <c r="D7311" s="3" t="s">
        <v>48</v>
      </c>
      <c r="E7311" s="3" t="s">
        <v>29821</v>
      </c>
      <c r="F7311" s="3" t="s">
        <v>29822</v>
      </c>
      <c r="G7311" s="3"/>
      <c r="H7311" s="3"/>
      <c r="I7311" s="3"/>
      <c r="J7311" s="3"/>
      <c r="K7311" s="3"/>
      <c r="L7311" s="3"/>
      <c r="M7311" s="3"/>
      <c r="N7311" s="3"/>
      <c r="O7311" s="3"/>
      <c r="P7311" s="3"/>
      <c r="Q7311" s="3"/>
      <c r="R7311" s="3"/>
      <c r="S7311" s="3"/>
      <c r="T7311" s="3"/>
      <c r="U7311" s="3"/>
      <c r="V7311" s="3"/>
      <c r="W7311" s="3"/>
      <c r="X7311" s="3"/>
      <c r="Y7311" s="3"/>
      <c r="Z7311" s="3"/>
      <c r="AA7311" s="3"/>
      <c r="AB7311" s="3"/>
      <c r="AC7311" s="3"/>
      <c r="AD7311" s="3"/>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row>
    <row r="7312" spans="1:77" ht="18">
      <c r="A7312" s="3" t="s">
        <v>37370</v>
      </c>
      <c r="B7312" s="3" t="s">
        <v>37108</v>
      </c>
      <c r="C7312" s="3" t="s">
        <v>37371</v>
      </c>
      <c r="D7312" s="3" t="s">
        <v>270</v>
      </c>
      <c r="E7312" s="3" t="s">
        <v>27379</v>
      </c>
      <c r="F7312" s="3" t="s">
        <v>37372</v>
      </c>
      <c r="G7312" s="3"/>
      <c r="H7312" s="3"/>
      <c r="I7312" s="3"/>
      <c r="J7312" s="3"/>
      <c r="K7312" s="3"/>
      <c r="L7312" s="3"/>
      <c r="M7312" s="3"/>
      <c r="N7312" s="3"/>
      <c r="O7312" s="3"/>
      <c r="P7312" s="3"/>
      <c r="Q7312" s="3"/>
      <c r="R7312" s="3"/>
      <c r="S7312" s="3"/>
      <c r="T7312" s="3"/>
      <c r="U7312" s="3"/>
      <c r="V7312" s="3"/>
      <c r="W7312" s="3"/>
      <c r="X7312" s="3"/>
      <c r="Y7312" s="3"/>
      <c r="Z7312" s="3"/>
      <c r="AA7312" s="3"/>
      <c r="AB7312" s="3"/>
      <c r="AC7312" s="3"/>
      <c r="AD7312" s="3"/>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row>
    <row r="7313" spans="1:77" ht="18">
      <c r="A7313" s="3" t="s">
        <v>37454</v>
      </c>
      <c r="B7313" s="3" t="s">
        <v>37108</v>
      </c>
      <c r="C7313" s="3" t="s">
        <v>37455</v>
      </c>
      <c r="D7313" s="3" t="s">
        <v>32589</v>
      </c>
      <c r="E7313" s="3" t="s">
        <v>37456</v>
      </c>
      <c r="F7313" s="3" t="s">
        <v>37457</v>
      </c>
      <c r="G7313" s="3"/>
      <c r="H7313" s="3"/>
      <c r="I7313" s="3"/>
      <c r="J7313" s="3"/>
      <c r="K7313" s="3"/>
      <c r="L7313" s="3"/>
      <c r="M7313" s="3"/>
      <c r="N7313" s="3"/>
      <c r="O7313" s="3"/>
      <c r="P7313" s="3"/>
      <c r="Q7313" s="3"/>
      <c r="R7313" s="3"/>
      <c r="S7313" s="3"/>
      <c r="T7313" s="3"/>
      <c r="U7313" s="3"/>
      <c r="V7313" s="3"/>
      <c r="W7313" s="3"/>
      <c r="X7313" s="3"/>
      <c r="Y7313" s="3"/>
      <c r="Z7313" s="3"/>
      <c r="AA7313" s="3"/>
      <c r="AB7313" s="3"/>
      <c r="AC7313" s="3"/>
      <c r="AD7313" s="3"/>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row>
    <row r="7314" spans="1:77" ht="18">
      <c r="A7314" s="3" t="s">
        <v>20320</v>
      </c>
      <c r="B7314" s="3" t="s">
        <v>37993</v>
      </c>
      <c r="C7314" s="3" t="s">
        <v>38028</v>
      </c>
      <c r="D7314" s="3" t="s">
        <v>270</v>
      </c>
      <c r="E7314" s="3" t="s">
        <v>9167</v>
      </c>
      <c r="F7314" s="3"/>
      <c r="G7314" s="3"/>
      <c r="H7314" s="3"/>
      <c r="I7314" s="3"/>
      <c r="J7314" s="3"/>
      <c r="K7314" s="3"/>
      <c r="L7314" s="3"/>
      <c r="M7314" s="3"/>
      <c r="N7314" s="3"/>
      <c r="O7314" s="3"/>
      <c r="P7314" s="3"/>
      <c r="Q7314" s="3"/>
      <c r="R7314" s="3"/>
      <c r="S7314" s="3"/>
      <c r="T7314" s="3"/>
      <c r="U7314" s="3"/>
      <c r="V7314" s="3"/>
      <c r="W7314" s="3"/>
      <c r="X7314" s="3"/>
      <c r="Y7314" s="3"/>
      <c r="Z7314" s="3"/>
      <c r="AA7314" s="3"/>
      <c r="AB7314" s="3"/>
      <c r="AC7314" s="3"/>
      <c r="AD7314" s="3"/>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row>
    <row r="7315" spans="1:77" ht="18">
      <c r="A7315" s="3" t="s">
        <v>12091</v>
      </c>
      <c r="B7315" s="3" t="s">
        <v>29357</v>
      </c>
      <c r="C7315" s="3" t="s">
        <v>29709</v>
      </c>
      <c r="D7315" s="3" t="s">
        <v>48</v>
      </c>
      <c r="E7315" s="3" t="s">
        <v>29710</v>
      </c>
      <c r="F7315" s="3"/>
      <c r="G7315" s="3"/>
      <c r="H7315" s="3"/>
      <c r="I7315" s="3"/>
      <c r="J7315" s="3"/>
      <c r="K7315" s="3"/>
      <c r="L7315" s="3"/>
      <c r="M7315" s="3"/>
      <c r="N7315" s="3"/>
      <c r="O7315" s="3"/>
      <c r="P7315" s="3"/>
      <c r="Q7315" s="3"/>
      <c r="R7315" s="3"/>
      <c r="S7315" s="3"/>
      <c r="T7315" s="3"/>
      <c r="U7315" s="3"/>
      <c r="V7315" s="3"/>
      <c r="W7315" s="3"/>
      <c r="X7315" s="3"/>
      <c r="Y7315" s="3"/>
      <c r="Z7315" s="3"/>
      <c r="AA7315" s="3"/>
      <c r="AB7315" s="3"/>
      <c r="AC7315" s="3"/>
      <c r="AD7315" s="3"/>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row>
    <row r="7316" spans="1:77" ht="18">
      <c r="A7316" s="3" t="s">
        <v>38238</v>
      </c>
      <c r="B7316" s="3" t="s">
        <v>37993</v>
      </c>
      <c r="C7316" s="3" t="s">
        <v>38239</v>
      </c>
      <c r="D7316" s="3" t="s">
        <v>270</v>
      </c>
      <c r="E7316" s="3" t="s">
        <v>38240</v>
      </c>
      <c r="F7316" s="3"/>
      <c r="G7316" s="3"/>
      <c r="H7316" s="3"/>
      <c r="I7316" s="3"/>
      <c r="J7316" s="3"/>
      <c r="K7316" s="3"/>
      <c r="L7316" s="3"/>
      <c r="M7316" s="3"/>
      <c r="N7316" s="3"/>
      <c r="O7316" s="3"/>
      <c r="P7316" s="3"/>
      <c r="Q7316" s="3"/>
      <c r="R7316" s="3"/>
      <c r="S7316" s="3"/>
      <c r="T7316" s="3"/>
      <c r="U7316" s="3"/>
      <c r="V7316" s="3"/>
      <c r="W7316" s="3"/>
      <c r="X7316" s="3"/>
      <c r="Y7316" s="3"/>
      <c r="Z7316" s="3"/>
      <c r="AA7316" s="3"/>
      <c r="AB7316" s="3"/>
      <c r="AC7316" s="3"/>
      <c r="AD7316" s="3"/>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row>
    <row r="7317" spans="1:77" ht="18">
      <c r="A7317" s="3" t="s">
        <v>10382</v>
      </c>
      <c r="B7317" s="3" t="s">
        <v>28380</v>
      </c>
      <c r="C7317" s="3" t="s">
        <v>28455</v>
      </c>
      <c r="D7317" s="3" t="s">
        <v>48</v>
      </c>
      <c r="E7317" s="3" t="s">
        <v>28456</v>
      </c>
      <c r="F7317" s="3" t="s">
        <v>28457</v>
      </c>
      <c r="G7317" s="3" t="s">
        <v>28458</v>
      </c>
      <c r="H7317" s="3" t="s">
        <v>28459</v>
      </c>
      <c r="I7317" s="3" t="s">
        <v>28460</v>
      </c>
      <c r="J7317" s="3"/>
      <c r="K7317" s="3"/>
      <c r="L7317" s="3"/>
      <c r="M7317" s="3"/>
      <c r="N7317" s="3"/>
      <c r="O7317" s="3"/>
      <c r="P7317" s="3"/>
      <c r="Q7317" s="3"/>
      <c r="R7317" s="3"/>
      <c r="S7317" s="3"/>
      <c r="T7317" s="3"/>
      <c r="U7317" s="3"/>
      <c r="V7317" s="3"/>
      <c r="W7317" s="3"/>
      <c r="X7317" s="3"/>
      <c r="Y7317" s="3"/>
      <c r="Z7317" s="3"/>
      <c r="AA7317" s="3"/>
      <c r="AB7317" s="3"/>
      <c r="AC7317" s="3"/>
      <c r="AD7317" s="3"/>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row>
    <row r="7318" spans="1:77" ht="18">
      <c r="A7318" s="3" t="s">
        <v>20428</v>
      </c>
      <c r="B7318" s="3" t="s">
        <v>37993</v>
      </c>
      <c r="C7318" s="3" t="s">
        <v>38817</v>
      </c>
      <c r="D7318" s="3" t="s">
        <v>270</v>
      </c>
      <c r="E7318" s="3" t="s">
        <v>38818</v>
      </c>
      <c r="F7318" s="3"/>
      <c r="G7318" s="3"/>
      <c r="H7318" s="3"/>
      <c r="I7318" s="3"/>
      <c r="J7318" s="3"/>
      <c r="K7318" s="3"/>
      <c r="L7318" s="3"/>
      <c r="M7318" s="3"/>
      <c r="N7318" s="3"/>
      <c r="O7318" s="3"/>
      <c r="P7318" s="3"/>
      <c r="Q7318" s="3"/>
      <c r="R7318" s="3"/>
      <c r="S7318" s="3"/>
      <c r="T7318" s="3"/>
      <c r="U7318" s="3"/>
      <c r="V7318" s="3"/>
      <c r="W7318" s="3"/>
      <c r="X7318" s="3"/>
      <c r="Y7318" s="3"/>
      <c r="Z7318" s="3"/>
      <c r="AA7318" s="3"/>
      <c r="AB7318" s="3"/>
      <c r="AC7318" s="3"/>
      <c r="AD7318" s="3"/>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row>
    <row r="7319" spans="1:77" ht="18">
      <c r="A7319" s="3" t="s">
        <v>12044</v>
      </c>
      <c r="B7319" s="3" t="s">
        <v>29357</v>
      </c>
      <c r="C7319" s="3" t="s">
        <v>29667</v>
      </c>
      <c r="D7319" s="3" t="s">
        <v>48</v>
      </c>
      <c r="E7319" s="3" t="s">
        <v>29668</v>
      </c>
      <c r="F7319" s="3" t="s">
        <v>29669</v>
      </c>
      <c r="G7319" s="3"/>
      <c r="H7319" s="3"/>
      <c r="I7319" s="3"/>
      <c r="J7319" s="3"/>
      <c r="K7319" s="3"/>
      <c r="L7319" s="3"/>
      <c r="M7319" s="3"/>
      <c r="N7319" s="3"/>
      <c r="O7319" s="3"/>
      <c r="P7319" s="3"/>
      <c r="Q7319" s="3"/>
      <c r="R7319" s="3"/>
      <c r="S7319" s="3"/>
      <c r="T7319" s="3"/>
      <c r="U7319" s="3"/>
      <c r="V7319" s="3"/>
      <c r="W7319" s="3"/>
      <c r="X7319" s="3"/>
      <c r="Y7319" s="3"/>
      <c r="Z7319" s="3"/>
      <c r="AA7319" s="3"/>
      <c r="AB7319" s="3"/>
      <c r="AC7319" s="3"/>
      <c r="AD7319" s="3"/>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row>
    <row r="7320" spans="1:77" ht="18">
      <c r="A7320" s="3" t="s">
        <v>38621</v>
      </c>
      <c r="B7320" s="3" t="s">
        <v>37993</v>
      </c>
      <c r="C7320" s="3" t="s">
        <v>38622</v>
      </c>
      <c r="D7320" s="3" t="s">
        <v>270</v>
      </c>
      <c r="E7320" s="3" t="s">
        <v>38623</v>
      </c>
      <c r="F7320" s="3" t="s">
        <v>38624</v>
      </c>
      <c r="G7320" s="3" t="s">
        <v>38625</v>
      </c>
      <c r="H7320" s="3" t="s">
        <v>38626</v>
      </c>
      <c r="I7320" s="3"/>
      <c r="J7320" s="3"/>
      <c r="K7320" s="3"/>
      <c r="L7320" s="3"/>
      <c r="M7320" s="3"/>
      <c r="N7320" s="3"/>
      <c r="O7320" s="3"/>
      <c r="P7320" s="3"/>
      <c r="Q7320" s="3"/>
      <c r="R7320" s="3"/>
      <c r="S7320" s="3"/>
      <c r="T7320" s="3"/>
      <c r="U7320" s="3"/>
      <c r="V7320" s="3"/>
      <c r="W7320" s="3"/>
      <c r="X7320" s="3"/>
      <c r="Y7320" s="3"/>
      <c r="Z7320" s="3"/>
      <c r="AA7320" s="3"/>
      <c r="AB7320" s="3"/>
      <c r="AC7320" s="3"/>
      <c r="AD7320" s="3"/>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row>
    <row r="7321" spans="1:77" ht="18">
      <c r="A7321" s="3" t="s">
        <v>38742</v>
      </c>
      <c r="B7321" s="3" t="s">
        <v>37993</v>
      </c>
      <c r="C7321" s="3" t="s">
        <v>38743</v>
      </c>
      <c r="D7321" s="3" t="s">
        <v>270</v>
      </c>
      <c r="E7321" s="3" t="s">
        <v>38744</v>
      </c>
      <c r="F7321" s="3" t="s">
        <v>27312</v>
      </c>
      <c r="G7321" s="3" t="s">
        <v>38745</v>
      </c>
      <c r="H7321" s="3" t="s">
        <v>38746</v>
      </c>
      <c r="I7321" s="3" t="s">
        <v>38747</v>
      </c>
      <c r="J7321" s="3"/>
      <c r="K7321" s="3"/>
      <c r="L7321" s="3"/>
      <c r="M7321" s="3"/>
      <c r="N7321" s="3"/>
      <c r="O7321" s="3"/>
      <c r="P7321" s="3"/>
      <c r="Q7321" s="3"/>
      <c r="R7321" s="3"/>
      <c r="S7321" s="3"/>
      <c r="T7321" s="3"/>
      <c r="U7321" s="3"/>
      <c r="V7321" s="3"/>
      <c r="W7321" s="3"/>
      <c r="X7321" s="3"/>
      <c r="Y7321" s="3"/>
      <c r="Z7321" s="3"/>
      <c r="AA7321" s="3"/>
      <c r="AB7321" s="3"/>
      <c r="AC7321" s="3"/>
      <c r="AD7321" s="3"/>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row>
    <row r="7322" spans="1:77" ht="18">
      <c r="A7322" s="3" t="s">
        <v>39768</v>
      </c>
      <c r="B7322" s="3" t="s">
        <v>39739</v>
      </c>
      <c r="C7322" s="3" t="s">
        <v>39769</v>
      </c>
      <c r="D7322" s="3"/>
      <c r="E7322" s="3" t="s">
        <v>39770</v>
      </c>
      <c r="F7322" s="3" t="s">
        <v>39771</v>
      </c>
      <c r="G7322" s="3" t="s">
        <v>148</v>
      </c>
      <c r="H7322" s="3" t="s">
        <v>39772</v>
      </c>
      <c r="I7322" s="3" t="s">
        <v>39773</v>
      </c>
      <c r="J7322" s="3" t="s">
        <v>39774</v>
      </c>
      <c r="K7322" s="3" t="s">
        <v>39775</v>
      </c>
      <c r="L7322" s="3"/>
      <c r="M7322" s="3"/>
      <c r="N7322" s="3"/>
      <c r="O7322" s="3"/>
      <c r="P7322" s="3"/>
      <c r="Q7322" s="3"/>
      <c r="R7322" s="3"/>
      <c r="S7322" s="3"/>
      <c r="T7322" s="3"/>
      <c r="U7322" s="3"/>
      <c r="V7322" s="3"/>
      <c r="W7322" s="3"/>
      <c r="X7322" s="3"/>
      <c r="Y7322" s="3"/>
      <c r="Z7322" s="3"/>
      <c r="AA7322" s="3"/>
      <c r="AB7322" s="3"/>
      <c r="AC7322" s="3"/>
      <c r="AD7322" s="3"/>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row>
    <row r="7323" spans="1:77" ht="18">
      <c r="A7323" s="3" t="s">
        <v>39761</v>
      </c>
      <c r="B7323" s="3" t="s">
        <v>39739</v>
      </c>
      <c r="C7323" s="3" t="s">
        <v>39762</v>
      </c>
      <c r="D7323" s="3"/>
      <c r="E7323" s="3" t="s">
        <v>23028</v>
      </c>
      <c r="F7323" s="3" t="s">
        <v>39763</v>
      </c>
      <c r="G7323" s="3"/>
      <c r="H7323" s="3"/>
      <c r="I7323" s="3"/>
      <c r="J7323" s="3"/>
      <c r="K7323" s="3"/>
      <c r="L7323" s="3"/>
      <c r="M7323" s="3"/>
      <c r="N7323" s="3"/>
      <c r="O7323" s="3"/>
      <c r="P7323" s="3"/>
      <c r="Q7323" s="3"/>
      <c r="R7323" s="3"/>
      <c r="S7323" s="3"/>
      <c r="T7323" s="3"/>
      <c r="U7323" s="3"/>
      <c r="V7323" s="3"/>
      <c r="W7323" s="3"/>
      <c r="X7323" s="3"/>
      <c r="Y7323" s="3"/>
      <c r="Z7323" s="3"/>
      <c r="AA7323" s="3"/>
      <c r="AB7323" s="3"/>
      <c r="AC7323" s="3"/>
      <c r="AD7323" s="3"/>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row>
    <row r="7324" spans="1:77" ht="18">
      <c r="A7324" s="3" t="s">
        <v>336</v>
      </c>
      <c r="B7324" s="3" t="s">
        <v>21987</v>
      </c>
      <c r="C7324" s="3" t="s">
        <v>37297</v>
      </c>
      <c r="D7324" s="3" t="s">
        <v>270</v>
      </c>
      <c r="E7324" s="3" t="s">
        <v>35741</v>
      </c>
      <c r="F7324" s="3"/>
      <c r="G7324" s="3"/>
      <c r="H7324" s="3"/>
      <c r="I7324" s="3"/>
      <c r="J7324" s="3"/>
      <c r="K7324" s="3"/>
      <c r="L7324" s="3"/>
      <c r="M7324" s="3"/>
      <c r="N7324" s="3"/>
      <c r="O7324" s="3"/>
      <c r="P7324" s="3"/>
      <c r="Q7324" s="3"/>
      <c r="R7324" s="3"/>
      <c r="S7324" s="3"/>
      <c r="T7324" s="3"/>
      <c r="U7324" s="3"/>
      <c r="V7324" s="3"/>
      <c r="W7324" s="3"/>
      <c r="X7324" s="3"/>
      <c r="Y7324" s="3"/>
      <c r="Z7324" s="3"/>
      <c r="AA7324" s="3"/>
      <c r="AB7324" s="3"/>
      <c r="AC7324" s="3"/>
      <c r="AD7324" s="3"/>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row>
    <row r="7325" spans="1:77" ht="18">
      <c r="A7325" s="3" t="s">
        <v>38208</v>
      </c>
      <c r="B7325" s="3" t="s">
        <v>37993</v>
      </c>
      <c r="C7325" s="3" t="s">
        <v>37297</v>
      </c>
      <c r="D7325" s="3" t="s">
        <v>270</v>
      </c>
      <c r="E7325" s="3" t="s">
        <v>38123</v>
      </c>
      <c r="F7325" s="3"/>
      <c r="G7325" s="3"/>
      <c r="H7325" s="3"/>
      <c r="I7325" s="3"/>
      <c r="J7325" s="3"/>
      <c r="K7325" s="3"/>
      <c r="L7325" s="3"/>
      <c r="M7325" s="3"/>
      <c r="N7325" s="3"/>
      <c r="O7325" s="3"/>
      <c r="P7325" s="3"/>
      <c r="Q7325" s="3"/>
      <c r="R7325" s="3"/>
      <c r="S7325" s="3"/>
      <c r="T7325" s="3"/>
      <c r="U7325" s="3"/>
      <c r="V7325" s="3"/>
      <c r="W7325" s="3"/>
      <c r="X7325" s="3"/>
      <c r="Y7325" s="3"/>
      <c r="Z7325" s="3"/>
      <c r="AA7325" s="3"/>
      <c r="AB7325" s="3"/>
      <c r="AC7325" s="3"/>
      <c r="AD7325" s="3"/>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row>
    <row r="7326" spans="1:77" ht="18">
      <c r="A7326" s="3" t="s">
        <v>11733</v>
      </c>
      <c r="B7326" s="3" t="s">
        <v>29357</v>
      </c>
      <c r="C7326" s="3" t="s">
        <v>29430</v>
      </c>
      <c r="D7326" s="3" t="s">
        <v>48</v>
      </c>
      <c r="E7326" s="3" t="s">
        <v>29431</v>
      </c>
      <c r="F7326" s="3"/>
      <c r="G7326" s="3"/>
      <c r="H7326" s="3"/>
      <c r="I7326" s="3"/>
      <c r="J7326" s="3"/>
      <c r="K7326" s="3"/>
      <c r="L7326" s="3"/>
      <c r="M7326" s="3"/>
      <c r="N7326" s="3"/>
      <c r="O7326" s="3"/>
      <c r="P7326" s="3"/>
      <c r="Q7326" s="3"/>
      <c r="R7326" s="3"/>
      <c r="S7326" s="3"/>
      <c r="T7326" s="3"/>
      <c r="U7326" s="3"/>
      <c r="V7326" s="3"/>
      <c r="W7326" s="3"/>
      <c r="X7326" s="3"/>
      <c r="Y7326" s="3"/>
      <c r="Z7326" s="3"/>
      <c r="AA7326" s="3"/>
      <c r="AB7326" s="3"/>
      <c r="AC7326" s="3"/>
      <c r="AD7326" s="3"/>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row>
    <row r="7327" spans="1:77" ht="18">
      <c r="A7327" s="3" t="s">
        <v>13354</v>
      </c>
      <c r="B7327" s="3" t="s">
        <v>30462</v>
      </c>
      <c r="C7327" s="3" t="s">
        <v>30479</v>
      </c>
      <c r="D7327" s="3" t="s">
        <v>1963</v>
      </c>
      <c r="E7327" s="3" t="s">
        <v>30480</v>
      </c>
      <c r="F7327" s="3"/>
      <c r="G7327" s="3"/>
      <c r="H7327" s="3"/>
      <c r="I7327" s="3"/>
      <c r="J7327" s="3"/>
      <c r="K7327" s="3"/>
      <c r="L7327" s="3"/>
      <c r="M7327" s="3"/>
      <c r="N7327" s="3"/>
      <c r="O7327" s="3"/>
      <c r="P7327" s="3"/>
      <c r="Q7327" s="3"/>
      <c r="R7327" s="3"/>
      <c r="S7327" s="3"/>
      <c r="T7327" s="3"/>
      <c r="U7327" s="3"/>
      <c r="V7327" s="3"/>
      <c r="W7327" s="3"/>
      <c r="X7327" s="3"/>
      <c r="Y7327" s="3"/>
      <c r="Z7327" s="3"/>
      <c r="AA7327" s="3"/>
      <c r="AB7327" s="3"/>
      <c r="AC7327" s="3"/>
      <c r="AD7327" s="3"/>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row>
    <row r="7328" spans="1:77" ht="18">
      <c r="A7328" s="3" t="s">
        <v>11782</v>
      </c>
      <c r="B7328" s="3" t="s">
        <v>29357</v>
      </c>
      <c r="C7328" s="3" t="s">
        <v>29467</v>
      </c>
      <c r="D7328" s="3" t="s">
        <v>48</v>
      </c>
      <c r="E7328" s="3" t="s">
        <v>29468</v>
      </c>
      <c r="F7328" s="3" t="s">
        <v>29469</v>
      </c>
      <c r="G7328" s="3"/>
      <c r="H7328" s="3"/>
      <c r="I7328" s="3"/>
      <c r="J7328" s="3"/>
      <c r="K7328" s="3"/>
      <c r="L7328" s="3"/>
      <c r="M7328" s="3"/>
      <c r="N7328" s="3"/>
      <c r="O7328" s="3"/>
      <c r="P7328" s="3"/>
      <c r="Q7328" s="3"/>
      <c r="R7328" s="3"/>
      <c r="S7328" s="3"/>
      <c r="T7328" s="3"/>
      <c r="U7328" s="3"/>
      <c r="V7328" s="3"/>
      <c r="W7328" s="3"/>
      <c r="X7328" s="3"/>
      <c r="Y7328" s="3"/>
      <c r="Z7328" s="3"/>
      <c r="AA7328" s="3"/>
      <c r="AB7328" s="3"/>
      <c r="AC7328" s="3"/>
      <c r="AD7328" s="3"/>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row>
    <row r="7329" spans="1:77" ht="18">
      <c r="A7329" s="3" t="s">
        <v>386</v>
      </c>
      <c r="B7329" s="3" t="s">
        <v>21987</v>
      </c>
      <c r="C7329" s="3" t="s">
        <v>21988</v>
      </c>
      <c r="D7329" s="3" t="s">
        <v>21989</v>
      </c>
      <c r="E7329" s="3" t="s">
        <v>21990</v>
      </c>
      <c r="F7329" s="3" t="s">
        <v>21991</v>
      </c>
      <c r="G7329" s="3"/>
      <c r="H7329" s="3"/>
      <c r="I7329" s="3"/>
      <c r="J7329" s="3"/>
      <c r="K7329" s="3"/>
      <c r="L7329" s="3"/>
      <c r="M7329" s="3"/>
      <c r="N7329" s="3"/>
      <c r="O7329" s="3"/>
      <c r="P7329" s="3"/>
      <c r="Q7329" s="3"/>
      <c r="R7329" s="3"/>
      <c r="S7329" s="3"/>
      <c r="T7329" s="3"/>
      <c r="U7329" s="3"/>
      <c r="V7329" s="3"/>
      <c r="W7329" s="3"/>
      <c r="X7329" s="3"/>
      <c r="Y7329" s="3"/>
      <c r="Z7329" s="3"/>
      <c r="AA7329" s="3"/>
      <c r="AB7329" s="3"/>
      <c r="AC7329" s="3"/>
      <c r="AD7329" s="3"/>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row>
    <row r="7330" spans="1:77" ht="18">
      <c r="A7330" s="3" t="s">
        <v>38136</v>
      </c>
      <c r="B7330" s="3" t="s">
        <v>37993</v>
      </c>
      <c r="C7330" s="3" t="s">
        <v>38137</v>
      </c>
      <c r="D7330" s="3"/>
      <c r="E7330" s="3" t="s">
        <v>21990</v>
      </c>
      <c r="F7330" s="3"/>
      <c r="G7330" s="3"/>
      <c r="H7330" s="3"/>
      <c r="I7330" s="3"/>
      <c r="J7330" s="3"/>
      <c r="K7330" s="3"/>
      <c r="L7330" s="3"/>
      <c r="M7330" s="3"/>
      <c r="N7330" s="3"/>
      <c r="O7330" s="3"/>
      <c r="P7330" s="3"/>
      <c r="Q7330" s="3"/>
      <c r="R7330" s="3"/>
      <c r="S7330" s="3"/>
      <c r="T7330" s="3"/>
      <c r="U7330" s="3"/>
      <c r="V7330" s="3"/>
      <c r="W7330" s="3"/>
      <c r="X7330" s="3"/>
      <c r="Y7330" s="3"/>
      <c r="Z7330" s="3"/>
      <c r="AA7330" s="3"/>
      <c r="AB7330" s="3"/>
      <c r="AC7330" s="3"/>
      <c r="AD7330" s="3"/>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row>
    <row r="7331" spans="1:77" ht="18">
      <c r="A7331" s="3" t="s">
        <v>402</v>
      </c>
      <c r="B7331" s="3" t="s">
        <v>21987</v>
      </c>
      <c r="C7331" s="3" t="s">
        <v>22142</v>
      </c>
      <c r="D7331" s="3" t="s">
        <v>270</v>
      </c>
      <c r="E7331" s="3" t="s">
        <v>21990</v>
      </c>
      <c r="F7331" s="3"/>
      <c r="G7331" s="3"/>
      <c r="H7331" s="3"/>
      <c r="I7331" s="3"/>
      <c r="J7331" s="3"/>
      <c r="K7331" s="3"/>
      <c r="L7331" s="3"/>
      <c r="M7331" s="3"/>
      <c r="N7331" s="3"/>
      <c r="O7331" s="3"/>
      <c r="P7331" s="3"/>
      <c r="Q7331" s="3"/>
      <c r="R7331" s="3"/>
      <c r="S7331" s="3"/>
      <c r="T7331" s="3"/>
      <c r="U7331" s="3"/>
      <c r="V7331" s="3"/>
      <c r="W7331" s="3"/>
      <c r="X7331" s="3"/>
      <c r="Y7331" s="3"/>
      <c r="Z7331" s="3"/>
      <c r="AA7331" s="3"/>
      <c r="AB7331" s="3"/>
      <c r="AC7331" s="3"/>
      <c r="AD7331" s="3"/>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row>
    <row r="7332" spans="1:77" ht="18">
      <c r="A7332" s="3" t="s">
        <v>9671</v>
      </c>
      <c r="B7332" s="3" t="s">
        <v>27189</v>
      </c>
      <c r="C7332" s="3" t="s">
        <v>27539</v>
      </c>
      <c r="D7332" s="3" t="s">
        <v>73</v>
      </c>
      <c r="E7332" s="3" t="s">
        <v>27540</v>
      </c>
      <c r="F7332" s="3" t="s">
        <v>27541</v>
      </c>
      <c r="G7332" s="3"/>
      <c r="H7332" s="3"/>
      <c r="I7332" s="3"/>
      <c r="J7332" s="3"/>
      <c r="K7332" s="3"/>
      <c r="L7332" s="3"/>
      <c r="M7332" s="3"/>
      <c r="N7332" s="3"/>
      <c r="O7332" s="3"/>
      <c r="P7332" s="3"/>
      <c r="Q7332" s="3"/>
      <c r="R7332" s="3"/>
      <c r="S7332" s="3"/>
      <c r="T7332" s="3"/>
      <c r="U7332" s="3"/>
      <c r="V7332" s="3"/>
      <c r="W7332" s="3"/>
      <c r="X7332" s="3"/>
      <c r="Y7332" s="3"/>
      <c r="Z7332" s="3"/>
      <c r="AA7332" s="3"/>
      <c r="AB7332" s="3"/>
      <c r="AC7332" s="3"/>
      <c r="AD7332" s="3"/>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row>
    <row r="7333" spans="1:77" ht="18">
      <c r="A7333" s="3" t="s">
        <v>432</v>
      </c>
      <c r="B7333" s="3" t="s">
        <v>21921</v>
      </c>
      <c r="C7333" s="3" t="s">
        <v>22382</v>
      </c>
      <c r="D7333" s="3"/>
      <c r="E7333" s="3" t="s">
        <v>22383</v>
      </c>
      <c r="F7333" s="3" t="s">
        <v>22384</v>
      </c>
      <c r="G7333" s="3"/>
      <c r="H7333" s="3"/>
      <c r="I7333" s="3"/>
      <c r="J7333" s="3"/>
      <c r="K7333" s="3"/>
      <c r="L7333" s="3"/>
      <c r="M7333" s="3"/>
      <c r="N7333" s="3"/>
      <c r="O7333" s="3"/>
      <c r="P7333" s="3"/>
      <c r="Q7333" s="3"/>
      <c r="R7333" s="3"/>
      <c r="S7333" s="3"/>
      <c r="T7333" s="3"/>
      <c r="U7333" s="3"/>
      <c r="V7333" s="3"/>
      <c r="W7333" s="3"/>
      <c r="X7333" s="3"/>
      <c r="Y7333" s="3"/>
      <c r="Z7333" s="3"/>
      <c r="AA7333" s="3"/>
      <c r="AB7333" s="3"/>
      <c r="AC7333" s="3"/>
      <c r="AD7333" s="3"/>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row>
    <row r="7334" spans="1:77" ht="18">
      <c r="A7334" s="3" t="s">
        <v>28431</v>
      </c>
      <c r="B7334" s="3" t="s">
        <v>28388</v>
      </c>
      <c r="C7334" s="3" t="s">
        <v>28432</v>
      </c>
      <c r="D7334" s="3" t="s">
        <v>270</v>
      </c>
      <c r="E7334" s="3" t="s">
        <v>287</v>
      </c>
      <c r="F7334" s="3"/>
      <c r="G7334" s="3"/>
      <c r="H7334" s="3"/>
      <c r="I7334" s="3"/>
      <c r="J7334" s="3"/>
      <c r="K7334" s="3"/>
      <c r="L7334" s="3"/>
      <c r="M7334" s="3"/>
      <c r="N7334" s="3"/>
      <c r="O7334" s="3"/>
      <c r="P7334" s="3"/>
      <c r="Q7334" s="3"/>
      <c r="R7334" s="3"/>
      <c r="S7334" s="3"/>
      <c r="T7334" s="3"/>
      <c r="U7334" s="3"/>
      <c r="V7334" s="3"/>
      <c r="W7334" s="3"/>
      <c r="X7334" s="3"/>
      <c r="Y7334" s="3"/>
      <c r="Z7334" s="3"/>
      <c r="AA7334" s="3"/>
      <c r="AB7334" s="3"/>
      <c r="AC7334" s="3"/>
      <c r="AD7334" s="3"/>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row>
    <row r="7335" spans="1:77" ht="18">
      <c r="A7335" s="3" t="s">
        <v>10345</v>
      </c>
      <c r="B7335" s="3" t="s">
        <v>28388</v>
      </c>
      <c r="C7335" s="3" t="s">
        <v>28423</v>
      </c>
      <c r="D7335" s="3" t="s">
        <v>270</v>
      </c>
      <c r="E7335" s="3" t="s">
        <v>287</v>
      </c>
      <c r="F7335" s="3"/>
      <c r="G7335" s="3"/>
      <c r="H7335" s="3"/>
      <c r="I7335" s="3"/>
      <c r="J7335" s="3"/>
      <c r="K7335" s="3"/>
      <c r="L7335" s="3"/>
      <c r="M7335" s="3"/>
      <c r="N7335" s="3"/>
      <c r="O7335" s="3"/>
      <c r="P7335" s="3"/>
      <c r="Q7335" s="3"/>
      <c r="R7335" s="3"/>
      <c r="S7335" s="3"/>
      <c r="T7335" s="3"/>
      <c r="U7335" s="3"/>
      <c r="V7335" s="3"/>
      <c r="W7335" s="3"/>
      <c r="X7335" s="3"/>
      <c r="Y7335" s="3"/>
      <c r="Z7335" s="3"/>
      <c r="AA7335" s="3"/>
      <c r="AB7335" s="3"/>
      <c r="AC7335" s="3"/>
      <c r="AD7335" s="3"/>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row>
    <row r="7336" spans="1:77" ht="18">
      <c r="A7336" s="3" t="s">
        <v>37139</v>
      </c>
      <c r="B7336" s="3" t="s">
        <v>37108</v>
      </c>
      <c r="C7336" s="3" t="s">
        <v>37140</v>
      </c>
      <c r="D7336" s="3" t="s">
        <v>6029</v>
      </c>
      <c r="E7336" s="3" t="s">
        <v>37141</v>
      </c>
      <c r="F7336" s="3" t="s">
        <v>37142</v>
      </c>
      <c r="G7336" s="3"/>
      <c r="H7336" s="3"/>
      <c r="I7336" s="3"/>
      <c r="J7336" s="3"/>
      <c r="K7336" s="3"/>
      <c r="L7336" s="3"/>
      <c r="M7336" s="3"/>
      <c r="N7336" s="3"/>
      <c r="O7336" s="3"/>
      <c r="P7336" s="3"/>
      <c r="Q7336" s="3"/>
      <c r="R7336" s="3"/>
      <c r="S7336" s="3"/>
      <c r="T7336" s="3"/>
      <c r="U7336" s="3"/>
      <c r="V7336" s="3"/>
      <c r="W7336" s="3"/>
      <c r="X7336" s="3"/>
      <c r="Y7336" s="3"/>
      <c r="Z7336" s="3"/>
      <c r="AA7336" s="3"/>
      <c r="AB7336" s="3"/>
      <c r="AC7336" s="3"/>
      <c r="AD7336" s="3"/>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row>
    <row r="7337" spans="1:77" ht="18">
      <c r="A7337" s="3" t="s">
        <v>10316</v>
      </c>
      <c r="B7337" s="3" t="s">
        <v>28388</v>
      </c>
      <c r="C7337" s="3" t="s">
        <v>28389</v>
      </c>
      <c r="D7337" s="3" t="s">
        <v>270</v>
      </c>
      <c r="E7337" s="3" t="s">
        <v>287</v>
      </c>
      <c r="F7337" s="3"/>
      <c r="G7337" s="3"/>
      <c r="H7337" s="3"/>
      <c r="I7337" s="3"/>
      <c r="J7337" s="3"/>
      <c r="K7337" s="3"/>
      <c r="L7337" s="3"/>
      <c r="M7337" s="3"/>
      <c r="N7337" s="3"/>
      <c r="O7337" s="3"/>
      <c r="P7337" s="3"/>
      <c r="Q7337" s="3"/>
      <c r="R7337" s="3"/>
      <c r="S7337" s="3"/>
      <c r="T7337" s="3"/>
      <c r="U7337" s="3"/>
      <c r="V7337" s="3"/>
      <c r="W7337" s="3"/>
      <c r="X7337" s="3"/>
      <c r="Y7337" s="3"/>
      <c r="Z7337" s="3"/>
      <c r="AA7337" s="3"/>
      <c r="AB7337" s="3"/>
      <c r="AC7337" s="3"/>
      <c r="AD7337" s="3"/>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row>
    <row r="7338" spans="1:77" ht="18">
      <c r="A7338" s="3" t="s">
        <v>8572</v>
      </c>
      <c r="B7338" s="3" t="s">
        <v>26394</v>
      </c>
      <c r="C7338" s="3" t="s">
        <v>26402</v>
      </c>
      <c r="D7338" s="3" t="s">
        <v>2</v>
      </c>
      <c r="E7338" s="3" t="s">
        <v>26403</v>
      </c>
      <c r="F7338" s="3" t="s">
        <v>26404</v>
      </c>
      <c r="G7338" s="3"/>
      <c r="H7338" s="3"/>
      <c r="I7338" s="3"/>
      <c r="J7338" s="3"/>
      <c r="K7338" s="3"/>
      <c r="L7338" s="3"/>
      <c r="M7338" s="3"/>
      <c r="N7338" s="3"/>
      <c r="O7338" s="3"/>
      <c r="P7338" s="3"/>
      <c r="Q7338" s="3"/>
      <c r="R7338" s="3"/>
      <c r="S7338" s="3"/>
      <c r="T7338" s="3"/>
      <c r="U7338" s="3"/>
      <c r="V7338" s="3"/>
      <c r="W7338" s="3"/>
      <c r="X7338" s="3"/>
      <c r="Y7338" s="3"/>
      <c r="Z7338" s="3"/>
      <c r="AA7338" s="3"/>
      <c r="AB7338" s="3"/>
      <c r="AC7338" s="3"/>
      <c r="AD7338" s="3"/>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row>
    <row r="7339" spans="1:77" ht="18">
      <c r="A7339" s="3" t="s">
        <v>407</v>
      </c>
      <c r="B7339" s="3" t="s">
        <v>21921</v>
      </c>
      <c r="C7339" s="3" t="s">
        <v>22169</v>
      </c>
      <c r="D7339" s="3" t="s">
        <v>2</v>
      </c>
      <c r="E7339" s="3" t="s">
        <v>22170</v>
      </c>
      <c r="F7339" s="3" t="s">
        <v>22171</v>
      </c>
      <c r="G7339" s="3"/>
      <c r="H7339" s="3"/>
      <c r="I7339" s="3"/>
      <c r="J7339" s="3"/>
      <c r="K7339" s="3"/>
      <c r="L7339" s="3"/>
      <c r="M7339" s="3"/>
      <c r="N7339" s="3"/>
      <c r="O7339" s="3"/>
      <c r="P7339" s="3"/>
      <c r="Q7339" s="3"/>
      <c r="R7339" s="3"/>
      <c r="S7339" s="3"/>
      <c r="T7339" s="3"/>
      <c r="U7339" s="3"/>
      <c r="V7339" s="3"/>
      <c r="W7339" s="3"/>
      <c r="X7339" s="3"/>
      <c r="Y7339" s="3"/>
      <c r="Z7339" s="3"/>
      <c r="AA7339" s="3"/>
      <c r="AB7339" s="3"/>
      <c r="AC7339" s="3"/>
      <c r="AD7339" s="3"/>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row>
    <row r="7340" spans="1:77" ht="18">
      <c r="A7340" s="3" t="s">
        <v>28550</v>
      </c>
      <c r="B7340" s="3" t="s">
        <v>28537</v>
      </c>
      <c r="C7340" s="3" t="s">
        <v>22169</v>
      </c>
      <c r="D7340" s="3" t="s">
        <v>2</v>
      </c>
      <c r="E7340" s="3" t="s">
        <v>26403</v>
      </c>
      <c r="F7340" s="3" t="s">
        <v>22171</v>
      </c>
      <c r="G7340" s="3"/>
      <c r="H7340" s="3"/>
      <c r="I7340" s="3"/>
      <c r="J7340" s="3"/>
      <c r="K7340" s="3"/>
      <c r="L7340" s="3"/>
      <c r="M7340" s="3"/>
      <c r="N7340" s="3"/>
      <c r="O7340" s="3"/>
      <c r="P7340" s="3"/>
      <c r="Q7340" s="3"/>
      <c r="R7340" s="3"/>
      <c r="S7340" s="3"/>
      <c r="T7340" s="3"/>
      <c r="U7340" s="3"/>
      <c r="V7340" s="3"/>
      <c r="W7340" s="3"/>
      <c r="X7340" s="3"/>
      <c r="Y7340" s="3"/>
      <c r="Z7340" s="3"/>
      <c r="AA7340" s="3"/>
      <c r="AB7340" s="3"/>
      <c r="AC7340" s="3"/>
      <c r="AD7340" s="3"/>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row>
    <row r="7341" spans="1:77" ht="18">
      <c r="A7341" s="3" t="s">
        <v>37557</v>
      </c>
      <c r="B7341" s="3" t="s">
        <v>37108</v>
      </c>
      <c r="C7341" s="3" t="s">
        <v>22169</v>
      </c>
      <c r="D7341" s="3" t="s">
        <v>2</v>
      </c>
      <c r="E7341" s="3" t="s">
        <v>37558</v>
      </c>
      <c r="F7341" s="3" t="s">
        <v>22171</v>
      </c>
      <c r="G7341" s="3"/>
      <c r="H7341" s="3"/>
      <c r="I7341" s="3"/>
      <c r="J7341" s="3"/>
      <c r="K7341" s="3"/>
      <c r="L7341" s="3"/>
      <c r="M7341" s="3"/>
      <c r="N7341" s="3"/>
      <c r="O7341" s="3"/>
      <c r="P7341" s="3"/>
      <c r="Q7341" s="3"/>
      <c r="R7341" s="3"/>
      <c r="S7341" s="3"/>
      <c r="T7341" s="3"/>
      <c r="U7341" s="3"/>
      <c r="V7341" s="3"/>
      <c r="W7341" s="3"/>
      <c r="X7341" s="3"/>
      <c r="Y7341" s="3"/>
      <c r="Z7341" s="3"/>
      <c r="AA7341" s="3"/>
      <c r="AB7341" s="3"/>
      <c r="AC7341" s="3"/>
      <c r="AD7341" s="3"/>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row>
    <row r="7342" spans="1:77" ht="18">
      <c r="A7342" s="3" t="s">
        <v>9602</v>
      </c>
      <c r="B7342" s="3" t="s">
        <v>27321</v>
      </c>
      <c r="C7342" s="3" t="s">
        <v>27452</v>
      </c>
      <c r="D7342" s="3" t="s">
        <v>73</v>
      </c>
      <c r="E7342" s="3" t="s">
        <v>27453</v>
      </c>
      <c r="F7342" s="3" t="s">
        <v>27454</v>
      </c>
      <c r="G7342" s="3"/>
      <c r="H7342" s="3"/>
      <c r="I7342" s="3"/>
      <c r="J7342" s="3"/>
      <c r="K7342" s="3"/>
      <c r="L7342" s="3"/>
      <c r="M7342" s="3"/>
      <c r="N7342" s="3"/>
      <c r="O7342" s="3"/>
      <c r="P7342" s="3"/>
      <c r="Q7342" s="3"/>
      <c r="R7342" s="3"/>
      <c r="S7342" s="3"/>
      <c r="T7342" s="3"/>
      <c r="U7342" s="3"/>
      <c r="V7342" s="3"/>
      <c r="W7342" s="3"/>
      <c r="X7342" s="3"/>
      <c r="Y7342" s="3"/>
      <c r="Z7342" s="3"/>
      <c r="AA7342" s="3"/>
      <c r="AB7342" s="3"/>
      <c r="AC7342" s="3"/>
      <c r="AD7342" s="3"/>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row>
    <row r="7343" spans="1:77" ht="18">
      <c r="A7343" s="3" t="s">
        <v>12423</v>
      </c>
      <c r="B7343" s="3" t="s">
        <v>29357</v>
      </c>
      <c r="C7343" s="3" t="s">
        <v>29949</v>
      </c>
      <c r="D7343" s="3" t="s">
        <v>48</v>
      </c>
      <c r="E7343" s="3" t="s">
        <v>29950</v>
      </c>
      <c r="F7343" s="3"/>
      <c r="G7343" s="3"/>
      <c r="H7343" s="3"/>
      <c r="I7343" s="3"/>
      <c r="J7343" s="3"/>
      <c r="K7343" s="3"/>
      <c r="L7343" s="3"/>
      <c r="M7343" s="3"/>
      <c r="N7343" s="3"/>
      <c r="O7343" s="3"/>
      <c r="P7343" s="3"/>
      <c r="Q7343" s="3"/>
      <c r="R7343" s="3"/>
      <c r="S7343" s="3"/>
      <c r="T7343" s="3"/>
      <c r="U7343" s="3"/>
      <c r="V7343" s="3"/>
      <c r="W7343" s="3"/>
      <c r="X7343" s="3"/>
      <c r="Y7343" s="3"/>
      <c r="Z7343" s="3"/>
      <c r="AA7343" s="3"/>
      <c r="AB7343" s="3"/>
      <c r="AC7343" s="3"/>
      <c r="AD7343" s="3"/>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row>
    <row r="7344" spans="1:77" ht="18">
      <c r="A7344" s="3" t="s">
        <v>20143</v>
      </c>
      <c r="B7344" s="3" t="s">
        <v>37108</v>
      </c>
      <c r="C7344" s="3" t="s">
        <v>37151</v>
      </c>
      <c r="D7344" s="3" t="s">
        <v>270</v>
      </c>
      <c r="E7344" s="3" t="s">
        <v>37135</v>
      </c>
      <c r="F7344" s="3"/>
      <c r="G7344" s="3"/>
      <c r="H7344" s="3"/>
      <c r="I7344" s="3"/>
      <c r="J7344" s="3"/>
      <c r="K7344" s="3"/>
      <c r="L7344" s="3"/>
      <c r="M7344" s="3"/>
      <c r="N7344" s="3"/>
      <c r="O7344" s="3"/>
      <c r="P7344" s="3"/>
      <c r="Q7344" s="3"/>
      <c r="R7344" s="3"/>
      <c r="S7344" s="3"/>
      <c r="T7344" s="3"/>
      <c r="U7344" s="3"/>
      <c r="V7344" s="3"/>
      <c r="W7344" s="3"/>
      <c r="X7344" s="3"/>
      <c r="Y7344" s="3"/>
      <c r="Z7344" s="3"/>
      <c r="AA7344" s="3"/>
      <c r="AB7344" s="3"/>
      <c r="AC7344" s="3"/>
      <c r="AD7344" s="3"/>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row>
    <row r="7345" spans="1:77" ht="18">
      <c r="A7345" s="3" t="s">
        <v>38276</v>
      </c>
      <c r="B7345" s="3" t="s">
        <v>37993</v>
      </c>
      <c r="C7345" s="3" t="s">
        <v>38277</v>
      </c>
      <c r="D7345" s="3"/>
      <c r="E7345" s="3" t="s">
        <v>21990</v>
      </c>
      <c r="F7345" s="3"/>
      <c r="G7345" s="3"/>
      <c r="H7345" s="3"/>
      <c r="I7345" s="3"/>
      <c r="J7345" s="3"/>
      <c r="K7345" s="3"/>
      <c r="L7345" s="3"/>
      <c r="M7345" s="3"/>
      <c r="N7345" s="3"/>
      <c r="O7345" s="3"/>
      <c r="P7345" s="3"/>
      <c r="Q7345" s="3"/>
      <c r="R7345" s="3"/>
      <c r="S7345" s="3"/>
      <c r="T7345" s="3"/>
      <c r="U7345" s="3"/>
      <c r="V7345" s="3"/>
      <c r="W7345" s="3"/>
      <c r="X7345" s="3"/>
      <c r="Y7345" s="3"/>
      <c r="Z7345" s="3"/>
      <c r="AA7345" s="3"/>
      <c r="AB7345" s="3"/>
      <c r="AC7345" s="3"/>
      <c r="AD7345" s="3"/>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row>
    <row r="7346" spans="1:77" ht="18">
      <c r="A7346" s="3" t="s">
        <v>38221</v>
      </c>
      <c r="B7346" s="3" t="s">
        <v>37993</v>
      </c>
      <c r="C7346" s="3" t="s">
        <v>38222</v>
      </c>
      <c r="D7346" s="3"/>
      <c r="E7346" s="3" t="s">
        <v>21990</v>
      </c>
      <c r="F7346" s="3"/>
      <c r="G7346" s="3"/>
      <c r="H7346" s="3"/>
      <c r="I7346" s="3"/>
      <c r="J7346" s="3"/>
      <c r="K7346" s="3"/>
      <c r="L7346" s="3"/>
      <c r="M7346" s="3"/>
      <c r="N7346" s="3"/>
      <c r="O7346" s="3"/>
      <c r="P7346" s="3"/>
      <c r="Q7346" s="3"/>
      <c r="R7346" s="3"/>
      <c r="S7346" s="3"/>
      <c r="T7346" s="3"/>
      <c r="U7346" s="3"/>
      <c r="V7346" s="3"/>
      <c r="W7346" s="3"/>
      <c r="X7346" s="3"/>
      <c r="Y7346" s="3"/>
      <c r="Z7346" s="3"/>
      <c r="AA7346" s="3"/>
      <c r="AB7346" s="3"/>
      <c r="AC7346" s="3"/>
      <c r="AD7346" s="3"/>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row>
    <row r="7347" spans="1:77" ht="18">
      <c r="A7347" s="3" t="s">
        <v>12372</v>
      </c>
      <c r="B7347" s="3" t="s">
        <v>29357</v>
      </c>
      <c r="C7347" s="3" t="s">
        <v>29923</v>
      </c>
      <c r="D7347" s="3" t="s">
        <v>48</v>
      </c>
      <c r="E7347" s="3" t="s">
        <v>29924</v>
      </c>
      <c r="F7347" s="3"/>
      <c r="G7347" s="3"/>
      <c r="H7347" s="3"/>
      <c r="I7347" s="3"/>
      <c r="J7347" s="3"/>
      <c r="K7347" s="3"/>
      <c r="L7347" s="3"/>
      <c r="M7347" s="3"/>
      <c r="N7347" s="3"/>
      <c r="O7347" s="3"/>
      <c r="P7347" s="3"/>
      <c r="Q7347" s="3"/>
      <c r="R7347" s="3"/>
      <c r="S7347" s="3"/>
      <c r="T7347" s="3"/>
      <c r="U7347" s="3"/>
      <c r="V7347" s="3"/>
      <c r="W7347" s="3"/>
      <c r="X7347" s="3"/>
      <c r="Y7347" s="3"/>
      <c r="Z7347" s="3"/>
      <c r="AA7347" s="3"/>
      <c r="AB7347" s="3"/>
      <c r="AC7347" s="3"/>
      <c r="AD7347" s="3"/>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row>
    <row r="7348" spans="1:77" ht="18">
      <c r="A7348" s="3" t="s">
        <v>10499</v>
      </c>
      <c r="B7348" s="3" t="s">
        <v>28370</v>
      </c>
      <c r="C7348" s="3" t="s">
        <v>28579</v>
      </c>
      <c r="D7348" s="3"/>
      <c r="E7348" s="3" t="s">
        <v>28580</v>
      </c>
      <c r="F7348" s="3" t="s">
        <v>28581</v>
      </c>
      <c r="G7348" s="3"/>
      <c r="H7348" s="3"/>
      <c r="I7348" s="3"/>
      <c r="J7348" s="3"/>
      <c r="K7348" s="3"/>
      <c r="L7348" s="3"/>
      <c r="M7348" s="3"/>
      <c r="N7348" s="3"/>
      <c r="O7348" s="3"/>
      <c r="P7348" s="3"/>
      <c r="Q7348" s="3"/>
      <c r="R7348" s="3"/>
      <c r="S7348" s="3"/>
      <c r="T7348" s="3"/>
      <c r="U7348" s="3"/>
      <c r="V7348" s="3"/>
      <c r="W7348" s="3"/>
      <c r="X7348" s="3"/>
      <c r="Y7348" s="3"/>
      <c r="Z7348" s="3"/>
      <c r="AA7348" s="3"/>
      <c r="AB7348" s="3"/>
      <c r="AC7348" s="3"/>
      <c r="AD7348" s="3"/>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row>
    <row r="7349" spans="1:77" ht="18">
      <c r="A7349" s="3" t="s">
        <v>38299</v>
      </c>
      <c r="B7349" s="3" t="s">
        <v>37993</v>
      </c>
      <c r="C7349" s="3" t="s">
        <v>38300</v>
      </c>
      <c r="D7349" s="3" t="s">
        <v>270</v>
      </c>
      <c r="E7349" s="3" t="s">
        <v>38301</v>
      </c>
      <c r="F7349" s="3" t="s">
        <v>38302</v>
      </c>
      <c r="G7349" s="3"/>
      <c r="H7349" s="3"/>
      <c r="I7349" s="3"/>
      <c r="J7349" s="3"/>
      <c r="K7349" s="3"/>
      <c r="L7349" s="3"/>
      <c r="M7349" s="3"/>
      <c r="N7349" s="3"/>
      <c r="O7349" s="3"/>
      <c r="P7349" s="3"/>
      <c r="Q7349" s="3"/>
      <c r="R7349" s="3"/>
      <c r="S7349" s="3"/>
      <c r="T7349" s="3"/>
      <c r="U7349" s="3"/>
      <c r="V7349" s="3"/>
      <c r="W7349" s="3"/>
      <c r="X7349" s="3"/>
      <c r="Y7349" s="3"/>
      <c r="Z7349" s="3"/>
      <c r="AA7349" s="3"/>
      <c r="AB7349" s="3"/>
      <c r="AC7349" s="3"/>
      <c r="AD7349" s="3"/>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row>
    <row r="7350" spans="1:77" ht="18">
      <c r="A7350" s="3" t="s">
        <v>371</v>
      </c>
      <c r="B7350" s="3" t="s">
        <v>21921</v>
      </c>
      <c r="C7350" s="3" t="s">
        <v>38300</v>
      </c>
      <c r="D7350" s="3" t="s">
        <v>270</v>
      </c>
      <c r="E7350" s="3" t="s">
        <v>39814</v>
      </c>
      <c r="F7350" s="3" t="s">
        <v>38302</v>
      </c>
      <c r="G7350" s="3"/>
      <c r="H7350" s="3"/>
      <c r="I7350" s="3"/>
      <c r="J7350" s="3"/>
      <c r="K7350" s="3"/>
      <c r="L7350" s="3"/>
      <c r="M7350" s="3"/>
      <c r="N7350" s="3"/>
      <c r="O7350" s="3"/>
      <c r="P7350" s="3"/>
      <c r="Q7350" s="3"/>
      <c r="R7350" s="3"/>
      <c r="S7350" s="3"/>
      <c r="T7350" s="3"/>
      <c r="U7350" s="3"/>
      <c r="V7350" s="3"/>
      <c r="W7350" s="3"/>
      <c r="X7350" s="3"/>
      <c r="Y7350" s="3"/>
      <c r="Z7350" s="3"/>
      <c r="AA7350" s="3"/>
      <c r="AB7350" s="3"/>
      <c r="AC7350" s="3"/>
      <c r="AD7350" s="3"/>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row>
    <row r="7351" spans="1:77" ht="18">
      <c r="A7351" s="3" t="s">
        <v>13329</v>
      </c>
      <c r="B7351" s="3" t="s">
        <v>30462</v>
      </c>
      <c r="C7351" s="3" t="s">
        <v>30463</v>
      </c>
      <c r="D7351" s="3" t="s">
        <v>30464</v>
      </c>
      <c r="E7351" s="3" t="s">
        <v>30465</v>
      </c>
      <c r="F7351" s="3" t="s">
        <v>30466</v>
      </c>
      <c r="G7351" s="3"/>
      <c r="H7351" s="3"/>
      <c r="I7351" s="3"/>
      <c r="J7351" s="3"/>
      <c r="K7351" s="3"/>
      <c r="L7351" s="3"/>
      <c r="M7351" s="3"/>
      <c r="N7351" s="3"/>
      <c r="O7351" s="3"/>
      <c r="P7351" s="3"/>
      <c r="Q7351" s="3"/>
      <c r="R7351" s="3"/>
      <c r="S7351" s="3"/>
      <c r="T7351" s="3"/>
      <c r="U7351" s="3"/>
      <c r="V7351" s="3"/>
      <c r="W7351" s="3"/>
      <c r="X7351" s="3"/>
      <c r="Y7351" s="3"/>
      <c r="Z7351" s="3"/>
      <c r="AA7351" s="3"/>
      <c r="AB7351" s="3"/>
      <c r="AC7351" s="3"/>
      <c r="AD7351" s="3"/>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row>
    <row r="7352" spans="1:77" ht="18">
      <c r="A7352" s="3" t="s">
        <v>38528</v>
      </c>
      <c r="B7352" s="3" t="s">
        <v>37993</v>
      </c>
      <c r="C7352" s="3" t="s">
        <v>38529</v>
      </c>
      <c r="D7352" s="3" t="s">
        <v>270</v>
      </c>
      <c r="E7352" s="3" t="s">
        <v>38530</v>
      </c>
      <c r="F7352" s="3" t="s">
        <v>38531</v>
      </c>
      <c r="G7352" s="3"/>
      <c r="H7352" s="3"/>
      <c r="I7352" s="3"/>
      <c r="J7352" s="3"/>
      <c r="K7352" s="3"/>
      <c r="L7352" s="3"/>
      <c r="M7352" s="3"/>
      <c r="N7352" s="3"/>
      <c r="O7352" s="3"/>
      <c r="P7352" s="3"/>
      <c r="Q7352" s="3"/>
      <c r="R7352" s="3"/>
      <c r="S7352" s="3"/>
      <c r="T7352" s="3"/>
      <c r="U7352" s="3"/>
      <c r="V7352" s="3"/>
      <c r="W7352" s="3"/>
      <c r="X7352" s="3"/>
      <c r="Y7352" s="3"/>
      <c r="Z7352" s="3"/>
      <c r="AA7352" s="3"/>
      <c r="AB7352" s="3"/>
      <c r="AC7352" s="3"/>
      <c r="AD7352" s="3"/>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row>
    <row r="7353" spans="1:77" ht="18">
      <c r="A7353" s="3" t="s">
        <v>38382</v>
      </c>
      <c r="B7353" s="3" t="s">
        <v>37993</v>
      </c>
      <c r="C7353" s="3" t="s">
        <v>38383</v>
      </c>
      <c r="D7353" s="3" t="s">
        <v>270</v>
      </c>
      <c r="E7353" s="3" t="s">
        <v>38384</v>
      </c>
      <c r="F7353" s="3" t="s">
        <v>38385</v>
      </c>
      <c r="G7353" s="3" t="s">
        <v>38386</v>
      </c>
      <c r="H7353" s="3" t="s">
        <v>38387</v>
      </c>
      <c r="I7353" s="3" t="s">
        <v>38388</v>
      </c>
      <c r="J7353" s="3" t="s">
        <v>38389</v>
      </c>
      <c r="K7353" s="3" t="s">
        <v>38390</v>
      </c>
      <c r="L7353" s="3" t="s">
        <v>38391</v>
      </c>
      <c r="M7353" s="3" t="s">
        <v>38392</v>
      </c>
      <c r="N7353" s="3"/>
      <c r="O7353" s="3"/>
      <c r="P7353" s="3"/>
      <c r="Q7353" s="3"/>
      <c r="R7353" s="3"/>
      <c r="S7353" s="3"/>
      <c r="T7353" s="3"/>
      <c r="U7353" s="3"/>
      <c r="V7353" s="3"/>
      <c r="W7353" s="3"/>
      <c r="X7353" s="3"/>
      <c r="Y7353" s="3"/>
      <c r="Z7353" s="3"/>
      <c r="AA7353" s="3"/>
      <c r="AB7353" s="3"/>
      <c r="AC7353" s="3"/>
      <c r="AD7353" s="3"/>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row>
    <row r="7354" spans="1:77" ht="18">
      <c r="A7354" s="3" t="s">
        <v>13503</v>
      </c>
      <c r="B7354" s="3" t="s">
        <v>30462</v>
      </c>
      <c r="C7354" s="3" t="s">
        <v>30555</v>
      </c>
      <c r="D7354" s="3" t="s">
        <v>30556</v>
      </c>
      <c r="E7354" s="3" t="s">
        <v>30557</v>
      </c>
      <c r="F7354" s="3"/>
      <c r="G7354" s="3"/>
      <c r="H7354" s="3"/>
      <c r="I7354" s="3"/>
      <c r="J7354" s="3"/>
      <c r="K7354" s="3"/>
      <c r="L7354" s="3"/>
      <c r="M7354" s="3"/>
      <c r="N7354" s="3"/>
      <c r="O7354" s="3"/>
      <c r="P7354" s="3"/>
      <c r="Q7354" s="3"/>
      <c r="R7354" s="3"/>
      <c r="S7354" s="3"/>
      <c r="T7354" s="3"/>
      <c r="U7354" s="3"/>
      <c r="V7354" s="3"/>
      <c r="W7354" s="3"/>
      <c r="X7354" s="3"/>
      <c r="Y7354" s="3"/>
      <c r="Z7354" s="3"/>
      <c r="AA7354" s="3"/>
      <c r="AB7354" s="3"/>
      <c r="AC7354" s="3"/>
      <c r="AD7354" s="3"/>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row>
    <row r="7355" spans="1:77" ht="18">
      <c r="A7355" s="3" t="s">
        <v>37846</v>
      </c>
      <c r="B7355" s="3" t="s">
        <v>37108</v>
      </c>
      <c r="C7355" s="3" t="s">
        <v>37847</v>
      </c>
      <c r="D7355" s="3"/>
      <c r="E7355" s="3" t="s">
        <v>37848</v>
      </c>
      <c r="F7355" s="3"/>
      <c r="G7355" s="3"/>
      <c r="H7355" s="3"/>
      <c r="I7355" s="3"/>
      <c r="J7355" s="3"/>
      <c r="K7355" s="3"/>
      <c r="L7355" s="3"/>
      <c r="M7355" s="3"/>
      <c r="N7355" s="3"/>
      <c r="O7355" s="3"/>
      <c r="P7355" s="3"/>
      <c r="Q7355" s="3"/>
      <c r="R7355" s="3"/>
      <c r="S7355" s="3"/>
      <c r="T7355" s="3"/>
      <c r="U7355" s="3"/>
      <c r="V7355" s="3"/>
      <c r="W7355" s="3"/>
      <c r="X7355" s="3"/>
      <c r="Y7355" s="3"/>
      <c r="Z7355" s="3"/>
      <c r="AA7355" s="3"/>
      <c r="AB7355" s="3"/>
      <c r="AC7355" s="3"/>
      <c r="AD7355" s="3"/>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row>
    <row r="7356" spans="1:77" ht="18">
      <c r="A7356" s="3" t="s">
        <v>383</v>
      </c>
      <c r="B7356" s="3" t="s">
        <v>21921</v>
      </c>
      <c r="C7356" s="3" t="s">
        <v>21957</v>
      </c>
      <c r="D7356" s="3"/>
      <c r="E7356" s="3" t="s">
        <v>21958</v>
      </c>
      <c r="F7356" s="3"/>
      <c r="G7356" s="3"/>
      <c r="H7356" s="3"/>
      <c r="I7356" s="3"/>
      <c r="J7356" s="3"/>
      <c r="K7356" s="3"/>
      <c r="L7356" s="3"/>
      <c r="M7356" s="3"/>
      <c r="N7356" s="3"/>
      <c r="O7356" s="3"/>
      <c r="P7356" s="3"/>
      <c r="Q7356" s="3"/>
      <c r="R7356" s="3"/>
      <c r="S7356" s="3"/>
      <c r="T7356" s="3"/>
      <c r="U7356" s="3"/>
      <c r="V7356" s="3"/>
      <c r="W7356" s="3"/>
      <c r="X7356" s="3"/>
      <c r="Y7356" s="3"/>
      <c r="Z7356" s="3"/>
      <c r="AA7356" s="3"/>
      <c r="AB7356" s="3"/>
      <c r="AC7356" s="3"/>
      <c r="AD7356" s="3"/>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row>
    <row r="7357" spans="1:77" ht="18">
      <c r="A7357" s="3" t="s">
        <v>377</v>
      </c>
      <c r="B7357" s="3" t="s">
        <v>21889</v>
      </c>
      <c r="C7357" s="3" t="s">
        <v>21890</v>
      </c>
      <c r="D7357" s="3" t="s">
        <v>48</v>
      </c>
      <c r="E7357" s="3" t="s">
        <v>21891</v>
      </c>
      <c r="F7357" s="3" t="s">
        <v>21892</v>
      </c>
      <c r="G7357" s="3"/>
      <c r="H7357" s="3"/>
      <c r="I7357" s="3"/>
      <c r="J7357" s="3"/>
      <c r="K7357" s="3"/>
      <c r="L7357" s="3"/>
      <c r="M7357" s="3"/>
      <c r="N7357" s="3"/>
      <c r="O7357" s="3"/>
      <c r="P7357" s="3"/>
      <c r="Q7357" s="3"/>
      <c r="R7357" s="3"/>
      <c r="S7357" s="3"/>
      <c r="T7357" s="3"/>
      <c r="U7357" s="3"/>
      <c r="V7357" s="3"/>
      <c r="W7357" s="3"/>
      <c r="X7357" s="3"/>
      <c r="Y7357" s="3"/>
      <c r="Z7357" s="3"/>
      <c r="AA7357" s="3"/>
      <c r="AB7357" s="3"/>
      <c r="AC7357" s="3"/>
      <c r="AD7357" s="3"/>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row>
    <row r="7358" spans="1:77" ht="18">
      <c r="A7358" s="3" t="s">
        <v>28473</v>
      </c>
      <c r="B7358" s="3" t="s">
        <v>28370</v>
      </c>
      <c r="C7358" s="3" t="s">
        <v>21890</v>
      </c>
      <c r="D7358" s="3" t="s">
        <v>48</v>
      </c>
      <c r="E7358" s="3" t="s">
        <v>28474</v>
      </c>
      <c r="F7358" s="3" t="s">
        <v>21892</v>
      </c>
      <c r="G7358" s="3"/>
      <c r="H7358" s="3"/>
      <c r="I7358" s="3"/>
      <c r="J7358" s="3"/>
      <c r="K7358" s="3"/>
      <c r="L7358" s="3"/>
      <c r="M7358" s="3"/>
      <c r="N7358" s="3"/>
      <c r="O7358" s="3"/>
      <c r="P7358" s="3"/>
      <c r="Q7358" s="3"/>
      <c r="R7358" s="3"/>
      <c r="S7358" s="3"/>
      <c r="T7358" s="3"/>
      <c r="U7358" s="3"/>
      <c r="V7358" s="3"/>
      <c r="W7358" s="3"/>
      <c r="X7358" s="3"/>
      <c r="Y7358" s="3"/>
      <c r="Z7358" s="3"/>
      <c r="AA7358" s="3"/>
      <c r="AB7358" s="3"/>
      <c r="AC7358" s="3"/>
      <c r="AD7358" s="3"/>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row>
    <row r="7359" spans="1:77" ht="18">
      <c r="A7359" s="3" t="s">
        <v>38447</v>
      </c>
      <c r="B7359" s="3" t="s">
        <v>37993</v>
      </c>
      <c r="C7359" s="3" t="s">
        <v>38448</v>
      </c>
      <c r="D7359" s="3"/>
      <c r="E7359" s="3" t="s">
        <v>38449</v>
      </c>
      <c r="F7359" s="3"/>
      <c r="G7359" s="3"/>
      <c r="H7359" s="3"/>
      <c r="I7359" s="3"/>
      <c r="J7359" s="3"/>
      <c r="K7359" s="3"/>
      <c r="L7359" s="3"/>
      <c r="M7359" s="3"/>
      <c r="N7359" s="3"/>
      <c r="O7359" s="3"/>
      <c r="P7359" s="3"/>
      <c r="Q7359" s="3"/>
      <c r="R7359" s="3"/>
      <c r="S7359" s="3"/>
      <c r="T7359" s="3"/>
      <c r="U7359" s="3"/>
      <c r="V7359" s="3"/>
      <c r="W7359" s="3"/>
      <c r="X7359" s="3"/>
      <c r="Y7359" s="3"/>
      <c r="Z7359" s="3"/>
      <c r="AA7359" s="3"/>
      <c r="AB7359" s="3"/>
      <c r="AC7359" s="3"/>
      <c r="AD7359" s="3"/>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row>
    <row r="7360" spans="1:77" ht="18">
      <c r="A7360" s="3" t="s">
        <v>38940</v>
      </c>
      <c r="B7360" s="3" t="s">
        <v>37993</v>
      </c>
      <c r="C7360" s="3" t="s">
        <v>38941</v>
      </c>
      <c r="D7360" s="3" t="s">
        <v>270</v>
      </c>
      <c r="E7360" s="3" t="s">
        <v>38942</v>
      </c>
      <c r="F7360" s="3"/>
      <c r="G7360" s="3"/>
      <c r="H7360" s="3"/>
      <c r="I7360" s="3"/>
      <c r="J7360" s="3"/>
      <c r="K7360" s="3"/>
      <c r="L7360" s="3"/>
      <c r="M7360" s="3"/>
      <c r="N7360" s="3"/>
      <c r="O7360" s="3"/>
      <c r="P7360" s="3"/>
      <c r="Q7360" s="3"/>
      <c r="R7360" s="3"/>
      <c r="S7360" s="3"/>
      <c r="T7360" s="3"/>
      <c r="U7360" s="3"/>
      <c r="V7360" s="3"/>
      <c r="W7360" s="3"/>
      <c r="X7360" s="3"/>
      <c r="Y7360" s="3"/>
      <c r="Z7360" s="3"/>
      <c r="AA7360" s="3"/>
      <c r="AB7360" s="3"/>
      <c r="AC7360" s="3"/>
      <c r="AD7360" s="3"/>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row>
    <row r="7361" spans="1:77" ht="18">
      <c r="A7361" s="3" t="s">
        <v>38786</v>
      </c>
      <c r="B7361" s="3" t="s">
        <v>21921</v>
      </c>
      <c r="C7361" s="3" t="s">
        <v>38787</v>
      </c>
      <c r="D7361" s="3"/>
      <c r="E7361" s="3" t="s">
        <v>38788</v>
      </c>
      <c r="F7361" s="3"/>
      <c r="G7361" s="3"/>
      <c r="H7361" s="3"/>
      <c r="I7361" s="3"/>
      <c r="J7361" s="3"/>
      <c r="K7361" s="3"/>
      <c r="L7361" s="3"/>
      <c r="M7361" s="3"/>
      <c r="N7361" s="3"/>
      <c r="O7361" s="3"/>
      <c r="P7361" s="3"/>
      <c r="Q7361" s="3"/>
      <c r="R7361" s="3"/>
      <c r="S7361" s="3"/>
      <c r="T7361" s="3"/>
      <c r="U7361" s="3"/>
      <c r="V7361" s="3"/>
      <c r="W7361" s="3"/>
      <c r="X7361" s="3"/>
      <c r="Y7361" s="3"/>
      <c r="Z7361" s="3"/>
      <c r="AA7361" s="3"/>
      <c r="AB7361" s="3"/>
      <c r="AC7361" s="3"/>
      <c r="AD7361" s="3"/>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row>
    <row r="7362" spans="1:77" ht="18">
      <c r="A7362" s="3" t="s">
        <v>38188</v>
      </c>
      <c r="B7362" s="3" t="s">
        <v>37993</v>
      </c>
      <c r="C7362" s="3" t="s">
        <v>38189</v>
      </c>
      <c r="D7362" s="3" t="s">
        <v>270</v>
      </c>
      <c r="E7362" s="3" t="s">
        <v>38190</v>
      </c>
      <c r="F7362" s="3"/>
      <c r="G7362" s="3"/>
      <c r="H7362" s="3"/>
      <c r="I7362" s="3"/>
      <c r="J7362" s="3"/>
      <c r="K7362" s="3"/>
      <c r="L7362" s="3"/>
      <c r="M7362" s="3"/>
      <c r="N7362" s="3"/>
      <c r="O7362" s="3"/>
      <c r="P7362" s="3"/>
      <c r="Q7362" s="3"/>
      <c r="R7362" s="3"/>
      <c r="S7362" s="3"/>
      <c r="T7362" s="3"/>
      <c r="U7362" s="3"/>
      <c r="V7362" s="3"/>
      <c r="W7362" s="3"/>
      <c r="X7362" s="3"/>
      <c r="Y7362" s="3"/>
      <c r="Z7362" s="3"/>
      <c r="AA7362" s="3"/>
      <c r="AB7362" s="3"/>
      <c r="AC7362" s="3"/>
      <c r="AD7362" s="3"/>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row>
    <row r="7363" spans="1:77" ht="18">
      <c r="A7363" s="3" t="s">
        <v>12080</v>
      </c>
      <c r="B7363" s="3" t="s">
        <v>29411</v>
      </c>
      <c r="C7363" s="3" t="s">
        <v>29697</v>
      </c>
      <c r="D7363" s="3" t="s">
        <v>48</v>
      </c>
      <c r="E7363" s="3" t="s">
        <v>29698</v>
      </c>
      <c r="F7363" s="3" t="s">
        <v>29699</v>
      </c>
      <c r="G7363" s="3"/>
      <c r="H7363" s="3"/>
      <c r="I7363" s="3"/>
      <c r="J7363" s="3"/>
      <c r="K7363" s="3"/>
      <c r="L7363" s="3"/>
      <c r="M7363" s="3"/>
      <c r="N7363" s="3"/>
      <c r="O7363" s="3"/>
      <c r="P7363" s="3"/>
      <c r="Q7363" s="3"/>
      <c r="R7363" s="3"/>
      <c r="S7363" s="3"/>
      <c r="T7363" s="3"/>
      <c r="U7363" s="3"/>
      <c r="V7363" s="3"/>
      <c r="W7363" s="3"/>
      <c r="X7363" s="3"/>
      <c r="Y7363" s="3"/>
      <c r="Z7363" s="3"/>
      <c r="AA7363" s="3"/>
      <c r="AB7363" s="3"/>
      <c r="AC7363" s="3"/>
      <c r="AD7363" s="3"/>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row>
    <row r="7364" spans="1:77" ht="18">
      <c r="A7364" s="3" t="s">
        <v>37664</v>
      </c>
      <c r="B7364" s="3" t="s">
        <v>37108</v>
      </c>
      <c r="C7364" s="3" t="s">
        <v>37665</v>
      </c>
      <c r="D7364" s="3" t="s">
        <v>6029</v>
      </c>
      <c r="E7364" s="3" t="s">
        <v>37666</v>
      </c>
      <c r="F7364" s="3" t="s">
        <v>37667</v>
      </c>
      <c r="G7364" s="3" t="e">
        <f>- Siebel backend (adapter chanegs)</f>
        <v>#NAME?</v>
      </c>
      <c r="H7364" s="3" t="e">
        <f>- application (possible OCA changes required)</f>
        <v>#NAME?</v>
      </c>
      <c r="I7364" s="3" t="e">
        <f>- possible admin tool changes</f>
        <v>#NAME?</v>
      </c>
      <c r="J7364" s="3"/>
      <c r="K7364" s="3"/>
      <c r="L7364" s="3"/>
      <c r="M7364" s="3"/>
      <c r="N7364" s="3"/>
      <c r="O7364" s="3"/>
      <c r="P7364" s="3"/>
      <c r="Q7364" s="3"/>
      <c r="R7364" s="3"/>
      <c r="S7364" s="3"/>
      <c r="T7364" s="3"/>
      <c r="U7364" s="3"/>
      <c r="V7364" s="3"/>
      <c r="W7364" s="3"/>
      <c r="X7364" s="3"/>
      <c r="Y7364" s="3"/>
      <c r="Z7364" s="3"/>
      <c r="AA7364" s="3"/>
      <c r="AB7364" s="3"/>
      <c r="AC7364" s="3"/>
      <c r="AD7364" s="3"/>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row>
    <row r="7365" spans="1:77" ht="18">
      <c r="A7365" s="3" t="s">
        <v>39802</v>
      </c>
      <c r="B7365" s="3" t="s">
        <v>39739</v>
      </c>
      <c r="C7365" s="3" t="s">
        <v>39803</v>
      </c>
      <c r="D7365" s="3" t="s">
        <v>32359</v>
      </c>
      <c r="E7365" s="3" t="s">
        <v>39804</v>
      </c>
      <c r="F7365" s="3"/>
      <c r="G7365" s="3"/>
      <c r="H7365" s="3"/>
      <c r="I7365" s="3"/>
      <c r="J7365" s="3"/>
      <c r="K7365" s="3"/>
      <c r="L7365" s="3"/>
      <c r="M7365" s="3"/>
      <c r="N7365" s="3"/>
      <c r="O7365" s="3"/>
      <c r="P7365" s="3"/>
      <c r="Q7365" s="3"/>
      <c r="R7365" s="3"/>
      <c r="S7365" s="3"/>
      <c r="T7365" s="3"/>
      <c r="U7365" s="3"/>
      <c r="V7365" s="3"/>
      <c r="W7365" s="3"/>
      <c r="X7365" s="3"/>
      <c r="Y7365" s="3"/>
      <c r="Z7365" s="3"/>
      <c r="AA7365" s="3"/>
      <c r="AB7365" s="3"/>
      <c r="AC7365" s="3"/>
      <c r="AD7365" s="3"/>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row>
    <row r="7366" spans="1:77" ht="18">
      <c r="A7366" s="3" t="s">
        <v>428</v>
      </c>
      <c r="B7366" s="3" t="s">
        <v>21921</v>
      </c>
      <c r="C7366" s="3" t="s">
        <v>22350</v>
      </c>
      <c r="D7366" s="3" t="s">
        <v>270</v>
      </c>
      <c r="E7366" s="3" t="s">
        <v>22351</v>
      </c>
      <c r="F7366" s="3" t="s">
        <v>22352</v>
      </c>
      <c r="G7366" s="3"/>
      <c r="H7366" s="3"/>
      <c r="I7366" s="3"/>
      <c r="J7366" s="3"/>
      <c r="K7366" s="3"/>
      <c r="L7366" s="3"/>
      <c r="M7366" s="3"/>
      <c r="N7366" s="3"/>
      <c r="O7366" s="3"/>
      <c r="P7366" s="3"/>
      <c r="Q7366" s="3"/>
      <c r="R7366" s="3"/>
      <c r="S7366" s="3"/>
      <c r="T7366" s="3"/>
      <c r="U7366" s="3"/>
      <c r="V7366" s="3"/>
      <c r="W7366" s="3"/>
      <c r="X7366" s="3"/>
      <c r="Y7366" s="3"/>
      <c r="Z7366" s="3"/>
      <c r="AA7366" s="3"/>
      <c r="AB7366" s="3"/>
      <c r="AC7366" s="3"/>
      <c r="AD7366" s="3"/>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row>
    <row r="7367" spans="1:77" ht="18">
      <c r="A7367" s="3" t="s">
        <v>10452</v>
      </c>
      <c r="B7367" s="3" t="s">
        <v>28370</v>
      </c>
      <c r="C7367" s="3" t="s">
        <v>22350</v>
      </c>
      <c r="D7367" s="3" t="s">
        <v>270</v>
      </c>
      <c r="E7367" s="3" t="s">
        <v>28526</v>
      </c>
      <c r="F7367" s="3" t="s">
        <v>22352</v>
      </c>
      <c r="G7367" s="3"/>
      <c r="H7367" s="3"/>
      <c r="I7367" s="3"/>
      <c r="J7367" s="3"/>
      <c r="K7367" s="3"/>
      <c r="L7367" s="3"/>
      <c r="M7367" s="3"/>
      <c r="N7367" s="3"/>
      <c r="O7367" s="3"/>
      <c r="P7367" s="3"/>
      <c r="Q7367" s="3"/>
      <c r="R7367" s="3"/>
      <c r="S7367" s="3"/>
      <c r="T7367" s="3"/>
      <c r="U7367" s="3"/>
      <c r="V7367" s="3"/>
      <c r="W7367" s="3"/>
      <c r="X7367" s="3"/>
      <c r="Y7367" s="3"/>
      <c r="Z7367" s="3"/>
      <c r="AA7367" s="3"/>
      <c r="AB7367" s="3"/>
      <c r="AC7367" s="3"/>
      <c r="AD7367" s="3"/>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row>
    <row r="7368" spans="1:77" ht="18">
      <c r="A7368" s="3" t="s">
        <v>12181</v>
      </c>
      <c r="B7368" s="3" t="s">
        <v>29411</v>
      </c>
      <c r="C7368" s="3" t="s">
        <v>29769</v>
      </c>
      <c r="D7368" s="3" t="s">
        <v>25490</v>
      </c>
      <c r="E7368" s="3" t="s">
        <v>29770</v>
      </c>
      <c r="F7368" s="3" t="s">
        <v>29771</v>
      </c>
      <c r="G7368" s="3"/>
      <c r="H7368" s="3"/>
      <c r="I7368" s="3"/>
      <c r="J7368" s="3"/>
      <c r="K7368" s="3"/>
      <c r="L7368" s="3"/>
      <c r="M7368" s="3"/>
      <c r="N7368" s="3"/>
      <c r="O7368" s="3"/>
      <c r="P7368" s="3"/>
      <c r="Q7368" s="3"/>
      <c r="R7368" s="3"/>
      <c r="S7368" s="3"/>
      <c r="T7368" s="3"/>
      <c r="U7368" s="3"/>
      <c r="V7368" s="3"/>
      <c r="W7368" s="3"/>
      <c r="X7368" s="3"/>
      <c r="Y7368" s="3"/>
      <c r="Z7368" s="3"/>
      <c r="AA7368" s="3"/>
      <c r="AB7368" s="3"/>
      <c r="AC7368" s="3"/>
      <c r="AD7368" s="3"/>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row>
    <row r="7369" spans="1:77" ht="18">
      <c r="A7369" s="3" t="s">
        <v>39797</v>
      </c>
      <c r="B7369" s="3" t="s">
        <v>39739</v>
      </c>
      <c r="C7369" s="3" t="s">
        <v>39798</v>
      </c>
      <c r="D7369" s="3"/>
      <c r="E7369" s="3" t="s">
        <v>39782</v>
      </c>
      <c r="F7369" s="3" t="s">
        <v>39799</v>
      </c>
      <c r="G7369" s="3"/>
      <c r="H7369" s="3"/>
      <c r="I7369" s="3"/>
      <c r="J7369" s="3"/>
      <c r="K7369" s="3"/>
      <c r="L7369" s="3"/>
      <c r="M7369" s="3"/>
      <c r="N7369" s="3"/>
      <c r="O7369" s="3"/>
      <c r="P7369" s="3"/>
      <c r="Q7369" s="3"/>
      <c r="R7369" s="3"/>
      <c r="S7369" s="3"/>
      <c r="T7369" s="3"/>
      <c r="U7369" s="3"/>
      <c r="V7369" s="3"/>
      <c r="W7369" s="3"/>
      <c r="X7369" s="3"/>
      <c r="Y7369" s="3"/>
      <c r="Z7369" s="3"/>
      <c r="AA7369" s="3"/>
      <c r="AB7369" s="3"/>
      <c r="AC7369" s="3"/>
      <c r="AD7369" s="3"/>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row>
    <row r="7370" spans="1:77" ht="18">
      <c r="A7370" s="3" t="s">
        <v>10416</v>
      </c>
      <c r="B7370" s="3" t="s">
        <v>28370</v>
      </c>
      <c r="C7370" s="3" t="s">
        <v>28491</v>
      </c>
      <c r="D7370" s="3"/>
      <c r="E7370" s="3" t="s">
        <v>28492</v>
      </c>
      <c r="F7370" s="3"/>
      <c r="G7370" s="3"/>
      <c r="H7370" s="3"/>
      <c r="I7370" s="3"/>
      <c r="J7370" s="3"/>
      <c r="K7370" s="3"/>
      <c r="L7370" s="3"/>
      <c r="M7370" s="3"/>
      <c r="N7370" s="3"/>
      <c r="O7370" s="3"/>
      <c r="P7370" s="3"/>
      <c r="Q7370" s="3"/>
      <c r="R7370" s="3"/>
      <c r="S7370" s="3"/>
      <c r="T7370" s="3"/>
      <c r="U7370" s="3"/>
      <c r="V7370" s="3"/>
      <c r="W7370" s="3"/>
      <c r="X7370" s="3"/>
      <c r="Y7370" s="3"/>
      <c r="Z7370" s="3"/>
      <c r="AA7370" s="3"/>
      <c r="AB7370" s="3"/>
      <c r="AC7370" s="3"/>
      <c r="AD7370" s="3"/>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row>
    <row r="7371" spans="1:77" ht="18">
      <c r="A7371" s="3" t="s">
        <v>28417</v>
      </c>
      <c r="B7371" s="3" t="s">
        <v>28380</v>
      </c>
      <c r="C7371" s="3" t="s">
        <v>28418</v>
      </c>
      <c r="D7371" s="3" t="s">
        <v>48</v>
      </c>
      <c r="E7371" s="3" t="s">
        <v>28419</v>
      </c>
      <c r="F7371" s="3"/>
      <c r="G7371" s="3"/>
      <c r="H7371" s="3"/>
      <c r="I7371" s="3"/>
      <c r="J7371" s="3"/>
      <c r="K7371" s="3"/>
      <c r="L7371" s="3"/>
      <c r="M7371" s="3"/>
      <c r="N7371" s="3"/>
      <c r="O7371" s="3"/>
      <c r="P7371" s="3"/>
      <c r="Q7371" s="3"/>
      <c r="R7371" s="3"/>
      <c r="S7371" s="3"/>
      <c r="T7371" s="3"/>
      <c r="U7371" s="3"/>
      <c r="V7371" s="3"/>
      <c r="W7371" s="3"/>
      <c r="X7371" s="3"/>
      <c r="Y7371" s="3"/>
      <c r="Z7371" s="3"/>
      <c r="AA7371" s="3"/>
      <c r="AB7371" s="3"/>
      <c r="AC7371" s="3"/>
      <c r="AD7371" s="3"/>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row>
    <row r="7372" spans="1:77" ht="18">
      <c r="A7372" s="3" t="s">
        <v>28616</v>
      </c>
      <c r="B7372" s="3" t="s">
        <v>28370</v>
      </c>
      <c r="C7372" s="3" t="s">
        <v>28617</v>
      </c>
      <c r="D7372" s="3" t="s">
        <v>48</v>
      </c>
      <c r="E7372" s="3" t="s">
        <v>28419</v>
      </c>
      <c r="F7372" s="3"/>
      <c r="G7372" s="3"/>
      <c r="H7372" s="3"/>
      <c r="I7372" s="3"/>
      <c r="J7372" s="3"/>
      <c r="K7372" s="3"/>
      <c r="L7372" s="3"/>
      <c r="M7372" s="3"/>
      <c r="N7372" s="3"/>
      <c r="O7372" s="3"/>
      <c r="P7372" s="3"/>
      <c r="Q7372" s="3"/>
      <c r="R7372" s="3"/>
      <c r="S7372" s="3"/>
      <c r="T7372" s="3"/>
      <c r="U7372" s="3"/>
      <c r="V7372" s="3"/>
      <c r="W7372" s="3"/>
      <c r="X7372" s="3"/>
      <c r="Y7372" s="3"/>
      <c r="Z7372" s="3"/>
      <c r="AA7372" s="3"/>
      <c r="AB7372" s="3"/>
      <c r="AC7372" s="3"/>
      <c r="AD7372" s="3"/>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row>
    <row r="7373" spans="1:77" ht="18">
      <c r="A7373" s="3" t="s">
        <v>11938</v>
      </c>
      <c r="B7373" s="3" t="s">
        <v>29357</v>
      </c>
      <c r="C7373" s="3" t="s">
        <v>28617</v>
      </c>
      <c r="D7373" s="3" t="s">
        <v>48</v>
      </c>
      <c r="E7373" s="3" t="s">
        <v>29581</v>
      </c>
      <c r="F7373" s="3"/>
      <c r="G7373" s="3"/>
      <c r="H7373" s="3"/>
      <c r="I7373" s="3"/>
      <c r="J7373" s="3"/>
      <c r="K7373" s="3"/>
      <c r="L7373" s="3"/>
      <c r="M7373" s="3"/>
      <c r="N7373" s="3"/>
      <c r="O7373" s="3"/>
      <c r="P7373" s="3"/>
      <c r="Q7373" s="3"/>
      <c r="R7373" s="3"/>
      <c r="S7373" s="3"/>
      <c r="T7373" s="3"/>
      <c r="U7373" s="3"/>
      <c r="V7373" s="3"/>
      <c r="W7373" s="3"/>
      <c r="X7373" s="3"/>
      <c r="Y7373" s="3"/>
      <c r="Z7373" s="3"/>
      <c r="AA7373" s="3"/>
      <c r="AB7373" s="3"/>
      <c r="AC7373" s="3"/>
      <c r="AD7373" s="3"/>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row>
    <row r="7374" spans="1:77" ht="18">
      <c r="A7374" s="3" t="s">
        <v>28588</v>
      </c>
      <c r="B7374" s="3" t="s">
        <v>28380</v>
      </c>
      <c r="C7374" s="3" t="s">
        <v>28589</v>
      </c>
      <c r="D7374" s="3" t="s">
        <v>48</v>
      </c>
      <c r="E7374" s="3" t="s">
        <v>28419</v>
      </c>
      <c r="F7374" s="3"/>
      <c r="G7374" s="3"/>
      <c r="H7374" s="3"/>
      <c r="I7374" s="3"/>
      <c r="J7374" s="3"/>
      <c r="K7374" s="3"/>
      <c r="L7374" s="3"/>
      <c r="M7374" s="3"/>
      <c r="N7374" s="3"/>
      <c r="O7374" s="3"/>
      <c r="P7374" s="3"/>
      <c r="Q7374" s="3"/>
      <c r="R7374" s="3"/>
      <c r="S7374" s="3"/>
      <c r="T7374" s="3"/>
      <c r="U7374" s="3"/>
      <c r="V7374" s="3"/>
      <c r="W7374" s="3"/>
      <c r="X7374" s="3"/>
      <c r="Y7374" s="3"/>
      <c r="Z7374" s="3"/>
      <c r="AA7374" s="3"/>
      <c r="AB7374" s="3"/>
      <c r="AC7374" s="3"/>
      <c r="AD7374" s="3"/>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row>
    <row r="7375" spans="1:77" ht="18">
      <c r="A7375" s="3" t="s">
        <v>28563</v>
      </c>
      <c r="B7375" s="3" t="s">
        <v>28380</v>
      </c>
      <c r="C7375" s="3" t="s">
        <v>28564</v>
      </c>
      <c r="D7375" s="3" t="s">
        <v>48</v>
      </c>
      <c r="E7375" s="3" t="s">
        <v>28419</v>
      </c>
      <c r="F7375" s="3"/>
      <c r="G7375" s="3"/>
      <c r="H7375" s="3"/>
      <c r="I7375" s="3"/>
      <c r="J7375" s="3"/>
      <c r="K7375" s="3"/>
      <c r="L7375" s="3"/>
      <c r="M7375" s="3"/>
      <c r="N7375" s="3"/>
      <c r="O7375" s="3"/>
      <c r="P7375" s="3"/>
      <c r="Q7375" s="3"/>
      <c r="R7375" s="3"/>
      <c r="S7375" s="3"/>
      <c r="T7375" s="3"/>
      <c r="U7375" s="3"/>
      <c r="V7375" s="3"/>
      <c r="W7375" s="3"/>
      <c r="X7375" s="3"/>
      <c r="Y7375" s="3"/>
      <c r="Z7375" s="3"/>
      <c r="AA7375" s="3"/>
      <c r="AB7375" s="3"/>
      <c r="AC7375" s="3"/>
      <c r="AD7375" s="3"/>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row>
    <row r="7376" spans="1:77" ht="18">
      <c r="A7376" s="3" t="s">
        <v>10379</v>
      </c>
      <c r="B7376" s="3" t="s">
        <v>28449</v>
      </c>
      <c r="C7376" s="3" t="s">
        <v>28450</v>
      </c>
      <c r="D7376" s="3" t="s">
        <v>48</v>
      </c>
      <c r="E7376" s="3" t="s">
        <v>28451</v>
      </c>
      <c r="F7376" s="3"/>
      <c r="G7376" s="3"/>
      <c r="H7376" s="3"/>
      <c r="I7376" s="3"/>
      <c r="J7376" s="3"/>
      <c r="K7376" s="3"/>
      <c r="L7376" s="3"/>
      <c r="M7376" s="3"/>
      <c r="N7376" s="3"/>
      <c r="O7376" s="3"/>
      <c r="P7376" s="3"/>
      <c r="Q7376" s="3"/>
      <c r="R7376" s="3"/>
      <c r="S7376" s="3"/>
      <c r="T7376" s="3"/>
      <c r="U7376" s="3"/>
      <c r="V7376" s="3"/>
      <c r="W7376" s="3"/>
      <c r="X7376" s="3"/>
      <c r="Y7376" s="3"/>
      <c r="Z7376" s="3"/>
      <c r="AA7376" s="3"/>
      <c r="AB7376" s="3"/>
      <c r="AC7376" s="3"/>
      <c r="AD7376" s="3"/>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row>
    <row r="7377" spans="1:77" ht="18">
      <c r="A7377" s="3" t="s">
        <v>38328</v>
      </c>
      <c r="B7377" s="3" t="s">
        <v>37993</v>
      </c>
      <c r="C7377" s="3" t="s">
        <v>38329</v>
      </c>
      <c r="D7377" s="3" t="s">
        <v>270</v>
      </c>
      <c r="E7377" s="3" t="s">
        <v>38251</v>
      </c>
      <c r="F7377" s="3"/>
      <c r="G7377" s="3"/>
      <c r="H7377" s="3"/>
      <c r="I7377" s="3"/>
      <c r="J7377" s="3"/>
      <c r="K7377" s="3"/>
      <c r="L7377" s="3"/>
      <c r="M7377" s="3"/>
      <c r="N7377" s="3"/>
      <c r="O7377" s="3"/>
      <c r="P7377" s="3"/>
      <c r="Q7377" s="3"/>
      <c r="R7377" s="3"/>
      <c r="S7377" s="3"/>
      <c r="T7377" s="3"/>
      <c r="U7377" s="3"/>
      <c r="V7377" s="3"/>
      <c r="W7377" s="3"/>
      <c r="X7377" s="3"/>
      <c r="Y7377" s="3"/>
      <c r="Z7377" s="3"/>
      <c r="AA7377" s="3"/>
      <c r="AB7377" s="3"/>
      <c r="AC7377" s="3"/>
      <c r="AD7377" s="3"/>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row>
    <row r="7378" spans="1:77" ht="18">
      <c r="A7378" s="3" t="s">
        <v>36972</v>
      </c>
      <c r="B7378" s="3" t="s">
        <v>21921</v>
      </c>
      <c r="C7378" s="3" t="s">
        <v>36973</v>
      </c>
      <c r="D7378" s="3" t="s">
        <v>36974</v>
      </c>
      <c r="E7378" s="3" t="s">
        <v>36975</v>
      </c>
      <c r="F7378" s="3"/>
      <c r="G7378" s="3"/>
      <c r="H7378" s="3"/>
      <c r="I7378" s="3"/>
      <c r="J7378" s="3"/>
      <c r="K7378" s="3"/>
      <c r="L7378" s="3"/>
      <c r="M7378" s="3"/>
      <c r="N7378" s="3"/>
      <c r="O7378" s="3"/>
      <c r="P7378" s="3"/>
      <c r="Q7378" s="3"/>
      <c r="R7378" s="3"/>
      <c r="S7378" s="3"/>
      <c r="T7378" s="3"/>
      <c r="U7378" s="3"/>
      <c r="V7378" s="3"/>
      <c r="W7378" s="3"/>
      <c r="X7378" s="3"/>
      <c r="Y7378" s="3"/>
      <c r="Z7378" s="3"/>
      <c r="AA7378" s="3"/>
      <c r="AB7378" s="3"/>
      <c r="AC7378" s="3"/>
      <c r="AD7378" s="3"/>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row>
    <row r="7379" spans="1:77" ht="18">
      <c r="A7379" s="3" t="s">
        <v>9499</v>
      </c>
      <c r="B7379" s="3" t="s">
        <v>27189</v>
      </c>
      <c r="C7379" s="3" t="s">
        <v>27318</v>
      </c>
      <c r="D7379" s="3" t="s">
        <v>73</v>
      </c>
      <c r="E7379" s="3" t="s">
        <v>27319</v>
      </c>
      <c r="F7379" s="3" t="s">
        <v>27320</v>
      </c>
      <c r="G7379" s="3"/>
      <c r="H7379" s="3"/>
      <c r="I7379" s="3"/>
      <c r="J7379" s="3"/>
      <c r="K7379" s="3"/>
      <c r="L7379" s="3"/>
      <c r="M7379" s="3"/>
      <c r="N7379" s="3"/>
      <c r="O7379" s="3"/>
      <c r="P7379" s="3"/>
      <c r="Q7379" s="3"/>
      <c r="R7379" s="3"/>
      <c r="S7379" s="3"/>
      <c r="T7379" s="3"/>
      <c r="U7379" s="3"/>
      <c r="V7379" s="3"/>
      <c r="W7379" s="3"/>
      <c r="X7379" s="3"/>
      <c r="Y7379" s="3"/>
      <c r="Z7379" s="3"/>
      <c r="AA7379" s="3"/>
      <c r="AB7379" s="3"/>
      <c r="AC7379" s="3"/>
      <c r="AD7379" s="3"/>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row>
    <row r="7380" spans="1:77" ht="18">
      <c r="A7380" s="3" t="s">
        <v>38070</v>
      </c>
      <c r="B7380" s="3" t="s">
        <v>37993</v>
      </c>
      <c r="C7380" s="3" t="s">
        <v>38071</v>
      </c>
      <c r="D7380" s="3" t="s">
        <v>270</v>
      </c>
      <c r="E7380" s="3" t="s">
        <v>38072</v>
      </c>
      <c r="F7380" s="3"/>
      <c r="G7380" s="3"/>
      <c r="H7380" s="3"/>
      <c r="I7380" s="3"/>
      <c r="J7380" s="3"/>
      <c r="K7380" s="3"/>
      <c r="L7380" s="3"/>
      <c r="M7380" s="3"/>
      <c r="N7380" s="3"/>
      <c r="O7380" s="3"/>
      <c r="P7380" s="3"/>
      <c r="Q7380" s="3"/>
      <c r="R7380" s="3"/>
      <c r="S7380" s="3"/>
      <c r="T7380" s="3"/>
      <c r="U7380" s="3"/>
      <c r="V7380" s="3"/>
      <c r="W7380" s="3"/>
      <c r="X7380" s="3"/>
      <c r="Y7380" s="3"/>
      <c r="Z7380" s="3"/>
      <c r="AA7380" s="3"/>
      <c r="AB7380" s="3"/>
      <c r="AC7380" s="3"/>
      <c r="AD7380" s="3"/>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row>
    <row r="7381" spans="1:77" ht="18">
      <c r="A7381" s="3" t="s">
        <v>34738</v>
      </c>
      <c r="B7381" s="3" t="s">
        <v>21921</v>
      </c>
      <c r="C7381" s="3" t="s">
        <v>34739</v>
      </c>
      <c r="D7381" s="3"/>
      <c r="E7381" s="3" t="s">
        <v>34740</v>
      </c>
      <c r="F7381" s="3"/>
      <c r="G7381" s="3"/>
      <c r="H7381" s="3"/>
      <c r="I7381" s="3"/>
      <c r="J7381" s="3"/>
      <c r="K7381" s="3"/>
      <c r="L7381" s="3"/>
      <c r="M7381" s="3"/>
      <c r="N7381" s="3"/>
      <c r="O7381" s="3"/>
      <c r="P7381" s="3"/>
      <c r="Q7381" s="3"/>
      <c r="R7381" s="3"/>
      <c r="S7381" s="3"/>
      <c r="T7381" s="3"/>
      <c r="U7381" s="3"/>
      <c r="V7381" s="3"/>
      <c r="W7381" s="3"/>
      <c r="X7381" s="3"/>
      <c r="Y7381" s="3"/>
      <c r="Z7381" s="3"/>
      <c r="AA7381" s="3"/>
      <c r="AB7381" s="3"/>
      <c r="AC7381" s="3"/>
      <c r="AD7381" s="3"/>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row>
    <row r="7382" spans="1:77" ht="18">
      <c r="A7382" s="3" t="s">
        <v>11947</v>
      </c>
      <c r="B7382" s="3" t="s">
        <v>21889</v>
      </c>
      <c r="C7382" s="3" t="s">
        <v>29587</v>
      </c>
      <c r="D7382" s="3" t="s">
        <v>48</v>
      </c>
      <c r="E7382" s="3" t="s">
        <v>29588</v>
      </c>
      <c r="F7382" s="3"/>
      <c r="G7382" s="3"/>
      <c r="H7382" s="3"/>
      <c r="I7382" s="3"/>
      <c r="J7382" s="3"/>
      <c r="K7382" s="3"/>
      <c r="L7382" s="3"/>
      <c r="M7382" s="3"/>
      <c r="N7382" s="3"/>
      <c r="O7382" s="3"/>
      <c r="P7382" s="3"/>
      <c r="Q7382" s="3"/>
      <c r="R7382" s="3"/>
      <c r="S7382" s="3"/>
      <c r="T7382" s="3"/>
      <c r="U7382" s="3"/>
      <c r="V7382" s="3"/>
      <c r="W7382" s="3"/>
      <c r="X7382" s="3"/>
      <c r="Y7382" s="3"/>
      <c r="Z7382" s="3"/>
      <c r="AA7382" s="3"/>
      <c r="AB7382" s="3"/>
      <c r="AC7382" s="3"/>
      <c r="AD7382" s="3"/>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row>
    <row r="7383" spans="1:77" ht="18">
      <c r="A7383" s="3" t="s">
        <v>37627</v>
      </c>
      <c r="B7383" s="3" t="s">
        <v>37116</v>
      </c>
      <c r="C7383" s="3" t="s">
        <v>29587</v>
      </c>
      <c r="D7383" s="3" t="s">
        <v>270</v>
      </c>
      <c r="E7383" s="3" t="s">
        <v>27187</v>
      </c>
      <c r="F7383" s="3" t="s">
        <v>37628</v>
      </c>
      <c r="G7383" s="3"/>
      <c r="H7383" s="3"/>
      <c r="I7383" s="3"/>
      <c r="J7383" s="3"/>
      <c r="K7383" s="3"/>
      <c r="L7383" s="3"/>
      <c r="M7383" s="3"/>
      <c r="N7383" s="3"/>
      <c r="O7383" s="3"/>
      <c r="P7383" s="3"/>
      <c r="Q7383" s="3"/>
      <c r="R7383" s="3"/>
      <c r="S7383" s="3"/>
      <c r="T7383" s="3"/>
      <c r="U7383" s="3"/>
      <c r="V7383" s="3"/>
      <c r="W7383" s="3"/>
      <c r="X7383" s="3"/>
      <c r="Y7383" s="3"/>
      <c r="Z7383" s="3"/>
      <c r="AA7383" s="3"/>
      <c r="AB7383" s="3"/>
      <c r="AC7383" s="3"/>
      <c r="AD7383" s="3"/>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row>
    <row r="7384" spans="1:77" ht="18">
      <c r="A7384" s="3" t="s">
        <v>9965</v>
      </c>
      <c r="B7384" s="3" t="s">
        <v>27189</v>
      </c>
      <c r="C7384" s="3" t="s">
        <v>28054</v>
      </c>
      <c r="D7384" s="3" t="s">
        <v>73</v>
      </c>
      <c r="E7384" s="3" t="s">
        <v>28055</v>
      </c>
      <c r="F7384" s="3" t="s">
        <v>28056</v>
      </c>
      <c r="G7384" s="3" t="s">
        <v>28057</v>
      </c>
      <c r="H7384" s="3" t="s">
        <v>28058</v>
      </c>
      <c r="I7384" s="3" t="s">
        <v>28059</v>
      </c>
      <c r="J7384" s="3" t="s">
        <v>28060</v>
      </c>
      <c r="K7384" s="3" t="s">
        <v>28061</v>
      </c>
      <c r="L7384" s="3" t="s">
        <v>28062</v>
      </c>
      <c r="M7384" s="3" t="s">
        <v>28063</v>
      </c>
      <c r="N7384" s="3" t="s">
        <v>28064</v>
      </c>
      <c r="O7384" s="3" t="s">
        <v>28065</v>
      </c>
      <c r="P7384" s="3" t="s">
        <v>28066</v>
      </c>
      <c r="Q7384" s="3" t="s">
        <v>28067</v>
      </c>
      <c r="R7384" s="3" t="s">
        <v>28068</v>
      </c>
      <c r="S7384" s="3"/>
      <c r="T7384" s="3"/>
      <c r="U7384" s="3"/>
      <c r="V7384" s="3"/>
      <c r="W7384" s="3"/>
      <c r="X7384" s="3"/>
      <c r="Y7384" s="3"/>
      <c r="Z7384" s="3"/>
      <c r="AA7384" s="3"/>
      <c r="AB7384" s="3"/>
      <c r="AC7384" s="3"/>
      <c r="AD7384" s="3"/>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row>
    <row r="7385" spans="1:77" ht="18">
      <c r="A7385" s="3" t="s">
        <v>38293</v>
      </c>
      <c r="B7385" s="3" t="s">
        <v>37993</v>
      </c>
      <c r="C7385" s="3" t="s">
        <v>38294</v>
      </c>
      <c r="D7385" s="3" t="s">
        <v>270</v>
      </c>
      <c r="E7385" s="3" t="s">
        <v>38295</v>
      </c>
      <c r="F7385" s="3"/>
      <c r="G7385" s="3"/>
      <c r="H7385" s="3"/>
      <c r="I7385" s="3"/>
      <c r="J7385" s="3"/>
      <c r="K7385" s="3"/>
      <c r="L7385" s="3"/>
      <c r="M7385" s="3"/>
      <c r="N7385" s="3"/>
      <c r="O7385" s="3"/>
      <c r="P7385" s="3"/>
      <c r="Q7385" s="3"/>
      <c r="R7385" s="3"/>
      <c r="S7385" s="3"/>
      <c r="T7385" s="3"/>
      <c r="U7385" s="3"/>
      <c r="V7385" s="3"/>
      <c r="W7385" s="3"/>
      <c r="X7385" s="3"/>
      <c r="Y7385" s="3"/>
      <c r="Z7385" s="3"/>
      <c r="AA7385" s="3"/>
      <c r="AB7385" s="3"/>
      <c r="AC7385" s="3"/>
      <c r="AD7385" s="3"/>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row>
    <row r="7386" spans="1:77" ht="18">
      <c r="A7386" s="3" t="s">
        <v>11839</v>
      </c>
      <c r="B7386" s="3" t="s">
        <v>21889</v>
      </c>
      <c r="C7386" s="3" t="s">
        <v>29506</v>
      </c>
      <c r="D7386" s="3" t="s">
        <v>48</v>
      </c>
      <c r="E7386" s="3" t="s">
        <v>29507</v>
      </c>
      <c r="F7386" s="3"/>
      <c r="G7386" s="3"/>
      <c r="H7386" s="3"/>
      <c r="I7386" s="3"/>
      <c r="J7386" s="3"/>
      <c r="K7386" s="3"/>
      <c r="L7386" s="3"/>
      <c r="M7386" s="3"/>
      <c r="N7386" s="3"/>
      <c r="O7386" s="3"/>
      <c r="P7386" s="3"/>
      <c r="Q7386" s="3"/>
      <c r="R7386" s="3"/>
      <c r="S7386" s="3"/>
      <c r="T7386" s="3"/>
      <c r="U7386" s="3"/>
      <c r="V7386" s="3"/>
      <c r="W7386" s="3"/>
      <c r="X7386" s="3"/>
      <c r="Y7386" s="3"/>
      <c r="Z7386" s="3"/>
      <c r="AA7386" s="3"/>
      <c r="AB7386" s="3"/>
      <c r="AC7386" s="3"/>
      <c r="AD7386" s="3"/>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row>
    <row r="7387" spans="1:77" ht="18">
      <c r="A7387" s="3" t="s">
        <v>281</v>
      </c>
      <c r="B7387" s="3" t="s">
        <v>21921</v>
      </c>
      <c r="C7387" s="3" t="s">
        <v>34386</v>
      </c>
      <c r="D7387" s="3"/>
      <c r="E7387" s="3" t="s">
        <v>34387</v>
      </c>
      <c r="F7387" s="3"/>
      <c r="G7387" s="3"/>
      <c r="H7387" s="3"/>
      <c r="I7387" s="3"/>
      <c r="J7387" s="3"/>
      <c r="K7387" s="3"/>
      <c r="L7387" s="3"/>
      <c r="M7387" s="3"/>
      <c r="N7387" s="3"/>
      <c r="O7387" s="3"/>
      <c r="P7387" s="3"/>
      <c r="Q7387" s="3"/>
      <c r="R7387" s="3"/>
      <c r="S7387" s="3"/>
      <c r="T7387" s="3"/>
      <c r="U7387" s="3"/>
      <c r="V7387" s="3"/>
      <c r="W7387" s="3"/>
      <c r="X7387" s="3"/>
      <c r="Y7387" s="3"/>
      <c r="Z7387" s="3"/>
      <c r="AA7387" s="3"/>
      <c r="AB7387" s="3"/>
      <c r="AC7387" s="3"/>
      <c r="AD7387" s="3"/>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row>
    <row r="7388" spans="1:77" ht="18">
      <c r="A7388" s="3" t="s">
        <v>9522</v>
      </c>
      <c r="B7388" s="3" t="s">
        <v>27189</v>
      </c>
      <c r="C7388" s="3" t="s">
        <v>27347</v>
      </c>
      <c r="D7388" s="3" t="s">
        <v>73</v>
      </c>
      <c r="E7388" s="3" t="s">
        <v>27348</v>
      </c>
      <c r="F7388" s="3" t="s">
        <v>27349</v>
      </c>
      <c r="G7388" s="3"/>
      <c r="H7388" s="3"/>
      <c r="I7388" s="3"/>
      <c r="J7388" s="3"/>
      <c r="K7388" s="3"/>
      <c r="L7388" s="3"/>
      <c r="M7388" s="3"/>
      <c r="N7388" s="3"/>
      <c r="O7388" s="3"/>
      <c r="P7388" s="3"/>
      <c r="Q7388" s="3"/>
      <c r="R7388" s="3"/>
      <c r="S7388" s="3"/>
      <c r="T7388" s="3"/>
      <c r="U7388" s="3"/>
      <c r="V7388" s="3"/>
      <c r="W7388" s="3"/>
      <c r="X7388" s="3"/>
      <c r="Y7388" s="3"/>
      <c r="Z7388" s="3"/>
      <c r="AA7388" s="3"/>
      <c r="AB7388" s="3"/>
      <c r="AC7388" s="3"/>
      <c r="AD7388" s="3"/>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row>
    <row r="7389" spans="1:77" ht="18">
      <c r="A7389" s="3" t="s">
        <v>11887</v>
      </c>
      <c r="B7389" s="3" t="s">
        <v>29357</v>
      </c>
      <c r="C7389" s="3" t="s">
        <v>29543</v>
      </c>
      <c r="D7389" s="3" t="s">
        <v>48</v>
      </c>
      <c r="E7389" s="3" t="s">
        <v>29544</v>
      </c>
      <c r="F7389" s="3"/>
      <c r="G7389" s="3"/>
      <c r="H7389" s="3"/>
      <c r="I7389" s="3"/>
      <c r="J7389" s="3"/>
      <c r="K7389" s="3"/>
      <c r="L7389" s="3"/>
      <c r="M7389" s="3"/>
      <c r="N7389" s="3"/>
      <c r="O7389" s="3"/>
      <c r="P7389" s="3"/>
      <c r="Q7389" s="3"/>
      <c r="R7389" s="3"/>
      <c r="S7389" s="3"/>
      <c r="T7389" s="3"/>
      <c r="U7389" s="3"/>
      <c r="V7389" s="3"/>
      <c r="W7389" s="3"/>
      <c r="X7389" s="3"/>
      <c r="Y7389" s="3"/>
      <c r="Z7389" s="3"/>
      <c r="AA7389" s="3"/>
      <c r="AB7389" s="3"/>
      <c r="AC7389" s="3"/>
      <c r="AD7389" s="3"/>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row>
    <row r="7390" spans="1:77" ht="18">
      <c r="A7390" s="3" t="s">
        <v>266</v>
      </c>
      <c r="B7390" s="3" t="s">
        <v>21921</v>
      </c>
      <c r="C7390" s="3" t="s">
        <v>29543</v>
      </c>
      <c r="D7390" s="3" t="s">
        <v>48</v>
      </c>
      <c r="E7390" s="3" t="s">
        <v>33408</v>
      </c>
      <c r="F7390" s="3"/>
      <c r="G7390" s="3"/>
      <c r="H7390" s="3"/>
      <c r="I7390" s="3"/>
      <c r="J7390" s="3"/>
      <c r="K7390" s="3"/>
      <c r="L7390" s="3"/>
      <c r="M7390" s="3"/>
      <c r="N7390" s="3"/>
      <c r="O7390" s="3"/>
      <c r="P7390" s="3"/>
      <c r="Q7390" s="3"/>
      <c r="R7390" s="3"/>
      <c r="S7390" s="3"/>
      <c r="T7390" s="3"/>
      <c r="U7390" s="3"/>
      <c r="V7390" s="3"/>
      <c r="W7390" s="3"/>
      <c r="X7390" s="3"/>
      <c r="Y7390" s="3"/>
      <c r="Z7390" s="3"/>
      <c r="AA7390" s="3"/>
      <c r="AB7390" s="3"/>
      <c r="AC7390" s="3"/>
      <c r="AD7390" s="3"/>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row>
    <row r="7391" spans="1:77" ht="18">
      <c r="A7391" s="3" t="s">
        <v>15746</v>
      </c>
      <c r="B7391" s="3" t="s">
        <v>31873</v>
      </c>
      <c r="C7391" s="3" t="s">
        <v>31949</v>
      </c>
      <c r="D7391" s="3" t="s">
        <v>31910</v>
      </c>
      <c r="E7391" s="3" t="s">
        <v>31911</v>
      </c>
      <c r="F7391" s="3"/>
      <c r="G7391" s="3"/>
      <c r="H7391" s="3"/>
      <c r="I7391" s="3"/>
      <c r="J7391" s="3"/>
      <c r="K7391" s="3"/>
      <c r="L7391" s="3"/>
      <c r="M7391" s="3"/>
      <c r="N7391" s="3"/>
      <c r="O7391" s="3"/>
      <c r="P7391" s="3"/>
      <c r="Q7391" s="3"/>
      <c r="R7391" s="3"/>
      <c r="S7391" s="3"/>
      <c r="T7391" s="3"/>
      <c r="U7391" s="3"/>
      <c r="V7391" s="3"/>
      <c r="W7391" s="3"/>
      <c r="X7391" s="3"/>
      <c r="Y7391" s="3"/>
      <c r="Z7391" s="3"/>
      <c r="AA7391" s="3"/>
      <c r="AB7391" s="3"/>
      <c r="AC7391" s="3"/>
      <c r="AD7391" s="3"/>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row>
    <row r="7392" spans="1:77" ht="18">
      <c r="A7392" s="3" t="s">
        <v>38126</v>
      </c>
      <c r="B7392" s="3" t="s">
        <v>37993</v>
      </c>
      <c r="C7392" s="3" t="s">
        <v>38127</v>
      </c>
      <c r="D7392" s="3" t="s">
        <v>270</v>
      </c>
      <c r="E7392" s="3" t="s">
        <v>38128</v>
      </c>
      <c r="F7392" s="3" t="s">
        <v>38129</v>
      </c>
      <c r="G7392" s="3"/>
      <c r="H7392" s="3"/>
      <c r="I7392" s="3"/>
      <c r="J7392" s="3"/>
      <c r="K7392" s="3"/>
      <c r="L7392" s="3"/>
      <c r="M7392" s="3"/>
      <c r="N7392" s="3"/>
      <c r="O7392" s="3"/>
      <c r="P7392" s="3"/>
      <c r="Q7392" s="3"/>
      <c r="R7392" s="3"/>
      <c r="S7392" s="3"/>
      <c r="T7392" s="3"/>
      <c r="U7392" s="3"/>
      <c r="V7392" s="3"/>
      <c r="W7392" s="3"/>
      <c r="X7392" s="3"/>
      <c r="Y7392" s="3"/>
      <c r="Z7392" s="3"/>
      <c r="AA7392" s="3"/>
      <c r="AB7392" s="3"/>
      <c r="AC7392" s="3"/>
      <c r="AD7392" s="3"/>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row>
    <row r="7393" spans="1:77" ht="18">
      <c r="A7393" s="3" t="s">
        <v>38731</v>
      </c>
      <c r="B7393" s="3" t="s">
        <v>37993</v>
      </c>
      <c r="C7393" s="3" t="s">
        <v>38732</v>
      </c>
      <c r="D7393" s="3" t="s">
        <v>270</v>
      </c>
      <c r="E7393" s="3" t="s">
        <v>38733</v>
      </c>
      <c r="F7393" s="3" t="s">
        <v>38734</v>
      </c>
      <c r="G7393" s="3"/>
      <c r="H7393" s="3"/>
      <c r="I7393" s="3"/>
      <c r="J7393" s="3"/>
      <c r="K7393" s="3"/>
      <c r="L7393" s="3"/>
      <c r="M7393" s="3"/>
      <c r="N7393" s="3"/>
      <c r="O7393" s="3"/>
      <c r="P7393" s="3"/>
      <c r="Q7393" s="3"/>
      <c r="R7393" s="3"/>
      <c r="S7393" s="3"/>
      <c r="T7393" s="3"/>
      <c r="U7393" s="3"/>
      <c r="V7393" s="3"/>
      <c r="W7393" s="3"/>
      <c r="X7393" s="3"/>
      <c r="Y7393" s="3"/>
      <c r="Z7393" s="3"/>
      <c r="AA7393" s="3"/>
      <c r="AB7393" s="3"/>
      <c r="AC7393" s="3"/>
      <c r="AD7393" s="3"/>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row>
    <row r="7394" spans="1:77" ht="18">
      <c r="A7394" s="3" t="s">
        <v>20180</v>
      </c>
      <c r="B7394" s="3" t="s">
        <v>37108</v>
      </c>
      <c r="C7394" s="3" t="s">
        <v>37327</v>
      </c>
      <c r="D7394" s="3"/>
      <c r="E7394" s="3" t="s">
        <v>37328</v>
      </c>
      <c r="F7394" s="3"/>
      <c r="G7394" s="3"/>
      <c r="H7394" s="3"/>
      <c r="I7394" s="3"/>
      <c r="J7394" s="3"/>
      <c r="K7394" s="3"/>
      <c r="L7394" s="3"/>
      <c r="M7394" s="3"/>
      <c r="N7394" s="3"/>
      <c r="O7394" s="3"/>
      <c r="P7394" s="3"/>
      <c r="Q7394" s="3"/>
      <c r="R7394" s="3"/>
      <c r="S7394" s="3"/>
      <c r="T7394" s="3"/>
      <c r="U7394" s="3"/>
      <c r="V7394" s="3"/>
      <c r="W7394" s="3"/>
      <c r="X7394" s="3"/>
      <c r="Y7394" s="3"/>
      <c r="Z7394" s="3"/>
      <c r="AA7394" s="3"/>
      <c r="AB7394" s="3"/>
      <c r="AC7394" s="3"/>
      <c r="AD7394" s="3"/>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row>
    <row r="7395" spans="1:77" ht="18">
      <c r="A7395" s="3" t="s">
        <v>38121</v>
      </c>
      <c r="B7395" s="3" t="s">
        <v>37993</v>
      </c>
      <c r="C7395" s="3" t="s">
        <v>38122</v>
      </c>
      <c r="D7395" s="3" t="s">
        <v>270</v>
      </c>
      <c r="E7395" s="3" t="s">
        <v>38123</v>
      </c>
      <c r="F7395" s="3"/>
      <c r="G7395" s="3"/>
      <c r="H7395" s="3"/>
      <c r="I7395" s="3"/>
      <c r="J7395" s="3"/>
      <c r="K7395" s="3"/>
      <c r="L7395" s="3"/>
      <c r="M7395" s="3"/>
      <c r="N7395" s="3"/>
      <c r="O7395" s="3"/>
      <c r="P7395" s="3"/>
      <c r="Q7395" s="3"/>
      <c r="R7395" s="3"/>
      <c r="S7395" s="3"/>
      <c r="T7395" s="3"/>
      <c r="U7395" s="3"/>
      <c r="V7395" s="3"/>
      <c r="W7395" s="3"/>
      <c r="X7395" s="3"/>
      <c r="Y7395" s="3"/>
      <c r="Z7395" s="3"/>
      <c r="AA7395" s="3"/>
      <c r="AB7395" s="3"/>
      <c r="AC7395" s="3"/>
      <c r="AD7395" s="3"/>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row>
    <row r="7396" spans="1:77" ht="18">
      <c r="A7396" s="3" t="s">
        <v>38828</v>
      </c>
      <c r="B7396" s="3" t="s">
        <v>37993</v>
      </c>
      <c r="C7396" s="3" t="s">
        <v>38122</v>
      </c>
      <c r="D7396" s="3" t="s">
        <v>270</v>
      </c>
      <c r="E7396" s="3" t="s">
        <v>38829</v>
      </c>
      <c r="F7396" s="3" t="s">
        <v>35741</v>
      </c>
      <c r="G7396" s="3"/>
      <c r="H7396" s="3"/>
      <c r="I7396" s="3"/>
      <c r="J7396" s="3"/>
      <c r="K7396" s="3"/>
      <c r="L7396" s="3"/>
      <c r="M7396" s="3"/>
      <c r="N7396" s="3"/>
      <c r="O7396" s="3"/>
      <c r="P7396" s="3"/>
      <c r="Q7396" s="3"/>
      <c r="R7396" s="3"/>
      <c r="S7396" s="3"/>
      <c r="T7396" s="3"/>
      <c r="U7396" s="3"/>
      <c r="V7396" s="3"/>
      <c r="W7396" s="3"/>
      <c r="X7396" s="3"/>
      <c r="Y7396" s="3"/>
      <c r="Z7396" s="3"/>
      <c r="AA7396" s="3"/>
      <c r="AB7396" s="3"/>
      <c r="AC7396" s="3"/>
      <c r="AD7396" s="3"/>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row>
    <row r="7397" spans="1:77" ht="18">
      <c r="A7397" s="3" t="s">
        <v>362</v>
      </c>
      <c r="B7397" s="3" t="s">
        <v>21921</v>
      </c>
      <c r="C7397" s="3" t="s">
        <v>38122</v>
      </c>
      <c r="D7397" s="3" t="s">
        <v>270</v>
      </c>
      <c r="E7397" s="3" t="s">
        <v>35741</v>
      </c>
      <c r="F7397" s="3" t="s">
        <v>35741</v>
      </c>
      <c r="G7397" s="3"/>
      <c r="H7397" s="3"/>
      <c r="I7397" s="3"/>
      <c r="J7397" s="3"/>
      <c r="K7397" s="3"/>
      <c r="L7397" s="3"/>
      <c r="M7397" s="3"/>
      <c r="N7397" s="3"/>
      <c r="O7397" s="3"/>
      <c r="P7397" s="3"/>
      <c r="Q7397" s="3"/>
      <c r="R7397" s="3"/>
      <c r="S7397" s="3"/>
      <c r="T7397" s="3"/>
      <c r="U7397" s="3"/>
      <c r="V7397" s="3"/>
      <c r="W7397" s="3"/>
      <c r="X7397" s="3"/>
      <c r="Y7397" s="3"/>
      <c r="Z7397" s="3"/>
      <c r="AA7397" s="3"/>
      <c r="AB7397" s="3"/>
      <c r="AC7397" s="3"/>
      <c r="AD7397" s="3"/>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row>
    <row r="7398" spans="1:77" ht="18">
      <c r="A7398" s="3" t="s">
        <v>10410</v>
      </c>
      <c r="B7398" s="3" t="s">
        <v>28380</v>
      </c>
      <c r="C7398" s="3" t="s">
        <v>28488</v>
      </c>
      <c r="D7398" s="3" t="s">
        <v>48</v>
      </c>
      <c r="E7398" s="3" t="s">
        <v>28411</v>
      </c>
      <c r="F7398" s="3"/>
      <c r="G7398" s="3"/>
      <c r="H7398" s="3"/>
      <c r="I7398" s="3"/>
      <c r="J7398" s="3"/>
      <c r="K7398" s="3"/>
      <c r="L7398" s="3"/>
      <c r="M7398" s="3"/>
      <c r="N7398" s="3"/>
      <c r="O7398" s="3"/>
      <c r="P7398" s="3"/>
      <c r="Q7398" s="3"/>
      <c r="R7398" s="3"/>
      <c r="S7398" s="3"/>
      <c r="T7398" s="3"/>
      <c r="U7398" s="3"/>
      <c r="V7398" s="3"/>
      <c r="W7398" s="3"/>
      <c r="X7398" s="3"/>
      <c r="Y7398" s="3"/>
      <c r="Z7398" s="3"/>
      <c r="AA7398" s="3"/>
      <c r="AB7398" s="3"/>
      <c r="AC7398" s="3"/>
      <c r="AD7398" s="3"/>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row>
    <row r="7399" spans="1:77" ht="18">
      <c r="A7399" s="3" t="s">
        <v>28608</v>
      </c>
      <c r="B7399" s="3" t="s">
        <v>28370</v>
      </c>
      <c r="C7399" s="3" t="s">
        <v>28609</v>
      </c>
      <c r="D7399" s="3" t="s">
        <v>48</v>
      </c>
      <c r="E7399" s="3" t="s">
        <v>28610</v>
      </c>
      <c r="F7399" s="3" t="s">
        <v>28611</v>
      </c>
      <c r="G7399" s="3"/>
      <c r="H7399" s="3"/>
      <c r="I7399" s="3"/>
      <c r="J7399" s="3"/>
      <c r="K7399" s="3"/>
      <c r="L7399" s="3"/>
      <c r="M7399" s="3"/>
      <c r="N7399" s="3"/>
      <c r="O7399" s="3"/>
      <c r="P7399" s="3"/>
      <c r="Q7399" s="3"/>
      <c r="R7399" s="3"/>
      <c r="S7399" s="3"/>
      <c r="T7399" s="3"/>
      <c r="U7399" s="3"/>
      <c r="V7399" s="3"/>
      <c r="W7399" s="3"/>
      <c r="X7399" s="3"/>
      <c r="Y7399" s="3"/>
      <c r="Z7399" s="3"/>
      <c r="AA7399" s="3"/>
      <c r="AB7399" s="3"/>
      <c r="AC7399" s="3"/>
      <c r="AD7399" s="3"/>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row>
    <row r="7400" spans="1:77" ht="18">
      <c r="A7400" s="3" t="s">
        <v>12029</v>
      </c>
      <c r="B7400" s="3" t="s">
        <v>29357</v>
      </c>
      <c r="C7400" s="3" t="s">
        <v>28609</v>
      </c>
      <c r="D7400" s="3" t="s">
        <v>48</v>
      </c>
      <c r="E7400" s="3" t="s">
        <v>29653</v>
      </c>
      <c r="F7400" s="3" t="s">
        <v>28611</v>
      </c>
      <c r="G7400" s="3"/>
      <c r="H7400" s="3"/>
      <c r="I7400" s="3"/>
      <c r="J7400" s="3"/>
      <c r="K7400" s="3"/>
      <c r="L7400" s="3"/>
      <c r="M7400" s="3"/>
      <c r="N7400" s="3"/>
      <c r="O7400" s="3"/>
      <c r="P7400" s="3"/>
      <c r="Q7400" s="3"/>
      <c r="R7400" s="3"/>
      <c r="S7400" s="3"/>
      <c r="T7400" s="3"/>
      <c r="U7400" s="3"/>
      <c r="V7400" s="3"/>
      <c r="W7400" s="3"/>
      <c r="X7400" s="3"/>
      <c r="Y7400" s="3"/>
      <c r="Z7400" s="3"/>
      <c r="AA7400" s="3"/>
      <c r="AB7400" s="3"/>
      <c r="AC7400" s="3"/>
      <c r="AD7400" s="3"/>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row>
    <row r="7401" spans="1:77" ht="18">
      <c r="A7401" s="3" t="s">
        <v>12322</v>
      </c>
      <c r="B7401" s="3" t="s">
        <v>29357</v>
      </c>
      <c r="C7401" s="3" t="s">
        <v>28609</v>
      </c>
      <c r="D7401" s="3" t="s">
        <v>48</v>
      </c>
      <c r="E7401" s="3" t="s">
        <v>29881</v>
      </c>
      <c r="F7401" s="3" t="s">
        <v>29882</v>
      </c>
      <c r="G7401" s="3"/>
      <c r="H7401" s="3"/>
      <c r="I7401" s="3"/>
      <c r="J7401" s="3"/>
      <c r="K7401" s="3"/>
      <c r="L7401" s="3"/>
      <c r="M7401" s="3"/>
      <c r="N7401" s="3"/>
      <c r="O7401" s="3"/>
      <c r="P7401" s="3"/>
      <c r="Q7401" s="3"/>
      <c r="R7401" s="3"/>
      <c r="S7401" s="3"/>
      <c r="T7401" s="3"/>
      <c r="U7401" s="3"/>
      <c r="V7401" s="3"/>
      <c r="W7401" s="3"/>
      <c r="X7401" s="3"/>
      <c r="Y7401" s="3"/>
      <c r="Z7401" s="3"/>
      <c r="AA7401" s="3"/>
      <c r="AB7401" s="3"/>
      <c r="AC7401" s="3"/>
      <c r="AD7401" s="3"/>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row>
    <row r="7402" spans="1:77" ht="18">
      <c r="A7402" s="3" t="s">
        <v>28439</v>
      </c>
      <c r="B7402" s="3" t="s">
        <v>28380</v>
      </c>
      <c r="C7402" s="3" t="s">
        <v>28440</v>
      </c>
      <c r="D7402" s="3" t="s">
        <v>48</v>
      </c>
      <c r="E7402" s="3" t="s">
        <v>28441</v>
      </c>
      <c r="F7402" s="3" t="s">
        <v>28442</v>
      </c>
      <c r="G7402" s="3"/>
      <c r="H7402" s="3"/>
      <c r="I7402" s="3"/>
      <c r="J7402" s="3"/>
      <c r="K7402" s="3"/>
      <c r="L7402" s="3"/>
      <c r="M7402" s="3"/>
      <c r="N7402" s="3"/>
      <c r="O7402" s="3"/>
      <c r="P7402" s="3"/>
      <c r="Q7402" s="3"/>
      <c r="R7402" s="3"/>
      <c r="S7402" s="3"/>
      <c r="T7402" s="3"/>
      <c r="U7402" s="3"/>
      <c r="V7402" s="3"/>
      <c r="W7402" s="3"/>
      <c r="X7402" s="3"/>
      <c r="Y7402" s="3"/>
      <c r="Z7402" s="3"/>
      <c r="AA7402" s="3"/>
      <c r="AB7402" s="3"/>
      <c r="AC7402" s="3"/>
      <c r="AD7402" s="3"/>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row>
    <row r="7403" spans="1:77" ht="18">
      <c r="A7403" s="3" t="s">
        <v>10335</v>
      </c>
      <c r="B7403" s="3" t="s">
        <v>28380</v>
      </c>
      <c r="C7403" s="3" t="s">
        <v>28410</v>
      </c>
      <c r="D7403" s="3" t="s">
        <v>48</v>
      </c>
      <c r="E7403" s="3" t="s">
        <v>28411</v>
      </c>
      <c r="F7403" s="3"/>
      <c r="G7403" s="3"/>
      <c r="H7403" s="3"/>
      <c r="I7403" s="3"/>
      <c r="J7403" s="3"/>
      <c r="K7403" s="3"/>
      <c r="L7403" s="3"/>
      <c r="M7403" s="3"/>
      <c r="N7403" s="3"/>
      <c r="O7403" s="3"/>
      <c r="P7403" s="3"/>
      <c r="Q7403" s="3"/>
      <c r="R7403" s="3"/>
      <c r="S7403" s="3"/>
      <c r="T7403" s="3"/>
      <c r="U7403" s="3"/>
      <c r="V7403" s="3"/>
      <c r="W7403" s="3"/>
      <c r="X7403" s="3"/>
      <c r="Y7403" s="3"/>
      <c r="Z7403" s="3"/>
      <c r="AA7403" s="3"/>
      <c r="AB7403" s="3"/>
      <c r="AC7403" s="3"/>
      <c r="AD7403" s="3"/>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row>
    <row r="7404" spans="1:77" ht="18">
      <c r="A7404" s="3" t="s">
        <v>10448</v>
      </c>
      <c r="B7404" s="3" t="s">
        <v>28370</v>
      </c>
      <c r="C7404" s="3" t="s">
        <v>28519</v>
      </c>
      <c r="D7404" s="3"/>
      <c r="E7404" s="3" t="s">
        <v>28492</v>
      </c>
      <c r="F7404" s="3"/>
      <c r="G7404" s="3"/>
      <c r="H7404" s="3"/>
      <c r="I7404" s="3"/>
      <c r="J7404" s="3"/>
      <c r="K7404" s="3"/>
      <c r="L7404" s="3"/>
      <c r="M7404" s="3"/>
      <c r="N7404" s="3"/>
      <c r="O7404" s="3"/>
      <c r="P7404" s="3"/>
      <c r="Q7404" s="3"/>
      <c r="R7404" s="3"/>
      <c r="S7404" s="3"/>
      <c r="T7404" s="3"/>
      <c r="U7404" s="3"/>
      <c r="V7404" s="3"/>
      <c r="W7404" s="3"/>
      <c r="X7404" s="3"/>
      <c r="Y7404" s="3"/>
      <c r="Z7404" s="3"/>
      <c r="AA7404" s="3"/>
      <c r="AB7404" s="3"/>
      <c r="AC7404" s="3"/>
      <c r="AD7404" s="3"/>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row>
    <row r="7405" spans="1:77" ht="18">
      <c r="A7405" s="3" t="s">
        <v>246</v>
      </c>
      <c r="B7405" s="3" t="s">
        <v>21921</v>
      </c>
      <c r="C7405" s="3" t="s">
        <v>28519</v>
      </c>
      <c r="D7405" s="3"/>
      <c r="E7405" s="3" t="s">
        <v>32384</v>
      </c>
      <c r="F7405" s="3"/>
      <c r="G7405" s="3"/>
      <c r="H7405" s="3"/>
      <c r="I7405" s="3"/>
      <c r="J7405" s="3"/>
      <c r="K7405" s="3"/>
      <c r="L7405" s="3"/>
      <c r="M7405" s="3"/>
      <c r="N7405" s="3"/>
      <c r="O7405" s="3"/>
      <c r="P7405" s="3"/>
      <c r="Q7405" s="3"/>
      <c r="R7405" s="3"/>
      <c r="S7405" s="3"/>
      <c r="T7405" s="3"/>
      <c r="U7405" s="3"/>
      <c r="V7405" s="3"/>
      <c r="W7405" s="3"/>
      <c r="X7405" s="3"/>
      <c r="Y7405" s="3"/>
      <c r="Z7405" s="3"/>
      <c r="AA7405" s="3"/>
      <c r="AB7405" s="3"/>
      <c r="AC7405" s="3"/>
      <c r="AD7405" s="3"/>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row>
    <row r="7406" spans="1:77" ht="18">
      <c r="A7406" s="3" t="s">
        <v>38612</v>
      </c>
      <c r="B7406" s="3" t="s">
        <v>37993</v>
      </c>
      <c r="C7406" s="3" t="s">
        <v>38613</v>
      </c>
      <c r="D7406" s="3" t="s">
        <v>270</v>
      </c>
      <c r="E7406" s="3" t="s">
        <v>38614</v>
      </c>
      <c r="F7406" s="3"/>
      <c r="G7406" s="3"/>
      <c r="H7406" s="3"/>
      <c r="I7406" s="3"/>
      <c r="J7406" s="3"/>
      <c r="K7406" s="3"/>
      <c r="L7406" s="3"/>
      <c r="M7406" s="3"/>
      <c r="N7406" s="3"/>
      <c r="O7406" s="3"/>
      <c r="P7406" s="3"/>
      <c r="Q7406" s="3"/>
      <c r="R7406" s="3"/>
      <c r="S7406" s="3"/>
      <c r="T7406" s="3"/>
      <c r="U7406" s="3"/>
      <c r="V7406" s="3"/>
      <c r="W7406" s="3"/>
      <c r="X7406" s="3"/>
      <c r="Y7406" s="3"/>
      <c r="Z7406" s="3"/>
      <c r="AA7406" s="3"/>
      <c r="AB7406" s="3"/>
      <c r="AC7406" s="3"/>
      <c r="AD7406" s="3"/>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row>
    <row r="7407" spans="1:77" ht="18">
      <c r="A7407" s="3" t="s">
        <v>38516</v>
      </c>
      <c r="B7407" s="3" t="s">
        <v>37993</v>
      </c>
      <c r="C7407" s="3" t="s">
        <v>38517</v>
      </c>
      <c r="D7407" s="3" t="s">
        <v>270</v>
      </c>
      <c r="E7407" s="3" t="s">
        <v>38518</v>
      </c>
      <c r="F7407" s="3" t="s">
        <v>38519</v>
      </c>
      <c r="G7407" s="3"/>
      <c r="H7407" s="3"/>
      <c r="I7407" s="3"/>
      <c r="J7407" s="3"/>
      <c r="K7407" s="3"/>
      <c r="L7407" s="3"/>
      <c r="M7407" s="3"/>
      <c r="N7407" s="3"/>
      <c r="O7407" s="3"/>
      <c r="P7407" s="3"/>
      <c r="Q7407" s="3"/>
      <c r="R7407" s="3"/>
      <c r="S7407" s="3"/>
      <c r="T7407" s="3"/>
      <c r="U7407" s="3"/>
      <c r="V7407" s="3"/>
      <c r="W7407" s="3"/>
      <c r="X7407" s="3"/>
      <c r="Y7407" s="3"/>
      <c r="Z7407" s="3"/>
      <c r="AA7407" s="3"/>
      <c r="AB7407" s="3"/>
      <c r="AC7407" s="3"/>
      <c r="AD7407" s="3"/>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row>
    <row r="7408" spans="1:77" ht="18">
      <c r="A7408" s="3" t="s">
        <v>39758</v>
      </c>
      <c r="B7408" s="3" t="s">
        <v>39739</v>
      </c>
      <c r="C7408" s="3" t="s">
        <v>39759</v>
      </c>
      <c r="D7408" s="3" t="s">
        <v>32359</v>
      </c>
      <c r="E7408" s="3" t="s">
        <v>39756</v>
      </c>
      <c r="F7408" s="3" t="s">
        <v>39760</v>
      </c>
      <c r="G7408" s="3"/>
      <c r="H7408" s="3"/>
      <c r="I7408" s="3"/>
      <c r="J7408" s="3"/>
      <c r="K7408" s="3"/>
      <c r="L7408" s="3"/>
      <c r="M7408" s="3"/>
      <c r="N7408" s="3"/>
      <c r="O7408" s="3"/>
      <c r="P7408" s="3"/>
      <c r="Q7408" s="3"/>
      <c r="R7408" s="3"/>
      <c r="S7408" s="3"/>
      <c r="T7408" s="3"/>
      <c r="U7408" s="3"/>
      <c r="V7408" s="3"/>
      <c r="W7408" s="3"/>
      <c r="X7408" s="3"/>
      <c r="Y7408" s="3"/>
      <c r="Z7408" s="3"/>
      <c r="AA7408" s="3"/>
      <c r="AB7408" s="3"/>
      <c r="AC7408" s="3"/>
      <c r="AD7408" s="3"/>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row>
    <row r="7409" spans="1:77" ht="18">
      <c r="A7409" s="3" t="s">
        <v>9926</v>
      </c>
      <c r="B7409" s="3" t="s">
        <v>27189</v>
      </c>
      <c r="C7409" s="3" t="s">
        <v>27952</v>
      </c>
      <c r="D7409" s="3" t="s">
        <v>73</v>
      </c>
      <c r="E7409" s="3" t="s">
        <v>27953</v>
      </c>
      <c r="F7409" s="3" t="s">
        <v>27954</v>
      </c>
      <c r="G7409" s="3"/>
      <c r="H7409" s="3"/>
      <c r="I7409" s="3"/>
      <c r="J7409" s="3"/>
      <c r="K7409" s="3"/>
      <c r="L7409" s="3"/>
      <c r="M7409" s="3"/>
      <c r="N7409" s="3"/>
      <c r="O7409" s="3"/>
      <c r="P7409" s="3"/>
      <c r="Q7409" s="3"/>
      <c r="R7409" s="3"/>
      <c r="S7409" s="3"/>
      <c r="T7409" s="3"/>
      <c r="U7409" s="3"/>
      <c r="V7409" s="3"/>
      <c r="W7409" s="3"/>
      <c r="X7409" s="3"/>
      <c r="Y7409" s="3"/>
      <c r="Z7409" s="3"/>
      <c r="AA7409" s="3"/>
      <c r="AB7409" s="3"/>
      <c r="AC7409" s="3"/>
      <c r="AD7409" s="3"/>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row>
    <row r="7410" spans="1:77" ht="18">
      <c r="A7410" s="3" t="s">
        <v>37740</v>
      </c>
      <c r="B7410" s="3" t="s">
        <v>37108</v>
      </c>
      <c r="C7410" s="3" t="s">
        <v>27952</v>
      </c>
      <c r="D7410" s="3" t="s">
        <v>73</v>
      </c>
      <c r="E7410" s="3" t="s">
        <v>37741</v>
      </c>
      <c r="F7410" s="3" t="s">
        <v>37742</v>
      </c>
      <c r="G7410" s="3"/>
      <c r="H7410" s="3"/>
      <c r="I7410" s="3"/>
      <c r="J7410" s="3"/>
      <c r="K7410" s="3"/>
      <c r="L7410" s="3"/>
      <c r="M7410" s="3"/>
      <c r="N7410" s="3"/>
      <c r="O7410" s="3"/>
      <c r="P7410" s="3"/>
      <c r="Q7410" s="3"/>
      <c r="R7410" s="3"/>
      <c r="S7410" s="3"/>
      <c r="T7410" s="3"/>
      <c r="U7410" s="3"/>
      <c r="V7410" s="3"/>
      <c r="W7410" s="3"/>
      <c r="X7410" s="3"/>
      <c r="Y7410" s="3"/>
      <c r="Z7410" s="3"/>
      <c r="AA7410" s="3"/>
      <c r="AB7410" s="3"/>
      <c r="AC7410" s="3"/>
      <c r="AD7410" s="3"/>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row>
    <row r="7411" spans="1:77" ht="18">
      <c r="A7411" s="3" t="s">
        <v>37618</v>
      </c>
      <c r="B7411" s="3" t="s">
        <v>37108</v>
      </c>
      <c r="C7411" s="3" t="s">
        <v>37619</v>
      </c>
      <c r="D7411" s="3" t="s">
        <v>6891</v>
      </c>
      <c r="E7411" s="3" t="s">
        <v>37620</v>
      </c>
      <c r="F7411" s="3" t="s">
        <v>37621</v>
      </c>
      <c r="G7411" s="3"/>
      <c r="H7411" s="3"/>
      <c r="I7411" s="3"/>
      <c r="J7411" s="3"/>
      <c r="K7411" s="3"/>
      <c r="L7411" s="3"/>
      <c r="M7411" s="3"/>
      <c r="N7411" s="3"/>
      <c r="O7411" s="3"/>
      <c r="P7411" s="3"/>
      <c r="Q7411" s="3"/>
      <c r="R7411" s="3"/>
      <c r="S7411" s="3"/>
      <c r="T7411" s="3"/>
      <c r="U7411" s="3"/>
      <c r="V7411" s="3"/>
      <c r="W7411" s="3"/>
      <c r="X7411" s="3"/>
      <c r="Y7411" s="3"/>
      <c r="Z7411" s="3"/>
      <c r="AA7411" s="3"/>
      <c r="AB7411" s="3"/>
      <c r="AC7411" s="3"/>
      <c r="AD7411" s="3"/>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row>
    <row r="7412" spans="1:77" ht="18">
      <c r="A7412" s="3" t="s">
        <v>38701</v>
      </c>
      <c r="B7412" s="3" t="s">
        <v>37993</v>
      </c>
      <c r="C7412" s="3" t="s">
        <v>38702</v>
      </c>
      <c r="D7412" s="3" t="s">
        <v>270</v>
      </c>
      <c r="E7412" s="3" t="s">
        <v>38703</v>
      </c>
      <c r="F7412" s="3"/>
      <c r="G7412" s="3"/>
      <c r="H7412" s="3"/>
      <c r="I7412" s="3"/>
      <c r="J7412" s="3"/>
      <c r="K7412" s="3"/>
      <c r="L7412" s="3"/>
      <c r="M7412" s="3"/>
      <c r="N7412" s="3"/>
      <c r="O7412" s="3"/>
      <c r="P7412" s="3"/>
      <c r="Q7412" s="3"/>
      <c r="R7412" s="3"/>
      <c r="S7412" s="3"/>
      <c r="T7412" s="3"/>
      <c r="U7412" s="3"/>
      <c r="V7412" s="3"/>
      <c r="W7412" s="3"/>
      <c r="X7412" s="3"/>
      <c r="Y7412" s="3"/>
      <c r="Z7412" s="3"/>
      <c r="AA7412" s="3"/>
      <c r="AB7412" s="3"/>
      <c r="AC7412" s="3"/>
      <c r="AD7412" s="3"/>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row>
    <row r="7413" spans="1:77" ht="18">
      <c r="A7413" s="3" t="s">
        <v>38370</v>
      </c>
      <c r="B7413" s="3" t="s">
        <v>37993</v>
      </c>
      <c r="C7413" s="3" t="s">
        <v>38371</v>
      </c>
      <c r="D7413" s="3" t="s">
        <v>270</v>
      </c>
      <c r="E7413" s="3" t="s">
        <v>38372</v>
      </c>
      <c r="F7413" s="3" t="s">
        <v>38373</v>
      </c>
      <c r="G7413" s="3"/>
      <c r="H7413" s="3"/>
      <c r="I7413" s="3"/>
      <c r="J7413" s="3"/>
      <c r="K7413" s="3"/>
      <c r="L7413" s="3"/>
      <c r="M7413" s="3"/>
      <c r="N7413" s="3"/>
      <c r="O7413" s="3"/>
      <c r="P7413" s="3"/>
      <c r="Q7413" s="3"/>
      <c r="R7413" s="3"/>
      <c r="S7413" s="3"/>
      <c r="T7413" s="3"/>
      <c r="U7413" s="3"/>
      <c r="V7413" s="3"/>
      <c r="W7413" s="3"/>
      <c r="X7413" s="3"/>
      <c r="Y7413" s="3"/>
      <c r="Z7413" s="3"/>
      <c r="AA7413" s="3"/>
      <c r="AB7413" s="3"/>
      <c r="AC7413" s="3"/>
      <c r="AD7413" s="3"/>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row>
    <row r="7414" spans="1:77" ht="18">
      <c r="A7414" s="3" t="s">
        <v>420</v>
      </c>
      <c r="B7414" s="3" t="s">
        <v>22249</v>
      </c>
      <c r="C7414" s="3" t="s">
        <v>22250</v>
      </c>
      <c r="D7414" s="3" t="s">
        <v>319</v>
      </c>
      <c r="E7414" s="3" t="s">
        <v>22251</v>
      </c>
      <c r="F7414" s="3" t="s">
        <v>22252</v>
      </c>
      <c r="G7414" s="3"/>
      <c r="H7414" s="3"/>
      <c r="I7414" s="3"/>
      <c r="J7414" s="3"/>
      <c r="K7414" s="3"/>
      <c r="L7414" s="3"/>
      <c r="M7414" s="3"/>
      <c r="N7414" s="3"/>
      <c r="O7414" s="3"/>
      <c r="P7414" s="3"/>
      <c r="Q7414" s="3"/>
      <c r="R7414" s="3"/>
      <c r="S7414" s="3"/>
      <c r="T7414" s="3"/>
      <c r="U7414" s="3"/>
      <c r="V7414" s="3"/>
      <c r="W7414" s="3"/>
      <c r="X7414" s="3"/>
      <c r="Y7414" s="3"/>
      <c r="Z7414" s="3"/>
      <c r="AA7414" s="3"/>
      <c r="AB7414" s="3"/>
      <c r="AC7414" s="3"/>
      <c r="AD7414" s="3"/>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row>
    <row r="7415" spans="1:77" ht="18">
      <c r="A7415" s="3" t="s">
        <v>9875</v>
      </c>
      <c r="B7415" s="3" t="s">
        <v>27189</v>
      </c>
      <c r="C7415" s="3" t="s">
        <v>27845</v>
      </c>
      <c r="D7415" s="3" t="s">
        <v>4533</v>
      </c>
      <c r="E7415" s="3" t="s">
        <v>27846</v>
      </c>
      <c r="F7415" s="3" t="s">
        <v>27847</v>
      </c>
      <c r="G7415" s="3"/>
      <c r="H7415" s="3"/>
      <c r="I7415" s="3"/>
      <c r="J7415" s="3"/>
      <c r="K7415" s="3"/>
      <c r="L7415" s="3"/>
      <c r="M7415" s="3"/>
      <c r="N7415" s="3"/>
      <c r="O7415" s="3"/>
      <c r="P7415" s="3"/>
      <c r="Q7415" s="3"/>
      <c r="R7415" s="3"/>
      <c r="S7415" s="3"/>
      <c r="T7415" s="3"/>
      <c r="U7415" s="3"/>
      <c r="V7415" s="3"/>
      <c r="W7415" s="3"/>
      <c r="X7415" s="3"/>
      <c r="Y7415" s="3"/>
      <c r="Z7415" s="3"/>
      <c r="AA7415" s="3"/>
      <c r="AB7415" s="3"/>
      <c r="AC7415" s="3"/>
      <c r="AD7415" s="3"/>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row>
    <row r="7416" spans="1:77" ht="18">
      <c r="A7416" s="3" t="s">
        <v>20249</v>
      </c>
      <c r="B7416" s="3" t="s">
        <v>37108</v>
      </c>
      <c r="C7416" s="3" t="s">
        <v>27845</v>
      </c>
      <c r="D7416" s="3" t="s">
        <v>4533</v>
      </c>
      <c r="E7416" s="3" t="s">
        <v>37656</v>
      </c>
      <c r="F7416" s="3" t="s">
        <v>27847</v>
      </c>
      <c r="G7416" s="3"/>
      <c r="H7416" s="3"/>
      <c r="I7416" s="3"/>
      <c r="J7416" s="3"/>
      <c r="K7416" s="3"/>
      <c r="L7416" s="3"/>
      <c r="M7416" s="3"/>
      <c r="N7416" s="3"/>
      <c r="O7416" s="3"/>
      <c r="P7416" s="3"/>
      <c r="Q7416" s="3"/>
      <c r="R7416" s="3"/>
      <c r="S7416" s="3"/>
      <c r="T7416" s="3"/>
      <c r="U7416" s="3"/>
      <c r="V7416" s="3"/>
      <c r="W7416" s="3"/>
      <c r="X7416" s="3"/>
      <c r="Y7416" s="3"/>
      <c r="Z7416" s="3"/>
      <c r="AA7416" s="3"/>
      <c r="AB7416" s="3"/>
      <c r="AC7416" s="3"/>
      <c r="AD7416" s="3"/>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row>
    <row r="7417" spans="1:77" ht="18">
      <c r="A7417" s="3" t="s">
        <v>20324</v>
      </c>
      <c r="B7417" s="3" t="s">
        <v>37993</v>
      </c>
      <c r="C7417" s="3" t="s">
        <v>27845</v>
      </c>
      <c r="D7417" s="3" t="s">
        <v>270</v>
      </c>
      <c r="E7417" s="3" t="s">
        <v>38059</v>
      </c>
      <c r="F7417" s="3"/>
      <c r="G7417" s="3"/>
      <c r="H7417" s="3"/>
      <c r="I7417" s="3"/>
      <c r="J7417" s="3"/>
      <c r="K7417" s="3"/>
      <c r="L7417" s="3"/>
      <c r="M7417" s="3"/>
      <c r="N7417" s="3"/>
      <c r="O7417" s="3"/>
      <c r="P7417" s="3"/>
      <c r="Q7417" s="3"/>
      <c r="R7417" s="3"/>
      <c r="S7417" s="3"/>
      <c r="T7417" s="3"/>
      <c r="U7417" s="3"/>
      <c r="V7417" s="3"/>
      <c r="W7417" s="3"/>
      <c r="X7417" s="3"/>
      <c r="Y7417" s="3"/>
      <c r="Z7417" s="3"/>
      <c r="AA7417" s="3"/>
      <c r="AB7417" s="3"/>
      <c r="AC7417" s="3"/>
      <c r="AD7417" s="3"/>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row>
    <row r="7418" spans="1:77" ht="18">
      <c r="A7418" s="3" t="s">
        <v>37489</v>
      </c>
      <c r="B7418" s="3" t="s">
        <v>37108</v>
      </c>
      <c r="C7418" s="3" t="s">
        <v>37490</v>
      </c>
      <c r="D7418" s="3" t="s">
        <v>6891</v>
      </c>
      <c r="E7418" s="3" t="s">
        <v>37491</v>
      </c>
      <c r="F7418" s="3" t="s">
        <v>37492</v>
      </c>
      <c r="G7418" s="3"/>
      <c r="H7418" s="3"/>
      <c r="I7418" s="3"/>
      <c r="J7418" s="3"/>
      <c r="K7418" s="3"/>
      <c r="L7418" s="3"/>
      <c r="M7418" s="3"/>
      <c r="N7418" s="3"/>
      <c r="O7418" s="3"/>
      <c r="P7418" s="3"/>
      <c r="Q7418" s="3"/>
      <c r="R7418" s="3"/>
      <c r="S7418" s="3"/>
      <c r="T7418" s="3"/>
      <c r="U7418" s="3"/>
      <c r="V7418" s="3"/>
      <c r="W7418" s="3"/>
      <c r="X7418" s="3"/>
      <c r="Y7418" s="3"/>
      <c r="Z7418" s="3"/>
      <c r="AA7418" s="3"/>
      <c r="AB7418" s="3"/>
      <c r="AC7418" s="3"/>
      <c r="AD7418" s="3"/>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row>
    <row r="7419" spans="1:77" ht="18">
      <c r="A7419" s="3" t="s">
        <v>38182</v>
      </c>
      <c r="B7419" s="3" t="s">
        <v>37993</v>
      </c>
      <c r="C7419" s="3" t="s">
        <v>38183</v>
      </c>
      <c r="D7419" s="3" t="s">
        <v>270</v>
      </c>
      <c r="E7419" s="3" t="s">
        <v>38184</v>
      </c>
      <c r="F7419" s="3" t="s">
        <v>38185</v>
      </c>
      <c r="G7419" s="3"/>
      <c r="H7419" s="3"/>
      <c r="I7419" s="3"/>
      <c r="J7419" s="3"/>
      <c r="K7419" s="3"/>
      <c r="L7419" s="3"/>
      <c r="M7419" s="3"/>
      <c r="N7419" s="3"/>
      <c r="O7419" s="3"/>
      <c r="P7419" s="3"/>
      <c r="Q7419" s="3"/>
      <c r="R7419" s="3"/>
      <c r="S7419" s="3"/>
      <c r="T7419" s="3"/>
      <c r="U7419" s="3"/>
      <c r="V7419" s="3"/>
      <c r="W7419" s="3"/>
      <c r="X7419" s="3"/>
      <c r="Y7419" s="3"/>
      <c r="Z7419" s="3"/>
      <c r="AA7419" s="3"/>
      <c r="AB7419" s="3"/>
      <c r="AC7419" s="3"/>
      <c r="AD7419" s="3"/>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row>
    <row r="7420" spans="1:77" ht="18">
      <c r="A7420" s="3" t="s">
        <v>38225</v>
      </c>
      <c r="B7420" s="3" t="s">
        <v>37993</v>
      </c>
      <c r="C7420" s="3" t="s">
        <v>38226</v>
      </c>
      <c r="D7420" s="3" t="s">
        <v>270</v>
      </c>
      <c r="E7420" s="3" t="s">
        <v>38227</v>
      </c>
      <c r="F7420" s="3"/>
      <c r="G7420" s="3"/>
      <c r="H7420" s="3"/>
      <c r="I7420" s="3"/>
      <c r="J7420" s="3"/>
      <c r="K7420" s="3"/>
      <c r="L7420" s="3"/>
      <c r="M7420" s="3"/>
      <c r="N7420" s="3"/>
      <c r="O7420" s="3"/>
      <c r="P7420" s="3"/>
      <c r="Q7420" s="3"/>
      <c r="R7420" s="3"/>
      <c r="S7420" s="3"/>
      <c r="T7420" s="3"/>
      <c r="U7420" s="3"/>
      <c r="V7420" s="3"/>
      <c r="W7420" s="3"/>
      <c r="X7420" s="3"/>
      <c r="Y7420" s="3"/>
      <c r="Z7420" s="3"/>
      <c r="AA7420" s="3"/>
      <c r="AB7420" s="3"/>
      <c r="AC7420" s="3"/>
      <c r="AD7420" s="3"/>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row>
    <row r="7421" spans="1:77" ht="18">
      <c r="A7421" s="3" t="s">
        <v>37316</v>
      </c>
      <c r="B7421" s="3" t="s">
        <v>37108</v>
      </c>
      <c r="C7421" s="3" t="s">
        <v>37317</v>
      </c>
      <c r="D7421" s="3" t="s">
        <v>6891</v>
      </c>
      <c r="E7421" s="3" t="s">
        <v>37318</v>
      </c>
      <c r="F7421" s="3" t="s">
        <v>37319</v>
      </c>
      <c r="G7421" s="3"/>
      <c r="H7421" s="3"/>
      <c r="I7421" s="3"/>
      <c r="J7421" s="3"/>
      <c r="K7421" s="3"/>
      <c r="L7421" s="3"/>
      <c r="M7421" s="3"/>
      <c r="N7421" s="3"/>
      <c r="O7421" s="3"/>
      <c r="P7421" s="3"/>
      <c r="Q7421" s="3"/>
      <c r="R7421" s="3"/>
      <c r="S7421" s="3"/>
      <c r="T7421" s="3"/>
      <c r="U7421" s="3"/>
      <c r="V7421" s="3"/>
      <c r="W7421" s="3"/>
      <c r="X7421" s="3"/>
      <c r="Y7421" s="3"/>
      <c r="Z7421" s="3"/>
      <c r="AA7421" s="3"/>
      <c r="AB7421" s="3"/>
      <c r="AC7421" s="3"/>
      <c r="AD7421" s="3"/>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row>
    <row r="7422" spans="1:77" ht="18">
      <c r="A7422" s="3" t="s">
        <v>39750</v>
      </c>
      <c r="B7422" s="3" t="s">
        <v>39739</v>
      </c>
      <c r="C7422" s="3" t="s">
        <v>39751</v>
      </c>
      <c r="D7422" s="3" t="s">
        <v>32359</v>
      </c>
      <c r="E7422" s="3" t="s">
        <v>39752</v>
      </c>
      <c r="F7422" s="3" t="s">
        <v>39753</v>
      </c>
      <c r="G7422" s="3"/>
      <c r="H7422" s="3"/>
      <c r="I7422" s="3"/>
      <c r="J7422" s="3"/>
      <c r="K7422" s="3"/>
      <c r="L7422" s="3"/>
      <c r="M7422" s="3"/>
      <c r="N7422" s="3"/>
      <c r="O7422" s="3"/>
      <c r="P7422" s="3"/>
      <c r="Q7422" s="3"/>
      <c r="R7422" s="3"/>
      <c r="S7422" s="3"/>
      <c r="T7422" s="3"/>
      <c r="U7422" s="3"/>
      <c r="V7422" s="3"/>
      <c r="W7422" s="3"/>
      <c r="X7422" s="3"/>
      <c r="Y7422" s="3"/>
      <c r="Z7422" s="3"/>
      <c r="AA7422" s="3"/>
      <c r="AB7422" s="3"/>
      <c r="AC7422" s="3"/>
      <c r="AD7422" s="3"/>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row>
    <row r="7423" spans="1:77" ht="18">
      <c r="A7423" s="3" t="s">
        <v>28584</v>
      </c>
      <c r="B7423" s="3" t="s">
        <v>28370</v>
      </c>
      <c r="C7423" s="3" t="s">
        <v>28585</v>
      </c>
      <c r="D7423" s="3"/>
      <c r="E7423" s="3" t="s">
        <v>28586</v>
      </c>
      <c r="F7423" s="3" t="s">
        <v>28587</v>
      </c>
      <c r="G7423" s="3"/>
      <c r="H7423" s="3"/>
      <c r="I7423" s="3"/>
      <c r="J7423" s="3"/>
      <c r="K7423" s="3"/>
      <c r="L7423" s="3"/>
      <c r="M7423" s="3"/>
      <c r="N7423" s="3"/>
      <c r="O7423" s="3"/>
      <c r="P7423" s="3"/>
      <c r="Q7423" s="3"/>
      <c r="R7423" s="3"/>
      <c r="S7423" s="3"/>
      <c r="T7423" s="3"/>
      <c r="U7423" s="3"/>
      <c r="V7423" s="3"/>
      <c r="W7423" s="3"/>
      <c r="X7423" s="3"/>
      <c r="Y7423" s="3"/>
      <c r="Z7423" s="3"/>
      <c r="AA7423" s="3"/>
      <c r="AB7423" s="3"/>
      <c r="AC7423" s="3"/>
      <c r="AD7423" s="3"/>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row>
    <row r="7424" spans="1:77" ht="18">
      <c r="A7424" s="3" t="s">
        <v>10464</v>
      </c>
      <c r="B7424" s="3" t="s">
        <v>28370</v>
      </c>
      <c r="C7424" s="3" t="s">
        <v>28543</v>
      </c>
      <c r="D7424" s="3"/>
      <c r="E7424" s="3" t="s">
        <v>28544</v>
      </c>
      <c r="F7424" s="3"/>
      <c r="G7424" s="3"/>
      <c r="H7424" s="3"/>
      <c r="I7424" s="3"/>
      <c r="J7424" s="3"/>
      <c r="K7424" s="3"/>
      <c r="L7424" s="3"/>
      <c r="M7424" s="3"/>
      <c r="N7424" s="3"/>
      <c r="O7424" s="3"/>
      <c r="P7424" s="3"/>
      <c r="Q7424" s="3"/>
      <c r="R7424" s="3"/>
      <c r="S7424" s="3"/>
      <c r="T7424" s="3"/>
      <c r="U7424" s="3"/>
      <c r="V7424" s="3"/>
      <c r="W7424" s="3"/>
      <c r="X7424" s="3"/>
      <c r="Y7424" s="3"/>
      <c r="Z7424" s="3"/>
      <c r="AA7424" s="3"/>
      <c r="AB7424" s="3"/>
      <c r="AC7424" s="3"/>
      <c r="AD7424" s="3"/>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row>
    <row r="7425" spans="1:77" ht="18">
      <c r="A7425" s="3" t="s">
        <v>37176</v>
      </c>
      <c r="B7425" s="3" t="s">
        <v>37116</v>
      </c>
      <c r="C7425" s="3" t="s">
        <v>28543</v>
      </c>
      <c r="D7425" s="3" t="s">
        <v>270</v>
      </c>
      <c r="E7425" s="3" t="s">
        <v>37177</v>
      </c>
      <c r="F7425" s="3" t="s">
        <v>37178</v>
      </c>
      <c r="G7425" s="3"/>
      <c r="H7425" s="3"/>
      <c r="I7425" s="3"/>
      <c r="J7425" s="3"/>
      <c r="K7425" s="3"/>
      <c r="L7425" s="3"/>
      <c r="M7425" s="3"/>
      <c r="N7425" s="3"/>
      <c r="O7425" s="3"/>
      <c r="P7425" s="3"/>
      <c r="Q7425" s="3"/>
      <c r="R7425" s="3"/>
      <c r="S7425" s="3"/>
      <c r="T7425" s="3"/>
      <c r="U7425" s="3"/>
      <c r="V7425" s="3"/>
      <c r="W7425" s="3"/>
      <c r="X7425" s="3"/>
      <c r="Y7425" s="3"/>
      <c r="Z7425" s="3"/>
      <c r="AA7425" s="3"/>
      <c r="AB7425" s="3"/>
      <c r="AC7425" s="3"/>
      <c r="AD7425" s="3"/>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row>
    <row r="7426" spans="1:77" ht="18">
      <c r="A7426" s="3" t="s">
        <v>20312</v>
      </c>
      <c r="B7426" s="3" t="s">
        <v>37993</v>
      </c>
      <c r="C7426" s="3" t="s">
        <v>38002</v>
      </c>
      <c r="D7426" s="3" t="s">
        <v>270</v>
      </c>
      <c r="E7426" s="3" t="s">
        <v>38003</v>
      </c>
      <c r="F7426" s="3" t="s">
        <v>38004</v>
      </c>
      <c r="G7426" s="3"/>
      <c r="H7426" s="3"/>
      <c r="I7426" s="3"/>
      <c r="J7426" s="3"/>
      <c r="K7426" s="3"/>
      <c r="L7426" s="3"/>
      <c r="M7426" s="3"/>
      <c r="N7426" s="3"/>
      <c r="O7426" s="3"/>
      <c r="P7426" s="3"/>
      <c r="Q7426" s="3"/>
      <c r="R7426" s="3"/>
      <c r="S7426" s="3"/>
      <c r="T7426" s="3"/>
      <c r="U7426" s="3"/>
      <c r="V7426" s="3"/>
      <c r="W7426" s="3"/>
      <c r="X7426" s="3"/>
      <c r="Y7426" s="3"/>
      <c r="Z7426" s="3"/>
      <c r="AA7426" s="3"/>
      <c r="AB7426" s="3"/>
      <c r="AC7426" s="3"/>
      <c r="AD7426" s="3"/>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row>
    <row r="7427" spans="1:77" ht="18">
      <c r="A7427" s="3" t="s">
        <v>37432</v>
      </c>
      <c r="B7427" s="3" t="s">
        <v>37108</v>
      </c>
      <c r="C7427" s="3" t="s">
        <v>37433</v>
      </c>
      <c r="D7427" s="3" t="s">
        <v>37434</v>
      </c>
      <c r="E7427" s="3" t="s">
        <v>37435</v>
      </c>
      <c r="F7427" s="3" t="s">
        <v>37436</v>
      </c>
      <c r="G7427" s="3"/>
      <c r="H7427" s="3"/>
      <c r="I7427" s="3"/>
      <c r="J7427" s="3"/>
      <c r="K7427" s="3"/>
      <c r="L7427" s="3"/>
      <c r="M7427" s="3"/>
      <c r="N7427" s="3"/>
      <c r="O7427" s="3"/>
      <c r="P7427" s="3"/>
      <c r="Q7427" s="3"/>
      <c r="R7427" s="3"/>
      <c r="S7427" s="3"/>
      <c r="T7427" s="3"/>
      <c r="U7427" s="3"/>
      <c r="V7427" s="3"/>
      <c r="W7427" s="3"/>
      <c r="X7427" s="3"/>
      <c r="Y7427" s="3"/>
      <c r="Z7427" s="3"/>
      <c r="AA7427" s="3"/>
      <c r="AB7427" s="3"/>
      <c r="AC7427" s="3"/>
      <c r="AD7427" s="3"/>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row>
    <row r="7428" spans="1:77" ht="18">
      <c r="A7428" s="3" t="s">
        <v>395</v>
      </c>
      <c r="B7428" s="3" t="s">
        <v>21921</v>
      </c>
      <c r="C7428" s="3" t="s">
        <v>22084</v>
      </c>
      <c r="D7428" s="3"/>
      <c r="E7428" s="3" t="s">
        <v>22085</v>
      </c>
      <c r="F7428" s="3"/>
      <c r="G7428" s="3"/>
      <c r="H7428" s="3"/>
      <c r="I7428" s="3"/>
      <c r="J7428" s="3"/>
      <c r="K7428" s="3"/>
      <c r="L7428" s="3"/>
      <c r="M7428" s="3"/>
      <c r="N7428" s="3"/>
      <c r="O7428" s="3"/>
      <c r="P7428" s="3"/>
      <c r="Q7428" s="3"/>
      <c r="R7428" s="3"/>
      <c r="S7428" s="3"/>
      <c r="T7428" s="3"/>
      <c r="U7428" s="3"/>
      <c r="V7428" s="3"/>
      <c r="W7428" s="3"/>
      <c r="X7428" s="3"/>
      <c r="Y7428" s="3"/>
      <c r="Z7428" s="3"/>
      <c r="AA7428" s="3"/>
      <c r="AB7428" s="3"/>
      <c r="AC7428" s="3"/>
      <c r="AD7428" s="3"/>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row>
    <row r="7429" spans="1:77" ht="18">
      <c r="A7429" s="3" t="s">
        <v>9831</v>
      </c>
      <c r="B7429" s="3" t="s">
        <v>27189</v>
      </c>
      <c r="C7429" s="3" t="s">
        <v>27730</v>
      </c>
      <c r="D7429" s="3" t="s">
        <v>73</v>
      </c>
      <c r="E7429" s="3" t="s">
        <v>27484</v>
      </c>
      <c r="F7429" s="3" t="s">
        <v>27731</v>
      </c>
      <c r="G7429" s="3"/>
      <c r="H7429" s="3"/>
      <c r="I7429" s="3"/>
      <c r="J7429" s="3"/>
      <c r="K7429" s="3"/>
      <c r="L7429" s="3"/>
      <c r="M7429" s="3"/>
      <c r="N7429" s="3"/>
      <c r="O7429" s="3"/>
      <c r="P7429" s="3"/>
      <c r="Q7429" s="3"/>
      <c r="R7429" s="3"/>
      <c r="S7429" s="3"/>
      <c r="T7429" s="3"/>
      <c r="U7429" s="3"/>
      <c r="V7429" s="3"/>
      <c r="W7429" s="3"/>
      <c r="X7429" s="3"/>
      <c r="Y7429" s="3"/>
      <c r="Z7429" s="3"/>
      <c r="AA7429" s="3"/>
      <c r="AB7429" s="3"/>
      <c r="AC7429" s="3"/>
      <c r="AD7429" s="3"/>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row>
    <row r="7430" spans="1:77" ht="18">
      <c r="A7430" s="3" t="s">
        <v>37232</v>
      </c>
      <c r="B7430" s="3" t="s">
        <v>37108</v>
      </c>
      <c r="C7430" s="3" t="s">
        <v>37233</v>
      </c>
      <c r="D7430" s="3" t="s">
        <v>270</v>
      </c>
      <c r="E7430" s="3" t="s">
        <v>37135</v>
      </c>
      <c r="F7430" s="3" t="s">
        <v>37234</v>
      </c>
      <c r="G7430" s="3"/>
      <c r="H7430" s="3"/>
      <c r="I7430" s="3"/>
      <c r="J7430" s="3"/>
      <c r="K7430" s="3"/>
      <c r="L7430" s="3"/>
      <c r="M7430" s="3"/>
      <c r="N7430" s="3"/>
      <c r="O7430" s="3"/>
      <c r="P7430" s="3"/>
      <c r="Q7430" s="3"/>
      <c r="R7430" s="3"/>
      <c r="S7430" s="3"/>
      <c r="T7430" s="3"/>
      <c r="U7430" s="3"/>
      <c r="V7430" s="3"/>
      <c r="W7430" s="3"/>
      <c r="X7430" s="3"/>
      <c r="Y7430" s="3"/>
      <c r="Z7430" s="3"/>
      <c r="AA7430" s="3"/>
      <c r="AB7430" s="3"/>
      <c r="AC7430" s="3"/>
      <c r="AD7430" s="3"/>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row>
    <row r="7431" spans="1:77" ht="18">
      <c r="A7431" s="3" t="s">
        <v>38676</v>
      </c>
      <c r="B7431" s="3" t="s">
        <v>37993</v>
      </c>
      <c r="C7431" s="3" t="s">
        <v>38677</v>
      </c>
      <c r="D7431" s="3" t="s">
        <v>270</v>
      </c>
      <c r="E7431" s="3" t="s">
        <v>38678</v>
      </c>
      <c r="F7431" s="3" t="s">
        <v>38679</v>
      </c>
      <c r="G7431" s="3"/>
      <c r="H7431" s="3" t="s">
        <v>38680</v>
      </c>
      <c r="I7431" s="3" t="s">
        <v>38681</v>
      </c>
      <c r="J7431" s="3" t="s">
        <v>38682</v>
      </c>
      <c r="K7431" s="3" t="s">
        <v>38683</v>
      </c>
      <c r="L7431" s="3" t="s">
        <v>38684</v>
      </c>
      <c r="M7431" s="3" t="s">
        <v>38685</v>
      </c>
      <c r="N7431" s="3" t="s">
        <v>38686</v>
      </c>
      <c r="O7431" s="3" t="s">
        <v>38687</v>
      </c>
      <c r="P7431" s="3" t="s">
        <v>38688</v>
      </c>
      <c r="Q7431" s="3" t="s">
        <v>38689</v>
      </c>
      <c r="R7431" s="3" t="s">
        <v>38690</v>
      </c>
      <c r="S7431" s="3"/>
      <c r="T7431" s="3"/>
      <c r="U7431" s="3"/>
      <c r="V7431" s="3"/>
      <c r="W7431" s="3"/>
      <c r="X7431" s="3"/>
      <c r="Y7431" s="3"/>
      <c r="Z7431" s="3"/>
      <c r="AA7431" s="3"/>
      <c r="AB7431" s="3"/>
      <c r="AC7431" s="3"/>
      <c r="AD7431" s="3"/>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row>
    <row r="7432" spans="1:77" ht="18">
      <c r="A7432" s="3" t="s">
        <v>39748</v>
      </c>
      <c r="B7432" s="3" t="s">
        <v>39739</v>
      </c>
      <c r="C7432" s="3" t="s">
        <v>39749</v>
      </c>
      <c r="D7432" s="3" t="s">
        <v>32359</v>
      </c>
      <c r="E7432" s="3" t="s">
        <v>4197</v>
      </c>
      <c r="F7432" s="3"/>
      <c r="G7432" s="3"/>
      <c r="H7432" s="3"/>
      <c r="I7432" s="3"/>
      <c r="J7432" s="3"/>
      <c r="K7432" s="3"/>
      <c r="L7432" s="3"/>
      <c r="M7432" s="3"/>
      <c r="N7432" s="3"/>
      <c r="O7432" s="3"/>
      <c r="P7432" s="3"/>
      <c r="Q7432" s="3"/>
      <c r="R7432" s="3"/>
      <c r="S7432" s="3"/>
      <c r="T7432" s="3"/>
      <c r="U7432" s="3"/>
      <c r="V7432" s="3"/>
      <c r="W7432" s="3"/>
      <c r="X7432" s="3"/>
      <c r="Y7432" s="3"/>
      <c r="Z7432" s="3"/>
      <c r="AA7432" s="3"/>
      <c r="AB7432" s="3"/>
      <c r="AC7432" s="3"/>
      <c r="AD7432" s="3"/>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row>
    <row r="7433" spans="1:77" ht="18">
      <c r="A7433" s="3" t="s">
        <v>9590</v>
      </c>
      <c r="B7433" s="3" t="s">
        <v>27189</v>
      </c>
      <c r="C7433" s="3" t="s">
        <v>27448</v>
      </c>
      <c r="D7433" s="3" t="s">
        <v>27308</v>
      </c>
      <c r="E7433" s="3" t="s">
        <v>27449</v>
      </c>
      <c r="F7433" s="3"/>
      <c r="G7433" s="3"/>
      <c r="H7433" s="3"/>
      <c r="I7433" s="3"/>
      <c r="J7433" s="3"/>
      <c r="K7433" s="3"/>
      <c r="L7433" s="3"/>
      <c r="M7433" s="3"/>
      <c r="N7433" s="3"/>
      <c r="O7433" s="3"/>
      <c r="P7433" s="3"/>
      <c r="Q7433" s="3"/>
      <c r="R7433" s="3"/>
      <c r="S7433" s="3"/>
      <c r="T7433" s="3"/>
      <c r="U7433" s="3"/>
      <c r="V7433" s="3"/>
      <c r="W7433" s="3"/>
      <c r="X7433" s="3"/>
      <c r="Y7433" s="3"/>
      <c r="Z7433" s="3"/>
      <c r="AA7433" s="3"/>
      <c r="AB7433" s="3"/>
      <c r="AC7433" s="3"/>
      <c r="AD7433" s="3"/>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row>
    <row r="7434" spans="1:77" ht="18">
      <c r="A7434" s="3" t="s">
        <v>38602</v>
      </c>
      <c r="B7434" s="3" t="s">
        <v>37993</v>
      </c>
      <c r="C7434" s="3" t="s">
        <v>38603</v>
      </c>
      <c r="D7434" s="3" t="s">
        <v>270</v>
      </c>
      <c r="E7434" s="3" t="s">
        <v>38604</v>
      </c>
      <c r="F7434" s="3" t="s">
        <v>38605</v>
      </c>
      <c r="G7434" s="3"/>
      <c r="H7434" s="3"/>
      <c r="I7434" s="3"/>
      <c r="J7434" s="3"/>
      <c r="K7434" s="3"/>
      <c r="L7434" s="3"/>
      <c r="M7434" s="3"/>
      <c r="N7434" s="3"/>
      <c r="O7434" s="3"/>
      <c r="P7434" s="3"/>
      <c r="Q7434" s="3"/>
      <c r="R7434" s="3"/>
      <c r="S7434" s="3"/>
      <c r="T7434" s="3"/>
      <c r="U7434" s="3"/>
      <c r="V7434" s="3"/>
      <c r="W7434" s="3"/>
      <c r="X7434" s="3"/>
      <c r="Y7434" s="3"/>
      <c r="Z7434" s="3"/>
      <c r="AA7434" s="3"/>
      <c r="AB7434" s="3"/>
      <c r="AC7434" s="3"/>
      <c r="AD7434" s="3"/>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row>
    <row r="7435" spans="1:77" ht="18">
      <c r="A7435" s="3" t="s">
        <v>37223</v>
      </c>
      <c r="B7435" s="3" t="s">
        <v>37108</v>
      </c>
      <c r="C7435" s="3" t="s">
        <v>37224</v>
      </c>
      <c r="D7435" s="3" t="s">
        <v>270</v>
      </c>
      <c r="E7435" s="3" t="s">
        <v>37135</v>
      </c>
      <c r="F7435" s="3" t="s">
        <v>37225</v>
      </c>
      <c r="G7435" s="3"/>
      <c r="H7435" s="3"/>
      <c r="I7435" s="3"/>
      <c r="J7435" s="3"/>
      <c r="K7435" s="3"/>
      <c r="L7435" s="3"/>
      <c r="M7435" s="3"/>
      <c r="N7435" s="3"/>
      <c r="O7435" s="3"/>
      <c r="P7435" s="3"/>
      <c r="Q7435" s="3"/>
      <c r="R7435" s="3"/>
      <c r="S7435" s="3"/>
      <c r="T7435" s="3"/>
      <c r="U7435" s="3"/>
      <c r="V7435" s="3"/>
      <c r="W7435" s="3"/>
      <c r="X7435" s="3"/>
      <c r="Y7435" s="3"/>
      <c r="Z7435" s="3"/>
      <c r="AA7435" s="3"/>
      <c r="AB7435" s="3"/>
      <c r="AC7435" s="3"/>
      <c r="AD7435" s="3"/>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row>
    <row r="7436" spans="1:77" ht="18">
      <c r="A7436" s="3" t="s">
        <v>13436</v>
      </c>
      <c r="B7436" s="3" t="s">
        <v>30462</v>
      </c>
      <c r="C7436" s="3" t="s">
        <v>30520</v>
      </c>
      <c r="D7436" s="3" t="s">
        <v>30521</v>
      </c>
      <c r="E7436" s="3" t="s">
        <v>30522</v>
      </c>
      <c r="F7436" s="3"/>
      <c r="G7436" s="3"/>
      <c r="H7436" s="3"/>
      <c r="I7436" s="3"/>
      <c r="J7436" s="3"/>
      <c r="K7436" s="3"/>
      <c r="L7436" s="3"/>
      <c r="M7436" s="3"/>
      <c r="N7436" s="3"/>
      <c r="O7436" s="3"/>
      <c r="P7436" s="3"/>
      <c r="Q7436" s="3"/>
      <c r="R7436" s="3"/>
      <c r="S7436" s="3"/>
      <c r="T7436" s="3"/>
      <c r="U7436" s="3"/>
      <c r="V7436" s="3"/>
      <c r="W7436" s="3"/>
      <c r="X7436" s="3"/>
      <c r="Y7436" s="3"/>
      <c r="Z7436" s="3"/>
      <c r="AA7436" s="3"/>
      <c r="AB7436" s="3"/>
      <c r="AC7436" s="3"/>
      <c r="AD7436" s="3"/>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row>
    <row r="7437" spans="1:77" ht="18">
      <c r="A7437" s="3" t="s">
        <v>9625</v>
      </c>
      <c r="B7437" s="3" t="s">
        <v>27189</v>
      </c>
      <c r="C7437" s="3" t="s">
        <v>27483</v>
      </c>
      <c r="D7437" s="3" t="s">
        <v>73</v>
      </c>
      <c r="E7437" s="3" t="s">
        <v>27484</v>
      </c>
      <c r="F7437" s="3" t="s">
        <v>27485</v>
      </c>
      <c r="G7437" s="3"/>
      <c r="H7437" s="3"/>
      <c r="I7437" s="3"/>
      <c r="J7437" s="3"/>
      <c r="K7437" s="3"/>
      <c r="L7437" s="3"/>
      <c r="M7437" s="3"/>
      <c r="N7437" s="3"/>
      <c r="O7437" s="3"/>
      <c r="P7437" s="3"/>
      <c r="Q7437" s="3"/>
      <c r="R7437" s="3"/>
      <c r="S7437" s="3"/>
      <c r="T7437" s="3"/>
      <c r="U7437" s="3"/>
      <c r="V7437" s="3"/>
      <c r="W7437" s="3"/>
      <c r="X7437" s="3"/>
      <c r="Y7437" s="3"/>
      <c r="Z7437" s="3"/>
      <c r="AA7437" s="3"/>
      <c r="AB7437" s="3"/>
      <c r="AC7437" s="3"/>
      <c r="AD7437" s="3"/>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row>
    <row r="7438" spans="1:77" ht="18">
      <c r="A7438" s="3" t="s">
        <v>9495</v>
      </c>
      <c r="B7438" s="3" t="s">
        <v>27189</v>
      </c>
      <c r="C7438" s="3" t="s">
        <v>27307</v>
      </c>
      <c r="D7438" s="3" t="s">
        <v>27308</v>
      </c>
      <c r="E7438" s="3" t="s">
        <v>27309</v>
      </c>
      <c r="F7438" s="3"/>
      <c r="G7438" s="3"/>
      <c r="H7438" s="3"/>
      <c r="I7438" s="3"/>
      <c r="J7438" s="3"/>
      <c r="K7438" s="3"/>
      <c r="L7438" s="3"/>
      <c r="M7438" s="3"/>
      <c r="N7438" s="3"/>
      <c r="O7438" s="3"/>
      <c r="P7438" s="3"/>
      <c r="Q7438" s="3"/>
      <c r="R7438" s="3"/>
      <c r="S7438" s="3"/>
      <c r="T7438" s="3"/>
      <c r="U7438" s="3"/>
      <c r="V7438" s="3"/>
      <c r="W7438" s="3"/>
      <c r="X7438" s="3"/>
      <c r="Y7438" s="3"/>
      <c r="Z7438" s="3"/>
      <c r="AA7438" s="3"/>
      <c r="AB7438" s="3"/>
      <c r="AC7438" s="3"/>
      <c r="AD7438" s="3"/>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row>
    <row r="7439" spans="1:77" ht="18">
      <c r="A7439" s="3" t="s">
        <v>38790</v>
      </c>
      <c r="B7439" s="3" t="s">
        <v>37993</v>
      </c>
      <c r="C7439" s="3" t="s">
        <v>38791</v>
      </c>
      <c r="D7439" s="3" t="s">
        <v>270</v>
      </c>
      <c r="E7439" s="3" t="s">
        <v>33223</v>
      </c>
      <c r="F7439" s="3" t="s">
        <v>38792</v>
      </c>
      <c r="G7439" s="3"/>
      <c r="H7439" s="3"/>
      <c r="I7439" s="3"/>
      <c r="J7439" s="3"/>
      <c r="K7439" s="3"/>
      <c r="L7439" s="3"/>
      <c r="M7439" s="3"/>
      <c r="N7439" s="3"/>
      <c r="O7439" s="3"/>
      <c r="P7439" s="3"/>
      <c r="Q7439" s="3"/>
      <c r="R7439" s="3"/>
      <c r="S7439" s="3"/>
      <c r="T7439" s="3"/>
      <c r="U7439" s="3"/>
      <c r="V7439" s="3"/>
      <c r="W7439" s="3"/>
      <c r="X7439" s="3"/>
      <c r="Y7439" s="3"/>
      <c r="Z7439" s="3"/>
      <c r="AA7439" s="3"/>
      <c r="AB7439" s="3"/>
      <c r="AC7439" s="3"/>
      <c r="AD7439" s="3"/>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row>
    <row r="7440" spans="1:77" ht="18">
      <c r="A7440" s="3" t="s">
        <v>10436</v>
      </c>
      <c r="B7440" s="3" t="s">
        <v>28370</v>
      </c>
      <c r="C7440" s="3" t="s">
        <v>28509</v>
      </c>
      <c r="D7440" s="3" t="s">
        <v>28510</v>
      </c>
      <c r="E7440" s="3" t="s">
        <v>28511</v>
      </c>
      <c r="F7440" s="3" t="s">
        <v>28512</v>
      </c>
      <c r="G7440" s="3"/>
      <c r="H7440" s="3"/>
      <c r="I7440" s="3"/>
      <c r="J7440" s="3"/>
      <c r="K7440" s="3"/>
      <c r="L7440" s="3"/>
      <c r="M7440" s="3"/>
      <c r="N7440" s="3"/>
      <c r="O7440" s="3"/>
      <c r="P7440" s="3"/>
      <c r="Q7440" s="3"/>
      <c r="R7440" s="3"/>
      <c r="S7440" s="3"/>
      <c r="T7440" s="3"/>
      <c r="U7440" s="3"/>
      <c r="V7440" s="3"/>
      <c r="W7440" s="3"/>
      <c r="X7440" s="3"/>
      <c r="Y7440" s="3"/>
      <c r="Z7440" s="3"/>
      <c r="AA7440" s="3"/>
      <c r="AB7440" s="3"/>
      <c r="AC7440" s="3"/>
      <c r="AD7440" s="3"/>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row>
    <row r="7441" spans="1:77" ht="18">
      <c r="A7441" s="3" t="s">
        <v>38342</v>
      </c>
      <c r="B7441" s="3" t="s">
        <v>37993</v>
      </c>
      <c r="C7441" s="3" t="s">
        <v>38343</v>
      </c>
      <c r="D7441" s="3" t="s">
        <v>270</v>
      </c>
      <c r="E7441" s="3" t="s">
        <v>38344</v>
      </c>
      <c r="F7441" s="3" t="s">
        <v>38345</v>
      </c>
      <c r="G7441" s="3"/>
      <c r="H7441" s="3"/>
      <c r="I7441" s="3"/>
      <c r="J7441" s="3"/>
      <c r="K7441" s="3"/>
      <c r="L7441" s="3"/>
      <c r="M7441" s="3"/>
      <c r="N7441" s="3"/>
      <c r="O7441" s="3"/>
      <c r="P7441" s="3"/>
      <c r="Q7441" s="3"/>
      <c r="R7441" s="3"/>
      <c r="S7441" s="3"/>
      <c r="T7441" s="3"/>
      <c r="U7441" s="3"/>
      <c r="V7441" s="3"/>
      <c r="W7441" s="3"/>
      <c r="X7441" s="3"/>
      <c r="Y7441" s="3"/>
      <c r="Z7441" s="3"/>
      <c r="AA7441" s="3"/>
      <c r="AB7441" s="3"/>
      <c r="AC7441" s="3"/>
      <c r="AD7441" s="3"/>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row>
    <row r="7442" spans="1:77" ht="18">
      <c r="A7442" s="3" t="s">
        <v>9962</v>
      </c>
      <c r="B7442" s="3" t="s">
        <v>27189</v>
      </c>
      <c r="C7442" s="3" t="s">
        <v>28015</v>
      </c>
      <c r="D7442" s="3" t="s">
        <v>73</v>
      </c>
      <c r="E7442" s="3" t="s">
        <v>28016</v>
      </c>
      <c r="F7442" s="3"/>
      <c r="G7442" s="3"/>
      <c r="H7442" s="3"/>
      <c r="I7442" s="3"/>
      <c r="J7442" s="3"/>
      <c r="K7442" s="3"/>
      <c r="L7442" s="3"/>
      <c r="M7442" s="3"/>
      <c r="N7442" s="3"/>
      <c r="O7442" s="3"/>
      <c r="P7442" s="3"/>
      <c r="Q7442" s="3"/>
      <c r="R7442" s="3"/>
      <c r="S7442" s="3"/>
      <c r="T7442" s="3"/>
      <c r="U7442" s="3"/>
      <c r="V7442" s="3"/>
      <c r="W7442" s="3"/>
      <c r="X7442" s="3"/>
      <c r="Y7442" s="3"/>
      <c r="Z7442" s="3"/>
      <c r="AA7442" s="3"/>
      <c r="AB7442" s="3"/>
      <c r="AC7442" s="3"/>
      <c r="AD7442" s="3"/>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row>
    <row r="7443" spans="1:77" ht="18">
      <c r="A7443" s="3" t="s">
        <v>38878</v>
      </c>
      <c r="B7443" s="3" t="s">
        <v>37993</v>
      </c>
      <c r="C7443" s="3" t="s">
        <v>38879</v>
      </c>
      <c r="D7443" s="3" t="s">
        <v>270</v>
      </c>
      <c r="E7443" s="3" t="s">
        <v>38251</v>
      </c>
      <c r="F7443" s="3"/>
      <c r="G7443" s="3"/>
      <c r="H7443" s="3"/>
      <c r="I7443" s="3"/>
      <c r="J7443" s="3"/>
      <c r="K7443" s="3"/>
      <c r="L7443" s="3"/>
      <c r="M7443" s="3"/>
      <c r="N7443" s="3"/>
      <c r="O7443" s="3"/>
      <c r="P7443" s="3"/>
      <c r="Q7443" s="3"/>
      <c r="R7443" s="3"/>
      <c r="S7443" s="3"/>
      <c r="T7443" s="3"/>
      <c r="U7443" s="3"/>
      <c r="V7443" s="3"/>
      <c r="W7443" s="3"/>
      <c r="X7443" s="3"/>
      <c r="Y7443" s="3"/>
      <c r="Z7443" s="3"/>
      <c r="AA7443" s="3"/>
      <c r="AB7443" s="3"/>
      <c r="AC7443" s="3"/>
      <c r="AD7443" s="3"/>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row>
    <row r="7444" spans="1:77" ht="18">
      <c r="A7444" s="3" t="s">
        <v>345</v>
      </c>
      <c r="B7444" s="3" t="s">
        <v>21921</v>
      </c>
      <c r="C7444" s="3" t="s">
        <v>37954</v>
      </c>
      <c r="D7444" s="3"/>
      <c r="E7444" s="3" t="s">
        <v>37955</v>
      </c>
      <c r="F7444" s="3"/>
      <c r="G7444" s="3"/>
      <c r="H7444" s="3"/>
      <c r="I7444" s="3"/>
      <c r="J7444" s="3"/>
      <c r="K7444" s="3"/>
      <c r="L7444" s="3"/>
      <c r="M7444" s="3"/>
      <c r="N7444" s="3"/>
      <c r="O7444" s="3"/>
      <c r="P7444" s="3"/>
      <c r="Q7444" s="3"/>
      <c r="R7444" s="3"/>
      <c r="S7444" s="3"/>
      <c r="T7444" s="3"/>
      <c r="U7444" s="3"/>
      <c r="V7444" s="3"/>
      <c r="W7444" s="3"/>
      <c r="X7444" s="3"/>
      <c r="Y7444" s="3"/>
      <c r="Z7444" s="3"/>
      <c r="AA7444" s="3"/>
      <c r="AB7444" s="3"/>
      <c r="AC7444" s="3"/>
      <c r="AD7444" s="3"/>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row>
    <row r="7445" spans="1:77" ht="18">
      <c r="A7445" s="3" t="s">
        <v>9901</v>
      </c>
      <c r="B7445" s="3" t="s">
        <v>27189</v>
      </c>
      <c r="C7445" s="3" t="s">
        <v>27882</v>
      </c>
      <c r="D7445" s="3" t="s">
        <v>27308</v>
      </c>
      <c r="E7445" s="3" t="s">
        <v>27883</v>
      </c>
      <c r="F7445" s="3"/>
      <c r="G7445" s="3"/>
      <c r="H7445" s="3"/>
      <c r="I7445" s="3"/>
      <c r="J7445" s="3"/>
      <c r="K7445" s="3"/>
      <c r="L7445" s="3"/>
      <c r="M7445" s="3"/>
      <c r="N7445" s="3"/>
      <c r="O7445" s="3"/>
      <c r="P7445" s="3"/>
      <c r="Q7445" s="3"/>
      <c r="R7445" s="3"/>
      <c r="S7445" s="3"/>
      <c r="T7445" s="3"/>
      <c r="U7445" s="3"/>
      <c r="V7445" s="3"/>
      <c r="W7445" s="3"/>
      <c r="X7445" s="3"/>
      <c r="Y7445" s="3"/>
      <c r="Z7445" s="3"/>
      <c r="AA7445" s="3"/>
      <c r="AB7445" s="3"/>
      <c r="AC7445" s="3"/>
      <c r="AD7445" s="3"/>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row>
    <row r="7446" spans="1:77" ht="18">
      <c r="A7446" s="3" t="s">
        <v>38114</v>
      </c>
      <c r="B7446" s="3" t="s">
        <v>37993</v>
      </c>
      <c r="C7446" s="3" t="s">
        <v>38115</v>
      </c>
      <c r="D7446" s="3" t="s">
        <v>270</v>
      </c>
      <c r="E7446" s="3" t="s">
        <v>38116</v>
      </c>
      <c r="F7446" s="3"/>
      <c r="G7446" s="3"/>
      <c r="H7446" s="3"/>
      <c r="I7446" s="3"/>
      <c r="J7446" s="3"/>
      <c r="K7446" s="3"/>
      <c r="L7446" s="3"/>
      <c r="M7446" s="3"/>
      <c r="N7446" s="3"/>
      <c r="O7446" s="3"/>
      <c r="P7446" s="3"/>
      <c r="Q7446" s="3"/>
      <c r="R7446" s="3"/>
      <c r="S7446" s="3"/>
      <c r="T7446" s="3"/>
      <c r="U7446" s="3"/>
      <c r="V7446" s="3"/>
      <c r="W7446" s="3"/>
      <c r="X7446" s="3"/>
      <c r="Y7446" s="3"/>
      <c r="Z7446" s="3"/>
      <c r="AA7446" s="3"/>
      <c r="AB7446" s="3"/>
      <c r="AC7446" s="3"/>
      <c r="AD7446" s="3"/>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row>
    <row r="7447" spans="1:77" ht="18">
      <c r="A7447" s="3" t="s">
        <v>9868</v>
      </c>
      <c r="B7447" s="3" t="s">
        <v>27189</v>
      </c>
      <c r="C7447" s="3" t="s">
        <v>27838</v>
      </c>
      <c r="D7447" s="3" t="s">
        <v>73</v>
      </c>
      <c r="E7447" s="3" t="s">
        <v>27839</v>
      </c>
      <c r="F7447" s="3"/>
      <c r="G7447" s="3"/>
      <c r="H7447" s="3"/>
      <c r="I7447" s="3"/>
      <c r="J7447" s="3"/>
      <c r="K7447" s="3"/>
      <c r="L7447" s="3"/>
      <c r="M7447" s="3"/>
      <c r="N7447" s="3"/>
      <c r="O7447" s="3"/>
      <c r="P7447" s="3"/>
      <c r="Q7447" s="3"/>
      <c r="R7447" s="3"/>
      <c r="S7447" s="3"/>
      <c r="T7447" s="3"/>
      <c r="U7447" s="3"/>
      <c r="V7447" s="3"/>
      <c r="W7447" s="3"/>
      <c r="X7447" s="3"/>
      <c r="Y7447" s="3"/>
      <c r="Z7447" s="3"/>
      <c r="AA7447" s="3"/>
      <c r="AB7447" s="3"/>
      <c r="AC7447" s="3"/>
      <c r="AD7447" s="3"/>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row>
    <row r="7448" spans="1:77" ht="18">
      <c r="A7448" s="3" t="s">
        <v>39794</v>
      </c>
      <c r="B7448" s="3" t="s">
        <v>39739</v>
      </c>
      <c r="C7448" s="3" t="s">
        <v>39795</v>
      </c>
      <c r="D7448" s="3" t="s">
        <v>32359</v>
      </c>
      <c r="E7448" s="3" t="s">
        <v>39756</v>
      </c>
      <c r="F7448" s="3" t="s">
        <v>39796</v>
      </c>
      <c r="G7448" s="3"/>
      <c r="H7448" s="3"/>
      <c r="I7448" s="3"/>
      <c r="J7448" s="3"/>
      <c r="K7448" s="3"/>
      <c r="L7448" s="3"/>
      <c r="M7448" s="3"/>
      <c r="N7448" s="3"/>
      <c r="O7448" s="3"/>
      <c r="P7448" s="3"/>
      <c r="Q7448" s="3"/>
      <c r="R7448" s="3"/>
      <c r="S7448" s="3"/>
      <c r="T7448" s="3"/>
      <c r="U7448" s="3"/>
      <c r="V7448" s="3"/>
      <c r="W7448" s="3"/>
      <c r="X7448" s="3"/>
      <c r="Y7448" s="3"/>
      <c r="Z7448" s="3"/>
      <c r="AA7448" s="3"/>
      <c r="AB7448" s="3"/>
      <c r="AC7448" s="3"/>
      <c r="AD7448" s="3"/>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row>
    <row r="7449" spans="1:77" ht="18">
      <c r="A7449" s="3" t="s">
        <v>27806</v>
      </c>
      <c r="B7449" s="3" t="s">
        <v>27189</v>
      </c>
      <c r="C7449" s="3" t="s">
        <v>27807</v>
      </c>
      <c r="D7449" s="3" t="s">
        <v>27308</v>
      </c>
      <c r="E7449" s="3" t="s">
        <v>27808</v>
      </c>
      <c r="F7449" s="3" t="s">
        <v>27809</v>
      </c>
      <c r="G7449" s="3"/>
      <c r="H7449" s="3"/>
      <c r="I7449" s="3"/>
      <c r="J7449" s="3"/>
      <c r="K7449" s="3"/>
      <c r="L7449" s="3"/>
      <c r="M7449" s="3"/>
      <c r="N7449" s="3"/>
      <c r="O7449" s="3"/>
      <c r="P7449" s="3"/>
      <c r="Q7449" s="3"/>
      <c r="R7449" s="3"/>
      <c r="S7449" s="3"/>
      <c r="T7449" s="3"/>
      <c r="U7449" s="3"/>
      <c r="V7449" s="3"/>
      <c r="W7449" s="3"/>
      <c r="X7449" s="3"/>
      <c r="Y7449" s="3"/>
      <c r="Z7449" s="3"/>
      <c r="AA7449" s="3"/>
      <c r="AB7449" s="3"/>
      <c r="AC7449" s="3"/>
      <c r="AD7449" s="3"/>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row>
    <row r="7450" spans="1:77" ht="18">
      <c r="A7450" s="3" t="s">
        <v>38431</v>
      </c>
      <c r="B7450" s="3" t="s">
        <v>37993</v>
      </c>
      <c r="C7450" s="3" t="s">
        <v>38432</v>
      </c>
      <c r="D7450" s="3" t="s">
        <v>270</v>
      </c>
      <c r="E7450" s="3" t="s">
        <v>38433</v>
      </c>
      <c r="F7450" s="3" t="s">
        <v>38434</v>
      </c>
      <c r="G7450" s="3"/>
      <c r="H7450" s="3"/>
      <c r="I7450" s="3"/>
      <c r="J7450" s="3"/>
      <c r="K7450" s="3"/>
      <c r="L7450" s="3"/>
      <c r="M7450" s="3"/>
      <c r="N7450" s="3"/>
      <c r="O7450" s="3"/>
      <c r="P7450" s="3"/>
      <c r="Q7450" s="3"/>
      <c r="R7450" s="3"/>
      <c r="S7450" s="3"/>
      <c r="T7450" s="3"/>
      <c r="U7450" s="3"/>
      <c r="V7450" s="3"/>
      <c r="W7450" s="3"/>
      <c r="X7450" s="3"/>
      <c r="Y7450" s="3"/>
      <c r="Z7450" s="3"/>
      <c r="AA7450" s="3"/>
      <c r="AB7450" s="3"/>
      <c r="AC7450" s="3"/>
      <c r="AD7450" s="3"/>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row>
    <row r="7451" spans="1:77" ht="18">
      <c r="A7451" s="3" t="s">
        <v>11874</v>
      </c>
      <c r="B7451" s="3" t="s">
        <v>29357</v>
      </c>
      <c r="C7451" s="3" t="s">
        <v>29533</v>
      </c>
      <c r="D7451" s="3" t="s">
        <v>48</v>
      </c>
      <c r="E7451" s="3" t="s">
        <v>29534</v>
      </c>
      <c r="F7451" s="3" t="s">
        <v>29535</v>
      </c>
      <c r="G7451" s="3"/>
      <c r="H7451" s="3"/>
      <c r="I7451" s="3"/>
      <c r="J7451" s="3"/>
      <c r="K7451" s="3"/>
      <c r="L7451" s="3"/>
      <c r="M7451" s="3"/>
      <c r="N7451" s="3"/>
      <c r="O7451" s="3"/>
      <c r="P7451" s="3"/>
      <c r="Q7451" s="3"/>
      <c r="R7451" s="3"/>
      <c r="S7451" s="3"/>
      <c r="T7451" s="3"/>
      <c r="U7451" s="3"/>
      <c r="V7451" s="3"/>
      <c r="W7451" s="3"/>
      <c r="X7451" s="3"/>
      <c r="Y7451" s="3"/>
      <c r="Z7451" s="3"/>
      <c r="AA7451" s="3"/>
      <c r="AB7451" s="3"/>
      <c r="AC7451" s="3"/>
      <c r="AD7451" s="3"/>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row>
    <row r="7452" spans="1:77" ht="18">
      <c r="A7452" s="3" t="s">
        <v>28483</v>
      </c>
      <c r="B7452" s="3" t="s">
        <v>28370</v>
      </c>
      <c r="C7452" s="3" t="s">
        <v>28484</v>
      </c>
      <c r="D7452" s="3" t="s">
        <v>28485</v>
      </c>
      <c r="E7452" s="3" t="s">
        <v>28486</v>
      </c>
      <c r="F7452" s="3" t="s">
        <v>28487</v>
      </c>
      <c r="G7452" s="3"/>
      <c r="H7452" s="3"/>
      <c r="I7452" s="3"/>
      <c r="J7452" s="3"/>
      <c r="K7452" s="3"/>
      <c r="L7452" s="3"/>
      <c r="M7452" s="3"/>
      <c r="N7452" s="3"/>
      <c r="O7452" s="3"/>
      <c r="P7452" s="3"/>
      <c r="Q7452" s="3"/>
      <c r="R7452" s="3"/>
      <c r="S7452" s="3"/>
      <c r="T7452" s="3"/>
      <c r="U7452" s="3"/>
      <c r="V7452" s="3"/>
      <c r="W7452" s="3"/>
      <c r="X7452" s="3"/>
      <c r="Y7452" s="3"/>
      <c r="Z7452" s="3"/>
      <c r="AA7452" s="3"/>
      <c r="AB7452" s="3"/>
      <c r="AC7452" s="3"/>
      <c r="AD7452" s="3"/>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row>
    <row r="7453" spans="1:77" ht="18">
      <c r="A7453" s="3" t="s">
        <v>9697</v>
      </c>
      <c r="B7453" s="3" t="s">
        <v>27189</v>
      </c>
      <c r="C7453" s="3" t="s">
        <v>27572</v>
      </c>
      <c r="D7453" s="3" t="s">
        <v>27308</v>
      </c>
      <c r="E7453" s="3" t="s">
        <v>27573</v>
      </c>
      <c r="F7453" s="3" t="s">
        <v>27574</v>
      </c>
      <c r="G7453" s="3"/>
      <c r="H7453" s="3"/>
      <c r="I7453" s="3"/>
      <c r="J7453" s="3"/>
      <c r="K7453" s="3"/>
      <c r="L7453" s="3"/>
      <c r="M7453" s="3"/>
      <c r="N7453" s="3"/>
      <c r="O7453" s="3"/>
      <c r="P7453" s="3"/>
      <c r="Q7453" s="3"/>
      <c r="R7453" s="3"/>
      <c r="S7453" s="3"/>
      <c r="T7453" s="3"/>
      <c r="U7453" s="3"/>
      <c r="V7453" s="3"/>
      <c r="W7453" s="3"/>
      <c r="X7453" s="3"/>
      <c r="Y7453" s="3"/>
      <c r="Z7453" s="3"/>
      <c r="AA7453" s="3"/>
      <c r="AB7453" s="3"/>
      <c r="AC7453" s="3"/>
      <c r="AD7453" s="3"/>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row>
    <row r="7454" spans="1:77" ht="18">
      <c r="A7454" s="3" t="s">
        <v>20329</v>
      </c>
      <c r="B7454" s="3" t="s">
        <v>37993</v>
      </c>
      <c r="C7454" s="3" t="s">
        <v>38180</v>
      </c>
      <c r="D7454" s="3" t="s">
        <v>270</v>
      </c>
      <c r="E7454" s="3" t="s">
        <v>38181</v>
      </c>
      <c r="F7454" s="3"/>
      <c r="G7454" s="3"/>
      <c r="H7454" s="3"/>
      <c r="I7454" s="3"/>
      <c r="J7454" s="3"/>
      <c r="K7454" s="3"/>
      <c r="L7454" s="3"/>
      <c r="M7454" s="3"/>
      <c r="N7454" s="3"/>
      <c r="O7454" s="3"/>
      <c r="P7454" s="3"/>
      <c r="Q7454" s="3"/>
      <c r="R7454" s="3"/>
      <c r="S7454" s="3"/>
      <c r="T7454" s="3"/>
      <c r="U7454" s="3"/>
      <c r="V7454" s="3"/>
      <c r="W7454" s="3"/>
      <c r="X7454" s="3"/>
      <c r="Y7454" s="3"/>
      <c r="Z7454" s="3"/>
      <c r="AA7454" s="3"/>
      <c r="AB7454" s="3"/>
      <c r="AC7454" s="3"/>
      <c r="AD7454" s="3"/>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row>
    <row r="7455" spans="1:77" ht="18">
      <c r="A7455" s="3" t="s">
        <v>9779</v>
      </c>
      <c r="B7455" s="3" t="s">
        <v>27189</v>
      </c>
      <c r="C7455" s="3" t="s">
        <v>27672</v>
      </c>
      <c r="D7455" s="3" t="s">
        <v>270</v>
      </c>
      <c r="E7455" s="3" t="s">
        <v>27673</v>
      </c>
      <c r="F7455" s="3" t="s">
        <v>27674</v>
      </c>
      <c r="G7455" s="3"/>
      <c r="H7455" s="3"/>
      <c r="I7455" s="3"/>
      <c r="J7455" s="3"/>
      <c r="K7455" s="3"/>
      <c r="L7455" s="3"/>
      <c r="M7455" s="3"/>
      <c r="N7455" s="3"/>
      <c r="O7455" s="3"/>
      <c r="P7455" s="3"/>
      <c r="Q7455" s="3"/>
      <c r="R7455" s="3"/>
      <c r="S7455" s="3"/>
      <c r="T7455" s="3"/>
      <c r="U7455" s="3"/>
      <c r="V7455" s="3"/>
      <c r="W7455" s="3"/>
      <c r="X7455" s="3"/>
      <c r="Y7455" s="3"/>
      <c r="Z7455" s="3"/>
      <c r="AA7455" s="3"/>
      <c r="AB7455" s="3"/>
      <c r="AC7455" s="3"/>
      <c r="AD7455" s="3"/>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row>
    <row r="7456" spans="1:77" ht="18">
      <c r="A7456" s="3" t="s">
        <v>37995</v>
      </c>
      <c r="B7456" s="3" t="s">
        <v>37993</v>
      </c>
      <c r="C7456" s="3" t="s">
        <v>27672</v>
      </c>
      <c r="D7456" s="3" t="s">
        <v>270</v>
      </c>
      <c r="E7456" s="3" t="s">
        <v>37996</v>
      </c>
      <c r="F7456" s="3" t="s">
        <v>37997</v>
      </c>
      <c r="G7456" s="3"/>
      <c r="H7456" s="3"/>
      <c r="I7456" s="3"/>
      <c r="J7456" s="3"/>
      <c r="K7456" s="3"/>
      <c r="L7456" s="3"/>
      <c r="M7456" s="3"/>
      <c r="N7456" s="3"/>
      <c r="O7456" s="3"/>
      <c r="P7456" s="3"/>
      <c r="Q7456" s="3"/>
      <c r="R7456" s="3"/>
      <c r="S7456" s="3"/>
      <c r="T7456" s="3"/>
      <c r="U7456" s="3"/>
      <c r="V7456" s="3"/>
      <c r="W7456" s="3"/>
      <c r="X7456" s="3"/>
      <c r="Y7456" s="3"/>
      <c r="Z7456" s="3"/>
      <c r="AA7456" s="3"/>
      <c r="AB7456" s="3"/>
      <c r="AC7456" s="3"/>
      <c r="AD7456" s="3"/>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row>
    <row r="7457" spans="1:77" ht="18">
      <c r="A7457" s="3" t="s">
        <v>38055</v>
      </c>
      <c r="B7457" s="3" t="s">
        <v>37993</v>
      </c>
      <c r="C7457" s="3" t="s">
        <v>38056</v>
      </c>
      <c r="D7457" s="3" t="s">
        <v>270</v>
      </c>
      <c r="E7457" s="3" t="s">
        <v>38057</v>
      </c>
      <c r="F7457" s="3" t="s">
        <v>38058</v>
      </c>
      <c r="G7457" s="3"/>
      <c r="H7457" s="3"/>
      <c r="I7457" s="3"/>
      <c r="J7457" s="3"/>
      <c r="K7457" s="3"/>
      <c r="L7457" s="3"/>
      <c r="M7457" s="3"/>
      <c r="N7457" s="3"/>
      <c r="O7457" s="3"/>
      <c r="P7457" s="3"/>
      <c r="Q7457" s="3"/>
      <c r="R7457" s="3"/>
      <c r="S7457" s="3"/>
      <c r="T7457" s="3"/>
      <c r="U7457" s="3"/>
      <c r="V7457" s="3"/>
      <c r="W7457" s="3"/>
      <c r="X7457" s="3"/>
      <c r="Y7457" s="3"/>
      <c r="Z7457" s="3"/>
      <c r="AA7457" s="3"/>
      <c r="AB7457" s="3"/>
      <c r="AC7457" s="3"/>
      <c r="AD7457" s="3"/>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row>
    <row r="7458" spans="1:77" ht="18">
      <c r="A7458" s="3" t="s">
        <v>38217</v>
      </c>
      <c r="B7458" s="3" t="s">
        <v>37993</v>
      </c>
      <c r="C7458" s="3" t="s">
        <v>38218</v>
      </c>
      <c r="D7458" s="3" t="s">
        <v>270</v>
      </c>
      <c r="E7458" s="3" t="s">
        <v>38219</v>
      </c>
      <c r="F7458" s="3" t="s">
        <v>38220</v>
      </c>
      <c r="G7458" s="3"/>
      <c r="H7458" s="3"/>
      <c r="I7458" s="3"/>
      <c r="J7458" s="3"/>
      <c r="K7458" s="3"/>
      <c r="L7458" s="3"/>
      <c r="M7458" s="3"/>
      <c r="N7458" s="3"/>
      <c r="O7458" s="3"/>
      <c r="P7458" s="3"/>
      <c r="Q7458" s="3"/>
      <c r="R7458" s="3"/>
      <c r="S7458" s="3"/>
      <c r="T7458" s="3"/>
      <c r="U7458" s="3"/>
      <c r="V7458" s="3"/>
      <c r="W7458" s="3"/>
      <c r="X7458" s="3"/>
      <c r="Y7458" s="3"/>
      <c r="Z7458" s="3"/>
      <c r="AA7458" s="3"/>
      <c r="AB7458" s="3"/>
      <c r="AC7458" s="3"/>
      <c r="AD7458" s="3"/>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row>
    <row r="7459" spans="1:77" ht="18">
      <c r="A7459" s="3" t="s">
        <v>38893</v>
      </c>
      <c r="B7459" s="3" t="s">
        <v>37993</v>
      </c>
      <c r="C7459" s="3" t="s">
        <v>38894</v>
      </c>
      <c r="D7459" s="3" t="s">
        <v>270</v>
      </c>
      <c r="E7459" s="3" t="s">
        <v>38895</v>
      </c>
      <c r="F7459" s="3" t="s">
        <v>38896</v>
      </c>
      <c r="G7459" s="3"/>
      <c r="H7459" s="3"/>
      <c r="I7459" s="3"/>
      <c r="J7459" s="3"/>
      <c r="K7459" s="3"/>
      <c r="L7459" s="3"/>
      <c r="M7459" s="3"/>
      <c r="N7459" s="3"/>
      <c r="O7459" s="3"/>
      <c r="P7459" s="3"/>
      <c r="Q7459" s="3"/>
      <c r="R7459" s="3"/>
      <c r="S7459" s="3"/>
      <c r="T7459" s="3"/>
      <c r="U7459" s="3"/>
      <c r="V7459" s="3"/>
      <c r="W7459" s="3"/>
      <c r="X7459" s="3"/>
      <c r="Y7459" s="3"/>
      <c r="Z7459" s="3"/>
      <c r="AA7459" s="3"/>
      <c r="AB7459" s="3"/>
      <c r="AC7459" s="3"/>
      <c r="AD7459" s="3"/>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row>
    <row r="7460" spans="1:77" ht="18">
      <c r="A7460" s="3" t="s">
        <v>20401</v>
      </c>
      <c r="B7460" s="3" t="s">
        <v>37993</v>
      </c>
      <c r="C7460" s="3" t="s">
        <v>38598</v>
      </c>
      <c r="D7460" s="3" t="s">
        <v>270</v>
      </c>
      <c r="E7460" s="3" t="s">
        <v>38599</v>
      </c>
      <c r="F7460" s="3"/>
      <c r="G7460" s="3"/>
      <c r="H7460" s="3"/>
      <c r="I7460" s="3"/>
      <c r="J7460" s="3"/>
      <c r="K7460" s="3"/>
      <c r="L7460" s="3"/>
      <c r="M7460" s="3"/>
      <c r="N7460" s="3"/>
      <c r="O7460" s="3"/>
      <c r="P7460" s="3"/>
      <c r="Q7460" s="3"/>
      <c r="R7460" s="3"/>
      <c r="S7460" s="3"/>
      <c r="T7460" s="3"/>
      <c r="U7460" s="3"/>
      <c r="V7460" s="3"/>
      <c r="W7460" s="3"/>
      <c r="X7460" s="3"/>
      <c r="Y7460" s="3"/>
      <c r="Z7460" s="3"/>
      <c r="AA7460" s="3"/>
      <c r="AB7460" s="3"/>
      <c r="AC7460" s="3"/>
      <c r="AD7460" s="3"/>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row>
    <row r="7461" spans="1:77" ht="18">
      <c r="A7461" s="3" t="s">
        <v>11718</v>
      </c>
      <c r="B7461" s="3" t="s">
        <v>29357</v>
      </c>
      <c r="C7461" s="3" t="s">
        <v>29417</v>
      </c>
      <c r="D7461" s="3" t="s">
        <v>48</v>
      </c>
      <c r="E7461" s="3" t="s">
        <v>29418</v>
      </c>
      <c r="F7461" s="3" t="s">
        <v>29419</v>
      </c>
      <c r="G7461" s="3"/>
      <c r="H7461" s="3"/>
      <c r="I7461" s="3"/>
      <c r="J7461" s="3"/>
      <c r="K7461" s="3"/>
      <c r="L7461" s="3"/>
      <c r="M7461" s="3"/>
      <c r="N7461" s="3"/>
      <c r="O7461" s="3"/>
      <c r="P7461" s="3"/>
      <c r="Q7461" s="3"/>
      <c r="R7461" s="3"/>
      <c r="S7461" s="3"/>
      <c r="T7461" s="3"/>
      <c r="U7461" s="3"/>
      <c r="V7461" s="3"/>
      <c r="W7461" s="3"/>
      <c r="X7461" s="3"/>
      <c r="Y7461" s="3"/>
      <c r="Z7461" s="3"/>
      <c r="AA7461" s="3"/>
      <c r="AB7461" s="3"/>
      <c r="AC7461" s="3"/>
      <c r="AD7461" s="3"/>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row>
    <row r="7462" spans="1:77" ht="18">
      <c r="A7462" s="3" t="s">
        <v>11770</v>
      </c>
      <c r="B7462" s="3" t="s">
        <v>29357</v>
      </c>
      <c r="C7462" s="3" t="s">
        <v>29459</v>
      </c>
      <c r="D7462" s="3" t="s">
        <v>48</v>
      </c>
      <c r="E7462" s="3" t="s">
        <v>29460</v>
      </c>
      <c r="F7462" s="3" t="s">
        <v>29461</v>
      </c>
      <c r="G7462" s="3"/>
      <c r="H7462" s="3"/>
      <c r="I7462" s="3"/>
      <c r="J7462" s="3"/>
      <c r="K7462" s="3"/>
      <c r="L7462" s="3"/>
      <c r="M7462" s="3"/>
      <c r="N7462" s="3"/>
      <c r="O7462" s="3"/>
      <c r="P7462" s="3"/>
      <c r="Q7462" s="3"/>
      <c r="R7462" s="3"/>
      <c r="S7462" s="3"/>
      <c r="T7462" s="3"/>
      <c r="U7462" s="3"/>
      <c r="V7462" s="3"/>
      <c r="W7462" s="3"/>
      <c r="X7462" s="3"/>
      <c r="Y7462" s="3"/>
      <c r="Z7462" s="3"/>
      <c r="AA7462" s="3"/>
      <c r="AB7462" s="3"/>
      <c r="AC7462" s="3"/>
      <c r="AD7462" s="3"/>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row>
    <row r="7463" spans="1:77" ht="18">
      <c r="A7463" s="3" t="s">
        <v>11662</v>
      </c>
      <c r="B7463" s="3" t="s">
        <v>29357</v>
      </c>
      <c r="C7463" s="3" t="s">
        <v>29371</v>
      </c>
      <c r="D7463" s="3" t="s">
        <v>48</v>
      </c>
      <c r="E7463" s="3" t="s">
        <v>29372</v>
      </c>
      <c r="F7463" s="3"/>
      <c r="G7463" s="3"/>
      <c r="H7463" s="3"/>
      <c r="I7463" s="3"/>
      <c r="J7463" s="3"/>
      <c r="K7463" s="3"/>
      <c r="L7463" s="3"/>
      <c r="M7463" s="3"/>
      <c r="N7463" s="3"/>
      <c r="O7463" s="3"/>
      <c r="P7463" s="3"/>
      <c r="Q7463" s="3"/>
      <c r="R7463" s="3"/>
      <c r="S7463" s="3"/>
      <c r="T7463" s="3"/>
      <c r="U7463" s="3"/>
      <c r="V7463" s="3"/>
      <c r="W7463" s="3"/>
      <c r="X7463" s="3"/>
      <c r="Y7463" s="3"/>
      <c r="Z7463" s="3"/>
      <c r="AA7463" s="3"/>
      <c r="AB7463" s="3"/>
      <c r="AC7463" s="3"/>
      <c r="AD7463" s="3"/>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row>
    <row r="7464" spans="1:77" ht="18">
      <c r="A7464" s="3" t="s">
        <v>38260</v>
      </c>
      <c r="B7464" s="3" t="s">
        <v>37993</v>
      </c>
      <c r="C7464" s="3" t="s">
        <v>38261</v>
      </c>
      <c r="D7464" s="3" t="s">
        <v>270</v>
      </c>
      <c r="E7464" s="3" t="s">
        <v>38262</v>
      </c>
      <c r="F7464" s="3" t="s">
        <v>38263</v>
      </c>
      <c r="G7464" s="3"/>
      <c r="H7464" s="3"/>
      <c r="I7464" s="3"/>
      <c r="J7464" s="3"/>
      <c r="K7464" s="3"/>
      <c r="L7464" s="3"/>
      <c r="M7464" s="3"/>
      <c r="N7464" s="3"/>
      <c r="O7464" s="3"/>
      <c r="P7464" s="3"/>
      <c r="Q7464" s="3"/>
      <c r="R7464" s="3"/>
      <c r="S7464" s="3"/>
      <c r="T7464" s="3"/>
      <c r="U7464" s="3"/>
      <c r="V7464" s="3"/>
      <c r="W7464" s="3"/>
      <c r="X7464" s="3"/>
      <c r="Y7464" s="3"/>
      <c r="Z7464" s="3"/>
      <c r="AA7464" s="3"/>
      <c r="AB7464" s="3"/>
      <c r="AC7464" s="3"/>
      <c r="AD7464" s="3"/>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row>
    <row r="7465" spans="1:77" ht="18">
      <c r="A7465" s="3" t="s">
        <v>20367</v>
      </c>
      <c r="B7465" s="3" t="s">
        <v>37993</v>
      </c>
      <c r="C7465" s="3" t="s">
        <v>38424</v>
      </c>
      <c r="D7465" s="3" t="s">
        <v>270</v>
      </c>
      <c r="E7465" s="3" t="s">
        <v>38425</v>
      </c>
      <c r="F7465" s="3" t="s">
        <v>38426</v>
      </c>
      <c r="G7465" s="3" t="e">
        <f>- Determining how the Contact datasource will be made available</f>
        <v>#NAME?</v>
      </c>
      <c r="H7465" s="3" t="e">
        <f>- Corresponding adapter For the datasource</f>
        <v>#NAME?</v>
      </c>
      <c r="I7465" s="3" t="s">
        <v>38427</v>
      </c>
      <c r="J7465" s="3"/>
      <c r="K7465" s="3"/>
      <c r="L7465" s="3"/>
      <c r="M7465" s="3"/>
      <c r="N7465" s="3"/>
      <c r="O7465" s="3"/>
      <c r="P7465" s="3"/>
      <c r="Q7465" s="3"/>
      <c r="R7465" s="3"/>
      <c r="S7465" s="3"/>
      <c r="T7465" s="3"/>
      <c r="U7465" s="3"/>
      <c r="V7465" s="3"/>
      <c r="W7465" s="3"/>
      <c r="X7465" s="3"/>
      <c r="Y7465" s="3"/>
      <c r="Z7465" s="3"/>
      <c r="AA7465" s="3"/>
      <c r="AB7465" s="3"/>
      <c r="AC7465" s="3"/>
      <c r="AD7465" s="3"/>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row>
    <row r="7466" spans="1:77" ht="18">
      <c r="A7466" s="3" t="s">
        <v>38422</v>
      </c>
      <c r="B7466" s="3" t="s">
        <v>37993</v>
      </c>
      <c r="C7466" s="3" t="s">
        <v>38423</v>
      </c>
      <c r="D7466" s="3" t="s">
        <v>270</v>
      </c>
      <c r="E7466" s="3" t="s">
        <v>38251</v>
      </c>
      <c r="F7466" s="3"/>
      <c r="G7466" s="3"/>
      <c r="H7466" s="3"/>
      <c r="I7466" s="3"/>
      <c r="J7466" s="3"/>
      <c r="K7466" s="3"/>
      <c r="L7466" s="3"/>
      <c r="M7466" s="3"/>
      <c r="N7466" s="3"/>
      <c r="O7466" s="3"/>
      <c r="P7466" s="3"/>
      <c r="Q7466" s="3"/>
      <c r="R7466" s="3"/>
      <c r="S7466" s="3"/>
      <c r="T7466" s="3"/>
      <c r="U7466" s="3"/>
      <c r="V7466" s="3"/>
      <c r="W7466" s="3"/>
      <c r="X7466" s="3"/>
      <c r="Y7466" s="3"/>
      <c r="Z7466" s="3"/>
      <c r="AA7466" s="3"/>
      <c r="AB7466" s="3"/>
      <c r="AC7466" s="3"/>
      <c r="AD7466" s="3"/>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row>
    <row r="7467" spans="1:77" ht="18">
      <c r="A7467" s="3" t="s">
        <v>38042</v>
      </c>
      <c r="B7467" s="3" t="s">
        <v>37993</v>
      </c>
      <c r="C7467" s="3" t="s">
        <v>38043</v>
      </c>
      <c r="D7467" s="3" t="s">
        <v>270</v>
      </c>
      <c r="E7467" s="3" t="s">
        <v>38044</v>
      </c>
      <c r="F7467" s="3" t="s">
        <v>38045</v>
      </c>
      <c r="G7467" s="3"/>
      <c r="H7467" s="3"/>
      <c r="I7467" s="3"/>
      <c r="J7467" s="3"/>
      <c r="K7467" s="3"/>
      <c r="L7467" s="3"/>
      <c r="M7467" s="3"/>
      <c r="N7467" s="3"/>
      <c r="O7467" s="3"/>
      <c r="P7467" s="3"/>
      <c r="Q7467" s="3"/>
      <c r="R7467" s="3"/>
      <c r="S7467" s="3"/>
      <c r="T7467" s="3"/>
      <c r="U7467" s="3"/>
      <c r="V7467" s="3"/>
      <c r="W7467" s="3"/>
      <c r="X7467" s="3"/>
      <c r="Y7467" s="3"/>
      <c r="Z7467" s="3"/>
      <c r="AA7467" s="3"/>
      <c r="AB7467" s="3"/>
      <c r="AC7467" s="3"/>
      <c r="AD7467" s="3"/>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row>
    <row r="7468" spans="1:77" ht="18">
      <c r="A7468" s="3" t="s">
        <v>20326</v>
      </c>
      <c r="B7468" s="3" t="s">
        <v>37993</v>
      </c>
      <c r="C7468" s="3" t="s">
        <v>38108</v>
      </c>
      <c r="D7468" s="3" t="s">
        <v>270</v>
      </c>
      <c r="E7468" s="3" t="s">
        <v>38109</v>
      </c>
      <c r="F7468" s="3" t="s">
        <v>38110</v>
      </c>
      <c r="G7468" s="3"/>
      <c r="H7468" s="3"/>
      <c r="I7468" s="3"/>
      <c r="J7468" s="3"/>
      <c r="K7468" s="3"/>
      <c r="L7468" s="3"/>
      <c r="M7468" s="3"/>
      <c r="N7468" s="3"/>
      <c r="O7468" s="3"/>
      <c r="P7468" s="3"/>
      <c r="Q7468" s="3"/>
      <c r="R7468" s="3"/>
      <c r="S7468" s="3"/>
      <c r="T7468" s="3"/>
      <c r="U7468" s="3"/>
      <c r="V7468" s="3"/>
      <c r="W7468" s="3"/>
      <c r="X7468" s="3"/>
      <c r="Y7468" s="3"/>
      <c r="Z7468" s="3"/>
      <c r="AA7468" s="3"/>
      <c r="AB7468" s="3"/>
      <c r="AC7468" s="3"/>
      <c r="AD7468" s="3"/>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row>
    <row r="7469" spans="1:77" ht="18">
      <c r="A7469" s="3" t="s">
        <v>38165</v>
      </c>
      <c r="B7469" s="3" t="s">
        <v>37993</v>
      </c>
      <c r="C7469" s="3" t="s">
        <v>38166</v>
      </c>
      <c r="D7469" s="3" t="s">
        <v>270</v>
      </c>
      <c r="E7469" s="3" t="s">
        <v>38167</v>
      </c>
      <c r="F7469" s="3" t="s">
        <v>38168</v>
      </c>
      <c r="G7469" s="3"/>
      <c r="H7469" s="3"/>
      <c r="I7469" s="3"/>
      <c r="J7469" s="3"/>
      <c r="K7469" s="3"/>
      <c r="L7469" s="3"/>
      <c r="M7469" s="3"/>
      <c r="N7469" s="3"/>
      <c r="O7469" s="3"/>
      <c r="P7469" s="3"/>
      <c r="Q7469" s="3"/>
      <c r="R7469" s="3"/>
      <c r="S7469" s="3"/>
      <c r="T7469" s="3"/>
      <c r="U7469" s="3"/>
      <c r="V7469" s="3"/>
      <c r="W7469" s="3"/>
      <c r="X7469" s="3"/>
      <c r="Y7469" s="3"/>
      <c r="Z7469" s="3"/>
      <c r="AA7469" s="3"/>
      <c r="AB7469" s="3"/>
      <c r="AC7469" s="3"/>
      <c r="AD7469" s="3"/>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row>
    <row r="7470" spans="1:77" ht="18">
      <c r="A7470" s="3" t="s">
        <v>38838</v>
      </c>
      <c r="B7470" s="3" t="s">
        <v>37993</v>
      </c>
      <c r="C7470" s="3" t="s">
        <v>38839</v>
      </c>
      <c r="D7470" s="3" t="s">
        <v>270</v>
      </c>
      <c r="E7470" s="3" t="s">
        <v>38840</v>
      </c>
      <c r="F7470" s="3" t="s">
        <v>38841</v>
      </c>
      <c r="G7470" s="3"/>
      <c r="H7470" s="3"/>
      <c r="I7470" s="3"/>
      <c r="J7470" s="3"/>
      <c r="K7470" s="3"/>
      <c r="L7470" s="3"/>
      <c r="M7470" s="3"/>
      <c r="N7470" s="3"/>
      <c r="O7470" s="3"/>
      <c r="P7470" s="3"/>
      <c r="Q7470" s="3"/>
      <c r="R7470" s="3"/>
      <c r="S7470" s="3"/>
      <c r="T7470" s="3"/>
      <c r="U7470" s="3"/>
      <c r="V7470" s="3"/>
      <c r="W7470" s="3"/>
      <c r="X7470" s="3"/>
      <c r="Y7470" s="3"/>
      <c r="Z7470" s="3"/>
      <c r="AA7470" s="3"/>
      <c r="AB7470" s="3"/>
      <c r="AC7470" s="3"/>
      <c r="AD7470" s="3"/>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row>
    <row r="7471" spans="1:77" ht="18">
      <c r="A7471" s="3" t="s">
        <v>12171</v>
      </c>
      <c r="B7471" s="3" t="s">
        <v>29357</v>
      </c>
      <c r="C7471" s="3" t="s">
        <v>29761</v>
      </c>
      <c r="D7471" s="3" t="s">
        <v>48</v>
      </c>
      <c r="E7471" s="3" t="s">
        <v>29762</v>
      </c>
      <c r="F7471" s="3"/>
      <c r="G7471" s="3"/>
      <c r="H7471" s="3"/>
      <c r="I7471" s="3"/>
      <c r="J7471" s="3"/>
      <c r="K7471" s="3"/>
      <c r="L7471" s="3"/>
      <c r="M7471" s="3"/>
      <c r="N7471" s="3"/>
      <c r="O7471" s="3"/>
      <c r="P7471" s="3"/>
      <c r="Q7471" s="3"/>
      <c r="R7471" s="3"/>
      <c r="S7471" s="3"/>
      <c r="T7471" s="3"/>
      <c r="U7471" s="3"/>
      <c r="V7471" s="3"/>
      <c r="W7471" s="3"/>
      <c r="X7471" s="3"/>
      <c r="Y7471" s="3"/>
      <c r="Z7471" s="3"/>
      <c r="AA7471" s="3"/>
      <c r="AB7471" s="3"/>
      <c r="AC7471" s="3"/>
      <c r="AD7471" s="3"/>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row>
    <row r="7472" spans="1:77" ht="18">
      <c r="A7472" s="3" t="s">
        <v>10390</v>
      </c>
      <c r="B7472" s="3" t="s">
        <v>28370</v>
      </c>
      <c r="C7472" s="3" t="s">
        <v>28470</v>
      </c>
      <c r="D7472" s="3" t="s">
        <v>48</v>
      </c>
      <c r="E7472" s="3" t="s">
        <v>28471</v>
      </c>
      <c r="F7472" s="3" t="s">
        <v>28472</v>
      </c>
      <c r="G7472" s="3"/>
      <c r="H7472" s="3"/>
      <c r="I7472" s="3"/>
      <c r="J7472" s="3"/>
      <c r="K7472" s="3"/>
      <c r="L7472" s="3"/>
      <c r="M7472" s="3"/>
      <c r="N7472" s="3"/>
      <c r="O7472" s="3"/>
      <c r="P7472" s="3"/>
      <c r="Q7472" s="3"/>
      <c r="R7472" s="3"/>
      <c r="S7472" s="3"/>
      <c r="T7472" s="3"/>
      <c r="U7472" s="3"/>
      <c r="V7472" s="3"/>
      <c r="W7472" s="3"/>
      <c r="X7472" s="3"/>
      <c r="Y7472" s="3"/>
      <c r="Z7472" s="3"/>
      <c r="AA7472" s="3"/>
      <c r="AB7472" s="3"/>
      <c r="AC7472" s="3"/>
      <c r="AD7472" s="3"/>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row>
    <row r="7473" spans="1:77" ht="18">
      <c r="A7473" s="3" t="s">
        <v>12410</v>
      </c>
      <c r="B7473" s="3" t="s">
        <v>29357</v>
      </c>
      <c r="C7473" s="3" t="s">
        <v>28470</v>
      </c>
      <c r="D7473" s="3" t="s">
        <v>48</v>
      </c>
      <c r="E7473" s="3" t="s">
        <v>29942</v>
      </c>
      <c r="F7473" s="3" t="s">
        <v>28472</v>
      </c>
      <c r="G7473" s="3"/>
      <c r="H7473" s="3"/>
      <c r="I7473" s="3"/>
      <c r="J7473" s="3"/>
      <c r="K7473" s="3"/>
      <c r="L7473" s="3"/>
      <c r="M7473" s="3"/>
      <c r="N7473" s="3"/>
      <c r="O7473" s="3"/>
      <c r="P7473" s="3"/>
      <c r="Q7473" s="3"/>
      <c r="R7473" s="3"/>
      <c r="S7473" s="3"/>
      <c r="T7473" s="3"/>
      <c r="U7473" s="3"/>
      <c r="V7473" s="3"/>
      <c r="W7473" s="3"/>
      <c r="X7473" s="3"/>
      <c r="Y7473" s="3"/>
      <c r="Z7473" s="3"/>
      <c r="AA7473" s="3"/>
      <c r="AB7473" s="3"/>
      <c r="AC7473" s="3"/>
      <c r="AD7473" s="3"/>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row>
    <row r="7474" spans="1:77" ht="18">
      <c r="A7474" s="3" t="s">
        <v>10370</v>
      </c>
      <c r="B7474" s="3" t="s">
        <v>28370</v>
      </c>
      <c r="C7474" s="3" t="s">
        <v>28437</v>
      </c>
      <c r="D7474" s="3" t="s">
        <v>48</v>
      </c>
      <c r="E7474" s="3" t="s">
        <v>28407</v>
      </c>
      <c r="F7474" s="3"/>
      <c r="G7474" s="3"/>
      <c r="H7474" s="3"/>
      <c r="I7474" s="3"/>
      <c r="J7474" s="3"/>
      <c r="K7474" s="3"/>
      <c r="L7474" s="3"/>
      <c r="M7474" s="3"/>
      <c r="N7474" s="3"/>
      <c r="O7474" s="3"/>
      <c r="P7474" s="3"/>
      <c r="Q7474" s="3"/>
      <c r="R7474" s="3"/>
      <c r="S7474" s="3"/>
      <c r="T7474" s="3"/>
      <c r="U7474" s="3"/>
      <c r="V7474" s="3"/>
      <c r="W7474" s="3"/>
      <c r="X7474" s="3"/>
      <c r="Y7474" s="3"/>
      <c r="Z7474" s="3"/>
      <c r="AA7474" s="3"/>
      <c r="AB7474" s="3"/>
      <c r="AC7474" s="3"/>
      <c r="AD7474" s="3"/>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row>
    <row r="7475" spans="1:77" ht="18">
      <c r="A7475" s="3" t="s">
        <v>12362</v>
      </c>
      <c r="B7475" s="3" t="s">
        <v>29357</v>
      </c>
      <c r="C7475" s="3" t="s">
        <v>28437</v>
      </c>
      <c r="D7475" s="3" t="s">
        <v>48</v>
      </c>
      <c r="E7475" s="3" t="s">
        <v>29852</v>
      </c>
      <c r="F7475" s="3"/>
      <c r="G7475" s="3"/>
      <c r="H7475" s="3"/>
      <c r="I7475" s="3"/>
      <c r="J7475" s="3"/>
      <c r="K7475" s="3"/>
      <c r="L7475" s="3"/>
      <c r="M7475" s="3"/>
      <c r="N7475" s="3"/>
      <c r="O7475" s="3"/>
      <c r="P7475" s="3"/>
      <c r="Q7475" s="3"/>
      <c r="R7475" s="3"/>
      <c r="S7475" s="3"/>
      <c r="T7475" s="3"/>
      <c r="U7475" s="3"/>
      <c r="V7475" s="3"/>
      <c r="W7475" s="3"/>
      <c r="X7475" s="3"/>
      <c r="Y7475" s="3"/>
      <c r="Z7475" s="3"/>
      <c r="AA7475" s="3"/>
      <c r="AB7475" s="3"/>
      <c r="AC7475" s="3"/>
      <c r="AD7475" s="3"/>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row>
    <row r="7476" spans="1:77" ht="18">
      <c r="A7476" s="3" t="s">
        <v>28428</v>
      </c>
      <c r="B7476" s="3" t="s">
        <v>28370</v>
      </c>
      <c r="C7476" s="3" t="s">
        <v>28429</v>
      </c>
      <c r="D7476" s="3" t="s">
        <v>48</v>
      </c>
      <c r="E7476" s="3" t="s">
        <v>28407</v>
      </c>
      <c r="F7476" s="3"/>
      <c r="G7476" s="3"/>
      <c r="H7476" s="3"/>
      <c r="I7476" s="3"/>
      <c r="J7476" s="3"/>
      <c r="K7476" s="3"/>
      <c r="L7476" s="3"/>
      <c r="M7476" s="3"/>
      <c r="N7476" s="3"/>
      <c r="O7476" s="3"/>
      <c r="P7476" s="3"/>
      <c r="Q7476" s="3"/>
      <c r="R7476" s="3"/>
      <c r="S7476" s="3"/>
      <c r="T7476" s="3"/>
      <c r="U7476" s="3"/>
      <c r="V7476" s="3"/>
      <c r="W7476" s="3"/>
      <c r="X7476" s="3"/>
      <c r="Y7476" s="3"/>
      <c r="Z7476" s="3"/>
      <c r="AA7476" s="3"/>
      <c r="AB7476" s="3"/>
      <c r="AC7476" s="3"/>
      <c r="AD7476" s="3"/>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row>
    <row r="7477" spans="1:77" ht="18">
      <c r="A7477" s="3" t="s">
        <v>12317</v>
      </c>
      <c r="B7477" s="3" t="s">
        <v>29357</v>
      </c>
      <c r="C7477" s="3" t="s">
        <v>28429</v>
      </c>
      <c r="D7477" s="3" t="s">
        <v>48</v>
      </c>
      <c r="E7477" s="3" t="s">
        <v>29852</v>
      </c>
      <c r="F7477" s="3"/>
      <c r="G7477" s="3"/>
      <c r="H7477" s="3"/>
      <c r="I7477" s="3"/>
      <c r="J7477" s="3"/>
      <c r="K7477" s="3"/>
      <c r="L7477" s="3"/>
      <c r="M7477" s="3"/>
      <c r="N7477" s="3"/>
      <c r="O7477" s="3"/>
      <c r="P7477" s="3"/>
      <c r="Q7477" s="3"/>
      <c r="R7477" s="3"/>
      <c r="S7477" s="3"/>
      <c r="T7477" s="3"/>
      <c r="U7477" s="3"/>
      <c r="V7477" s="3"/>
      <c r="W7477" s="3"/>
      <c r="X7477" s="3"/>
      <c r="Y7477" s="3"/>
      <c r="Z7477" s="3"/>
      <c r="AA7477" s="3"/>
      <c r="AB7477" s="3"/>
      <c r="AC7477" s="3"/>
      <c r="AD7477" s="3"/>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row>
    <row r="7478" spans="1:77" ht="18">
      <c r="A7478" s="3" t="s">
        <v>10332</v>
      </c>
      <c r="B7478" s="3" t="s">
        <v>28370</v>
      </c>
      <c r="C7478" s="3" t="s">
        <v>28406</v>
      </c>
      <c r="D7478" s="3" t="s">
        <v>48</v>
      </c>
      <c r="E7478" s="3" t="s">
        <v>28407</v>
      </c>
      <c r="F7478" s="3"/>
      <c r="G7478" s="3"/>
      <c r="H7478" s="3"/>
      <c r="I7478" s="3"/>
      <c r="J7478" s="3"/>
      <c r="K7478" s="3"/>
      <c r="L7478" s="3"/>
      <c r="M7478" s="3"/>
      <c r="N7478" s="3"/>
      <c r="O7478" s="3"/>
      <c r="P7478" s="3"/>
      <c r="Q7478" s="3"/>
      <c r="R7478" s="3"/>
      <c r="S7478" s="3"/>
      <c r="T7478" s="3"/>
      <c r="U7478" s="3"/>
      <c r="V7478" s="3"/>
      <c r="W7478" s="3"/>
      <c r="X7478" s="3"/>
      <c r="Y7478" s="3"/>
      <c r="Z7478" s="3"/>
      <c r="AA7478" s="3"/>
      <c r="AB7478" s="3"/>
      <c r="AC7478" s="3"/>
      <c r="AD7478" s="3"/>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row>
    <row r="7479" spans="1:77" ht="18">
      <c r="A7479" s="3" t="s">
        <v>12276</v>
      </c>
      <c r="B7479" s="3" t="s">
        <v>29357</v>
      </c>
      <c r="C7479" s="3" t="s">
        <v>28406</v>
      </c>
      <c r="D7479" s="3" t="s">
        <v>48</v>
      </c>
      <c r="E7479" s="3" t="s">
        <v>29852</v>
      </c>
      <c r="F7479" s="3"/>
      <c r="G7479" s="3"/>
      <c r="H7479" s="3"/>
      <c r="I7479" s="3"/>
      <c r="J7479" s="3"/>
      <c r="K7479" s="3"/>
      <c r="L7479" s="3"/>
      <c r="M7479" s="3"/>
      <c r="N7479" s="3"/>
      <c r="O7479" s="3"/>
      <c r="P7479" s="3"/>
      <c r="Q7479" s="3"/>
      <c r="R7479" s="3"/>
      <c r="S7479" s="3"/>
      <c r="T7479" s="3"/>
      <c r="U7479" s="3"/>
      <c r="V7479" s="3"/>
      <c r="W7479" s="3"/>
      <c r="X7479" s="3"/>
      <c r="Y7479" s="3"/>
      <c r="Z7479" s="3"/>
      <c r="AA7479" s="3"/>
      <c r="AB7479" s="3"/>
      <c r="AC7479" s="3"/>
      <c r="AD7479" s="3"/>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row>
    <row r="7480" spans="1:77" ht="18">
      <c r="A7480" s="3" t="s">
        <v>39783</v>
      </c>
      <c r="B7480" s="3" t="s">
        <v>39739</v>
      </c>
      <c r="C7480" s="3" t="s">
        <v>39784</v>
      </c>
      <c r="D7480" s="3" t="s">
        <v>32359</v>
      </c>
      <c r="E7480" s="3" t="s">
        <v>39785</v>
      </c>
      <c r="F7480" s="3"/>
      <c r="G7480" s="3"/>
      <c r="H7480" s="3"/>
      <c r="I7480" s="3"/>
      <c r="J7480" s="3"/>
      <c r="K7480" s="3"/>
      <c r="L7480" s="3"/>
      <c r="M7480" s="3"/>
      <c r="N7480" s="3"/>
      <c r="O7480" s="3"/>
      <c r="P7480" s="3"/>
      <c r="Q7480" s="3"/>
      <c r="R7480" s="3"/>
      <c r="S7480" s="3"/>
      <c r="T7480" s="3"/>
      <c r="U7480" s="3"/>
      <c r="V7480" s="3"/>
      <c r="W7480" s="3"/>
      <c r="X7480" s="3"/>
      <c r="Y7480" s="3"/>
      <c r="Z7480" s="3"/>
      <c r="AA7480" s="3"/>
      <c r="AB7480" s="3"/>
      <c r="AC7480" s="3"/>
      <c r="AD7480" s="3"/>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row>
    <row r="7481" spans="1:77" ht="18">
      <c r="A7481" s="3" t="s">
        <v>328</v>
      </c>
      <c r="B7481" s="3" t="s">
        <v>21921</v>
      </c>
      <c r="C7481" s="3" t="s">
        <v>36801</v>
      </c>
      <c r="D7481" s="3"/>
      <c r="E7481" s="3" t="s">
        <v>36802</v>
      </c>
      <c r="F7481" s="3"/>
      <c r="G7481" s="3"/>
      <c r="H7481" s="3"/>
      <c r="I7481" s="3"/>
      <c r="J7481" s="3"/>
      <c r="K7481" s="3"/>
      <c r="L7481" s="3"/>
      <c r="M7481" s="3"/>
      <c r="N7481" s="3"/>
      <c r="O7481" s="3"/>
      <c r="P7481" s="3"/>
      <c r="Q7481" s="3"/>
      <c r="R7481" s="3"/>
      <c r="S7481" s="3"/>
      <c r="T7481" s="3"/>
      <c r="U7481" s="3"/>
      <c r="V7481" s="3"/>
      <c r="W7481" s="3"/>
      <c r="X7481" s="3"/>
      <c r="Y7481" s="3"/>
      <c r="Z7481" s="3"/>
      <c r="AA7481" s="3"/>
      <c r="AB7481" s="3"/>
      <c r="AC7481" s="3"/>
      <c r="AD7481" s="3"/>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row>
    <row r="7482" spans="1:77" ht="18">
      <c r="A7482" s="3" t="s">
        <v>38419</v>
      </c>
      <c r="B7482" s="3" t="s">
        <v>37993</v>
      </c>
      <c r="C7482" s="3" t="s">
        <v>36801</v>
      </c>
      <c r="D7482" s="3" t="s">
        <v>270</v>
      </c>
      <c r="E7482" s="3" t="s">
        <v>38420</v>
      </c>
      <c r="F7482" s="3" t="s">
        <v>38421</v>
      </c>
      <c r="G7482" s="3"/>
      <c r="H7482" s="3"/>
      <c r="I7482" s="3"/>
      <c r="J7482" s="3"/>
      <c r="K7482" s="3"/>
      <c r="L7482" s="3"/>
      <c r="M7482" s="3"/>
      <c r="N7482" s="3"/>
      <c r="O7482" s="3"/>
      <c r="P7482" s="3"/>
      <c r="Q7482" s="3"/>
      <c r="R7482" s="3"/>
      <c r="S7482" s="3"/>
      <c r="T7482" s="3"/>
      <c r="U7482" s="3"/>
      <c r="V7482" s="3"/>
      <c r="W7482" s="3"/>
      <c r="X7482" s="3"/>
      <c r="Y7482" s="3"/>
      <c r="Z7482" s="3"/>
      <c r="AA7482" s="3"/>
      <c r="AB7482" s="3"/>
      <c r="AC7482" s="3"/>
      <c r="AD7482" s="3"/>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row>
    <row r="7483" spans="1:77" ht="18">
      <c r="A7483" s="3" t="s">
        <v>38658</v>
      </c>
      <c r="B7483" s="3" t="s">
        <v>37993</v>
      </c>
      <c r="C7483" s="3" t="s">
        <v>38659</v>
      </c>
      <c r="D7483" s="3" t="s">
        <v>270</v>
      </c>
      <c r="E7483" s="3" t="s">
        <v>38660</v>
      </c>
      <c r="F7483" s="3" t="s">
        <v>38661</v>
      </c>
      <c r="G7483" s="3"/>
      <c r="H7483" s="3"/>
      <c r="I7483" s="3"/>
      <c r="J7483" s="3"/>
      <c r="K7483" s="3"/>
      <c r="L7483" s="3"/>
      <c r="M7483" s="3"/>
      <c r="N7483" s="3"/>
      <c r="O7483" s="3"/>
      <c r="P7483" s="3"/>
      <c r="Q7483" s="3"/>
      <c r="R7483" s="3"/>
      <c r="S7483" s="3"/>
      <c r="T7483" s="3"/>
      <c r="U7483" s="3"/>
      <c r="V7483" s="3"/>
      <c r="W7483" s="3"/>
      <c r="X7483" s="3"/>
      <c r="Y7483" s="3"/>
      <c r="Z7483" s="3"/>
      <c r="AA7483" s="3"/>
      <c r="AB7483" s="3"/>
      <c r="AC7483" s="3"/>
      <c r="AD7483" s="3"/>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row>
    <row r="7484" spans="1:77" ht="18">
      <c r="A7484" s="3" t="s">
        <v>38024</v>
      </c>
      <c r="B7484" s="3" t="s">
        <v>37993</v>
      </c>
      <c r="C7484" s="3" t="s">
        <v>38025</v>
      </c>
      <c r="D7484" s="3" t="s">
        <v>270</v>
      </c>
      <c r="E7484" s="3" t="s">
        <v>38026</v>
      </c>
      <c r="F7484" s="3" t="s">
        <v>38027</v>
      </c>
      <c r="G7484" s="3"/>
      <c r="H7484" s="3"/>
      <c r="I7484" s="3"/>
      <c r="J7484" s="3"/>
      <c r="K7484" s="3"/>
      <c r="L7484" s="3"/>
      <c r="M7484" s="3"/>
      <c r="N7484" s="3"/>
      <c r="O7484" s="3"/>
      <c r="P7484" s="3"/>
      <c r="Q7484" s="3"/>
      <c r="R7484" s="3"/>
      <c r="S7484" s="3"/>
      <c r="T7484" s="3"/>
      <c r="U7484" s="3"/>
      <c r="V7484" s="3"/>
      <c r="W7484" s="3"/>
      <c r="X7484" s="3"/>
      <c r="Y7484" s="3"/>
      <c r="Z7484" s="3"/>
      <c r="AA7484" s="3"/>
      <c r="AB7484" s="3"/>
      <c r="AC7484" s="3"/>
      <c r="AD7484" s="3"/>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row>
    <row r="7485" spans="1:77" ht="18">
      <c r="A7485" s="3" t="s">
        <v>38588</v>
      </c>
      <c r="B7485" s="3" t="s">
        <v>37993</v>
      </c>
      <c r="C7485" s="3" t="s">
        <v>38589</v>
      </c>
      <c r="D7485" s="3" t="s">
        <v>270</v>
      </c>
      <c r="E7485" s="3" t="s">
        <v>38590</v>
      </c>
      <c r="F7485" s="3" t="s">
        <v>38591</v>
      </c>
      <c r="G7485" s="3"/>
      <c r="H7485" s="3"/>
      <c r="I7485" s="3"/>
      <c r="J7485" s="3"/>
      <c r="K7485" s="3"/>
      <c r="L7485" s="3"/>
      <c r="M7485" s="3"/>
      <c r="N7485" s="3"/>
      <c r="O7485" s="3"/>
      <c r="P7485" s="3"/>
      <c r="Q7485" s="3"/>
      <c r="R7485" s="3"/>
      <c r="S7485" s="3"/>
      <c r="T7485" s="3"/>
      <c r="U7485" s="3"/>
      <c r="V7485" s="3"/>
      <c r="W7485" s="3"/>
      <c r="X7485" s="3"/>
      <c r="Y7485" s="3"/>
      <c r="Z7485" s="3"/>
      <c r="AA7485" s="3"/>
      <c r="AB7485" s="3"/>
      <c r="AC7485" s="3"/>
      <c r="AD7485" s="3"/>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row>
    <row r="7486" spans="1:77" ht="18">
      <c r="A7486" s="3" t="s">
        <v>39776</v>
      </c>
      <c r="B7486" s="3" t="s">
        <v>39739</v>
      </c>
      <c r="C7486" s="3" t="s">
        <v>39777</v>
      </c>
      <c r="D7486" s="3" t="s">
        <v>32359</v>
      </c>
      <c r="E7486" s="3" t="s">
        <v>39778</v>
      </c>
      <c r="F7486" s="3" t="s">
        <v>39779</v>
      </c>
      <c r="G7486" s="3"/>
      <c r="H7486" s="3"/>
      <c r="I7486" s="3"/>
      <c r="J7486" s="3"/>
      <c r="K7486" s="3"/>
      <c r="L7486" s="3"/>
      <c r="M7486" s="3"/>
      <c r="N7486" s="3"/>
      <c r="O7486" s="3"/>
      <c r="P7486" s="3"/>
      <c r="Q7486" s="3"/>
      <c r="R7486" s="3"/>
      <c r="S7486" s="3"/>
      <c r="T7486" s="3"/>
      <c r="U7486" s="3"/>
      <c r="V7486" s="3"/>
      <c r="W7486" s="3"/>
      <c r="X7486" s="3"/>
      <c r="Y7486" s="3"/>
      <c r="Z7486" s="3"/>
      <c r="AA7486" s="3"/>
      <c r="AB7486" s="3"/>
      <c r="AC7486" s="3"/>
      <c r="AD7486" s="3"/>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row>
    <row r="7487" spans="1:77" ht="18">
      <c r="A7487" s="3" t="s">
        <v>11821</v>
      </c>
      <c r="B7487" s="3" t="s">
        <v>29357</v>
      </c>
      <c r="C7487" s="3" t="s">
        <v>29492</v>
      </c>
      <c r="D7487" s="3" t="s">
        <v>319</v>
      </c>
      <c r="E7487" s="3" t="s">
        <v>3179</v>
      </c>
      <c r="F7487" s="3" t="s">
        <v>29493</v>
      </c>
      <c r="G7487" s="3"/>
      <c r="H7487" s="3"/>
      <c r="I7487" s="3"/>
      <c r="J7487" s="3"/>
      <c r="K7487" s="3"/>
      <c r="L7487" s="3"/>
      <c r="M7487" s="3"/>
      <c r="N7487" s="3"/>
      <c r="O7487" s="3"/>
      <c r="P7487" s="3"/>
      <c r="Q7487" s="3"/>
      <c r="R7487" s="3"/>
      <c r="S7487" s="3"/>
      <c r="T7487" s="3"/>
      <c r="U7487" s="3"/>
      <c r="V7487" s="3"/>
      <c r="W7487" s="3"/>
      <c r="X7487" s="3"/>
      <c r="Y7487" s="3"/>
      <c r="Z7487" s="3"/>
      <c r="AA7487" s="3"/>
      <c r="AB7487" s="3"/>
      <c r="AC7487" s="3"/>
      <c r="AD7487" s="3"/>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row>
    <row r="7488" spans="1:77" ht="18">
      <c r="A7488" s="3" t="s">
        <v>10440</v>
      </c>
      <c r="B7488" s="3" t="s">
        <v>28449</v>
      </c>
      <c r="C7488" s="3" t="s">
        <v>28514</v>
      </c>
      <c r="D7488" s="3" t="s">
        <v>48</v>
      </c>
      <c r="E7488" s="3" t="s">
        <v>28515</v>
      </c>
      <c r="F7488" s="3"/>
      <c r="G7488" s="3"/>
      <c r="H7488" s="3"/>
      <c r="I7488" s="3"/>
      <c r="J7488" s="3"/>
      <c r="K7488" s="3"/>
      <c r="L7488" s="3"/>
      <c r="M7488" s="3"/>
      <c r="N7488" s="3"/>
      <c r="O7488" s="3"/>
      <c r="P7488" s="3"/>
      <c r="Q7488" s="3"/>
      <c r="R7488" s="3"/>
      <c r="S7488" s="3"/>
      <c r="T7488" s="3"/>
      <c r="U7488" s="3"/>
      <c r="V7488" s="3"/>
      <c r="W7488" s="3"/>
      <c r="X7488" s="3"/>
      <c r="Y7488" s="3"/>
      <c r="Z7488" s="3"/>
      <c r="AA7488" s="3"/>
      <c r="AB7488" s="3"/>
      <c r="AC7488" s="3"/>
      <c r="AD7488" s="3"/>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row>
    <row r="7489" spans="1:77" ht="18">
      <c r="A7489" s="3" t="s">
        <v>35159</v>
      </c>
      <c r="B7489" s="3" t="s">
        <v>21921</v>
      </c>
      <c r="C7489" s="3" t="s">
        <v>28514</v>
      </c>
      <c r="D7489" s="3"/>
      <c r="E7489" s="3" t="s">
        <v>35160</v>
      </c>
      <c r="F7489" s="3"/>
      <c r="G7489" s="3"/>
      <c r="H7489" s="3"/>
      <c r="I7489" s="3"/>
      <c r="J7489" s="3"/>
      <c r="K7489" s="3"/>
      <c r="L7489" s="3"/>
      <c r="M7489" s="3"/>
      <c r="N7489" s="3"/>
      <c r="O7489" s="3"/>
      <c r="P7489" s="3"/>
      <c r="Q7489" s="3"/>
      <c r="R7489" s="3"/>
      <c r="S7489" s="3"/>
      <c r="T7489" s="3"/>
      <c r="U7489" s="3"/>
      <c r="V7489" s="3"/>
      <c r="W7489" s="3"/>
      <c r="X7489" s="3"/>
      <c r="Y7489" s="3"/>
      <c r="Z7489" s="3"/>
      <c r="AA7489" s="3"/>
      <c r="AB7489" s="3"/>
      <c r="AC7489" s="3"/>
      <c r="AD7489" s="3"/>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row>
    <row r="7490" spans="1:77" ht="18">
      <c r="A7490" s="3" t="s">
        <v>12222</v>
      </c>
      <c r="B7490" s="3" t="s">
        <v>29357</v>
      </c>
      <c r="C7490" s="3" t="s">
        <v>29805</v>
      </c>
      <c r="D7490" s="3" t="s">
        <v>48</v>
      </c>
      <c r="E7490" s="3" t="s">
        <v>29806</v>
      </c>
      <c r="F7490" s="3" t="s">
        <v>29807</v>
      </c>
      <c r="G7490" s="3"/>
      <c r="H7490" s="3"/>
      <c r="I7490" s="3"/>
      <c r="J7490" s="3"/>
      <c r="K7490" s="3"/>
      <c r="L7490" s="3"/>
      <c r="M7490" s="3"/>
      <c r="N7490" s="3"/>
      <c r="O7490" s="3"/>
      <c r="P7490" s="3"/>
      <c r="Q7490" s="3"/>
      <c r="R7490" s="3"/>
      <c r="S7490" s="3"/>
      <c r="T7490" s="3"/>
      <c r="U7490" s="3"/>
      <c r="V7490" s="3"/>
      <c r="W7490" s="3"/>
      <c r="X7490" s="3"/>
      <c r="Y7490" s="3"/>
      <c r="Z7490" s="3"/>
      <c r="AA7490" s="3"/>
      <c r="AB7490" s="3"/>
      <c r="AC7490" s="3"/>
      <c r="AD7490" s="3"/>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row>
    <row r="7491" spans="1:77" ht="18">
      <c r="A7491" s="3" t="s">
        <v>10486</v>
      </c>
      <c r="B7491" s="3" t="s">
        <v>28370</v>
      </c>
      <c r="C7491" s="3" t="s">
        <v>28555</v>
      </c>
      <c r="D7491" s="3"/>
      <c r="E7491" s="3" t="s">
        <v>28556</v>
      </c>
      <c r="F7491" s="3"/>
      <c r="G7491" s="3"/>
      <c r="H7491" s="3"/>
      <c r="I7491" s="3"/>
      <c r="J7491" s="3"/>
      <c r="K7491" s="3"/>
      <c r="L7491" s="3"/>
      <c r="M7491" s="3"/>
      <c r="N7491" s="3"/>
      <c r="O7491" s="3"/>
      <c r="P7491" s="3"/>
      <c r="Q7491" s="3"/>
      <c r="R7491" s="3"/>
      <c r="S7491" s="3"/>
      <c r="T7491" s="3"/>
      <c r="U7491" s="3"/>
      <c r="V7491" s="3"/>
      <c r="W7491" s="3"/>
      <c r="X7491" s="3"/>
      <c r="Y7491" s="3"/>
      <c r="Z7491" s="3"/>
      <c r="AA7491" s="3"/>
      <c r="AB7491" s="3"/>
      <c r="AC7491" s="3"/>
      <c r="AD7491" s="3"/>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row>
    <row r="7492" spans="1:77" ht="18">
      <c r="A7492" s="3" t="s">
        <v>38321</v>
      </c>
      <c r="B7492" s="3" t="s">
        <v>37993</v>
      </c>
      <c r="C7492" s="3" t="s">
        <v>38322</v>
      </c>
      <c r="D7492" s="3" t="s">
        <v>38323</v>
      </c>
      <c r="E7492" s="3" t="s">
        <v>38324</v>
      </c>
      <c r="F7492" s="3" t="s">
        <v>38325</v>
      </c>
      <c r="G7492" s="3"/>
      <c r="H7492" s="3"/>
      <c r="I7492" s="3"/>
      <c r="J7492" s="3"/>
      <c r="K7492" s="3"/>
      <c r="L7492" s="3"/>
      <c r="M7492" s="3"/>
      <c r="N7492" s="3"/>
      <c r="O7492" s="3"/>
      <c r="P7492" s="3"/>
      <c r="Q7492" s="3"/>
      <c r="R7492" s="3"/>
      <c r="S7492" s="3"/>
      <c r="T7492" s="3"/>
      <c r="U7492" s="3"/>
      <c r="V7492" s="3"/>
      <c r="W7492" s="3"/>
      <c r="X7492" s="3"/>
      <c r="Y7492" s="3"/>
      <c r="Z7492" s="3"/>
      <c r="AA7492" s="3"/>
      <c r="AB7492" s="3"/>
      <c r="AC7492" s="3"/>
      <c r="AD7492" s="3"/>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row>
    <row r="7493" spans="1:77" ht="18">
      <c r="A7493" s="3" t="s">
        <v>260</v>
      </c>
      <c r="B7493" s="3" t="s">
        <v>21921</v>
      </c>
      <c r="C7493" s="3" t="s">
        <v>32994</v>
      </c>
      <c r="D7493" s="3"/>
      <c r="E7493" s="3" t="s">
        <v>32995</v>
      </c>
      <c r="F7493" s="3"/>
      <c r="G7493" s="3"/>
      <c r="H7493" s="3"/>
      <c r="I7493" s="3"/>
      <c r="J7493" s="3"/>
      <c r="K7493" s="3"/>
      <c r="L7493" s="3"/>
      <c r="M7493" s="3"/>
      <c r="N7493" s="3"/>
      <c r="O7493" s="3"/>
      <c r="P7493" s="3"/>
      <c r="Q7493" s="3"/>
      <c r="R7493" s="3"/>
      <c r="S7493" s="3"/>
      <c r="T7493" s="3"/>
      <c r="U7493" s="3"/>
      <c r="V7493" s="3"/>
      <c r="W7493" s="3"/>
      <c r="X7493" s="3"/>
      <c r="Y7493" s="3"/>
      <c r="Z7493" s="3"/>
      <c r="AA7493" s="3"/>
      <c r="AB7493" s="3"/>
      <c r="AC7493" s="3"/>
      <c r="AD7493" s="3"/>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row>
    <row r="7494" spans="1:77" ht="18">
      <c r="A7494" s="3" t="s">
        <v>28504</v>
      </c>
      <c r="B7494" s="3" t="s">
        <v>28449</v>
      </c>
      <c r="C7494" s="3" t="s">
        <v>28505</v>
      </c>
      <c r="D7494" s="3" t="s">
        <v>48</v>
      </c>
      <c r="E7494" s="3" t="s">
        <v>28506</v>
      </c>
      <c r="F7494" s="3" t="s">
        <v>28507</v>
      </c>
      <c r="G7494" s="3"/>
      <c r="H7494" s="3"/>
      <c r="I7494" s="3"/>
      <c r="J7494" s="3"/>
      <c r="K7494" s="3"/>
      <c r="L7494" s="3"/>
      <c r="M7494" s="3"/>
      <c r="N7494" s="3"/>
      <c r="O7494" s="3"/>
      <c r="P7494" s="3"/>
      <c r="Q7494" s="3"/>
      <c r="R7494" s="3"/>
      <c r="S7494" s="3"/>
      <c r="T7494" s="3"/>
      <c r="U7494" s="3"/>
      <c r="V7494" s="3"/>
      <c r="W7494" s="3"/>
      <c r="X7494" s="3"/>
      <c r="Y7494" s="3"/>
      <c r="Z7494" s="3"/>
      <c r="AA7494" s="3"/>
      <c r="AB7494" s="3"/>
      <c r="AC7494" s="3"/>
      <c r="AD7494" s="3"/>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row>
    <row r="7495" spans="1:77" ht="18">
      <c r="A7495" s="3" t="s">
        <v>12067</v>
      </c>
      <c r="B7495" s="3" t="s">
        <v>29357</v>
      </c>
      <c r="C7495" s="3" t="s">
        <v>29689</v>
      </c>
      <c r="D7495" s="3" t="s">
        <v>48</v>
      </c>
      <c r="E7495" s="3" t="s">
        <v>29605</v>
      </c>
      <c r="F7495" s="3" t="s">
        <v>29606</v>
      </c>
      <c r="G7495" s="3"/>
      <c r="H7495" s="3"/>
      <c r="I7495" s="3"/>
      <c r="J7495" s="3"/>
      <c r="K7495" s="3"/>
      <c r="L7495" s="3"/>
      <c r="M7495" s="3"/>
      <c r="N7495" s="3"/>
      <c r="O7495" s="3"/>
      <c r="P7495" s="3"/>
      <c r="Q7495" s="3"/>
      <c r="R7495" s="3"/>
      <c r="S7495" s="3"/>
      <c r="T7495" s="3"/>
      <c r="U7495" s="3"/>
      <c r="V7495" s="3"/>
      <c r="W7495" s="3"/>
      <c r="X7495" s="3"/>
      <c r="Y7495" s="3"/>
      <c r="Z7495" s="3"/>
      <c r="AA7495" s="3"/>
      <c r="AB7495" s="3"/>
      <c r="AC7495" s="3"/>
      <c r="AD7495" s="3"/>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row>
    <row r="7496" spans="1:77" ht="18">
      <c r="A7496" s="3" t="s">
        <v>11967</v>
      </c>
      <c r="B7496" s="3" t="s">
        <v>29357</v>
      </c>
      <c r="C7496" s="3" t="s">
        <v>29604</v>
      </c>
      <c r="D7496" s="3" t="s">
        <v>48</v>
      </c>
      <c r="E7496" s="3" t="s">
        <v>29605</v>
      </c>
      <c r="F7496" s="3" t="s">
        <v>29606</v>
      </c>
      <c r="G7496" s="3"/>
      <c r="H7496" s="3"/>
      <c r="I7496" s="3"/>
      <c r="J7496" s="3"/>
      <c r="K7496" s="3"/>
      <c r="L7496" s="3"/>
      <c r="M7496" s="3"/>
      <c r="N7496" s="3"/>
      <c r="O7496" s="3"/>
      <c r="P7496" s="3"/>
      <c r="Q7496" s="3"/>
      <c r="R7496" s="3"/>
      <c r="S7496" s="3"/>
      <c r="T7496" s="3"/>
      <c r="U7496" s="3"/>
      <c r="V7496" s="3"/>
      <c r="W7496" s="3"/>
      <c r="X7496" s="3"/>
      <c r="Y7496" s="3"/>
      <c r="Z7496" s="3"/>
      <c r="AA7496" s="3"/>
      <c r="AB7496" s="3"/>
      <c r="AC7496" s="3"/>
      <c r="AD7496" s="3"/>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row>
    <row r="7497" spans="1:77" ht="18">
      <c r="A7497" s="3" t="s">
        <v>20432</v>
      </c>
      <c r="B7497" s="3" t="s">
        <v>37993</v>
      </c>
      <c r="C7497" s="3" t="s">
        <v>38830</v>
      </c>
      <c r="D7497" s="3" t="s">
        <v>270</v>
      </c>
      <c r="E7497" s="3" t="s">
        <v>38831</v>
      </c>
      <c r="F7497" s="3" t="s">
        <v>38832</v>
      </c>
      <c r="G7497" s="3"/>
      <c r="H7497" s="3"/>
      <c r="I7497" s="3"/>
      <c r="J7497" s="3"/>
      <c r="K7497" s="3"/>
      <c r="L7497" s="3"/>
      <c r="M7497" s="3"/>
      <c r="N7497" s="3"/>
      <c r="O7497" s="3"/>
      <c r="P7497" s="3"/>
      <c r="Q7497" s="3"/>
      <c r="R7497" s="3"/>
      <c r="S7497" s="3"/>
      <c r="T7497" s="3"/>
      <c r="U7497" s="3"/>
      <c r="V7497" s="3"/>
      <c r="W7497" s="3"/>
      <c r="X7497" s="3"/>
      <c r="Y7497" s="3"/>
      <c r="Z7497" s="3"/>
      <c r="AA7497" s="3"/>
      <c r="AB7497" s="3"/>
      <c r="AC7497" s="3"/>
      <c r="AD7497" s="3"/>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row>
    <row r="7498" spans="1:77" ht="18">
      <c r="A7498" s="3" t="s">
        <v>11709</v>
      </c>
      <c r="B7498" s="3" t="s">
        <v>29411</v>
      </c>
      <c r="C7498" s="3" t="s">
        <v>29412</v>
      </c>
      <c r="D7498" s="3" t="s">
        <v>319</v>
      </c>
      <c r="E7498" s="3" t="s">
        <v>29413</v>
      </c>
      <c r="F7498" s="3" t="s">
        <v>29414</v>
      </c>
      <c r="G7498" s="3"/>
      <c r="H7498" s="3"/>
      <c r="I7498" s="3"/>
      <c r="J7498" s="3"/>
      <c r="K7498" s="3"/>
      <c r="L7498" s="3"/>
      <c r="M7498" s="3"/>
      <c r="N7498" s="3"/>
      <c r="O7498" s="3"/>
      <c r="P7498" s="3"/>
      <c r="Q7498" s="3"/>
      <c r="R7498" s="3"/>
      <c r="S7498" s="3"/>
      <c r="T7498" s="3"/>
      <c r="U7498" s="3"/>
      <c r="V7498" s="3"/>
      <c r="W7498" s="3"/>
      <c r="X7498" s="3"/>
      <c r="Y7498" s="3"/>
      <c r="Z7498" s="3"/>
      <c r="AA7498" s="3"/>
      <c r="AB7498" s="3"/>
      <c r="AC7498" s="3"/>
      <c r="AD7498" s="3"/>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row>
    <row r="7499" spans="1:77" ht="18">
      <c r="A7499" s="3" t="s">
        <v>9531</v>
      </c>
      <c r="B7499" s="3" t="s">
        <v>27189</v>
      </c>
      <c r="C7499" s="3" t="s">
        <v>27356</v>
      </c>
      <c r="D7499" s="3" t="s">
        <v>73</v>
      </c>
      <c r="E7499" s="3" t="s">
        <v>27357</v>
      </c>
      <c r="F7499" s="3" t="s">
        <v>27358</v>
      </c>
      <c r="G7499" s="3" t="e">
        <f>- checkpoint where we are with the currrent release</f>
        <v>#NAME?</v>
      </c>
      <c r="H7499" s="3" t="e">
        <f>- bug fix verifcation status</f>
        <v>#NAME?</v>
      </c>
      <c r="I7499" s="3" t="s">
        <v>27359</v>
      </c>
      <c r="J7499" s="3"/>
      <c r="K7499" s="3"/>
      <c r="L7499" s="3"/>
      <c r="M7499" s="3"/>
      <c r="N7499" s="3"/>
      <c r="O7499" s="3"/>
      <c r="P7499" s="3"/>
      <c r="Q7499" s="3"/>
      <c r="R7499" s="3"/>
      <c r="S7499" s="3"/>
      <c r="T7499" s="3"/>
      <c r="U7499" s="3"/>
      <c r="V7499" s="3"/>
      <c r="W7499" s="3"/>
      <c r="X7499" s="3"/>
      <c r="Y7499" s="3"/>
      <c r="Z7499" s="3"/>
      <c r="AA7499" s="3"/>
      <c r="AB7499" s="3"/>
      <c r="AC7499" s="3"/>
      <c r="AD7499" s="3"/>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row>
    <row r="7500" spans="1:77" ht="18">
      <c r="A7500" s="3" t="s">
        <v>38315</v>
      </c>
      <c r="B7500" s="3" t="s">
        <v>21987</v>
      </c>
      <c r="C7500" s="3" t="s">
        <v>38316</v>
      </c>
      <c r="D7500" s="3" t="s">
        <v>270</v>
      </c>
      <c r="E7500" s="3" t="s">
        <v>35741</v>
      </c>
      <c r="F7500" s="3" t="s">
        <v>35741</v>
      </c>
      <c r="G7500" s="3"/>
      <c r="H7500" s="3"/>
      <c r="I7500" s="3"/>
      <c r="J7500" s="3"/>
      <c r="K7500" s="3"/>
      <c r="L7500" s="3"/>
      <c r="M7500" s="3"/>
      <c r="N7500" s="3"/>
      <c r="O7500" s="3"/>
      <c r="P7500" s="3"/>
      <c r="Q7500" s="3"/>
      <c r="R7500" s="3"/>
      <c r="S7500" s="3"/>
      <c r="T7500" s="3"/>
      <c r="U7500" s="3"/>
      <c r="V7500" s="3"/>
      <c r="W7500" s="3"/>
      <c r="X7500" s="3"/>
      <c r="Y7500" s="3"/>
      <c r="Z7500" s="3"/>
      <c r="AA7500" s="3"/>
      <c r="AB7500" s="3"/>
      <c r="AC7500" s="3"/>
      <c r="AD7500" s="3"/>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row>
    <row r="7501" spans="1:77" ht="18">
      <c r="A7501" s="3" t="s">
        <v>9953</v>
      </c>
      <c r="B7501" s="3" t="s">
        <v>27608</v>
      </c>
      <c r="C7501" s="3" t="s">
        <v>28005</v>
      </c>
      <c r="D7501" s="3" t="s">
        <v>73</v>
      </c>
      <c r="E7501" s="3" t="s">
        <v>28006</v>
      </c>
      <c r="F7501" s="3" t="s">
        <v>28007</v>
      </c>
      <c r="G7501" s="3"/>
      <c r="H7501" s="3"/>
      <c r="I7501" s="3"/>
      <c r="J7501" s="3"/>
      <c r="K7501" s="3"/>
      <c r="L7501" s="3"/>
      <c r="M7501" s="3"/>
      <c r="N7501" s="3"/>
      <c r="O7501" s="3"/>
      <c r="P7501" s="3"/>
      <c r="Q7501" s="3"/>
      <c r="R7501" s="3"/>
      <c r="S7501" s="3"/>
      <c r="T7501" s="3"/>
      <c r="U7501" s="3"/>
      <c r="V7501" s="3"/>
      <c r="W7501" s="3"/>
      <c r="X7501" s="3"/>
      <c r="Y7501" s="3"/>
      <c r="Z7501" s="3"/>
      <c r="AA7501" s="3"/>
      <c r="AB7501" s="3"/>
      <c r="AC7501" s="3"/>
      <c r="AD7501" s="3"/>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row>
    <row r="7502" spans="1:77" ht="18">
      <c r="A7502" s="3" t="s">
        <v>389</v>
      </c>
      <c r="B7502" s="3" t="s">
        <v>21921</v>
      </c>
      <c r="C7502" s="3" t="s">
        <v>22017</v>
      </c>
      <c r="D7502" s="3" t="s">
        <v>2</v>
      </c>
      <c r="E7502" s="3" t="s">
        <v>22018</v>
      </c>
      <c r="F7502" s="3" t="s">
        <v>22019</v>
      </c>
      <c r="G7502" s="3"/>
      <c r="H7502" s="3"/>
      <c r="I7502" s="3"/>
      <c r="J7502" s="3"/>
      <c r="K7502" s="3"/>
      <c r="L7502" s="3"/>
      <c r="M7502" s="3"/>
      <c r="N7502" s="3"/>
      <c r="O7502" s="3"/>
      <c r="P7502" s="3"/>
      <c r="Q7502" s="3"/>
      <c r="R7502" s="3"/>
      <c r="S7502" s="3"/>
      <c r="T7502" s="3"/>
      <c r="U7502" s="3"/>
      <c r="V7502" s="3"/>
      <c r="W7502" s="3"/>
      <c r="X7502" s="3"/>
      <c r="Y7502" s="3"/>
      <c r="Z7502" s="3"/>
      <c r="AA7502" s="3"/>
      <c r="AB7502" s="3"/>
      <c r="AC7502" s="3"/>
      <c r="AD7502" s="3"/>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row>
    <row r="7503" spans="1:77" ht="18">
      <c r="A7503" s="3" t="s">
        <v>10460</v>
      </c>
      <c r="B7503" s="3" t="s">
        <v>28537</v>
      </c>
      <c r="C7503" s="3" t="s">
        <v>22017</v>
      </c>
      <c r="D7503" s="3" t="s">
        <v>2</v>
      </c>
      <c r="E7503" s="3" t="s">
        <v>28538</v>
      </c>
      <c r="F7503" s="3" t="s">
        <v>22019</v>
      </c>
      <c r="G7503" s="3"/>
      <c r="H7503" s="3"/>
      <c r="I7503" s="3"/>
      <c r="J7503" s="3"/>
      <c r="K7503" s="3"/>
      <c r="L7503" s="3"/>
      <c r="M7503" s="3"/>
      <c r="N7503" s="3"/>
      <c r="O7503" s="3"/>
      <c r="P7503" s="3"/>
      <c r="Q7503" s="3"/>
      <c r="R7503" s="3"/>
      <c r="S7503" s="3"/>
      <c r="T7503" s="3"/>
      <c r="U7503" s="3"/>
      <c r="V7503" s="3"/>
      <c r="W7503" s="3"/>
      <c r="X7503" s="3"/>
      <c r="Y7503" s="3"/>
      <c r="Z7503" s="3"/>
      <c r="AA7503" s="3"/>
      <c r="AB7503" s="3"/>
      <c r="AC7503" s="3"/>
      <c r="AD7503" s="3"/>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row>
    <row r="7504" spans="1:77" ht="18">
      <c r="A7504" s="3" t="s">
        <v>11656</v>
      </c>
      <c r="B7504" s="3" t="s">
        <v>29357</v>
      </c>
      <c r="C7504" s="3" t="s">
        <v>29367</v>
      </c>
      <c r="D7504" s="3" t="s">
        <v>48</v>
      </c>
      <c r="E7504" s="3" t="s">
        <v>29368</v>
      </c>
      <c r="F7504" s="3" t="s">
        <v>29369</v>
      </c>
      <c r="G7504" s="3"/>
      <c r="H7504" s="3"/>
      <c r="I7504" s="3"/>
      <c r="J7504" s="3"/>
      <c r="K7504" s="3"/>
      <c r="L7504" s="3"/>
      <c r="M7504" s="3"/>
      <c r="N7504" s="3"/>
      <c r="O7504" s="3"/>
      <c r="P7504" s="3"/>
      <c r="Q7504" s="3"/>
      <c r="R7504" s="3"/>
      <c r="S7504" s="3"/>
      <c r="T7504" s="3"/>
      <c r="U7504" s="3"/>
      <c r="V7504" s="3"/>
      <c r="W7504" s="3"/>
      <c r="X7504" s="3"/>
      <c r="Y7504" s="3"/>
      <c r="Z7504" s="3"/>
      <c r="AA7504" s="3"/>
      <c r="AB7504" s="3"/>
      <c r="AC7504" s="3"/>
      <c r="AD7504" s="3"/>
      <c r="AE7504" s="3"/>
      <c r="AF7504" s="3"/>
      <c r="AG7504" s="3"/>
      <c r="AH7504" s="3"/>
      <c r="AI7504" s="3"/>
      <c r="AJ7504" s="3"/>
      <c r="AK7504" s="3"/>
      <c r="AL7504" s="3"/>
      <c r="AM7504" s="3"/>
      <c r="AN7504" s="3"/>
      <c r="AO7504" s="3"/>
      <c r="AP7504" s="3"/>
      <c r="AQ7504" s="3"/>
      <c r="AR7504" s="3"/>
      <c r="AS7504" s="3"/>
      <c r="AT7504" s="3"/>
      <c r="AU7504" s="3"/>
      <c r="AV7504" s="3"/>
      <c r="AW7504" s="3"/>
      <c r="AX7504" s="3"/>
      <c r="AY7504" s="3"/>
      <c r="AZ7504" s="3"/>
      <c r="BA7504" s="3"/>
      <c r="BB7504" s="3"/>
      <c r="BC7504" s="3"/>
      <c r="BD7504" s="3"/>
      <c r="BE7504" s="3"/>
      <c r="BF7504" s="3"/>
      <c r="BG7504" s="3"/>
      <c r="BH7504" s="3"/>
      <c r="BI7504" s="3"/>
      <c r="BJ7504" s="3"/>
      <c r="BK7504" s="3"/>
      <c r="BL7504" s="3"/>
      <c r="BM7504" s="3"/>
      <c r="BN7504" s="3"/>
      <c r="BO7504" s="3"/>
      <c r="BP7504" s="3"/>
      <c r="BQ7504" s="3"/>
      <c r="BR7504" s="3"/>
      <c r="BS7504" s="3"/>
      <c r="BT7504" s="3"/>
      <c r="BU7504" s="3"/>
      <c r="BV7504" s="3"/>
      <c r="BW7504" s="3"/>
      <c r="BX7504" s="3"/>
      <c r="BY7504" s="3"/>
    </row>
    <row r="7505" spans="1:77" ht="18">
      <c r="A7505" s="3" t="s">
        <v>38772</v>
      </c>
      <c r="B7505" s="3" t="s">
        <v>37993</v>
      </c>
      <c r="C7505" s="3" t="s">
        <v>38773</v>
      </c>
      <c r="D7505" s="3" t="s">
        <v>270</v>
      </c>
      <c r="E7505" s="3" t="s">
        <v>38774</v>
      </c>
      <c r="F7505" s="3" t="s">
        <v>38775</v>
      </c>
      <c r="G7505" s="3"/>
      <c r="H7505" s="3"/>
      <c r="I7505" s="3"/>
      <c r="J7505" s="3"/>
      <c r="K7505" s="3"/>
      <c r="L7505" s="3"/>
      <c r="M7505" s="3"/>
      <c r="N7505" s="3"/>
      <c r="O7505" s="3"/>
      <c r="P7505" s="3"/>
      <c r="Q7505" s="3"/>
      <c r="R7505" s="3"/>
      <c r="S7505" s="3"/>
      <c r="T7505" s="3"/>
      <c r="U7505" s="3"/>
      <c r="V7505" s="3"/>
      <c r="W7505" s="3"/>
      <c r="X7505" s="3"/>
      <c r="Y7505" s="3"/>
      <c r="Z7505" s="3"/>
      <c r="AA7505" s="3"/>
      <c r="AB7505" s="3"/>
      <c r="AC7505" s="3"/>
      <c r="AD7505" s="3"/>
      <c r="AE7505" s="3"/>
      <c r="AF7505" s="3"/>
      <c r="AG7505" s="3"/>
      <c r="AH7505" s="3"/>
      <c r="AI7505" s="3"/>
      <c r="AJ7505" s="3"/>
      <c r="AK7505" s="3"/>
      <c r="AL7505" s="3"/>
      <c r="AM7505" s="3"/>
      <c r="AN7505" s="3"/>
      <c r="AO7505" s="3"/>
      <c r="AP7505" s="3"/>
      <c r="AQ7505" s="3"/>
      <c r="AR7505" s="3"/>
      <c r="AS7505" s="3"/>
      <c r="AT7505" s="3"/>
      <c r="AU7505" s="3"/>
      <c r="AV7505" s="3"/>
      <c r="AW7505" s="3"/>
      <c r="AX7505" s="3"/>
      <c r="AY7505" s="3"/>
      <c r="AZ7505" s="3"/>
      <c r="BA7505" s="3"/>
      <c r="BB7505" s="3"/>
      <c r="BC7505" s="3"/>
      <c r="BD7505" s="3"/>
      <c r="BE7505" s="3"/>
      <c r="BF7505" s="3"/>
      <c r="BG7505" s="3"/>
      <c r="BH7505" s="3"/>
      <c r="BI7505" s="3"/>
      <c r="BJ7505" s="3"/>
      <c r="BK7505" s="3"/>
      <c r="BL7505" s="3"/>
      <c r="BM7505" s="3"/>
      <c r="BN7505" s="3"/>
      <c r="BO7505" s="3"/>
      <c r="BP7505" s="3"/>
      <c r="BQ7505" s="3"/>
      <c r="BR7505" s="3"/>
      <c r="BS7505" s="3"/>
      <c r="BT7505" s="3"/>
      <c r="BU7505" s="3"/>
      <c r="BV7505" s="3"/>
      <c r="BW7505" s="3"/>
      <c r="BX7505" s="3"/>
      <c r="BY7505" s="3"/>
    </row>
    <row r="7506" spans="1:77" ht="18">
      <c r="A7506" s="3" t="s">
        <v>38934</v>
      </c>
      <c r="B7506" s="3" t="s">
        <v>37993</v>
      </c>
      <c r="C7506" s="3" t="s">
        <v>38935</v>
      </c>
      <c r="D7506" s="3" t="s">
        <v>270</v>
      </c>
      <c r="E7506" s="3" t="s">
        <v>38936</v>
      </c>
      <c r="F7506" s="3" t="s">
        <v>38937</v>
      </c>
      <c r="G7506" s="3"/>
      <c r="H7506" s="3"/>
      <c r="I7506" s="3"/>
      <c r="J7506" s="3"/>
      <c r="K7506" s="3"/>
      <c r="L7506" s="3"/>
      <c r="M7506" s="3"/>
      <c r="N7506" s="3"/>
      <c r="O7506" s="3"/>
      <c r="P7506" s="3"/>
      <c r="Q7506" s="3"/>
      <c r="R7506" s="3"/>
      <c r="S7506" s="3"/>
      <c r="T7506" s="3"/>
      <c r="U7506" s="3"/>
      <c r="V7506" s="3"/>
      <c r="W7506" s="3"/>
      <c r="X7506" s="3"/>
      <c r="Y7506" s="3"/>
      <c r="Z7506" s="3"/>
      <c r="AA7506" s="3"/>
      <c r="AB7506" s="3"/>
      <c r="AC7506" s="3"/>
      <c r="AD7506" s="3"/>
      <c r="AE7506" s="3"/>
      <c r="AF7506" s="3"/>
      <c r="AG7506" s="3"/>
      <c r="AH7506" s="3"/>
      <c r="AI7506" s="3"/>
      <c r="AJ7506" s="3"/>
      <c r="AK7506" s="3"/>
      <c r="AL7506" s="3"/>
      <c r="AM7506" s="3"/>
      <c r="AN7506" s="3"/>
      <c r="AO7506" s="3"/>
      <c r="AP7506" s="3"/>
      <c r="AQ7506" s="3"/>
      <c r="AR7506" s="3"/>
      <c r="AS7506" s="3"/>
      <c r="AT7506" s="3"/>
      <c r="AU7506" s="3"/>
      <c r="AV7506" s="3"/>
      <c r="AW7506" s="3"/>
      <c r="AX7506" s="3"/>
      <c r="AY7506" s="3"/>
      <c r="AZ7506" s="3"/>
      <c r="BA7506" s="3"/>
      <c r="BB7506" s="3"/>
      <c r="BC7506" s="3"/>
      <c r="BD7506" s="3"/>
      <c r="BE7506" s="3"/>
      <c r="BF7506" s="3"/>
      <c r="BG7506" s="3"/>
      <c r="BH7506" s="3"/>
      <c r="BI7506" s="3"/>
      <c r="BJ7506" s="3"/>
      <c r="BK7506" s="3"/>
      <c r="BL7506" s="3"/>
      <c r="BM7506" s="3"/>
      <c r="BN7506" s="3"/>
      <c r="BO7506" s="3"/>
      <c r="BP7506" s="3"/>
      <c r="BQ7506" s="3"/>
      <c r="BR7506" s="3"/>
      <c r="BS7506" s="3"/>
      <c r="BT7506" s="3"/>
      <c r="BU7506" s="3"/>
      <c r="BV7506" s="3"/>
      <c r="BW7506" s="3"/>
      <c r="BX7506" s="3"/>
      <c r="BY7506" s="3"/>
    </row>
    <row r="7507" spans="1:77" ht="18">
      <c r="A7507" s="3" t="s">
        <v>10388</v>
      </c>
      <c r="B7507" s="3" t="s">
        <v>28370</v>
      </c>
      <c r="C7507" s="3" t="s">
        <v>28466</v>
      </c>
      <c r="D7507" s="3"/>
      <c r="E7507" s="3" t="s">
        <v>28467</v>
      </c>
      <c r="F7507" s="3"/>
      <c r="G7507" s="3"/>
      <c r="H7507" s="3"/>
      <c r="I7507" s="3"/>
      <c r="J7507" s="3"/>
      <c r="K7507" s="3"/>
      <c r="L7507" s="3"/>
      <c r="M7507" s="3"/>
      <c r="N7507" s="3"/>
      <c r="O7507" s="3"/>
      <c r="P7507" s="3"/>
      <c r="Q7507" s="3"/>
      <c r="R7507" s="3"/>
      <c r="S7507" s="3"/>
      <c r="T7507" s="3"/>
      <c r="U7507" s="3"/>
      <c r="V7507" s="3"/>
      <c r="W7507" s="3"/>
      <c r="X7507" s="3"/>
      <c r="Y7507" s="3"/>
      <c r="Z7507" s="3"/>
      <c r="AA7507" s="3"/>
      <c r="AB7507" s="3"/>
      <c r="AC7507" s="3"/>
      <c r="AD7507" s="3"/>
      <c r="AE7507" s="3"/>
      <c r="AF7507" s="3"/>
      <c r="AG7507" s="3"/>
      <c r="AH7507" s="3"/>
      <c r="AI7507" s="3"/>
      <c r="AJ7507" s="3"/>
      <c r="AK7507" s="3"/>
      <c r="AL7507" s="3"/>
      <c r="AM7507" s="3"/>
      <c r="AN7507" s="3"/>
      <c r="AO7507" s="3"/>
      <c r="AP7507" s="3"/>
      <c r="AQ7507" s="3"/>
      <c r="AR7507" s="3"/>
      <c r="AS7507" s="3"/>
      <c r="AT7507" s="3"/>
      <c r="AU7507" s="3"/>
      <c r="AV7507" s="3"/>
      <c r="AW7507" s="3"/>
      <c r="AX7507" s="3"/>
      <c r="AY7507" s="3"/>
      <c r="AZ7507" s="3"/>
      <c r="BA7507" s="3"/>
      <c r="BB7507" s="3"/>
      <c r="BC7507" s="3"/>
      <c r="BD7507" s="3"/>
      <c r="BE7507" s="3"/>
      <c r="BF7507" s="3"/>
      <c r="BG7507" s="3"/>
      <c r="BH7507" s="3"/>
      <c r="BI7507" s="3"/>
      <c r="BJ7507" s="3"/>
      <c r="BK7507" s="3"/>
      <c r="BL7507" s="3"/>
      <c r="BM7507" s="3"/>
      <c r="BN7507" s="3"/>
      <c r="BO7507" s="3"/>
      <c r="BP7507" s="3"/>
      <c r="BQ7507" s="3"/>
      <c r="BR7507" s="3"/>
      <c r="BS7507" s="3"/>
      <c r="BT7507" s="3"/>
      <c r="BU7507" s="3"/>
      <c r="BV7507" s="3"/>
      <c r="BW7507" s="3"/>
      <c r="BX7507" s="3"/>
      <c r="BY7507" s="3"/>
    </row>
    <row r="7508" spans="1:77" ht="18">
      <c r="A7508" s="3" t="s">
        <v>38718</v>
      </c>
      <c r="B7508" s="3" t="s">
        <v>37993</v>
      </c>
      <c r="C7508" s="3" t="s">
        <v>38719</v>
      </c>
      <c r="D7508" s="3" t="s">
        <v>270</v>
      </c>
      <c r="E7508" s="3" t="s">
        <v>38720</v>
      </c>
      <c r="F7508" s="3" t="s">
        <v>38721</v>
      </c>
      <c r="G7508" s="3"/>
      <c r="H7508" s="3"/>
      <c r="I7508" s="3"/>
      <c r="J7508" s="3"/>
      <c r="K7508" s="3"/>
      <c r="L7508" s="3"/>
      <c r="M7508" s="3"/>
      <c r="N7508" s="3"/>
      <c r="O7508" s="3"/>
      <c r="P7508" s="3"/>
      <c r="Q7508" s="3"/>
      <c r="R7508" s="3"/>
      <c r="S7508" s="3"/>
      <c r="T7508" s="3"/>
      <c r="U7508" s="3"/>
      <c r="V7508" s="3"/>
      <c r="W7508" s="3"/>
      <c r="X7508" s="3"/>
      <c r="Y7508" s="3"/>
      <c r="Z7508" s="3"/>
      <c r="AA7508" s="3"/>
      <c r="AB7508" s="3"/>
      <c r="AC7508" s="3"/>
      <c r="AD7508" s="3"/>
      <c r="AE7508" s="3"/>
      <c r="AF7508" s="3"/>
      <c r="AG7508" s="3"/>
      <c r="AH7508" s="3"/>
      <c r="AI7508" s="3"/>
      <c r="AJ7508" s="3"/>
      <c r="AK7508" s="3"/>
      <c r="AL7508" s="3"/>
      <c r="AM7508" s="3"/>
      <c r="AN7508" s="3"/>
      <c r="AO7508" s="3"/>
      <c r="AP7508" s="3"/>
      <c r="AQ7508" s="3"/>
      <c r="AR7508" s="3"/>
      <c r="AS7508" s="3"/>
      <c r="AT7508" s="3"/>
      <c r="AU7508" s="3"/>
      <c r="AV7508" s="3"/>
      <c r="AW7508" s="3"/>
      <c r="AX7508" s="3"/>
      <c r="AY7508" s="3"/>
      <c r="AZ7508" s="3"/>
      <c r="BA7508" s="3"/>
      <c r="BB7508" s="3"/>
      <c r="BC7508" s="3"/>
      <c r="BD7508" s="3"/>
      <c r="BE7508" s="3"/>
      <c r="BF7508" s="3"/>
      <c r="BG7508" s="3"/>
      <c r="BH7508" s="3"/>
      <c r="BI7508" s="3"/>
      <c r="BJ7508" s="3"/>
      <c r="BK7508" s="3"/>
      <c r="BL7508" s="3"/>
      <c r="BM7508" s="3"/>
      <c r="BN7508" s="3"/>
      <c r="BO7508" s="3"/>
      <c r="BP7508" s="3"/>
      <c r="BQ7508" s="3"/>
      <c r="BR7508" s="3"/>
      <c r="BS7508" s="3"/>
      <c r="BT7508" s="3"/>
      <c r="BU7508" s="3"/>
      <c r="BV7508" s="3"/>
      <c r="BW7508" s="3"/>
      <c r="BX7508" s="3"/>
      <c r="BY7508" s="3"/>
    </row>
    <row r="7509" spans="1:77" ht="18">
      <c r="A7509" s="3" t="s">
        <v>13390</v>
      </c>
      <c r="B7509" s="3" t="s">
        <v>30462</v>
      </c>
      <c r="C7509" s="3" t="s">
        <v>30505</v>
      </c>
      <c r="D7509" s="3" t="s">
        <v>2294</v>
      </c>
      <c r="E7509" s="3" t="s">
        <v>30506</v>
      </c>
      <c r="F7509" s="3"/>
      <c r="G7509" s="3"/>
      <c r="H7509" s="3"/>
      <c r="I7509" s="3"/>
      <c r="J7509" s="3"/>
      <c r="K7509" s="3"/>
      <c r="L7509" s="3"/>
      <c r="M7509" s="3"/>
      <c r="N7509" s="3"/>
      <c r="O7509" s="3"/>
      <c r="P7509" s="3"/>
      <c r="Q7509" s="3"/>
      <c r="R7509" s="3"/>
      <c r="S7509" s="3"/>
      <c r="T7509" s="3"/>
      <c r="U7509" s="3"/>
      <c r="V7509" s="3"/>
      <c r="W7509" s="3"/>
      <c r="X7509" s="3"/>
      <c r="Y7509" s="3"/>
      <c r="Z7509" s="3"/>
      <c r="AA7509" s="3"/>
      <c r="AB7509" s="3"/>
      <c r="AC7509" s="3"/>
      <c r="AD7509" s="3"/>
      <c r="AE7509" s="3"/>
      <c r="AF7509" s="3"/>
      <c r="AG7509" s="3"/>
      <c r="AH7509" s="3"/>
      <c r="AI7509" s="3"/>
      <c r="AJ7509" s="3"/>
      <c r="AK7509" s="3"/>
      <c r="AL7509" s="3"/>
      <c r="AM7509" s="3"/>
      <c r="AN7509" s="3"/>
      <c r="AO7509" s="3"/>
      <c r="AP7509" s="3"/>
      <c r="AQ7509" s="3"/>
      <c r="AR7509" s="3"/>
      <c r="AS7509" s="3"/>
      <c r="AT7509" s="3"/>
      <c r="AU7509" s="3"/>
      <c r="AV7509" s="3"/>
      <c r="AW7509" s="3"/>
      <c r="AX7509" s="3"/>
      <c r="AY7509" s="3"/>
      <c r="AZ7509" s="3"/>
      <c r="BA7509" s="3"/>
      <c r="BB7509" s="3"/>
      <c r="BC7509" s="3"/>
      <c r="BD7509" s="3"/>
      <c r="BE7509" s="3"/>
      <c r="BF7509" s="3"/>
      <c r="BG7509" s="3"/>
      <c r="BH7509" s="3"/>
      <c r="BI7509" s="3"/>
      <c r="BJ7509" s="3"/>
      <c r="BK7509" s="3"/>
      <c r="BL7509" s="3"/>
      <c r="BM7509" s="3"/>
      <c r="BN7509" s="3"/>
      <c r="BO7509" s="3"/>
      <c r="BP7509" s="3"/>
      <c r="BQ7509" s="3"/>
      <c r="BR7509" s="3"/>
      <c r="BS7509" s="3"/>
      <c r="BT7509" s="3"/>
      <c r="BU7509" s="3"/>
      <c r="BV7509" s="3"/>
      <c r="BW7509" s="3"/>
      <c r="BX7509" s="3"/>
      <c r="BY7509" s="3"/>
    </row>
    <row r="7510" spans="1:77" ht="18">
      <c r="A7510" s="3" t="s">
        <v>8560</v>
      </c>
      <c r="B7510" s="3" t="s">
        <v>26394</v>
      </c>
      <c r="C7510" s="3" t="s">
        <v>26395</v>
      </c>
      <c r="D7510" s="3" t="s">
        <v>2</v>
      </c>
      <c r="E7510" s="3" t="s">
        <v>22170</v>
      </c>
      <c r="F7510" s="3" t="s">
        <v>26396</v>
      </c>
      <c r="G7510" s="3"/>
      <c r="H7510" s="3"/>
      <c r="I7510" s="3"/>
      <c r="J7510" s="3"/>
      <c r="K7510" s="3"/>
      <c r="L7510" s="3"/>
      <c r="M7510" s="3"/>
      <c r="N7510" s="3"/>
      <c r="O7510" s="3"/>
      <c r="P7510" s="3"/>
      <c r="Q7510" s="3"/>
      <c r="R7510" s="3"/>
      <c r="S7510" s="3"/>
      <c r="T7510" s="3"/>
      <c r="U7510" s="3"/>
      <c r="V7510" s="3"/>
      <c r="W7510" s="3"/>
      <c r="X7510" s="3"/>
      <c r="Y7510" s="3"/>
      <c r="Z7510" s="3"/>
      <c r="AA7510" s="3"/>
      <c r="AB7510" s="3"/>
      <c r="AC7510" s="3"/>
      <c r="AD7510" s="3"/>
      <c r="AE7510" s="3"/>
      <c r="AF7510" s="3"/>
      <c r="AG7510" s="3"/>
      <c r="AH7510" s="3"/>
      <c r="AI7510" s="3"/>
      <c r="AJ7510" s="3"/>
      <c r="AK7510" s="3"/>
      <c r="AL7510" s="3"/>
      <c r="AM7510" s="3"/>
      <c r="AN7510" s="3"/>
      <c r="AO7510" s="3"/>
      <c r="AP7510" s="3"/>
      <c r="AQ7510" s="3"/>
      <c r="AR7510" s="3"/>
      <c r="AS7510" s="3"/>
      <c r="AT7510" s="3"/>
      <c r="AU7510" s="3"/>
      <c r="AV7510" s="3"/>
      <c r="AW7510" s="3"/>
      <c r="AX7510" s="3"/>
      <c r="AY7510" s="3"/>
      <c r="AZ7510" s="3"/>
      <c r="BA7510" s="3"/>
      <c r="BB7510" s="3"/>
      <c r="BC7510" s="3"/>
      <c r="BD7510" s="3"/>
      <c r="BE7510" s="3"/>
      <c r="BF7510" s="3"/>
      <c r="BG7510" s="3"/>
      <c r="BH7510" s="3"/>
      <c r="BI7510" s="3"/>
      <c r="BJ7510" s="3"/>
      <c r="BK7510" s="3"/>
      <c r="BL7510" s="3"/>
      <c r="BM7510" s="3"/>
      <c r="BN7510" s="3"/>
      <c r="BO7510" s="3"/>
      <c r="BP7510" s="3"/>
      <c r="BQ7510" s="3"/>
      <c r="BR7510" s="3"/>
      <c r="BS7510" s="3"/>
      <c r="BT7510" s="3"/>
      <c r="BU7510" s="3"/>
      <c r="BV7510" s="3"/>
      <c r="BW7510" s="3"/>
      <c r="BX7510" s="3"/>
      <c r="BY7510" s="3"/>
    </row>
    <row r="7511" spans="1:77" ht="18">
      <c r="A7511" s="3" t="s">
        <v>20209</v>
      </c>
      <c r="B7511" s="3" t="s">
        <v>37108</v>
      </c>
      <c r="C7511" s="3" t="s">
        <v>26395</v>
      </c>
      <c r="D7511" s="3" t="s">
        <v>2</v>
      </c>
      <c r="E7511" s="3" t="s">
        <v>37504</v>
      </c>
      <c r="F7511" s="3" t="s">
        <v>26396</v>
      </c>
      <c r="G7511" s="3"/>
      <c r="H7511" s="3"/>
      <c r="I7511" s="3"/>
      <c r="J7511" s="3"/>
      <c r="K7511" s="3"/>
      <c r="L7511" s="3"/>
      <c r="M7511" s="3"/>
      <c r="N7511" s="3"/>
      <c r="O7511" s="3"/>
      <c r="P7511" s="3"/>
      <c r="Q7511" s="3"/>
      <c r="R7511" s="3"/>
      <c r="S7511" s="3"/>
      <c r="T7511" s="3"/>
      <c r="U7511" s="3"/>
      <c r="V7511" s="3"/>
      <c r="W7511" s="3"/>
      <c r="X7511" s="3"/>
      <c r="Y7511" s="3"/>
      <c r="Z7511" s="3"/>
      <c r="AA7511" s="3"/>
      <c r="AB7511" s="3"/>
      <c r="AC7511" s="3"/>
      <c r="AD7511" s="3"/>
      <c r="AE7511" s="3"/>
      <c r="AF7511" s="3"/>
      <c r="AG7511" s="3"/>
      <c r="AH7511" s="3"/>
      <c r="AI7511" s="3"/>
      <c r="AJ7511" s="3"/>
      <c r="AK7511" s="3"/>
      <c r="AL7511" s="3"/>
      <c r="AM7511" s="3"/>
      <c r="AN7511" s="3"/>
      <c r="AO7511" s="3"/>
      <c r="AP7511" s="3"/>
      <c r="AQ7511" s="3"/>
      <c r="AR7511" s="3"/>
      <c r="AS7511" s="3"/>
      <c r="AT7511" s="3"/>
      <c r="AU7511" s="3"/>
      <c r="AV7511" s="3"/>
      <c r="AW7511" s="3"/>
      <c r="AX7511" s="3"/>
      <c r="AY7511" s="3"/>
      <c r="AZ7511" s="3"/>
      <c r="BA7511" s="3"/>
      <c r="BB7511" s="3"/>
      <c r="BC7511" s="3"/>
      <c r="BD7511" s="3"/>
      <c r="BE7511" s="3"/>
      <c r="BF7511" s="3"/>
      <c r="BG7511" s="3"/>
      <c r="BH7511" s="3"/>
      <c r="BI7511" s="3"/>
      <c r="BJ7511" s="3"/>
      <c r="BK7511" s="3"/>
      <c r="BL7511" s="3"/>
      <c r="BM7511" s="3"/>
      <c r="BN7511" s="3"/>
      <c r="BO7511" s="3"/>
      <c r="BP7511" s="3"/>
      <c r="BQ7511" s="3"/>
      <c r="BR7511" s="3"/>
      <c r="BS7511" s="3"/>
      <c r="BT7511" s="3"/>
      <c r="BU7511" s="3"/>
      <c r="BV7511" s="3"/>
      <c r="BW7511" s="3"/>
      <c r="BX7511" s="3"/>
      <c r="BY7511" s="3"/>
    </row>
    <row r="7512" spans="1:77" ht="18">
      <c r="A7512" s="3" t="s">
        <v>32989</v>
      </c>
      <c r="B7512" s="3" t="s">
        <v>32990</v>
      </c>
      <c r="C7512" s="3" t="s">
        <v>32991</v>
      </c>
      <c r="D7512" s="3"/>
      <c r="E7512" s="3" t="s">
        <v>32992</v>
      </c>
      <c r="F7512" s="3" t="s">
        <v>32993</v>
      </c>
      <c r="G7512" s="3"/>
      <c r="H7512" s="3"/>
      <c r="I7512" s="3"/>
      <c r="J7512" s="3"/>
      <c r="K7512" s="3"/>
      <c r="L7512" s="3"/>
      <c r="M7512" s="3"/>
      <c r="N7512" s="3"/>
      <c r="O7512" s="3"/>
      <c r="P7512" s="3"/>
      <c r="Q7512" s="3"/>
      <c r="R7512" s="3"/>
      <c r="S7512" s="3"/>
      <c r="T7512" s="3"/>
      <c r="U7512" s="3"/>
      <c r="V7512" s="3"/>
      <c r="W7512" s="3"/>
      <c r="X7512" s="3"/>
      <c r="Y7512" s="3"/>
      <c r="Z7512" s="3"/>
      <c r="AA7512" s="3"/>
      <c r="AB7512" s="3"/>
      <c r="AC7512" s="3"/>
      <c r="AD7512" s="3"/>
      <c r="AE7512" s="3"/>
      <c r="AF7512" s="3"/>
      <c r="AG7512" s="3"/>
      <c r="AH7512" s="3"/>
      <c r="AI7512" s="3"/>
      <c r="AJ7512" s="3"/>
      <c r="AK7512" s="3"/>
      <c r="AL7512" s="3"/>
      <c r="AM7512" s="3"/>
      <c r="AN7512" s="3"/>
      <c r="AO7512" s="3"/>
      <c r="AP7512" s="3"/>
      <c r="AQ7512" s="3"/>
      <c r="AR7512" s="3"/>
      <c r="AS7512" s="3"/>
      <c r="AT7512" s="3"/>
      <c r="AU7512" s="3"/>
      <c r="AV7512" s="3"/>
      <c r="AW7512" s="3"/>
      <c r="AX7512" s="3"/>
      <c r="AY7512" s="3"/>
      <c r="AZ7512" s="3"/>
      <c r="BA7512" s="3"/>
      <c r="BB7512" s="3"/>
      <c r="BC7512" s="3"/>
      <c r="BD7512" s="3"/>
      <c r="BE7512" s="3"/>
      <c r="BF7512" s="3"/>
      <c r="BG7512" s="3"/>
      <c r="BH7512" s="3"/>
      <c r="BI7512" s="3"/>
      <c r="BJ7512" s="3"/>
      <c r="BK7512" s="3"/>
      <c r="BL7512" s="3"/>
      <c r="BM7512" s="3"/>
      <c r="BN7512" s="3"/>
      <c r="BO7512" s="3"/>
      <c r="BP7512" s="3"/>
      <c r="BQ7512" s="3"/>
      <c r="BR7512" s="3"/>
      <c r="BS7512" s="3"/>
      <c r="BT7512" s="3"/>
      <c r="BU7512" s="3"/>
      <c r="BV7512" s="3"/>
      <c r="BW7512" s="3"/>
      <c r="BX7512" s="3"/>
      <c r="BY7512" s="3"/>
    </row>
    <row r="7513" spans="1:77" ht="18">
      <c r="A7513" s="3" t="s">
        <v>39764</v>
      </c>
      <c r="B7513" s="3" t="s">
        <v>39739</v>
      </c>
      <c r="C7513" s="3" t="s">
        <v>39765</v>
      </c>
      <c r="D7513" s="3"/>
      <c r="E7513" s="3" t="s">
        <v>39766</v>
      </c>
      <c r="F7513" s="3" t="s">
        <v>39767</v>
      </c>
      <c r="G7513" s="3"/>
      <c r="H7513" s="3"/>
      <c r="I7513" s="3"/>
      <c r="J7513" s="3"/>
      <c r="K7513" s="3"/>
      <c r="L7513" s="3"/>
      <c r="M7513" s="3"/>
      <c r="N7513" s="3"/>
      <c r="O7513" s="3"/>
      <c r="P7513" s="3"/>
      <c r="Q7513" s="3"/>
      <c r="R7513" s="3"/>
      <c r="S7513" s="3"/>
      <c r="T7513" s="3"/>
      <c r="U7513" s="3"/>
      <c r="V7513" s="3"/>
      <c r="W7513" s="3"/>
      <c r="X7513" s="3"/>
      <c r="Y7513" s="3"/>
      <c r="Z7513" s="3"/>
      <c r="AA7513" s="3"/>
      <c r="AB7513" s="3"/>
      <c r="AC7513" s="3"/>
      <c r="AD7513" s="3"/>
      <c r="AE7513" s="3"/>
      <c r="AF7513" s="3"/>
      <c r="AG7513" s="3"/>
      <c r="AH7513" s="3"/>
      <c r="AI7513" s="3"/>
      <c r="AJ7513" s="3"/>
      <c r="AK7513" s="3"/>
      <c r="AL7513" s="3"/>
      <c r="AM7513" s="3"/>
      <c r="AN7513" s="3"/>
      <c r="AO7513" s="3"/>
      <c r="AP7513" s="3"/>
      <c r="AQ7513" s="3"/>
      <c r="AR7513" s="3"/>
      <c r="AS7513" s="3"/>
      <c r="AT7513" s="3"/>
      <c r="AU7513" s="3"/>
      <c r="AV7513" s="3"/>
      <c r="AW7513" s="3"/>
      <c r="AX7513" s="3"/>
      <c r="AY7513" s="3"/>
      <c r="AZ7513" s="3"/>
      <c r="BA7513" s="3"/>
      <c r="BB7513" s="3"/>
      <c r="BC7513" s="3"/>
      <c r="BD7513" s="3"/>
      <c r="BE7513" s="3"/>
      <c r="BF7513" s="3"/>
      <c r="BG7513" s="3"/>
      <c r="BH7513" s="3"/>
      <c r="BI7513" s="3"/>
      <c r="BJ7513" s="3"/>
      <c r="BK7513" s="3"/>
      <c r="BL7513" s="3"/>
      <c r="BM7513" s="3"/>
      <c r="BN7513" s="3"/>
      <c r="BO7513" s="3"/>
      <c r="BP7513" s="3"/>
      <c r="BQ7513" s="3"/>
      <c r="BR7513" s="3"/>
      <c r="BS7513" s="3"/>
      <c r="BT7513" s="3"/>
      <c r="BU7513" s="3"/>
      <c r="BV7513" s="3"/>
      <c r="BW7513" s="3"/>
      <c r="BX7513" s="3"/>
      <c r="BY7513" s="3"/>
    </row>
    <row r="7514" spans="1:77" ht="18">
      <c r="A7514" s="3" t="s">
        <v>38311</v>
      </c>
      <c r="B7514" s="3" t="s">
        <v>37993</v>
      </c>
      <c r="C7514" s="3" t="s">
        <v>38312</v>
      </c>
      <c r="D7514" s="3" t="s">
        <v>270</v>
      </c>
      <c r="E7514" s="3" t="s">
        <v>38313</v>
      </c>
      <c r="F7514" s="3" t="s">
        <v>38314</v>
      </c>
      <c r="G7514" s="3" t="e">
        <f>- Symbol demo, tools and processes - Nilesh/Diana              - admin demo at the same time - Srik</f>
        <v>#NAME?</v>
      </c>
      <c r="H7514" s="3"/>
      <c r="I7514" s="3"/>
      <c r="J7514" s="3"/>
      <c r="K7514" s="3"/>
      <c r="L7514" s="3"/>
      <c r="M7514" s="3"/>
      <c r="N7514" s="3"/>
      <c r="O7514" s="3"/>
      <c r="P7514" s="3"/>
      <c r="Q7514" s="3"/>
      <c r="R7514" s="3"/>
      <c r="S7514" s="3"/>
      <c r="T7514" s="3"/>
      <c r="U7514" s="3"/>
      <c r="V7514" s="3"/>
      <c r="W7514" s="3"/>
      <c r="X7514" s="3"/>
      <c r="Y7514" s="3"/>
      <c r="Z7514" s="3"/>
      <c r="AA7514" s="3"/>
      <c r="AB7514" s="3"/>
      <c r="AC7514" s="3"/>
      <c r="AD7514" s="3"/>
      <c r="AE7514" s="3"/>
      <c r="AF7514" s="3"/>
      <c r="AG7514" s="3"/>
      <c r="AH7514" s="3"/>
      <c r="AI7514" s="3"/>
      <c r="AJ7514" s="3"/>
      <c r="AK7514" s="3"/>
      <c r="AL7514" s="3"/>
      <c r="AM7514" s="3"/>
      <c r="AN7514" s="3"/>
      <c r="AO7514" s="3"/>
      <c r="AP7514" s="3"/>
      <c r="AQ7514" s="3"/>
      <c r="AR7514" s="3"/>
      <c r="AS7514" s="3"/>
      <c r="AT7514" s="3"/>
      <c r="AU7514" s="3"/>
      <c r="AV7514" s="3"/>
      <c r="AW7514" s="3"/>
      <c r="AX7514" s="3"/>
      <c r="AY7514" s="3"/>
      <c r="AZ7514" s="3"/>
      <c r="BA7514" s="3"/>
      <c r="BB7514" s="3"/>
      <c r="BC7514" s="3"/>
      <c r="BD7514" s="3"/>
      <c r="BE7514" s="3"/>
      <c r="BF7514" s="3"/>
      <c r="BG7514" s="3"/>
      <c r="BH7514" s="3"/>
      <c r="BI7514" s="3"/>
      <c r="BJ7514" s="3"/>
      <c r="BK7514" s="3"/>
      <c r="BL7514" s="3"/>
      <c r="BM7514" s="3"/>
      <c r="BN7514" s="3"/>
      <c r="BO7514" s="3"/>
      <c r="BP7514" s="3"/>
      <c r="BQ7514" s="3"/>
      <c r="BR7514" s="3"/>
      <c r="BS7514" s="3"/>
      <c r="BT7514" s="3"/>
      <c r="BU7514" s="3"/>
      <c r="BV7514" s="3"/>
      <c r="BW7514" s="3"/>
      <c r="BX7514" s="3"/>
      <c r="BY7514" s="3"/>
    </row>
    <row r="7515" spans="1:77" ht="18">
      <c r="A7515" s="3" t="s">
        <v>38151</v>
      </c>
      <c r="B7515" s="3" t="s">
        <v>37993</v>
      </c>
      <c r="C7515" s="3" t="s">
        <v>38152</v>
      </c>
      <c r="D7515" s="3" t="s">
        <v>270</v>
      </c>
      <c r="E7515" s="3" t="s">
        <v>38153</v>
      </c>
      <c r="F7515" s="3" t="s">
        <v>38154</v>
      </c>
      <c r="G7515" s="3"/>
      <c r="H7515" s="3"/>
      <c r="I7515" s="3"/>
      <c r="J7515" s="3"/>
      <c r="K7515" s="3"/>
      <c r="L7515" s="3"/>
      <c r="M7515" s="3"/>
      <c r="N7515" s="3"/>
      <c r="O7515" s="3"/>
      <c r="P7515" s="3"/>
      <c r="Q7515" s="3"/>
      <c r="R7515" s="3"/>
      <c r="S7515" s="3"/>
      <c r="T7515" s="3"/>
      <c r="U7515" s="3"/>
      <c r="V7515" s="3"/>
      <c r="W7515" s="3"/>
      <c r="X7515" s="3"/>
      <c r="Y7515" s="3"/>
      <c r="Z7515" s="3"/>
      <c r="AA7515" s="3"/>
      <c r="AB7515" s="3"/>
      <c r="AC7515" s="3"/>
      <c r="AD7515" s="3"/>
      <c r="AE7515" s="3"/>
      <c r="AF7515" s="3"/>
      <c r="AG7515" s="3"/>
      <c r="AH7515" s="3"/>
      <c r="AI7515" s="3"/>
      <c r="AJ7515" s="3"/>
      <c r="AK7515" s="3"/>
      <c r="AL7515" s="3"/>
      <c r="AM7515" s="3"/>
      <c r="AN7515" s="3"/>
      <c r="AO7515" s="3"/>
      <c r="AP7515" s="3"/>
      <c r="AQ7515" s="3"/>
      <c r="AR7515" s="3"/>
      <c r="AS7515" s="3"/>
      <c r="AT7515" s="3"/>
      <c r="AU7515" s="3"/>
      <c r="AV7515" s="3"/>
      <c r="AW7515" s="3"/>
      <c r="AX7515" s="3"/>
      <c r="AY7515" s="3"/>
      <c r="AZ7515" s="3"/>
      <c r="BA7515" s="3"/>
      <c r="BB7515" s="3"/>
      <c r="BC7515" s="3"/>
      <c r="BD7515" s="3"/>
      <c r="BE7515" s="3"/>
      <c r="BF7515" s="3"/>
      <c r="BG7515" s="3"/>
      <c r="BH7515" s="3"/>
      <c r="BI7515" s="3"/>
      <c r="BJ7515" s="3"/>
      <c r="BK7515" s="3"/>
      <c r="BL7515" s="3"/>
      <c r="BM7515" s="3"/>
      <c r="BN7515" s="3"/>
      <c r="BO7515" s="3"/>
      <c r="BP7515" s="3"/>
      <c r="BQ7515" s="3"/>
      <c r="BR7515" s="3"/>
      <c r="BS7515" s="3"/>
      <c r="BT7515" s="3"/>
      <c r="BU7515" s="3"/>
      <c r="BV7515" s="3"/>
      <c r="BW7515" s="3"/>
      <c r="BX7515" s="3"/>
      <c r="BY7515" s="3"/>
    </row>
    <row r="7516" spans="1:77" ht="18">
      <c r="A7516" s="3" t="s">
        <v>20318</v>
      </c>
      <c r="B7516" s="3" t="s">
        <v>37993</v>
      </c>
      <c r="C7516" s="3" t="s">
        <v>38019</v>
      </c>
      <c r="D7516" s="3" t="s">
        <v>270</v>
      </c>
      <c r="E7516" s="3" t="s">
        <v>38020</v>
      </c>
      <c r="F7516" s="3" t="s">
        <v>29623</v>
      </c>
      <c r="G7516" s="3"/>
      <c r="H7516" s="3"/>
      <c r="I7516" s="3"/>
      <c r="J7516" s="3"/>
      <c r="K7516" s="3"/>
      <c r="L7516" s="3"/>
      <c r="M7516" s="3"/>
      <c r="N7516" s="3"/>
      <c r="O7516" s="3"/>
      <c r="P7516" s="3"/>
      <c r="Q7516" s="3"/>
      <c r="R7516" s="3"/>
      <c r="S7516" s="3"/>
      <c r="T7516" s="3"/>
      <c r="U7516" s="3"/>
      <c r="V7516" s="3"/>
      <c r="W7516" s="3"/>
      <c r="X7516" s="3"/>
      <c r="Y7516" s="3"/>
      <c r="Z7516" s="3"/>
      <c r="AA7516" s="3"/>
      <c r="AB7516" s="3"/>
      <c r="AC7516" s="3"/>
      <c r="AD7516" s="3"/>
      <c r="AE7516" s="3"/>
      <c r="AF7516" s="3"/>
      <c r="AG7516" s="3"/>
      <c r="AH7516" s="3"/>
      <c r="AI7516" s="3"/>
      <c r="AJ7516" s="3"/>
      <c r="AK7516" s="3"/>
      <c r="AL7516" s="3"/>
      <c r="AM7516" s="3"/>
      <c r="AN7516" s="3"/>
      <c r="AO7516" s="3"/>
      <c r="AP7516" s="3"/>
      <c r="AQ7516" s="3"/>
      <c r="AR7516" s="3"/>
      <c r="AS7516" s="3"/>
      <c r="AT7516" s="3"/>
      <c r="AU7516" s="3"/>
      <c r="AV7516" s="3"/>
      <c r="AW7516" s="3"/>
      <c r="AX7516" s="3"/>
      <c r="AY7516" s="3"/>
      <c r="AZ7516" s="3"/>
      <c r="BA7516" s="3"/>
      <c r="BB7516" s="3"/>
      <c r="BC7516" s="3"/>
      <c r="BD7516" s="3"/>
      <c r="BE7516" s="3"/>
      <c r="BF7516" s="3"/>
      <c r="BG7516" s="3"/>
      <c r="BH7516" s="3"/>
      <c r="BI7516" s="3"/>
      <c r="BJ7516" s="3"/>
      <c r="BK7516" s="3"/>
      <c r="BL7516" s="3"/>
      <c r="BM7516" s="3"/>
      <c r="BN7516" s="3"/>
      <c r="BO7516" s="3"/>
      <c r="BP7516" s="3"/>
      <c r="BQ7516" s="3"/>
      <c r="BR7516" s="3"/>
      <c r="BS7516" s="3"/>
      <c r="BT7516" s="3"/>
      <c r="BU7516" s="3"/>
      <c r="BV7516" s="3"/>
      <c r="BW7516" s="3"/>
      <c r="BX7516" s="3"/>
      <c r="BY7516" s="3"/>
    </row>
    <row r="7517" spans="1:77" ht="18">
      <c r="A7517" s="3" t="s">
        <v>38547</v>
      </c>
      <c r="B7517" s="3" t="s">
        <v>37993</v>
      </c>
      <c r="C7517" s="3" t="s">
        <v>38548</v>
      </c>
      <c r="D7517" s="3" t="s">
        <v>270</v>
      </c>
      <c r="E7517" s="3" t="s">
        <v>38549</v>
      </c>
      <c r="F7517" s="3" t="s">
        <v>38550</v>
      </c>
      <c r="G7517" s="3"/>
      <c r="H7517" s="3"/>
      <c r="I7517" s="3"/>
      <c r="J7517" s="3"/>
      <c r="K7517" s="3"/>
      <c r="L7517" s="3"/>
      <c r="M7517" s="3"/>
      <c r="N7517" s="3"/>
      <c r="O7517" s="3"/>
      <c r="P7517" s="3"/>
      <c r="Q7517" s="3"/>
      <c r="R7517" s="3"/>
      <c r="S7517" s="3"/>
      <c r="T7517" s="3"/>
      <c r="U7517" s="3"/>
      <c r="V7517" s="3"/>
      <c r="W7517" s="3"/>
      <c r="X7517" s="3"/>
      <c r="Y7517" s="3"/>
      <c r="Z7517" s="3"/>
      <c r="AA7517" s="3"/>
      <c r="AB7517" s="3"/>
      <c r="AC7517" s="3"/>
      <c r="AD7517" s="3"/>
      <c r="AE7517" s="3"/>
      <c r="AF7517" s="3"/>
      <c r="AG7517" s="3"/>
      <c r="AH7517" s="3"/>
      <c r="AI7517" s="3"/>
      <c r="AJ7517" s="3"/>
      <c r="AK7517" s="3"/>
      <c r="AL7517" s="3"/>
      <c r="AM7517" s="3"/>
      <c r="AN7517" s="3"/>
      <c r="AO7517" s="3"/>
      <c r="AP7517" s="3"/>
      <c r="AQ7517" s="3"/>
      <c r="AR7517" s="3"/>
      <c r="AS7517" s="3"/>
      <c r="AT7517" s="3"/>
      <c r="AU7517" s="3"/>
      <c r="AV7517" s="3"/>
      <c r="AW7517" s="3"/>
      <c r="AX7517" s="3"/>
      <c r="AY7517" s="3"/>
      <c r="AZ7517" s="3"/>
      <c r="BA7517" s="3"/>
      <c r="BB7517" s="3"/>
      <c r="BC7517" s="3"/>
      <c r="BD7517" s="3"/>
      <c r="BE7517" s="3"/>
      <c r="BF7517" s="3"/>
      <c r="BG7517" s="3"/>
      <c r="BH7517" s="3"/>
      <c r="BI7517" s="3"/>
      <c r="BJ7517" s="3"/>
      <c r="BK7517" s="3"/>
      <c r="BL7517" s="3"/>
      <c r="BM7517" s="3"/>
      <c r="BN7517" s="3"/>
      <c r="BO7517" s="3"/>
      <c r="BP7517" s="3"/>
      <c r="BQ7517" s="3"/>
      <c r="BR7517" s="3"/>
      <c r="BS7517" s="3"/>
      <c r="BT7517" s="3"/>
      <c r="BU7517" s="3"/>
      <c r="BV7517" s="3"/>
      <c r="BW7517" s="3"/>
      <c r="BX7517" s="3"/>
      <c r="BY7517" s="3"/>
    </row>
    <row r="7518" spans="1:77" ht="18">
      <c r="A7518" s="3" t="s">
        <v>38469</v>
      </c>
      <c r="B7518" s="3" t="s">
        <v>37993</v>
      </c>
      <c r="C7518" s="3" t="s">
        <v>38470</v>
      </c>
      <c r="D7518" s="3" t="s">
        <v>270</v>
      </c>
      <c r="E7518" s="3" t="s">
        <v>38471</v>
      </c>
      <c r="F7518" s="3" t="s">
        <v>38472</v>
      </c>
      <c r="G7518" s="3"/>
      <c r="H7518" s="3"/>
      <c r="I7518" s="3"/>
      <c r="J7518" s="3"/>
      <c r="K7518" s="3"/>
      <c r="L7518" s="3"/>
      <c r="M7518" s="3"/>
      <c r="N7518" s="3"/>
      <c r="O7518" s="3"/>
      <c r="P7518" s="3"/>
      <c r="Q7518" s="3"/>
      <c r="R7518" s="3"/>
      <c r="S7518" s="3"/>
      <c r="T7518" s="3"/>
      <c r="U7518" s="3"/>
      <c r="V7518" s="3"/>
      <c r="W7518" s="3"/>
      <c r="X7518" s="3"/>
      <c r="Y7518" s="3"/>
      <c r="Z7518" s="3"/>
      <c r="AA7518" s="3"/>
      <c r="AB7518" s="3"/>
      <c r="AC7518" s="3"/>
      <c r="AD7518" s="3"/>
      <c r="AE7518" s="3"/>
      <c r="AF7518" s="3"/>
      <c r="AG7518" s="3"/>
      <c r="AH7518" s="3"/>
      <c r="AI7518" s="3"/>
      <c r="AJ7518" s="3"/>
      <c r="AK7518" s="3"/>
      <c r="AL7518" s="3"/>
      <c r="AM7518" s="3"/>
      <c r="AN7518" s="3"/>
      <c r="AO7518" s="3"/>
      <c r="AP7518" s="3"/>
      <c r="AQ7518" s="3"/>
      <c r="AR7518" s="3"/>
      <c r="AS7518" s="3"/>
      <c r="AT7518" s="3"/>
      <c r="AU7518" s="3"/>
      <c r="AV7518" s="3"/>
      <c r="AW7518" s="3"/>
      <c r="AX7518" s="3"/>
      <c r="AY7518" s="3"/>
      <c r="AZ7518" s="3"/>
      <c r="BA7518" s="3"/>
      <c r="BB7518" s="3"/>
      <c r="BC7518" s="3"/>
      <c r="BD7518" s="3"/>
      <c r="BE7518" s="3"/>
      <c r="BF7518" s="3"/>
      <c r="BG7518" s="3"/>
      <c r="BH7518" s="3"/>
      <c r="BI7518" s="3"/>
      <c r="BJ7518" s="3"/>
      <c r="BK7518" s="3"/>
      <c r="BL7518" s="3"/>
      <c r="BM7518" s="3"/>
      <c r="BN7518" s="3"/>
      <c r="BO7518" s="3"/>
      <c r="BP7518" s="3"/>
      <c r="BQ7518" s="3"/>
      <c r="BR7518" s="3"/>
      <c r="BS7518" s="3"/>
      <c r="BT7518" s="3"/>
      <c r="BU7518" s="3"/>
      <c r="BV7518" s="3"/>
      <c r="BW7518" s="3"/>
      <c r="BX7518" s="3"/>
      <c r="BY7518" s="3"/>
    </row>
    <row r="7519" spans="1:77" ht="18">
      <c r="A7519" s="3" t="s">
        <v>38704</v>
      </c>
      <c r="B7519" s="3" t="s">
        <v>37993</v>
      </c>
      <c r="C7519" s="3" t="s">
        <v>38705</v>
      </c>
      <c r="D7519" s="3" t="s">
        <v>270</v>
      </c>
      <c r="E7519" s="3" t="s">
        <v>38706</v>
      </c>
      <c r="F7519" s="3" t="s">
        <v>38707</v>
      </c>
      <c r="G7519" s="3"/>
      <c r="H7519" s="3"/>
      <c r="I7519" s="3"/>
      <c r="J7519" s="3"/>
      <c r="K7519" s="3"/>
      <c r="L7519" s="3"/>
      <c r="M7519" s="3"/>
      <c r="N7519" s="3"/>
      <c r="O7519" s="3"/>
      <c r="P7519" s="3"/>
      <c r="Q7519" s="3"/>
      <c r="R7519" s="3"/>
      <c r="S7519" s="3"/>
      <c r="T7519" s="3"/>
      <c r="U7519" s="3"/>
      <c r="V7519" s="3"/>
      <c r="W7519" s="3"/>
      <c r="X7519" s="3"/>
      <c r="Y7519" s="3"/>
      <c r="Z7519" s="3"/>
      <c r="AA7519" s="3"/>
      <c r="AB7519" s="3"/>
      <c r="AC7519" s="3"/>
      <c r="AD7519" s="3"/>
      <c r="AE7519" s="3"/>
      <c r="AF7519" s="3"/>
      <c r="AG7519" s="3"/>
      <c r="AH7519" s="3"/>
      <c r="AI7519" s="3"/>
      <c r="AJ7519" s="3"/>
      <c r="AK7519" s="3"/>
      <c r="AL7519" s="3"/>
      <c r="AM7519" s="3"/>
      <c r="AN7519" s="3"/>
      <c r="AO7519" s="3"/>
      <c r="AP7519" s="3"/>
      <c r="AQ7519" s="3"/>
      <c r="AR7519" s="3"/>
      <c r="AS7519" s="3"/>
      <c r="AT7519" s="3"/>
      <c r="AU7519" s="3"/>
      <c r="AV7519" s="3"/>
      <c r="AW7519" s="3"/>
      <c r="AX7519" s="3"/>
      <c r="AY7519" s="3"/>
      <c r="AZ7519" s="3"/>
      <c r="BA7519" s="3"/>
      <c r="BB7519" s="3"/>
      <c r="BC7519" s="3"/>
      <c r="BD7519" s="3"/>
      <c r="BE7519" s="3"/>
      <c r="BF7519" s="3"/>
      <c r="BG7519" s="3"/>
      <c r="BH7519" s="3"/>
      <c r="BI7519" s="3"/>
      <c r="BJ7519" s="3"/>
      <c r="BK7519" s="3"/>
      <c r="BL7519" s="3"/>
      <c r="BM7519" s="3"/>
      <c r="BN7519" s="3"/>
      <c r="BO7519" s="3"/>
      <c r="BP7519" s="3"/>
      <c r="BQ7519" s="3"/>
      <c r="BR7519" s="3"/>
      <c r="BS7519" s="3"/>
      <c r="BT7519" s="3"/>
      <c r="BU7519" s="3"/>
      <c r="BV7519" s="3"/>
      <c r="BW7519" s="3"/>
      <c r="BX7519" s="3"/>
      <c r="BY7519" s="3"/>
    </row>
    <row r="7520" spans="1:77" ht="18">
      <c r="A7520" s="3" t="s">
        <v>20430</v>
      </c>
      <c r="B7520" s="3" t="s">
        <v>37993</v>
      </c>
      <c r="C7520" s="3" t="s">
        <v>38827</v>
      </c>
      <c r="D7520" s="3" t="s">
        <v>270</v>
      </c>
      <c r="E7520" s="3" t="s">
        <v>27187</v>
      </c>
      <c r="F7520" s="3" t="s">
        <v>37628</v>
      </c>
      <c r="G7520" s="3"/>
      <c r="H7520" s="3"/>
      <c r="I7520" s="3"/>
      <c r="J7520" s="3"/>
      <c r="K7520" s="3"/>
      <c r="L7520" s="3"/>
      <c r="M7520" s="3"/>
      <c r="N7520" s="3"/>
      <c r="O7520" s="3"/>
      <c r="P7520" s="3"/>
      <c r="Q7520" s="3"/>
      <c r="R7520" s="3"/>
      <c r="S7520" s="3"/>
      <c r="T7520" s="3"/>
      <c r="U7520" s="3"/>
      <c r="V7520" s="3"/>
      <c r="W7520" s="3"/>
      <c r="X7520" s="3"/>
      <c r="Y7520" s="3"/>
      <c r="Z7520" s="3"/>
      <c r="AA7520" s="3"/>
      <c r="AB7520" s="3"/>
      <c r="AC7520" s="3"/>
      <c r="AD7520" s="3"/>
      <c r="AE7520" s="3"/>
      <c r="AF7520" s="3"/>
      <c r="AG7520" s="3"/>
      <c r="AH7520" s="3"/>
      <c r="AI7520" s="3"/>
      <c r="AJ7520" s="3"/>
      <c r="AK7520" s="3"/>
      <c r="AL7520" s="3"/>
      <c r="AM7520" s="3"/>
      <c r="AN7520" s="3"/>
      <c r="AO7520" s="3"/>
      <c r="AP7520" s="3"/>
      <c r="AQ7520" s="3"/>
      <c r="AR7520" s="3"/>
      <c r="AS7520" s="3"/>
      <c r="AT7520" s="3"/>
      <c r="AU7520" s="3"/>
      <c r="AV7520" s="3"/>
      <c r="AW7520" s="3"/>
      <c r="AX7520" s="3"/>
      <c r="AY7520" s="3"/>
      <c r="AZ7520" s="3"/>
      <c r="BA7520" s="3"/>
      <c r="BB7520" s="3"/>
      <c r="BC7520" s="3"/>
      <c r="BD7520" s="3"/>
      <c r="BE7520" s="3"/>
      <c r="BF7520" s="3"/>
      <c r="BG7520" s="3"/>
      <c r="BH7520" s="3"/>
      <c r="BI7520" s="3"/>
      <c r="BJ7520" s="3"/>
      <c r="BK7520" s="3"/>
      <c r="BL7520" s="3"/>
      <c r="BM7520" s="3"/>
      <c r="BN7520" s="3"/>
      <c r="BO7520" s="3"/>
      <c r="BP7520" s="3"/>
      <c r="BQ7520" s="3"/>
      <c r="BR7520" s="3"/>
      <c r="BS7520" s="3"/>
      <c r="BT7520" s="3"/>
      <c r="BU7520" s="3"/>
      <c r="BV7520" s="3"/>
      <c r="BW7520" s="3"/>
      <c r="BX7520" s="3"/>
      <c r="BY7520" s="3"/>
    </row>
    <row r="7521" spans="1:77" ht="18">
      <c r="A7521" s="3" t="s">
        <v>38757</v>
      </c>
      <c r="B7521" s="3" t="s">
        <v>37993</v>
      </c>
      <c r="C7521" s="3" t="s">
        <v>38758</v>
      </c>
      <c r="D7521" s="3" t="s">
        <v>270</v>
      </c>
      <c r="E7521" s="3" t="s">
        <v>38759</v>
      </c>
      <c r="F7521" s="3" t="s">
        <v>38760</v>
      </c>
      <c r="G7521" s="3"/>
      <c r="H7521" s="3"/>
      <c r="I7521" s="3"/>
      <c r="J7521" s="3"/>
      <c r="K7521" s="3"/>
      <c r="L7521" s="3"/>
      <c r="M7521" s="3"/>
      <c r="N7521" s="3"/>
      <c r="O7521" s="3"/>
      <c r="P7521" s="3"/>
      <c r="Q7521" s="3"/>
      <c r="R7521" s="3"/>
      <c r="S7521" s="3"/>
      <c r="T7521" s="3"/>
      <c r="U7521" s="3"/>
      <c r="V7521" s="3"/>
      <c r="W7521" s="3"/>
      <c r="X7521" s="3"/>
      <c r="Y7521" s="3"/>
      <c r="Z7521" s="3"/>
      <c r="AA7521" s="3"/>
      <c r="AB7521" s="3"/>
      <c r="AC7521" s="3"/>
      <c r="AD7521" s="3"/>
      <c r="AE7521" s="3"/>
      <c r="AF7521" s="3"/>
      <c r="AG7521" s="3"/>
      <c r="AH7521" s="3"/>
      <c r="AI7521" s="3"/>
      <c r="AJ7521" s="3"/>
      <c r="AK7521" s="3"/>
      <c r="AL7521" s="3"/>
      <c r="AM7521" s="3"/>
      <c r="AN7521" s="3"/>
      <c r="AO7521" s="3"/>
      <c r="AP7521" s="3"/>
      <c r="AQ7521" s="3"/>
      <c r="AR7521" s="3"/>
      <c r="AS7521" s="3"/>
      <c r="AT7521" s="3"/>
      <c r="AU7521" s="3"/>
      <c r="AV7521" s="3"/>
      <c r="AW7521" s="3"/>
      <c r="AX7521" s="3"/>
      <c r="AY7521" s="3"/>
      <c r="AZ7521" s="3"/>
      <c r="BA7521" s="3"/>
      <c r="BB7521" s="3"/>
      <c r="BC7521" s="3"/>
      <c r="BD7521" s="3"/>
      <c r="BE7521" s="3"/>
      <c r="BF7521" s="3"/>
      <c r="BG7521" s="3"/>
      <c r="BH7521" s="3"/>
      <c r="BI7521" s="3"/>
      <c r="BJ7521" s="3"/>
      <c r="BK7521" s="3"/>
      <c r="BL7521" s="3"/>
      <c r="BM7521" s="3"/>
      <c r="BN7521" s="3"/>
      <c r="BO7521" s="3"/>
      <c r="BP7521" s="3"/>
      <c r="BQ7521" s="3"/>
      <c r="BR7521" s="3"/>
      <c r="BS7521" s="3"/>
      <c r="BT7521" s="3"/>
      <c r="BU7521" s="3"/>
      <c r="BV7521" s="3"/>
      <c r="BW7521" s="3"/>
      <c r="BX7521" s="3"/>
      <c r="BY7521" s="3"/>
    </row>
    <row r="7522" spans="1:77" ht="18">
      <c r="A7522" s="3" t="s">
        <v>38859</v>
      </c>
      <c r="B7522" s="3" t="s">
        <v>37993</v>
      </c>
      <c r="C7522" s="3" t="s">
        <v>38860</v>
      </c>
      <c r="D7522" s="3" t="s">
        <v>270</v>
      </c>
      <c r="E7522" s="3" t="s">
        <v>38861</v>
      </c>
      <c r="F7522" s="3" t="s">
        <v>38862</v>
      </c>
      <c r="G7522" s="3"/>
      <c r="H7522" s="3"/>
      <c r="I7522" s="3"/>
      <c r="J7522" s="3"/>
      <c r="K7522" s="3"/>
      <c r="L7522" s="3"/>
      <c r="M7522" s="3" t="s">
        <v>38863</v>
      </c>
      <c r="N7522" s="3"/>
      <c r="O7522" s="3"/>
      <c r="P7522" s="3"/>
      <c r="Q7522" s="3"/>
      <c r="R7522" s="3"/>
      <c r="S7522" s="3"/>
      <c r="T7522" s="3"/>
      <c r="U7522" s="3"/>
      <c r="V7522" s="3"/>
      <c r="W7522" s="3"/>
      <c r="X7522" s="3"/>
      <c r="Y7522" s="3"/>
      <c r="Z7522" s="3"/>
      <c r="AA7522" s="3"/>
      <c r="AB7522" s="3"/>
      <c r="AC7522" s="3"/>
      <c r="AD7522" s="3"/>
      <c r="AE7522" s="3"/>
      <c r="AF7522" s="3"/>
      <c r="AG7522" s="3"/>
      <c r="AH7522" s="3"/>
      <c r="AI7522" s="3"/>
      <c r="AJ7522" s="3"/>
      <c r="AK7522" s="3"/>
      <c r="AL7522" s="3"/>
      <c r="AM7522" s="3"/>
      <c r="AN7522" s="3"/>
      <c r="AO7522" s="3"/>
      <c r="AP7522" s="3"/>
      <c r="AQ7522" s="3"/>
      <c r="AR7522" s="3"/>
      <c r="AS7522" s="3"/>
      <c r="AT7522" s="3"/>
      <c r="AU7522" s="3"/>
      <c r="AV7522" s="3"/>
      <c r="AW7522" s="3"/>
      <c r="AX7522" s="3"/>
      <c r="AY7522" s="3"/>
      <c r="AZ7522" s="3"/>
      <c r="BA7522" s="3"/>
      <c r="BB7522" s="3"/>
      <c r="BC7522" s="3"/>
      <c r="BD7522" s="3"/>
      <c r="BE7522" s="3"/>
      <c r="BF7522" s="3"/>
      <c r="BG7522" s="3"/>
      <c r="BH7522" s="3"/>
      <c r="BI7522" s="3"/>
      <c r="BJ7522" s="3"/>
      <c r="BK7522" s="3"/>
      <c r="BL7522" s="3"/>
      <c r="BM7522" s="3"/>
      <c r="BN7522" s="3"/>
      <c r="BO7522" s="3"/>
      <c r="BP7522" s="3"/>
      <c r="BQ7522" s="3"/>
      <c r="BR7522" s="3"/>
      <c r="BS7522" s="3"/>
      <c r="BT7522" s="3"/>
      <c r="BU7522" s="3"/>
      <c r="BV7522" s="3"/>
      <c r="BW7522" s="3"/>
      <c r="BX7522" s="3"/>
      <c r="BY7522" s="3"/>
    </row>
    <row r="7523" spans="1:77" ht="18">
      <c r="A7523" s="3" t="s">
        <v>38543</v>
      </c>
      <c r="B7523" s="3" t="s">
        <v>37993</v>
      </c>
      <c r="C7523" s="3" t="s">
        <v>38544</v>
      </c>
      <c r="D7523" s="3" t="s">
        <v>270</v>
      </c>
      <c r="E7523" s="3" t="s">
        <v>38545</v>
      </c>
      <c r="F7523" s="3" t="s">
        <v>38546</v>
      </c>
      <c r="G7523" s="3"/>
      <c r="H7523" s="3"/>
      <c r="I7523" s="3"/>
      <c r="J7523" s="3"/>
      <c r="K7523" s="3"/>
      <c r="L7523" s="3"/>
      <c r="M7523" s="3"/>
      <c r="N7523" s="3"/>
      <c r="O7523" s="3"/>
      <c r="P7523" s="3"/>
      <c r="Q7523" s="3"/>
      <c r="R7523" s="3"/>
      <c r="S7523" s="3"/>
      <c r="T7523" s="3"/>
      <c r="U7523" s="3"/>
      <c r="V7523" s="3"/>
      <c r="W7523" s="3"/>
      <c r="X7523" s="3"/>
      <c r="Y7523" s="3"/>
      <c r="Z7523" s="3"/>
      <c r="AA7523" s="3"/>
      <c r="AB7523" s="3"/>
      <c r="AC7523" s="3"/>
      <c r="AD7523" s="3"/>
      <c r="AE7523" s="3"/>
      <c r="AF7523" s="3"/>
      <c r="AG7523" s="3"/>
      <c r="AH7523" s="3"/>
      <c r="AI7523" s="3"/>
      <c r="AJ7523" s="3"/>
      <c r="AK7523" s="3"/>
      <c r="AL7523" s="3"/>
      <c r="AM7523" s="3"/>
      <c r="AN7523" s="3"/>
      <c r="AO7523" s="3"/>
      <c r="AP7523" s="3"/>
      <c r="AQ7523" s="3"/>
      <c r="AR7523" s="3"/>
      <c r="AS7523" s="3"/>
      <c r="AT7523" s="3"/>
      <c r="AU7523" s="3"/>
      <c r="AV7523" s="3"/>
      <c r="AW7523" s="3"/>
      <c r="AX7523" s="3"/>
      <c r="AY7523" s="3"/>
      <c r="AZ7523" s="3"/>
      <c r="BA7523" s="3"/>
      <c r="BB7523" s="3"/>
      <c r="BC7523" s="3"/>
      <c r="BD7523" s="3"/>
      <c r="BE7523" s="3"/>
      <c r="BF7523" s="3"/>
      <c r="BG7523" s="3"/>
      <c r="BH7523" s="3"/>
      <c r="BI7523" s="3"/>
      <c r="BJ7523" s="3"/>
      <c r="BK7523" s="3"/>
      <c r="BL7523" s="3"/>
      <c r="BM7523" s="3"/>
      <c r="BN7523" s="3"/>
      <c r="BO7523" s="3"/>
      <c r="BP7523" s="3"/>
      <c r="BQ7523" s="3"/>
      <c r="BR7523" s="3"/>
      <c r="BS7523" s="3"/>
      <c r="BT7523" s="3"/>
      <c r="BU7523" s="3"/>
      <c r="BV7523" s="3"/>
      <c r="BW7523" s="3"/>
      <c r="BX7523" s="3"/>
      <c r="BY7523" s="3"/>
    </row>
    <row r="7524" spans="1:77" ht="18">
      <c r="A7524" s="3" t="s">
        <v>39754</v>
      </c>
      <c r="B7524" s="3" t="s">
        <v>39739</v>
      </c>
      <c r="C7524" s="3" t="s">
        <v>39755</v>
      </c>
      <c r="D7524" s="3" t="s">
        <v>32359</v>
      </c>
      <c r="E7524" s="3" t="s">
        <v>39756</v>
      </c>
      <c r="F7524" s="3" t="s">
        <v>39757</v>
      </c>
      <c r="G7524" s="3"/>
      <c r="H7524" s="3"/>
      <c r="I7524" s="3"/>
      <c r="J7524" s="3"/>
      <c r="K7524" s="3"/>
      <c r="L7524" s="3"/>
      <c r="M7524" s="3"/>
      <c r="N7524" s="3"/>
      <c r="O7524" s="3"/>
      <c r="P7524" s="3"/>
      <c r="Q7524" s="3"/>
      <c r="R7524" s="3"/>
      <c r="S7524" s="3"/>
      <c r="T7524" s="3"/>
      <c r="U7524" s="3"/>
      <c r="V7524" s="3"/>
      <c r="W7524" s="3"/>
      <c r="X7524" s="3"/>
      <c r="Y7524" s="3"/>
      <c r="Z7524" s="3"/>
      <c r="AA7524" s="3"/>
      <c r="AB7524" s="3"/>
      <c r="AC7524" s="3"/>
      <c r="AD7524" s="3"/>
      <c r="AE7524" s="3"/>
      <c r="AF7524" s="3"/>
      <c r="AG7524" s="3"/>
      <c r="AH7524" s="3"/>
      <c r="AI7524" s="3"/>
      <c r="AJ7524" s="3"/>
      <c r="AK7524" s="3"/>
      <c r="AL7524" s="3"/>
      <c r="AM7524" s="3"/>
      <c r="AN7524" s="3"/>
      <c r="AO7524" s="3"/>
      <c r="AP7524" s="3"/>
      <c r="AQ7524" s="3"/>
      <c r="AR7524" s="3"/>
      <c r="AS7524" s="3"/>
      <c r="AT7524" s="3"/>
      <c r="AU7524" s="3"/>
      <c r="AV7524" s="3"/>
      <c r="AW7524" s="3"/>
      <c r="AX7524" s="3"/>
      <c r="AY7524" s="3"/>
      <c r="AZ7524" s="3"/>
      <c r="BA7524" s="3"/>
      <c r="BB7524" s="3"/>
      <c r="BC7524" s="3"/>
      <c r="BD7524" s="3"/>
      <c r="BE7524" s="3"/>
      <c r="BF7524" s="3"/>
      <c r="BG7524" s="3"/>
      <c r="BH7524" s="3"/>
      <c r="BI7524" s="3"/>
      <c r="BJ7524" s="3"/>
      <c r="BK7524" s="3"/>
      <c r="BL7524" s="3"/>
      <c r="BM7524" s="3"/>
      <c r="BN7524" s="3"/>
      <c r="BO7524" s="3"/>
      <c r="BP7524" s="3"/>
      <c r="BQ7524" s="3"/>
      <c r="BR7524" s="3"/>
      <c r="BS7524" s="3"/>
      <c r="BT7524" s="3"/>
      <c r="BU7524" s="3"/>
      <c r="BV7524" s="3"/>
      <c r="BW7524" s="3"/>
      <c r="BX7524" s="3"/>
      <c r="BY7524" s="3"/>
    </row>
    <row r="7525" spans="1:77" ht="18">
      <c r="A7525" s="3" t="s">
        <v>9845</v>
      </c>
      <c r="B7525" s="3" t="s">
        <v>27189</v>
      </c>
      <c r="C7525" s="3" t="s">
        <v>27803</v>
      </c>
      <c r="D7525" s="3" t="s">
        <v>73</v>
      </c>
      <c r="E7525" s="3" t="s">
        <v>27804</v>
      </c>
      <c r="F7525" s="3" t="s">
        <v>27805</v>
      </c>
      <c r="G7525" s="3"/>
      <c r="H7525" s="3"/>
      <c r="I7525" s="3"/>
      <c r="J7525" s="3"/>
      <c r="K7525" s="3"/>
      <c r="L7525" s="3"/>
      <c r="M7525" s="3"/>
      <c r="N7525" s="3"/>
      <c r="O7525" s="3"/>
      <c r="P7525" s="3"/>
      <c r="Q7525" s="3"/>
      <c r="R7525" s="3"/>
      <c r="S7525" s="3"/>
      <c r="T7525" s="3"/>
      <c r="U7525" s="3"/>
      <c r="V7525" s="3"/>
      <c r="W7525" s="3"/>
      <c r="X7525" s="3"/>
      <c r="Y7525" s="3"/>
      <c r="Z7525" s="3"/>
      <c r="AA7525" s="3"/>
      <c r="AB7525" s="3"/>
      <c r="AC7525" s="3"/>
      <c r="AD7525" s="3"/>
      <c r="AE7525" s="3"/>
      <c r="AF7525" s="3"/>
      <c r="AG7525" s="3"/>
      <c r="AH7525" s="3"/>
      <c r="AI7525" s="3"/>
      <c r="AJ7525" s="3"/>
      <c r="AK7525" s="3"/>
      <c r="AL7525" s="3"/>
      <c r="AM7525" s="3"/>
      <c r="AN7525" s="3"/>
      <c r="AO7525" s="3"/>
      <c r="AP7525" s="3"/>
      <c r="AQ7525" s="3"/>
      <c r="AR7525" s="3"/>
      <c r="AS7525" s="3"/>
      <c r="AT7525" s="3"/>
      <c r="AU7525" s="3"/>
      <c r="AV7525" s="3"/>
      <c r="AW7525" s="3"/>
      <c r="AX7525" s="3"/>
      <c r="AY7525" s="3"/>
      <c r="AZ7525" s="3"/>
      <c r="BA7525" s="3"/>
      <c r="BB7525" s="3"/>
      <c r="BC7525" s="3"/>
      <c r="BD7525" s="3"/>
      <c r="BE7525" s="3"/>
      <c r="BF7525" s="3"/>
      <c r="BG7525" s="3"/>
      <c r="BH7525" s="3"/>
      <c r="BI7525" s="3"/>
      <c r="BJ7525" s="3"/>
      <c r="BK7525" s="3"/>
      <c r="BL7525" s="3"/>
      <c r="BM7525" s="3"/>
      <c r="BN7525" s="3"/>
      <c r="BO7525" s="3"/>
      <c r="BP7525" s="3"/>
      <c r="BQ7525" s="3"/>
      <c r="BR7525" s="3"/>
      <c r="BS7525" s="3"/>
      <c r="BT7525" s="3"/>
      <c r="BU7525" s="3"/>
      <c r="BV7525" s="3"/>
      <c r="BW7525" s="3"/>
      <c r="BX7525" s="3"/>
      <c r="BY7525" s="3"/>
    </row>
    <row r="7526" spans="1:77" ht="18">
      <c r="A7526" s="3" t="s">
        <v>20365</v>
      </c>
      <c r="B7526" s="3" t="s">
        <v>37993</v>
      </c>
      <c r="C7526" s="3" t="s">
        <v>38413</v>
      </c>
      <c r="D7526" s="3" t="s">
        <v>270</v>
      </c>
      <c r="E7526" s="3" t="s">
        <v>38414</v>
      </c>
      <c r="F7526" s="3" t="s">
        <v>38415</v>
      </c>
      <c r="G7526" s="3"/>
      <c r="H7526" s="3"/>
      <c r="I7526" s="3"/>
      <c r="J7526" s="3"/>
      <c r="K7526" s="3"/>
      <c r="L7526" s="3"/>
      <c r="M7526" s="3"/>
      <c r="N7526" s="3"/>
      <c r="O7526" s="3"/>
      <c r="P7526" s="3"/>
      <c r="Q7526" s="3"/>
      <c r="R7526" s="3"/>
      <c r="S7526" s="3"/>
      <c r="T7526" s="3"/>
      <c r="U7526" s="3"/>
      <c r="V7526" s="3"/>
      <c r="W7526" s="3"/>
      <c r="X7526" s="3"/>
      <c r="Y7526" s="3"/>
      <c r="Z7526" s="3"/>
      <c r="AA7526" s="3"/>
      <c r="AB7526" s="3"/>
      <c r="AC7526" s="3"/>
      <c r="AD7526" s="3"/>
      <c r="AE7526" s="3"/>
      <c r="AF7526" s="3"/>
      <c r="AG7526" s="3"/>
      <c r="AH7526" s="3"/>
      <c r="AI7526" s="3"/>
      <c r="AJ7526" s="3"/>
      <c r="AK7526" s="3"/>
      <c r="AL7526" s="3"/>
      <c r="AM7526" s="3"/>
      <c r="AN7526" s="3"/>
      <c r="AO7526" s="3"/>
      <c r="AP7526" s="3"/>
      <c r="AQ7526" s="3"/>
      <c r="AR7526" s="3"/>
      <c r="AS7526" s="3"/>
      <c r="AT7526" s="3"/>
      <c r="AU7526" s="3"/>
      <c r="AV7526" s="3"/>
      <c r="AW7526" s="3"/>
      <c r="AX7526" s="3"/>
      <c r="AY7526" s="3"/>
      <c r="AZ7526" s="3"/>
      <c r="BA7526" s="3"/>
      <c r="BB7526" s="3"/>
      <c r="BC7526" s="3"/>
      <c r="BD7526" s="3"/>
      <c r="BE7526" s="3"/>
      <c r="BF7526" s="3"/>
      <c r="BG7526" s="3"/>
      <c r="BH7526" s="3"/>
      <c r="BI7526" s="3"/>
      <c r="BJ7526" s="3"/>
      <c r="BK7526" s="3"/>
      <c r="BL7526" s="3"/>
      <c r="BM7526" s="3"/>
      <c r="BN7526" s="3"/>
      <c r="BO7526" s="3"/>
      <c r="BP7526" s="3"/>
      <c r="BQ7526" s="3"/>
      <c r="BR7526" s="3"/>
      <c r="BS7526" s="3"/>
      <c r="BT7526" s="3"/>
      <c r="BU7526" s="3"/>
      <c r="BV7526" s="3"/>
      <c r="BW7526" s="3"/>
      <c r="BX7526" s="3"/>
      <c r="BY7526" s="3"/>
    </row>
    <row r="7527" spans="1:77" ht="18">
      <c r="A7527" s="3" t="s">
        <v>20335</v>
      </c>
      <c r="B7527" s="3" t="s">
        <v>37993</v>
      </c>
      <c r="C7527" s="3" t="s">
        <v>38196</v>
      </c>
      <c r="D7527" s="3" t="s">
        <v>270</v>
      </c>
      <c r="E7527" s="3" t="s">
        <v>38197</v>
      </c>
      <c r="F7527" s="3"/>
      <c r="G7527" s="3"/>
      <c r="H7527" s="3"/>
      <c r="I7527" s="3"/>
      <c r="J7527" s="3"/>
      <c r="K7527" s="3"/>
      <c r="L7527" s="3"/>
      <c r="M7527" s="3"/>
      <c r="N7527" s="3"/>
      <c r="O7527" s="3"/>
      <c r="P7527" s="3"/>
      <c r="Q7527" s="3"/>
      <c r="R7527" s="3"/>
      <c r="S7527" s="3"/>
      <c r="T7527" s="3"/>
      <c r="U7527" s="3"/>
      <c r="V7527" s="3"/>
      <c r="W7527" s="3"/>
      <c r="X7527" s="3"/>
      <c r="Y7527" s="3"/>
      <c r="Z7527" s="3"/>
      <c r="AA7527" s="3"/>
      <c r="AB7527" s="3"/>
      <c r="AC7527" s="3"/>
      <c r="AD7527" s="3"/>
      <c r="AE7527" s="3"/>
      <c r="AF7527" s="3"/>
      <c r="AG7527" s="3"/>
      <c r="AH7527" s="3"/>
      <c r="AI7527" s="3"/>
      <c r="AJ7527" s="3"/>
      <c r="AK7527" s="3"/>
      <c r="AL7527" s="3"/>
      <c r="AM7527" s="3"/>
      <c r="AN7527" s="3"/>
      <c r="AO7527" s="3"/>
      <c r="AP7527" s="3"/>
      <c r="AQ7527" s="3"/>
      <c r="AR7527" s="3"/>
      <c r="AS7527" s="3"/>
      <c r="AT7527" s="3"/>
      <c r="AU7527" s="3"/>
      <c r="AV7527" s="3"/>
      <c r="AW7527" s="3"/>
      <c r="AX7527" s="3"/>
      <c r="AY7527" s="3"/>
      <c r="AZ7527" s="3"/>
      <c r="BA7527" s="3"/>
      <c r="BB7527" s="3"/>
      <c r="BC7527" s="3"/>
      <c r="BD7527" s="3"/>
      <c r="BE7527" s="3"/>
      <c r="BF7527" s="3"/>
      <c r="BG7527" s="3"/>
      <c r="BH7527" s="3"/>
      <c r="BI7527" s="3"/>
      <c r="BJ7527" s="3"/>
      <c r="BK7527" s="3"/>
      <c r="BL7527" s="3"/>
      <c r="BM7527" s="3"/>
      <c r="BN7527" s="3"/>
      <c r="BO7527" s="3"/>
      <c r="BP7527" s="3"/>
      <c r="BQ7527" s="3"/>
      <c r="BR7527" s="3"/>
      <c r="BS7527" s="3"/>
      <c r="BT7527" s="3"/>
      <c r="BU7527" s="3"/>
      <c r="BV7527" s="3"/>
      <c r="BW7527" s="3"/>
      <c r="BX7527" s="3"/>
      <c r="BY7527" s="3"/>
    </row>
    <row r="7528" spans="1:77" ht="18">
      <c r="A7528" s="3" t="s">
        <v>38093</v>
      </c>
      <c r="B7528" s="3" t="s">
        <v>37993</v>
      </c>
      <c r="C7528" s="3" t="s">
        <v>38094</v>
      </c>
      <c r="D7528" s="3" t="s">
        <v>270</v>
      </c>
      <c r="E7528" s="3" t="s">
        <v>38095</v>
      </c>
      <c r="F7528" s="3" t="s">
        <v>38096</v>
      </c>
      <c r="G7528" s="3"/>
      <c r="H7528" s="3"/>
      <c r="I7528" s="3"/>
      <c r="J7528" s="3"/>
      <c r="K7528" s="3"/>
      <c r="L7528" s="3"/>
      <c r="M7528" s="3"/>
      <c r="N7528" s="3"/>
      <c r="O7528" s="3"/>
      <c r="P7528" s="3"/>
      <c r="Q7528" s="3"/>
      <c r="R7528" s="3"/>
      <c r="S7528" s="3"/>
      <c r="T7528" s="3"/>
      <c r="U7528" s="3"/>
      <c r="V7528" s="3"/>
      <c r="W7528" s="3"/>
      <c r="X7528" s="3"/>
      <c r="Y7528" s="3"/>
      <c r="Z7528" s="3"/>
      <c r="AA7528" s="3"/>
      <c r="AB7528" s="3"/>
      <c r="AC7528" s="3"/>
      <c r="AD7528" s="3"/>
      <c r="AE7528" s="3"/>
      <c r="AF7528" s="3"/>
      <c r="AG7528" s="3"/>
      <c r="AH7528" s="3"/>
      <c r="AI7528" s="3"/>
      <c r="AJ7528" s="3"/>
      <c r="AK7528" s="3"/>
      <c r="AL7528" s="3"/>
      <c r="AM7528" s="3"/>
      <c r="AN7528" s="3"/>
      <c r="AO7528" s="3"/>
      <c r="AP7528" s="3"/>
      <c r="AQ7528" s="3"/>
      <c r="AR7528" s="3"/>
      <c r="AS7528" s="3"/>
      <c r="AT7528" s="3"/>
      <c r="AU7528" s="3"/>
      <c r="AV7528" s="3"/>
      <c r="AW7528" s="3"/>
      <c r="AX7528" s="3"/>
      <c r="AY7528" s="3"/>
      <c r="AZ7528" s="3"/>
      <c r="BA7528" s="3"/>
      <c r="BB7528" s="3"/>
      <c r="BC7528" s="3"/>
      <c r="BD7528" s="3"/>
      <c r="BE7528" s="3"/>
      <c r="BF7528" s="3"/>
      <c r="BG7528" s="3"/>
      <c r="BH7528" s="3"/>
      <c r="BI7528" s="3"/>
      <c r="BJ7528" s="3"/>
      <c r="BK7528" s="3"/>
      <c r="BL7528" s="3"/>
      <c r="BM7528" s="3"/>
      <c r="BN7528" s="3"/>
      <c r="BO7528" s="3"/>
      <c r="BP7528" s="3"/>
      <c r="BQ7528" s="3"/>
      <c r="BR7528" s="3"/>
      <c r="BS7528" s="3"/>
      <c r="BT7528" s="3"/>
      <c r="BU7528" s="3"/>
      <c r="BV7528" s="3"/>
      <c r="BW7528" s="3"/>
      <c r="BX7528" s="3"/>
      <c r="BY7528" s="3"/>
    </row>
    <row r="7529" spans="1:77" ht="18">
      <c r="A7529" s="3" t="s">
        <v>38919</v>
      </c>
      <c r="B7529" s="3" t="s">
        <v>37993</v>
      </c>
      <c r="C7529" s="3" t="s">
        <v>38920</v>
      </c>
      <c r="D7529" s="3" t="s">
        <v>270</v>
      </c>
      <c r="E7529" s="3" t="s">
        <v>38921</v>
      </c>
      <c r="F7529" s="3" t="s">
        <v>38922</v>
      </c>
      <c r="G7529" s="3"/>
      <c r="H7529" s="3"/>
      <c r="I7529" s="3"/>
      <c r="J7529" s="3"/>
      <c r="K7529" s="3"/>
      <c r="L7529" s="3"/>
      <c r="M7529" s="3"/>
      <c r="N7529" s="3"/>
      <c r="O7529" s="3"/>
      <c r="P7529" s="3"/>
      <c r="Q7529" s="3"/>
      <c r="R7529" s="3"/>
      <c r="S7529" s="3"/>
      <c r="T7529" s="3"/>
      <c r="U7529" s="3"/>
      <c r="V7529" s="3"/>
      <c r="W7529" s="3"/>
      <c r="X7529" s="3"/>
      <c r="Y7529" s="3"/>
      <c r="Z7529" s="3"/>
      <c r="AA7529" s="3"/>
      <c r="AB7529" s="3"/>
      <c r="AC7529" s="3"/>
      <c r="AD7529" s="3"/>
      <c r="AE7529" s="3"/>
      <c r="AF7529" s="3"/>
      <c r="AG7529" s="3"/>
      <c r="AH7529" s="3"/>
      <c r="AI7529" s="3"/>
      <c r="AJ7529" s="3"/>
      <c r="AK7529" s="3"/>
      <c r="AL7529" s="3"/>
      <c r="AM7529" s="3"/>
      <c r="AN7529" s="3"/>
      <c r="AO7529" s="3"/>
      <c r="AP7529" s="3"/>
      <c r="AQ7529" s="3"/>
      <c r="AR7529" s="3"/>
      <c r="AS7529" s="3"/>
      <c r="AT7529" s="3"/>
      <c r="AU7529" s="3"/>
      <c r="AV7529" s="3"/>
      <c r="AW7529" s="3"/>
      <c r="AX7529" s="3"/>
      <c r="AY7529" s="3"/>
      <c r="AZ7529" s="3"/>
      <c r="BA7529" s="3"/>
      <c r="BB7529" s="3"/>
      <c r="BC7529" s="3"/>
      <c r="BD7529" s="3"/>
      <c r="BE7529" s="3"/>
      <c r="BF7529" s="3"/>
      <c r="BG7529" s="3"/>
      <c r="BH7529" s="3"/>
      <c r="BI7529" s="3"/>
      <c r="BJ7529" s="3"/>
      <c r="BK7529" s="3"/>
      <c r="BL7529" s="3"/>
      <c r="BM7529" s="3"/>
      <c r="BN7529" s="3"/>
      <c r="BO7529" s="3"/>
      <c r="BP7529" s="3"/>
      <c r="BQ7529" s="3"/>
      <c r="BR7529" s="3"/>
      <c r="BS7529" s="3"/>
      <c r="BT7529" s="3"/>
      <c r="BU7529" s="3"/>
      <c r="BV7529" s="3"/>
      <c r="BW7529" s="3"/>
      <c r="BX7529" s="3"/>
      <c r="BY7529" s="3"/>
    </row>
    <row r="7530" spans="1:77" ht="18">
      <c r="A7530" s="3" t="s">
        <v>38015</v>
      </c>
      <c r="B7530" s="3" t="s">
        <v>37993</v>
      </c>
      <c r="C7530" s="3" t="s">
        <v>38016</v>
      </c>
      <c r="D7530" s="3" t="s">
        <v>270</v>
      </c>
      <c r="E7530" s="3" t="s">
        <v>38017</v>
      </c>
      <c r="F7530" s="3" t="s">
        <v>38018</v>
      </c>
      <c r="G7530" s="3"/>
      <c r="H7530" s="3"/>
      <c r="I7530" s="3"/>
      <c r="J7530" s="3"/>
      <c r="K7530" s="3"/>
      <c r="L7530" s="3"/>
      <c r="M7530" s="3"/>
      <c r="N7530" s="3"/>
      <c r="O7530" s="3"/>
      <c r="P7530" s="3"/>
      <c r="Q7530" s="3"/>
      <c r="R7530" s="3"/>
      <c r="S7530" s="3"/>
      <c r="T7530" s="3"/>
      <c r="U7530" s="3"/>
      <c r="V7530" s="3"/>
      <c r="W7530" s="3"/>
      <c r="X7530" s="3"/>
      <c r="Y7530" s="3"/>
      <c r="Z7530" s="3"/>
      <c r="AA7530" s="3"/>
      <c r="AB7530" s="3"/>
      <c r="AC7530" s="3"/>
      <c r="AD7530" s="3"/>
      <c r="AE7530" s="3"/>
      <c r="AF7530" s="3"/>
      <c r="AG7530" s="3"/>
      <c r="AH7530" s="3"/>
      <c r="AI7530" s="3"/>
      <c r="AJ7530" s="3"/>
      <c r="AK7530" s="3"/>
      <c r="AL7530" s="3"/>
      <c r="AM7530" s="3"/>
      <c r="AN7530" s="3"/>
      <c r="AO7530" s="3"/>
      <c r="AP7530" s="3"/>
      <c r="AQ7530" s="3"/>
      <c r="AR7530" s="3"/>
      <c r="AS7530" s="3"/>
      <c r="AT7530" s="3"/>
      <c r="AU7530" s="3"/>
      <c r="AV7530" s="3"/>
      <c r="AW7530" s="3"/>
      <c r="AX7530" s="3"/>
      <c r="AY7530" s="3"/>
      <c r="AZ7530" s="3"/>
      <c r="BA7530" s="3"/>
      <c r="BB7530" s="3"/>
      <c r="BC7530" s="3"/>
      <c r="BD7530" s="3"/>
      <c r="BE7530" s="3"/>
      <c r="BF7530" s="3"/>
      <c r="BG7530" s="3"/>
      <c r="BH7530" s="3"/>
      <c r="BI7530" s="3"/>
      <c r="BJ7530" s="3"/>
      <c r="BK7530" s="3"/>
      <c r="BL7530" s="3"/>
      <c r="BM7530" s="3"/>
      <c r="BN7530" s="3"/>
      <c r="BO7530" s="3"/>
      <c r="BP7530" s="3"/>
      <c r="BQ7530" s="3"/>
      <c r="BR7530" s="3"/>
      <c r="BS7530" s="3"/>
      <c r="BT7530" s="3"/>
      <c r="BU7530" s="3"/>
      <c r="BV7530" s="3"/>
      <c r="BW7530" s="3"/>
      <c r="BX7530" s="3"/>
      <c r="BY7530" s="3"/>
    </row>
    <row r="7531" spans="1:77" ht="18">
      <c r="A7531" s="3" t="s">
        <v>39831</v>
      </c>
      <c r="B7531" s="3" t="s">
        <v>21921</v>
      </c>
      <c r="C7531" s="3" t="s">
        <v>39832</v>
      </c>
      <c r="D7531" s="3" t="s">
        <v>270</v>
      </c>
      <c r="E7531" s="3" t="s">
        <v>21990</v>
      </c>
      <c r="F7531" s="3"/>
      <c r="G7531" s="3"/>
      <c r="H7531" s="3"/>
      <c r="I7531" s="3"/>
      <c r="J7531" s="3"/>
      <c r="K7531" s="3"/>
      <c r="L7531" s="3"/>
      <c r="M7531" s="3"/>
      <c r="N7531" s="3"/>
      <c r="O7531" s="3"/>
      <c r="P7531" s="3"/>
      <c r="Q7531" s="3"/>
      <c r="R7531" s="3"/>
      <c r="S7531" s="3"/>
      <c r="T7531" s="3"/>
      <c r="U7531" s="3"/>
      <c r="V7531" s="3"/>
      <c r="W7531" s="3"/>
      <c r="X7531" s="3"/>
      <c r="Y7531" s="3"/>
      <c r="Z7531" s="3"/>
      <c r="AA7531" s="3"/>
      <c r="AB7531" s="3"/>
      <c r="AC7531" s="3"/>
      <c r="AD7531" s="3"/>
      <c r="AE7531" s="3"/>
      <c r="AF7531" s="3"/>
      <c r="AG7531" s="3"/>
      <c r="AH7531" s="3"/>
      <c r="AI7531" s="3"/>
      <c r="AJ7531" s="3"/>
      <c r="AK7531" s="3"/>
      <c r="AL7531" s="3"/>
      <c r="AM7531" s="3"/>
      <c r="AN7531" s="3"/>
      <c r="AO7531" s="3"/>
      <c r="AP7531" s="3"/>
      <c r="AQ7531" s="3"/>
      <c r="AR7531" s="3"/>
      <c r="AS7531" s="3"/>
      <c r="AT7531" s="3"/>
      <c r="AU7531" s="3"/>
      <c r="AV7531" s="3"/>
      <c r="AW7531" s="3"/>
      <c r="AX7531" s="3"/>
      <c r="AY7531" s="3"/>
      <c r="AZ7531" s="3"/>
      <c r="BA7531" s="3"/>
      <c r="BB7531" s="3"/>
      <c r="BC7531" s="3"/>
      <c r="BD7531" s="3"/>
      <c r="BE7531" s="3"/>
      <c r="BF7531" s="3"/>
      <c r="BG7531" s="3"/>
      <c r="BH7531" s="3"/>
      <c r="BI7531" s="3"/>
      <c r="BJ7531" s="3"/>
      <c r="BK7531" s="3"/>
      <c r="BL7531" s="3"/>
      <c r="BM7531" s="3"/>
      <c r="BN7531" s="3"/>
      <c r="BO7531" s="3"/>
      <c r="BP7531" s="3"/>
      <c r="BQ7531" s="3"/>
      <c r="BR7531" s="3"/>
      <c r="BS7531" s="3"/>
      <c r="BT7531" s="3"/>
      <c r="BU7531" s="3"/>
      <c r="BV7531" s="3"/>
      <c r="BW7531" s="3"/>
      <c r="BX7531" s="3"/>
      <c r="BY7531" s="3"/>
    </row>
    <row r="7532" spans="1:77" ht="18">
      <c r="A7532" s="3" t="s">
        <v>38572</v>
      </c>
      <c r="B7532" s="3" t="s">
        <v>37993</v>
      </c>
      <c r="C7532" s="3" t="s">
        <v>38573</v>
      </c>
      <c r="D7532" s="3" t="s">
        <v>6891</v>
      </c>
      <c r="E7532" s="3" t="s">
        <v>38574</v>
      </c>
      <c r="F7532" s="3" t="s">
        <v>38575</v>
      </c>
      <c r="G7532" s="3"/>
      <c r="H7532" s="3"/>
      <c r="I7532" s="3"/>
      <c r="J7532" s="3"/>
      <c r="K7532" s="3"/>
      <c r="L7532" s="3"/>
      <c r="M7532" s="3"/>
      <c r="N7532" s="3"/>
      <c r="O7532" s="3"/>
      <c r="P7532" s="3"/>
      <c r="Q7532" s="3"/>
      <c r="R7532" s="3"/>
      <c r="S7532" s="3"/>
      <c r="T7532" s="3"/>
      <c r="U7532" s="3"/>
      <c r="V7532" s="3"/>
      <c r="W7532" s="3"/>
      <c r="X7532" s="3"/>
      <c r="Y7532" s="3"/>
      <c r="Z7532" s="3"/>
      <c r="AA7532" s="3"/>
      <c r="AB7532" s="3"/>
      <c r="AC7532" s="3"/>
      <c r="AD7532" s="3"/>
      <c r="AE7532" s="3"/>
      <c r="AF7532" s="3"/>
      <c r="AG7532" s="3"/>
      <c r="AH7532" s="3"/>
      <c r="AI7532" s="3"/>
      <c r="AJ7532" s="3"/>
      <c r="AK7532" s="3"/>
      <c r="AL7532" s="3"/>
      <c r="AM7532" s="3"/>
      <c r="AN7532" s="3"/>
      <c r="AO7532" s="3"/>
      <c r="AP7532" s="3"/>
      <c r="AQ7532" s="3"/>
      <c r="AR7532" s="3"/>
      <c r="AS7532" s="3"/>
      <c r="AT7532" s="3"/>
      <c r="AU7532" s="3"/>
      <c r="AV7532" s="3"/>
      <c r="AW7532" s="3"/>
      <c r="AX7532" s="3"/>
      <c r="AY7532" s="3"/>
      <c r="AZ7532" s="3"/>
      <c r="BA7532" s="3"/>
      <c r="BB7532" s="3"/>
      <c r="BC7532" s="3"/>
      <c r="BD7532" s="3"/>
      <c r="BE7532" s="3"/>
      <c r="BF7532" s="3"/>
      <c r="BG7532" s="3"/>
      <c r="BH7532" s="3"/>
      <c r="BI7532" s="3"/>
      <c r="BJ7532" s="3"/>
      <c r="BK7532" s="3"/>
      <c r="BL7532" s="3"/>
      <c r="BM7532" s="3"/>
      <c r="BN7532" s="3"/>
      <c r="BO7532" s="3"/>
      <c r="BP7532" s="3"/>
      <c r="BQ7532" s="3"/>
      <c r="BR7532" s="3"/>
      <c r="BS7532" s="3"/>
      <c r="BT7532" s="3"/>
      <c r="BU7532" s="3"/>
      <c r="BV7532" s="3"/>
      <c r="BW7532" s="3"/>
      <c r="BX7532" s="3"/>
      <c r="BY7532" s="3"/>
    </row>
    <row r="7533" spans="1:77" ht="18">
      <c r="A7533" s="3" t="s">
        <v>9730</v>
      </c>
      <c r="B7533" s="3" t="s">
        <v>27608</v>
      </c>
      <c r="C7533" s="3" t="s">
        <v>27609</v>
      </c>
      <c r="D7533" s="3" t="s">
        <v>73</v>
      </c>
      <c r="E7533" s="3" t="s">
        <v>27610</v>
      </c>
      <c r="F7533" s="3" t="s">
        <v>27611</v>
      </c>
      <c r="G7533" s="3"/>
      <c r="H7533" s="3"/>
      <c r="I7533" s="3"/>
      <c r="J7533" s="3"/>
      <c r="K7533" s="3"/>
      <c r="L7533" s="3"/>
      <c r="M7533" s="3"/>
      <c r="N7533" s="3"/>
      <c r="O7533" s="3"/>
      <c r="P7533" s="3"/>
      <c r="Q7533" s="3"/>
      <c r="R7533" s="3"/>
      <c r="S7533" s="3"/>
      <c r="T7533" s="3"/>
      <c r="U7533" s="3"/>
      <c r="V7533" s="3"/>
      <c r="W7533" s="3"/>
      <c r="X7533" s="3"/>
      <c r="Y7533" s="3"/>
      <c r="Z7533" s="3"/>
      <c r="AA7533" s="3"/>
      <c r="AB7533" s="3"/>
      <c r="AC7533" s="3"/>
      <c r="AD7533" s="3"/>
      <c r="AE7533" s="3"/>
      <c r="AF7533" s="3"/>
      <c r="AG7533" s="3"/>
      <c r="AH7533" s="3"/>
      <c r="AI7533" s="3"/>
      <c r="AJ7533" s="3"/>
      <c r="AK7533" s="3"/>
      <c r="AL7533" s="3"/>
      <c r="AM7533" s="3"/>
      <c r="AN7533" s="3"/>
      <c r="AO7533" s="3"/>
      <c r="AP7533" s="3"/>
      <c r="AQ7533" s="3"/>
      <c r="AR7533" s="3"/>
      <c r="AS7533" s="3"/>
      <c r="AT7533" s="3"/>
      <c r="AU7533" s="3"/>
      <c r="AV7533" s="3"/>
      <c r="AW7533" s="3"/>
      <c r="AX7533" s="3"/>
      <c r="AY7533" s="3"/>
      <c r="AZ7533" s="3"/>
      <c r="BA7533" s="3"/>
      <c r="BB7533" s="3"/>
      <c r="BC7533" s="3"/>
      <c r="BD7533" s="3"/>
      <c r="BE7533" s="3"/>
      <c r="BF7533" s="3"/>
      <c r="BG7533" s="3"/>
      <c r="BH7533" s="3"/>
      <c r="BI7533" s="3"/>
      <c r="BJ7533" s="3"/>
      <c r="BK7533" s="3"/>
      <c r="BL7533" s="3"/>
      <c r="BM7533" s="3"/>
      <c r="BN7533" s="3"/>
      <c r="BO7533" s="3"/>
      <c r="BP7533" s="3"/>
      <c r="BQ7533" s="3"/>
      <c r="BR7533" s="3"/>
      <c r="BS7533" s="3"/>
      <c r="BT7533" s="3"/>
      <c r="BU7533" s="3"/>
      <c r="BV7533" s="3"/>
      <c r="BW7533" s="3"/>
      <c r="BX7533" s="3"/>
      <c r="BY7533" s="3"/>
    </row>
    <row r="7534" spans="1:77" ht="18">
      <c r="A7534" s="3" t="s">
        <v>9654</v>
      </c>
      <c r="B7534" s="3" t="s">
        <v>27189</v>
      </c>
      <c r="C7534" s="3" t="s">
        <v>27520</v>
      </c>
      <c r="D7534" s="3" t="s">
        <v>73</v>
      </c>
      <c r="E7534" s="3" t="s">
        <v>27521</v>
      </c>
      <c r="F7534" s="3" t="s">
        <v>27522</v>
      </c>
      <c r="G7534" s="3"/>
      <c r="H7534" s="3"/>
      <c r="I7534" s="3"/>
      <c r="J7534" s="3"/>
      <c r="K7534" s="3"/>
      <c r="L7534" s="3"/>
      <c r="M7534" s="3"/>
      <c r="N7534" s="3"/>
      <c r="O7534" s="3"/>
      <c r="P7534" s="3"/>
      <c r="Q7534" s="3"/>
      <c r="R7534" s="3"/>
      <c r="S7534" s="3"/>
      <c r="T7534" s="3"/>
      <c r="U7534" s="3"/>
      <c r="V7534" s="3"/>
      <c r="W7534" s="3"/>
      <c r="X7534" s="3"/>
      <c r="Y7534" s="3"/>
      <c r="Z7534" s="3"/>
      <c r="AA7534" s="3"/>
      <c r="AB7534" s="3"/>
      <c r="AC7534" s="3"/>
      <c r="AD7534" s="3"/>
      <c r="AE7534" s="3"/>
      <c r="AF7534" s="3"/>
      <c r="AG7534" s="3"/>
      <c r="AH7534" s="3"/>
      <c r="AI7534" s="3"/>
      <c r="AJ7534" s="3"/>
      <c r="AK7534" s="3"/>
      <c r="AL7534" s="3"/>
      <c r="AM7534" s="3"/>
      <c r="AN7534" s="3"/>
      <c r="AO7534" s="3"/>
      <c r="AP7534" s="3"/>
      <c r="AQ7534" s="3"/>
      <c r="AR7534" s="3"/>
      <c r="AS7534" s="3"/>
      <c r="AT7534" s="3"/>
      <c r="AU7534" s="3"/>
      <c r="AV7534" s="3"/>
      <c r="AW7534" s="3"/>
      <c r="AX7534" s="3"/>
      <c r="AY7534" s="3"/>
      <c r="AZ7534" s="3"/>
      <c r="BA7534" s="3"/>
      <c r="BB7534" s="3"/>
      <c r="BC7534" s="3"/>
      <c r="BD7534" s="3"/>
      <c r="BE7534" s="3"/>
      <c r="BF7534" s="3"/>
      <c r="BG7534" s="3"/>
      <c r="BH7534" s="3"/>
      <c r="BI7534" s="3"/>
      <c r="BJ7534" s="3"/>
      <c r="BK7534" s="3"/>
      <c r="BL7534" s="3"/>
      <c r="BM7534" s="3"/>
      <c r="BN7534" s="3"/>
      <c r="BO7534" s="3"/>
      <c r="BP7534" s="3"/>
      <c r="BQ7534" s="3"/>
      <c r="BR7534" s="3"/>
      <c r="BS7534" s="3"/>
      <c r="BT7534" s="3"/>
      <c r="BU7534" s="3"/>
      <c r="BV7534" s="3"/>
      <c r="BW7534" s="3"/>
      <c r="BX7534" s="3"/>
      <c r="BY7534" s="3"/>
    </row>
    <row r="7535" spans="1:77" ht="18">
      <c r="A7535" s="3" t="s">
        <v>38082</v>
      </c>
      <c r="B7535" s="3" t="s">
        <v>37993</v>
      </c>
      <c r="C7535" s="3" t="s">
        <v>38083</v>
      </c>
      <c r="D7535" s="3" t="s">
        <v>270</v>
      </c>
      <c r="E7535" s="3" t="s">
        <v>38084</v>
      </c>
      <c r="F7535" s="3" t="s">
        <v>38085</v>
      </c>
      <c r="G7535" s="3"/>
      <c r="H7535" s="3" t="s">
        <v>38086</v>
      </c>
      <c r="I7535" s="3"/>
      <c r="J7535" s="3"/>
      <c r="K7535" s="3"/>
      <c r="L7535" s="3"/>
      <c r="M7535" s="3"/>
      <c r="N7535" s="3" t="s">
        <v>38087</v>
      </c>
      <c r="O7535" s="3"/>
      <c r="P7535" s="3"/>
      <c r="Q7535" s="3"/>
      <c r="R7535" s="3"/>
      <c r="S7535" s="3"/>
      <c r="T7535" s="3" t="s">
        <v>38088</v>
      </c>
      <c r="U7535" s="3"/>
      <c r="V7535" s="3"/>
      <c r="W7535" s="3"/>
      <c r="X7535" s="3"/>
      <c r="Y7535" s="3"/>
      <c r="Z7535" s="3"/>
      <c r="AA7535" s="3"/>
      <c r="AB7535" s="3"/>
      <c r="AC7535" s="3"/>
      <c r="AD7535" s="3"/>
      <c r="AE7535" s="3"/>
      <c r="AF7535" s="3"/>
      <c r="AG7535" s="3"/>
      <c r="AH7535" s="3"/>
      <c r="AI7535" s="3"/>
      <c r="AJ7535" s="3"/>
      <c r="AK7535" s="3"/>
      <c r="AL7535" s="3"/>
      <c r="AM7535" s="3"/>
      <c r="AN7535" s="3"/>
      <c r="AO7535" s="3"/>
      <c r="AP7535" s="3"/>
      <c r="AQ7535" s="3"/>
      <c r="AR7535" s="3"/>
      <c r="AS7535" s="3"/>
      <c r="AT7535" s="3"/>
      <c r="AU7535" s="3"/>
      <c r="AV7535" s="3"/>
      <c r="AW7535" s="3"/>
      <c r="AX7535" s="3"/>
      <c r="AY7535" s="3"/>
      <c r="AZ7535" s="3"/>
      <c r="BA7535" s="3"/>
      <c r="BB7535" s="3"/>
      <c r="BC7535" s="3"/>
      <c r="BD7535" s="3"/>
      <c r="BE7535" s="3"/>
      <c r="BF7535" s="3"/>
      <c r="BG7535" s="3"/>
      <c r="BH7535" s="3"/>
      <c r="BI7535" s="3"/>
      <c r="BJ7535" s="3"/>
      <c r="BK7535" s="3"/>
      <c r="BL7535" s="3"/>
      <c r="BM7535" s="3"/>
      <c r="BN7535" s="3"/>
      <c r="BO7535" s="3"/>
      <c r="BP7535" s="3"/>
      <c r="BQ7535" s="3"/>
      <c r="BR7535" s="3"/>
      <c r="BS7535" s="3"/>
      <c r="BT7535" s="3"/>
      <c r="BU7535" s="3"/>
      <c r="BV7535" s="3"/>
      <c r="BW7535" s="3"/>
      <c r="BX7535" s="3"/>
      <c r="BY7535" s="3"/>
    </row>
    <row r="7536" spans="1:77" ht="18">
      <c r="A7536" s="3" t="s">
        <v>38911</v>
      </c>
      <c r="B7536" s="3" t="s">
        <v>37993</v>
      </c>
      <c r="C7536" s="3" t="s">
        <v>38912</v>
      </c>
      <c r="D7536" s="3" t="s">
        <v>270</v>
      </c>
      <c r="E7536" s="3" t="s">
        <v>38913</v>
      </c>
      <c r="F7536" s="3" t="s">
        <v>38914</v>
      </c>
      <c r="G7536" s="3"/>
      <c r="H7536" s="3"/>
      <c r="I7536" s="3"/>
      <c r="J7536" s="3"/>
      <c r="K7536" s="3"/>
      <c r="L7536" s="3"/>
      <c r="M7536" s="3"/>
      <c r="N7536" s="3"/>
      <c r="O7536" s="3"/>
      <c r="P7536" s="3"/>
      <c r="Q7536" s="3"/>
      <c r="R7536" s="3"/>
      <c r="S7536" s="3"/>
      <c r="T7536" s="3"/>
      <c r="U7536" s="3"/>
      <c r="V7536" s="3"/>
      <c r="W7536" s="3"/>
      <c r="X7536" s="3"/>
      <c r="Y7536" s="3"/>
      <c r="Z7536" s="3"/>
      <c r="AA7536" s="3"/>
      <c r="AB7536" s="3"/>
      <c r="AC7536" s="3"/>
      <c r="AD7536" s="3"/>
      <c r="AE7536" s="3"/>
      <c r="AF7536" s="3"/>
      <c r="AG7536" s="3"/>
      <c r="AH7536" s="3"/>
      <c r="AI7536" s="3"/>
      <c r="AJ7536" s="3"/>
      <c r="AK7536" s="3"/>
      <c r="AL7536" s="3"/>
      <c r="AM7536" s="3"/>
      <c r="AN7536" s="3"/>
      <c r="AO7536" s="3"/>
      <c r="AP7536" s="3"/>
      <c r="AQ7536" s="3"/>
      <c r="AR7536" s="3"/>
      <c r="AS7536" s="3"/>
      <c r="AT7536" s="3"/>
      <c r="AU7536" s="3"/>
      <c r="AV7536" s="3"/>
      <c r="AW7536" s="3"/>
      <c r="AX7536" s="3"/>
      <c r="AY7536" s="3"/>
      <c r="AZ7536" s="3"/>
      <c r="BA7536" s="3"/>
      <c r="BB7536" s="3"/>
      <c r="BC7536" s="3"/>
      <c r="BD7536" s="3"/>
      <c r="BE7536" s="3"/>
      <c r="BF7536" s="3"/>
      <c r="BG7536" s="3"/>
      <c r="BH7536" s="3"/>
      <c r="BI7536" s="3"/>
      <c r="BJ7536" s="3"/>
      <c r="BK7536" s="3"/>
      <c r="BL7536" s="3"/>
      <c r="BM7536" s="3"/>
      <c r="BN7536" s="3"/>
      <c r="BO7536" s="3"/>
      <c r="BP7536" s="3"/>
      <c r="BQ7536" s="3"/>
      <c r="BR7536" s="3"/>
      <c r="BS7536" s="3"/>
      <c r="BT7536" s="3"/>
      <c r="BU7536" s="3"/>
      <c r="BV7536" s="3"/>
      <c r="BW7536" s="3"/>
      <c r="BX7536" s="3"/>
      <c r="BY7536" s="3"/>
    </row>
    <row r="7537" spans="1:77" ht="18">
      <c r="A7537" s="3" t="s">
        <v>38847</v>
      </c>
      <c r="B7537" s="3" t="s">
        <v>37993</v>
      </c>
      <c r="C7537" s="3" t="s">
        <v>38848</v>
      </c>
      <c r="D7537" s="3" t="s">
        <v>270</v>
      </c>
      <c r="E7537" s="3" t="s">
        <v>38849</v>
      </c>
      <c r="F7537" s="3"/>
      <c r="G7537" s="3"/>
      <c r="H7537" s="3"/>
      <c r="I7537" s="3"/>
      <c r="J7537" s="3"/>
      <c r="K7537" s="3"/>
      <c r="L7537" s="3"/>
      <c r="M7537" s="3"/>
      <c r="N7537" s="3"/>
      <c r="O7537" s="3"/>
      <c r="P7537" s="3"/>
      <c r="Q7537" s="3"/>
      <c r="R7537" s="3"/>
      <c r="S7537" s="3"/>
      <c r="T7537" s="3"/>
      <c r="U7537" s="3"/>
      <c r="V7537" s="3"/>
      <c r="W7537" s="3"/>
      <c r="X7537" s="3"/>
      <c r="Y7537" s="3"/>
      <c r="Z7537" s="3"/>
      <c r="AA7537" s="3"/>
      <c r="AB7537" s="3"/>
      <c r="AC7537" s="3"/>
      <c r="AD7537" s="3"/>
      <c r="AE7537" s="3"/>
      <c r="AF7537" s="3"/>
      <c r="AG7537" s="3"/>
      <c r="AH7537" s="3"/>
      <c r="AI7537" s="3"/>
      <c r="AJ7537" s="3"/>
      <c r="AK7537" s="3"/>
      <c r="AL7537" s="3"/>
      <c r="AM7537" s="3"/>
      <c r="AN7537" s="3"/>
      <c r="AO7537" s="3"/>
      <c r="AP7537" s="3"/>
      <c r="AQ7537" s="3"/>
      <c r="AR7537" s="3"/>
      <c r="AS7537" s="3"/>
      <c r="AT7537" s="3"/>
      <c r="AU7537" s="3"/>
      <c r="AV7537" s="3"/>
      <c r="AW7537" s="3"/>
      <c r="AX7537" s="3"/>
      <c r="AY7537" s="3"/>
      <c r="AZ7537" s="3"/>
      <c r="BA7537" s="3"/>
      <c r="BB7537" s="3"/>
      <c r="BC7537" s="3"/>
      <c r="BD7537" s="3"/>
      <c r="BE7537" s="3"/>
      <c r="BF7537" s="3"/>
      <c r="BG7537" s="3"/>
      <c r="BH7537" s="3"/>
      <c r="BI7537" s="3"/>
      <c r="BJ7537" s="3"/>
      <c r="BK7537" s="3"/>
      <c r="BL7537" s="3"/>
      <c r="BM7537" s="3"/>
      <c r="BN7537" s="3"/>
      <c r="BO7537" s="3"/>
      <c r="BP7537" s="3"/>
      <c r="BQ7537" s="3"/>
      <c r="BR7537" s="3"/>
      <c r="BS7537" s="3"/>
      <c r="BT7537" s="3"/>
      <c r="BU7537" s="3"/>
      <c r="BV7537" s="3"/>
      <c r="BW7537" s="3"/>
      <c r="BX7537" s="3"/>
      <c r="BY7537" s="3"/>
    </row>
    <row r="7538" spans="1:77" ht="18">
      <c r="A7538" s="3" t="s">
        <v>38823</v>
      </c>
      <c r="B7538" s="3" t="s">
        <v>37993</v>
      </c>
      <c r="C7538" s="3" t="s">
        <v>38824</v>
      </c>
      <c r="D7538" s="3" t="s">
        <v>27439</v>
      </c>
      <c r="E7538" s="3" t="s">
        <v>38825</v>
      </c>
      <c r="F7538" s="3" t="s">
        <v>38826</v>
      </c>
      <c r="G7538" s="3"/>
      <c r="H7538" s="3"/>
      <c r="I7538" s="3"/>
      <c r="J7538" s="3"/>
      <c r="K7538" s="3"/>
      <c r="L7538" s="3"/>
      <c r="M7538" s="3"/>
      <c r="N7538" s="3"/>
      <c r="O7538" s="3"/>
      <c r="P7538" s="3"/>
      <c r="Q7538" s="3"/>
      <c r="R7538" s="3"/>
      <c r="S7538" s="3"/>
      <c r="T7538" s="3"/>
      <c r="U7538" s="3"/>
      <c r="V7538" s="3"/>
      <c r="W7538" s="3"/>
      <c r="X7538" s="3"/>
      <c r="Y7538" s="3"/>
      <c r="Z7538" s="3"/>
      <c r="AA7538" s="3"/>
      <c r="AB7538" s="3"/>
      <c r="AC7538" s="3"/>
      <c r="AD7538" s="3"/>
      <c r="AE7538" s="3"/>
      <c r="AF7538" s="3"/>
      <c r="AG7538" s="3"/>
      <c r="AH7538" s="3"/>
      <c r="AI7538" s="3"/>
      <c r="AJ7538" s="3"/>
      <c r="AK7538" s="3"/>
      <c r="AL7538" s="3"/>
      <c r="AM7538" s="3"/>
      <c r="AN7538" s="3"/>
      <c r="AO7538" s="3"/>
      <c r="AP7538" s="3"/>
      <c r="AQ7538" s="3"/>
      <c r="AR7538" s="3"/>
      <c r="AS7538" s="3"/>
      <c r="AT7538" s="3"/>
      <c r="AU7538" s="3"/>
      <c r="AV7538" s="3"/>
      <c r="AW7538" s="3"/>
      <c r="AX7538" s="3"/>
      <c r="AY7538" s="3"/>
      <c r="AZ7538" s="3"/>
      <c r="BA7538" s="3"/>
      <c r="BB7538" s="3"/>
      <c r="BC7538" s="3"/>
      <c r="BD7538" s="3"/>
      <c r="BE7538" s="3"/>
      <c r="BF7538" s="3"/>
      <c r="BG7538" s="3"/>
      <c r="BH7538" s="3"/>
      <c r="BI7538" s="3"/>
      <c r="BJ7538" s="3"/>
      <c r="BK7538" s="3"/>
      <c r="BL7538" s="3"/>
      <c r="BM7538" s="3"/>
      <c r="BN7538" s="3"/>
      <c r="BO7538" s="3"/>
      <c r="BP7538" s="3"/>
      <c r="BQ7538" s="3"/>
      <c r="BR7538" s="3"/>
      <c r="BS7538" s="3"/>
      <c r="BT7538" s="3"/>
      <c r="BU7538" s="3"/>
      <c r="BV7538" s="3"/>
      <c r="BW7538" s="3"/>
      <c r="BX7538" s="3"/>
      <c r="BY7538" s="3"/>
    </row>
    <row r="7539" spans="1:77" ht="18">
      <c r="A7539" s="3" t="s">
        <v>10327</v>
      </c>
      <c r="B7539" s="3" t="s">
        <v>28374</v>
      </c>
      <c r="C7539" s="3" t="s">
        <v>28400</v>
      </c>
      <c r="D7539" s="3" t="s">
        <v>270</v>
      </c>
      <c r="E7539" s="3" t="s">
        <v>3692</v>
      </c>
      <c r="F7539" s="3"/>
      <c r="G7539" s="3"/>
      <c r="H7539" s="3"/>
      <c r="I7539" s="3"/>
      <c r="J7539" s="3"/>
      <c r="K7539" s="3"/>
      <c r="L7539" s="3"/>
      <c r="M7539" s="3"/>
      <c r="N7539" s="3"/>
      <c r="O7539" s="3"/>
      <c r="P7539" s="3"/>
      <c r="Q7539" s="3"/>
      <c r="R7539" s="3"/>
      <c r="S7539" s="3"/>
      <c r="T7539" s="3"/>
      <c r="U7539" s="3"/>
      <c r="V7539" s="3"/>
      <c r="W7539" s="3"/>
      <c r="X7539" s="3"/>
      <c r="Y7539" s="3"/>
      <c r="Z7539" s="3"/>
      <c r="AA7539" s="3"/>
      <c r="AB7539" s="3"/>
      <c r="AC7539" s="3"/>
      <c r="AD7539" s="3"/>
      <c r="AE7539" s="3"/>
      <c r="AF7539" s="3"/>
      <c r="AG7539" s="3"/>
      <c r="AH7539" s="3"/>
      <c r="AI7539" s="3"/>
      <c r="AJ7539" s="3"/>
      <c r="AK7539" s="3"/>
      <c r="AL7539" s="3"/>
      <c r="AM7539" s="3"/>
      <c r="AN7539" s="3"/>
      <c r="AO7539" s="3"/>
      <c r="AP7539" s="3"/>
      <c r="AQ7539" s="3"/>
      <c r="AR7539" s="3"/>
      <c r="AS7539" s="3"/>
      <c r="AT7539" s="3"/>
      <c r="AU7539" s="3"/>
      <c r="AV7539" s="3"/>
      <c r="AW7539" s="3"/>
      <c r="AX7539" s="3"/>
      <c r="AY7539" s="3"/>
      <c r="AZ7539" s="3"/>
      <c r="BA7539" s="3"/>
      <c r="BB7539" s="3"/>
      <c r="BC7539" s="3"/>
      <c r="BD7539" s="3"/>
      <c r="BE7539" s="3"/>
      <c r="BF7539" s="3"/>
      <c r="BG7539" s="3"/>
      <c r="BH7539" s="3"/>
      <c r="BI7539" s="3"/>
      <c r="BJ7539" s="3"/>
      <c r="BK7539" s="3"/>
      <c r="BL7539" s="3"/>
      <c r="BM7539" s="3"/>
      <c r="BN7539" s="3"/>
      <c r="BO7539" s="3"/>
      <c r="BP7539" s="3"/>
      <c r="BQ7539" s="3"/>
      <c r="BR7539" s="3"/>
      <c r="BS7539" s="3"/>
      <c r="BT7539" s="3"/>
      <c r="BU7539" s="3"/>
      <c r="BV7539" s="3"/>
      <c r="BW7539" s="3"/>
      <c r="BX7539" s="3"/>
      <c r="BY7539" s="3"/>
    </row>
    <row r="7540" spans="1:77" ht="18">
      <c r="A7540" s="3" t="s">
        <v>9442</v>
      </c>
      <c r="B7540" s="3" t="s">
        <v>27189</v>
      </c>
      <c r="C7540" s="3" t="s">
        <v>27254</v>
      </c>
      <c r="D7540" s="3" t="s">
        <v>73</v>
      </c>
      <c r="E7540" s="3" t="s">
        <v>27255</v>
      </c>
      <c r="F7540" s="3" t="s">
        <v>27256</v>
      </c>
      <c r="G7540" s="3"/>
      <c r="H7540" s="3"/>
      <c r="I7540" s="3"/>
      <c r="J7540" s="3"/>
      <c r="K7540" s="3"/>
      <c r="L7540" s="3"/>
      <c r="M7540" s="3"/>
      <c r="N7540" s="3"/>
      <c r="O7540" s="3"/>
      <c r="P7540" s="3"/>
      <c r="Q7540" s="3"/>
      <c r="R7540" s="3"/>
      <c r="S7540" s="3"/>
      <c r="T7540" s="3"/>
      <c r="U7540" s="3"/>
      <c r="V7540" s="3"/>
      <c r="W7540" s="3"/>
      <c r="X7540" s="3"/>
      <c r="Y7540" s="3"/>
      <c r="Z7540" s="3"/>
      <c r="AA7540" s="3"/>
      <c r="AB7540" s="3"/>
      <c r="AC7540" s="3"/>
      <c r="AD7540" s="3"/>
      <c r="AE7540" s="3"/>
      <c r="AF7540" s="3"/>
      <c r="AG7540" s="3"/>
      <c r="AH7540" s="3"/>
      <c r="AI7540" s="3"/>
      <c r="AJ7540" s="3"/>
      <c r="AK7540" s="3"/>
      <c r="AL7540" s="3"/>
      <c r="AM7540" s="3"/>
      <c r="AN7540" s="3"/>
      <c r="AO7540" s="3"/>
      <c r="AP7540" s="3"/>
      <c r="AQ7540" s="3"/>
      <c r="AR7540" s="3"/>
      <c r="AS7540" s="3"/>
      <c r="AT7540" s="3"/>
      <c r="AU7540" s="3"/>
      <c r="AV7540" s="3"/>
      <c r="AW7540" s="3"/>
      <c r="AX7540" s="3"/>
      <c r="AY7540" s="3"/>
      <c r="AZ7540" s="3"/>
      <c r="BA7540" s="3"/>
      <c r="BB7540" s="3"/>
      <c r="BC7540" s="3"/>
      <c r="BD7540" s="3"/>
      <c r="BE7540" s="3"/>
      <c r="BF7540" s="3"/>
      <c r="BG7540" s="3"/>
      <c r="BH7540" s="3"/>
      <c r="BI7540" s="3"/>
      <c r="BJ7540" s="3"/>
      <c r="BK7540" s="3"/>
      <c r="BL7540" s="3"/>
      <c r="BM7540" s="3"/>
      <c r="BN7540" s="3"/>
      <c r="BO7540" s="3"/>
      <c r="BP7540" s="3"/>
      <c r="BQ7540" s="3"/>
      <c r="BR7540" s="3"/>
      <c r="BS7540" s="3"/>
      <c r="BT7540" s="3"/>
      <c r="BU7540" s="3"/>
      <c r="BV7540" s="3"/>
      <c r="BW7540" s="3"/>
      <c r="BX7540" s="3"/>
      <c r="BY7540" s="3"/>
    </row>
    <row r="7541" spans="1:77" ht="18">
      <c r="A7541" s="3" t="s">
        <v>10306</v>
      </c>
      <c r="B7541" s="3" t="s">
        <v>28374</v>
      </c>
      <c r="C7541" s="3" t="s">
        <v>28378</v>
      </c>
      <c r="D7541" s="3" t="s">
        <v>270</v>
      </c>
      <c r="E7541" s="3" t="s">
        <v>3692</v>
      </c>
      <c r="F7541" s="3"/>
      <c r="G7541" s="3"/>
      <c r="H7541" s="3"/>
      <c r="I7541" s="3"/>
      <c r="J7541" s="3"/>
      <c r="K7541" s="3"/>
      <c r="L7541" s="3"/>
      <c r="M7541" s="3"/>
      <c r="N7541" s="3"/>
      <c r="O7541" s="3"/>
      <c r="P7541" s="3"/>
      <c r="Q7541" s="3"/>
      <c r="R7541" s="3"/>
      <c r="S7541" s="3"/>
      <c r="T7541" s="3"/>
      <c r="U7541" s="3"/>
      <c r="V7541" s="3"/>
      <c r="W7541" s="3"/>
      <c r="X7541" s="3"/>
      <c r="Y7541" s="3"/>
      <c r="Z7541" s="3"/>
      <c r="AA7541" s="3"/>
      <c r="AB7541" s="3"/>
      <c r="AC7541" s="3"/>
      <c r="AD7541" s="3"/>
      <c r="AE7541" s="3"/>
      <c r="AF7541" s="3"/>
      <c r="AG7541" s="3"/>
      <c r="AH7541" s="3"/>
      <c r="AI7541" s="3"/>
      <c r="AJ7541" s="3"/>
      <c r="AK7541" s="3"/>
      <c r="AL7541" s="3"/>
      <c r="AM7541" s="3"/>
      <c r="AN7541" s="3"/>
      <c r="AO7541" s="3"/>
      <c r="AP7541" s="3"/>
      <c r="AQ7541" s="3"/>
      <c r="AR7541" s="3"/>
      <c r="AS7541" s="3"/>
      <c r="AT7541" s="3"/>
      <c r="AU7541" s="3"/>
      <c r="AV7541" s="3"/>
      <c r="AW7541" s="3"/>
      <c r="AX7541" s="3"/>
      <c r="AY7541" s="3"/>
      <c r="AZ7541" s="3"/>
      <c r="BA7541" s="3"/>
      <c r="BB7541" s="3"/>
      <c r="BC7541" s="3"/>
      <c r="BD7541" s="3"/>
      <c r="BE7541" s="3"/>
      <c r="BF7541" s="3"/>
      <c r="BG7541" s="3"/>
      <c r="BH7541" s="3"/>
      <c r="BI7541" s="3"/>
      <c r="BJ7541" s="3"/>
      <c r="BK7541" s="3"/>
      <c r="BL7541" s="3"/>
      <c r="BM7541" s="3"/>
      <c r="BN7541" s="3"/>
      <c r="BO7541" s="3"/>
      <c r="BP7541" s="3"/>
      <c r="BQ7541" s="3"/>
      <c r="BR7541" s="3"/>
      <c r="BS7541" s="3"/>
      <c r="BT7541" s="3"/>
      <c r="BU7541" s="3"/>
      <c r="BV7541" s="3"/>
      <c r="BW7541" s="3"/>
      <c r="BX7541" s="3"/>
      <c r="BY7541" s="3"/>
    </row>
    <row r="7542" spans="1:77" ht="18">
      <c r="A7542" s="3" t="s">
        <v>38191</v>
      </c>
      <c r="B7542" s="3" t="s">
        <v>37993</v>
      </c>
      <c r="C7542" s="3" t="s">
        <v>38192</v>
      </c>
      <c r="D7542" s="3" t="s">
        <v>73</v>
      </c>
      <c r="E7542" s="3" t="s">
        <v>27440</v>
      </c>
      <c r="F7542" s="3" t="s">
        <v>27441</v>
      </c>
      <c r="G7542" s="3"/>
      <c r="H7542" s="3"/>
      <c r="I7542" s="3"/>
      <c r="J7542" s="3"/>
      <c r="K7542" s="3"/>
      <c r="L7542" s="3"/>
      <c r="M7542" s="3"/>
      <c r="N7542" s="3"/>
      <c r="O7542" s="3"/>
      <c r="P7542" s="3"/>
      <c r="Q7542" s="3"/>
      <c r="R7542" s="3"/>
      <c r="S7542" s="3"/>
      <c r="T7542" s="3"/>
      <c r="U7542" s="3"/>
      <c r="V7542" s="3"/>
      <c r="W7542" s="3"/>
      <c r="X7542" s="3"/>
      <c r="Y7542" s="3"/>
      <c r="Z7542" s="3"/>
      <c r="AA7542" s="3"/>
      <c r="AB7542" s="3"/>
      <c r="AC7542" s="3"/>
      <c r="AD7542" s="3"/>
      <c r="AE7542" s="3"/>
      <c r="AF7542" s="3"/>
      <c r="AG7542" s="3"/>
      <c r="AH7542" s="3"/>
      <c r="AI7542" s="3"/>
      <c r="AJ7542" s="3"/>
      <c r="AK7542" s="3"/>
      <c r="AL7542" s="3"/>
      <c r="AM7542" s="3"/>
      <c r="AN7542" s="3"/>
      <c r="AO7542" s="3"/>
      <c r="AP7542" s="3"/>
      <c r="AQ7542" s="3"/>
      <c r="AR7542" s="3"/>
      <c r="AS7542" s="3"/>
      <c r="AT7542" s="3"/>
      <c r="AU7542" s="3"/>
      <c r="AV7542" s="3"/>
      <c r="AW7542" s="3"/>
      <c r="AX7542" s="3"/>
      <c r="AY7542" s="3"/>
      <c r="AZ7542" s="3"/>
      <c r="BA7542" s="3"/>
      <c r="BB7542" s="3"/>
      <c r="BC7542" s="3"/>
      <c r="BD7542" s="3"/>
      <c r="BE7542" s="3"/>
      <c r="BF7542" s="3"/>
      <c r="BG7542" s="3"/>
      <c r="BH7542" s="3"/>
      <c r="BI7542" s="3"/>
      <c r="BJ7542" s="3"/>
      <c r="BK7542" s="3"/>
      <c r="BL7542" s="3"/>
      <c r="BM7542" s="3"/>
      <c r="BN7542" s="3"/>
      <c r="BO7542" s="3"/>
      <c r="BP7542" s="3"/>
      <c r="BQ7542" s="3"/>
      <c r="BR7542" s="3"/>
      <c r="BS7542" s="3"/>
      <c r="BT7542" s="3"/>
      <c r="BU7542" s="3"/>
      <c r="BV7542" s="3"/>
      <c r="BW7542" s="3"/>
      <c r="BX7542" s="3"/>
      <c r="BY7542" s="3"/>
    </row>
    <row r="7543" spans="1:77" ht="18">
      <c r="A7543" s="3" t="s">
        <v>38133</v>
      </c>
      <c r="B7543" s="3" t="s">
        <v>37993</v>
      </c>
      <c r="C7543" s="3" t="s">
        <v>38134</v>
      </c>
      <c r="D7543" s="3" t="s">
        <v>73</v>
      </c>
      <c r="E7543" s="3" t="s">
        <v>27399</v>
      </c>
      <c r="F7543" s="3" t="s">
        <v>38135</v>
      </c>
      <c r="G7543" s="3"/>
      <c r="H7543" s="3"/>
      <c r="I7543" s="3"/>
      <c r="J7543" s="3"/>
      <c r="K7543" s="3"/>
      <c r="L7543" s="3"/>
      <c r="M7543" s="3"/>
      <c r="N7543" s="3"/>
      <c r="O7543" s="3"/>
      <c r="P7543" s="3"/>
      <c r="Q7543" s="3"/>
      <c r="R7543" s="3"/>
      <c r="S7543" s="3"/>
      <c r="T7543" s="3"/>
      <c r="U7543" s="3"/>
      <c r="V7543" s="3"/>
      <c r="W7543" s="3"/>
      <c r="X7543" s="3"/>
      <c r="Y7543" s="3"/>
      <c r="Z7543" s="3"/>
      <c r="AA7543" s="3"/>
      <c r="AB7543" s="3"/>
      <c r="AC7543" s="3"/>
      <c r="AD7543" s="3"/>
      <c r="AE7543" s="3"/>
      <c r="AF7543" s="3"/>
      <c r="AG7543" s="3"/>
      <c r="AH7543" s="3"/>
      <c r="AI7543" s="3"/>
      <c r="AJ7543" s="3"/>
      <c r="AK7543" s="3"/>
      <c r="AL7543" s="3"/>
      <c r="AM7543" s="3"/>
      <c r="AN7543" s="3"/>
      <c r="AO7543" s="3"/>
      <c r="AP7543" s="3"/>
      <c r="AQ7543" s="3"/>
      <c r="AR7543" s="3"/>
      <c r="AS7543" s="3"/>
      <c r="AT7543" s="3"/>
      <c r="AU7543" s="3"/>
      <c r="AV7543" s="3"/>
      <c r="AW7543" s="3"/>
      <c r="AX7543" s="3"/>
      <c r="AY7543" s="3"/>
      <c r="AZ7543" s="3"/>
      <c r="BA7543" s="3"/>
      <c r="BB7543" s="3"/>
      <c r="BC7543" s="3"/>
      <c r="BD7543" s="3"/>
      <c r="BE7543" s="3"/>
      <c r="BF7543" s="3"/>
      <c r="BG7543" s="3"/>
      <c r="BH7543" s="3"/>
      <c r="BI7543" s="3"/>
      <c r="BJ7543" s="3"/>
      <c r="BK7543" s="3"/>
      <c r="BL7543" s="3"/>
      <c r="BM7543" s="3"/>
      <c r="BN7543" s="3"/>
      <c r="BO7543" s="3"/>
      <c r="BP7543" s="3"/>
      <c r="BQ7543" s="3"/>
      <c r="BR7543" s="3"/>
      <c r="BS7543" s="3"/>
      <c r="BT7543" s="3"/>
      <c r="BU7543" s="3"/>
      <c r="BV7543" s="3"/>
      <c r="BW7543" s="3"/>
      <c r="BX7543" s="3"/>
      <c r="BY7543" s="3"/>
    </row>
    <row r="7544" spans="1:77" ht="18">
      <c r="A7544" s="3" t="s">
        <v>9947</v>
      </c>
      <c r="B7544" s="3" t="s">
        <v>27189</v>
      </c>
      <c r="C7544" s="3" t="s">
        <v>28000</v>
      </c>
      <c r="D7544" s="3" t="s">
        <v>73</v>
      </c>
      <c r="E7544" s="3" t="s">
        <v>28001</v>
      </c>
      <c r="F7544" s="3" t="s">
        <v>28002</v>
      </c>
      <c r="G7544" s="3"/>
      <c r="H7544" s="3"/>
      <c r="I7544" s="3"/>
      <c r="J7544" s="3"/>
      <c r="K7544" s="3"/>
      <c r="L7544" s="3"/>
      <c r="M7544" s="3"/>
      <c r="N7544" s="3"/>
      <c r="O7544" s="3"/>
      <c r="P7544" s="3"/>
      <c r="Q7544" s="3"/>
      <c r="R7544" s="3"/>
      <c r="S7544" s="3"/>
      <c r="T7544" s="3"/>
      <c r="U7544" s="3"/>
      <c r="V7544" s="3"/>
      <c r="W7544" s="3"/>
      <c r="X7544" s="3"/>
      <c r="Y7544" s="3"/>
      <c r="Z7544" s="3"/>
      <c r="AA7544" s="3"/>
      <c r="AB7544" s="3"/>
      <c r="AC7544" s="3"/>
      <c r="AD7544" s="3"/>
      <c r="AE7544" s="3"/>
      <c r="AF7544" s="3"/>
      <c r="AG7544" s="3"/>
      <c r="AH7544" s="3"/>
      <c r="AI7544" s="3"/>
      <c r="AJ7544" s="3"/>
      <c r="AK7544" s="3"/>
      <c r="AL7544" s="3"/>
      <c r="AM7544" s="3"/>
      <c r="AN7544" s="3"/>
      <c r="AO7544" s="3"/>
      <c r="AP7544" s="3"/>
      <c r="AQ7544" s="3"/>
      <c r="AR7544" s="3"/>
      <c r="AS7544" s="3"/>
      <c r="AT7544" s="3"/>
      <c r="AU7544" s="3"/>
      <c r="AV7544" s="3"/>
      <c r="AW7544" s="3"/>
      <c r="AX7544" s="3"/>
      <c r="AY7544" s="3"/>
      <c r="AZ7544" s="3"/>
      <c r="BA7544" s="3"/>
      <c r="BB7544" s="3"/>
      <c r="BC7544" s="3"/>
      <c r="BD7544" s="3"/>
      <c r="BE7544" s="3"/>
      <c r="BF7544" s="3"/>
      <c r="BG7544" s="3"/>
      <c r="BH7544" s="3"/>
      <c r="BI7544" s="3"/>
      <c r="BJ7544" s="3"/>
      <c r="BK7544" s="3"/>
      <c r="BL7544" s="3"/>
      <c r="BM7544" s="3"/>
      <c r="BN7544" s="3"/>
      <c r="BO7544" s="3"/>
      <c r="BP7544" s="3"/>
      <c r="BQ7544" s="3"/>
      <c r="BR7544" s="3"/>
      <c r="BS7544" s="3"/>
      <c r="BT7544" s="3"/>
      <c r="BU7544" s="3"/>
      <c r="BV7544" s="3"/>
      <c r="BW7544" s="3"/>
      <c r="BX7544" s="3"/>
      <c r="BY7544" s="3"/>
    </row>
    <row r="7545" spans="1:77" ht="18">
      <c r="A7545" s="3" t="s">
        <v>27875</v>
      </c>
      <c r="B7545" s="3" t="s">
        <v>27189</v>
      </c>
      <c r="C7545" s="3" t="s">
        <v>27876</v>
      </c>
      <c r="D7545" s="3" t="s">
        <v>73</v>
      </c>
      <c r="E7545" s="3" t="s">
        <v>27877</v>
      </c>
      <c r="F7545" s="3"/>
      <c r="G7545" s="3"/>
      <c r="H7545" s="3"/>
      <c r="I7545" s="3"/>
      <c r="J7545" s="3"/>
      <c r="K7545" s="3"/>
      <c r="L7545" s="3"/>
      <c r="M7545" s="3"/>
      <c r="N7545" s="3"/>
      <c r="O7545" s="3"/>
      <c r="P7545" s="3"/>
      <c r="Q7545" s="3"/>
      <c r="R7545" s="3"/>
      <c r="S7545" s="3"/>
      <c r="T7545" s="3"/>
      <c r="U7545" s="3"/>
      <c r="V7545" s="3"/>
      <c r="W7545" s="3"/>
      <c r="X7545" s="3"/>
      <c r="Y7545" s="3"/>
      <c r="Z7545" s="3"/>
      <c r="AA7545" s="3"/>
      <c r="AB7545" s="3"/>
      <c r="AC7545" s="3"/>
      <c r="AD7545" s="3"/>
      <c r="AE7545" s="3"/>
      <c r="AF7545" s="3"/>
      <c r="AG7545" s="3"/>
      <c r="AH7545" s="3"/>
      <c r="AI7545" s="3"/>
      <c r="AJ7545" s="3"/>
      <c r="AK7545" s="3"/>
      <c r="AL7545" s="3"/>
      <c r="AM7545" s="3"/>
      <c r="AN7545" s="3"/>
      <c r="AO7545" s="3"/>
      <c r="AP7545" s="3"/>
      <c r="AQ7545" s="3"/>
      <c r="AR7545" s="3"/>
      <c r="AS7545" s="3"/>
      <c r="AT7545" s="3"/>
      <c r="AU7545" s="3"/>
      <c r="AV7545" s="3"/>
      <c r="AW7545" s="3"/>
      <c r="AX7545" s="3"/>
      <c r="AY7545" s="3"/>
      <c r="AZ7545" s="3"/>
      <c r="BA7545" s="3"/>
      <c r="BB7545" s="3"/>
      <c r="BC7545" s="3"/>
      <c r="BD7545" s="3"/>
      <c r="BE7545" s="3"/>
      <c r="BF7545" s="3"/>
      <c r="BG7545" s="3"/>
      <c r="BH7545" s="3"/>
      <c r="BI7545" s="3"/>
      <c r="BJ7545" s="3"/>
      <c r="BK7545" s="3"/>
      <c r="BL7545" s="3"/>
      <c r="BM7545" s="3"/>
      <c r="BN7545" s="3"/>
      <c r="BO7545" s="3"/>
      <c r="BP7545" s="3"/>
      <c r="BQ7545" s="3"/>
      <c r="BR7545" s="3"/>
      <c r="BS7545" s="3"/>
      <c r="BT7545" s="3"/>
      <c r="BU7545" s="3"/>
      <c r="BV7545" s="3"/>
      <c r="BW7545" s="3"/>
      <c r="BX7545" s="3"/>
      <c r="BY7545" s="3"/>
    </row>
    <row r="7546" spans="1:77" ht="18">
      <c r="A7546" s="3" t="s">
        <v>10509</v>
      </c>
      <c r="B7546" s="3" t="s">
        <v>28374</v>
      </c>
      <c r="C7546" s="3" t="s">
        <v>28605</v>
      </c>
      <c r="D7546" s="3" t="s">
        <v>270</v>
      </c>
      <c r="E7546" s="3" t="s">
        <v>17310</v>
      </c>
      <c r="F7546" s="3"/>
      <c r="G7546" s="3"/>
      <c r="H7546" s="3"/>
      <c r="I7546" s="3"/>
      <c r="J7546" s="3"/>
      <c r="K7546" s="3"/>
      <c r="L7546" s="3"/>
      <c r="M7546" s="3"/>
      <c r="N7546" s="3"/>
      <c r="O7546" s="3"/>
      <c r="P7546" s="3"/>
      <c r="Q7546" s="3"/>
      <c r="R7546" s="3"/>
      <c r="S7546" s="3"/>
      <c r="T7546" s="3"/>
      <c r="U7546" s="3"/>
      <c r="V7546" s="3"/>
      <c r="W7546" s="3"/>
      <c r="X7546" s="3"/>
      <c r="Y7546" s="3"/>
      <c r="Z7546" s="3"/>
      <c r="AA7546" s="3"/>
      <c r="AB7546" s="3"/>
      <c r="AC7546" s="3"/>
      <c r="AD7546" s="3"/>
      <c r="AE7546" s="3"/>
      <c r="AF7546" s="3"/>
      <c r="AG7546" s="3"/>
      <c r="AH7546" s="3"/>
      <c r="AI7546" s="3"/>
      <c r="AJ7546" s="3"/>
      <c r="AK7546" s="3"/>
      <c r="AL7546" s="3"/>
      <c r="AM7546" s="3"/>
      <c r="AN7546" s="3"/>
      <c r="AO7546" s="3"/>
      <c r="AP7546" s="3"/>
      <c r="AQ7546" s="3"/>
      <c r="AR7546" s="3"/>
      <c r="AS7546" s="3"/>
      <c r="AT7546" s="3"/>
      <c r="AU7546" s="3"/>
      <c r="AV7546" s="3"/>
      <c r="AW7546" s="3"/>
      <c r="AX7546" s="3"/>
      <c r="AY7546" s="3"/>
      <c r="AZ7546" s="3"/>
      <c r="BA7546" s="3"/>
      <c r="BB7546" s="3"/>
      <c r="BC7546" s="3"/>
      <c r="BD7546" s="3"/>
      <c r="BE7546" s="3"/>
      <c r="BF7546" s="3"/>
      <c r="BG7546" s="3"/>
      <c r="BH7546" s="3"/>
      <c r="BI7546" s="3"/>
      <c r="BJ7546" s="3"/>
      <c r="BK7546" s="3"/>
      <c r="BL7546" s="3"/>
      <c r="BM7546" s="3"/>
      <c r="BN7546" s="3"/>
      <c r="BO7546" s="3"/>
      <c r="BP7546" s="3"/>
      <c r="BQ7546" s="3"/>
      <c r="BR7546" s="3"/>
      <c r="BS7546" s="3"/>
      <c r="BT7546" s="3"/>
      <c r="BU7546" s="3"/>
      <c r="BV7546" s="3"/>
      <c r="BW7546" s="3"/>
      <c r="BX7546" s="3"/>
      <c r="BY7546" s="3"/>
    </row>
    <row r="7547" spans="1:77" ht="18">
      <c r="A7547" s="3" t="s">
        <v>32028</v>
      </c>
      <c r="B7547" s="3" t="s">
        <v>21921</v>
      </c>
      <c r="C7547" s="3" t="s">
        <v>32029</v>
      </c>
      <c r="D7547" s="3"/>
      <c r="E7547" s="3" t="s">
        <v>32030</v>
      </c>
      <c r="F7547" s="3"/>
      <c r="G7547" s="3"/>
      <c r="H7547" s="3"/>
      <c r="I7547" s="3"/>
      <c r="J7547" s="3"/>
      <c r="K7547" s="3"/>
      <c r="L7547" s="3"/>
      <c r="M7547" s="3"/>
      <c r="N7547" s="3"/>
      <c r="O7547" s="3"/>
      <c r="P7547" s="3"/>
      <c r="Q7547" s="3"/>
      <c r="R7547" s="3"/>
      <c r="S7547" s="3"/>
      <c r="T7547" s="3"/>
      <c r="U7547" s="3"/>
      <c r="V7547" s="3"/>
      <c r="W7547" s="3"/>
      <c r="X7547" s="3"/>
      <c r="Y7547" s="3"/>
      <c r="Z7547" s="3"/>
      <c r="AA7547" s="3"/>
      <c r="AB7547" s="3"/>
      <c r="AC7547" s="3"/>
      <c r="AD7547" s="3"/>
      <c r="AE7547" s="3"/>
      <c r="AF7547" s="3"/>
      <c r="AG7547" s="3"/>
      <c r="AH7547" s="3"/>
      <c r="AI7547" s="3"/>
      <c r="AJ7547" s="3"/>
      <c r="AK7547" s="3"/>
      <c r="AL7547" s="3"/>
      <c r="AM7547" s="3"/>
      <c r="AN7547" s="3"/>
      <c r="AO7547" s="3"/>
      <c r="AP7547" s="3"/>
      <c r="AQ7547" s="3"/>
      <c r="AR7547" s="3"/>
      <c r="AS7547" s="3"/>
      <c r="AT7547" s="3"/>
      <c r="AU7547" s="3"/>
      <c r="AV7547" s="3"/>
      <c r="AW7547" s="3"/>
      <c r="AX7547" s="3"/>
      <c r="AY7547" s="3"/>
      <c r="AZ7547" s="3"/>
      <c r="BA7547" s="3"/>
      <c r="BB7547" s="3"/>
      <c r="BC7547" s="3"/>
      <c r="BD7547" s="3"/>
      <c r="BE7547" s="3"/>
      <c r="BF7547" s="3"/>
      <c r="BG7547" s="3"/>
      <c r="BH7547" s="3"/>
      <c r="BI7547" s="3"/>
      <c r="BJ7547" s="3"/>
      <c r="BK7547" s="3"/>
      <c r="BL7547" s="3"/>
      <c r="BM7547" s="3"/>
      <c r="BN7547" s="3"/>
      <c r="BO7547" s="3"/>
      <c r="BP7547" s="3"/>
      <c r="BQ7547" s="3"/>
      <c r="BR7547" s="3"/>
      <c r="BS7547" s="3"/>
      <c r="BT7547" s="3"/>
      <c r="BU7547" s="3"/>
      <c r="BV7547" s="3"/>
      <c r="BW7547" s="3"/>
      <c r="BX7547" s="3"/>
      <c r="BY7547" s="3"/>
    </row>
    <row r="7548" spans="1:77" ht="18">
      <c r="A7548" s="3" t="s">
        <v>9556</v>
      </c>
      <c r="B7548" s="3" t="s">
        <v>27189</v>
      </c>
      <c r="C7548" s="3" t="s">
        <v>27398</v>
      </c>
      <c r="D7548" s="3" t="s">
        <v>73</v>
      </c>
      <c r="E7548" s="3" t="s">
        <v>27399</v>
      </c>
      <c r="F7548" s="3" t="s">
        <v>27400</v>
      </c>
      <c r="G7548" s="3"/>
      <c r="H7548" s="3"/>
      <c r="I7548" s="3"/>
      <c r="J7548" s="3"/>
      <c r="K7548" s="3"/>
      <c r="L7548" s="3"/>
      <c r="M7548" s="3"/>
      <c r="N7548" s="3"/>
      <c r="O7548" s="3"/>
      <c r="P7548" s="3"/>
      <c r="Q7548" s="3"/>
      <c r="R7548" s="3"/>
      <c r="S7548" s="3"/>
      <c r="T7548" s="3"/>
      <c r="U7548" s="3"/>
      <c r="V7548" s="3"/>
      <c r="W7548" s="3"/>
      <c r="X7548" s="3"/>
      <c r="Y7548" s="3"/>
      <c r="Z7548" s="3"/>
      <c r="AA7548" s="3"/>
      <c r="AB7548" s="3"/>
      <c r="AC7548" s="3"/>
      <c r="AD7548" s="3"/>
      <c r="AE7548" s="3"/>
      <c r="AF7548" s="3"/>
      <c r="AG7548" s="3"/>
      <c r="AH7548" s="3"/>
      <c r="AI7548" s="3"/>
      <c r="AJ7548" s="3"/>
      <c r="AK7548" s="3"/>
      <c r="AL7548" s="3"/>
      <c r="AM7548" s="3"/>
      <c r="AN7548" s="3"/>
      <c r="AO7548" s="3"/>
      <c r="AP7548" s="3"/>
      <c r="AQ7548" s="3"/>
      <c r="AR7548" s="3"/>
      <c r="AS7548" s="3"/>
      <c r="AT7548" s="3"/>
      <c r="AU7548" s="3"/>
      <c r="AV7548" s="3"/>
      <c r="AW7548" s="3"/>
      <c r="AX7548" s="3"/>
      <c r="AY7548" s="3"/>
      <c r="AZ7548" s="3"/>
      <c r="BA7548" s="3"/>
      <c r="BB7548" s="3"/>
      <c r="BC7548" s="3"/>
      <c r="BD7548" s="3"/>
      <c r="BE7548" s="3"/>
      <c r="BF7548" s="3"/>
      <c r="BG7548" s="3"/>
      <c r="BH7548" s="3"/>
      <c r="BI7548" s="3"/>
      <c r="BJ7548" s="3"/>
      <c r="BK7548" s="3"/>
      <c r="BL7548" s="3"/>
      <c r="BM7548" s="3"/>
      <c r="BN7548" s="3"/>
      <c r="BO7548" s="3"/>
      <c r="BP7548" s="3"/>
      <c r="BQ7548" s="3"/>
      <c r="BR7548" s="3"/>
      <c r="BS7548" s="3"/>
      <c r="BT7548" s="3"/>
      <c r="BU7548" s="3"/>
      <c r="BV7548" s="3"/>
      <c r="BW7548" s="3"/>
      <c r="BX7548" s="3"/>
      <c r="BY7548" s="3"/>
    </row>
    <row r="7549" spans="1:77" ht="18">
      <c r="A7549" s="3" t="s">
        <v>9582</v>
      </c>
      <c r="B7549" s="3" t="s">
        <v>27189</v>
      </c>
      <c r="C7549" s="3" t="s">
        <v>27438</v>
      </c>
      <c r="D7549" s="3" t="s">
        <v>27439</v>
      </c>
      <c r="E7549" s="3" t="s">
        <v>27440</v>
      </c>
      <c r="F7549" s="3" t="s">
        <v>27441</v>
      </c>
      <c r="G7549" s="3"/>
      <c r="H7549" s="3"/>
      <c r="I7549" s="3"/>
      <c r="J7549" s="3"/>
      <c r="K7549" s="3"/>
      <c r="L7549" s="3"/>
      <c r="M7549" s="3"/>
      <c r="N7549" s="3"/>
      <c r="O7549" s="3"/>
      <c r="P7549" s="3"/>
      <c r="Q7549" s="3"/>
      <c r="R7549" s="3"/>
      <c r="S7549" s="3"/>
      <c r="T7549" s="3"/>
      <c r="U7549" s="3"/>
      <c r="V7549" s="3"/>
      <c r="W7549" s="3"/>
      <c r="X7549" s="3"/>
      <c r="Y7549" s="3"/>
      <c r="Z7549" s="3"/>
      <c r="AA7549" s="3"/>
      <c r="AB7549" s="3"/>
      <c r="AC7549" s="3"/>
      <c r="AD7549" s="3"/>
      <c r="AE7549" s="3"/>
      <c r="AF7549" s="3"/>
      <c r="AG7549" s="3"/>
      <c r="AH7549" s="3"/>
      <c r="AI7549" s="3"/>
      <c r="AJ7549" s="3"/>
      <c r="AK7549" s="3"/>
      <c r="AL7549" s="3"/>
      <c r="AM7549" s="3"/>
      <c r="AN7549" s="3"/>
      <c r="AO7549" s="3"/>
      <c r="AP7549" s="3"/>
      <c r="AQ7549" s="3"/>
      <c r="AR7549" s="3"/>
      <c r="AS7549" s="3"/>
      <c r="AT7549" s="3"/>
      <c r="AU7549" s="3"/>
      <c r="AV7549" s="3"/>
      <c r="AW7549" s="3"/>
      <c r="AX7549" s="3"/>
      <c r="AY7549" s="3"/>
      <c r="AZ7549" s="3"/>
      <c r="BA7549" s="3"/>
      <c r="BB7549" s="3"/>
      <c r="BC7549" s="3"/>
      <c r="BD7549" s="3"/>
      <c r="BE7549" s="3"/>
      <c r="BF7549" s="3"/>
      <c r="BG7549" s="3"/>
      <c r="BH7549" s="3"/>
      <c r="BI7549" s="3"/>
      <c r="BJ7549" s="3"/>
      <c r="BK7549" s="3"/>
      <c r="BL7549" s="3"/>
      <c r="BM7549" s="3"/>
      <c r="BN7549" s="3"/>
      <c r="BO7549" s="3"/>
      <c r="BP7549" s="3"/>
      <c r="BQ7549" s="3"/>
      <c r="BR7549" s="3"/>
      <c r="BS7549" s="3"/>
      <c r="BT7549" s="3"/>
      <c r="BU7549" s="3"/>
      <c r="BV7549" s="3"/>
      <c r="BW7549" s="3"/>
      <c r="BX7549" s="3"/>
      <c r="BY7549" s="3"/>
    </row>
    <row r="7550" spans="1:77" ht="18">
      <c r="A7550" s="3" t="s">
        <v>38578</v>
      </c>
      <c r="B7550" s="3" t="s">
        <v>21921</v>
      </c>
      <c r="C7550" s="3" t="s">
        <v>38579</v>
      </c>
      <c r="D7550" s="3"/>
      <c r="E7550" s="3" t="s">
        <v>38580</v>
      </c>
      <c r="F7550" s="3"/>
      <c r="G7550" s="3"/>
      <c r="H7550" s="3"/>
      <c r="I7550" s="3"/>
      <c r="J7550" s="3"/>
      <c r="K7550" s="3"/>
      <c r="L7550" s="3"/>
      <c r="M7550" s="3"/>
      <c r="N7550" s="3"/>
      <c r="O7550" s="3"/>
      <c r="P7550" s="3"/>
      <c r="Q7550" s="3"/>
      <c r="R7550" s="3"/>
      <c r="S7550" s="3"/>
      <c r="T7550" s="3"/>
      <c r="U7550" s="3"/>
      <c r="V7550" s="3"/>
      <c r="W7550" s="3"/>
      <c r="X7550" s="3"/>
      <c r="Y7550" s="3"/>
      <c r="Z7550" s="3"/>
      <c r="AA7550" s="3"/>
      <c r="AB7550" s="3"/>
      <c r="AC7550" s="3"/>
      <c r="AD7550" s="3"/>
      <c r="AE7550" s="3"/>
      <c r="AF7550" s="3"/>
      <c r="AG7550" s="3"/>
      <c r="AH7550" s="3"/>
      <c r="AI7550" s="3"/>
      <c r="AJ7550" s="3"/>
      <c r="AK7550" s="3"/>
      <c r="AL7550" s="3"/>
      <c r="AM7550" s="3"/>
      <c r="AN7550" s="3"/>
      <c r="AO7550" s="3"/>
      <c r="AP7550" s="3"/>
      <c r="AQ7550" s="3"/>
      <c r="AR7550" s="3"/>
      <c r="AS7550" s="3"/>
      <c r="AT7550" s="3"/>
      <c r="AU7550" s="3"/>
      <c r="AV7550" s="3"/>
      <c r="AW7550" s="3"/>
      <c r="AX7550" s="3"/>
      <c r="AY7550" s="3"/>
      <c r="AZ7550" s="3"/>
      <c r="BA7550" s="3"/>
      <c r="BB7550" s="3"/>
      <c r="BC7550" s="3"/>
      <c r="BD7550" s="3"/>
      <c r="BE7550" s="3"/>
      <c r="BF7550" s="3"/>
      <c r="BG7550" s="3"/>
      <c r="BH7550" s="3"/>
      <c r="BI7550" s="3"/>
      <c r="BJ7550" s="3"/>
      <c r="BK7550" s="3"/>
      <c r="BL7550" s="3"/>
      <c r="BM7550" s="3"/>
      <c r="BN7550" s="3"/>
      <c r="BO7550" s="3"/>
      <c r="BP7550" s="3"/>
      <c r="BQ7550" s="3"/>
      <c r="BR7550" s="3"/>
      <c r="BS7550" s="3"/>
      <c r="BT7550" s="3"/>
      <c r="BU7550" s="3"/>
      <c r="BV7550" s="3"/>
      <c r="BW7550" s="3"/>
      <c r="BX7550" s="3"/>
      <c r="BY7550" s="3"/>
    </row>
    <row r="7551" spans="1:77" ht="18">
      <c r="A7551" s="3" t="s">
        <v>39745</v>
      </c>
      <c r="B7551" s="3" t="s">
        <v>39739</v>
      </c>
      <c r="C7551" s="3" t="s">
        <v>38579</v>
      </c>
      <c r="D7551" s="3" t="s">
        <v>32359</v>
      </c>
      <c r="E7551" s="3" t="s">
        <v>39746</v>
      </c>
      <c r="F7551" s="3" t="s">
        <v>39747</v>
      </c>
      <c r="G7551" s="3"/>
      <c r="H7551" s="3"/>
      <c r="I7551" s="3"/>
      <c r="J7551" s="3"/>
      <c r="K7551" s="3"/>
      <c r="L7551" s="3"/>
      <c r="M7551" s="3"/>
      <c r="N7551" s="3"/>
      <c r="O7551" s="3"/>
      <c r="P7551" s="3"/>
      <c r="Q7551" s="3"/>
      <c r="R7551" s="3"/>
      <c r="S7551" s="3"/>
      <c r="T7551" s="3"/>
      <c r="U7551" s="3"/>
      <c r="V7551" s="3"/>
      <c r="W7551" s="3"/>
      <c r="X7551" s="3"/>
      <c r="Y7551" s="3"/>
      <c r="Z7551" s="3"/>
      <c r="AA7551" s="3"/>
      <c r="AB7551" s="3"/>
      <c r="AC7551" s="3"/>
      <c r="AD7551" s="3"/>
      <c r="AE7551" s="3"/>
      <c r="AF7551" s="3"/>
      <c r="AG7551" s="3"/>
      <c r="AH7551" s="3"/>
      <c r="AI7551" s="3"/>
      <c r="AJ7551" s="3"/>
      <c r="AK7551" s="3"/>
      <c r="AL7551" s="3"/>
      <c r="AM7551" s="3"/>
      <c r="AN7551" s="3"/>
      <c r="AO7551" s="3"/>
      <c r="AP7551" s="3"/>
      <c r="AQ7551" s="3"/>
      <c r="AR7551" s="3"/>
      <c r="AS7551" s="3"/>
      <c r="AT7551" s="3"/>
      <c r="AU7551" s="3"/>
      <c r="AV7551" s="3"/>
      <c r="AW7551" s="3"/>
      <c r="AX7551" s="3"/>
      <c r="AY7551" s="3"/>
      <c r="AZ7551" s="3"/>
      <c r="BA7551" s="3"/>
      <c r="BB7551" s="3"/>
      <c r="BC7551" s="3"/>
      <c r="BD7551" s="3"/>
      <c r="BE7551" s="3"/>
      <c r="BF7551" s="3"/>
      <c r="BG7551" s="3"/>
      <c r="BH7551" s="3"/>
      <c r="BI7551" s="3"/>
      <c r="BJ7551" s="3"/>
      <c r="BK7551" s="3"/>
      <c r="BL7551" s="3"/>
      <c r="BM7551" s="3"/>
      <c r="BN7551" s="3"/>
      <c r="BO7551" s="3"/>
      <c r="BP7551" s="3"/>
      <c r="BQ7551" s="3"/>
      <c r="BR7551" s="3"/>
      <c r="BS7551" s="3"/>
      <c r="BT7551" s="3"/>
      <c r="BU7551" s="3"/>
      <c r="BV7551" s="3"/>
      <c r="BW7551" s="3"/>
      <c r="BX7551" s="3"/>
      <c r="BY7551" s="3"/>
    </row>
    <row r="7552" spans="1:77" ht="18">
      <c r="A7552" s="3" t="s">
        <v>38556</v>
      </c>
      <c r="B7552" s="3" t="s">
        <v>37993</v>
      </c>
      <c r="C7552" s="3" t="s">
        <v>38557</v>
      </c>
      <c r="D7552" s="3" t="s">
        <v>270</v>
      </c>
      <c r="E7552" s="3" t="s">
        <v>38251</v>
      </c>
      <c r="F7552" s="3"/>
      <c r="G7552" s="3"/>
      <c r="H7552" s="3"/>
      <c r="I7552" s="3"/>
      <c r="J7552" s="3"/>
      <c r="K7552" s="3"/>
      <c r="L7552" s="3"/>
      <c r="M7552" s="3"/>
      <c r="N7552" s="3"/>
      <c r="O7552" s="3"/>
      <c r="P7552" s="3"/>
      <c r="Q7552" s="3"/>
      <c r="R7552" s="3"/>
      <c r="S7552" s="3"/>
      <c r="T7552" s="3"/>
      <c r="U7552" s="3"/>
      <c r="V7552" s="3"/>
      <c r="W7552" s="3"/>
      <c r="X7552" s="3"/>
      <c r="Y7552" s="3"/>
      <c r="Z7552" s="3"/>
      <c r="AA7552" s="3"/>
      <c r="AB7552" s="3"/>
      <c r="AC7552" s="3"/>
      <c r="AD7552" s="3"/>
      <c r="AE7552" s="3"/>
      <c r="AF7552" s="3"/>
      <c r="AG7552" s="3"/>
      <c r="AH7552" s="3"/>
      <c r="AI7552" s="3"/>
      <c r="AJ7552" s="3"/>
      <c r="AK7552" s="3"/>
      <c r="AL7552" s="3"/>
      <c r="AM7552" s="3"/>
      <c r="AN7552" s="3"/>
      <c r="AO7552" s="3"/>
      <c r="AP7552" s="3"/>
      <c r="AQ7552" s="3"/>
      <c r="AR7552" s="3"/>
      <c r="AS7552" s="3"/>
      <c r="AT7552" s="3"/>
      <c r="AU7552" s="3"/>
      <c r="AV7552" s="3"/>
      <c r="AW7552" s="3"/>
      <c r="AX7552" s="3"/>
      <c r="AY7552" s="3"/>
      <c r="AZ7552" s="3"/>
      <c r="BA7552" s="3"/>
      <c r="BB7552" s="3"/>
      <c r="BC7552" s="3"/>
      <c r="BD7552" s="3"/>
      <c r="BE7552" s="3"/>
      <c r="BF7552" s="3"/>
      <c r="BG7552" s="3"/>
      <c r="BH7552" s="3"/>
      <c r="BI7552" s="3"/>
      <c r="BJ7552" s="3"/>
      <c r="BK7552" s="3"/>
      <c r="BL7552" s="3"/>
      <c r="BM7552" s="3"/>
      <c r="BN7552" s="3"/>
      <c r="BO7552" s="3"/>
      <c r="BP7552" s="3"/>
      <c r="BQ7552" s="3"/>
      <c r="BR7552" s="3"/>
      <c r="BS7552" s="3"/>
      <c r="BT7552" s="3"/>
      <c r="BU7552" s="3"/>
      <c r="BV7552" s="3"/>
      <c r="BW7552" s="3"/>
      <c r="BX7552" s="3"/>
      <c r="BY7552" s="3"/>
    </row>
    <row r="7553" spans="1:77" ht="18">
      <c r="A7553" s="3" t="s">
        <v>411</v>
      </c>
      <c r="B7553" s="3" t="s">
        <v>22201</v>
      </c>
      <c r="C7553" s="3" t="s">
        <v>22202</v>
      </c>
      <c r="D7553" s="3" t="s">
        <v>22203</v>
      </c>
      <c r="E7553" s="3" t="s">
        <v>22204</v>
      </c>
      <c r="F7553" s="3"/>
      <c r="G7553" s="3"/>
      <c r="H7553" s="3"/>
      <c r="I7553" s="3"/>
      <c r="J7553" s="3"/>
      <c r="K7553" s="3"/>
      <c r="L7553" s="3"/>
      <c r="M7553" s="3"/>
      <c r="N7553" s="3"/>
      <c r="O7553" s="3"/>
      <c r="P7553" s="3"/>
      <c r="Q7553" s="3"/>
      <c r="R7553" s="3"/>
      <c r="S7553" s="3"/>
      <c r="T7553" s="3"/>
      <c r="U7553" s="3"/>
      <c r="V7553" s="3"/>
      <c r="W7553" s="3"/>
      <c r="X7553" s="3"/>
      <c r="Y7553" s="3"/>
      <c r="Z7553" s="3"/>
      <c r="AA7553" s="3"/>
      <c r="AB7553" s="3"/>
      <c r="AC7553" s="3"/>
      <c r="AD7553" s="3"/>
      <c r="AE7553" s="3"/>
      <c r="AF7553" s="3"/>
      <c r="AG7553" s="3"/>
      <c r="AH7553" s="3"/>
      <c r="AI7553" s="3"/>
      <c r="AJ7553" s="3"/>
      <c r="AK7553" s="3"/>
      <c r="AL7553" s="3"/>
      <c r="AM7553" s="3"/>
      <c r="AN7553" s="3"/>
      <c r="AO7553" s="3"/>
      <c r="AP7553" s="3"/>
      <c r="AQ7553" s="3"/>
      <c r="AR7553" s="3"/>
      <c r="AS7553" s="3"/>
      <c r="AT7553" s="3"/>
      <c r="AU7553" s="3"/>
      <c r="AV7553" s="3"/>
      <c r="AW7553" s="3"/>
      <c r="AX7553" s="3"/>
      <c r="AY7553" s="3"/>
      <c r="AZ7553" s="3"/>
      <c r="BA7553" s="3"/>
      <c r="BB7553" s="3"/>
      <c r="BC7553" s="3"/>
      <c r="BD7553" s="3"/>
      <c r="BE7553" s="3"/>
      <c r="BF7553" s="3"/>
      <c r="BG7553" s="3"/>
      <c r="BH7553" s="3"/>
      <c r="BI7553" s="3"/>
      <c r="BJ7553" s="3"/>
      <c r="BK7553" s="3"/>
      <c r="BL7553" s="3"/>
      <c r="BM7553" s="3"/>
      <c r="BN7553" s="3"/>
      <c r="BO7553" s="3"/>
      <c r="BP7553" s="3"/>
      <c r="BQ7553" s="3"/>
      <c r="BR7553" s="3"/>
      <c r="BS7553" s="3"/>
      <c r="BT7553" s="3"/>
      <c r="BU7553" s="3"/>
      <c r="BV7553" s="3"/>
      <c r="BW7553" s="3"/>
      <c r="BX7553" s="3"/>
      <c r="BY7553" s="3"/>
    </row>
    <row r="7554" spans="1:77" ht="18">
      <c r="A7554" s="3" t="s">
        <v>392</v>
      </c>
      <c r="B7554" s="3" t="s">
        <v>21921</v>
      </c>
      <c r="C7554" s="3" t="s">
        <v>22054</v>
      </c>
      <c r="D7554" s="3"/>
      <c r="E7554" s="3" t="s">
        <v>22055</v>
      </c>
      <c r="F7554" s="3"/>
      <c r="G7554" s="3"/>
      <c r="H7554" s="3"/>
      <c r="I7554" s="3"/>
      <c r="J7554" s="3"/>
      <c r="K7554" s="3"/>
      <c r="L7554" s="3"/>
      <c r="M7554" s="3"/>
      <c r="N7554" s="3"/>
      <c r="O7554" s="3"/>
      <c r="P7554" s="3"/>
      <c r="Q7554" s="3"/>
      <c r="R7554" s="3"/>
      <c r="S7554" s="3"/>
      <c r="T7554" s="3"/>
      <c r="U7554" s="3"/>
      <c r="V7554" s="3"/>
      <c r="W7554" s="3"/>
      <c r="X7554" s="3"/>
      <c r="Y7554" s="3"/>
      <c r="Z7554" s="3"/>
      <c r="AA7554" s="3"/>
      <c r="AB7554" s="3"/>
      <c r="AC7554" s="3"/>
      <c r="AD7554" s="3"/>
      <c r="AE7554" s="3"/>
      <c r="AF7554" s="3"/>
      <c r="AG7554" s="3"/>
      <c r="AH7554" s="3"/>
      <c r="AI7554" s="3"/>
      <c r="AJ7554" s="3"/>
      <c r="AK7554" s="3"/>
      <c r="AL7554" s="3"/>
      <c r="AM7554" s="3"/>
      <c r="AN7554" s="3"/>
      <c r="AO7554" s="3"/>
      <c r="AP7554" s="3"/>
      <c r="AQ7554" s="3"/>
      <c r="AR7554" s="3"/>
      <c r="AS7554" s="3"/>
      <c r="AT7554" s="3"/>
      <c r="AU7554" s="3"/>
      <c r="AV7554" s="3"/>
      <c r="AW7554" s="3"/>
      <c r="AX7554" s="3"/>
      <c r="AY7554" s="3"/>
      <c r="AZ7554" s="3"/>
      <c r="BA7554" s="3"/>
      <c r="BB7554" s="3"/>
      <c r="BC7554" s="3"/>
      <c r="BD7554" s="3"/>
      <c r="BE7554" s="3"/>
      <c r="BF7554" s="3"/>
      <c r="BG7554" s="3"/>
      <c r="BH7554" s="3"/>
      <c r="BI7554" s="3"/>
      <c r="BJ7554" s="3"/>
      <c r="BK7554" s="3"/>
      <c r="BL7554" s="3"/>
      <c r="BM7554" s="3"/>
      <c r="BN7554" s="3"/>
      <c r="BO7554" s="3"/>
      <c r="BP7554" s="3"/>
      <c r="BQ7554" s="3"/>
      <c r="BR7554" s="3"/>
      <c r="BS7554" s="3"/>
      <c r="BT7554" s="3"/>
      <c r="BU7554" s="3"/>
      <c r="BV7554" s="3"/>
      <c r="BW7554" s="3"/>
      <c r="BX7554" s="3"/>
      <c r="BY7554" s="3"/>
    </row>
    <row r="7555" spans="1:77" ht="18">
      <c r="A7555" s="3" t="s">
        <v>10349</v>
      </c>
      <c r="B7555" s="3" t="s">
        <v>28370</v>
      </c>
      <c r="C7555" s="3" t="s">
        <v>28424</v>
      </c>
      <c r="D7555" s="3" t="s">
        <v>270</v>
      </c>
      <c r="E7555" s="3" t="s">
        <v>28425</v>
      </c>
      <c r="F7555" s="3"/>
      <c r="G7555" s="3"/>
      <c r="H7555" s="3"/>
      <c r="I7555" s="3"/>
      <c r="J7555" s="3"/>
      <c r="K7555" s="3"/>
      <c r="L7555" s="3"/>
      <c r="M7555" s="3"/>
      <c r="N7555" s="3"/>
      <c r="O7555" s="3"/>
      <c r="P7555" s="3"/>
      <c r="Q7555" s="3"/>
      <c r="R7555" s="3"/>
      <c r="S7555" s="3"/>
      <c r="T7555" s="3"/>
      <c r="U7555" s="3"/>
      <c r="V7555" s="3"/>
      <c r="W7555" s="3"/>
      <c r="X7555" s="3"/>
      <c r="Y7555" s="3"/>
      <c r="Z7555" s="3"/>
      <c r="AA7555" s="3"/>
      <c r="AB7555" s="3"/>
      <c r="AC7555" s="3"/>
      <c r="AD7555" s="3"/>
      <c r="AE7555" s="3"/>
      <c r="AF7555" s="3"/>
      <c r="AG7555" s="3"/>
      <c r="AH7555" s="3"/>
      <c r="AI7555" s="3"/>
      <c r="AJ7555" s="3"/>
      <c r="AK7555" s="3"/>
      <c r="AL7555" s="3"/>
      <c r="AM7555" s="3"/>
      <c r="AN7555" s="3"/>
      <c r="AO7555" s="3"/>
      <c r="AP7555" s="3"/>
      <c r="AQ7555" s="3"/>
      <c r="AR7555" s="3"/>
      <c r="AS7555" s="3"/>
      <c r="AT7555" s="3"/>
      <c r="AU7555" s="3"/>
      <c r="AV7555" s="3"/>
      <c r="AW7555" s="3"/>
      <c r="AX7555" s="3"/>
      <c r="AY7555" s="3"/>
      <c r="AZ7555" s="3"/>
      <c r="BA7555" s="3"/>
      <c r="BB7555" s="3"/>
      <c r="BC7555" s="3"/>
      <c r="BD7555" s="3"/>
      <c r="BE7555" s="3"/>
      <c r="BF7555" s="3"/>
      <c r="BG7555" s="3"/>
      <c r="BH7555" s="3"/>
      <c r="BI7555" s="3"/>
      <c r="BJ7555" s="3"/>
      <c r="BK7555" s="3"/>
      <c r="BL7555" s="3"/>
      <c r="BM7555" s="3"/>
      <c r="BN7555" s="3"/>
      <c r="BO7555" s="3"/>
      <c r="BP7555" s="3"/>
      <c r="BQ7555" s="3"/>
      <c r="BR7555" s="3"/>
      <c r="BS7555" s="3"/>
      <c r="BT7555" s="3"/>
      <c r="BU7555" s="3"/>
      <c r="BV7555" s="3"/>
      <c r="BW7555" s="3"/>
      <c r="BX7555" s="3"/>
      <c r="BY7555" s="3"/>
    </row>
    <row r="7556" spans="1:77" ht="18">
      <c r="A7556" s="3" t="s">
        <v>12355</v>
      </c>
      <c r="B7556" s="3" t="s">
        <v>29654</v>
      </c>
      <c r="C7556" s="3" t="s">
        <v>28424</v>
      </c>
      <c r="D7556" s="3" t="s">
        <v>270</v>
      </c>
      <c r="E7556" s="3" t="s">
        <v>29912</v>
      </c>
      <c r="F7556" s="3"/>
      <c r="G7556" s="3"/>
      <c r="H7556" s="3"/>
      <c r="I7556" s="3"/>
      <c r="J7556" s="3"/>
      <c r="K7556" s="3"/>
      <c r="L7556" s="3"/>
      <c r="M7556" s="3"/>
      <c r="N7556" s="3"/>
      <c r="O7556" s="3"/>
      <c r="P7556" s="3"/>
      <c r="Q7556" s="3"/>
      <c r="R7556" s="3"/>
      <c r="S7556" s="3"/>
      <c r="T7556" s="3"/>
      <c r="U7556" s="3"/>
      <c r="V7556" s="3"/>
      <c r="W7556" s="3"/>
      <c r="X7556" s="3"/>
      <c r="Y7556" s="3"/>
      <c r="Z7556" s="3"/>
      <c r="AA7556" s="3"/>
      <c r="AB7556" s="3"/>
      <c r="AC7556" s="3"/>
      <c r="AD7556" s="3"/>
      <c r="AE7556" s="3"/>
      <c r="AF7556" s="3"/>
      <c r="AG7556" s="3"/>
      <c r="AH7556" s="3"/>
      <c r="AI7556" s="3"/>
      <c r="AJ7556" s="3"/>
      <c r="AK7556" s="3"/>
      <c r="AL7556" s="3"/>
      <c r="AM7556" s="3"/>
      <c r="AN7556" s="3"/>
      <c r="AO7556" s="3"/>
      <c r="AP7556" s="3"/>
      <c r="AQ7556" s="3"/>
      <c r="AR7556" s="3"/>
      <c r="AS7556" s="3"/>
      <c r="AT7556" s="3"/>
      <c r="AU7556" s="3"/>
      <c r="AV7556" s="3"/>
      <c r="AW7556" s="3"/>
      <c r="AX7556" s="3"/>
      <c r="AY7556" s="3"/>
      <c r="AZ7556" s="3"/>
      <c r="BA7556" s="3"/>
      <c r="BB7556" s="3"/>
      <c r="BC7556" s="3"/>
      <c r="BD7556" s="3"/>
      <c r="BE7556" s="3"/>
      <c r="BF7556" s="3"/>
      <c r="BG7556" s="3"/>
      <c r="BH7556" s="3"/>
      <c r="BI7556" s="3"/>
      <c r="BJ7556" s="3"/>
      <c r="BK7556" s="3"/>
      <c r="BL7556" s="3"/>
      <c r="BM7556" s="3"/>
      <c r="BN7556" s="3"/>
      <c r="BO7556" s="3"/>
      <c r="BP7556" s="3"/>
      <c r="BQ7556" s="3"/>
      <c r="BR7556" s="3"/>
      <c r="BS7556" s="3"/>
      <c r="BT7556" s="3"/>
      <c r="BU7556" s="3"/>
      <c r="BV7556" s="3"/>
      <c r="BW7556" s="3"/>
      <c r="BX7556" s="3"/>
      <c r="BY7556" s="3"/>
    </row>
    <row r="7557" spans="1:77" ht="18">
      <c r="A7557" s="3" t="s">
        <v>39742</v>
      </c>
      <c r="B7557" s="3" t="s">
        <v>39739</v>
      </c>
      <c r="C7557" s="3" t="s">
        <v>39743</v>
      </c>
      <c r="D7557" s="3" t="s">
        <v>32359</v>
      </c>
      <c r="E7557" s="3" t="s">
        <v>39744</v>
      </c>
      <c r="F7557" s="3"/>
      <c r="G7557" s="3"/>
      <c r="H7557" s="3"/>
      <c r="I7557" s="3"/>
      <c r="J7557" s="3"/>
      <c r="K7557" s="3"/>
      <c r="L7557" s="3"/>
      <c r="M7557" s="3"/>
      <c r="N7557" s="3"/>
      <c r="O7557" s="3"/>
      <c r="P7557" s="3"/>
      <c r="Q7557" s="3"/>
      <c r="R7557" s="3"/>
      <c r="S7557" s="3"/>
      <c r="T7557" s="3"/>
      <c r="U7557" s="3"/>
      <c r="V7557" s="3"/>
      <c r="W7557" s="3"/>
      <c r="X7557" s="3"/>
      <c r="Y7557" s="3"/>
      <c r="Z7557" s="3"/>
      <c r="AA7557" s="3"/>
      <c r="AB7557" s="3"/>
      <c r="AC7557" s="3"/>
      <c r="AD7557" s="3"/>
      <c r="AE7557" s="3"/>
      <c r="AF7557" s="3"/>
      <c r="AG7557" s="3"/>
      <c r="AH7557" s="3"/>
      <c r="AI7557" s="3"/>
      <c r="AJ7557" s="3"/>
      <c r="AK7557" s="3"/>
      <c r="AL7557" s="3"/>
      <c r="AM7557" s="3"/>
      <c r="AN7557" s="3"/>
      <c r="AO7557" s="3"/>
      <c r="AP7557" s="3"/>
      <c r="AQ7557" s="3"/>
      <c r="AR7557" s="3"/>
      <c r="AS7557" s="3"/>
      <c r="AT7557" s="3"/>
      <c r="AU7557" s="3"/>
      <c r="AV7557" s="3"/>
      <c r="AW7557" s="3"/>
      <c r="AX7557" s="3"/>
      <c r="AY7557" s="3"/>
      <c r="AZ7557" s="3"/>
      <c r="BA7557" s="3"/>
      <c r="BB7557" s="3"/>
      <c r="BC7557" s="3"/>
      <c r="BD7557" s="3"/>
      <c r="BE7557" s="3"/>
      <c r="BF7557" s="3"/>
      <c r="BG7557" s="3"/>
      <c r="BH7557" s="3"/>
      <c r="BI7557" s="3"/>
      <c r="BJ7557" s="3"/>
      <c r="BK7557" s="3"/>
      <c r="BL7557" s="3"/>
      <c r="BM7557" s="3"/>
      <c r="BN7557" s="3"/>
      <c r="BO7557" s="3"/>
      <c r="BP7557" s="3"/>
      <c r="BQ7557" s="3"/>
      <c r="BR7557" s="3"/>
      <c r="BS7557" s="3"/>
      <c r="BT7557" s="3"/>
      <c r="BU7557" s="3"/>
      <c r="BV7557" s="3"/>
      <c r="BW7557" s="3"/>
      <c r="BX7557" s="3"/>
      <c r="BY7557" s="3"/>
    </row>
    <row r="7558" spans="1:77" ht="18">
      <c r="A7558" s="3" t="s">
        <v>37979</v>
      </c>
      <c r="B7558" s="3" t="s">
        <v>37967</v>
      </c>
      <c r="C7558" s="3" t="s">
        <v>37980</v>
      </c>
      <c r="D7558" s="3" t="s">
        <v>22203</v>
      </c>
      <c r="E7558" s="3" t="s">
        <v>37981</v>
      </c>
      <c r="F7558" s="3"/>
      <c r="G7558" s="3"/>
      <c r="H7558" s="3"/>
      <c r="I7558" s="3"/>
      <c r="J7558" s="3"/>
      <c r="K7558" s="3"/>
      <c r="L7558" s="3"/>
      <c r="M7558" s="3"/>
      <c r="N7558" s="3"/>
      <c r="O7558" s="3"/>
      <c r="P7558" s="3"/>
      <c r="Q7558" s="3"/>
      <c r="R7558" s="3"/>
      <c r="S7558" s="3"/>
      <c r="T7558" s="3"/>
      <c r="U7558" s="3"/>
      <c r="V7558" s="3"/>
      <c r="W7558" s="3"/>
      <c r="X7558" s="3"/>
      <c r="Y7558" s="3"/>
      <c r="Z7558" s="3"/>
      <c r="AA7558" s="3"/>
      <c r="AB7558" s="3"/>
      <c r="AC7558" s="3"/>
      <c r="AD7558" s="3"/>
      <c r="AE7558" s="3"/>
      <c r="AF7558" s="3"/>
      <c r="AG7558" s="3"/>
      <c r="AH7558" s="3"/>
      <c r="AI7558" s="3"/>
      <c r="AJ7558" s="3"/>
      <c r="AK7558" s="3"/>
      <c r="AL7558" s="3"/>
      <c r="AM7558" s="3"/>
      <c r="AN7558" s="3"/>
      <c r="AO7558" s="3"/>
      <c r="AP7558" s="3"/>
      <c r="AQ7558" s="3"/>
      <c r="AR7558" s="3"/>
      <c r="AS7558" s="3"/>
      <c r="AT7558" s="3"/>
      <c r="AU7558" s="3"/>
      <c r="AV7558" s="3"/>
      <c r="AW7558" s="3"/>
      <c r="AX7558" s="3"/>
      <c r="AY7558" s="3"/>
      <c r="AZ7558" s="3"/>
      <c r="BA7558" s="3"/>
      <c r="BB7558" s="3"/>
      <c r="BC7558" s="3"/>
      <c r="BD7558" s="3"/>
      <c r="BE7558" s="3"/>
      <c r="BF7558" s="3"/>
      <c r="BG7558" s="3"/>
      <c r="BH7558" s="3"/>
      <c r="BI7558" s="3"/>
      <c r="BJ7558" s="3"/>
      <c r="BK7558" s="3"/>
      <c r="BL7558" s="3"/>
      <c r="BM7558" s="3"/>
      <c r="BN7558" s="3"/>
      <c r="BO7558" s="3"/>
      <c r="BP7558" s="3"/>
      <c r="BQ7558" s="3"/>
      <c r="BR7558" s="3"/>
      <c r="BS7558" s="3"/>
      <c r="BT7558" s="3"/>
      <c r="BU7558" s="3"/>
      <c r="BV7558" s="3"/>
      <c r="BW7558" s="3"/>
      <c r="BX7558" s="3"/>
      <c r="BY7558" s="3"/>
    </row>
    <row r="7559" spans="1:77" ht="18">
      <c r="A7559" s="3" t="s">
        <v>339</v>
      </c>
      <c r="B7559" s="3" t="s">
        <v>22201</v>
      </c>
      <c r="C7559" s="3" t="s">
        <v>37518</v>
      </c>
      <c r="D7559" s="3" t="s">
        <v>22203</v>
      </c>
      <c r="E7559" s="3" t="s">
        <v>37519</v>
      </c>
      <c r="F7559" s="3" t="s">
        <v>37520</v>
      </c>
      <c r="G7559" s="3"/>
      <c r="H7559" s="3"/>
      <c r="I7559" s="3"/>
      <c r="J7559" s="3"/>
      <c r="K7559" s="3"/>
      <c r="L7559" s="3"/>
      <c r="M7559" s="3"/>
      <c r="N7559" s="3"/>
      <c r="O7559" s="3"/>
      <c r="P7559" s="3"/>
      <c r="Q7559" s="3"/>
      <c r="R7559" s="3"/>
      <c r="S7559" s="3"/>
      <c r="T7559" s="3"/>
      <c r="U7559" s="3"/>
      <c r="V7559" s="3"/>
      <c r="W7559" s="3"/>
      <c r="X7559" s="3"/>
      <c r="Y7559" s="3"/>
      <c r="Z7559" s="3"/>
      <c r="AA7559" s="3"/>
      <c r="AB7559" s="3"/>
      <c r="AC7559" s="3"/>
      <c r="AD7559" s="3"/>
      <c r="AE7559" s="3"/>
      <c r="AF7559" s="3"/>
      <c r="AG7559" s="3"/>
      <c r="AH7559" s="3"/>
      <c r="AI7559" s="3"/>
      <c r="AJ7559" s="3"/>
      <c r="AK7559" s="3"/>
      <c r="AL7559" s="3"/>
      <c r="AM7559" s="3"/>
      <c r="AN7559" s="3"/>
      <c r="AO7559" s="3"/>
      <c r="AP7559" s="3"/>
      <c r="AQ7559" s="3"/>
      <c r="AR7559" s="3"/>
      <c r="AS7559" s="3"/>
      <c r="AT7559" s="3"/>
      <c r="AU7559" s="3"/>
      <c r="AV7559" s="3"/>
      <c r="AW7559" s="3"/>
      <c r="AX7559" s="3"/>
      <c r="AY7559" s="3"/>
      <c r="AZ7559" s="3"/>
      <c r="BA7559" s="3"/>
      <c r="BB7559" s="3"/>
      <c r="BC7559" s="3"/>
      <c r="BD7559" s="3"/>
      <c r="BE7559" s="3"/>
      <c r="BF7559" s="3"/>
      <c r="BG7559" s="3"/>
      <c r="BH7559" s="3"/>
      <c r="BI7559" s="3"/>
      <c r="BJ7559" s="3"/>
      <c r="BK7559" s="3"/>
      <c r="BL7559" s="3"/>
      <c r="BM7559" s="3"/>
      <c r="BN7559" s="3"/>
      <c r="BO7559" s="3"/>
      <c r="BP7559" s="3"/>
      <c r="BQ7559" s="3"/>
      <c r="BR7559" s="3"/>
      <c r="BS7559" s="3"/>
      <c r="BT7559" s="3"/>
      <c r="BU7559" s="3"/>
      <c r="BV7559" s="3"/>
      <c r="BW7559" s="3"/>
      <c r="BX7559" s="3"/>
      <c r="BY7559" s="3"/>
    </row>
    <row r="7560" spans="1:77" ht="18">
      <c r="A7560" s="3" t="s">
        <v>39738</v>
      </c>
      <c r="B7560" s="3" t="s">
        <v>39739</v>
      </c>
      <c r="C7560" s="3" t="s">
        <v>39740</v>
      </c>
      <c r="D7560" s="3" t="s">
        <v>32359</v>
      </c>
      <c r="E7560" s="3" t="s">
        <v>114</v>
      </c>
      <c r="F7560" s="3"/>
      <c r="G7560" s="3"/>
      <c r="H7560" s="3"/>
      <c r="I7560" s="3"/>
      <c r="J7560" s="3"/>
      <c r="K7560" s="3"/>
      <c r="L7560" s="3"/>
      <c r="M7560" s="3"/>
      <c r="N7560" s="3"/>
      <c r="O7560" s="3"/>
      <c r="P7560" s="3"/>
      <c r="Q7560" s="3"/>
      <c r="R7560" s="3"/>
      <c r="S7560" s="3"/>
      <c r="T7560" s="3"/>
      <c r="U7560" s="3"/>
      <c r="V7560" s="3"/>
      <c r="W7560" s="3"/>
      <c r="X7560" s="3"/>
      <c r="Y7560" s="3"/>
      <c r="Z7560" s="3"/>
      <c r="AA7560" s="3"/>
      <c r="AB7560" s="3"/>
      <c r="AC7560" s="3"/>
      <c r="AD7560" s="3"/>
      <c r="AE7560" s="3"/>
      <c r="AF7560" s="3"/>
      <c r="AG7560" s="3"/>
      <c r="AH7560" s="3"/>
      <c r="AI7560" s="3"/>
      <c r="AJ7560" s="3"/>
      <c r="AK7560" s="3"/>
      <c r="AL7560" s="3"/>
      <c r="AM7560" s="3"/>
      <c r="AN7560" s="3"/>
      <c r="AO7560" s="3"/>
      <c r="AP7560" s="3"/>
      <c r="AQ7560" s="3"/>
      <c r="AR7560" s="3"/>
      <c r="AS7560" s="3"/>
      <c r="AT7560" s="3"/>
      <c r="AU7560" s="3"/>
      <c r="AV7560" s="3"/>
      <c r="AW7560" s="3"/>
      <c r="AX7560" s="3"/>
      <c r="AY7560" s="3"/>
      <c r="AZ7560" s="3"/>
      <c r="BA7560" s="3"/>
      <c r="BB7560" s="3"/>
      <c r="BC7560" s="3"/>
      <c r="BD7560" s="3"/>
      <c r="BE7560" s="3"/>
      <c r="BF7560" s="3"/>
      <c r="BG7560" s="3"/>
      <c r="BH7560" s="3"/>
      <c r="BI7560" s="3"/>
      <c r="BJ7560" s="3"/>
      <c r="BK7560" s="3"/>
      <c r="BL7560" s="3"/>
      <c r="BM7560" s="3"/>
      <c r="BN7560" s="3"/>
      <c r="BO7560" s="3"/>
      <c r="BP7560" s="3"/>
      <c r="BQ7560" s="3"/>
      <c r="BR7560" s="3"/>
      <c r="BS7560" s="3"/>
      <c r="BT7560" s="3"/>
      <c r="BU7560" s="3"/>
      <c r="BV7560" s="3"/>
      <c r="BW7560" s="3"/>
      <c r="BX7560" s="3"/>
      <c r="BY7560" s="3"/>
    </row>
    <row r="7561" spans="1:77" ht="18">
      <c r="A7561" s="3" t="s">
        <v>293</v>
      </c>
      <c r="B7561" s="3" t="s">
        <v>21921</v>
      </c>
      <c r="C7561" s="3" t="s">
        <v>35353</v>
      </c>
      <c r="D7561" s="3" t="s">
        <v>270</v>
      </c>
      <c r="E7561" s="3" t="s">
        <v>33223</v>
      </c>
      <c r="F7561" s="3" t="s">
        <v>35354</v>
      </c>
      <c r="G7561" s="3"/>
      <c r="H7561" s="3"/>
      <c r="I7561" s="3"/>
      <c r="J7561" s="3"/>
      <c r="K7561" s="3"/>
      <c r="L7561" s="3"/>
      <c r="M7561" s="3"/>
      <c r="N7561" s="3"/>
      <c r="O7561" s="3"/>
      <c r="P7561" s="3"/>
      <c r="Q7561" s="3"/>
      <c r="R7561" s="3"/>
      <c r="S7561" s="3"/>
      <c r="T7561" s="3"/>
      <c r="U7561" s="3"/>
      <c r="V7561" s="3"/>
      <c r="W7561" s="3"/>
      <c r="X7561" s="3"/>
      <c r="Y7561" s="3"/>
      <c r="Z7561" s="3"/>
      <c r="AA7561" s="3"/>
      <c r="AB7561" s="3"/>
      <c r="AC7561" s="3"/>
      <c r="AD7561" s="3"/>
      <c r="AE7561" s="3"/>
      <c r="AF7561" s="3"/>
      <c r="AG7561" s="3"/>
      <c r="AH7561" s="3"/>
      <c r="AI7561" s="3"/>
      <c r="AJ7561" s="3"/>
      <c r="AK7561" s="3"/>
      <c r="AL7561" s="3"/>
      <c r="AM7561" s="3"/>
      <c r="AN7561" s="3"/>
      <c r="AO7561" s="3"/>
      <c r="AP7561" s="3"/>
      <c r="AQ7561" s="3"/>
      <c r="AR7561" s="3"/>
      <c r="AS7561" s="3"/>
      <c r="AT7561" s="3"/>
      <c r="AU7561" s="3"/>
      <c r="AV7561" s="3"/>
      <c r="AW7561" s="3"/>
      <c r="AX7561" s="3"/>
      <c r="AY7561" s="3"/>
      <c r="AZ7561" s="3"/>
      <c r="BA7561" s="3"/>
      <c r="BB7561" s="3"/>
      <c r="BC7561" s="3"/>
      <c r="BD7561" s="3"/>
      <c r="BE7561" s="3"/>
      <c r="BF7561" s="3"/>
      <c r="BG7561" s="3"/>
      <c r="BH7561" s="3"/>
      <c r="BI7561" s="3"/>
      <c r="BJ7561" s="3"/>
      <c r="BK7561" s="3"/>
      <c r="BL7561" s="3"/>
      <c r="BM7561" s="3"/>
      <c r="BN7561" s="3"/>
      <c r="BO7561" s="3"/>
      <c r="BP7561" s="3"/>
      <c r="BQ7561" s="3"/>
      <c r="BR7561" s="3"/>
      <c r="BS7561" s="3"/>
      <c r="BT7561" s="3"/>
      <c r="BU7561" s="3"/>
      <c r="BV7561" s="3"/>
      <c r="BW7561" s="3"/>
      <c r="BX7561" s="3"/>
      <c r="BY7561" s="3"/>
    </row>
    <row r="7562" spans="1:77" ht="18">
      <c r="A7562" s="3" t="s">
        <v>20299</v>
      </c>
      <c r="B7562" s="3" t="s">
        <v>37967</v>
      </c>
      <c r="C7562" s="3" t="s">
        <v>37977</v>
      </c>
      <c r="D7562" s="3" t="s">
        <v>22203</v>
      </c>
      <c r="E7562" s="3" t="s">
        <v>37978</v>
      </c>
      <c r="F7562" s="3"/>
      <c r="G7562" s="3"/>
      <c r="H7562" s="3"/>
      <c r="I7562" s="3"/>
      <c r="J7562" s="3"/>
      <c r="K7562" s="3"/>
      <c r="L7562" s="3"/>
      <c r="M7562" s="3"/>
      <c r="N7562" s="3"/>
      <c r="O7562" s="3"/>
      <c r="P7562" s="3"/>
      <c r="Q7562" s="3"/>
      <c r="R7562" s="3"/>
      <c r="S7562" s="3"/>
      <c r="T7562" s="3"/>
      <c r="U7562" s="3"/>
      <c r="V7562" s="3"/>
      <c r="W7562" s="3"/>
      <c r="X7562" s="3"/>
      <c r="Y7562" s="3"/>
      <c r="Z7562" s="3"/>
      <c r="AA7562" s="3"/>
      <c r="AB7562" s="3"/>
      <c r="AC7562" s="3"/>
      <c r="AD7562" s="3"/>
      <c r="AE7562" s="3"/>
      <c r="AF7562" s="3"/>
      <c r="AG7562" s="3"/>
      <c r="AH7562" s="3"/>
      <c r="AI7562" s="3"/>
      <c r="AJ7562" s="3"/>
      <c r="AK7562" s="3"/>
      <c r="AL7562" s="3"/>
      <c r="AM7562" s="3"/>
      <c r="AN7562" s="3"/>
      <c r="AO7562" s="3"/>
      <c r="AP7562" s="3"/>
      <c r="AQ7562" s="3"/>
      <c r="AR7562" s="3"/>
      <c r="AS7562" s="3"/>
      <c r="AT7562" s="3"/>
      <c r="AU7562" s="3"/>
      <c r="AV7562" s="3"/>
      <c r="AW7562" s="3"/>
      <c r="AX7562" s="3"/>
      <c r="AY7562" s="3"/>
      <c r="AZ7562" s="3"/>
      <c r="BA7562" s="3"/>
      <c r="BB7562" s="3"/>
      <c r="BC7562" s="3"/>
      <c r="BD7562" s="3"/>
      <c r="BE7562" s="3"/>
      <c r="BF7562" s="3"/>
      <c r="BG7562" s="3"/>
      <c r="BH7562" s="3"/>
      <c r="BI7562" s="3"/>
      <c r="BJ7562" s="3"/>
      <c r="BK7562" s="3"/>
      <c r="BL7562" s="3"/>
      <c r="BM7562" s="3"/>
      <c r="BN7562" s="3"/>
      <c r="BO7562" s="3"/>
      <c r="BP7562" s="3"/>
      <c r="BQ7562" s="3"/>
      <c r="BR7562" s="3"/>
      <c r="BS7562" s="3"/>
      <c r="BT7562" s="3"/>
      <c r="BU7562" s="3"/>
      <c r="BV7562" s="3"/>
      <c r="BW7562" s="3"/>
      <c r="BX7562" s="3"/>
      <c r="BY7562" s="3"/>
    </row>
    <row r="7563" spans="1:77" ht="18">
      <c r="A7563" s="3" t="s">
        <v>304</v>
      </c>
      <c r="B7563" s="3" t="s">
        <v>21921</v>
      </c>
      <c r="C7563" s="3" t="s">
        <v>35808</v>
      </c>
      <c r="D7563" s="3"/>
      <c r="E7563" s="3" t="s">
        <v>35809</v>
      </c>
      <c r="F7563" s="3"/>
      <c r="G7563" s="3"/>
      <c r="H7563" s="3"/>
      <c r="I7563" s="3"/>
      <c r="J7563" s="3"/>
      <c r="K7563" s="3"/>
      <c r="L7563" s="3"/>
      <c r="M7563" s="3"/>
      <c r="N7563" s="3"/>
      <c r="O7563" s="3"/>
      <c r="P7563" s="3"/>
      <c r="Q7563" s="3"/>
      <c r="R7563" s="3"/>
      <c r="S7563" s="3"/>
      <c r="T7563" s="3"/>
      <c r="U7563" s="3"/>
      <c r="V7563" s="3"/>
      <c r="W7563" s="3"/>
      <c r="X7563" s="3"/>
      <c r="Y7563" s="3"/>
      <c r="Z7563" s="3"/>
      <c r="AA7563" s="3"/>
      <c r="AB7563" s="3"/>
      <c r="AC7563" s="3"/>
      <c r="AD7563" s="3"/>
      <c r="AE7563" s="3"/>
      <c r="AF7563" s="3"/>
      <c r="AG7563" s="3"/>
      <c r="AH7563" s="3"/>
      <c r="AI7563" s="3"/>
      <c r="AJ7563" s="3"/>
      <c r="AK7563" s="3"/>
      <c r="AL7563" s="3"/>
      <c r="AM7563" s="3"/>
      <c r="AN7563" s="3"/>
      <c r="AO7563" s="3"/>
      <c r="AP7563" s="3"/>
      <c r="AQ7563" s="3"/>
      <c r="AR7563" s="3"/>
      <c r="AS7563" s="3"/>
      <c r="AT7563" s="3"/>
      <c r="AU7563" s="3"/>
      <c r="AV7563" s="3"/>
      <c r="AW7563" s="3"/>
      <c r="AX7563" s="3"/>
      <c r="AY7563" s="3"/>
      <c r="AZ7563" s="3"/>
      <c r="BA7563" s="3"/>
      <c r="BB7563" s="3"/>
      <c r="BC7563" s="3"/>
      <c r="BD7563" s="3"/>
      <c r="BE7563" s="3"/>
      <c r="BF7563" s="3"/>
      <c r="BG7563" s="3"/>
      <c r="BH7563" s="3"/>
      <c r="BI7563" s="3"/>
      <c r="BJ7563" s="3"/>
      <c r="BK7563" s="3"/>
      <c r="BL7563" s="3"/>
      <c r="BM7563" s="3"/>
      <c r="BN7563" s="3"/>
      <c r="BO7563" s="3"/>
      <c r="BP7563" s="3"/>
      <c r="BQ7563" s="3"/>
      <c r="BR7563" s="3"/>
      <c r="BS7563" s="3"/>
      <c r="BT7563" s="3"/>
      <c r="BU7563" s="3"/>
      <c r="BV7563" s="3"/>
      <c r="BW7563" s="3"/>
      <c r="BX7563" s="3"/>
      <c r="BY7563" s="3"/>
    </row>
    <row r="7564" spans="1:77" ht="18">
      <c r="A7564" s="3" t="s">
        <v>325</v>
      </c>
      <c r="B7564" s="3" t="s">
        <v>22201</v>
      </c>
      <c r="C7564" s="3" t="s">
        <v>36659</v>
      </c>
      <c r="D7564" s="3" t="s">
        <v>22203</v>
      </c>
      <c r="E7564" s="3" t="s">
        <v>36660</v>
      </c>
      <c r="F7564" s="3" t="s">
        <v>36661</v>
      </c>
      <c r="G7564" s="3"/>
      <c r="H7564" s="3"/>
      <c r="I7564" s="3"/>
      <c r="J7564" s="3"/>
      <c r="K7564" s="3"/>
      <c r="L7564" s="3"/>
      <c r="M7564" s="3"/>
      <c r="N7564" s="3"/>
      <c r="O7564" s="3"/>
      <c r="P7564" s="3"/>
      <c r="Q7564" s="3"/>
      <c r="R7564" s="3"/>
      <c r="S7564" s="3"/>
      <c r="T7564" s="3"/>
      <c r="U7564" s="3"/>
      <c r="V7564" s="3"/>
      <c r="W7564" s="3"/>
      <c r="X7564" s="3"/>
      <c r="Y7564" s="3"/>
      <c r="Z7564" s="3"/>
      <c r="AA7564" s="3"/>
      <c r="AB7564" s="3"/>
      <c r="AC7564" s="3"/>
      <c r="AD7564" s="3"/>
      <c r="AE7564" s="3"/>
      <c r="AF7564" s="3"/>
      <c r="AG7564" s="3"/>
      <c r="AH7564" s="3"/>
      <c r="AI7564" s="3"/>
      <c r="AJ7564" s="3"/>
      <c r="AK7564" s="3"/>
      <c r="AL7564" s="3"/>
      <c r="AM7564" s="3"/>
      <c r="AN7564" s="3"/>
      <c r="AO7564" s="3"/>
      <c r="AP7564" s="3"/>
      <c r="AQ7564" s="3"/>
      <c r="AR7564" s="3"/>
      <c r="AS7564" s="3"/>
      <c r="AT7564" s="3"/>
      <c r="AU7564" s="3"/>
      <c r="AV7564" s="3"/>
      <c r="AW7564" s="3"/>
      <c r="AX7564" s="3"/>
      <c r="AY7564" s="3"/>
      <c r="AZ7564" s="3"/>
      <c r="BA7564" s="3"/>
      <c r="BB7564" s="3"/>
      <c r="BC7564" s="3"/>
      <c r="BD7564" s="3"/>
      <c r="BE7564" s="3"/>
      <c r="BF7564" s="3"/>
      <c r="BG7564" s="3"/>
      <c r="BH7564" s="3"/>
      <c r="BI7564" s="3"/>
      <c r="BJ7564" s="3"/>
      <c r="BK7564" s="3"/>
      <c r="BL7564" s="3"/>
      <c r="BM7564" s="3"/>
      <c r="BN7564" s="3"/>
      <c r="BO7564" s="3"/>
      <c r="BP7564" s="3"/>
      <c r="BQ7564" s="3"/>
      <c r="BR7564" s="3"/>
      <c r="BS7564" s="3"/>
      <c r="BT7564" s="3"/>
      <c r="BU7564" s="3"/>
      <c r="BV7564" s="3"/>
      <c r="BW7564" s="3"/>
      <c r="BX7564" s="3"/>
      <c r="BY7564" s="3"/>
    </row>
    <row r="7565" spans="1:77" ht="18">
      <c r="A7565" s="3" t="s">
        <v>288</v>
      </c>
      <c r="B7565" s="3" t="s">
        <v>22201</v>
      </c>
      <c r="C7565" s="3" t="s">
        <v>35004</v>
      </c>
      <c r="D7565" s="3" t="s">
        <v>22203</v>
      </c>
      <c r="E7565" s="3" t="s">
        <v>35005</v>
      </c>
      <c r="F7565" s="3"/>
      <c r="G7565" s="3"/>
      <c r="H7565" s="3"/>
      <c r="I7565" s="3"/>
      <c r="J7565" s="3"/>
      <c r="K7565" s="3"/>
      <c r="L7565" s="3"/>
      <c r="M7565" s="3"/>
      <c r="N7565" s="3"/>
      <c r="O7565" s="3"/>
      <c r="P7565" s="3"/>
      <c r="Q7565" s="3"/>
      <c r="R7565" s="3"/>
      <c r="S7565" s="3"/>
      <c r="T7565" s="3"/>
      <c r="U7565" s="3"/>
      <c r="V7565" s="3"/>
      <c r="W7565" s="3"/>
      <c r="X7565" s="3"/>
      <c r="Y7565" s="3"/>
      <c r="Z7565" s="3"/>
      <c r="AA7565" s="3"/>
      <c r="AB7565" s="3"/>
      <c r="AC7565" s="3"/>
      <c r="AD7565" s="3"/>
      <c r="AE7565" s="3"/>
      <c r="AF7565" s="3"/>
      <c r="AG7565" s="3"/>
      <c r="AH7565" s="3"/>
      <c r="AI7565" s="3"/>
      <c r="AJ7565" s="3"/>
      <c r="AK7565" s="3"/>
      <c r="AL7565" s="3"/>
      <c r="AM7565" s="3"/>
      <c r="AN7565" s="3"/>
      <c r="AO7565" s="3"/>
      <c r="AP7565" s="3"/>
      <c r="AQ7565" s="3"/>
      <c r="AR7565" s="3"/>
      <c r="AS7565" s="3"/>
      <c r="AT7565" s="3"/>
      <c r="AU7565" s="3"/>
      <c r="AV7565" s="3"/>
      <c r="AW7565" s="3"/>
      <c r="AX7565" s="3"/>
      <c r="AY7565" s="3"/>
      <c r="AZ7565" s="3"/>
      <c r="BA7565" s="3"/>
      <c r="BB7565" s="3"/>
      <c r="BC7565" s="3"/>
      <c r="BD7565" s="3"/>
      <c r="BE7565" s="3"/>
      <c r="BF7565" s="3"/>
      <c r="BG7565" s="3"/>
      <c r="BH7565" s="3"/>
      <c r="BI7565" s="3"/>
      <c r="BJ7565" s="3"/>
      <c r="BK7565" s="3"/>
      <c r="BL7565" s="3"/>
      <c r="BM7565" s="3"/>
      <c r="BN7565" s="3"/>
      <c r="BO7565" s="3"/>
      <c r="BP7565" s="3"/>
      <c r="BQ7565" s="3"/>
      <c r="BR7565" s="3"/>
      <c r="BS7565" s="3"/>
      <c r="BT7565" s="3"/>
      <c r="BU7565" s="3"/>
      <c r="BV7565" s="3"/>
      <c r="BW7565" s="3"/>
      <c r="BX7565" s="3"/>
      <c r="BY7565" s="3"/>
    </row>
    <row r="7566" spans="1:77" ht="18">
      <c r="A7566" s="3" t="s">
        <v>37975</v>
      </c>
      <c r="B7566" s="3" t="s">
        <v>37967</v>
      </c>
      <c r="C7566" s="3" t="s">
        <v>35004</v>
      </c>
      <c r="D7566" s="3" t="s">
        <v>22203</v>
      </c>
      <c r="E7566" s="3" t="s">
        <v>37976</v>
      </c>
      <c r="F7566" s="3"/>
      <c r="G7566" s="3"/>
      <c r="H7566" s="3"/>
      <c r="I7566" s="3"/>
      <c r="J7566" s="3"/>
      <c r="K7566" s="3"/>
      <c r="L7566" s="3"/>
      <c r="M7566" s="3"/>
      <c r="N7566" s="3"/>
      <c r="O7566" s="3"/>
      <c r="P7566" s="3"/>
      <c r="Q7566" s="3"/>
      <c r="R7566" s="3"/>
      <c r="S7566" s="3"/>
      <c r="T7566" s="3"/>
      <c r="U7566" s="3"/>
      <c r="V7566" s="3"/>
      <c r="W7566" s="3"/>
      <c r="X7566" s="3"/>
      <c r="Y7566" s="3"/>
      <c r="Z7566" s="3"/>
      <c r="AA7566" s="3"/>
      <c r="AB7566" s="3"/>
      <c r="AC7566" s="3"/>
      <c r="AD7566" s="3"/>
      <c r="AE7566" s="3"/>
      <c r="AF7566" s="3"/>
      <c r="AG7566" s="3"/>
      <c r="AH7566" s="3"/>
      <c r="AI7566" s="3"/>
      <c r="AJ7566" s="3"/>
      <c r="AK7566" s="3"/>
      <c r="AL7566" s="3"/>
      <c r="AM7566" s="3"/>
      <c r="AN7566" s="3"/>
      <c r="AO7566" s="3"/>
      <c r="AP7566" s="3"/>
      <c r="AQ7566" s="3"/>
      <c r="AR7566" s="3"/>
      <c r="AS7566" s="3"/>
      <c r="AT7566" s="3"/>
      <c r="AU7566" s="3"/>
      <c r="AV7566" s="3"/>
      <c r="AW7566" s="3"/>
      <c r="AX7566" s="3"/>
      <c r="AY7566" s="3"/>
      <c r="AZ7566" s="3"/>
      <c r="BA7566" s="3"/>
      <c r="BB7566" s="3"/>
      <c r="BC7566" s="3"/>
      <c r="BD7566" s="3"/>
      <c r="BE7566" s="3"/>
      <c r="BF7566" s="3"/>
      <c r="BG7566" s="3"/>
      <c r="BH7566" s="3"/>
      <c r="BI7566" s="3"/>
      <c r="BJ7566" s="3"/>
      <c r="BK7566" s="3"/>
      <c r="BL7566" s="3"/>
      <c r="BM7566" s="3"/>
      <c r="BN7566" s="3"/>
      <c r="BO7566" s="3"/>
      <c r="BP7566" s="3"/>
      <c r="BQ7566" s="3"/>
      <c r="BR7566" s="3"/>
      <c r="BS7566" s="3"/>
      <c r="BT7566" s="3"/>
      <c r="BU7566" s="3"/>
      <c r="BV7566" s="3"/>
      <c r="BW7566" s="3"/>
      <c r="BX7566" s="3"/>
      <c r="BY7566" s="3"/>
    </row>
    <row r="7567" spans="1:77" ht="18">
      <c r="A7567" s="3" t="s">
        <v>273</v>
      </c>
      <c r="B7567" s="3" t="s">
        <v>22201</v>
      </c>
      <c r="C7567" s="3" t="s">
        <v>33837</v>
      </c>
      <c r="D7567" s="3" t="s">
        <v>22203</v>
      </c>
      <c r="E7567" s="3" t="s">
        <v>33838</v>
      </c>
      <c r="F7567" s="3" t="s">
        <v>33839</v>
      </c>
      <c r="G7567" s="3"/>
      <c r="H7567" s="3"/>
      <c r="I7567" s="3"/>
      <c r="J7567" s="3"/>
      <c r="K7567" s="3"/>
      <c r="L7567" s="3"/>
      <c r="M7567" s="3"/>
      <c r="N7567" s="3"/>
      <c r="O7567" s="3"/>
      <c r="P7567" s="3"/>
      <c r="Q7567" s="3"/>
      <c r="R7567" s="3"/>
      <c r="S7567" s="3"/>
      <c r="T7567" s="3"/>
      <c r="U7567" s="3"/>
      <c r="V7567" s="3"/>
      <c r="W7567" s="3"/>
      <c r="X7567" s="3"/>
      <c r="Y7567" s="3"/>
      <c r="Z7567" s="3"/>
      <c r="AA7567" s="3"/>
      <c r="AB7567" s="3"/>
      <c r="AC7567" s="3"/>
      <c r="AD7567" s="3"/>
      <c r="AE7567" s="3"/>
      <c r="AF7567" s="3"/>
      <c r="AG7567" s="3"/>
      <c r="AH7567" s="3"/>
      <c r="AI7567" s="3"/>
      <c r="AJ7567" s="3"/>
      <c r="AK7567" s="3"/>
      <c r="AL7567" s="3"/>
      <c r="AM7567" s="3"/>
      <c r="AN7567" s="3"/>
      <c r="AO7567" s="3"/>
      <c r="AP7567" s="3"/>
      <c r="AQ7567" s="3"/>
      <c r="AR7567" s="3"/>
      <c r="AS7567" s="3"/>
      <c r="AT7567" s="3"/>
      <c r="AU7567" s="3"/>
      <c r="AV7567" s="3"/>
      <c r="AW7567" s="3"/>
      <c r="AX7567" s="3"/>
      <c r="AY7567" s="3"/>
      <c r="AZ7567" s="3"/>
      <c r="BA7567" s="3"/>
      <c r="BB7567" s="3"/>
      <c r="BC7567" s="3"/>
      <c r="BD7567" s="3"/>
      <c r="BE7567" s="3"/>
      <c r="BF7567" s="3"/>
      <c r="BG7567" s="3"/>
      <c r="BH7567" s="3"/>
      <c r="BI7567" s="3"/>
      <c r="BJ7567" s="3"/>
      <c r="BK7567" s="3"/>
      <c r="BL7567" s="3"/>
      <c r="BM7567" s="3"/>
      <c r="BN7567" s="3"/>
      <c r="BO7567" s="3"/>
      <c r="BP7567" s="3"/>
      <c r="BQ7567" s="3"/>
      <c r="BR7567" s="3"/>
      <c r="BS7567" s="3"/>
      <c r="BT7567" s="3"/>
      <c r="BU7567" s="3"/>
      <c r="BV7567" s="3"/>
      <c r="BW7567" s="3"/>
      <c r="BX7567" s="3"/>
      <c r="BY7567" s="3"/>
    </row>
    <row r="7568" spans="1:77" ht="18">
      <c r="A7568" s="3" t="s">
        <v>32850</v>
      </c>
      <c r="B7568" s="3" t="s">
        <v>21921</v>
      </c>
      <c r="C7568" s="3" t="s">
        <v>32851</v>
      </c>
      <c r="D7568" s="3"/>
      <c r="E7568" s="3" t="s">
        <v>32852</v>
      </c>
      <c r="F7568" s="3"/>
      <c r="G7568" s="3"/>
      <c r="H7568" s="3"/>
      <c r="I7568" s="3"/>
      <c r="J7568" s="3"/>
      <c r="K7568" s="3"/>
      <c r="L7568" s="3"/>
      <c r="M7568" s="3"/>
      <c r="N7568" s="3"/>
      <c r="O7568" s="3"/>
      <c r="P7568" s="3"/>
      <c r="Q7568" s="3"/>
      <c r="R7568" s="3"/>
      <c r="S7568" s="3"/>
      <c r="T7568" s="3"/>
      <c r="U7568" s="3"/>
      <c r="V7568" s="3"/>
      <c r="W7568" s="3"/>
      <c r="X7568" s="3"/>
      <c r="Y7568" s="3"/>
      <c r="Z7568" s="3"/>
      <c r="AA7568" s="3"/>
      <c r="AB7568" s="3"/>
      <c r="AC7568" s="3"/>
      <c r="AD7568" s="3"/>
      <c r="AE7568" s="3"/>
      <c r="AF7568" s="3"/>
      <c r="AG7568" s="3"/>
      <c r="AH7568" s="3"/>
      <c r="AI7568" s="3"/>
      <c r="AJ7568" s="3"/>
      <c r="AK7568" s="3"/>
      <c r="AL7568" s="3"/>
      <c r="AM7568" s="3"/>
      <c r="AN7568" s="3"/>
      <c r="AO7568" s="3"/>
      <c r="AP7568" s="3"/>
      <c r="AQ7568" s="3"/>
      <c r="AR7568" s="3"/>
      <c r="AS7568" s="3"/>
      <c r="AT7568" s="3"/>
      <c r="AU7568" s="3"/>
      <c r="AV7568" s="3"/>
      <c r="AW7568" s="3"/>
      <c r="AX7568" s="3"/>
      <c r="AY7568" s="3"/>
      <c r="AZ7568" s="3"/>
      <c r="BA7568" s="3"/>
      <c r="BB7568" s="3"/>
      <c r="BC7568" s="3"/>
      <c r="BD7568" s="3"/>
      <c r="BE7568" s="3"/>
      <c r="BF7568" s="3"/>
      <c r="BG7568" s="3"/>
      <c r="BH7568" s="3"/>
      <c r="BI7568" s="3"/>
      <c r="BJ7568" s="3"/>
      <c r="BK7568" s="3"/>
      <c r="BL7568" s="3"/>
      <c r="BM7568" s="3"/>
      <c r="BN7568" s="3"/>
      <c r="BO7568" s="3"/>
      <c r="BP7568" s="3"/>
      <c r="BQ7568" s="3"/>
      <c r="BR7568" s="3"/>
      <c r="BS7568" s="3"/>
      <c r="BT7568" s="3"/>
      <c r="BU7568" s="3"/>
      <c r="BV7568" s="3"/>
      <c r="BW7568" s="3"/>
      <c r="BX7568" s="3"/>
      <c r="BY7568" s="3"/>
    </row>
    <row r="7569" spans="1:77" ht="18">
      <c r="A7569" s="3" t="s">
        <v>39800</v>
      </c>
      <c r="B7569" s="3" t="s">
        <v>39739</v>
      </c>
      <c r="C7569" s="3" t="s">
        <v>39801</v>
      </c>
      <c r="D7569" s="3"/>
      <c r="E7569" s="3" t="s">
        <v>114</v>
      </c>
      <c r="F7569" s="3"/>
      <c r="G7569" s="3"/>
      <c r="H7569" s="3"/>
      <c r="I7569" s="3"/>
      <c r="J7569" s="3"/>
      <c r="K7569" s="3"/>
      <c r="L7569" s="3"/>
      <c r="M7569" s="3"/>
      <c r="N7569" s="3"/>
      <c r="O7569" s="3"/>
      <c r="P7569" s="3"/>
      <c r="Q7569" s="3"/>
      <c r="R7569" s="3"/>
      <c r="S7569" s="3"/>
      <c r="T7569" s="3"/>
      <c r="U7569" s="3"/>
      <c r="V7569" s="3"/>
      <c r="W7569" s="3"/>
      <c r="X7569" s="3"/>
      <c r="Y7569" s="3"/>
      <c r="Z7569" s="3"/>
      <c r="AA7569" s="3"/>
      <c r="AB7569" s="3"/>
      <c r="AC7569" s="3"/>
      <c r="AD7569" s="3"/>
      <c r="AE7569" s="3"/>
      <c r="AF7569" s="3"/>
      <c r="AG7569" s="3"/>
      <c r="AH7569" s="3"/>
      <c r="AI7569" s="3"/>
      <c r="AJ7569" s="3"/>
      <c r="AK7569" s="3"/>
      <c r="AL7569" s="3"/>
      <c r="AM7569" s="3"/>
      <c r="AN7569" s="3"/>
      <c r="AO7569" s="3"/>
      <c r="AP7569" s="3"/>
      <c r="AQ7569" s="3"/>
      <c r="AR7569" s="3"/>
      <c r="AS7569" s="3"/>
      <c r="AT7569" s="3"/>
      <c r="AU7569" s="3"/>
      <c r="AV7569" s="3"/>
      <c r="AW7569" s="3"/>
      <c r="AX7569" s="3"/>
      <c r="AY7569" s="3"/>
      <c r="AZ7569" s="3"/>
      <c r="BA7569" s="3"/>
      <c r="BB7569" s="3"/>
      <c r="BC7569" s="3"/>
      <c r="BD7569" s="3"/>
      <c r="BE7569" s="3"/>
      <c r="BF7569" s="3"/>
      <c r="BG7569" s="3"/>
      <c r="BH7569" s="3"/>
      <c r="BI7569" s="3"/>
      <c r="BJ7569" s="3"/>
      <c r="BK7569" s="3"/>
      <c r="BL7569" s="3"/>
      <c r="BM7569" s="3"/>
      <c r="BN7569" s="3"/>
      <c r="BO7569" s="3"/>
      <c r="BP7569" s="3"/>
      <c r="BQ7569" s="3"/>
      <c r="BR7569" s="3"/>
      <c r="BS7569" s="3"/>
      <c r="BT7569" s="3"/>
      <c r="BU7569" s="3"/>
      <c r="BV7569" s="3"/>
      <c r="BW7569" s="3"/>
      <c r="BX7569" s="3"/>
      <c r="BY7569" s="3"/>
    </row>
    <row r="7570" spans="1:77" ht="18">
      <c r="A7570" s="3" t="s">
        <v>322</v>
      </c>
      <c r="B7570" s="3" t="s">
        <v>21987</v>
      </c>
      <c r="C7570" s="3" t="s">
        <v>36466</v>
      </c>
      <c r="D7570" s="3" t="s">
        <v>270</v>
      </c>
      <c r="E7570" s="3" t="s">
        <v>35741</v>
      </c>
      <c r="F7570" s="3" t="s">
        <v>35741</v>
      </c>
      <c r="G7570" s="3"/>
      <c r="H7570" s="3"/>
      <c r="I7570" s="3"/>
      <c r="J7570" s="3"/>
      <c r="K7570" s="3"/>
      <c r="L7570" s="3"/>
      <c r="M7570" s="3"/>
      <c r="N7570" s="3"/>
      <c r="O7570" s="3"/>
      <c r="P7570" s="3"/>
      <c r="Q7570" s="3"/>
      <c r="R7570" s="3"/>
      <c r="S7570" s="3"/>
      <c r="T7570" s="3"/>
      <c r="U7570" s="3"/>
      <c r="V7570" s="3"/>
      <c r="W7570" s="3"/>
      <c r="X7570" s="3"/>
      <c r="Y7570" s="3"/>
      <c r="Z7570" s="3"/>
      <c r="AA7570" s="3"/>
      <c r="AB7570" s="3"/>
      <c r="AC7570" s="3"/>
      <c r="AD7570" s="3"/>
      <c r="AE7570" s="3"/>
      <c r="AF7570" s="3"/>
      <c r="AG7570" s="3"/>
      <c r="AH7570" s="3"/>
      <c r="AI7570" s="3"/>
      <c r="AJ7570" s="3"/>
      <c r="AK7570" s="3"/>
      <c r="AL7570" s="3"/>
      <c r="AM7570" s="3"/>
      <c r="AN7570" s="3"/>
      <c r="AO7570" s="3"/>
      <c r="AP7570" s="3"/>
      <c r="AQ7570" s="3"/>
      <c r="AR7570" s="3"/>
      <c r="AS7570" s="3"/>
      <c r="AT7570" s="3"/>
      <c r="AU7570" s="3"/>
      <c r="AV7570" s="3"/>
      <c r="AW7570" s="3"/>
      <c r="AX7570" s="3"/>
      <c r="AY7570" s="3"/>
      <c r="AZ7570" s="3"/>
      <c r="BA7570" s="3"/>
      <c r="BB7570" s="3"/>
      <c r="BC7570" s="3"/>
      <c r="BD7570" s="3"/>
      <c r="BE7570" s="3"/>
      <c r="BF7570" s="3"/>
      <c r="BG7570" s="3"/>
      <c r="BH7570" s="3"/>
      <c r="BI7570" s="3"/>
      <c r="BJ7570" s="3"/>
      <c r="BK7570" s="3"/>
      <c r="BL7570" s="3"/>
      <c r="BM7570" s="3"/>
      <c r="BN7570" s="3"/>
      <c r="BO7570" s="3"/>
      <c r="BP7570" s="3"/>
      <c r="BQ7570" s="3"/>
      <c r="BR7570" s="3"/>
      <c r="BS7570" s="3"/>
      <c r="BT7570" s="3"/>
      <c r="BU7570" s="3"/>
      <c r="BV7570" s="3"/>
      <c r="BW7570" s="3"/>
      <c r="BX7570" s="3"/>
      <c r="BY7570" s="3"/>
    </row>
    <row r="7571" spans="1:77" ht="18">
      <c r="A7571" s="3" t="s">
        <v>235</v>
      </c>
      <c r="B7571" s="3" t="s">
        <v>21921</v>
      </c>
      <c r="C7571" s="3" t="s">
        <v>31838</v>
      </c>
      <c r="D7571" s="3"/>
      <c r="E7571" s="3" t="s">
        <v>31839</v>
      </c>
      <c r="F7571" s="3"/>
      <c r="G7571" s="3"/>
      <c r="H7571" s="3"/>
      <c r="I7571" s="3"/>
      <c r="J7571" s="3"/>
      <c r="K7571" s="3"/>
      <c r="L7571" s="3"/>
      <c r="M7571" s="3"/>
      <c r="N7571" s="3"/>
      <c r="O7571" s="3"/>
      <c r="P7571" s="3"/>
      <c r="Q7571" s="3"/>
      <c r="R7571" s="3"/>
      <c r="S7571" s="3"/>
      <c r="T7571" s="3"/>
      <c r="U7571" s="3"/>
      <c r="V7571" s="3"/>
      <c r="W7571" s="3"/>
      <c r="X7571" s="3"/>
      <c r="Y7571" s="3"/>
      <c r="Z7571" s="3"/>
      <c r="AA7571" s="3"/>
      <c r="AB7571" s="3"/>
      <c r="AC7571" s="3"/>
      <c r="AD7571" s="3"/>
      <c r="AE7571" s="3"/>
      <c r="AF7571" s="3"/>
      <c r="AG7571" s="3"/>
      <c r="AH7571" s="3"/>
      <c r="AI7571" s="3"/>
      <c r="AJ7571" s="3"/>
      <c r="AK7571" s="3"/>
      <c r="AL7571" s="3"/>
      <c r="AM7571" s="3"/>
      <c r="AN7571" s="3"/>
      <c r="AO7571" s="3"/>
      <c r="AP7571" s="3"/>
      <c r="AQ7571" s="3"/>
      <c r="AR7571" s="3"/>
      <c r="AS7571" s="3"/>
      <c r="AT7571" s="3"/>
      <c r="AU7571" s="3"/>
      <c r="AV7571" s="3"/>
      <c r="AW7571" s="3"/>
      <c r="AX7571" s="3"/>
      <c r="AY7571" s="3"/>
      <c r="AZ7571" s="3"/>
      <c r="BA7571" s="3"/>
      <c r="BB7571" s="3"/>
      <c r="BC7571" s="3"/>
      <c r="BD7571" s="3"/>
      <c r="BE7571" s="3"/>
      <c r="BF7571" s="3"/>
      <c r="BG7571" s="3"/>
      <c r="BH7571" s="3"/>
      <c r="BI7571" s="3"/>
      <c r="BJ7571" s="3"/>
      <c r="BK7571" s="3"/>
      <c r="BL7571" s="3"/>
      <c r="BM7571" s="3"/>
      <c r="BN7571" s="3"/>
      <c r="BO7571" s="3"/>
      <c r="BP7571" s="3"/>
      <c r="BQ7571" s="3"/>
      <c r="BR7571" s="3"/>
      <c r="BS7571" s="3"/>
      <c r="BT7571" s="3"/>
      <c r="BU7571" s="3"/>
      <c r="BV7571" s="3"/>
      <c r="BW7571" s="3"/>
      <c r="BX7571" s="3"/>
      <c r="BY7571" s="3"/>
    </row>
    <row r="7572" spans="1:77" ht="18">
      <c r="A7572" s="3" t="s">
        <v>215</v>
      </c>
      <c r="B7572" s="3" t="s">
        <v>21921</v>
      </c>
      <c r="C7572" s="3" t="s">
        <v>31182</v>
      </c>
      <c r="D7572" s="3"/>
      <c r="E7572" s="3" t="s">
        <v>31183</v>
      </c>
      <c r="F7572" s="3"/>
      <c r="G7572" s="3"/>
      <c r="H7572" s="3"/>
      <c r="I7572" s="3"/>
      <c r="J7572" s="3"/>
      <c r="K7572" s="3"/>
      <c r="L7572" s="3"/>
      <c r="M7572" s="3"/>
      <c r="N7572" s="3"/>
      <c r="O7572" s="3"/>
      <c r="P7572" s="3"/>
      <c r="Q7572" s="3"/>
      <c r="R7572" s="3"/>
      <c r="S7572" s="3"/>
      <c r="T7572" s="3"/>
      <c r="U7572" s="3"/>
      <c r="V7572" s="3"/>
      <c r="W7572" s="3"/>
      <c r="X7572" s="3"/>
      <c r="Y7572" s="3"/>
      <c r="Z7572" s="3"/>
      <c r="AA7572" s="3"/>
      <c r="AB7572" s="3"/>
      <c r="AC7572" s="3"/>
      <c r="AD7572" s="3"/>
      <c r="AE7572" s="3"/>
      <c r="AF7572" s="3"/>
      <c r="AG7572" s="3"/>
      <c r="AH7572" s="3"/>
      <c r="AI7572" s="3"/>
      <c r="AJ7572" s="3"/>
      <c r="AK7572" s="3"/>
      <c r="AL7572" s="3"/>
      <c r="AM7572" s="3"/>
      <c r="AN7572" s="3"/>
      <c r="AO7572" s="3"/>
      <c r="AP7572" s="3"/>
      <c r="AQ7572" s="3"/>
      <c r="AR7572" s="3"/>
      <c r="AS7572" s="3"/>
      <c r="AT7572" s="3"/>
      <c r="AU7572" s="3"/>
      <c r="AV7572" s="3"/>
      <c r="AW7572" s="3"/>
      <c r="AX7572" s="3"/>
      <c r="AY7572" s="3"/>
      <c r="AZ7572" s="3"/>
      <c r="BA7572" s="3"/>
      <c r="BB7572" s="3"/>
      <c r="BC7572" s="3"/>
      <c r="BD7572" s="3"/>
      <c r="BE7572" s="3"/>
      <c r="BF7572" s="3"/>
      <c r="BG7572" s="3"/>
      <c r="BH7572" s="3"/>
      <c r="BI7572" s="3"/>
      <c r="BJ7572" s="3"/>
      <c r="BK7572" s="3"/>
      <c r="BL7572" s="3"/>
      <c r="BM7572" s="3"/>
      <c r="BN7572" s="3"/>
      <c r="BO7572" s="3"/>
      <c r="BP7572" s="3"/>
      <c r="BQ7572" s="3"/>
      <c r="BR7572" s="3"/>
      <c r="BS7572" s="3"/>
      <c r="BT7572" s="3"/>
      <c r="BU7572" s="3"/>
      <c r="BV7572" s="3"/>
      <c r="BW7572" s="3"/>
      <c r="BX7572" s="3"/>
      <c r="BY7572" s="3"/>
    </row>
    <row r="7573" spans="1:77" ht="18">
      <c r="A7573" s="3" t="s">
        <v>37983</v>
      </c>
      <c r="B7573" s="3" t="s">
        <v>37967</v>
      </c>
      <c r="C7573" s="3" t="s">
        <v>37984</v>
      </c>
      <c r="D7573" s="3" t="s">
        <v>22203</v>
      </c>
      <c r="E7573" s="3" t="s">
        <v>37985</v>
      </c>
      <c r="F7573" s="3" t="s">
        <v>37986</v>
      </c>
      <c r="G7573" s="3"/>
      <c r="H7573" s="3"/>
      <c r="I7573" s="3"/>
      <c r="J7573" s="3"/>
      <c r="K7573" s="3"/>
      <c r="L7573" s="3"/>
      <c r="M7573" s="3"/>
      <c r="N7573" s="3"/>
      <c r="O7573" s="3"/>
      <c r="P7573" s="3"/>
      <c r="Q7573" s="3"/>
      <c r="R7573" s="3"/>
      <c r="S7573" s="3"/>
      <c r="T7573" s="3"/>
      <c r="U7573" s="3"/>
      <c r="V7573" s="3"/>
      <c r="W7573" s="3"/>
      <c r="X7573" s="3"/>
      <c r="Y7573" s="3"/>
      <c r="Z7573" s="3"/>
      <c r="AA7573" s="3"/>
      <c r="AB7573" s="3"/>
      <c r="AC7573" s="3"/>
      <c r="AD7573" s="3"/>
      <c r="AE7573" s="3"/>
      <c r="AF7573" s="3"/>
      <c r="AG7573" s="3"/>
      <c r="AH7573" s="3"/>
      <c r="AI7573" s="3"/>
      <c r="AJ7573" s="3"/>
      <c r="AK7573" s="3"/>
      <c r="AL7573" s="3"/>
      <c r="AM7573" s="3"/>
      <c r="AN7573" s="3"/>
      <c r="AO7573" s="3"/>
      <c r="AP7573" s="3"/>
      <c r="AQ7573" s="3"/>
      <c r="AR7573" s="3"/>
      <c r="AS7573" s="3"/>
      <c r="AT7573" s="3"/>
      <c r="AU7573" s="3"/>
      <c r="AV7573" s="3"/>
      <c r="AW7573" s="3"/>
      <c r="AX7573" s="3"/>
      <c r="AY7573" s="3"/>
      <c r="AZ7573" s="3"/>
      <c r="BA7573" s="3"/>
      <c r="BB7573" s="3"/>
      <c r="BC7573" s="3"/>
      <c r="BD7573" s="3"/>
      <c r="BE7573" s="3"/>
      <c r="BF7573" s="3"/>
      <c r="BG7573" s="3"/>
      <c r="BH7573" s="3"/>
      <c r="BI7573" s="3"/>
      <c r="BJ7573" s="3"/>
      <c r="BK7573" s="3"/>
      <c r="BL7573" s="3"/>
      <c r="BM7573" s="3"/>
      <c r="BN7573" s="3"/>
      <c r="BO7573" s="3"/>
      <c r="BP7573" s="3"/>
      <c r="BQ7573" s="3"/>
      <c r="BR7573" s="3"/>
      <c r="BS7573" s="3"/>
      <c r="BT7573" s="3"/>
      <c r="BU7573" s="3"/>
      <c r="BV7573" s="3"/>
      <c r="BW7573" s="3"/>
      <c r="BX7573" s="3"/>
      <c r="BY7573" s="3"/>
    </row>
    <row r="7574" spans="1:77" ht="18">
      <c r="A7574" s="3" t="s">
        <v>13368</v>
      </c>
      <c r="B7574" s="3" t="s">
        <v>30486</v>
      </c>
      <c r="C7574" s="3" t="s">
        <v>30487</v>
      </c>
      <c r="D7574" s="3" t="s">
        <v>22203</v>
      </c>
      <c r="E7574" s="3" t="s">
        <v>10701</v>
      </c>
      <c r="F7574" s="3" t="s">
        <v>30488</v>
      </c>
      <c r="G7574" s="3"/>
      <c r="H7574" s="3"/>
      <c r="I7574" s="3"/>
      <c r="J7574" s="3"/>
      <c r="K7574" s="3"/>
      <c r="L7574" s="3"/>
      <c r="M7574" s="3"/>
      <c r="N7574" s="3"/>
      <c r="O7574" s="3"/>
      <c r="P7574" s="3"/>
      <c r="Q7574" s="3"/>
      <c r="R7574" s="3"/>
      <c r="S7574" s="3"/>
      <c r="T7574" s="3"/>
      <c r="U7574" s="3"/>
      <c r="V7574" s="3"/>
      <c r="W7574" s="3"/>
      <c r="X7574" s="3"/>
      <c r="Y7574" s="3"/>
      <c r="Z7574" s="3"/>
      <c r="AA7574" s="3"/>
      <c r="AB7574" s="3"/>
      <c r="AC7574" s="3"/>
      <c r="AD7574" s="3"/>
      <c r="AE7574" s="3"/>
      <c r="AF7574" s="3"/>
      <c r="AG7574" s="3"/>
      <c r="AH7574" s="3"/>
      <c r="AI7574" s="3"/>
      <c r="AJ7574" s="3"/>
      <c r="AK7574" s="3"/>
      <c r="AL7574" s="3"/>
      <c r="AM7574" s="3"/>
      <c r="AN7574" s="3"/>
      <c r="AO7574" s="3"/>
      <c r="AP7574" s="3"/>
      <c r="AQ7574" s="3"/>
      <c r="AR7574" s="3"/>
      <c r="AS7574" s="3"/>
      <c r="AT7574" s="3"/>
      <c r="AU7574" s="3"/>
      <c r="AV7574" s="3"/>
      <c r="AW7574" s="3"/>
      <c r="AX7574" s="3"/>
      <c r="AY7574" s="3"/>
      <c r="AZ7574" s="3"/>
      <c r="BA7574" s="3"/>
      <c r="BB7574" s="3"/>
      <c r="BC7574" s="3"/>
      <c r="BD7574" s="3"/>
      <c r="BE7574" s="3"/>
      <c r="BF7574" s="3"/>
      <c r="BG7574" s="3"/>
      <c r="BH7574" s="3"/>
      <c r="BI7574" s="3"/>
      <c r="BJ7574" s="3"/>
      <c r="BK7574" s="3"/>
      <c r="BL7574" s="3"/>
      <c r="BM7574" s="3"/>
      <c r="BN7574" s="3"/>
      <c r="BO7574" s="3"/>
      <c r="BP7574" s="3"/>
      <c r="BQ7574" s="3"/>
      <c r="BR7574" s="3"/>
      <c r="BS7574" s="3"/>
      <c r="BT7574" s="3"/>
      <c r="BU7574" s="3"/>
      <c r="BV7574" s="3"/>
      <c r="BW7574" s="3"/>
      <c r="BX7574" s="3"/>
      <c r="BY7574" s="3"/>
    </row>
    <row r="7575" spans="1:77" ht="18">
      <c r="A7575" s="3" t="s">
        <v>225</v>
      </c>
      <c r="B7575" s="3" t="s">
        <v>21921</v>
      </c>
      <c r="C7575" s="3" t="s">
        <v>31690</v>
      </c>
      <c r="D7575" s="3" t="s">
        <v>31691</v>
      </c>
      <c r="E7575" s="3" t="s">
        <v>31692</v>
      </c>
      <c r="F7575" s="3" t="s">
        <v>31693</v>
      </c>
      <c r="G7575" s="3"/>
      <c r="H7575" s="3"/>
      <c r="I7575" s="3"/>
      <c r="J7575" s="3"/>
      <c r="K7575" s="3"/>
      <c r="L7575" s="3"/>
      <c r="M7575" s="3"/>
      <c r="N7575" s="3"/>
      <c r="O7575" s="3"/>
      <c r="P7575" s="3"/>
      <c r="Q7575" s="3"/>
      <c r="R7575" s="3"/>
      <c r="S7575" s="3"/>
      <c r="T7575" s="3"/>
      <c r="U7575" s="3"/>
      <c r="V7575" s="3"/>
      <c r="W7575" s="3"/>
      <c r="X7575" s="3"/>
      <c r="Y7575" s="3"/>
      <c r="Z7575" s="3"/>
      <c r="AA7575" s="3"/>
      <c r="AB7575" s="3"/>
      <c r="AC7575" s="3"/>
      <c r="AD7575" s="3"/>
      <c r="AE7575" s="3"/>
      <c r="AF7575" s="3"/>
      <c r="AG7575" s="3"/>
      <c r="AH7575" s="3"/>
      <c r="AI7575" s="3"/>
      <c r="AJ7575" s="3"/>
      <c r="AK7575" s="3"/>
      <c r="AL7575" s="3"/>
      <c r="AM7575" s="3"/>
      <c r="AN7575" s="3"/>
      <c r="AO7575" s="3"/>
      <c r="AP7575" s="3"/>
      <c r="AQ7575" s="3"/>
      <c r="AR7575" s="3"/>
      <c r="AS7575" s="3"/>
      <c r="AT7575" s="3"/>
      <c r="AU7575" s="3"/>
      <c r="AV7575" s="3"/>
      <c r="AW7575" s="3"/>
      <c r="AX7575" s="3"/>
      <c r="AY7575" s="3"/>
      <c r="AZ7575" s="3"/>
      <c r="BA7575" s="3"/>
      <c r="BB7575" s="3"/>
      <c r="BC7575" s="3"/>
      <c r="BD7575" s="3"/>
      <c r="BE7575" s="3"/>
      <c r="BF7575" s="3"/>
      <c r="BG7575" s="3"/>
      <c r="BH7575" s="3"/>
      <c r="BI7575" s="3"/>
      <c r="BJ7575" s="3"/>
      <c r="BK7575" s="3"/>
      <c r="BL7575" s="3"/>
      <c r="BM7575" s="3"/>
      <c r="BN7575" s="3"/>
      <c r="BO7575" s="3"/>
      <c r="BP7575" s="3"/>
      <c r="BQ7575" s="3"/>
      <c r="BR7575" s="3"/>
      <c r="BS7575" s="3"/>
      <c r="BT7575" s="3"/>
      <c r="BU7575" s="3"/>
      <c r="BV7575" s="3"/>
      <c r="BW7575" s="3"/>
      <c r="BX7575" s="3"/>
      <c r="BY7575" s="3"/>
    </row>
    <row r="7576" spans="1:77" ht="18">
      <c r="A7576" s="3" t="s">
        <v>32535</v>
      </c>
      <c r="B7576" s="3" t="s">
        <v>21921</v>
      </c>
      <c r="C7576" s="3" t="s">
        <v>31690</v>
      </c>
      <c r="D7576" s="3" t="s">
        <v>31691</v>
      </c>
      <c r="E7576" s="3" t="s">
        <v>32536</v>
      </c>
      <c r="F7576" s="3" t="s">
        <v>32537</v>
      </c>
      <c r="G7576" s="3"/>
      <c r="H7576" s="3"/>
      <c r="I7576" s="3"/>
      <c r="J7576" s="3"/>
      <c r="K7576" s="3"/>
      <c r="L7576" s="3"/>
      <c r="M7576" s="3"/>
      <c r="N7576" s="3"/>
      <c r="O7576" s="3"/>
      <c r="P7576" s="3"/>
      <c r="Q7576" s="3"/>
      <c r="R7576" s="3"/>
      <c r="S7576" s="3"/>
      <c r="T7576" s="3"/>
      <c r="U7576" s="3"/>
      <c r="V7576" s="3"/>
      <c r="W7576" s="3"/>
      <c r="X7576" s="3"/>
      <c r="Y7576" s="3"/>
      <c r="Z7576" s="3"/>
      <c r="AA7576" s="3"/>
      <c r="AB7576" s="3"/>
      <c r="AC7576" s="3"/>
      <c r="AD7576" s="3"/>
      <c r="AE7576" s="3"/>
      <c r="AF7576" s="3"/>
      <c r="AG7576" s="3"/>
      <c r="AH7576" s="3"/>
      <c r="AI7576" s="3"/>
      <c r="AJ7576" s="3"/>
      <c r="AK7576" s="3"/>
      <c r="AL7576" s="3"/>
      <c r="AM7576" s="3"/>
      <c r="AN7576" s="3"/>
      <c r="AO7576" s="3"/>
      <c r="AP7576" s="3"/>
      <c r="AQ7576" s="3"/>
      <c r="AR7576" s="3"/>
      <c r="AS7576" s="3"/>
      <c r="AT7576" s="3"/>
      <c r="AU7576" s="3"/>
      <c r="AV7576" s="3"/>
      <c r="AW7576" s="3"/>
      <c r="AX7576" s="3"/>
      <c r="AY7576" s="3"/>
      <c r="AZ7576" s="3"/>
      <c r="BA7576" s="3"/>
      <c r="BB7576" s="3"/>
      <c r="BC7576" s="3"/>
      <c r="BD7576" s="3"/>
      <c r="BE7576" s="3"/>
      <c r="BF7576" s="3"/>
      <c r="BG7576" s="3"/>
      <c r="BH7576" s="3"/>
      <c r="BI7576" s="3"/>
      <c r="BJ7576" s="3"/>
      <c r="BK7576" s="3"/>
      <c r="BL7576" s="3"/>
      <c r="BM7576" s="3"/>
      <c r="BN7576" s="3"/>
      <c r="BO7576" s="3"/>
      <c r="BP7576" s="3"/>
      <c r="BQ7576" s="3"/>
      <c r="BR7576" s="3"/>
      <c r="BS7576" s="3"/>
      <c r="BT7576" s="3"/>
      <c r="BU7576" s="3"/>
      <c r="BV7576" s="3"/>
      <c r="BW7576" s="3"/>
      <c r="BX7576" s="3"/>
      <c r="BY7576" s="3"/>
    </row>
    <row r="7577" spans="1:77" ht="18">
      <c r="A7577" s="3" t="s">
        <v>37988</v>
      </c>
      <c r="B7577" s="3" t="s">
        <v>37967</v>
      </c>
      <c r="C7577" s="3" t="s">
        <v>37989</v>
      </c>
      <c r="D7577" s="3" t="s">
        <v>22203</v>
      </c>
      <c r="E7577" s="3" t="s">
        <v>37990</v>
      </c>
      <c r="F7577" s="3" t="s">
        <v>37991</v>
      </c>
      <c r="G7577" s="3"/>
      <c r="H7577" s="3"/>
      <c r="I7577" s="3"/>
      <c r="J7577" s="3"/>
      <c r="K7577" s="3"/>
      <c r="L7577" s="3"/>
      <c r="M7577" s="3"/>
      <c r="N7577" s="3"/>
      <c r="O7577" s="3"/>
      <c r="P7577" s="3"/>
      <c r="Q7577" s="3"/>
      <c r="R7577" s="3"/>
      <c r="S7577" s="3"/>
      <c r="T7577" s="3"/>
      <c r="U7577" s="3"/>
      <c r="V7577" s="3"/>
      <c r="W7577" s="3"/>
      <c r="X7577" s="3"/>
      <c r="Y7577" s="3"/>
      <c r="Z7577" s="3"/>
      <c r="AA7577" s="3"/>
      <c r="AB7577" s="3"/>
      <c r="AC7577" s="3"/>
      <c r="AD7577" s="3"/>
      <c r="AE7577" s="3"/>
      <c r="AF7577" s="3"/>
      <c r="AG7577" s="3"/>
      <c r="AH7577" s="3"/>
      <c r="AI7577" s="3"/>
      <c r="AJ7577" s="3"/>
      <c r="AK7577" s="3"/>
      <c r="AL7577" s="3"/>
      <c r="AM7577" s="3"/>
      <c r="AN7577" s="3"/>
      <c r="AO7577" s="3"/>
      <c r="AP7577" s="3"/>
      <c r="AQ7577" s="3"/>
      <c r="AR7577" s="3"/>
      <c r="AS7577" s="3"/>
      <c r="AT7577" s="3"/>
      <c r="AU7577" s="3"/>
      <c r="AV7577" s="3"/>
      <c r="AW7577" s="3"/>
      <c r="AX7577" s="3"/>
      <c r="AY7577" s="3"/>
      <c r="AZ7577" s="3"/>
      <c r="BA7577" s="3"/>
      <c r="BB7577" s="3"/>
      <c r="BC7577" s="3"/>
      <c r="BD7577" s="3"/>
      <c r="BE7577" s="3"/>
      <c r="BF7577" s="3"/>
      <c r="BG7577" s="3"/>
      <c r="BH7577" s="3"/>
      <c r="BI7577" s="3"/>
      <c r="BJ7577" s="3"/>
      <c r="BK7577" s="3"/>
      <c r="BL7577" s="3"/>
      <c r="BM7577" s="3"/>
      <c r="BN7577" s="3"/>
      <c r="BO7577" s="3"/>
      <c r="BP7577" s="3"/>
      <c r="BQ7577" s="3"/>
      <c r="BR7577" s="3"/>
      <c r="BS7577" s="3"/>
      <c r="BT7577" s="3"/>
      <c r="BU7577" s="3"/>
      <c r="BV7577" s="3"/>
      <c r="BW7577" s="3"/>
      <c r="BX7577" s="3"/>
      <c r="BY7577" s="3"/>
    </row>
    <row r="7578" spans="1:77" ht="18">
      <c r="A7578" s="3" t="s">
        <v>37971</v>
      </c>
      <c r="B7578" s="3" t="s">
        <v>37967</v>
      </c>
      <c r="C7578" s="3" t="s">
        <v>37972</v>
      </c>
      <c r="D7578" s="3" t="s">
        <v>22203</v>
      </c>
      <c r="E7578" s="3" t="s">
        <v>37973</v>
      </c>
      <c r="F7578" s="3" t="s">
        <v>37974</v>
      </c>
      <c r="G7578" s="3"/>
      <c r="H7578" s="3"/>
      <c r="I7578" s="3"/>
      <c r="J7578" s="3"/>
      <c r="K7578" s="3"/>
      <c r="L7578" s="3"/>
      <c r="M7578" s="3"/>
      <c r="N7578" s="3"/>
      <c r="O7578" s="3"/>
      <c r="P7578" s="3"/>
      <c r="Q7578" s="3"/>
      <c r="R7578" s="3"/>
      <c r="S7578" s="3"/>
      <c r="T7578" s="3"/>
      <c r="U7578" s="3"/>
      <c r="V7578" s="3"/>
      <c r="W7578" s="3"/>
      <c r="X7578" s="3"/>
      <c r="Y7578" s="3"/>
      <c r="Z7578" s="3"/>
      <c r="AA7578" s="3"/>
      <c r="AB7578" s="3"/>
      <c r="AC7578" s="3"/>
      <c r="AD7578" s="3"/>
      <c r="AE7578" s="3"/>
      <c r="AF7578" s="3"/>
      <c r="AG7578" s="3"/>
      <c r="AH7578" s="3"/>
      <c r="AI7578" s="3"/>
      <c r="AJ7578" s="3"/>
      <c r="AK7578" s="3"/>
      <c r="AL7578" s="3"/>
      <c r="AM7578" s="3"/>
      <c r="AN7578" s="3"/>
      <c r="AO7578" s="3"/>
      <c r="AP7578" s="3"/>
      <c r="AQ7578" s="3"/>
      <c r="AR7578" s="3"/>
      <c r="AS7578" s="3"/>
      <c r="AT7578" s="3"/>
      <c r="AU7578" s="3"/>
      <c r="AV7578" s="3"/>
      <c r="AW7578" s="3"/>
      <c r="AX7578" s="3"/>
      <c r="AY7578" s="3"/>
      <c r="AZ7578" s="3"/>
      <c r="BA7578" s="3"/>
      <c r="BB7578" s="3"/>
      <c r="BC7578" s="3"/>
      <c r="BD7578" s="3"/>
      <c r="BE7578" s="3"/>
      <c r="BF7578" s="3"/>
      <c r="BG7578" s="3"/>
      <c r="BH7578" s="3"/>
      <c r="BI7578" s="3"/>
      <c r="BJ7578" s="3"/>
      <c r="BK7578" s="3"/>
      <c r="BL7578" s="3"/>
      <c r="BM7578" s="3"/>
      <c r="BN7578" s="3"/>
      <c r="BO7578" s="3"/>
      <c r="BP7578" s="3"/>
      <c r="BQ7578" s="3"/>
      <c r="BR7578" s="3"/>
      <c r="BS7578" s="3"/>
      <c r="BT7578" s="3"/>
      <c r="BU7578" s="3"/>
      <c r="BV7578" s="3"/>
      <c r="BW7578" s="3"/>
      <c r="BX7578" s="3"/>
      <c r="BY7578" s="3"/>
    </row>
    <row r="7579" spans="1:77" ht="18">
      <c r="A7579" s="3" t="s">
        <v>37966</v>
      </c>
      <c r="B7579" s="3" t="s">
        <v>37967</v>
      </c>
      <c r="C7579" s="3" t="s">
        <v>37968</v>
      </c>
      <c r="D7579" s="3" t="s">
        <v>22203</v>
      </c>
      <c r="E7579" s="3" t="s">
        <v>37969</v>
      </c>
      <c r="F7579" s="3" t="s">
        <v>37970</v>
      </c>
      <c r="G7579" s="3"/>
      <c r="H7579" s="3"/>
      <c r="I7579" s="3"/>
      <c r="J7579" s="3"/>
      <c r="K7579" s="3"/>
      <c r="L7579" s="3"/>
      <c r="M7579" s="3"/>
      <c r="N7579" s="3"/>
      <c r="O7579" s="3"/>
      <c r="P7579" s="3"/>
      <c r="Q7579" s="3"/>
      <c r="R7579" s="3"/>
      <c r="S7579" s="3"/>
      <c r="T7579" s="3"/>
      <c r="U7579" s="3"/>
      <c r="V7579" s="3"/>
      <c r="W7579" s="3"/>
      <c r="X7579" s="3"/>
      <c r="Y7579" s="3"/>
      <c r="Z7579" s="3"/>
      <c r="AA7579" s="3"/>
      <c r="AB7579" s="3"/>
      <c r="AC7579" s="3"/>
      <c r="AD7579" s="3"/>
      <c r="AE7579" s="3"/>
      <c r="AF7579" s="3"/>
      <c r="AG7579" s="3"/>
      <c r="AH7579" s="3"/>
      <c r="AI7579" s="3"/>
      <c r="AJ7579" s="3"/>
      <c r="AK7579" s="3"/>
      <c r="AL7579" s="3"/>
      <c r="AM7579" s="3"/>
      <c r="AN7579" s="3"/>
      <c r="AO7579" s="3"/>
      <c r="AP7579" s="3"/>
      <c r="AQ7579" s="3"/>
      <c r="AR7579" s="3"/>
      <c r="AS7579" s="3"/>
      <c r="AT7579" s="3"/>
      <c r="AU7579" s="3"/>
      <c r="AV7579" s="3"/>
      <c r="AW7579" s="3"/>
      <c r="AX7579" s="3"/>
      <c r="AY7579" s="3"/>
      <c r="AZ7579" s="3"/>
      <c r="BA7579" s="3"/>
      <c r="BB7579" s="3"/>
      <c r="BC7579" s="3"/>
      <c r="BD7579" s="3"/>
      <c r="BE7579" s="3"/>
      <c r="BF7579" s="3"/>
      <c r="BG7579" s="3"/>
      <c r="BH7579" s="3"/>
      <c r="BI7579" s="3"/>
      <c r="BJ7579" s="3"/>
      <c r="BK7579" s="3"/>
      <c r="BL7579" s="3"/>
      <c r="BM7579" s="3"/>
      <c r="BN7579" s="3"/>
      <c r="BO7579" s="3"/>
      <c r="BP7579" s="3"/>
      <c r="BQ7579" s="3"/>
      <c r="BR7579" s="3"/>
      <c r="BS7579" s="3"/>
      <c r="BT7579" s="3"/>
      <c r="BU7579" s="3"/>
      <c r="BV7579" s="3"/>
      <c r="BW7579" s="3"/>
      <c r="BX7579" s="3"/>
      <c r="BY7579" s="3"/>
    </row>
    <row r="7580" spans="1:77" ht="18">
      <c r="A7580" s="3" t="s">
        <v>20305</v>
      </c>
      <c r="B7580" s="3" t="s">
        <v>37967</v>
      </c>
      <c r="C7580" s="3" t="s">
        <v>37982</v>
      </c>
      <c r="D7580" s="3" t="s">
        <v>22203</v>
      </c>
      <c r="E7580" s="3" t="s">
        <v>9218</v>
      </c>
      <c r="F7580" s="3"/>
      <c r="G7580" s="3"/>
      <c r="H7580" s="3"/>
      <c r="I7580" s="3"/>
      <c r="J7580" s="3"/>
      <c r="K7580" s="3"/>
      <c r="L7580" s="3"/>
      <c r="M7580" s="3"/>
      <c r="N7580" s="3"/>
      <c r="O7580" s="3"/>
      <c r="P7580" s="3"/>
      <c r="Q7580" s="3"/>
      <c r="R7580" s="3"/>
      <c r="S7580" s="3"/>
      <c r="T7580" s="3"/>
      <c r="U7580" s="3"/>
      <c r="V7580" s="3"/>
      <c r="W7580" s="3"/>
      <c r="X7580" s="3"/>
      <c r="Y7580" s="3"/>
      <c r="Z7580" s="3"/>
      <c r="AA7580" s="3"/>
      <c r="AB7580" s="3"/>
      <c r="AC7580" s="3"/>
      <c r="AD7580" s="3"/>
      <c r="AE7580" s="3"/>
      <c r="AF7580" s="3"/>
      <c r="AG7580" s="3"/>
      <c r="AH7580" s="3"/>
      <c r="AI7580" s="3"/>
      <c r="AJ7580" s="3"/>
      <c r="AK7580" s="3"/>
      <c r="AL7580" s="3"/>
      <c r="AM7580" s="3"/>
      <c r="AN7580" s="3"/>
      <c r="AO7580" s="3"/>
      <c r="AP7580" s="3"/>
      <c r="AQ7580" s="3"/>
      <c r="AR7580" s="3"/>
      <c r="AS7580" s="3"/>
      <c r="AT7580" s="3"/>
      <c r="AU7580" s="3"/>
      <c r="AV7580" s="3"/>
      <c r="AW7580" s="3"/>
      <c r="AX7580" s="3"/>
      <c r="AY7580" s="3"/>
      <c r="AZ7580" s="3"/>
      <c r="BA7580" s="3"/>
      <c r="BB7580" s="3"/>
      <c r="BC7580" s="3"/>
      <c r="BD7580" s="3"/>
      <c r="BE7580" s="3"/>
      <c r="BF7580" s="3"/>
      <c r="BG7580" s="3"/>
      <c r="BH7580" s="3"/>
      <c r="BI7580" s="3"/>
      <c r="BJ7580" s="3"/>
      <c r="BK7580" s="3"/>
      <c r="BL7580" s="3"/>
      <c r="BM7580" s="3"/>
      <c r="BN7580" s="3"/>
      <c r="BO7580" s="3"/>
      <c r="BP7580" s="3"/>
      <c r="BQ7580" s="3"/>
      <c r="BR7580" s="3"/>
      <c r="BS7580" s="3"/>
      <c r="BT7580" s="3"/>
      <c r="BU7580" s="3"/>
      <c r="BV7580" s="3"/>
      <c r="BW7580" s="3"/>
      <c r="BX7580" s="3"/>
      <c r="BY7580" s="3"/>
    </row>
    <row r="7581" spans="1:77" ht="18">
      <c r="A7581" s="3" t="s">
        <v>357</v>
      </c>
      <c r="B7581" s="3" t="s">
        <v>21921</v>
      </c>
      <c r="C7581" s="3" t="s">
        <v>38963</v>
      </c>
      <c r="D7581" s="3" t="s">
        <v>38964</v>
      </c>
      <c r="E7581" s="3" t="s">
        <v>38965</v>
      </c>
      <c r="F7581" s="3" t="s">
        <v>38966</v>
      </c>
      <c r="G7581" s="3" t="s">
        <v>38967</v>
      </c>
      <c r="H7581" s="3" t="s">
        <v>38968</v>
      </c>
      <c r="I7581" s="3" t="s">
        <v>38969</v>
      </c>
      <c r="J7581" s="3" t="s">
        <v>38970</v>
      </c>
      <c r="K7581" s="3" t="s">
        <v>38971</v>
      </c>
      <c r="L7581" s="3"/>
      <c r="M7581" s="3"/>
      <c r="N7581" s="3"/>
      <c r="O7581" s="3"/>
      <c r="P7581" s="3"/>
      <c r="Q7581" s="3"/>
      <c r="R7581" s="3"/>
      <c r="S7581" s="3"/>
      <c r="T7581" s="3"/>
      <c r="U7581" s="3"/>
      <c r="V7581" s="3"/>
      <c r="W7581" s="3"/>
      <c r="X7581" s="3"/>
      <c r="Y7581" s="3"/>
      <c r="Z7581" s="3"/>
      <c r="AA7581" s="3"/>
      <c r="AB7581" s="3"/>
      <c r="AC7581" s="3"/>
      <c r="AD7581" s="3"/>
      <c r="AE7581" s="3"/>
      <c r="AF7581" s="3"/>
      <c r="AG7581" s="3"/>
      <c r="AH7581" s="3"/>
      <c r="AI7581" s="3"/>
      <c r="AJ7581" s="3"/>
      <c r="AK7581" s="3"/>
      <c r="AL7581" s="3"/>
      <c r="AM7581" s="3"/>
      <c r="AN7581" s="3"/>
      <c r="AO7581" s="3"/>
      <c r="AP7581" s="3"/>
      <c r="AQ7581" s="3"/>
      <c r="AR7581" s="3"/>
      <c r="AS7581" s="3"/>
      <c r="AT7581" s="3"/>
      <c r="AU7581" s="3"/>
      <c r="AV7581" s="3"/>
      <c r="AW7581" s="3"/>
      <c r="AX7581" s="3"/>
      <c r="AY7581" s="3"/>
      <c r="AZ7581" s="3"/>
      <c r="BA7581" s="3"/>
      <c r="BB7581" s="3"/>
      <c r="BC7581" s="3"/>
      <c r="BD7581" s="3"/>
      <c r="BE7581" s="3"/>
      <c r="BF7581" s="3"/>
      <c r="BG7581" s="3"/>
      <c r="BH7581" s="3"/>
      <c r="BI7581" s="3"/>
      <c r="BJ7581" s="3"/>
      <c r="BK7581" s="3"/>
      <c r="BL7581" s="3"/>
      <c r="BM7581" s="3"/>
      <c r="BN7581" s="3"/>
      <c r="BO7581" s="3"/>
      <c r="BP7581" s="3"/>
      <c r="BQ7581" s="3"/>
      <c r="BR7581" s="3"/>
      <c r="BS7581" s="3"/>
      <c r="BT7581" s="3"/>
      <c r="BU7581" s="3"/>
      <c r="BV7581" s="3"/>
      <c r="BW7581" s="3"/>
      <c r="BX7581" s="3"/>
      <c r="BY7581" s="3"/>
    </row>
    <row r="7582" spans="1:77" ht="18">
      <c r="A7582" s="3" t="s">
        <v>314</v>
      </c>
      <c r="B7582" s="3" t="s">
        <v>21921</v>
      </c>
      <c r="C7582" s="3" t="s">
        <v>36130</v>
      </c>
      <c r="D7582" s="3"/>
      <c r="E7582" s="3" t="s">
        <v>36131</v>
      </c>
      <c r="F7582" s="3"/>
      <c r="G7582" s="3"/>
      <c r="H7582" s="3"/>
      <c r="I7582" s="3"/>
      <c r="J7582" s="3"/>
      <c r="K7582" s="3"/>
      <c r="L7582" s="3"/>
      <c r="M7582" s="3"/>
      <c r="N7582" s="3"/>
      <c r="O7582" s="3"/>
      <c r="P7582" s="3"/>
      <c r="Q7582" s="3"/>
      <c r="R7582" s="3"/>
      <c r="S7582" s="3"/>
      <c r="T7582" s="3"/>
      <c r="U7582" s="3"/>
      <c r="V7582" s="3"/>
      <c r="W7582" s="3"/>
      <c r="X7582" s="3"/>
      <c r="Y7582" s="3"/>
      <c r="Z7582" s="3"/>
      <c r="AA7582" s="3"/>
      <c r="AB7582" s="3"/>
      <c r="AC7582" s="3"/>
      <c r="AD7582" s="3"/>
      <c r="AE7582" s="3"/>
      <c r="AF7582" s="3"/>
      <c r="AG7582" s="3"/>
      <c r="AH7582" s="3"/>
      <c r="AI7582" s="3"/>
      <c r="AJ7582" s="3"/>
      <c r="AK7582" s="3"/>
      <c r="AL7582" s="3"/>
      <c r="AM7582" s="3"/>
      <c r="AN7582" s="3"/>
      <c r="AO7582" s="3"/>
      <c r="AP7582" s="3"/>
      <c r="AQ7582" s="3"/>
      <c r="AR7582" s="3"/>
      <c r="AS7582" s="3"/>
      <c r="AT7582" s="3"/>
      <c r="AU7582" s="3"/>
      <c r="AV7582" s="3"/>
      <c r="AW7582" s="3"/>
      <c r="AX7582" s="3"/>
      <c r="AY7582" s="3"/>
      <c r="AZ7582" s="3"/>
      <c r="BA7582" s="3"/>
      <c r="BB7582" s="3"/>
      <c r="BC7582" s="3"/>
      <c r="BD7582" s="3"/>
      <c r="BE7582" s="3"/>
      <c r="BF7582" s="3"/>
      <c r="BG7582" s="3"/>
      <c r="BH7582" s="3"/>
      <c r="BI7582" s="3"/>
      <c r="BJ7582" s="3"/>
      <c r="BK7582" s="3"/>
      <c r="BL7582" s="3"/>
      <c r="BM7582" s="3"/>
      <c r="BN7582" s="3"/>
      <c r="BO7582" s="3"/>
      <c r="BP7582" s="3"/>
      <c r="BQ7582" s="3"/>
      <c r="BR7582" s="3"/>
      <c r="BS7582" s="3"/>
      <c r="BT7582" s="3"/>
      <c r="BU7582" s="3"/>
      <c r="BV7582" s="3"/>
      <c r="BW7582" s="3"/>
      <c r="BX7582" s="3"/>
      <c r="BY7582" s="3"/>
    </row>
    <row r="7583" spans="1:77" ht="18">
      <c r="A7583" s="3" t="s">
        <v>31027</v>
      </c>
      <c r="B7583" s="3" t="s">
        <v>21921</v>
      </c>
      <c r="C7583" s="3" t="s">
        <v>31028</v>
      </c>
      <c r="D7583" s="3"/>
      <c r="E7583" s="3" t="s">
        <v>22110</v>
      </c>
      <c r="F7583" s="3"/>
      <c r="G7583" s="3"/>
      <c r="H7583" s="3"/>
      <c r="I7583" s="3"/>
      <c r="J7583" s="3"/>
      <c r="K7583" s="3"/>
      <c r="L7583" s="3"/>
      <c r="M7583" s="3"/>
      <c r="N7583" s="3"/>
      <c r="O7583" s="3"/>
      <c r="P7583" s="3"/>
      <c r="Q7583" s="3"/>
      <c r="R7583" s="3"/>
      <c r="S7583" s="3"/>
      <c r="T7583" s="3"/>
      <c r="U7583" s="3"/>
      <c r="V7583" s="3"/>
      <c r="W7583" s="3"/>
      <c r="X7583" s="3"/>
      <c r="Y7583" s="3"/>
      <c r="Z7583" s="3"/>
      <c r="AA7583" s="3"/>
      <c r="AB7583" s="3"/>
      <c r="AC7583" s="3"/>
      <c r="AD7583" s="3"/>
      <c r="AE7583" s="3"/>
      <c r="AF7583" s="3"/>
      <c r="AG7583" s="3"/>
      <c r="AH7583" s="3"/>
      <c r="AI7583" s="3"/>
      <c r="AJ7583" s="3"/>
      <c r="AK7583" s="3"/>
      <c r="AL7583" s="3"/>
      <c r="AM7583" s="3"/>
      <c r="AN7583" s="3"/>
      <c r="AO7583" s="3"/>
      <c r="AP7583" s="3"/>
      <c r="AQ7583" s="3"/>
      <c r="AR7583" s="3"/>
      <c r="AS7583" s="3"/>
      <c r="AT7583" s="3"/>
      <c r="AU7583" s="3"/>
      <c r="AV7583" s="3"/>
      <c r="AW7583" s="3"/>
      <c r="AX7583" s="3"/>
      <c r="AY7583" s="3"/>
      <c r="AZ7583" s="3"/>
      <c r="BA7583" s="3"/>
      <c r="BB7583" s="3"/>
      <c r="BC7583" s="3"/>
      <c r="BD7583" s="3"/>
      <c r="BE7583" s="3"/>
      <c r="BF7583" s="3"/>
      <c r="BG7583" s="3"/>
      <c r="BH7583" s="3"/>
      <c r="BI7583" s="3"/>
      <c r="BJ7583" s="3"/>
      <c r="BK7583" s="3"/>
      <c r="BL7583" s="3"/>
      <c r="BM7583" s="3"/>
      <c r="BN7583" s="3"/>
      <c r="BO7583" s="3"/>
      <c r="BP7583" s="3"/>
      <c r="BQ7583" s="3"/>
      <c r="BR7583" s="3"/>
      <c r="BS7583" s="3"/>
      <c r="BT7583" s="3"/>
      <c r="BU7583" s="3"/>
      <c r="BV7583" s="3"/>
      <c r="BW7583" s="3"/>
      <c r="BX7583" s="3"/>
      <c r="BY7583" s="3"/>
    </row>
    <row r="7584" spans="1:77" ht="18">
      <c r="A7584" s="3" t="s">
        <v>20537</v>
      </c>
      <c r="B7584" s="3" t="s">
        <v>39739</v>
      </c>
      <c r="C7584" s="3" t="s">
        <v>39786</v>
      </c>
      <c r="D7584" s="3" t="s">
        <v>39787</v>
      </c>
      <c r="E7584" s="3" t="s">
        <v>39788</v>
      </c>
      <c r="F7584" s="3" t="s">
        <v>39789</v>
      </c>
      <c r="G7584" s="3"/>
      <c r="H7584" s="3"/>
      <c r="I7584" s="3"/>
      <c r="J7584" s="3"/>
      <c r="K7584" s="3"/>
      <c r="L7584" s="3"/>
      <c r="M7584" s="3"/>
      <c r="N7584" s="3"/>
      <c r="O7584" s="3"/>
      <c r="P7584" s="3"/>
      <c r="Q7584" s="3"/>
      <c r="R7584" s="3"/>
      <c r="S7584" s="3"/>
      <c r="T7584" s="3"/>
      <c r="U7584" s="3"/>
      <c r="V7584" s="3"/>
      <c r="W7584" s="3"/>
      <c r="X7584" s="3"/>
      <c r="Y7584" s="3"/>
      <c r="Z7584" s="3"/>
      <c r="AA7584" s="3"/>
      <c r="AB7584" s="3"/>
      <c r="AC7584" s="3"/>
      <c r="AD7584" s="3"/>
      <c r="AE7584" s="3"/>
      <c r="AF7584" s="3"/>
      <c r="AG7584" s="3"/>
      <c r="AH7584" s="3"/>
      <c r="AI7584" s="3"/>
      <c r="AJ7584" s="3"/>
      <c r="AK7584" s="3"/>
      <c r="AL7584" s="3"/>
      <c r="AM7584" s="3"/>
      <c r="AN7584" s="3"/>
      <c r="AO7584" s="3"/>
      <c r="AP7584" s="3"/>
      <c r="AQ7584" s="3"/>
      <c r="AR7584" s="3"/>
      <c r="AS7584" s="3"/>
      <c r="AT7584" s="3"/>
      <c r="AU7584" s="3"/>
      <c r="AV7584" s="3"/>
      <c r="AW7584" s="3"/>
      <c r="AX7584" s="3"/>
      <c r="AY7584" s="3"/>
      <c r="AZ7584" s="3"/>
      <c r="BA7584" s="3"/>
      <c r="BB7584" s="3"/>
      <c r="BC7584" s="3"/>
      <c r="BD7584" s="3"/>
      <c r="BE7584" s="3"/>
      <c r="BF7584" s="3"/>
      <c r="BG7584" s="3"/>
      <c r="BH7584" s="3"/>
      <c r="BI7584" s="3"/>
      <c r="BJ7584" s="3"/>
      <c r="BK7584" s="3"/>
      <c r="BL7584" s="3"/>
      <c r="BM7584" s="3"/>
      <c r="BN7584" s="3"/>
      <c r="BO7584" s="3"/>
      <c r="BP7584" s="3"/>
      <c r="BQ7584" s="3"/>
      <c r="BR7584" s="3"/>
      <c r="BS7584" s="3"/>
      <c r="BT7584" s="3"/>
      <c r="BU7584" s="3"/>
      <c r="BV7584" s="3"/>
      <c r="BW7584" s="3"/>
      <c r="BX7584" s="3"/>
      <c r="BY7584" s="3"/>
    </row>
    <row r="7585" spans="1:77" ht="18">
      <c r="A7585" s="3" t="s">
        <v>368</v>
      </c>
      <c r="B7585" s="3" t="s">
        <v>21921</v>
      </c>
      <c r="C7585" s="3" t="s">
        <v>39714</v>
      </c>
      <c r="D7585" s="3"/>
      <c r="E7585" s="3" t="s">
        <v>39715</v>
      </c>
      <c r="F7585" s="3"/>
      <c r="G7585" s="3"/>
      <c r="H7585" s="3"/>
      <c r="I7585" s="3"/>
      <c r="J7585" s="3"/>
      <c r="K7585" s="3"/>
      <c r="L7585" s="3"/>
      <c r="M7585" s="3"/>
      <c r="N7585" s="3"/>
      <c r="O7585" s="3"/>
      <c r="P7585" s="3"/>
      <c r="Q7585" s="3"/>
      <c r="R7585" s="3"/>
      <c r="S7585" s="3"/>
      <c r="T7585" s="3"/>
      <c r="U7585" s="3"/>
      <c r="V7585" s="3"/>
      <c r="W7585" s="3"/>
      <c r="X7585" s="3"/>
      <c r="Y7585" s="3"/>
      <c r="Z7585" s="3"/>
      <c r="AA7585" s="3"/>
      <c r="AB7585" s="3"/>
      <c r="AC7585" s="3"/>
      <c r="AD7585" s="3"/>
      <c r="AE7585" s="3"/>
      <c r="AF7585" s="3"/>
      <c r="AG7585" s="3"/>
      <c r="AH7585" s="3"/>
      <c r="AI7585" s="3"/>
      <c r="AJ7585" s="3"/>
      <c r="AK7585" s="3"/>
      <c r="AL7585" s="3"/>
      <c r="AM7585" s="3"/>
      <c r="AN7585" s="3"/>
      <c r="AO7585" s="3"/>
      <c r="AP7585" s="3"/>
      <c r="AQ7585" s="3"/>
      <c r="AR7585" s="3"/>
      <c r="AS7585" s="3"/>
      <c r="AT7585" s="3"/>
      <c r="AU7585" s="3"/>
      <c r="AV7585" s="3"/>
      <c r="AW7585" s="3"/>
      <c r="AX7585" s="3"/>
      <c r="AY7585" s="3"/>
      <c r="AZ7585" s="3"/>
      <c r="BA7585" s="3"/>
      <c r="BB7585" s="3"/>
      <c r="BC7585" s="3"/>
      <c r="BD7585" s="3"/>
      <c r="BE7585" s="3"/>
      <c r="BF7585" s="3"/>
      <c r="BG7585" s="3"/>
      <c r="BH7585" s="3"/>
      <c r="BI7585" s="3"/>
      <c r="BJ7585" s="3"/>
      <c r="BK7585" s="3"/>
      <c r="BL7585" s="3"/>
      <c r="BM7585" s="3"/>
      <c r="BN7585" s="3"/>
      <c r="BO7585" s="3"/>
      <c r="BP7585" s="3"/>
      <c r="BQ7585" s="3"/>
      <c r="BR7585" s="3"/>
      <c r="BS7585" s="3"/>
      <c r="BT7585" s="3"/>
      <c r="BU7585" s="3"/>
      <c r="BV7585" s="3"/>
      <c r="BW7585" s="3"/>
      <c r="BX7585" s="3"/>
      <c r="BY7585" s="3"/>
    </row>
    <row r="7586" spans="1:77" ht="18">
      <c r="A7586" s="3" t="s">
        <v>38489</v>
      </c>
      <c r="B7586" s="3" t="s">
        <v>37993</v>
      </c>
      <c r="C7586" s="3" t="s">
        <v>38490</v>
      </c>
      <c r="D7586" s="3" t="s">
        <v>270</v>
      </c>
      <c r="E7586" s="3" t="s">
        <v>38251</v>
      </c>
      <c r="F7586" s="3"/>
      <c r="G7586" s="3"/>
      <c r="H7586" s="3"/>
      <c r="I7586" s="3"/>
      <c r="J7586" s="3"/>
      <c r="K7586" s="3"/>
      <c r="L7586" s="3"/>
      <c r="M7586" s="3"/>
      <c r="N7586" s="3"/>
      <c r="O7586" s="3"/>
      <c r="P7586" s="3"/>
      <c r="Q7586" s="3"/>
      <c r="R7586" s="3"/>
      <c r="S7586" s="3"/>
      <c r="T7586" s="3"/>
      <c r="U7586" s="3"/>
      <c r="V7586" s="3"/>
      <c r="W7586" s="3"/>
      <c r="X7586" s="3"/>
      <c r="Y7586" s="3"/>
      <c r="Z7586" s="3"/>
      <c r="AA7586" s="3"/>
      <c r="AB7586" s="3"/>
      <c r="AC7586" s="3"/>
      <c r="AD7586" s="3"/>
      <c r="AE7586" s="3"/>
      <c r="AF7586" s="3"/>
      <c r="AG7586" s="3"/>
      <c r="AH7586" s="3"/>
      <c r="AI7586" s="3"/>
      <c r="AJ7586" s="3"/>
      <c r="AK7586" s="3"/>
      <c r="AL7586" s="3"/>
      <c r="AM7586" s="3"/>
      <c r="AN7586" s="3"/>
      <c r="AO7586" s="3"/>
      <c r="AP7586" s="3"/>
      <c r="AQ7586" s="3"/>
      <c r="AR7586" s="3"/>
      <c r="AS7586" s="3"/>
      <c r="AT7586" s="3"/>
      <c r="AU7586" s="3"/>
      <c r="AV7586" s="3"/>
      <c r="AW7586" s="3"/>
      <c r="AX7586" s="3"/>
      <c r="AY7586" s="3"/>
      <c r="AZ7586" s="3"/>
      <c r="BA7586" s="3"/>
      <c r="BB7586" s="3"/>
      <c r="BC7586" s="3"/>
      <c r="BD7586" s="3"/>
      <c r="BE7586" s="3"/>
      <c r="BF7586" s="3"/>
      <c r="BG7586" s="3"/>
      <c r="BH7586" s="3"/>
      <c r="BI7586" s="3"/>
      <c r="BJ7586" s="3"/>
      <c r="BK7586" s="3"/>
      <c r="BL7586" s="3"/>
      <c r="BM7586" s="3"/>
      <c r="BN7586" s="3"/>
      <c r="BO7586" s="3"/>
      <c r="BP7586" s="3"/>
      <c r="BQ7586" s="3"/>
      <c r="BR7586" s="3"/>
      <c r="BS7586" s="3"/>
      <c r="BT7586" s="3"/>
      <c r="BU7586" s="3"/>
      <c r="BV7586" s="3"/>
      <c r="BW7586" s="3"/>
      <c r="BX7586" s="3"/>
      <c r="BY7586" s="3"/>
    </row>
    <row r="7587" spans="1:77" ht="18">
      <c r="A7587" s="3" t="s">
        <v>221</v>
      </c>
      <c r="B7587" s="3" t="s">
        <v>21921</v>
      </c>
      <c r="C7587" s="3" t="s">
        <v>31535</v>
      </c>
      <c r="D7587" s="3"/>
      <c r="E7587" s="3" t="s">
        <v>31536</v>
      </c>
      <c r="F7587" s="3"/>
      <c r="G7587" s="3"/>
      <c r="H7587" s="3"/>
      <c r="I7587" s="3"/>
      <c r="J7587" s="3"/>
      <c r="K7587" s="3"/>
      <c r="L7587" s="3"/>
      <c r="M7587" s="3"/>
      <c r="N7587" s="3"/>
      <c r="O7587" s="3"/>
      <c r="P7587" s="3"/>
      <c r="Q7587" s="3"/>
      <c r="R7587" s="3"/>
      <c r="S7587" s="3"/>
      <c r="T7587" s="3"/>
      <c r="U7587" s="3"/>
      <c r="V7587" s="3"/>
      <c r="W7587" s="3"/>
      <c r="X7587" s="3"/>
      <c r="Y7587" s="3"/>
      <c r="Z7587" s="3"/>
      <c r="AA7587" s="3"/>
      <c r="AB7587" s="3"/>
      <c r="AC7587" s="3"/>
      <c r="AD7587" s="3"/>
      <c r="AE7587" s="3"/>
      <c r="AF7587" s="3"/>
      <c r="AG7587" s="3"/>
      <c r="AH7587" s="3"/>
      <c r="AI7587" s="3"/>
      <c r="AJ7587" s="3"/>
      <c r="AK7587" s="3"/>
      <c r="AL7587" s="3"/>
      <c r="AM7587" s="3"/>
      <c r="AN7587" s="3"/>
      <c r="AO7587" s="3"/>
      <c r="AP7587" s="3"/>
      <c r="AQ7587" s="3"/>
      <c r="AR7587" s="3"/>
      <c r="AS7587" s="3"/>
      <c r="AT7587" s="3"/>
      <c r="AU7587" s="3"/>
      <c r="AV7587" s="3"/>
      <c r="AW7587" s="3"/>
      <c r="AX7587" s="3"/>
      <c r="AY7587" s="3"/>
      <c r="AZ7587" s="3"/>
      <c r="BA7587" s="3"/>
      <c r="BB7587" s="3"/>
      <c r="BC7587" s="3"/>
      <c r="BD7587" s="3"/>
      <c r="BE7587" s="3"/>
      <c r="BF7587" s="3"/>
      <c r="BG7587" s="3"/>
      <c r="BH7587" s="3"/>
      <c r="BI7587" s="3"/>
      <c r="BJ7587" s="3"/>
      <c r="BK7587" s="3"/>
      <c r="BL7587" s="3"/>
      <c r="BM7587" s="3"/>
      <c r="BN7587" s="3"/>
      <c r="BO7587" s="3"/>
      <c r="BP7587" s="3"/>
      <c r="BQ7587" s="3"/>
      <c r="BR7587" s="3"/>
      <c r="BS7587" s="3"/>
      <c r="BT7587" s="3"/>
      <c r="BU7587" s="3"/>
      <c r="BV7587" s="3"/>
      <c r="BW7587" s="3"/>
      <c r="BX7587" s="3"/>
      <c r="BY7587" s="3"/>
    </row>
    <row r="7588" spans="1:77" ht="18">
      <c r="A7588" s="3" t="s">
        <v>242</v>
      </c>
      <c r="B7588" s="3" t="s">
        <v>21921</v>
      </c>
      <c r="C7588" s="3" t="s">
        <v>32196</v>
      </c>
      <c r="D7588" s="3"/>
      <c r="E7588" s="3" t="s">
        <v>32197</v>
      </c>
      <c r="F7588" s="3"/>
      <c r="G7588" s="3"/>
      <c r="H7588" s="3"/>
      <c r="I7588" s="3"/>
      <c r="J7588" s="3"/>
      <c r="K7588" s="3"/>
      <c r="L7588" s="3"/>
      <c r="M7588" s="3"/>
      <c r="N7588" s="3"/>
      <c r="O7588" s="3"/>
      <c r="P7588" s="3"/>
      <c r="Q7588" s="3"/>
      <c r="R7588" s="3"/>
      <c r="S7588" s="3"/>
      <c r="T7588" s="3"/>
      <c r="U7588" s="3"/>
      <c r="V7588" s="3"/>
      <c r="W7588" s="3"/>
      <c r="X7588" s="3"/>
      <c r="Y7588" s="3"/>
      <c r="Z7588" s="3"/>
      <c r="AA7588" s="3"/>
      <c r="AB7588" s="3"/>
      <c r="AC7588" s="3"/>
      <c r="AD7588" s="3"/>
      <c r="AE7588" s="3"/>
      <c r="AF7588" s="3"/>
      <c r="AG7588" s="3"/>
      <c r="AH7588" s="3"/>
      <c r="AI7588" s="3"/>
      <c r="AJ7588" s="3"/>
      <c r="AK7588" s="3"/>
      <c r="AL7588" s="3"/>
      <c r="AM7588" s="3"/>
      <c r="AN7588" s="3"/>
      <c r="AO7588" s="3"/>
      <c r="AP7588" s="3"/>
      <c r="AQ7588" s="3"/>
      <c r="AR7588" s="3"/>
      <c r="AS7588" s="3"/>
      <c r="AT7588" s="3"/>
      <c r="AU7588" s="3"/>
      <c r="AV7588" s="3"/>
      <c r="AW7588" s="3"/>
      <c r="AX7588" s="3"/>
      <c r="AY7588" s="3"/>
      <c r="AZ7588" s="3"/>
      <c r="BA7588" s="3"/>
      <c r="BB7588" s="3"/>
      <c r="BC7588" s="3"/>
      <c r="BD7588" s="3"/>
      <c r="BE7588" s="3"/>
      <c r="BF7588" s="3"/>
      <c r="BG7588" s="3"/>
      <c r="BH7588" s="3"/>
      <c r="BI7588" s="3"/>
      <c r="BJ7588" s="3"/>
      <c r="BK7588" s="3"/>
      <c r="BL7588" s="3"/>
      <c r="BM7588" s="3"/>
      <c r="BN7588" s="3"/>
      <c r="BO7588" s="3"/>
      <c r="BP7588" s="3"/>
      <c r="BQ7588" s="3"/>
      <c r="BR7588" s="3"/>
      <c r="BS7588" s="3"/>
      <c r="BT7588" s="3"/>
      <c r="BU7588" s="3"/>
      <c r="BV7588" s="3"/>
      <c r="BW7588" s="3"/>
      <c r="BX7588" s="3"/>
      <c r="BY7588" s="3"/>
    </row>
    <row r="7589" spans="1:77" ht="18">
      <c r="A7589" s="3" t="s">
        <v>399</v>
      </c>
      <c r="B7589" s="3" t="s">
        <v>21921</v>
      </c>
      <c r="C7589" s="3" t="s">
        <v>22109</v>
      </c>
      <c r="D7589" s="3"/>
      <c r="E7589" s="3" t="s">
        <v>22110</v>
      </c>
      <c r="F7589" s="3"/>
      <c r="G7589" s="3"/>
      <c r="H7589" s="3"/>
      <c r="I7589" s="3"/>
      <c r="J7589" s="3"/>
      <c r="K7589" s="3"/>
      <c r="L7589" s="3"/>
      <c r="M7589" s="3"/>
      <c r="N7589" s="3"/>
      <c r="O7589" s="3"/>
      <c r="P7589" s="3"/>
      <c r="Q7589" s="3"/>
      <c r="R7589" s="3"/>
      <c r="S7589" s="3"/>
      <c r="T7589" s="3"/>
      <c r="U7589" s="3"/>
      <c r="V7589" s="3"/>
      <c r="W7589" s="3"/>
      <c r="X7589" s="3"/>
      <c r="Y7589" s="3"/>
      <c r="Z7589" s="3"/>
      <c r="AA7589" s="3"/>
      <c r="AB7589" s="3"/>
      <c r="AC7589" s="3"/>
      <c r="AD7589" s="3"/>
      <c r="AE7589" s="3"/>
      <c r="AF7589" s="3"/>
      <c r="AG7589" s="3"/>
      <c r="AH7589" s="3"/>
      <c r="AI7589" s="3"/>
      <c r="AJ7589" s="3"/>
      <c r="AK7589" s="3"/>
      <c r="AL7589" s="3"/>
      <c r="AM7589" s="3"/>
      <c r="AN7589" s="3"/>
      <c r="AO7589" s="3"/>
      <c r="AP7589" s="3"/>
      <c r="AQ7589" s="3"/>
      <c r="AR7589" s="3"/>
      <c r="AS7589" s="3"/>
      <c r="AT7589" s="3"/>
      <c r="AU7589" s="3"/>
      <c r="AV7589" s="3"/>
      <c r="AW7589" s="3"/>
      <c r="AX7589" s="3"/>
      <c r="AY7589" s="3"/>
      <c r="AZ7589" s="3"/>
      <c r="BA7589" s="3"/>
      <c r="BB7589" s="3"/>
      <c r="BC7589" s="3"/>
      <c r="BD7589" s="3"/>
      <c r="BE7589" s="3"/>
      <c r="BF7589" s="3"/>
      <c r="BG7589" s="3"/>
      <c r="BH7589" s="3"/>
      <c r="BI7589" s="3"/>
      <c r="BJ7589" s="3"/>
      <c r="BK7589" s="3"/>
      <c r="BL7589" s="3"/>
      <c r="BM7589" s="3"/>
      <c r="BN7589" s="3"/>
      <c r="BO7589" s="3"/>
      <c r="BP7589" s="3"/>
      <c r="BQ7589" s="3"/>
      <c r="BR7589" s="3"/>
      <c r="BS7589" s="3"/>
      <c r="BT7589" s="3"/>
      <c r="BU7589" s="3"/>
      <c r="BV7589" s="3"/>
      <c r="BW7589" s="3"/>
      <c r="BX7589" s="3"/>
      <c r="BY7589" s="3"/>
    </row>
    <row r="7590" spans="1:77" ht="18">
      <c r="A7590" s="3" t="s">
        <v>31367</v>
      </c>
      <c r="B7590" s="3" t="s">
        <v>21921</v>
      </c>
      <c r="C7590" s="3" t="s">
        <v>31368</v>
      </c>
      <c r="D7590" s="3"/>
      <c r="E7590" s="3" t="s">
        <v>31369</v>
      </c>
      <c r="F7590" s="3"/>
      <c r="G7590" s="3"/>
      <c r="H7590" s="3"/>
      <c r="I7590" s="3"/>
      <c r="J7590" s="3"/>
      <c r="K7590" s="3"/>
      <c r="L7590" s="3"/>
      <c r="M7590" s="3"/>
      <c r="N7590" s="3"/>
      <c r="O7590" s="3"/>
      <c r="P7590" s="3"/>
      <c r="Q7590" s="3"/>
      <c r="R7590" s="3"/>
      <c r="S7590" s="3"/>
      <c r="T7590" s="3"/>
      <c r="U7590" s="3"/>
      <c r="V7590" s="3"/>
      <c r="W7590" s="3"/>
      <c r="X7590" s="3"/>
      <c r="Y7590" s="3"/>
      <c r="Z7590" s="3"/>
      <c r="AA7590" s="3"/>
      <c r="AB7590" s="3"/>
      <c r="AC7590" s="3"/>
      <c r="AD7590" s="3"/>
      <c r="AE7590" s="3"/>
      <c r="AF7590" s="3"/>
      <c r="AG7590" s="3"/>
      <c r="AH7590" s="3"/>
      <c r="AI7590" s="3"/>
      <c r="AJ7590" s="3"/>
      <c r="AK7590" s="3"/>
      <c r="AL7590" s="3"/>
      <c r="AM7590" s="3"/>
      <c r="AN7590" s="3"/>
      <c r="AO7590" s="3"/>
      <c r="AP7590" s="3"/>
      <c r="AQ7590" s="3"/>
      <c r="AR7590" s="3"/>
      <c r="AS7590" s="3"/>
      <c r="AT7590" s="3"/>
      <c r="AU7590" s="3"/>
      <c r="AV7590" s="3"/>
      <c r="AW7590" s="3"/>
      <c r="AX7590" s="3"/>
      <c r="AY7590" s="3"/>
      <c r="AZ7590" s="3"/>
      <c r="BA7590" s="3"/>
      <c r="BB7590" s="3"/>
      <c r="BC7590" s="3"/>
      <c r="BD7590" s="3"/>
      <c r="BE7590" s="3"/>
      <c r="BF7590" s="3"/>
      <c r="BG7590" s="3"/>
      <c r="BH7590" s="3"/>
      <c r="BI7590" s="3"/>
      <c r="BJ7590" s="3"/>
      <c r="BK7590" s="3"/>
      <c r="BL7590" s="3"/>
      <c r="BM7590" s="3"/>
      <c r="BN7590" s="3"/>
      <c r="BO7590" s="3"/>
      <c r="BP7590" s="3"/>
      <c r="BQ7590" s="3"/>
      <c r="BR7590" s="3"/>
      <c r="BS7590" s="3"/>
      <c r="BT7590" s="3"/>
      <c r="BU7590" s="3"/>
      <c r="BV7590" s="3"/>
      <c r="BW7590" s="3"/>
      <c r="BX7590" s="3"/>
      <c r="BY7590" s="3"/>
    </row>
    <row r="7591" spans="1:77" ht="18">
      <c r="A7591" s="3" t="s">
        <v>438</v>
      </c>
      <c r="B7591" s="3" t="s">
        <v>21921</v>
      </c>
      <c r="C7591" s="3" t="s">
        <v>22444</v>
      </c>
      <c r="D7591" s="3"/>
      <c r="E7591" s="3" t="s">
        <v>22445</v>
      </c>
      <c r="F7591" s="3"/>
      <c r="G7591" s="3"/>
      <c r="H7591" s="3"/>
      <c r="I7591" s="3"/>
      <c r="J7591" s="3"/>
      <c r="K7591" s="3"/>
      <c r="L7591" s="3"/>
      <c r="M7591" s="3"/>
      <c r="N7591" s="3"/>
      <c r="O7591" s="3"/>
      <c r="P7591" s="3"/>
      <c r="Q7591" s="3"/>
      <c r="R7591" s="3"/>
      <c r="S7591" s="3"/>
      <c r="T7591" s="3"/>
      <c r="U7591" s="3"/>
      <c r="V7591" s="3"/>
      <c r="W7591" s="3"/>
      <c r="X7591" s="3"/>
      <c r="Y7591" s="3"/>
      <c r="Z7591" s="3"/>
      <c r="AA7591" s="3"/>
      <c r="AB7591" s="3"/>
      <c r="AC7591" s="3"/>
      <c r="AD7591" s="3"/>
      <c r="AE7591" s="3"/>
      <c r="AF7591" s="3"/>
      <c r="AG7591" s="3"/>
      <c r="AH7591" s="3"/>
      <c r="AI7591" s="3"/>
      <c r="AJ7591" s="3"/>
      <c r="AK7591" s="3"/>
      <c r="AL7591" s="3"/>
      <c r="AM7591" s="3"/>
      <c r="AN7591" s="3"/>
      <c r="AO7591" s="3"/>
      <c r="AP7591" s="3"/>
      <c r="AQ7591" s="3"/>
      <c r="AR7591" s="3"/>
      <c r="AS7591" s="3"/>
      <c r="AT7591" s="3"/>
      <c r="AU7591" s="3"/>
      <c r="AV7591" s="3"/>
      <c r="AW7591" s="3"/>
      <c r="AX7591" s="3"/>
      <c r="AY7591" s="3"/>
      <c r="AZ7591" s="3"/>
      <c r="BA7591" s="3"/>
      <c r="BB7591" s="3"/>
      <c r="BC7591" s="3"/>
      <c r="BD7591" s="3"/>
      <c r="BE7591" s="3"/>
      <c r="BF7591" s="3"/>
      <c r="BG7591" s="3"/>
      <c r="BH7591" s="3"/>
      <c r="BI7591" s="3"/>
      <c r="BJ7591" s="3"/>
      <c r="BK7591" s="3"/>
      <c r="BL7591" s="3"/>
      <c r="BM7591" s="3"/>
      <c r="BN7591" s="3"/>
      <c r="BO7591" s="3"/>
      <c r="BP7591" s="3"/>
      <c r="BQ7591" s="3"/>
      <c r="BR7591" s="3"/>
      <c r="BS7591" s="3"/>
      <c r="BT7591" s="3"/>
      <c r="BU7591" s="3"/>
      <c r="BV7591" s="3"/>
      <c r="BW7591" s="3"/>
      <c r="BX7591" s="3"/>
      <c r="BY7591" s="3"/>
    </row>
    <row r="7592" spans="1:77" ht="18">
      <c r="A7592" s="3" t="s">
        <v>10301</v>
      </c>
      <c r="B7592" s="3" t="s">
        <v>28370</v>
      </c>
      <c r="C7592" s="3" t="s">
        <v>28371</v>
      </c>
      <c r="D7592" s="3"/>
      <c r="E7592" s="3" t="s">
        <v>28372</v>
      </c>
      <c r="F7592" s="3"/>
      <c r="G7592" s="3"/>
      <c r="H7592" s="3"/>
      <c r="I7592" s="3"/>
      <c r="J7592" s="3"/>
      <c r="K7592" s="3"/>
      <c r="L7592" s="3"/>
      <c r="M7592" s="3"/>
      <c r="N7592" s="3"/>
      <c r="O7592" s="3"/>
      <c r="P7592" s="3"/>
      <c r="Q7592" s="3"/>
      <c r="R7592" s="3"/>
      <c r="S7592" s="3"/>
      <c r="T7592" s="3"/>
      <c r="U7592" s="3"/>
      <c r="V7592" s="3"/>
      <c r="W7592" s="3"/>
      <c r="X7592" s="3"/>
      <c r="Y7592" s="3"/>
      <c r="Z7592" s="3"/>
      <c r="AA7592" s="3"/>
      <c r="AB7592" s="3"/>
      <c r="AC7592" s="3"/>
      <c r="AD7592" s="3"/>
      <c r="AE7592" s="3"/>
      <c r="AF7592" s="3"/>
      <c r="AG7592" s="3"/>
      <c r="AH7592" s="3"/>
      <c r="AI7592" s="3"/>
      <c r="AJ7592" s="3"/>
      <c r="AK7592" s="3"/>
      <c r="AL7592" s="3"/>
      <c r="AM7592" s="3"/>
      <c r="AN7592" s="3"/>
      <c r="AO7592" s="3"/>
      <c r="AP7592" s="3"/>
      <c r="AQ7592" s="3"/>
      <c r="AR7592" s="3"/>
      <c r="AS7592" s="3"/>
      <c r="AT7592" s="3"/>
      <c r="AU7592" s="3"/>
      <c r="AV7592" s="3"/>
      <c r="AW7592" s="3"/>
      <c r="AX7592" s="3"/>
      <c r="AY7592" s="3"/>
      <c r="AZ7592" s="3"/>
      <c r="BA7592" s="3"/>
      <c r="BB7592" s="3"/>
      <c r="BC7592" s="3"/>
      <c r="BD7592" s="3"/>
      <c r="BE7592" s="3"/>
      <c r="BF7592" s="3"/>
      <c r="BG7592" s="3"/>
      <c r="BH7592" s="3"/>
      <c r="BI7592" s="3"/>
      <c r="BJ7592" s="3"/>
      <c r="BK7592" s="3"/>
      <c r="BL7592" s="3"/>
      <c r="BM7592" s="3"/>
      <c r="BN7592" s="3"/>
      <c r="BO7592" s="3"/>
      <c r="BP7592" s="3"/>
      <c r="BQ7592" s="3"/>
      <c r="BR7592" s="3"/>
      <c r="BS7592" s="3"/>
      <c r="BT7592" s="3"/>
      <c r="BU7592" s="3"/>
      <c r="BV7592" s="3"/>
      <c r="BW7592" s="3"/>
      <c r="BX7592" s="3"/>
      <c r="BY7592" s="3"/>
    </row>
    <row r="7593" spans="1:77" ht="18">
      <c r="A7593" s="3" t="s">
        <v>435</v>
      </c>
      <c r="B7593" s="3" t="s">
        <v>21921</v>
      </c>
      <c r="C7593" s="3" t="s">
        <v>22413</v>
      </c>
      <c r="D7593" s="3"/>
      <c r="E7593" s="3" t="s">
        <v>22414</v>
      </c>
      <c r="F7593" s="3"/>
      <c r="G7593" s="3"/>
      <c r="H7593" s="3"/>
      <c r="I7593" s="3"/>
      <c r="J7593" s="3"/>
      <c r="K7593" s="3"/>
      <c r="L7593" s="3"/>
      <c r="M7593" s="3"/>
      <c r="N7593" s="3"/>
      <c r="O7593" s="3"/>
      <c r="P7593" s="3"/>
      <c r="Q7593" s="3"/>
      <c r="R7593" s="3"/>
      <c r="S7593" s="3"/>
      <c r="T7593" s="3"/>
      <c r="U7593" s="3"/>
      <c r="V7593" s="3"/>
      <c r="W7593" s="3"/>
      <c r="X7593" s="3"/>
      <c r="Y7593" s="3"/>
      <c r="Z7593" s="3"/>
      <c r="AA7593" s="3"/>
      <c r="AB7593" s="3"/>
      <c r="AC7593" s="3"/>
      <c r="AD7593" s="3"/>
      <c r="AE7593" s="3"/>
      <c r="AF7593" s="3"/>
      <c r="AG7593" s="3"/>
      <c r="AH7593" s="3"/>
      <c r="AI7593" s="3"/>
      <c r="AJ7593" s="3"/>
      <c r="AK7593" s="3"/>
      <c r="AL7593" s="3"/>
      <c r="AM7593" s="3"/>
      <c r="AN7593" s="3"/>
      <c r="AO7593" s="3"/>
      <c r="AP7593" s="3"/>
      <c r="AQ7593" s="3"/>
      <c r="AR7593" s="3"/>
      <c r="AS7593" s="3"/>
      <c r="AT7593" s="3"/>
      <c r="AU7593" s="3"/>
      <c r="AV7593" s="3"/>
      <c r="AW7593" s="3"/>
      <c r="AX7593" s="3"/>
      <c r="AY7593" s="3"/>
      <c r="AZ7593" s="3"/>
      <c r="BA7593" s="3"/>
      <c r="BB7593" s="3"/>
      <c r="BC7593" s="3"/>
      <c r="BD7593" s="3"/>
      <c r="BE7593" s="3"/>
      <c r="BF7593" s="3"/>
      <c r="BG7593" s="3"/>
      <c r="BH7593" s="3"/>
      <c r="BI7593" s="3"/>
      <c r="BJ7593" s="3"/>
      <c r="BK7593" s="3"/>
      <c r="BL7593" s="3"/>
      <c r="BM7593" s="3"/>
      <c r="BN7593" s="3"/>
      <c r="BO7593" s="3"/>
      <c r="BP7593" s="3"/>
      <c r="BQ7593" s="3"/>
      <c r="BR7593" s="3"/>
      <c r="BS7593" s="3"/>
      <c r="BT7593" s="3"/>
      <c r="BU7593" s="3"/>
      <c r="BV7593" s="3"/>
      <c r="BW7593" s="3"/>
      <c r="BX7593" s="3"/>
      <c r="BY7593" s="3"/>
    </row>
    <row r="7594" spans="1:77" ht="18">
      <c r="A7594" s="3" t="s">
        <v>38065</v>
      </c>
      <c r="B7594" s="3" t="s">
        <v>37993</v>
      </c>
      <c r="C7594" s="3" t="s">
        <v>38066</v>
      </c>
      <c r="D7594" s="3"/>
      <c r="E7594" s="3" t="s">
        <v>9167</v>
      </c>
      <c r="F7594" s="3"/>
      <c r="G7594" s="3"/>
      <c r="H7594" s="3"/>
      <c r="I7594" s="3"/>
      <c r="J7594" s="3"/>
      <c r="K7594" s="3"/>
      <c r="L7594" s="3"/>
      <c r="M7594" s="3"/>
      <c r="N7594" s="3"/>
      <c r="O7594" s="3"/>
      <c r="P7594" s="3"/>
      <c r="Q7594" s="3"/>
      <c r="R7594" s="3"/>
      <c r="S7594" s="3"/>
      <c r="T7594" s="3"/>
      <c r="U7594" s="3"/>
      <c r="V7594" s="3"/>
      <c r="W7594" s="3"/>
      <c r="X7594" s="3"/>
      <c r="Y7594" s="3"/>
      <c r="Z7594" s="3"/>
      <c r="AA7594" s="3"/>
      <c r="AB7594" s="3"/>
      <c r="AC7594" s="3"/>
      <c r="AD7594" s="3"/>
      <c r="AE7594" s="3"/>
      <c r="AF7594" s="3"/>
      <c r="AG7594" s="3"/>
      <c r="AH7594" s="3"/>
      <c r="AI7594" s="3"/>
      <c r="AJ7594" s="3"/>
      <c r="AK7594" s="3"/>
      <c r="AL7594" s="3"/>
      <c r="AM7594" s="3"/>
      <c r="AN7594" s="3"/>
      <c r="AO7594" s="3"/>
      <c r="AP7594" s="3"/>
      <c r="AQ7594" s="3"/>
      <c r="AR7594" s="3"/>
      <c r="AS7594" s="3"/>
      <c r="AT7594" s="3"/>
      <c r="AU7594" s="3"/>
      <c r="AV7594" s="3"/>
      <c r="AW7594" s="3"/>
      <c r="AX7594" s="3"/>
      <c r="AY7594" s="3"/>
      <c r="AZ7594" s="3"/>
      <c r="BA7594" s="3"/>
      <c r="BB7594" s="3"/>
      <c r="BC7594" s="3"/>
      <c r="BD7594" s="3"/>
      <c r="BE7594" s="3"/>
      <c r="BF7594" s="3"/>
      <c r="BG7594" s="3"/>
      <c r="BH7594" s="3"/>
      <c r="BI7594" s="3"/>
      <c r="BJ7594" s="3"/>
      <c r="BK7594" s="3"/>
      <c r="BL7594" s="3"/>
      <c r="BM7594" s="3"/>
      <c r="BN7594" s="3"/>
      <c r="BO7594" s="3"/>
      <c r="BP7594" s="3"/>
      <c r="BQ7594" s="3"/>
      <c r="BR7594" s="3"/>
      <c r="BS7594" s="3"/>
      <c r="BT7594" s="3"/>
      <c r="BU7594" s="3"/>
      <c r="BV7594" s="3"/>
      <c r="BW7594" s="3"/>
      <c r="BX7594" s="3"/>
      <c r="BY7594" s="3"/>
    </row>
    <row r="7595" spans="1:77" ht="18">
      <c r="A7595" s="3" t="s">
        <v>300</v>
      </c>
      <c r="B7595" s="3" t="s">
        <v>21921</v>
      </c>
      <c r="C7595" s="3" t="s">
        <v>35740</v>
      </c>
      <c r="D7595" s="3" t="s">
        <v>22203</v>
      </c>
      <c r="E7595" s="3" t="s">
        <v>35741</v>
      </c>
      <c r="F7595" s="3" t="s">
        <v>35741</v>
      </c>
      <c r="G7595" s="3"/>
      <c r="H7595" s="3"/>
      <c r="I7595" s="3"/>
      <c r="J7595" s="3"/>
      <c r="K7595" s="3"/>
      <c r="L7595" s="3"/>
      <c r="M7595" s="3"/>
      <c r="N7595" s="3"/>
      <c r="O7595" s="3"/>
      <c r="P7595" s="3"/>
      <c r="Q7595" s="3"/>
      <c r="R7595" s="3"/>
      <c r="S7595" s="3"/>
      <c r="T7595" s="3"/>
      <c r="U7595" s="3"/>
      <c r="V7595" s="3"/>
      <c r="W7595" s="3"/>
      <c r="X7595" s="3"/>
      <c r="Y7595" s="3"/>
      <c r="Z7595" s="3"/>
      <c r="AA7595" s="3"/>
      <c r="AB7595" s="3"/>
      <c r="AC7595" s="3"/>
      <c r="AD7595" s="3"/>
      <c r="AE7595" s="3"/>
      <c r="AF7595" s="3"/>
      <c r="AG7595" s="3"/>
      <c r="AH7595" s="3"/>
      <c r="AI7595" s="3"/>
      <c r="AJ7595" s="3"/>
      <c r="AK7595" s="3"/>
      <c r="AL7595" s="3"/>
      <c r="AM7595" s="3"/>
      <c r="AN7595" s="3"/>
      <c r="AO7595" s="3"/>
      <c r="AP7595" s="3"/>
      <c r="AQ7595" s="3"/>
      <c r="AR7595" s="3"/>
      <c r="AS7595" s="3"/>
      <c r="AT7595" s="3"/>
      <c r="AU7595" s="3"/>
      <c r="AV7595" s="3"/>
      <c r="AW7595" s="3"/>
      <c r="AX7595" s="3"/>
      <c r="AY7595" s="3"/>
      <c r="AZ7595" s="3"/>
      <c r="BA7595" s="3"/>
      <c r="BB7595" s="3"/>
      <c r="BC7595" s="3"/>
      <c r="BD7595" s="3"/>
      <c r="BE7595" s="3"/>
      <c r="BF7595" s="3"/>
      <c r="BG7595" s="3"/>
      <c r="BH7595" s="3"/>
      <c r="BI7595" s="3"/>
      <c r="BJ7595" s="3"/>
      <c r="BK7595" s="3"/>
      <c r="BL7595" s="3"/>
      <c r="BM7595" s="3"/>
      <c r="BN7595" s="3"/>
      <c r="BO7595" s="3"/>
      <c r="BP7595" s="3"/>
      <c r="BQ7595" s="3"/>
      <c r="BR7595" s="3"/>
      <c r="BS7595" s="3"/>
      <c r="BT7595" s="3"/>
      <c r="BU7595" s="3"/>
      <c r="BV7595" s="3"/>
      <c r="BW7595" s="3"/>
      <c r="BX7595" s="3"/>
      <c r="BY7595" s="3"/>
    </row>
    <row r="7596" spans="1:77" ht="18">
      <c r="A7596" s="3" t="s">
        <v>38835</v>
      </c>
      <c r="B7596" s="3" t="s">
        <v>37993</v>
      </c>
      <c r="C7596" s="3" t="s">
        <v>38836</v>
      </c>
      <c r="D7596" s="3" t="s">
        <v>270</v>
      </c>
      <c r="E7596" s="3" t="s">
        <v>38123</v>
      </c>
      <c r="F7596" s="3"/>
      <c r="G7596" s="3"/>
      <c r="H7596" s="3"/>
      <c r="I7596" s="3"/>
      <c r="J7596" s="3"/>
      <c r="K7596" s="3"/>
      <c r="L7596" s="3"/>
      <c r="M7596" s="3"/>
      <c r="N7596" s="3"/>
      <c r="O7596" s="3"/>
      <c r="P7596" s="3"/>
      <c r="Q7596" s="3"/>
      <c r="R7596" s="3"/>
      <c r="S7596" s="3"/>
      <c r="T7596" s="3"/>
      <c r="U7596" s="3"/>
      <c r="V7596" s="3"/>
      <c r="W7596" s="3"/>
      <c r="X7596" s="3"/>
      <c r="Y7596" s="3"/>
      <c r="Z7596" s="3"/>
      <c r="AA7596" s="3"/>
      <c r="AB7596" s="3"/>
      <c r="AC7596" s="3"/>
      <c r="AD7596" s="3"/>
      <c r="AE7596" s="3"/>
      <c r="AF7596" s="3"/>
      <c r="AG7596" s="3"/>
      <c r="AH7596" s="3"/>
      <c r="AI7596" s="3"/>
      <c r="AJ7596" s="3"/>
      <c r="AK7596" s="3"/>
      <c r="AL7596" s="3"/>
      <c r="AM7596" s="3"/>
      <c r="AN7596" s="3"/>
      <c r="AO7596" s="3"/>
      <c r="AP7596" s="3"/>
      <c r="AQ7596" s="3"/>
      <c r="AR7596" s="3"/>
      <c r="AS7596" s="3"/>
      <c r="AT7596" s="3"/>
      <c r="AU7596" s="3"/>
      <c r="AV7596" s="3"/>
      <c r="AW7596" s="3"/>
      <c r="AX7596" s="3"/>
      <c r="AY7596" s="3"/>
      <c r="AZ7596" s="3"/>
      <c r="BA7596" s="3"/>
      <c r="BB7596" s="3"/>
      <c r="BC7596" s="3"/>
      <c r="BD7596" s="3"/>
      <c r="BE7596" s="3"/>
      <c r="BF7596" s="3"/>
      <c r="BG7596" s="3"/>
      <c r="BH7596" s="3"/>
      <c r="BI7596" s="3"/>
      <c r="BJ7596" s="3"/>
      <c r="BK7596" s="3"/>
      <c r="BL7596" s="3"/>
      <c r="BM7596" s="3"/>
      <c r="BN7596" s="3"/>
      <c r="BO7596" s="3"/>
      <c r="BP7596" s="3"/>
      <c r="BQ7596" s="3"/>
      <c r="BR7596" s="3"/>
      <c r="BS7596" s="3"/>
      <c r="BT7596" s="3"/>
      <c r="BU7596" s="3"/>
      <c r="BV7596" s="3"/>
      <c r="BW7596" s="3"/>
      <c r="BX7596" s="3"/>
      <c r="BY7596" s="3"/>
    </row>
    <row r="7597" spans="1:77" ht="18">
      <c r="A7597" s="3" t="s">
        <v>424</v>
      </c>
      <c r="B7597" s="3" t="s">
        <v>21921</v>
      </c>
      <c r="C7597" s="3" t="s">
        <v>22285</v>
      </c>
      <c r="D7597" s="3"/>
      <c r="E7597" s="3" t="s">
        <v>22286</v>
      </c>
      <c r="F7597" s="3"/>
      <c r="G7597" s="3"/>
      <c r="H7597" s="3"/>
      <c r="I7597" s="3"/>
      <c r="J7597" s="3"/>
      <c r="K7597" s="3"/>
      <c r="L7597" s="3"/>
      <c r="M7597" s="3"/>
      <c r="N7597" s="3"/>
      <c r="O7597" s="3"/>
      <c r="P7597" s="3"/>
      <c r="Q7597" s="3"/>
      <c r="R7597" s="3"/>
      <c r="S7597" s="3"/>
      <c r="T7597" s="3"/>
      <c r="U7597" s="3"/>
      <c r="V7597" s="3"/>
      <c r="W7597" s="3"/>
      <c r="X7597" s="3"/>
      <c r="Y7597" s="3"/>
      <c r="Z7597" s="3"/>
      <c r="AA7597" s="3"/>
      <c r="AB7597" s="3"/>
      <c r="AC7597" s="3"/>
      <c r="AD7597" s="3"/>
      <c r="AE7597" s="3"/>
      <c r="AF7597" s="3"/>
      <c r="AG7597" s="3"/>
      <c r="AH7597" s="3"/>
      <c r="AI7597" s="3"/>
      <c r="AJ7597" s="3"/>
      <c r="AK7597" s="3"/>
      <c r="AL7597" s="3"/>
      <c r="AM7597" s="3"/>
      <c r="AN7597" s="3"/>
      <c r="AO7597" s="3"/>
      <c r="AP7597" s="3"/>
      <c r="AQ7597" s="3"/>
      <c r="AR7597" s="3"/>
      <c r="AS7597" s="3"/>
      <c r="AT7597" s="3"/>
      <c r="AU7597" s="3"/>
      <c r="AV7597" s="3"/>
      <c r="AW7597" s="3"/>
      <c r="AX7597" s="3"/>
      <c r="AY7597" s="3"/>
      <c r="AZ7597" s="3"/>
      <c r="BA7597" s="3"/>
      <c r="BB7597" s="3"/>
      <c r="BC7597" s="3"/>
      <c r="BD7597" s="3"/>
      <c r="BE7597" s="3"/>
      <c r="BF7597" s="3"/>
      <c r="BG7597" s="3"/>
      <c r="BH7597" s="3"/>
      <c r="BI7597" s="3"/>
      <c r="BJ7597" s="3"/>
      <c r="BK7597" s="3"/>
      <c r="BL7597" s="3"/>
      <c r="BM7597" s="3"/>
      <c r="BN7597" s="3"/>
      <c r="BO7597" s="3"/>
      <c r="BP7597" s="3"/>
      <c r="BQ7597" s="3"/>
      <c r="BR7597" s="3"/>
      <c r="BS7597" s="3"/>
      <c r="BT7597" s="3"/>
      <c r="BU7597" s="3"/>
      <c r="BV7597" s="3"/>
      <c r="BW7597" s="3"/>
      <c r="BX7597" s="3"/>
      <c r="BY7597" s="3"/>
    </row>
  </sheetData>
  <sortState ref="A1:BY7597">
    <sortCondition ref="C1"/>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Sheet3</vt:lpstr>
      <vt:lpstr>Sheet1</vt:lpstr>
      <vt:lpstr>Sheet2</vt:lpstr>
      <vt:lpstr>Sheet4</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Ning Gao</dc:creator>
  <cp:lastModifiedBy>Ning Gao</cp:lastModifiedBy>
  <dcterms:created xsi:type="dcterms:W3CDTF">2017-05-13T23:10:13Z</dcterms:created>
  <dcterms:modified xsi:type="dcterms:W3CDTF">2017-06-12T23:56:40Z</dcterms:modified>
</cp:coreProperties>
</file>